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gestione\PREVENTIVI\PREVENTIVO 2025\AGGIORNAMENTO\PER SITO\"/>
    </mc:Choice>
  </mc:AlternateContent>
  <xr:revisionPtr revIDLastSave="0" documentId="13_ncr:1_{5822B33E-90CC-40BC-8D7E-FBBB9FEF18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lussi entrate" sheetId="4" r:id="rId1"/>
    <sheet name="Flussi uscite" sheetId="23" r:id="rId2"/>
    <sheet name="Uscite dettaglio missioni" sheetId="16" r:id="rId3"/>
    <sheet name="legenda missioni" sheetId="2" r:id="rId4"/>
  </sheets>
  <definedNames>
    <definedName name="_xlnm._FilterDatabase" localSheetId="0" hidden="1">'Flussi entrate'!$A$1:$AK$159</definedName>
    <definedName name="_xlnm._FilterDatabase" localSheetId="1" hidden="1">'Flussi uscite'!$A$3:$AI$141</definedName>
    <definedName name="_xlnm._FilterDatabase" localSheetId="2" hidden="1">'Uscite dettaglio missioni'!$A$1:$KL$139</definedName>
    <definedName name="_xlnm.Print_Area" localSheetId="0">'Flussi entrate'!$A$1:$P$159</definedName>
    <definedName name="Print_Area" localSheetId="0">'Flussi entrate'!$A$1:$E$159</definedName>
    <definedName name="Print_Titles" localSheetId="0">'Flussi entrate'!$3:$4</definedName>
    <definedName name="_xlnm.Print_Titles" localSheetId="0">'Flussi entrate'!$3:$4</definedName>
    <definedName name="_xlnm.Print_Titles" localSheetId="1">'Flussi uscite'!$3:$3</definedName>
    <definedName name="UFFA..." localSheetId="0">'Flussi entrate'!$3:$4</definedName>
    <definedName name="UFFA3" localSheetId="0">'Flussi entrate'!$A$3:$E$159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41" i="23" l="1"/>
  <c r="AL140" i="23"/>
  <c r="AL139" i="23"/>
  <c r="AL138" i="23"/>
  <c r="AL137" i="23"/>
  <c r="AL136" i="23"/>
  <c r="AL135" i="23"/>
  <c r="AL134" i="23"/>
  <c r="AL133" i="23"/>
  <c r="AL132" i="23"/>
  <c r="AL131" i="23"/>
  <c r="AL130" i="23"/>
  <c r="AL129" i="23"/>
  <c r="AL128" i="23"/>
  <c r="AL127" i="23"/>
  <c r="AL126" i="23"/>
  <c r="AL125" i="23"/>
  <c r="AL124" i="23"/>
  <c r="AL123" i="23"/>
  <c r="AL122" i="23"/>
  <c r="AL121" i="23"/>
  <c r="AL120" i="23"/>
  <c r="AL119" i="23"/>
  <c r="AL118" i="23"/>
  <c r="AL117" i="23"/>
  <c r="AL116" i="23"/>
  <c r="AL115" i="23"/>
  <c r="AL114" i="23"/>
  <c r="AL113" i="23"/>
  <c r="AL112" i="23"/>
  <c r="AL111" i="23"/>
  <c r="AL110" i="23"/>
  <c r="AL109" i="23"/>
  <c r="AL108" i="23"/>
  <c r="AL107" i="23"/>
  <c r="AL106" i="23"/>
  <c r="AL105" i="23"/>
  <c r="AL104" i="23"/>
  <c r="AL103" i="23"/>
  <c r="AL102" i="23"/>
  <c r="AL101" i="23"/>
  <c r="AL100" i="23"/>
  <c r="AL99" i="23"/>
  <c r="AL98" i="23"/>
  <c r="AL97" i="23"/>
  <c r="AL96" i="23"/>
  <c r="AL95" i="23"/>
  <c r="AL94" i="23"/>
  <c r="AL93" i="23"/>
  <c r="AL92" i="23"/>
  <c r="AL91" i="23"/>
  <c r="AL90" i="23"/>
  <c r="AL89" i="23"/>
  <c r="AL88" i="23"/>
  <c r="AL87" i="23"/>
  <c r="AL86" i="23"/>
  <c r="AL85" i="23"/>
  <c r="AL84" i="23"/>
  <c r="AL83" i="23"/>
  <c r="AL82" i="23"/>
  <c r="AL81" i="23"/>
  <c r="AL80" i="23"/>
  <c r="AL79" i="23"/>
  <c r="AL78" i="23"/>
  <c r="AL77" i="23"/>
  <c r="AL76" i="23"/>
  <c r="AL75" i="23"/>
  <c r="AL74" i="23"/>
  <c r="AL73" i="23"/>
  <c r="AL72" i="23"/>
  <c r="AL71" i="23"/>
  <c r="AL70" i="23"/>
  <c r="AL69" i="23"/>
  <c r="AL68" i="23"/>
  <c r="AL67" i="23"/>
  <c r="AL66" i="23"/>
  <c r="AL65" i="23"/>
  <c r="AL64" i="23"/>
  <c r="AL63" i="23"/>
  <c r="AL62" i="23"/>
  <c r="AK66" i="23"/>
  <c r="AJ66" i="23"/>
  <c r="AI66" i="23"/>
  <c r="AH66" i="23"/>
  <c r="AG66" i="23"/>
  <c r="AF66" i="23"/>
  <c r="AE66" i="23"/>
  <c r="AD66" i="23"/>
  <c r="AC66" i="23"/>
  <c r="AB66" i="23"/>
  <c r="AL61" i="23"/>
  <c r="AL60" i="23"/>
  <c r="AL59" i="23"/>
  <c r="AL58" i="23"/>
  <c r="AL57" i="23"/>
  <c r="AL56" i="23"/>
  <c r="AL55" i="23"/>
  <c r="AL54" i="23"/>
  <c r="AL53" i="23"/>
  <c r="AL52" i="23"/>
  <c r="AL51" i="23"/>
  <c r="AL50" i="23"/>
  <c r="AL49" i="23"/>
  <c r="AL48" i="23"/>
  <c r="AL47" i="23"/>
  <c r="AL46" i="23"/>
  <c r="AL45" i="23"/>
  <c r="AL44" i="23"/>
  <c r="AL43" i="23"/>
  <c r="AL42" i="23"/>
  <c r="AL41" i="23"/>
  <c r="AL40" i="23"/>
  <c r="AL39" i="23"/>
  <c r="AL38" i="23"/>
  <c r="AL37" i="23"/>
  <c r="AL36" i="23"/>
  <c r="AL35" i="23"/>
  <c r="AL34" i="23"/>
  <c r="AL33" i="23"/>
  <c r="AL32" i="23"/>
  <c r="AL31" i="23"/>
  <c r="AL30" i="23"/>
  <c r="AL29" i="23"/>
  <c r="AL28" i="23"/>
  <c r="AL27" i="23"/>
  <c r="AL26" i="23"/>
  <c r="AL25" i="23"/>
  <c r="AL24" i="23"/>
  <c r="AL23" i="23"/>
  <c r="AL22" i="23"/>
  <c r="AL21" i="23"/>
  <c r="AL20" i="23"/>
  <c r="AL19" i="23"/>
  <c r="AL18" i="23"/>
  <c r="AL17" i="23"/>
  <c r="AL16" i="23"/>
  <c r="AL15" i="23"/>
  <c r="AL14" i="23"/>
  <c r="AL13" i="23"/>
  <c r="AL12" i="23"/>
  <c r="AL11" i="23"/>
  <c r="AL10" i="23"/>
  <c r="AL9" i="23"/>
  <c r="AL8" i="23"/>
  <c r="AL7" i="23"/>
  <c r="AL6" i="23"/>
  <c r="AL5" i="23"/>
  <c r="AL4" i="23"/>
  <c r="AL3" i="23"/>
  <c r="KJ139" i="16"/>
  <c r="KJ138" i="16"/>
  <c r="KJ137" i="16"/>
  <c r="KJ136" i="16"/>
  <c r="KJ135" i="16"/>
  <c r="KJ134" i="16"/>
  <c r="KJ133" i="16"/>
  <c r="KJ132" i="16" s="1"/>
  <c r="KJ131" i="16"/>
  <c r="KJ129" i="16" s="1"/>
  <c r="KJ130" i="16"/>
  <c r="KJ128" i="16"/>
  <c r="KJ127" i="16" s="1"/>
  <c r="KJ126" i="16"/>
  <c r="KJ125" i="16" s="1"/>
  <c r="KJ123" i="16"/>
  <c r="KJ122" i="16"/>
  <c r="KJ121" i="16" s="1"/>
  <c r="KJ120" i="16"/>
  <c r="KJ119" i="16"/>
  <c r="KJ118" i="16"/>
  <c r="KJ115" i="16"/>
  <c r="KJ114" i="16"/>
  <c r="KJ113" i="16"/>
  <c r="KJ112" i="16" s="1"/>
  <c r="KJ111" i="16"/>
  <c r="KJ110" i="16"/>
  <c r="KJ109" i="16"/>
  <c r="KJ108" i="16"/>
  <c r="KJ107" i="16"/>
  <c r="KJ106" i="16"/>
  <c r="KJ105" i="16"/>
  <c r="KJ104" i="16"/>
  <c r="KJ103" i="16"/>
  <c r="KJ102" i="16"/>
  <c r="KJ101" i="16"/>
  <c r="KJ100" i="16"/>
  <c r="KJ97" i="16"/>
  <c r="KJ96" i="16"/>
  <c r="KJ95" i="16"/>
  <c r="KJ94" i="16"/>
  <c r="KJ93" i="16"/>
  <c r="KJ92" i="16"/>
  <c r="KJ91" i="16"/>
  <c r="KJ90" i="16"/>
  <c r="KJ89" i="16"/>
  <c r="KJ88" i="16"/>
  <c r="KJ87" i="16"/>
  <c r="KJ85" i="16"/>
  <c r="KJ84" i="16"/>
  <c r="KJ83" i="16"/>
  <c r="KJ82" i="16"/>
  <c r="KJ81" i="16"/>
  <c r="KJ79" i="16"/>
  <c r="KJ78" i="16"/>
  <c r="KJ77" i="16"/>
  <c r="KJ76" i="16" s="1"/>
  <c r="KJ75" i="16"/>
  <c r="KJ74" i="16"/>
  <c r="KJ73" i="16"/>
  <c r="KJ71" i="16"/>
  <c r="KJ70" i="16"/>
  <c r="KJ69" i="16"/>
  <c r="KJ66" i="16"/>
  <c r="KJ65" i="16"/>
  <c r="KJ64" i="16"/>
  <c r="KJ63" i="16"/>
  <c r="KJ62" i="16"/>
  <c r="KJ61" i="16"/>
  <c r="KJ59" i="16"/>
  <c r="KJ58" i="16"/>
  <c r="KJ57" i="16"/>
  <c r="KJ56" i="16"/>
  <c r="KJ55" i="16"/>
  <c r="KJ54" i="16"/>
  <c r="KJ53" i="16"/>
  <c r="KJ52" i="16"/>
  <c r="KJ51" i="16"/>
  <c r="KJ50" i="16"/>
  <c r="KJ49" i="16"/>
  <c r="KJ46" i="16"/>
  <c r="KJ45" i="16"/>
  <c r="KJ44" i="16"/>
  <c r="KJ43" i="16"/>
  <c r="KJ42" i="16"/>
  <c r="KJ41" i="16"/>
  <c r="KJ40" i="16"/>
  <c r="KJ39" i="16"/>
  <c r="KJ38" i="16"/>
  <c r="KJ37" i="16"/>
  <c r="KJ36" i="16"/>
  <c r="KJ35" i="16"/>
  <c r="KJ34" i="16"/>
  <c r="KJ33" i="16"/>
  <c r="KJ32" i="16"/>
  <c r="KJ31" i="16"/>
  <c r="KJ30" i="16"/>
  <c r="KJ29" i="16"/>
  <c r="KJ28" i="16"/>
  <c r="KJ27" i="16"/>
  <c r="KJ26" i="16"/>
  <c r="KJ25" i="16"/>
  <c r="KJ24" i="16"/>
  <c r="KJ22" i="16"/>
  <c r="KJ20" i="16"/>
  <c r="KJ19" i="16"/>
  <c r="KJ18" i="16"/>
  <c r="KJ16" i="16"/>
  <c r="KJ15" i="16"/>
  <c r="KJ14" i="16"/>
  <c r="KJ13" i="16"/>
  <c r="KJ12" i="16" s="1"/>
  <c r="KJ11" i="16"/>
  <c r="KJ10" i="16"/>
  <c r="KJ9" i="16"/>
  <c r="KJ7" i="16"/>
  <c r="KJ6" i="16"/>
  <c r="KJ5" i="16"/>
  <c r="KK139" i="16"/>
  <c r="KK138" i="16"/>
  <c r="KK137" i="16"/>
  <c r="KK136" i="16"/>
  <c r="KK135" i="16"/>
  <c r="KK134" i="16" s="1"/>
  <c r="KK133" i="16"/>
  <c r="KK132" i="16" s="1"/>
  <c r="KK131" i="16"/>
  <c r="KK130" i="16"/>
  <c r="KK129" i="16" s="1"/>
  <c r="KK128" i="16"/>
  <c r="KK127" i="16" s="1"/>
  <c r="KK126" i="16"/>
  <c r="KK125" i="16" s="1"/>
  <c r="KK123" i="16"/>
  <c r="KK122" i="16"/>
  <c r="KK121" i="16" s="1"/>
  <c r="KK120" i="16"/>
  <c r="KK119" i="16"/>
  <c r="KK118" i="16"/>
  <c r="KK115" i="16"/>
  <c r="KK114" i="16"/>
  <c r="KK113" i="16"/>
  <c r="KK111" i="16"/>
  <c r="KK110" i="16"/>
  <c r="KK109" i="16"/>
  <c r="KK108" i="16"/>
  <c r="KK107" i="16"/>
  <c r="KK106" i="16"/>
  <c r="KK105" i="16"/>
  <c r="KK104" i="16"/>
  <c r="KK103" i="16"/>
  <c r="KK102" i="16"/>
  <c r="KK101" i="16"/>
  <c r="KK100" i="16"/>
  <c r="KK97" i="16"/>
  <c r="KK96" i="16"/>
  <c r="KK95" i="16"/>
  <c r="KK94" i="16"/>
  <c r="KK93" i="16"/>
  <c r="KK92" i="16"/>
  <c r="KK91" i="16"/>
  <c r="KK90" i="16"/>
  <c r="KK89" i="16"/>
  <c r="KK88" i="16"/>
  <c r="KK87" i="16"/>
  <c r="KK85" i="16"/>
  <c r="KK84" i="16"/>
  <c r="KK83" i="16"/>
  <c r="KK82" i="16"/>
  <c r="KK81" i="16"/>
  <c r="KK79" i="16"/>
  <c r="KK78" i="16"/>
  <c r="KK77" i="16"/>
  <c r="KK75" i="16"/>
  <c r="KK74" i="16"/>
  <c r="KK73" i="16"/>
  <c r="KK71" i="16"/>
  <c r="KK70" i="16"/>
  <c r="KK69" i="16"/>
  <c r="KK66" i="16"/>
  <c r="KK65" i="16"/>
  <c r="KK64" i="16"/>
  <c r="KK63" i="16"/>
  <c r="KK62" i="16"/>
  <c r="KK61" i="16"/>
  <c r="KK59" i="16"/>
  <c r="KK58" i="16"/>
  <c r="KK57" i="16"/>
  <c r="KK56" i="16"/>
  <c r="KK55" i="16"/>
  <c r="KK54" i="16"/>
  <c r="KK53" i="16"/>
  <c r="KK52" i="16"/>
  <c r="KK51" i="16"/>
  <c r="KK50" i="16"/>
  <c r="KK49" i="16"/>
  <c r="KK46" i="16"/>
  <c r="KK45" i="16"/>
  <c r="KK44" i="16"/>
  <c r="KK43" i="16"/>
  <c r="KK42" i="16"/>
  <c r="KK41" i="16"/>
  <c r="KK40" i="16"/>
  <c r="KK39" i="16"/>
  <c r="KK38" i="16"/>
  <c r="KK37" i="16"/>
  <c r="KK36" i="16"/>
  <c r="KK35" i="16"/>
  <c r="KK34" i="16"/>
  <c r="KK33" i="16"/>
  <c r="KK32" i="16"/>
  <c r="KK31" i="16"/>
  <c r="KK30" i="16"/>
  <c r="KK29" i="16"/>
  <c r="KK28" i="16"/>
  <c r="KK27" i="16"/>
  <c r="KK26" i="16"/>
  <c r="KK25" i="16"/>
  <c r="KK24" i="16"/>
  <c r="KK22" i="16"/>
  <c r="KK20" i="16"/>
  <c r="KK19" i="16"/>
  <c r="KK18" i="16"/>
  <c r="KK16" i="16"/>
  <c r="KK15" i="16"/>
  <c r="KK14" i="16" s="1"/>
  <c r="KK13" i="16"/>
  <c r="KK12" i="16" s="1"/>
  <c r="KK11" i="16"/>
  <c r="KK10" i="16"/>
  <c r="KK9" i="16"/>
  <c r="KK7" i="16"/>
  <c r="KK6" i="16"/>
  <c r="IY134" i="16"/>
  <c r="IY132" i="16"/>
  <c r="IY129" i="16"/>
  <c r="IY127" i="16"/>
  <c r="IY125" i="16"/>
  <c r="IY121" i="16"/>
  <c r="IY117" i="16"/>
  <c r="IY112" i="16"/>
  <c r="IY99" i="16"/>
  <c r="IY98" i="16" s="1"/>
  <c r="IY86" i="16"/>
  <c r="IY80" i="16"/>
  <c r="IY76" i="16"/>
  <c r="IY72" i="16"/>
  <c r="IY68" i="16"/>
  <c r="IY60" i="16"/>
  <c r="IY48" i="16"/>
  <c r="IY47" i="16"/>
  <c r="IY21" i="16"/>
  <c r="IY17" i="16"/>
  <c r="IY14" i="16"/>
  <c r="IY12" i="16"/>
  <c r="IY8" i="16"/>
  <c r="IY5" i="16"/>
  <c r="IZ134" i="16"/>
  <c r="IZ132" i="16"/>
  <c r="IZ129" i="16"/>
  <c r="IZ127" i="16"/>
  <c r="IZ125" i="16"/>
  <c r="IZ121" i="16"/>
  <c r="IZ117" i="16"/>
  <c r="IZ112" i="16"/>
  <c r="IZ99" i="16"/>
  <c r="IZ86" i="16"/>
  <c r="IZ80" i="16"/>
  <c r="IZ76" i="16"/>
  <c r="IZ72" i="16"/>
  <c r="IZ68" i="16"/>
  <c r="IZ60" i="16"/>
  <c r="IZ47" i="16" s="1"/>
  <c r="IZ48" i="16"/>
  <c r="IZ21" i="16"/>
  <c r="IZ17" i="16"/>
  <c r="IZ14" i="16"/>
  <c r="IZ12" i="16"/>
  <c r="IZ8" i="16"/>
  <c r="IZ5" i="16"/>
  <c r="HN134" i="16"/>
  <c r="HN132" i="16"/>
  <c r="HN129" i="16"/>
  <c r="HN127" i="16"/>
  <c r="HN125" i="16"/>
  <c r="HN121" i="16"/>
  <c r="HN117" i="16"/>
  <c r="HN112" i="16"/>
  <c r="HN99" i="16"/>
  <c r="HN86" i="16"/>
  <c r="HN80" i="16"/>
  <c r="HN76" i="16"/>
  <c r="HN72" i="16"/>
  <c r="HN68" i="16"/>
  <c r="HN60" i="16"/>
  <c r="HN48" i="16"/>
  <c r="HN21" i="16"/>
  <c r="HN17" i="16"/>
  <c r="HN14" i="16"/>
  <c r="HN12" i="16"/>
  <c r="HN8" i="16"/>
  <c r="HN5" i="16"/>
  <c r="HO134" i="16"/>
  <c r="HO132" i="16"/>
  <c r="HO129" i="16"/>
  <c r="HO127" i="16"/>
  <c r="HO125" i="16"/>
  <c r="HO121" i="16"/>
  <c r="HO117" i="16"/>
  <c r="HO112" i="16"/>
  <c r="HO99" i="16"/>
  <c r="HO86" i="16"/>
  <c r="HO80" i="16"/>
  <c r="HO76" i="16"/>
  <c r="HO72" i="16"/>
  <c r="HO68" i="16"/>
  <c r="HO60" i="16"/>
  <c r="HO48" i="16"/>
  <c r="HO21" i="16"/>
  <c r="HO17" i="16"/>
  <c r="HO14" i="16"/>
  <c r="HO12" i="16"/>
  <c r="HO8" i="16"/>
  <c r="HO5" i="16"/>
  <c r="GC134" i="16"/>
  <c r="GC132" i="16"/>
  <c r="GC129" i="16"/>
  <c r="GC127" i="16"/>
  <c r="GC125" i="16"/>
  <c r="GC121" i="16"/>
  <c r="GC117" i="16"/>
  <c r="GC112" i="16"/>
  <c r="GC99" i="16"/>
  <c r="GC86" i="16"/>
  <c r="GC80" i="16"/>
  <c r="GC76" i="16"/>
  <c r="GC72" i="16"/>
  <c r="GC68" i="16"/>
  <c r="GC60" i="16"/>
  <c r="GC48" i="16"/>
  <c r="GC21" i="16"/>
  <c r="GC17" i="16"/>
  <c r="GC14" i="16"/>
  <c r="GC12" i="16"/>
  <c r="GC8" i="16"/>
  <c r="GC5" i="16"/>
  <c r="GD134" i="16"/>
  <c r="GD132" i="16"/>
  <c r="GD129" i="16"/>
  <c r="GD127" i="16"/>
  <c r="GD125" i="16"/>
  <c r="GD121" i="16"/>
  <c r="GD117" i="16"/>
  <c r="GD112" i="16"/>
  <c r="GD99" i="16"/>
  <c r="GD86" i="16"/>
  <c r="GD80" i="16"/>
  <c r="GD76" i="16"/>
  <c r="GD72" i="16"/>
  <c r="GD68" i="16"/>
  <c r="GD60" i="16"/>
  <c r="GD48" i="16"/>
  <c r="GD21" i="16"/>
  <c r="GD17" i="16"/>
  <c r="GD14" i="16"/>
  <c r="GD12" i="16"/>
  <c r="GD8" i="16"/>
  <c r="GD5" i="16"/>
  <c r="ER134" i="16"/>
  <c r="ER132" i="16"/>
  <c r="ER129" i="16"/>
  <c r="ER127" i="16"/>
  <c r="ER125" i="16"/>
  <c r="ER121" i="16"/>
  <c r="ER117" i="16"/>
  <c r="ER112" i="16"/>
  <c r="ER99" i="16"/>
  <c r="ER86" i="16"/>
  <c r="ER80" i="16"/>
  <c r="ER76" i="16"/>
  <c r="ER72" i="16"/>
  <c r="ER68" i="16"/>
  <c r="ER60" i="16"/>
  <c r="ER48" i="16"/>
  <c r="ER21" i="16"/>
  <c r="ER17" i="16"/>
  <c r="ER14" i="16"/>
  <c r="ER12" i="16"/>
  <c r="ER8" i="16"/>
  <c r="ER5" i="16"/>
  <c r="ES134" i="16"/>
  <c r="ES132" i="16"/>
  <c r="ES129" i="16"/>
  <c r="ES127" i="16"/>
  <c r="ES125" i="16"/>
  <c r="ES121" i="16"/>
  <c r="ES117" i="16"/>
  <c r="ES112" i="16"/>
  <c r="ES99" i="16"/>
  <c r="ES86" i="16"/>
  <c r="ES80" i="16"/>
  <c r="ES76" i="16"/>
  <c r="ES72" i="16"/>
  <c r="ES68" i="16"/>
  <c r="ES60" i="16"/>
  <c r="ES48" i="16"/>
  <c r="ES21" i="16"/>
  <c r="ES17" i="16"/>
  <c r="ES14" i="16"/>
  <c r="ES12" i="16"/>
  <c r="ES8" i="16"/>
  <c r="ES5" i="16"/>
  <c r="DG134" i="16"/>
  <c r="DG132" i="16"/>
  <c r="DG129" i="16"/>
  <c r="DG127" i="16"/>
  <c r="DG125" i="16"/>
  <c r="DG121" i="16"/>
  <c r="DG117" i="16"/>
  <c r="DG112" i="16"/>
  <c r="DG99" i="16"/>
  <c r="DG86" i="16"/>
  <c r="DG80" i="16"/>
  <c r="DG76" i="16"/>
  <c r="DG72" i="16"/>
  <c r="DG68" i="16"/>
  <c r="DG60" i="16"/>
  <c r="DG48" i="16"/>
  <c r="DG21" i="16"/>
  <c r="DG17" i="16"/>
  <c r="DG14" i="16"/>
  <c r="DG12" i="16"/>
  <c r="DG8" i="16"/>
  <c r="DG5" i="16"/>
  <c r="DH134" i="16"/>
  <c r="DH132" i="16"/>
  <c r="DH129" i="16"/>
  <c r="DH127" i="16"/>
  <c r="DH125" i="16"/>
  <c r="DH121" i="16"/>
  <c r="DH117" i="16"/>
  <c r="DH112" i="16"/>
  <c r="DH99" i="16"/>
  <c r="DH86" i="16"/>
  <c r="DH80" i="16"/>
  <c r="DH76" i="16"/>
  <c r="DH72" i="16"/>
  <c r="DH68" i="16"/>
  <c r="DH60" i="16"/>
  <c r="DH48" i="16"/>
  <c r="DH21" i="16"/>
  <c r="DH17" i="16"/>
  <c r="DH14" i="16"/>
  <c r="DH12" i="16"/>
  <c r="DH8" i="16"/>
  <c r="DH5" i="16"/>
  <c r="BV134" i="16"/>
  <c r="BV132" i="16"/>
  <c r="BV129" i="16"/>
  <c r="BV127" i="16"/>
  <c r="BV125" i="16"/>
  <c r="BV121" i="16"/>
  <c r="BV117" i="16"/>
  <c r="BV112" i="16"/>
  <c r="BV99" i="16"/>
  <c r="BV86" i="16"/>
  <c r="BV80" i="16"/>
  <c r="BV76" i="16"/>
  <c r="BV72" i="16"/>
  <c r="BV68" i="16"/>
  <c r="BV60" i="16"/>
  <c r="BV48" i="16"/>
  <c r="BV23" i="16"/>
  <c r="BV21" i="16" s="1"/>
  <c r="BV17" i="16"/>
  <c r="BV14" i="16"/>
  <c r="BV12" i="16"/>
  <c r="BV8" i="16"/>
  <c r="BV5" i="16"/>
  <c r="BW134" i="16"/>
  <c r="BW132" i="16"/>
  <c r="BW129" i="16"/>
  <c r="BW127" i="16"/>
  <c r="BW125" i="16"/>
  <c r="BW121" i="16"/>
  <c r="BW117" i="16"/>
  <c r="BW112" i="16"/>
  <c r="BW99" i="16"/>
  <c r="BW86" i="16"/>
  <c r="BW80" i="16"/>
  <c r="BW76" i="16"/>
  <c r="BW72" i="16"/>
  <c r="BW68" i="16"/>
  <c r="BW60" i="16"/>
  <c r="BW48" i="16"/>
  <c r="BW21" i="16"/>
  <c r="BW17" i="16"/>
  <c r="BW14" i="16"/>
  <c r="BW12" i="16"/>
  <c r="BW8" i="16"/>
  <c r="BW5" i="16"/>
  <c r="AK134" i="16"/>
  <c r="AK132" i="16"/>
  <c r="AK129" i="16"/>
  <c r="AK127" i="16"/>
  <c r="AK125" i="16"/>
  <c r="AK121" i="16"/>
  <c r="AK117" i="16"/>
  <c r="AK112" i="16"/>
  <c r="AK99" i="16"/>
  <c r="AK86" i="16"/>
  <c r="AK80" i="16"/>
  <c r="AK76" i="16"/>
  <c r="AK72" i="16"/>
  <c r="AK68" i="16"/>
  <c r="AK60" i="16"/>
  <c r="AK48" i="16"/>
  <c r="AK21" i="16"/>
  <c r="AK17" i="16"/>
  <c r="AK14" i="16"/>
  <c r="AK12" i="16"/>
  <c r="AK8" i="16"/>
  <c r="AK5" i="16"/>
  <c r="AL134" i="16"/>
  <c r="AL132" i="16"/>
  <c r="AL129" i="16"/>
  <c r="AL127" i="16"/>
  <c r="AL125" i="16"/>
  <c r="AL121" i="16"/>
  <c r="AL117" i="16"/>
  <c r="AL112" i="16"/>
  <c r="AL99" i="16"/>
  <c r="AL86" i="16"/>
  <c r="AL80" i="16"/>
  <c r="AL76" i="16"/>
  <c r="AL72" i="16"/>
  <c r="AL68" i="16"/>
  <c r="AL60" i="16"/>
  <c r="AL48" i="16"/>
  <c r="AL21" i="16"/>
  <c r="AL17" i="16"/>
  <c r="AL14" i="16"/>
  <c r="AL12" i="16"/>
  <c r="AL8" i="16"/>
  <c r="AL5" i="16"/>
  <c r="AM60" i="16"/>
  <c r="AN60" i="16"/>
  <c r="AO60" i="16"/>
  <c r="AP60" i="16"/>
  <c r="AQ60" i="16"/>
  <c r="AR60" i="16"/>
  <c r="AS60" i="16"/>
  <c r="AT60" i="16"/>
  <c r="AU60" i="16"/>
  <c r="AV60" i="16"/>
  <c r="AW60" i="16"/>
  <c r="AX60" i="16"/>
  <c r="AY60" i="16"/>
  <c r="AZ60" i="16"/>
  <c r="BA60" i="16"/>
  <c r="BB60" i="16"/>
  <c r="BC60" i="16"/>
  <c r="BD60" i="16"/>
  <c r="BE60" i="16"/>
  <c r="BF60" i="16"/>
  <c r="BG60" i="16"/>
  <c r="BH60" i="16"/>
  <c r="BI60" i="16"/>
  <c r="BJ60" i="16"/>
  <c r="BK60" i="16"/>
  <c r="BL60" i="16"/>
  <c r="BM60" i="16"/>
  <c r="BN60" i="16"/>
  <c r="BO60" i="16"/>
  <c r="BP60" i="16"/>
  <c r="BQ60" i="16"/>
  <c r="BR60" i="16"/>
  <c r="BS60" i="16"/>
  <c r="BT60" i="16"/>
  <c r="BU60" i="16"/>
  <c r="BX60" i="16"/>
  <c r="BY60" i="16"/>
  <c r="BZ60" i="16"/>
  <c r="CA60" i="16"/>
  <c r="CB60" i="16"/>
  <c r="CC60" i="16"/>
  <c r="CD60" i="16"/>
  <c r="CE60" i="16"/>
  <c r="CF60" i="16"/>
  <c r="CG60" i="16"/>
  <c r="CH60" i="16"/>
  <c r="CI60" i="16"/>
  <c r="CJ60" i="16"/>
  <c r="CK60" i="16"/>
  <c r="CL60" i="16"/>
  <c r="CM60" i="16"/>
  <c r="CN60" i="16"/>
  <c r="CO60" i="16"/>
  <c r="CP60" i="16"/>
  <c r="CQ60" i="16"/>
  <c r="CR60" i="16"/>
  <c r="CS60" i="16"/>
  <c r="CT60" i="16"/>
  <c r="CU60" i="16"/>
  <c r="CV60" i="16"/>
  <c r="CW60" i="16"/>
  <c r="CX60" i="16"/>
  <c r="CY60" i="16"/>
  <c r="CZ60" i="16"/>
  <c r="DA60" i="16"/>
  <c r="DB60" i="16"/>
  <c r="DC60" i="16"/>
  <c r="DD60" i="16"/>
  <c r="DE60" i="16"/>
  <c r="DF60" i="16"/>
  <c r="DI60" i="16"/>
  <c r="DJ60" i="16"/>
  <c r="DK60" i="16"/>
  <c r="DL60" i="16"/>
  <c r="DM60" i="16"/>
  <c r="DN60" i="16"/>
  <c r="DO60" i="16"/>
  <c r="DP60" i="16"/>
  <c r="DQ60" i="16"/>
  <c r="DR60" i="16"/>
  <c r="DS60" i="16"/>
  <c r="DT60" i="16"/>
  <c r="DU60" i="16"/>
  <c r="DV60" i="16"/>
  <c r="DW60" i="16"/>
  <c r="DX60" i="16"/>
  <c r="DY60" i="16"/>
  <c r="DZ60" i="16"/>
  <c r="EA60" i="16"/>
  <c r="EB60" i="16"/>
  <c r="EC60" i="16"/>
  <c r="ED60" i="16"/>
  <c r="EE60" i="16"/>
  <c r="EF60" i="16"/>
  <c r="EG60" i="16"/>
  <c r="EH60" i="16"/>
  <c r="EI60" i="16"/>
  <c r="EJ60" i="16"/>
  <c r="EK60" i="16"/>
  <c r="EL60" i="16"/>
  <c r="EM60" i="16"/>
  <c r="EN60" i="16"/>
  <c r="EO60" i="16"/>
  <c r="EP60" i="16"/>
  <c r="EQ60" i="16"/>
  <c r="ET60" i="16"/>
  <c r="EU60" i="16"/>
  <c r="EV60" i="16"/>
  <c r="EW60" i="16"/>
  <c r="EX60" i="16"/>
  <c r="EY60" i="16"/>
  <c r="EZ60" i="16"/>
  <c r="FA60" i="16"/>
  <c r="FB60" i="16"/>
  <c r="FC60" i="16"/>
  <c r="FD60" i="16"/>
  <c r="FE60" i="16"/>
  <c r="FF60" i="16"/>
  <c r="FG60" i="16"/>
  <c r="FH60" i="16"/>
  <c r="FI60" i="16"/>
  <c r="FJ60" i="16"/>
  <c r="FK60" i="16"/>
  <c r="FL60" i="16"/>
  <c r="FM60" i="16"/>
  <c r="FN60" i="16"/>
  <c r="FO60" i="16"/>
  <c r="FP60" i="16"/>
  <c r="FQ60" i="16"/>
  <c r="FR60" i="16"/>
  <c r="FS60" i="16"/>
  <c r="FT60" i="16"/>
  <c r="FU60" i="16"/>
  <c r="FV60" i="16"/>
  <c r="FW60" i="16"/>
  <c r="FX60" i="16"/>
  <c r="FY60" i="16"/>
  <c r="FZ60" i="16"/>
  <c r="GA60" i="16"/>
  <c r="GB60" i="16"/>
  <c r="GE60" i="16"/>
  <c r="GF60" i="16"/>
  <c r="GG60" i="16"/>
  <c r="GH60" i="16"/>
  <c r="GI60" i="16"/>
  <c r="GJ60" i="16"/>
  <c r="GK60" i="16"/>
  <c r="GL60" i="16"/>
  <c r="GM60" i="16"/>
  <c r="GN60" i="16"/>
  <c r="GO60" i="16"/>
  <c r="GP60" i="16"/>
  <c r="GQ60" i="16"/>
  <c r="GR60" i="16"/>
  <c r="GS60" i="16"/>
  <c r="GT60" i="16"/>
  <c r="GU60" i="16"/>
  <c r="GV60" i="16"/>
  <c r="GW60" i="16"/>
  <c r="GX60" i="16"/>
  <c r="GY60" i="16"/>
  <c r="GZ60" i="16"/>
  <c r="HA60" i="16"/>
  <c r="HB60" i="16"/>
  <c r="HC60" i="16"/>
  <c r="HD60" i="16"/>
  <c r="HE60" i="16"/>
  <c r="HF60" i="16"/>
  <c r="HG60" i="16"/>
  <c r="HH60" i="16"/>
  <c r="HI60" i="16"/>
  <c r="HJ60" i="16"/>
  <c r="HK60" i="16"/>
  <c r="HL60" i="16"/>
  <c r="HM60" i="16"/>
  <c r="HP60" i="16"/>
  <c r="HQ60" i="16"/>
  <c r="HR60" i="16"/>
  <c r="HS60" i="16"/>
  <c r="HT60" i="16"/>
  <c r="HU60" i="16"/>
  <c r="HV60" i="16"/>
  <c r="HW60" i="16"/>
  <c r="HX60" i="16"/>
  <c r="HY60" i="16"/>
  <c r="HZ60" i="16"/>
  <c r="IA60" i="16"/>
  <c r="IB60" i="16"/>
  <c r="IC60" i="16"/>
  <c r="ID60" i="16"/>
  <c r="IE60" i="16"/>
  <c r="IF60" i="16"/>
  <c r="IG60" i="16"/>
  <c r="IH60" i="16"/>
  <c r="II60" i="16"/>
  <c r="IJ60" i="16"/>
  <c r="IK60" i="16"/>
  <c r="IL60" i="16"/>
  <c r="IM60" i="16"/>
  <c r="IN60" i="16"/>
  <c r="IO60" i="16"/>
  <c r="IP60" i="16"/>
  <c r="IQ60" i="16"/>
  <c r="IR60" i="16"/>
  <c r="IS60" i="16"/>
  <c r="IT60" i="16"/>
  <c r="IU60" i="16"/>
  <c r="IV60" i="16"/>
  <c r="IW60" i="16"/>
  <c r="IX60" i="16"/>
  <c r="JA60" i="16"/>
  <c r="KL66" i="16"/>
  <c r="KL136" i="16"/>
  <c r="KL135" i="16"/>
  <c r="KL133" i="16"/>
  <c r="KL131" i="16"/>
  <c r="KL130" i="16"/>
  <c r="KL128" i="16"/>
  <c r="KL126" i="16"/>
  <c r="KL123" i="16"/>
  <c r="KL122" i="16"/>
  <c r="KL120" i="16"/>
  <c r="KL119" i="16"/>
  <c r="KL118" i="16"/>
  <c r="KL115" i="16"/>
  <c r="KL114" i="16"/>
  <c r="KL113" i="16"/>
  <c r="KL111" i="16"/>
  <c r="KL110" i="16"/>
  <c r="KL109" i="16"/>
  <c r="KL108" i="16"/>
  <c r="KL107" i="16"/>
  <c r="KL106" i="16"/>
  <c r="KL105" i="16"/>
  <c r="KL104" i="16"/>
  <c r="KL103" i="16"/>
  <c r="KL102" i="16"/>
  <c r="KL101" i="16"/>
  <c r="KL100" i="16"/>
  <c r="KL97" i="16"/>
  <c r="KL96" i="16"/>
  <c r="KL95" i="16"/>
  <c r="KL94" i="16"/>
  <c r="KL93" i="16"/>
  <c r="KL92" i="16"/>
  <c r="KL91" i="16"/>
  <c r="KL90" i="16"/>
  <c r="KL89" i="16"/>
  <c r="KL88" i="16"/>
  <c r="KL87" i="16"/>
  <c r="KL85" i="16"/>
  <c r="KL84" i="16"/>
  <c r="KL83" i="16"/>
  <c r="KL82" i="16"/>
  <c r="KL81" i="16"/>
  <c r="KL79" i="16"/>
  <c r="KL78" i="16"/>
  <c r="KL77" i="16"/>
  <c r="KL75" i="16"/>
  <c r="KL74" i="16"/>
  <c r="KL73" i="16"/>
  <c r="KL71" i="16"/>
  <c r="KL70" i="16"/>
  <c r="KL69" i="16"/>
  <c r="KL65" i="16"/>
  <c r="KL64" i="16"/>
  <c r="KL63" i="16"/>
  <c r="KL62" i="16"/>
  <c r="KL61" i="16"/>
  <c r="KL59" i="16"/>
  <c r="KL58" i="16"/>
  <c r="KL57" i="16"/>
  <c r="KL56" i="16"/>
  <c r="KL55" i="16"/>
  <c r="KL54" i="16"/>
  <c r="KL53" i="16"/>
  <c r="KL52" i="16"/>
  <c r="KL51" i="16"/>
  <c r="KL50" i="16"/>
  <c r="KL49" i="16"/>
  <c r="KL46" i="16"/>
  <c r="KL45" i="16"/>
  <c r="KL44" i="16"/>
  <c r="KL43" i="16"/>
  <c r="KL42" i="16"/>
  <c r="KL41" i="16"/>
  <c r="KL40" i="16"/>
  <c r="KL39" i="16"/>
  <c r="KL38" i="16"/>
  <c r="KL37" i="16"/>
  <c r="KL36" i="16"/>
  <c r="KL35" i="16"/>
  <c r="KL34" i="16"/>
  <c r="KL33" i="16"/>
  <c r="KL32" i="16"/>
  <c r="KL31" i="16"/>
  <c r="KL30" i="16"/>
  <c r="KL29" i="16"/>
  <c r="KL28" i="16"/>
  <c r="KL27" i="16"/>
  <c r="KL26" i="16"/>
  <c r="KL25" i="16"/>
  <c r="KL24" i="16"/>
  <c r="KL22" i="16"/>
  <c r="KL20" i="16"/>
  <c r="KL19" i="16"/>
  <c r="KL18" i="16"/>
  <c r="KL16" i="16"/>
  <c r="KL15" i="16"/>
  <c r="KL13" i="16"/>
  <c r="KL11" i="16"/>
  <c r="KL10" i="16"/>
  <c r="KL9" i="16"/>
  <c r="KL7" i="16"/>
  <c r="KL6" i="16"/>
  <c r="AM134" i="16"/>
  <c r="AM132" i="16"/>
  <c r="AM129" i="16"/>
  <c r="AM127" i="16"/>
  <c r="AM125" i="16"/>
  <c r="AM121" i="16"/>
  <c r="AM117" i="16"/>
  <c r="AM112" i="16"/>
  <c r="AM99" i="16"/>
  <c r="AM86" i="16"/>
  <c r="AM80" i="16"/>
  <c r="AM76" i="16"/>
  <c r="AM72" i="16"/>
  <c r="AM68" i="16"/>
  <c r="AM48" i="16"/>
  <c r="AM21" i="16"/>
  <c r="AM17" i="16"/>
  <c r="AM14" i="16"/>
  <c r="AM12" i="16"/>
  <c r="AM8" i="16"/>
  <c r="AM5" i="16"/>
  <c r="BX134" i="16"/>
  <c r="BX132" i="16"/>
  <c r="BX129" i="16"/>
  <c r="BX127" i="16"/>
  <c r="BX125" i="16"/>
  <c r="BX121" i="16"/>
  <c r="BX117" i="16"/>
  <c r="BX112" i="16"/>
  <c r="BX99" i="16"/>
  <c r="BX86" i="16"/>
  <c r="BX80" i="16"/>
  <c r="BX76" i="16"/>
  <c r="BX72" i="16"/>
  <c r="BX68" i="16"/>
  <c r="BX48" i="16"/>
  <c r="BX21" i="16"/>
  <c r="BX17" i="16"/>
  <c r="BX14" i="16"/>
  <c r="BX12" i="16"/>
  <c r="BX8" i="16"/>
  <c r="BX5" i="16"/>
  <c r="DI134" i="16"/>
  <c r="DI132" i="16"/>
  <c r="DI129" i="16"/>
  <c r="DI127" i="16"/>
  <c r="DI125" i="16"/>
  <c r="DI121" i="16"/>
  <c r="DI117" i="16"/>
  <c r="DI112" i="16"/>
  <c r="DI99" i="16"/>
  <c r="DI86" i="16"/>
  <c r="DI80" i="16"/>
  <c r="DI76" i="16"/>
  <c r="DI72" i="16"/>
  <c r="DI68" i="16"/>
  <c r="DI48" i="16"/>
  <c r="DI21" i="16"/>
  <c r="DI17" i="16"/>
  <c r="DI14" i="16"/>
  <c r="DI12" i="16"/>
  <c r="DI8" i="16"/>
  <c r="DI5" i="16"/>
  <c r="ET134" i="16"/>
  <c r="ET132" i="16"/>
  <c r="ET129" i="16"/>
  <c r="ET127" i="16"/>
  <c r="ET125" i="16"/>
  <c r="ET121" i="16"/>
  <c r="ET117" i="16"/>
  <c r="ET112" i="16"/>
  <c r="ET99" i="16"/>
  <c r="ET86" i="16"/>
  <c r="ET80" i="16"/>
  <c r="ET76" i="16"/>
  <c r="ET72" i="16"/>
  <c r="ET68" i="16"/>
  <c r="ET48" i="16"/>
  <c r="ET21" i="16"/>
  <c r="ET17" i="16"/>
  <c r="ET14" i="16"/>
  <c r="ET12" i="16"/>
  <c r="ET8" i="16"/>
  <c r="ET5" i="16"/>
  <c r="GE134" i="16"/>
  <c r="GE132" i="16"/>
  <c r="GE129" i="16"/>
  <c r="GE127" i="16"/>
  <c r="GE125" i="16"/>
  <c r="GE121" i="16"/>
  <c r="GE117" i="16"/>
  <c r="GE112" i="16"/>
  <c r="GE99" i="16"/>
  <c r="GE86" i="16"/>
  <c r="GE80" i="16"/>
  <c r="GE76" i="16"/>
  <c r="GE72" i="16"/>
  <c r="GE68" i="16"/>
  <c r="GE48" i="16"/>
  <c r="GE21" i="16"/>
  <c r="GE17" i="16"/>
  <c r="GE14" i="16"/>
  <c r="GE12" i="16"/>
  <c r="GE8" i="16"/>
  <c r="GE5" i="16"/>
  <c r="HP134" i="16"/>
  <c r="HP132" i="16"/>
  <c r="HP129" i="16"/>
  <c r="HP127" i="16"/>
  <c r="HP125" i="16"/>
  <c r="HP121" i="16"/>
  <c r="HP117" i="16"/>
  <c r="HP112" i="16"/>
  <c r="HP99" i="16"/>
  <c r="HP86" i="16"/>
  <c r="HP80" i="16"/>
  <c r="HP76" i="16"/>
  <c r="HP72" i="16"/>
  <c r="HP68" i="16"/>
  <c r="HP48" i="16"/>
  <c r="HP21" i="16"/>
  <c r="HP17" i="16"/>
  <c r="HP14" i="16"/>
  <c r="HP12" i="16"/>
  <c r="HP8" i="16"/>
  <c r="HP5" i="16"/>
  <c r="JA134" i="16"/>
  <c r="JA132" i="16"/>
  <c r="JA129" i="16"/>
  <c r="JA127" i="16"/>
  <c r="JA125" i="16"/>
  <c r="JA121" i="16"/>
  <c r="JA117" i="16"/>
  <c r="JA112" i="16"/>
  <c r="JA99" i="16"/>
  <c r="JA86" i="16"/>
  <c r="JA80" i="16"/>
  <c r="JA76" i="16"/>
  <c r="JA72" i="16"/>
  <c r="JA68" i="16"/>
  <c r="JA48" i="16"/>
  <c r="JA21" i="16"/>
  <c r="JA17" i="16"/>
  <c r="JA14" i="16"/>
  <c r="JA12" i="16"/>
  <c r="JA8" i="16"/>
  <c r="JA5" i="16"/>
  <c r="KL139" i="16"/>
  <c r="KL138" i="16"/>
  <c r="KL137" i="16"/>
  <c r="AK161" i="4"/>
  <c r="AK154" i="4"/>
  <c r="AK152" i="4"/>
  <c r="AK151" i="4" s="1"/>
  <c r="AK149" i="4"/>
  <c r="AK139" i="4"/>
  <c r="AK137" i="4"/>
  <c r="AK135" i="4"/>
  <c r="AK133" i="4"/>
  <c r="AK131" i="4"/>
  <c r="AK126" i="4"/>
  <c r="AK121" i="4"/>
  <c r="AK94" i="4"/>
  <c r="AK93" i="4"/>
  <c r="AK88" i="4"/>
  <c r="AK86" i="4"/>
  <c r="AK81" i="4"/>
  <c r="AK73" i="4"/>
  <c r="AK68" i="4"/>
  <c r="AK63" i="4"/>
  <c r="AK57" i="4"/>
  <c r="AK26" i="4"/>
  <c r="AK20" i="4"/>
  <c r="AK17" i="4"/>
  <c r="AK14" i="4"/>
  <c r="AK12" i="4"/>
  <c r="AK10" i="4"/>
  <c r="AK8" i="4"/>
  <c r="AK6" i="4"/>
  <c r="JB114" i="16"/>
  <c r="JC114" i="16"/>
  <c r="JD114" i="16"/>
  <c r="JE114" i="16"/>
  <c r="JF114" i="16"/>
  <c r="JG114" i="16"/>
  <c r="JH114" i="16"/>
  <c r="JI114" i="16"/>
  <c r="JJ114" i="16"/>
  <c r="JK114" i="16"/>
  <c r="JL114" i="16"/>
  <c r="JM114" i="16"/>
  <c r="JN114" i="16"/>
  <c r="JO114" i="16"/>
  <c r="JP114" i="16"/>
  <c r="JQ114" i="16"/>
  <c r="JR114" i="16"/>
  <c r="JS114" i="16"/>
  <c r="JT114" i="16"/>
  <c r="JU114" i="16"/>
  <c r="JV114" i="16"/>
  <c r="JW114" i="16"/>
  <c r="JX114" i="16"/>
  <c r="JY114" i="16"/>
  <c r="JZ114" i="16"/>
  <c r="KA114" i="16"/>
  <c r="KB114" i="16"/>
  <c r="KC114" i="16"/>
  <c r="KD114" i="16"/>
  <c r="KE114" i="16"/>
  <c r="KF114" i="16"/>
  <c r="KG114" i="16"/>
  <c r="KH114" i="16"/>
  <c r="IW134" i="16"/>
  <c r="IW132" i="16"/>
  <c r="IW129" i="16"/>
  <c r="IW127" i="16"/>
  <c r="IW125" i="16"/>
  <c r="IW121" i="16"/>
  <c r="IW117" i="16"/>
  <c r="IW112" i="16"/>
  <c r="IW99" i="16"/>
  <c r="IW86" i="16"/>
  <c r="IW80" i="16"/>
  <c r="IW76" i="16"/>
  <c r="IW72" i="16"/>
  <c r="IW68" i="16"/>
  <c r="IW48" i="16"/>
  <c r="IW21" i="16"/>
  <c r="IW17" i="16"/>
  <c r="IW14" i="16"/>
  <c r="IW12" i="16"/>
  <c r="IW8" i="16"/>
  <c r="IW5" i="16"/>
  <c r="HL134" i="16"/>
  <c r="HL132" i="16"/>
  <c r="HL129" i="16"/>
  <c r="HL127" i="16"/>
  <c r="HL125" i="16"/>
  <c r="HL121" i="16"/>
  <c r="HL117" i="16"/>
  <c r="HL112" i="16"/>
  <c r="HL99" i="16"/>
  <c r="HL86" i="16"/>
  <c r="HL80" i="16"/>
  <c r="HL76" i="16"/>
  <c r="HL72" i="16"/>
  <c r="HL68" i="16"/>
  <c r="HL48" i="16"/>
  <c r="HL21" i="16"/>
  <c r="HL17" i="16"/>
  <c r="HL14" i="16"/>
  <c r="HL12" i="16"/>
  <c r="HL8" i="16"/>
  <c r="HL5" i="16"/>
  <c r="GA134" i="16"/>
  <c r="GA132" i="16"/>
  <c r="GA129" i="16"/>
  <c r="GA127" i="16"/>
  <c r="GA125" i="16"/>
  <c r="GA121" i="16"/>
  <c r="GA117" i="16"/>
  <c r="GA112" i="16"/>
  <c r="GA99" i="16"/>
  <c r="GA86" i="16"/>
  <c r="GA80" i="16"/>
  <c r="GA76" i="16"/>
  <c r="GA72" i="16"/>
  <c r="GA68" i="16"/>
  <c r="GA48" i="16"/>
  <c r="GA21" i="16"/>
  <c r="GA17" i="16"/>
  <c r="GA14" i="16"/>
  <c r="GA12" i="16"/>
  <c r="GA8" i="16"/>
  <c r="GA5" i="16"/>
  <c r="EP134" i="16"/>
  <c r="EP132" i="16"/>
  <c r="EP129" i="16"/>
  <c r="EP127" i="16"/>
  <c r="EP125" i="16"/>
  <c r="EP121" i="16"/>
  <c r="EP117" i="16"/>
  <c r="EP112" i="16"/>
  <c r="EP99" i="16"/>
  <c r="EP86" i="16"/>
  <c r="EP80" i="16"/>
  <c r="EP76" i="16"/>
  <c r="EP72" i="16"/>
  <c r="EP68" i="16"/>
  <c r="EP48" i="16"/>
  <c r="EP21" i="16"/>
  <c r="EP17" i="16"/>
  <c r="EP14" i="16"/>
  <c r="EP12" i="16"/>
  <c r="EP8" i="16"/>
  <c r="EP5" i="16"/>
  <c r="DE134" i="16"/>
  <c r="DE132" i="16"/>
  <c r="DE129" i="16"/>
  <c r="DE127" i="16"/>
  <c r="DE125" i="16"/>
  <c r="DE121" i="16"/>
  <c r="DE117" i="16"/>
  <c r="DE112" i="16"/>
  <c r="DE99" i="16"/>
  <c r="DE86" i="16"/>
  <c r="DE80" i="16"/>
  <c r="DE76" i="16"/>
  <c r="DE72" i="16"/>
  <c r="DE68" i="16"/>
  <c r="DE48" i="16"/>
  <c r="DE21" i="16"/>
  <c r="DE17" i="16"/>
  <c r="DE14" i="16"/>
  <c r="DE12" i="16"/>
  <c r="DE8" i="16"/>
  <c r="DE5" i="16"/>
  <c r="BT134" i="16"/>
  <c r="BT132" i="16"/>
  <c r="BT129" i="16"/>
  <c r="BT127" i="16"/>
  <c r="BT125" i="16"/>
  <c r="BT121" i="16"/>
  <c r="BT117" i="16"/>
  <c r="BT112" i="16"/>
  <c r="BT99" i="16"/>
  <c r="BT86" i="16"/>
  <c r="BT80" i="16"/>
  <c r="BT76" i="16"/>
  <c r="BT72" i="16"/>
  <c r="BT68" i="16"/>
  <c r="BT48" i="16"/>
  <c r="BT21" i="16"/>
  <c r="BT17" i="16"/>
  <c r="BT14" i="16"/>
  <c r="BT12" i="16"/>
  <c r="BT8" i="16"/>
  <c r="BT5" i="16"/>
  <c r="DF5" i="16"/>
  <c r="DF8" i="16"/>
  <c r="DF12" i="16"/>
  <c r="DF14" i="16"/>
  <c r="DF17" i="16"/>
  <c r="DF21" i="16"/>
  <c r="DF48" i="16"/>
  <c r="DF68" i="16"/>
  <c r="DF72" i="16"/>
  <c r="DF76" i="16"/>
  <c r="DF80" i="16"/>
  <c r="DF86" i="16"/>
  <c r="DF99" i="16"/>
  <c r="DF112" i="16"/>
  <c r="DF117" i="16"/>
  <c r="DF121" i="16"/>
  <c r="DF125" i="16"/>
  <c r="DF127" i="16"/>
  <c r="DF129" i="16"/>
  <c r="DF132" i="16"/>
  <c r="DF134" i="16"/>
  <c r="AI80" i="16"/>
  <c r="AI76" i="16"/>
  <c r="AI72" i="16"/>
  <c r="AI60" i="16"/>
  <c r="AI48" i="16"/>
  <c r="HN98" i="16" l="1"/>
  <c r="HN47" i="16"/>
  <c r="KJ72" i="16"/>
  <c r="IY124" i="16"/>
  <c r="KJ17" i="16"/>
  <c r="KJ4" i="16" s="1"/>
  <c r="KJ8" i="16"/>
  <c r="KJ68" i="16"/>
  <c r="KJ117" i="16"/>
  <c r="KJ116" i="16" s="1"/>
  <c r="KK112" i="16"/>
  <c r="KK68" i="16"/>
  <c r="KK117" i="16"/>
  <c r="KK72" i="16"/>
  <c r="KJ60" i="16"/>
  <c r="KJ99" i="16"/>
  <c r="KJ98" i="16" s="1"/>
  <c r="ES98" i="16"/>
  <c r="KK86" i="16"/>
  <c r="KJ48" i="16"/>
  <c r="KK80" i="16"/>
  <c r="KK8" i="16"/>
  <c r="KK17" i="16"/>
  <c r="KK76" i="16"/>
  <c r="KJ86" i="16"/>
  <c r="KJ80" i="16"/>
  <c r="KJ67" i="16" s="1"/>
  <c r="KJ124" i="16"/>
  <c r="KJ23" i="16"/>
  <c r="KJ21" i="16" s="1"/>
  <c r="IZ98" i="16"/>
  <c r="KK5" i="16"/>
  <c r="KK60" i="16"/>
  <c r="KK116" i="16"/>
  <c r="KK48" i="16"/>
  <c r="KK99" i="16"/>
  <c r="KK98" i="16" s="1"/>
  <c r="DH98" i="16"/>
  <c r="GD98" i="16"/>
  <c r="GC116" i="16"/>
  <c r="KK124" i="16"/>
  <c r="GC98" i="16"/>
  <c r="HO116" i="16"/>
  <c r="HN116" i="16"/>
  <c r="IZ67" i="16"/>
  <c r="IY67" i="16"/>
  <c r="KK23" i="16"/>
  <c r="KK21" i="16" s="1"/>
  <c r="IZ124" i="16"/>
  <c r="HO47" i="16"/>
  <c r="IY4" i="16"/>
  <c r="IY116" i="16"/>
  <c r="IZ116" i="16"/>
  <c r="IZ141" i="16" s="1"/>
  <c r="IZ4" i="16"/>
  <c r="HO124" i="16"/>
  <c r="GC124" i="16"/>
  <c r="HN67" i="16"/>
  <c r="HO4" i="16"/>
  <c r="HN124" i="16"/>
  <c r="HN4" i="16"/>
  <c r="HO98" i="16"/>
  <c r="HO67" i="16"/>
  <c r="GD124" i="16"/>
  <c r="GC47" i="16"/>
  <c r="GC4" i="16"/>
  <c r="GD47" i="16"/>
  <c r="ER47" i="16"/>
  <c r="GC67" i="16"/>
  <c r="GD116" i="16"/>
  <c r="GD4" i="16"/>
  <c r="ES47" i="16"/>
  <c r="ER124" i="16"/>
  <c r="DG98" i="16"/>
  <c r="ER116" i="16"/>
  <c r="DG47" i="16"/>
  <c r="GD67" i="16"/>
  <c r="ES124" i="16"/>
  <c r="ER98" i="16"/>
  <c r="DG124" i="16"/>
  <c r="ER4" i="16"/>
  <c r="ER67" i="16"/>
  <c r="ES67" i="16"/>
  <c r="BV4" i="16"/>
  <c r="BW4" i="16"/>
  <c r="ES116" i="16"/>
  <c r="DG116" i="16"/>
  <c r="ES4" i="16"/>
  <c r="DG4" i="16"/>
  <c r="DH124" i="16"/>
  <c r="BV98" i="16"/>
  <c r="DG67" i="16"/>
  <c r="BV47" i="16"/>
  <c r="BV124" i="16"/>
  <c r="BW116" i="16"/>
  <c r="DH47" i="16"/>
  <c r="DH116" i="16"/>
  <c r="DH4" i="16"/>
  <c r="DH67" i="16"/>
  <c r="BV67" i="16"/>
  <c r="BV116" i="16"/>
  <c r="BW124" i="16"/>
  <c r="BW98" i="16"/>
  <c r="BW47" i="16"/>
  <c r="BW67" i="16"/>
  <c r="AK116" i="16"/>
  <c r="BX98" i="16"/>
  <c r="AL116" i="16"/>
  <c r="HP98" i="16"/>
  <c r="AK124" i="16"/>
  <c r="AK98" i="16"/>
  <c r="AL47" i="16"/>
  <c r="AM124" i="16"/>
  <c r="AL4" i="16"/>
  <c r="DI98" i="16"/>
  <c r="AK47" i="16"/>
  <c r="AL124" i="16"/>
  <c r="AK67" i="16"/>
  <c r="AK4" i="16"/>
  <c r="AL98" i="16"/>
  <c r="JA47" i="16"/>
  <c r="AL67" i="16"/>
  <c r="KL60" i="16"/>
  <c r="JA98" i="16"/>
  <c r="KL23" i="16"/>
  <c r="AM47" i="16"/>
  <c r="BX47" i="16"/>
  <c r="ET47" i="16"/>
  <c r="BT116" i="16"/>
  <c r="GA98" i="16"/>
  <c r="AM98" i="16"/>
  <c r="AK67" i="4"/>
  <c r="AK25" i="4"/>
  <c r="AK16" i="4"/>
  <c r="AK5" i="4"/>
  <c r="AK80" i="4"/>
  <c r="AK130" i="4"/>
  <c r="AK159" i="4" s="1"/>
  <c r="AM116" i="16"/>
  <c r="ET98" i="16"/>
  <c r="DI116" i="16"/>
  <c r="BX4" i="16"/>
  <c r="ET116" i="16"/>
  <c r="GE47" i="16"/>
  <c r="EP47" i="16"/>
  <c r="BX124" i="16"/>
  <c r="AM4" i="16"/>
  <c r="GE116" i="16"/>
  <c r="DI47" i="16"/>
  <c r="BX116" i="16"/>
  <c r="AM67" i="16"/>
  <c r="BX67" i="16"/>
  <c r="ET124" i="16"/>
  <c r="GE98" i="16"/>
  <c r="ET4" i="16"/>
  <c r="DE124" i="16"/>
  <c r="GE4" i="16"/>
  <c r="DI67" i="16"/>
  <c r="DI124" i="16"/>
  <c r="DI4" i="16"/>
  <c r="DF47" i="16"/>
  <c r="ET67" i="16"/>
  <c r="GE124" i="16"/>
  <c r="IW47" i="16"/>
  <c r="HP124" i="16"/>
  <c r="HL47" i="16"/>
  <c r="HP47" i="16"/>
  <c r="HP4" i="16"/>
  <c r="HP67" i="16"/>
  <c r="GE67" i="16"/>
  <c r="BT124" i="16"/>
  <c r="DE98" i="16"/>
  <c r="JA116" i="16"/>
  <c r="HP116" i="16"/>
  <c r="BT98" i="16"/>
  <c r="DE116" i="16"/>
  <c r="EP124" i="16"/>
  <c r="IW116" i="16"/>
  <c r="JA124" i="16"/>
  <c r="GA116" i="16"/>
  <c r="DE47" i="16"/>
  <c r="EP116" i="16"/>
  <c r="GA124" i="16"/>
  <c r="HL124" i="16"/>
  <c r="DF4" i="16"/>
  <c r="GA4" i="16"/>
  <c r="JA4" i="16"/>
  <c r="HL98" i="16"/>
  <c r="DF98" i="16"/>
  <c r="JA67" i="16"/>
  <c r="DE4" i="16"/>
  <c r="EP4" i="16"/>
  <c r="BT4" i="16"/>
  <c r="DF124" i="16"/>
  <c r="GA47" i="16"/>
  <c r="HL116" i="16"/>
  <c r="DF67" i="16"/>
  <c r="HL67" i="16"/>
  <c r="IW67" i="16"/>
  <c r="DF116" i="16"/>
  <c r="BT47" i="16"/>
  <c r="GA67" i="16"/>
  <c r="IW4" i="16"/>
  <c r="IW124" i="16"/>
  <c r="DE67" i="16"/>
  <c r="EP67" i="16"/>
  <c r="BT67" i="16"/>
  <c r="HL4" i="16"/>
  <c r="EP98" i="16"/>
  <c r="IW98" i="16"/>
  <c r="KJ47" i="16" l="1"/>
  <c r="KK4" i="16"/>
  <c r="KK67" i="16"/>
  <c r="IY141" i="16"/>
  <c r="KJ141" i="16"/>
  <c r="KK47" i="16"/>
  <c r="KK141" i="16" s="1"/>
  <c r="HO141" i="16"/>
  <c r="HN141" i="16"/>
  <c r="GC141" i="16"/>
  <c r="GD141" i="16"/>
  <c r="ER141" i="16"/>
  <c r="ES141" i="16"/>
  <c r="BV141" i="16"/>
  <c r="DG141" i="16"/>
  <c r="DH141" i="16"/>
  <c r="BW141" i="16"/>
  <c r="AL141" i="16"/>
  <c r="AK141" i="16"/>
  <c r="AM141" i="16"/>
  <c r="BX141" i="16"/>
  <c r="ET141" i="16"/>
  <c r="GE141" i="16"/>
  <c r="DI141" i="16"/>
  <c r="HP141" i="16"/>
  <c r="JA141" i="16"/>
  <c r="AJ161" i="4"/>
  <c r="AJ154" i="4"/>
  <c r="AJ152" i="4"/>
  <c r="AJ151" i="4" s="1"/>
  <c r="AJ149" i="4"/>
  <c r="AJ139" i="4"/>
  <c r="AJ137" i="4"/>
  <c r="AJ135" i="4"/>
  <c r="AJ133" i="4"/>
  <c r="AJ131" i="4"/>
  <c r="AJ126" i="4"/>
  <c r="AJ121" i="4"/>
  <c r="AJ93" i="4" s="1"/>
  <c r="AJ94" i="4"/>
  <c r="AJ88" i="4"/>
  <c r="AJ86" i="4"/>
  <c r="AJ81" i="4"/>
  <c r="AJ80" i="4" s="1"/>
  <c r="AJ73" i="4"/>
  <c r="AJ68" i="4"/>
  <c r="AJ67" i="4" s="1"/>
  <c r="AJ63" i="4"/>
  <c r="AJ57" i="4"/>
  <c r="AJ26" i="4"/>
  <c r="AJ20" i="4"/>
  <c r="AJ17" i="4"/>
  <c r="AJ16" i="4" s="1"/>
  <c r="AJ14" i="4"/>
  <c r="AJ12" i="4"/>
  <c r="AJ10" i="4"/>
  <c r="AJ8" i="4"/>
  <c r="AJ6" i="4"/>
  <c r="KI114" i="16"/>
  <c r="KI6" i="16"/>
  <c r="KE137" i="16"/>
  <c r="KE138" i="16"/>
  <c r="KE139" i="16"/>
  <c r="KI136" i="16"/>
  <c r="KH136" i="16"/>
  <c r="KG136" i="16"/>
  <c r="KF136" i="16"/>
  <c r="KE136" i="16"/>
  <c r="KI135" i="16"/>
  <c r="KH135" i="16"/>
  <c r="KG135" i="16"/>
  <c r="KF135" i="16"/>
  <c r="KE135" i="16"/>
  <c r="KI133" i="16"/>
  <c r="KH133" i="16"/>
  <c r="KG133" i="16"/>
  <c r="KF133" i="16"/>
  <c r="KE133" i="16"/>
  <c r="KI131" i="16"/>
  <c r="KH131" i="16"/>
  <c r="KG131" i="16"/>
  <c r="KF131" i="16"/>
  <c r="KE131" i="16"/>
  <c r="KI130" i="16"/>
  <c r="KH130" i="16"/>
  <c r="KG130" i="16"/>
  <c r="KF130" i="16"/>
  <c r="KE130" i="16"/>
  <c r="KI128" i="16"/>
  <c r="KH128" i="16"/>
  <c r="KG128" i="16"/>
  <c r="KF128" i="16"/>
  <c r="KE128" i="16"/>
  <c r="KI126" i="16"/>
  <c r="KH126" i="16"/>
  <c r="KG126" i="16"/>
  <c r="KF126" i="16"/>
  <c r="KE126" i="16"/>
  <c r="KI123" i="16"/>
  <c r="KH123" i="16"/>
  <c r="KG123" i="16"/>
  <c r="KF123" i="16"/>
  <c r="KE123" i="16"/>
  <c r="KI122" i="16"/>
  <c r="KH122" i="16"/>
  <c r="KG122" i="16"/>
  <c r="KF122" i="16"/>
  <c r="KE122" i="16"/>
  <c r="KI120" i="16"/>
  <c r="KH120" i="16"/>
  <c r="KG120" i="16"/>
  <c r="KF120" i="16"/>
  <c r="KE120" i="16"/>
  <c r="KI119" i="16"/>
  <c r="KH119" i="16"/>
  <c r="KG119" i="16"/>
  <c r="KF119" i="16"/>
  <c r="KE119" i="16"/>
  <c r="KI118" i="16"/>
  <c r="KH118" i="16"/>
  <c r="KG118" i="16"/>
  <c r="KF118" i="16"/>
  <c r="KE118" i="16"/>
  <c r="KI115" i="16"/>
  <c r="KH115" i="16"/>
  <c r="KG115" i="16"/>
  <c r="KF115" i="16"/>
  <c r="KE115" i="16"/>
  <c r="KI113" i="16"/>
  <c r="KH113" i="16"/>
  <c r="KG113" i="16"/>
  <c r="KF113" i="16"/>
  <c r="KE113" i="16"/>
  <c r="KI111" i="16"/>
  <c r="KH111" i="16"/>
  <c r="KG111" i="16"/>
  <c r="KF111" i="16"/>
  <c r="KE111" i="16"/>
  <c r="KI110" i="16"/>
  <c r="KH110" i="16"/>
  <c r="KG110" i="16"/>
  <c r="KF110" i="16"/>
  <c r="KE110" i="16"/>
  <c r="KI109" i="16"/>
  <c r="KH109" i="16"/>
  <c r="KG109" i="16"/>
  <c r="KF109" i="16"/>
  <c r="KE109" i="16"/>
  <c r="KI108" i="16"/>
  <c r="KH108" i="16"/>
  <c r="KG108" i="16"/>
  <c r="KF108" i="16"/>
  <c r="KE108" i="16"/>
  <c r="KI107" i="16"/>
  <c r="KH107" i="16"/>
  <c r="KG107" i="16"/>
  <c r="KF107" i="16"/>
  <c r="KE107" i="16"/>
  <c r="KI106" i="16"/>
  <c r="KH106" i="16"/>
  <c r="KG106" i="16"/>
  <c r="KF106" i="16"/>
  <c r="KE106" i="16"/>
  <c r="KI105" i="16"/>
  <c r="KH105" i="16"/>
  <c r="KG105" i="16"/>
  <c r="KF105" i="16"/>
  <c r="KE105" i="16"/>
  <c r="KI104" i="16"/>
  <c r="KH104" i="16"/>
  <c r="KG104" i="16"/>
  <c r="KF104" i="16"/>
  <c r="KE104" i="16"/>
  <c r="KI103" i="16"/>
  <c r="KH103" i="16"/>
  <c r="KG103" i="16"/>
  <c r="KF103" i="16"/>
  <c r="KE103" i="16"/>
  <c r="KI102" i="16"/>
  <c r="KH102" i="16"/>
  <c r="KG102" i="16"/>
  <c r="KF102" i="16"/>
  <c r="KE102" i="16"/>
  <c r="KI101" i="16"/>
  <c r="KH101" i="16"/>
  <c r="KG101" i="16"/>
  <c r="KF101" i="16"/>
  <c r="KE101" i="16"/>
  <c r="KI100" i="16"/>
  <c r="KH100" i="16"/>
  <c r="KG100" i="16"/>
  <c r="KF100" i="16"/>
  <c r="KE100" i="16"/>
  <c r="KI97" i="16"/>
  <c r="KH97" i="16"/>
  <c r="KG97" i="16"/>
  <c r="KF97" i="16"/>
  <c r="KE97" i="16"/>
  <c r="KI96" i="16"/>
  <c r="KH96" i="16"/>
  <c r="KG96" i="16"/>
  <c r="KF96" i="16"/>
  <c r="KE96" i="16"/>
  <c r="KI95" i="16"/>
  <c r="KH95" i="16"/>
  <c r="KG95" i="16"/>
  <c r="KF95" i="16"/>
  <c r="KE95" i="16"/>
  <c r="KI94" i="16"/>
  <c r="KH94" i="16"/>
  <c r="KG94" i="16"/>
  <c r="KF94" i="16"/>
  <c r="KE94" i="16"/>
  <c r="KI93" i="16"/>
  <c r="KH93" i="16"/>
  <c r="KG93" i="16"/>
  <c r="KF93" i="16"/>
  <c r="KE93" i="16"/>
  <c r="KI92" i="16"/>
  <c r="KH92" i="16"/>
  <c r="KG92" i="16"/>
  <c r="KF92" i="16"/>
  <c r="KE92" i="16"/>
  <c r="KI91" i="16"/>
  <c r="KH91" i="16"/>
  <c r="KG91" i="16"/>
  <c r="KF91" i="16"/>
  <c r="KE91" i="16"/>
  <c r="KI90" i="16"/>
  <c r="KH90" i="16"/>
  <c r="KG90" i="16"/>
  <c r="KF90" i="16"/>
  <c r="KE90" i="16"/>
  <c r="KI89" i="16"/>
  <c r="KH89" i="16"/>
  <c r="KG89" i="16"/>
  <c r="KF89" i="16"/>
  <c r="KE89" i="16"/>
  <c r="KI88" i="16"/>
  <c r="KH88" i="16"/>
  <c r="KG88" i="16"/>
  <c r="KF88" i="16"/>
  <c r="KE88" i="16"/>
  <c r="KI87" i="16"/>
  <c r="KH87" i="16"/>
  <c r="KG87" i="16"/>
  <c r="KF87" i="16"/>
  <c r="KE87" i="16"/>
  <c r="KI85" i="16"/>
  <c r="KH85" i="16"/>
  <c r="KG85" i="16"/>
  <c r="KF85" i="16"/>
  <c r="KE85" i="16"/>
  <c r="KI84" i="16"/>
  <c r="KH84" i="16"/>
  <c r="KG84" i="16"/>
  <c r="KF84" i="16"/>
  <c r="KE84" i="16"/>
  <c r="KI83" i="16"/>
  <c r="KH83" i="16"/>
  <c r="KG83" i="16"/>
  <c r="KF83" i="16"/>
  <c r="KE83" i="16"/>
  <c r="KI82" i="16"/>
  <c r="KH82" i="16"/>
  <c r="KG82" i="16"/>
  <c r="KF82" i="16"/>
  <c r="KE82" i="16"/>
  <c r="KI81" i="16"/>
  <c r="KH81" i="16"/>
  <c r="KG81" i="16"/>
  <c r="KF81" i="16"/>
  <c r="KE81" i="16"/>
  <c r="KI79" i="16"/>
  <c r="KH79" i="16"/>
  <c r="KG79" i="16"/>
  <c r="KF79" i="16"/>
  <c r="KE79" i="16"/>
  <c r="KI78" i="16"/>
  <c r="KH78" i="16"/>
  <c r="KG78" i="16"/>
  <c r="KF78" i="16"/>
  <c r="KE78" i="16"/>
  <c r="KI77" i="16"/>
  <c r="KH77" i="16"/>
  <c r="KG77" i="16"/>
  <c r="KF77" i="16"/>
  <c r="KE77" i="16"/>
  <c r="KI75" i="16"/>
  <c r="KH75" i="16"/>
  <c r="KG75" i="16"/>
  <c r="KF75" i="16"/>
  <c r="KE75" i="16"/>
  <c r="KI74" i="16"/>
  <c r="KH74" i="16"/>
  <c r="KG74" i="16"/>
  <c r="KF74" i="16"/>
  <c r="KE74" i="16"/>
  <c r="KI73" i="16"/>
  <c r="KH73" i="16"/>
  <c r="KG73" i="16"/>
  <c r="KF73" i="16"/>
  <c r="KE73" i="16"/>
  <c r="KI71" i="16"/>
  <c r="KH71" i="16"/>
  <c r="KG71" i="16"/>
  <c r="KF71" i="16"/>
  <c r="KE71" i="16"/>
  <c r="KI70" i="16"/>
  <c r="KH70" i="16"/>
  <c r="KG70" i="16"/>
  <c r="KF70" i="16"/>
  <c r="KE70" i="16"/>
  <c r="KI69" i="16"/>
  <c r="KH69" i="16"/>
  <c r="KG69" i="16"/>
  <c r="KF69" i="16"/>
  <c r="KE69" i="16"/>
  <c r="KI65" i="16"/>
  <c r="KH65" i="16"/>
  <c r="KG65" i="16"/>
  <c r="KF65" i="16"/>
  <c r="KE65" i="16"/>
  <c r="KI64" i="16"/>
  <c r="KH64" i="16"/>
  <c r="KG64" i="16"/>
  <c r="KF64" i="16"/>
  <c r="KE64" i="16"/>
  <c r="KI63" i="16"/>
  <c r="KH63" i="16"/>
  <c r="KG63" i="16"/>
  <c r="KF63" i="16"/>
  <c r="KE63" i="16"/>
  <c r="KI62" i="16"/>
  <c r="KH62" i="16"/>
  <c r="KG62" i="16"/>
  <c r="KF62" i="16"/>
  <c r="KE62" i="16"/>
  <c r="KI61" i="16"/>
  <c r="KH61" i="16"/>
  <c r="KG61" i="16"/>
  <c r="KF61" i="16"/>
  <c r="KE61" i="16"/>
  <c r="KI59" i="16"/>
  <c r="KH59" i="16"/>
  <c r="KG59" i="16"/>
  <c r="KF59" i="16"/>
  <c r="KE59" i="16"/>
  <c r="KI58" i="16"/>
  <c r="KH58" i="16"/>
  <c r="KG58" i="16"/>
  <c r="KF58" i="16"/>
  <c r="KE58" i="16"/>
  <c r="KI57" i="16"/>
  <c r="KH57" i="16"/>
  <c r="KG57" i="16"/>
  <c r="KF57" i="16"/>
  <c r="KE57" i="16"/>
  <c r="KI56" i="16"/>
  <c r="KH56" i="16"/>
  <c r="KG56" i="16"/>
  <c r="KF56" i="16"/>
  <c r="KE56" i="16"/>
  <c r="KI55" i="16"/>
  <c r="KH55" i="16"/>
  <c r="KG55" i="16"/>
  <c r="KF55" i="16"/>
  <c r="KE55" i="16"/>
  <c r="KI54" i="16"/>
  <c r="KH54" i="16"/>
  <c r="KG54" i="16"/>
  <c r="KF54" i="16"/>
  <c r="KE54" i="16"/>
  <c r="KI53" i="16"/>
  <c r="KH53" i="16"/>
  <c r="KG53" i="16"/>
  <c r="KF53" i="16"/>
  <c r="KE53" i="16"/>
  <c r="KI52" i="16"/>
  <c r="KH52" i="16"/>
  <c r="KG52" i="16"/>
  <c r="KF52" i="16"/>
  <c r="KE52" i="16"/>
  <c r="KI51" i="16"/>
  <c r="KH51" i="16"/>
  <c r="KG51" i="16"/>
  <c r="KF51" i="16"/>
  <c r="KE51" i="16"/>
  <c r="KI50" i="16"/>
  <c r="KH50" i="16"/>
  <c r="KG50" i="16"/>
  <c r="KF50" i="16"/>
  <c r="KE50" i="16"/>
  <c r="KI49" i="16"/>
  <c r="KH49" i="16"/>
  <c r="KG49" i="16"/>
  <c r="KF49" i="16"/>
  <c r="KE49" i="16"/>
  <c r="KI46" i="16"/>
  <c r="KH46" i="16"/>
  <c r="KG46" i="16"/>
  <c r="KF46" i="16"/>
  <c r="KE46" i="16"/>
  <c r="KI45" i="16"/>
  <c r="KH45" i="16"/>
  <c r="KG45" i="16"/>
  <c r="KF45" i="16"/>
  <c r="KE45" i="16"/>
  <c r="KI44" i="16"/>
  <c r="KH44" i="16"/>
  <c r="KG44" i="16"/>
  <c r="KF44" i="16"/>
  <c r="KE44" i="16"/>
  <c r="KI43" i="16"/>
  <c r="KH43" i="16"/>
  <c r="KG43" i="16"/>
  <c r="KF43" i="16"/>
  <c r="KE43" i="16"/>
  <c r="KI42" i="16"/>
  <c r="KH42" i="16"/>
  <c r="KG42" i="16"/>
  <c r="KF42" i="16"/>
  <c r="KE42" i="16"/>
  <c r="KI41" i="16"/>
  <c r="KH41" i="16"/>
  <c r="KG41" i="16"/>
  <c r="KF41" i="16"/>
  <c r="KE41" i="16"/>
  <c r="KI40" i="16"/>
  <c r="KH40" i="16"/>
  <c r="KG40" i="16"/>
  <c r="KF40" i="16"/>
  <c r="KE40" i="16"/>
  <c r="KI39" i="16"/>
  <c r="KH39" i="16"/>
  <c r="KG39" i="16"/>
  <c r="KF39" i="16"/>
  <c r="KE39" i="16"/>
  <c r="KI38" i="16"/>
  <c r="KH38" i="16"/>
  <c r="KG38" i="16"/>
  <c r="KF38" i="16"/>
  <c r="KE38" i="16"/>
  <c r="KI37" i="16"/>
  <c r="KH37" i="16"/>
  <c r="KG37" i="16"/>
  <c r="KF37" i="16"/>
  <c r="KE37" i="16"/>
  <c r="KI36" i="16"/>
  <c r="KH36" i="16"/>
  <c r="KG36" i="16"/>
  <c r="KF36" i="16"/>
  <c r="KE36" i="16"/>
  <c r="KI35" i="16"/>
  <c r="KH35" i="16"/>
  <c r="KG35" i="16"/>
  <c r="KF35" i="16"/>
  <c r="KE35" i="16"/>
  <c r="KI34" i="16"/>
  <c r="KH34" i="16"/>
  <c r="KG34" i="16"/>
  <c r="KF34" i="16"/>
  <c r="KE34" i="16"/>
  <c r="KI33" i="16"/>
  <c r="KH33" i="16"/>
  <c r="KG33" i="16"/>
  <c r="KF33" i="16"/>
  <c r="KE33" i="16"/>
  <c r="KI32" i="16"/>
  <c r="KH32" i="16"/>
  <c r="KG32" i="16"/>
  <c r="KF32" i="16"/>
  <c r="KE32" i="16"/>
  <c r="KI31" i="16"/>
  <c r="KH31" i="16"/>
  <c r="KG31" i="16"/>
  <c r="KF31" i="16"/>
  <c r="KE31" i="16"/>
  <c r="KI30" i="16"/>
  <c r="KH30" i="16"/>
  <c r="KG30" i="16"/>
  <c r="KF30" i="16"/>
  <c r="KE30" i="16"/>
  <c r="KI29" i="16"/>
  <c r="KH29" i="16"/>
  <c r="KG29" i="16"/>
  <c r="KF29" i="16"/>
  <c r="KE29" i="16"/>
  <c r="KI28" i="16"/>
  <c r="KH28" i="16"/>
  <c r="KG28" i="16"/>
  <c r="KF28" i="16"/>
  <c r="KE28" i="16"/>
  <c r="KI27" i="16"/>
  <c r="KH27" i="16"/>
  <c r="KG27" i="16"/>
  <c r="KF27" i="16"/>
  <c r="KE27" i="16"/>
  <c r="KI26" i="16"/>
  <c r="KH26" i="16"/>
  <c r="KG26" i="16"/>
  <c r="KF26" i="16"/>
  <c r="KE26" i="16"/>
  <c r="KI25" i="16"/>
  <c r="KG25" i="16"/>
  <c r="KE25" i="16"/>
  <c r="KI24" i="16"/>
  <c r="KH24" i="16"/>
  <c r="KG24" i="16"/>
  <c r="KF24" i="16"/>
  <c r="KE24" i="16"/>
  <c r="KE23" i="16"/>
  <c r="KI22" i="16"/>
  <c r="KH22" i="16"/>
  <c r="KG22" i="16"/>
  <c r="KF22" i="16"/>
  <c r="KE22" i="16"/>
  <c r="KI20" i="16"/>
  <c r="KH20" i="16"/>
  <c r="KG20" i="16"/>
  <c r="KF20" i="16"/>
  <c r="KE20" i="16"/>
  <c r="KI19" i="16"/>
  <c r="KH19" i="16"/>
  <c r="KG19" i="16"/>
  <c r="KF19" i="16"/>
  <c r="KE19" i="16"/>
  <c r="KI18" i="16"/>
  <c r="KH18" i="16"/>
  <c r="KG18" i="16"/>
  <c r="KF18" i="16"/>
  <c r="KE18" i="16"/>
  <c r="KI16" i="16"/>
  <c r="KH16" i="16"/>
  <c r="KG16" i="16"/>
  <c r="KF16" i="16"/>
  <c r="KE16" i="16"/>
  <c r="KI15" i="16"/>
  <c r="KH15" i="16"/>
  <c r="KG15" i="16"/>
  <c r="KF15" i="16"/>
  <c r="KE15" i="16"/>
  <c r="KI13" i="16"/>
  <c r="KH13" i="16"/>
  <c r="KG13" i="16"/>
  <c r="KF13" i="16"/>
  <c r="KE13" i="16"/>
  <c r="KI11" i="16"/>
  <c r="KH11" i="16"/>
  <c r="KG11" i="16"/>
  <c r="KF11" i="16"/>
  <c r="KE11" i="16"/>
  <c r="KI10" i="16"/>
  <c r="KH10" i="16"/>
  <c r="KG10" i="16"/>
  <c r="KF10" i="16"/>
  <c r="KE10" i="16"/>
  <c r="KI9" i="16"/>
  <c r="KH9" i="16"/>
  <c r="KG9" i="16"/>
  <c r="KF9" i="16"/>
  <c r="KE9" i="16"/>
  <c r="KI7" i="16"/>
  <c r="KH7" i="16"/>
  <c r="KG7" i="16"/>
  <c r="KF7" i="16"/>
  <c r="KE7" i="16"/>
  <c r="KH6" i="16"/>
  <c r="KG6" i="16"/>
  <c r="KF6" i="16"/>
  <c r="KE6" i="16"/>
  <c r="DB134" i="16"/>
  <c r="DB132" i="16"/>
  <c r="DB129" i="16"/>
  <c r="DB127" i="16"/>
  <c r="DB125" i="16"/>
  <c r="DB121" i="16"/>
  <c r="DB117" i="16"/>
  <c r="DB112" i="16"/>
  <c r="DB99" i="16"/>
  <c r="DB86" i="16"/>
  <c r="DB80" i="16"/>
  <c r="DB76" i="16"/>
  <c r="DB72" i="16"/>
  <c r="DB68" i="16"/>
  <c r="DB48" i="16"/>
  <c r="DB21" i="16"/>
  <c r="DB17" i="16"/>
  <c r="DB14" i="16"/>
  <c r="DB12" i="16"/>
  <c r="DB8" i="16"/>
  <c r="DB5" i="16"/>
  <c r="DB116" i="16" l="1"/>
  <c r="KF60" i="16"/>
  <c r="KG60" i="16"/>
  <c r="KH60" i="16"/>
  <c r="KI60" i="16"/>
  <c r="KE60" i="16"/>
  <c r="AJ130" i="4"/>
  <c r="AJ5" i="4"/>
  <c r="AJ25" i="4"/>
  <c r="DB47" i="16"/>
  <c r="AJ159" i="4"/>
  <c r="DB124" i="16"/>
  <c r="DB67" i="16"/>
  <c r="DB98" i="16"/>
  <c r="DB4" i="16"/>
  <c r="AH154" i="4"/>
  <c r="AH152" i="4"/>
  <c r="AH149" i="4"/>
  <c r="AH139" i="4"/>
  <c r="AH137" i="4"/>
  <c r="AH135" i="4"/>
  <c r="AH133" i="4"/>
  <c r="AH131" i="4"/>
  <c r="AH126" i="4"/>
  <c r="AH121" i="4"/>
  <c r="AH94" i="4"/>
  <c r="AH88" i="4"/>
  <c r="AH86" i="4"/>
  <c r="AH81" i="4"/>
  <c r="AH73" i="4"/>
  <c r="AH68" i="4"/>
  <c r="AH63" i="4"/>
  <c r="AH57" i="4"/>
  <c r="AH26" i="4"/>
  <c r="AH20" i="4"/>
  <c r="AH17" i="4"/>
  <c r="AH14" i="4"/>
  <c r="AH12" i="4"/>
  <c r="AH10" i="4"/>
  <c r="AH8" i="4"/>
  <c r="AH6" i="4"/>
  <c r="DB141" i="16" l="1"/>
  <c r="KD123" i="16"/>
  <c r="EO17" i="16"/>
  <c r="AI161" i="4" l="1"/>
  <c r="AI154" i="4"/>
  <c r="AI152" i="4"/>
  <c r="AI149" i="4"/>
  <c r="AI139" i="4"/>
  <c r="AI137" i="4"/>
  <c r="AI135" i="4"/>
  <c r="AI133" i="4"/>
  <c r="AI131" i="4"/>
  <c r="AI126" i="4"/>
  <c r="AI121" i="4"/>
  <c r="AI94" i="4"/>
  <c r="AI88" i="4"/>
  <c r="AI86" i="4"/>
  <c r="AI81" i="4"/>
  <c r="AI73" i="4"/>
  <c r="AI68" i="4"/>
  <c r="AI63" i="4"/>
  <c r="AI57" i="4"/>
  <c r="AI26" i="4"/>
  <c r="AI20" i="4"/>
  <c r="AI17" i="4"/>
  <c r="AI14" i="4"/>
  <c r="AI12" i="4"/>
  <c r="AI10" i="4"/>
  <c r="AI8" i="4"/>
  <c r="AI6" i="4"/>
  <c r="AH161" i="4"/>
  <c r="AH130" i="4"/>
  <c r="AH80" i="4"/>
  <c r="AH67" i="4"/>
  <c r="AH16" i="4"/>
  <c r="AK140" i="23"/>
  <c r="AK3" i="23"/>
  <c r="AJ140" i="23"/>
  <c r="AJ3" i="23"/>
  <c r="AI140" i="23"/>
  <c r="AI3" i="23"/>
  <c r="AE140" i="23"/>
  <c r="AE3" i="23"/>
  <c r="AC140" i="23"/>
  <c r="AC3" i="23"/>
  <c r="AF134" i="16"/>
  <c r="AF132" i="16"/>
  <c r="AF129" i="16"/>
  <c r="AF127" i="16"/>
  <c r="AF125" i="16"/>
  <c r="AF121" i="16"/>
  <c r="AF117" i="16"/>
  <c r="AF112" i="16"/>
  <c r="AF99" i="16"/>
  <c r="AF86" i="16"/>
  <c r="AF80" i="16"/>
  <c r="AF76" i="16"/>
  <c r="AF72" i="16"/>
  <c r="AF68" i="16"/>
  <c r="AF60" i="16"/>
  <c r="AF48" i="16"/>
  <c r="AF21" i="16"/>
  <c r="AF17" i="16"/>
  <c r="AF14" i="16"/>
  <c r="AF12" i="16"/>
  <c r="AF8" i="16"/>
  <c r="AF5" i="16"/>
  <c r="KI139" i="16"/>
  <c r="AK139" i="23" s="1"/>
  <c r="KI138" i="16"/>
  <c r="AK138" i="23" s="1"/>
  <c r="KI137" i="16"/>
  <c r="AK137" i="23" s="1"/>
  <c r="AK136" i="23"/>
  <c r="KI134" i="16"/>
  <c r="AK134" i="23" s="1"/>
  <c r="KI132" i="16"/>
  <c r="AK132" i="23" s="1"/>
  <c r="AK131" i="23"/>
  <c r="AK130" i="23"/>
  <c r="KI129" i="16"/>
  <c r="AK129" i="23" s="1"/>
  <c r="AK126" i="23"/>
  <c r="AK123" i="23"/>
  <c r="KI121" i="16"/>
  <c r="AK121" i="23" s="1"/>
  <c r="AK120" i="23"/>
  <c r="AK119" i="23"/>
  <c r="AK115" i="23"/>
  <c r="AK113" i="23"/>
  <c r="AK110" i="23"/>
  <c r="AK106" i="23"/>
  <c r="AK104" i="23"/>
  <c r="AK100" i="23"/>
  <c r="AK97" i="23"/>
  <c r="AK93" i="23"/>
  <c r="AK88" i="23"/>
  <c r="AK74" i="23"/>
  <c r="AK64" i="23"/>
  <c r="AK61" i="23"/>
  <c r="AK56" i="23"/>
  <c r="AK55" i="23"/>
  <c r="AK54" i="23"/>
  <c r="AK53" i="23"/>
  <c r="AK51" i="23"/>
  <c r="AK49" i="23"/>
  <c r="AK43" i="23"/>
  <c r="AK36" i="23"/>
  <c r="AK26" i="23"/>
  <c r="KI17" i="16"/>
  <c r="AK17" i="23" s="1"/>
  <c r="AK15" i="23"/>
  <c r="KI12" i="16"/>
  <c r="AK12" i="23" s="1"/>
  <c r="KH139" i="16"/>
  <c r="AJ139" i="23" s="1"/>
  <c r="KH138" i="16"/>
  <c r="AJ138" i="23" s="1"/>
  <c r="KH137" i="16"/>
  <c r="AJ137" i="23" s="1"/>
  <c r="AJ136" i="23"/>
  <c r="AJ135" i="23"/>
  <c r="KH132" i="16"/>
  <c r="AJ132" i="23" s="1"/>
  <c r="AJ131" i="23"/>
  <c r="KH127" i="16"/>
  <c r="AJ127" i="23" s="1"/>
  <c r="AJ123" i="23"/>
  <c r="KH121" i="16"/>
  <c r="AJ121" i="23" s="1"/>
  <c r="AJ120" i="23"/>
  <c r="AJ119" i="23"/>
  <c r="AJ115" i="23"/>
  <c r="AJ110" i="23"/>
  <c r="AJ106" i="23"/>
  <c r="AJ104" i="23"/>
  <c r="AJ97" i="23"/>
  <c r="AJ93" i="23"/>
  <c r="AJ88" i="23"/>
  <c r="AJ87" i="23"/>
  <c r="AJ79" i="23"/>
  <c r="AJ74" i="23"/>
  <c r="KH72" i="16"/>
  <c r="AJ72" i="23" s="1"/>
  <c r="AJ64" i="23"/>
  <c r="AJ62" i="23"/>
  <c r="AJ61" i="23"/>
  <c r="AJ56" i="23"/>
  <c r="AJ55" i="23"/>
  <c r="AJ54" i="23"/>
  <c r="AJ53" i="23"/>
  <c r="AJ51" i="23"/>
  <c r="AJ49" i="23"/>
  <c r="AJ43" i="23"/>
  <c r="AJ36" i="23"/>
  <c r="AJ26" i="23"/>
  <c r="KH17" i="16"/>
  <c r="AJ17" i="23" s="1"/>
  <c r="AJ15" i="23"/>
  <c r="KH12" i="16"/>
  <c r="AJ12" i="23" s="1"/>
  <c r="KH8" i="16"/>
  <c r="AJ8" i="23" s="1"/>
  <c r="KH5" i="16"/>
  <c r="AJ5" i="23" s="1"/>
  <c r="JW139" i="16"/>
  <c r="JW138" i="16"/>
  <c r="JX139" i="16"/>
  <c r="JX138" i="16"/>
  <c r="JY139" i="16"/>
  <c r="JY138" i="16"/>
  <c r="JY137" i="16"/>
  <c r="JZ139" i="16"/>
  <c r="JZ138" i="16"/>
  <c r="JZ137" i="16"/>
  <c r="KA139" i="16"/>
  <c r="AC139" i="23" s="1"/>
  <c r="KA138" i="16"/>
  <c r="AC138" i="23" s="1"/>
  <c r="KA137" i="16"/>
  <c r="AC137" i="23" s="1"/>
  <c r="KB139" i="16"/>
  <c r="KB138" i="16"/>
  <c r="KB137" i="16"/>
  <c r="KC139" i="16"/>
  <c r="AE139" i="23" s="1"/>
  <c r="KC138" i="16"/>
  <c r="AE138" i="23" s="1"/>
  <c r="KC137" i="16"/>
  <c r="AE137" i="23" s="1"/>
  <c r="KD139" i="16"/>
  <c r="KD138" i="16"/>
  <c r="KD137" i="16"/>
  <c r="KG139" i="16"/>
  <c r="AI139" i="23" s="1"/>
  <c r="KG138" i="16"/>
  <c r="AI138" i="23" s="1"/>
  <c r="KG137" i="16"/>
  <c r="AI137" i="23" s="1"/>
  <c r="KF139" i="16"/>
  <c r="AH139" i="23" s="1"/>
  <c r="KF138" i="16"/>
  <c r="AH138" i="23" s="1"/>
  <c r="KF137" i="16"/>
  <c r="AH137" i="23" s="1"/>
  <c r="AG139" i="23"/>
  <c r="AG138" i="23"/>
  <c r="AG137" i="23"/>
  <c r="KG12" i="16"/>
  <c r="AI12" i="23" s="1"/>
  <c r="AI15" i="23"/>
  <c r="AI26" i="23"/>
  <c r="AI36" i="23"/>
  <c r="AI43" i="23"/>
  <c r="AI49" i="23"/>
  <c r="AI51" i="23"/>
  <c r="AI53" i="23"/>
  <c r="AI54" i="23"/>
  <c r="AI55" i="23"/>
  <c r="AI56" i="23"/>
  <c r="AI61" i="23"/>
  <c r="AI62" i="23"/>
  <c r="AI64" i="23"/>
  <c r="AI74" i="23"/>
  <c r="AI79" i="23"/>
  <c r="AI87" i="23"/>
  <c r="AI88" i="23"/>
  <c r="AI93" i="23"/>
  <c r="AI97" i="23"/>
  <c r="AI100" i="23"/>
  <c r="AI104" i="23"/>
  <c r="AI106" i="23"/>
  <c r="AI110" i="23"/>
  <c r="AI113" i="23"/>
  <c r="AI115" i="23"/>
  <c r="AI118" i="23"/>
  <c r="AI119" i="23"/>
  <c r="AI120" i="23"/>
  <c r="AI123" i="23"/>
  <c r="KG125" i="16"/>
  <c r="AI125" i="23" s="1"/>
  <c r="KG127" i="16"/>
  <c r="AI127" i="23" s="1"/>
  <c r="AI130" i="23"/>
  <c r="AI131" i="23"/>
  <c r="KG132" i="16"/>
  <c r="AI132" i="23" s="1"/>
  <c r="AI135" i="23"/>
  <c r="AI136" i="23"/>
  <c r="KF12" i="16"/>
  <c r="KF125" i="16"/>
  <c r="KF127" i="16"/>
  <c r="KF132" i="16"/>
  <c r="KE12" i="16"/>
  <c r="AG12" i="23" s="1"/>
  <c r="AG26" i="23"/>
  <c r="AG43" i="23"/>
  <c r="AG53" i="23"/>
  <c r="AG55" i="23"/>
  <c r="AG61" i="23"/>
  <c r="AG62" i="23"/>
  <c r="AG74" i="23"/>
  <c r="AG79" i="23"/>
  <c r="AG88" i="23"/>
  <c r="AG93" i="23"/>
  <c r="AG97" i="23"/>
  <c r="AG100" i="23"/>
  <c r="AG106" i="23"/>
  <c r="AG110" i="23"/>
  <c r="AG118" i="23"/>
  <c r="AG119" i="23"/>
  <c r="AG120" i="23"/>
  <c r="AG123" i="23"/>
  <c r="KE125" i="16"/>
  <c r="KE127" i="16"/>
  <c r="AG127" i="23" s="1"/>
  <c r="KE132" i="16"/>
  <c r="AG132" i="23" s="1"/>
  <c r="KD6" i="16"/>
  <c r="KD7" i="16"/>
  <c r="KD9" i="16"/>
  <c r="KD10" i="16"/>
  <c r="KD11" i="16"/>
  <c r="KD13" i="16"/>
  <c r="KD12" i="16" s="1"/>
  <c r="KD15" i="16"/>
  <c r="KD16" i="16"/>
  <c r="KD18" i="16"/>
  <c r="KD19" i="16"/>
  <c r="KD20" i="16"/>
  <c r="KD22" i="16"/>
  <c r="KD23" i="16"/>
  <c r="KD24" i="16"/>
  <c r="KD25" i="16"/>
  <c r="KD26" i="16"/>
  <c r="KD27" i="16"/>
  <c r="KD28" i="16"/>
  <c r="KD29" i="16"/>
  <c r="KD30" i="16"/>
  <c r="KD31" i="16"/>
  <c r="KD32" i="16"/>
  <c r="KD33" i="16"/>
  <c r="KD34" i="16"/>
  <c r="KD35" i="16"/>
  <c r="KD36" i="16"/>
  <c r="KD37" i="16"/>
  <c r="KD38" i="16"/>
  <c r="KD39" i="16"/>
  <c r="KD40" i="16"/>
  <c r="KD41" i="16"/>
  <c r="KD42" i="16"/>
  <c r="KD43" i="16"/>
  <c r="KD44" i="16"/>
  <c r="KD45" i="16"/>
  <c r="KD46" i="16"/>
  <c r="KD49" i="16"/>
  <c r="KD50" i="16"/>
  <c r="KD51" i="16"/>
  <c r="KD52" i="16"/>
  <c r="KD53" i="16"/>
  <c r="KD54" i="16"/>
  <c r="KD55" i="16"/>
  <c r="KD56" i="16"/>
  <c r="KD57" i="16"/>
  <c r="KD58" i="16"/>
  <c r="KD59" i="16"/>
  <c r="KD61" i="16"/>
  <c r="KD62" i="16"/>
  <c r="KD63" i="16"/>
  <c r="KD64" i="16"/>
  <c r="KD65" i="16"/>
  <c r="KD69" i="16"/>
  <c r="KD70" i="16"/>
  <c r="KD71" i="16"/>
  <c r="KD73" i="16"/>
  <c r="KD74" i="16"/>
  <c r="KD75" i="16"/>
  <c r="KD77" i="16"/>
  <c r="KD78" i="16"/>
  <c r="KD79" i="16"/>
  <c r="KD81" i="16"/>
  <c r="KD82" i="16"/>
  <c r="KD83" i="16"/>
  <c r="KD84" i="16"/>
  <c r="KD85" i="16"/>
  <c r="KD87" i="16"/>
  <c r="KD88" i="16"/>
  <c r="KD89" i="16"/>
  <c r="KD90" i="16"/>
  <c r="KD91" i="16"/>
  <c r="KD92" i="16"/>
  <c r="KD93" i="16"/>
  <c r="KD94" i="16"/>
  <c r="KD95" i="16"/>
  <c r="KD96" i="16"/>
  <c r="KD97" i="16"/>
  <c r="KD100" i="16"/>
  <c r="KD101" i="16"/>
  <c r="KD102" i="16"/>
  <c r="KD103" i="16"/>
  <c r="KD104" i="16"/>
  <c r="KD105" i="16"/>
  <c r="KD106" i="16"/>
  <c r="KD107" i="16"/>
  <c r="KD108" i="16"/>
  <c r="KD109" i="16"/>
  <c r="KD110" i="16"/>
  <c r="KD111" i="16"/>
  <c r="KD113" i="16"/>
  <c r="KD115" i="16"/>
  <c r="KD118" i="16"/>
  <c r="KD119" i="16"/>
  <c r="KD120" i="16"/>
  <c r="KD122" i="16"/>
  <c r="KD126" i="16"/>
  <c r="KD125" i="16" s="1"/>
  <c r="KD128" i="16"/>
  <c r="KD127" i="16" s="1"/>
  <c r="KD130" i="16"/>
  <c r="KD131" i="16"/>
  <c r="KD133" i="16"/>
  <c r="KD132" i="16" s="1"/>
  <c r="KD135" i="16"/>
  <c r="KD136" i="16"/>
  <c r="IV134" i="16"/>
  <c r="IV132" i="16"/>
  <c r="IV129" i="16"/>
  <c r="IV127" i="16"/>
  <c r="IV125" i="16"/>
  <c r="IV121" i="16"/>
  <c r="IV117" i="16"/>
  <c r="IV112" i="16"/>
  <c r="IV99" i="16"/>
  <c r="IV86" i="16"/>
  <c r="IV80" i="16"/>
  <c r="IV76" i="16"/>
  <c r="IV72" i="16"/>
  <c r="IV68" i="16"/>
  <c r="IV48" i="16"/>
  <c r="IV21" i="16"/>
  <c r="IV17" i="16"/>
  <c r="IV14" i="16"/>
  <c r="IV12" i="16"/>
  <c r="IV8" i="16"/>
  <c r="IV5" i="16"/>
  <c r="IU134" i="16"/>
  <c r="IU132" i="16"/>
  <c r="IU129" i="16"/>
  <c r="IU127" i="16"/>
  <c r="IU125" i="16"/>
  <c r="IU121" i="16"/>
  <c r="IU117" i="16"/>
  <c r="IU112" i="16"/>
  <c r="IU99" i="16"/>
  <c r="IU86" i="16"/>
  <c r="IU80" i="16"/>
  <c r="IU76" i="16"/>
  <c r="IU72" i="16"/>
  <c r="IU68" i="16"/>
  <c r="IU48" i="16"/>
  <c r="IU21" i="16"/>
  <c r="IU17" i="16"/>
  <c r="IU14" i="16"/>
  <c r="IU12" i="16"/>
  <c r="IU8" i="16"/>
  <c r="IU5" i="16"/>
  <c r="IS134" i="16"/>
  <c r="IS132" i="16"/>
  <c r="IS129" i="16"/>
  <c r="IS127" i="16"/>
  <c r="IS125" i="16"/>
  <c r="IS121" i="16"/>
  <c r="IS117" i="16"/>
  <c r="IS112" i="16"/>
  <c r="IS99" i="16"/>
  <c r="IS86" i="16"/>
  <c r="IS80" i="16"/>
  <c r="IS76" i="16"/>
  <c r="IS72" i="16"/>
  <c r="IS68" i="16"/>
  <c r="IS48" i="16"/>
  <c r="IS21" i="16"/>
  <c r="IS17" i="16"/>
  <c r="IS14" i="16"/>
  <c r="IS12" i="16"/>
  <c r="IS8" i="16"/>
  <c r="IS5" i="16"/>
  <c r="HK134" i="16"/>
  <c r="HK132" i="16"/>
  <c r="HK129" i="16"/>
  <c r="HK127" i="16"/>
  <c r="HK125" i="16"/>
  <c r="HK121" i="16"/>
  <c r="HK117" i="16"/>
  <c r="HK112" i="16"/>
  <c r="HK99" i="16"/>
  <c r="HK86" i="16"/>
  <c r="HK80" i="16"/>
  <c r="HK76" i="16"/>
  <c r="HK72" i="16"/>
  <c r="HK68" i="16"/>
  <c r="HK48" i="16"/>
  <c r="HK21" i="16"/>
  <c r="HK17" i="16"/>
  <c r="HK14" i="16"/>
  <c r="HK12" i="16"/>
  <c r="HK8" i="16"/>
  <c r="HK5" i="16"/>
  <c r="HJ134" i="16"/>
  <c r="HJ132" i="16"/>
  <c r="HJ129" i="16"/>
  <c r="HJ127" i="16"/>
  <c r="HJ125" i="16"/>
  <c r="HJ121" i="16"/>
  <c r="HJ117" i="16"/>
  <c r="HJ112" i="16"/>
  <c r="HJ99" i="16"/>
  <c r="HJ86" i="16"/>
  <c r="HJ80" i="16"/>
  <c r="HJ76" i="16"/>
  <c r="HJ72" i="16"/>
  <c r="HJ68" i="16"/>
  <c r="HJ48" i="16"/>
  <c r="HJ21" i="16"/>
  <c r="HJ17" i="16"/>
  <c r="HJ14" i="16"/>
  <c r="HJ12" i="16"/>
  <c r="HJ8" i="16"/>
  <c r="HJ5" i="16"/>
  <c r="HH134" i="16"/>
  <c r="HH132" i="16"/>
  <c r="HH129" i="16"/>
  <c r="HH127" i="16"/>
  <c r="HH125" i="16"/>
  <c r="HH121" i="16"/>
  <c r="HH117" i="16"/>
  <c r="HH112" i="16"/>
  <c r="HH99" i="16"/>
  <c r="HH86" i="16"/>
  <c r="HH80" i="16"/>
  <c r="HH76" i="16"/>
  <c r="HH72" i="16"/>
  <c r="HH68" i="16"/>
  <c r="HH48" i="16"/>
  <c r="HH21" i="16"/>
  <c r="HH17" i="16"/>
  <c r="HH14" i="16"/>
  <c r="HH12" i="16"/>
  <c r="HH8" i="16"/>
  <c r="HH5" i="16"/>
  <c r="FW134" i="16"/>
  <c r="FW132" i="16"/>
  <c r="FW129" i="16"/>
  <c r="FW127" i="16"/>
  <c r="FW125" i="16"/>
  <c r="FW121" i="16"/>
  <c r="FW117" i="16"/>
  <c r="FW112" i="16"/>
  <c r="FW99" i="16"/>
  <c r="FW86" i="16"/>
  <c r="FW80" i="16"/>
  <c r="FW76" i="16"/>
  <c r="FW72" i="16"/>
  <c r="FW68" i="16"/>
  <c r="FW48" i="16"/>
  <c r="FW21" i="16"/>
  <c r="FW17" i="16"/>
  <c r="FW14" i="16"/>
  <c r="FW12" i="16"/>
  <c r="FW8" i="16"/>
  <c r="FW5" i="16"/>
  <c r="FZ134" i="16"/>
  <c r="FZ132" i="16"/>
  <c r="FZ129" i="16"/>
  <c r="FZ127" i="16"/>
  <c r="FZ125" i="16"/>
  <c r="FZ121" i="16"/>
  <c r="FZ117" i="16"/>
  <c r="FZ112" i="16"/>
  <c r="FZ99" i="16"/>
  <c r="FZ86" i="16"/>
  <c r="FZ80" i="16"/>
  <c r="FZ76" i="16"/>
  <c r="FZ72" i="16"/>
  <c r="FZ68" i="16"/>
  <c r="FZ48" i="16"/>
  <c r="FZ21" i="16"/>
  <c r="FZ17" i="16"/>
  <c r="FZ14" i="16"/>
  <c r="FZ12" i="16"/>
  <c r="FZ8" i="16"/>
  <c r="FZ5" i="16"/>
  <c r="FY134" i="16"/>
  <c r="FY132" i="16"/>
  <c r="FY129" i="16"/>
  <c r="FY127" i="16"/>
  <c r="FY125" i="16"/>
  <c r="FY121" i="16"/>
  <c r="FY117" i="16"/>
  <c r="FY112" i="16"/>
  <c r="FY99" i="16"/>
  <c r="FY86" i="16"/>
  <c r="FY80" i="16"/>
  <c r="FY76" i="16"/>
  <c r="FY72" i="16"/>
  <c r="FY68" i="16"/>
  <c r="FY48" i="16"/>
  <c r="FY21" i="16"/>
  <c r="FY17" i="16"/>
  <c r="FY14" i="16"/>
  <c r="FY12" i="16"/>
  <c r="FY8" i="16"/>
  <c r="FY5" i="16"/>
  <c r="EO134" i="16"/>
  <c r="EO132" i="16"/>
  <c r="EO129" i="16"/>
  <c r="EO127" i="16"/>
  <c r="EO125" i="16"/>
  <c r="EO121" i="16"/>
  <c r="EO117" i="16"/>
  <c r="EO112" i="16"/>
  <c r="EO99" i="16"/>
  <c r="EO86" i="16"/>
  <c r="EO80" i="16"/>
  <c r="EO76" i="16"/>
  <c r="EO72" i="16"/>
  <c r="EO68" i="16"/>
  <c r="EO48" i="16"/>
  <c r="EO21" i="16"/>
  <c r="EO14" i="16"/>
  <c r="EO12" i="16"/>
  <c r="EO8" i="16"/>
  <c r="EO5" i="16"/>
  <c r="EN134" i="16"/>
  <c r="EN132" i="16"/>
  <c r="EN129" i="16"/>
  <c r="EN127" i="16"/>
  <c r="EN125" i="16"/>
  <c r="EN121" i="16"/>
  <c r="EN117" i="16"/>
  <c r="EN112" i="16"/>
  <c r="EN99" i="16"/>
  <c r="EN86" i="16"/>
  <c r="EN80" i="16"/>
  <c r="EN76" i="16"/>
  <c r="EN72" i="16"/>
  <c r="EN68" i="16"/>
  <c r="EN48" i="16"/>
  <c r="EN21" i="16"/>
  <c r="EN17" i="16"/>
  <c r="EN14" i="16"/>
  <c r="EN12" i="16"/>
  <c r="EN8" i="16"/>
  <c r="EN5" i="16"/>
  <c r="EL134" i="16"/>
  <c r="EL132" i="16"/>
  <c r="EL129" i="16"/>
  <c r="EL127" i="16"/>
  <c r="EL125" i="16"/>
  <c r="EL121" i="16"/>
  <c r="EL117" i="16"/>
  <c r="EL112" i="16"/>
  <c r="EL99" i="16"/>
  <c r="EL86" i="16"/>
  <c r="EL80" i="16"/>
  <c r="EL76" i="16"/>
  <c r="EL72" i="16"/>
  <c r="EL68" i="16"/>
  <c r="EL48" i="16"/>
  <c r="EL21" i="16"/>
  <c r="EL17" i="16"/>
  <c r="EL14" i="16"/>
  <c r="EL12" i="16"/>
  <c r="EL8" i="16"/>
  <c r="EL5" i="16"/>
  <c r="DC134" i="16"/>
  <c r="DC132" i="16"/>
  <c r="DC129" i="16"/>
  <c r="DC127" i="16"/>
  <c r="DC125" i="16"/>
  <c r="DC121" i="16"/>
  <c r="DC117" i="16"/>
  <c r="DC112" i="16"/>
  <c r="DC99" i="16"/>
  <c r="DC86" i="16"/>
  <c r="DC80" i="16"/>
  <c r="DC76" i="16"/>
  <c r="DC72" i="16"/>
  <c r="DC68" i="16"/>
  <c r="DC48" i="16"/>
  <c r="DC21" i="16"/>
  <c r="DC17" i="16"/>
  <c r="DC14" i="16"/>
  <c r="DC12" i="16"/>
  <c r="DC8" i="16"/>
  <c r="DC5" i="16"/>
  <c r="DD134" i="16"/>
  <c r="DD132" i="16"/>
  <c r="DD129" i="16"/>
  <c r="DD127" i="16"/>
  <c r="DD125" i="16"/>
  <c r="DD121" i="16"/>
  <c r="DD117" i="16"/>
  <c r="DD112" i="16"/>
  <c r="DD99" i="16"/>
  <c r="DD86" i="16"/>
  <c r="DD80" i="16"/>
  <c r="DD76" i="16"/>
  <c r="DD72" i="16"/>
  <c r="DD68" i="16"/>
  <c r="DD48" i="16"/>
  <c r="DD21" i="16"/>
  <c r="DD17" i="16"/>
  <c r="DD14" i="16"/>
  <c r="DD12" i="16"/>
  <c r="DD8" i="16"/>
  <c r="DD5" i="16"/>
  <c r="DA134" i="16"/>
  <c r="DA132" i="16"/>
  <c r="DA129" i="16"/>
  <c r="DA127" i="16"/>
  <c r="DA125" i="16"/>
  <c r="DA121" i="16"/>
  <c r="DA117" i="16"/>
  <c r="DA112" i="16"/>
  <c r="DA99" i="16"/>
  <c r="DA86" i="16"/>
  <c r="DA80" i="16"/>
  <c r="DA76" i="16"/>
  <c r="DA72" i="16"/>
  <c r="DA68" i="16"/>
  <c r="DA48" i="16"/>
  <c r="DA21" i="16"/>
  <c r="DA17" i="16"/>
  <c r="DA14" i="16"/>
  <c r="DA12" i="16"/>
  <c r="DA8" i="16"/>
  <c r="DA5" i="16"/>
  <c r="BQ134" i="16"/>
  <c r="BQ132" i="16"/>
  <c r="BQ129" i="16"/>
  <c r="BQ127" i="16"/>
  <c r="BQ125" i="16"/>
  <c r="BQ121" i="16"/>
  <c r="BQ117" i="16"/>
  <c r="BQ112" i="16"/>
  <c r="BQ99" i="16"/>
  <c r="BQ86" i="16"/>
  <c r="BQ80" i="16"/>
  <c r="BQ76" i="16"/>
  <c r="BQ72" i="16"/>
  <c r="BQ68" i="16"/>
  <c r="BQ48" i="16"/>
  <c r="BQ21" i="16"/>
  <c r="BQ17" i="16"/>
  <c r="BQ14" i="16"/>
  <c r="BQ12" i="16"/>
  <c r="BQ8" i="16"/>
  <c r="BQ5" i="16"/>
  <c r="AI134" i="16"/>
  <c r="AI132" i="16"/>
  <c r="AI129" i="16"/>
  <c r="AI127" i="16"/>
  <c r="AI125" i="16"/>
  <c r="AI121" i="16"/>
  <c r="AI117" i="16"/>
  <c r="AI112" i="16"/>
  <c r="AI99" i="16"/>
  <c r="AI86" i="16"/>
  <c r="AI68" i="16"/>
  <c r="AI21" i="16"/>
  <c r="AI17" i="16"/>
  <c r="AI14" i="16"/>
  <c r="AI12" i="16"/>
  <c r="AI8" i="16"/>
  <c r="AI5" i="16"/>
  <c r="AH134" i="16"/>
  <c r="AH132" i="16"/>
  <c r="AH129" i="16"/>
  <c r="AH127" i="16"/>
  <c r="AH125" i="16"/>
  <c r="AH121" i="16"/>
  <c r="AH117" i="16"/>
  <c r="AH112" i="16"/>
  <c r="AH99" i="16"/>
  <c r="AH86" i="16"/>
  <c r="AH80" i="16"/>
  <c r="AH76" i="16"/>
  <c r="AH72" i="16"/>
  <c r="AH68" i="16"/>
  <c r="AH60" i="16"/>
  <c r="AH48" i="16"/>
  <c r="AH21" i="16"/>
  <c r="AH17" i="16"/>
  <c r="AH14" i="16"/>
  <c r="AH12" i="16"/>
  <c r="AH8" i="16"/>
  <c r="AH5" i="16"/>
  <c r="BU134" i="16"/>
  <c r="BU132" i="16"/>
  <c r="BU129" i="16"/>
  <c r="BU127" i="16"/>
  <c r="BU125" i="16"/>
  <c r="BU121" i="16"/>
  <c r="BU117" i="16"/>
  <c r="BU112" i="16"/>
  <c r="BU99" i="16"/>
  <c r="BU86" i="16"/>
  <c r="BU80" i="16"/>
  <c r="BU76" i="16"/>
  <c r="BU72" i="16"/>
  <c r="BU68" i="16"/>
  <c r="BU48" i="16"/>
  <c r="BU23" i="16"/>
  <c r="KI23" i="16" s="1"/>
  <c r="BU17" i="16"/>
  <c r="BU14" i="16"/>
  <c r="BU12" i="16"/>
  <c r="BU8" i="16"/>
  <c r="BU5" i="16"/>
  <c r="BS134" i="16"/>
  <c r="BS132" i="16"/>
  <c r="BS129" i="16"/>
  <c r="BS127" i="16"/>
  <c r="BS125" i="16"/>
  <c r="BS121" i="16"/>
  <c r="BS117" i="16"/>
  <c r="BS112" i="16"/>
  <c r="BS99" i="16"/>
  <c r="BS86" i="16"/>
  <c r="BS80" i="16"/>
  <c r="BS76" i="16"/>
  <c r="BS72" i="16"/>
  <c r="BS68" i="16"/>
  <c r="BS48" i="16"/>
  <c r="BS23" i="16"/>
  <c r="KG23" i="16" s="1"/>
  <c r="BS17" i="16"/>
  <c r="BS14" i="16"/>
  <c r="BS12" i="16"/>
  <c r="BS8" i="16"/>
  <c r="BS5" i="16"/>
  <c r="BR134" i="16"/>
  <c r="BR132" i="16"/>
  <c r="BR129" i="16"/>
  <c r="BR127" i="16"/>
  <c r="BR125" i="16"/>
  <c r="BR121" i="16"/>
  <c r="BR117" i="16"/>
  <c r="BR112" i="16"/>
  <c r="BR99" i="16"/>
  <c r="BR86" i="16"/>
  <c r="BR80" i="16"/>
  <c r="BR76" i="16"/>
  <c r="BR72" i="16"/>
  <c r="BR68" i="16"/>
  <c r="BR48" i="16"/>
  <c r="BR25" i="16"/>
  <c r="KF25" i="16" s="1"/>
  <c r="BR23" i="16"/>
  <c r="KF23" i="16" s="1"/>
  <c r="BR17" i="16"/>
  <c r="BR14" i="16"/>
  <c r="BR12" i="16"/>
  <c r="BR8" i="16"/>
  <c r="BR5" i="16"/>
  <c r="BP134" i="16"/>
  <c r="BP132" i="16"/>
  <c r="BP129" i="16"/>
  <c r="BP127" i="16"/>
  <c r="BP125" i="16"/>
  <c r="BP121" i="16"/>
  <c r="BP117" i="16"/>
  <c r="BP112" i="16"/>
  <c r="BP99" i="16"/>
  <c r="BP86" i="16"/>
  <c r="BP80" i="16"/>
  <c r="BP76" i="16"/>
  <c r="BP72" i="16"/>
  <c r="BP68" i="16"/>
  <c r="BP48" i="16"/>
  <c r="BP21" i="16"/>
  <c r="BP17" i="16"/>
  <c r="BP14" i="16"/>
  <c r="BP12" i="16"/>
  <c r="BP8" i="16"/>
  <c r="BP5" i="16"/>
  <c r="AG134" i="16"/>
  <c r="AG132" i="16"/>
  <c r="AG129" i="16"/>
  <c r="AG127" i="16"/>
  <c r="AG125" i="16"/>
  <c r="AG121" i="16"/>
  <c r="AG117" i="16"/>
  <c r="AG112" i="16"/>
  <c r="AG99" i="16"/>
  <c r="AG86" i="16"/>
  <c r="AG80" i="16"/>
  <c r="AG76" i="16"/>
  <c r="AG72" i="16"/>
  <c r="AG68" i="16"/>
  <c r="AG60" i="16"/>
  <c r="AG48" i="16"/>
  <c r="AG21" i="16"/>
  <c r="AG17" i="16"/>
  <c r="AG14" i="16"/>
  <c r="AG12" i="16"/>
  <c r="AG8" i="16"/>
  <c r="AG5" i="16"/>
  <c r="AG140" i="23"/>
  <c r="AG3" i="23"/>
  <c r="AG136" i="23"/>
  <c r="AG131" i="23"/>
  <c r="AG115" i="23"/>
  <c r="AG104" i="23"/>
  <c r="AG87" i="23"/>
  <c r="AG64" i="23"/>
  <c r="AG56" i="23"/>
  <c r="AG54" i="23"/>
  <c r="AG51" i="23"/>
  <c r="AG36" i="23"/>
  <c r="AG15" i="23"/>
  <c r="AH140" i="23"/>
  <c r="AH3" i="23"/>
  <c r="AF161" i="4"/>
  <c r="AF154" i="4"/>
  <c r="AF152" i="4"/>
  <c r="AF149" i="4"/>
  <c r="AF139" i="4"/>
  <c r="AF137" i="4"/>
  <c r="AF135" i="4"/>
  <c r="AF133" i="4"/>
  <c r="AF131" i="4"/>
  <c r="AF126" i="4"/>
  <c r="AF121" i="4"/>
  <c r="AF94" i="4"/>
  <c r="AF88" i="4"/>
  <c r="AF86" i="4"/>
  <c r="AF81" i="4"/>
  <c r="AF73" i="4"/>
  <c r="AF68" i="4"/>
  <c r="AF63" i="4"/>
  <c r="AF57" i="4"/>
  <c r="AF26" i="4"/>
  <c r="AF20" i="4"/>
  <c r="AF17" i="4"/>
  <c r="AF14" i="4"/>
  <c r="AF12" i="4"/>
  <c r="AF10" i="4"/>
  <c r="AF8" i="4"/>
  <c r="AF6" i="4"/>
  <c r="KH23" i="16"/>
  <c r="KH25" i="16"/>
  <c r="KD60" i="16" l="1"/>
  <c r="AI98" i="16"/>
  <c r="BQ116" i="16"/>
  <c r="EL116" i="16"/>
  <c r="BU116" i="16"/>
  <c r="DA47" i="16"/>
  <c r="IS116" i="16"/>
  <c r="EL47" i="16"/>
  <c r="FZ116" i="16"/>
  <c r="HJ98" i="16"/>
  <c r="BP98" i="16"/>
  <c r="BQ98" i="16"/>
  <c r="AF47" i="16"/>
  <c r="AI67" i="4"/>
  <c r="AI16" i="4"/>
  <c r="HK98" i="16"/>
  <c r="IU98" i="16"/>
  <c r="BU47" i="16"/>
  <c r="BR47" i="16"/>
  <c r="BS47" i="16"/>
  <c r="BP116" i="16"/>
  <c r="BP47" i="16"/>
  <c r="AH4" i="16"/>
  <c r="BR98" i="16"/>
  <c r="BS116" i="16"/>
  <c r="BR21" i="16"/>
  <c r="BS21" i="16"/>
  <c r="AH67" i="16"/>
  <c r="BQ47" i="16"/>
  <c r="EO98" i="16"/>
  <c r="DA98" i="16"/>
  <c r="DD116" i="16"/>
  <c r="FZ124" i="16"/>
  <c r="HH47" i="16"/>
  <c r="IV124" i="16"/>
  <c r="EL124" i="16"/>
  <c r="BU21" i="16"/>
  <c r="AH98" i="16"/>
  <c r="DD98" i="16"/>
  <c r="DC116" i="16"/>
  <c r="EN98" i="16"/>
  <c r="IU47" i="16"/>
  <c r="DC124" i="16"/>
  <c r="DD4" i="16"/>
  <c r="HH116" i="16"/>
  <c r="BR116" i="16"/>
  <c r="BU124" i="16"/>
  <c r="HH124" i="16"/>
  <c r="AI47" i="16"/>
  <c r="DC98" i="16"/>
  <c r="FW67" i="16"/>
  <c r="BQ4" i="16"/>
  <c r="DA4" i="16"/>
  <c r="BU98" i="16"/>
  <c r="DD47" i="16"/>
  <c r="EN47" i="16"/>
  <c r="EO4" i="16"/>
  <c r="EO124" i="16"/>
  <c r="FY98" i="16"/>
  <c r="HH98" i="16"/>
  <c r="IS98" i="16"/>
  <c r="IU116" i="16"/>
  <c r="AF151" i="4"/>
  <c r="AI151" i="4"/>
  <c r="AH25" i="4"/>
  <c r="AH93" i="4"/>
  <c r="AH5" i="4"/>
  <c r="AH151" i="4"/>
  <c r="AI130" i="4"/>
  <c r="AI80" i="4"/>
  <c r="AI5" i="4"/>
  <c r="AI25" i="4"/>
  <c r="AI93" i="4"/>
  <c r="IS124" i="16"/>
  <c r="KI14" i="16"/>
  <c r="AK14" i="23" s="1"/>
  <c r="EL98" i="16"/>
  <c r="FW124" i="16"/>
  <c r="HK67" i="16"/>
  <c r="AF124" i="16"/>
  <c r="EN4" i="16"/>
  <c r="BR124" i="16"/>
  <c r="HJ67" i="16"/>
  <c r="IU4" i="16"/>
  <c r="IU67" i="16"/>
  <c r="KH134" i="16"/>
  <c r="AJ134" i="23" s="1"/>
  <c r="KI8" i="16"/>
  <c r="AK8" i="23" s="1"/>
  <c r="KI125" i="16"/>
  <c r="AK125" i="23" s="1"/>
  <c r="AI126" i="23"/>
  <c r="AH47" i="16"/>
  <c r="AI116" i="16"/>
  <c r="DC47" i="16"/>
  <c r="FY124" i="16"/>
  <c r="FW116" i="16"/>
  <c r="AF98" i="16"/>
  <c r="AI124" i="16"/>
  <c r="AG67" i="16"/>
  <c r="AI4" i="16"/>
  <c r="IV116" i="16"/>
  <c r="KH21" i="16"/>
  <c r="AJ21" i="23" s="1"/>
  <c r="KI5" i="16"/>
  <c r="KI80" i="16"/>
  <c r="AK80" i="23" s="1"/>
  <c r="AF67" i="16"/>
  <c r="AF116" i="16"/>
  <c r="EN67" i="16"/>
  <c r="AG124" i="16"/>
  <c r="HJ124" i="16"/>
  <c r="KI99" i="16"/>
  <c r="AJ128" i="23"/>
  <c r="AK135" i="23"/>
  <c r="BS124" i="16"/>
  <c r="DA116" i="16"/>
  <c r="EL4" i="16"/>
  <c r="FY4" i="16"/>
  <c r="FY116" i="16"/>
  <c r="HK47" i="16"/>
  <c r="IS4" i="16"/>
  <c r="KI72" i="16"/>
  <c r="AK72" i="23" s="1"/>
  <c r="KI112" i="16"/>
  <c r="AK112" i="23" s="1"/>
  <c r="BP124" i="16"/>
  <c r="HK124" i="16"/>
  <c r="DD67" i="16"/>
  <c r="HK4" i="16"/>
  <c r="IS67" i="16"/>
  <c r="IU124" i="16"/>
  <c r="KH48" i="16"/>
  <c r="AJ48" i="23" s="1"/>
  <c r="BR67" i="16"/>
  <c r="BS4" i="16"/>
  <c r="BQ67" i="16"/>
  <c r="DC4" i="16"/>
  <c r="EO116" i="16"/>
  <c r="FY67" i="16"/>
  <c r="HJ47" i="16"/>
  <c r="HK116" i="16"/>
  <c r="KI21" i="16"/>
  <c r="AK21" i="23" s="1"/>
  <c r="AF4" i="16"/>
  <c r="BS67" i="16"/>
  <c r="BU4" i="16"/>
  <c r="AH116" i="16"/>
  <c r="DA124" i="16"/>
  <c r="EN116" i="16"/>
  <c r="FZ98" i="16"/>
  <c r="FW47" i="16"/>
  <c r="FW98" i="16"/>
  <c r="HJ116" i="16"/>
  <c r="IV98" i="16"/>
  <c r="KI68" i="16"/>
  <c r="AK68" i="23" s="1"/>
  <c r="KI76" i="16"/>
  <c r="AK76" i="23" s="1"/>
  <c r="AG60" i="23"/>
  <c r="KH125" i="16"/>
  <c r="AJ126" i="23"/>
  <c r="KI127" i="16"/>
  <c r="AK128" i="23"/>
  <c r="EO47" i="16"/>
  <c r="IV67" i="16"/>
  <c r="KH76" i="16"/>
  <c r="AJ76" i="23" s="1"/>
  <c r="KH86" i="16"/>
  <c r="AJ86" i="23" s="1"/>
  <c r="AJ113" i="23"/>
  <c r="KH112" i="16"/>
  <c r="AJ112" i="23" s="1"/>
  <c r="KH68" i="16"/>
  <c r="KH117" i="16"/>
  <c r="AJ118" i="23"/>
  <c r="AJ130" i="23"/>
  <c r="KH129" i="16"/>
  <c r="AJ129" i="23" s="1"/>
  <c r="KI48" i="16"/>
  <c r="KI86" i="16"/>
  <c r="AK86" i="23" s="1"/>
  <c r="AK87" i="23"/>
  <c r="BU67" i="16"/>
  <c r="HJ4" i="16"/>
  <c r="KH80" i="16"/>
  <c r="AJ80" i="23" s="1"/>
  <c r="AK79" i="23"/>
  <c r="DA67" i="16"/>
  <c r="AG47" i="16"/>
  <c r="AG98" i="16"/>
  <c r="BR4" i="16"/>
  <c r="AI67" i="16"/>
  <c r="DC67" i="16"/>
  <c r="EL67" i="16"/>
  <c r="EO67" i="16"/>
  <c r="FZ47" i="16"/>
  <c r="HH4" i="16"/>
  <c r="IV47" i="16"/>
  <c r="AJ60" i="23"/>
  <c r="KH99" i="16"/>
  <c r="BP4" i="16"/>
  <c r="AK62" i="23"/>
  <c r="AK60" i="23"/>
  <c r="BP67" i="16"/>
  <c r="BQ124" i="16"/>
  <c r="FW4" i="16"/>
  <c r="AG126" i="23"/>
  <c r="AG4" i="16"/>
  <c r="AG116" i="16"/>
  <c r="BS98" i="16"/>
  <c r="AH124" i="16"/>
  <c r="DD124" i="16"/>
  <c r="EN124" i="16"/>
  <c r="FY47" i="16"/>
  <c r="FZ4" i="16"/>
  <c r="FZ67" i="16"/>
  <c r="HH67" i="16"/>
  <c r="IS47" i="16"/>
  <c r="IV4" i="16"/>
  <c r="KI117" i="16"/>
  <c r="KH14" i="16"/>
  <c r="AJ100" i="23"/>
  <c r="AK118" i="23"/>
  <c r="AI128" i="23"/>
  <c r="KG134" i="16"/>
  <c r="AI134" i="23" s="1"/>
  <c r="KG129" i="16"/>
  <c r="AI129" i="23" s="1"/>
  <c r="KG121" i="16"/>
  <c r="AI121" i="23" s="1"/>
  <c r="KG117" i="16"/>
  <c r="KG112" i="16"/>
  <c r="AI112" i="23" s="1"/>
  <c r="KG99" i="16"/>
  <c r="KG86" i="16"/>
  <c r="AI86" i="23" s="1"/>
  <c r="KG80" i="16"/>
  <c r="AI80" i="23" s="1"/>
  <c r="KG76" i="16"/>
  <c r="AI76" i="23" s="1"/>
  <c r="KG72" i="16"/>
  <c r="AI72" i="23" s="1"/>
  <c r="KG68" i="16"/>
  <c r="AI60" i="23"/>
  <c r="KG48" i="16"/>
  <c r="KG21" i="16"/>
  <c r="AI21" i="23" s="1"/>
  <c r="KG17" i="16"/>
  <c r="AI17" i="23" s="1"/>
  <c r="KG14" i="16"/>
  <c r="AI14" i="23" s="1"/>
  <c r="KG8" i="16"/>
  <c r="AI8" i="23" s="1"/>
  <c r="KG5" i="16"/>
  <c r="KF134" i="16"/>
  <c r="KF129" i="16"/>
  <c r="KF124" i="16" s="1"/>
  <c r="KF121" i="16"/>
  <c r="KF117" i="16"/>
  <c r="KF112" i="16"/>
  <c r="KF99" i="16"/>
  <c r="KF86" i="16"/>
  <c r="KF80" i="16"/>
  <c r="KF76" i="16"/>
  <c r="KF72" i="16"/>
  <c r="KF68" i="16"/>
  <c r="KF48" i="16"/>
  <c r="KF21" i="16"/>
  <c r="KF17" i="16"/>
  <c r="KF14" i="16"/>
  <c r="KF8" i="16"/>
  <c r="KF5" i="16"/>
  <c r="KE134" i="16"/>
  <c r="AG134" i="23" s="1"/>
  <c r="KE129" i="16"/>
  <c r="AG129" i="23" s="1"/>
  <c r="KE121" i="16"/>
  <c r="AG121" i="23" s="1"/>
  <c r="KE117" i="16"/>
  <c r="KE112" i="16"/>
  <c r="AG112" i="23" s="1"/>
  <c r="KE99" i="16"/>
  <c r="KE86" i="16"/>
  <c r="AG86" i="23" s="1"/>
  <c r="KE80" i="16"/>
  <c r="AG80" i="23" s="1"/>
  <c r="KE76" i="16"/>
  <c r="AG76" i="23" s="1"/>
  <c r="KE72" i="16"/>
  <c r="AG72" i="23" s="1"/>
  <c r="KE68" i="16"/>
  <c r="AG68" i="23" s="1"/>
  <c r="KE48" i="16"/>
  <c r="AG48" i="23" s="1"/>
  <c r="KE21" i="16"/>
  <c r="AG21" i="23" s="1"/>
  <c r="KE17" i="16"/>
  <c r="AG17" i="23" s="1"/>
  <c r="KE14" i="16"/>
  <c r="AG14" i="23" s="1"/>
  <c r="KE8" i="16"/>
  <c r="AG8" i="23" s="1"/>
  <c r="KE5" i="16"/>
  <c r="AG5" i="23" s="1"/>
  <c r="KD134" i="16"/>
  <c r="KD129" i="16"/>
  <c r="KD124" i="16" s="1"/>
  <c r="KD121" i="16"/>
  <c r="KD117" i="16"/>
  <c r="KD112" i="16"/>
  <c r="KD99" i="16"/>
  <c r="KD86" i="16"/>
  <c r="KD80" i="16"/>
  <c r="KD76" i="16"/>
  <c r="KD72" i="16"/>
  <c r="KD68" i="16"/>
  <c r="KD48" i="16"/>
  <c r="KD21" i="16"/>
  <c r="KD17" i="16"/>
  <c r="KD14" i="16"/>
  <c r="KD8" i="16"/>
  <c r="KD5" i="16"/>
  <c r="AG125" i="23"/>
  <c r="AG49" i="23"/>
  <c r="AG135" i="23"/>
  <c r="AG128" i="23"/>
  <c r="AG130" i="23"/>
  <c r="AG113" i="23"/>
  <c r="AF93" i="4"/>
  <c r="AF80" i="4"/>
  <c r="AF67" i="4"/>
  <c r="AF25" i="4"/>
  <c r="AF16" i="4"/>
  <c r="AF5" i="4"/>
  <c r="AF130" i="4"/>
  <c r="IX134" i="16"/>
  <c r="IX132" i="16"/>
  <c r="IX129" i="16"/>
  <c r="IX127" i="16"/>
  <c r="IX125" i="16"/>
  <c r="IX121" i="16"/>
  <c r="IX117" i="16"/>
  <c r="IX112" i="16"/>
  <c r="IX99" i="16"/>
  <c r="IX86" i="16"/>
  <c r="IX80" i="16"/>
  <c r="IX76" i="16"/>
  <c r="IX72" i="16"/>
  <c r="IX68" i="16"/>
  <c r="IX48" i="16"/>
  <c r="IX21" i="16"/>
  <c r="IX17" i="16"/>
  <c r="IX14" i="16"/>
  <c r="IX12" i="16"/>
  <c r="IX8" i="16"/>
  <c r="IX5" i="16"/>
  <c r="HM134" i="16"/>
  <c r="HM132" i="16"/>
  <c r="HM129" i="16"/>
  <c r="HM127" i="16"/>
  <c r="HM125" i="16"/>
  <c r="HM121" i="16"/>
  <c r="HM117" i="16"/>
  <c r="HM112" i="16"/>
  <c r="HM99" i="16"/>
  <c r="HM86" i="16"/>
  <c r="HM80" i="16"/>
  <c r="HM76" i="16"/>
  <c r="HM72" i="16"/>
  <c r="HM68" i="16"/>
  <c r="HM48" i="16"/>
  <c r="HM21" i="16"/>
  <c r="HM17" i="16"/>
  <c r="HM14" i="16"/>
  <c r="HM12" i="16"/>
  <c r="HM8" i="16"/>
  <c r="HM5" i="16"/>
  <c r="GB134" i="16"/>
  <c r="GB132" i="16"/>
  <c r="GB129" i="16"/>
  <c r="GB127" i="16"/>
  <c r="GB125" i="16"/>
  <c r="GB121" i="16"/>
  <c r="GB117" i="16"/>
  <c r="GB112" i="16"/>
  <c r="GB99" i="16"/>
  <c r="GB86" i="16"/>
  <c r="GB80" i="16"/>
  <c r="GB76" i="16"/>
  <c r="GB72" i="16"/>
  <c r="GB68" i="16"/>
  <c r="GB48" i="16"/>
  <c r="GB21" i="16"/>
  <c r="GB17" i="16"/>
  <c r="GB14" i="16"/>
  <c r="GB12" i="16"/>
  <c r="GB8" i="16"/>
  <c r="GB5" i="16"/>
  <c r="EQ134" i="16"/>
  <c r="EQ132" i="16"/>
  <c r="EQ129" i="16"/>
  <c r="EQ127" i="16"/>
  <c r="EQ125" i="16"/>
  <c r="EQ121" i="16"/>
  <c r="EQ117" i="16"/>
  <c r="EQ112" i="16"/>
  <c r="EQ99" i="16"/>
  <c r="EQ86" i="16"/>
  <c r="EQ80" i="16"/>
  <c r="EQ76" i="16"/>
  <c r="EQ72" i="16"/>
  <c r="EQ68" i="16"/>
  <c r="EQ48" i="16"/>
  <c r="EQ21" i="16"/>
  <c r="EQ17" i="16"/>
  <c r="EQ14" i="16"/>
  <c r="EQ12" i="16"/>
  <c r="EQ8" i="16"/>
  <c r="EQ5" i="16"/>
  <c r="AJ134" i="16"/>
  <c r="AJ132" i="16"/>
  <c r="AJ129" i="16"/>
  <c r="AJ127" i="16"/>
  <c r="AJ125" i="16"/>
  <c r="AJ121" i="16"/>
  <c r="AJ117" i="16"/>
  <c r="AJ112" i="16"/>
  <c r="AJ99" i="16"/>
  <c r="AJ86" i="16"/>
  <c r="AJ80" i="16"/>
  <c r="AJ76" i="16"/>
  <c r="AJ72" i="16"/>
  <c r="AJ68" i="16"/>
  <c r="AJ60" i="16"/>
  <c r="AJ48" i="16"/>
  <c r="AJ21" i="16"/>
  <c r="AJ17" i="16"/>
  <c r="AJ14" i="16"/>
  <c r="AJ12" i="16"/>
  <c r="AJ8" i="16"/>
  <c r="AJ5" i="16"/>
  <c r="AG161" i="4"/>
  <c r="AG154" i="4"/>
  <c r="AG152" i="4"/>
  <c r="AG149" i="4"/>
  <c r="AG139" i="4"/>
  <c r="AG137" i="4"/>
  <c r="AG135" i="4"/>
  <c r="AG133" i="4"/>
  <c r="AG131" i="4"/>
  <c r="AG126" i="4"/>
  <c r="AG121" i="4"/>
  <c r="AG94" i="4"/>
  <c r="AG88" i="4"/>
  <c r="AG86" i="4"/>
  <c r="AG81" i="4"/>
  <c r="AG73" i="4"/>
  <c r="AG68" i="4"/>
  <c r="AG63" i="4"/>
  <c r="AG57" i="4"/>
  <c r="AG26" i="4"/>
  <c r="AG20" i="4"/>
  <c r="AG17" i="4"/>
  <c r="AG14" i="4"/>
  <c r="AG12" i="4"/>
  <c r="AG10" i="4"/>
  <c r="AG8" i="4"/>
  <c r="AG6" i="4"/>
  <c r="AH159" i="4" l="1"/>
  <c r="EL141" i="16"/>
  <c r="KE98" i="16"/>
  <c r="HJ141" i="16"/>
  <c r="HL141" i="16"/>
  <c r="BS141" i="16"/>
  <c r="IU141" i="16"/>
  <c r="FZ141" i="16"/>
  <c r="AH141" i="16"/>
  <c r="DA141" i="16"/>
  <c r="GA141" i="16"/>
  <c r="IS141" i="16"/>
  <c r="AI141" i="16"/>
  <c r="BU141" i="16"/>
  <c r="IW141" i="16"/>
  <c r="DC141" i="16"/>
  <c r="EP141" i="16"/>
  <c r="KI98" i="16"/>
  <c r="AK98" i="23" s="1"/>
  <c r="FW141" i="16"/>
  <c r="IV141" i="16"/>
  <c r="EN141" i="16"/>
  <c r="BR141" i="16"/>
  <c r="DE141" i="16"/>
  <c r="BQ141" i="16"/>
  <c r="AI159" i="4"/>
  <c r="AF159" i="4"/>
  <c r="AG151" i="4"/>
  <c r="KF98" i="16"/>
  <c r="DD141" i="16"/>
  <c r="BP141" i="16"/>
  <c r="AG141" i="16"/>
  <c r="FY141" i="16"/>
  <c r="KD98" i="16"/>
  <c r="AF141" i="16"/>
  <c r="HK141" i="16"/>
  <c r="KI4" i="16"/>
  <c r="AK4" i="23" s="1"/>
  <c r="KE116" i="16"/>
  <c r="AG116" i="23" s="1"/>
  <c r="KF116" i="16"/>
  <c r="AG99" i="23"/>
  <c r="KD47" i="16"/>
  <c r="HH141" i="16"/>
  <c r="EO141" i="16"/>
  <c r="AK5" i="23"/>
  <c r="KD67" i="16"/>
  <c r="KG124" i="16"/>
  <c r="AI124" i="23" s="1"/>
  <c r="AK99" i="23"/>
  <c r="KE67" i="16"/>
  <c r="KE47" i="16"/>
  <c r="AG47" i="23" s="1"/>
  <c r="KE4" i="16"/>
  <c r="KE124" i="16"/>
  <c r="AG124" i="23" s="1"/>
  <c r="KF47" i="16"/>
  <c r="KG116" i="16"/>
  <c r="AI116" i="23" s="1"/>
  <c r="AI117" i="23"/>
  <c r="KD4" i="16"/>
  <c r="AK127" i="23"/>
  <c r="KI124" i="16"/>
  <c r="AK48" i="23"/>
  <c r="KI47" i="16"/>
  <c r="AK47" i="23" s="1"/>
  <c r="AG117" i="23"/>
  <c r="KH124" i="16"/>
  <c r="AJ125" i="23"/>
  <c r="KH47" i="16"/>
  <c r="AJ47" i="23" s="1"/>
  <c r="KI67" i="16"/>
  <c r="AK67" i="23" s="1"/>
  <c r="KH98" i="16"/>
  <c r="AJ98" i="23" s="1"/>
  <c r="AJ99" i="23"/>
  <c r="KF67" i="16"/>
  <c r="AJ14" i="23"/>
  <c r="KH4" i="16"/>
  <c r="AJ4" i="23" s="1"/>
  <c r="KH116" i="16"/>
  <c r="AJ116" i="23" s="1"/>
  <c r="AJ117" i="23"/>
  <c r="KD116" i="16"/>
  <c r="KF4" i="16"/>
  <c r="AK117" i="23"/>
  <c r="KI116" i="16"/>
  <c r="AK116" i="23" s="1"/>
  <c r="KH67" i="16"/>
  <c r="AJ67" i="23" s="1"/>
  <c r="AJ68" i="23"/>
  <c r="KG98" i="16"/>
  <c r="AI98" i="23" s="1"/>
  <c r="AI99" i="23"/>
  <c r="KG67" i="16"/>
  <c r="AI67" i="23" s="1"/>
  <c r="AI68" i="23"/>
  <c r="KG47" i="16"/>
  <c r="AI47" i="23" s="1"/>
  <c r="AI48" i="23"/>
  <c r="KG4" i="16"/>
  <c r="AI4" i="23" s="1"/>
  <c r="AI5" i="23"/>
  <c r="GB116" i="16"/>
  <c r="GB98" i="16"/>
  <c r="AG98" i="23"/>
  <c r="IX98" i="16"/>
  <c r="IX124" i="16"/>
  <c r="AH15" i="23"/>
  <c r="AH51" i="23"/>
  <c r="HM124" i="16"/>
  <c r="AH26" i="23"/>
  <c r="AH61" i="23"/>
  <c r="AH110" i="23"/>
  <c r="AH123" i="23"/>
  <c r="AH43" i="23"/>
  <c r="AH53" i="23"/>
  <c r="AH62" i="23"/>
  <c r="AH74" i="23"/>
  <c r="AH93" i="23"/>
  <c r="AH126" i="23"/>
  <c r="EQ124" i="16"/>
  <c r="AH36" i="23"/>
  <c r="AH54" i="23"/>
  <c r="AH104" i="23"/>
  <c r="AH113" i="23"/>
  <c r="AH128" i="23"/>
  <c r="AH135" i="23"/>
  <c r="AH136" i="23"/>
  <c r="AH55" i="23"/>
  <c r="AH64" i="23"/>
  <c r="AH87" i="23"/>
  <c r="AH115" i="23"/>
  <c r="AH130" i="23"/>
  <c r="AH120" i="23"/>
  <c r="AH56" i="23"/>
  <c r="AH88" i="23"/>
  <c r="AH106" i="23"/>
  <c r="AH118" i="23"/>
  <c r="AH131" i="23"/>
  <c r="AH100" i="23"/>
  <c r="AH49" i="23"/>
  <c r="AH79" i="23"/>
  <c r="AH97" i="23"/>
  <c r="AH119" i="23"/>
  <c r="AG25" i="4"/>
  <c r="AG93" i="4"/>
  <c r="AG80" i="4"/>
  <c r="AG16" i="4"/>
  <c r="GB124" i="16"/>
  <c r="AJ116" i="16"/>
  <c r="AJ124" i="16"/>
  <c r="HM98" i="16"/>
  <c r="IX4" i="16"/>
  <c r="IX67" i="16"/>
  <c r="HM47" i="16"/>
  <c r="IX47" i="16"/>
  <c r="EQ116" i="16"/>
  <c r="GB67" i="16"/>
  <c r="HM67" i="16"/>
  <c r="IX116" i="16"/>
  <c r="AJ47" i="16"/>
  <c r="EQ47" i="16"/>
  <c r="HM4" i="16"/>
  <c r="HM116" i="16"/>
  <c r="GB47" i="16"/>
  <c r="EQ4" i="16"/>
  <c r="AJ98" i="16"/>
  <c r="EQ98" i="16"/>
  <c r="GB4" i="16"/>
  <c r="EQ67" i="16"/>
  <c r="AJ67" i="16"/>
  <c r="AJ4" i="16"/>
  <c r="AG67" i="4"/>
  <c r="AG5" i="4"/>
  <c r="AG130" i="4"/>
  <c r="KC136" i="16"/>
  <c r="AE136" i="23" s="1"/>
  <c r="KC135" i="16"/>
  <c r="AE135" i="23" s="1"/>
  <c r="KC133" i="16"/>
  <c r="KC132" i="16" s="1"/>
  <c r="AE132" i="23" s="1"/>
  <c r="KC131" i="16"/>
  <c r="AE131" i="23" s="1"/>
  <c r="KC130" i="16"/>
  <c r="AE130" i="23" s="1"/>
  <c r="KC128" i="16"/>
  <c r="KC126" i="16"/>
  <c r="KC123" i="16"/>
  <c r="AE123" i="23" s="1"/>
  <c r="KC122" i="16"/>
  <c r="KC120" i="16"/>
  <c r="AE120" i="23" s="1"/>
  <c r="KC119" i="16"/>
  <c r="AE119" i="23" s="1"/>
  <c r="KC118" i="16"/>
  <c r="AE118" i="23" s="1"/>
  <c r="KC115" i="16"/>
  <c r="AE115" i="23" s="1"/>
  <c r="KC113" i="16"/>
  <c r="AE113" i="23" s="1"/>
  <c r="KC111" i="16"/>
  <c r="KC110" i="16"/>
  <c r="AE110" i="23" s="1"/>
  <c r="KC109" i="16"/>
  <c r="KC108" i="16"/>
  <c r="KC107" i="16"/>
  <c r="KC106" i="16"/>
  <c r="AE106" i="23" s="1"/>
  <c r="KC105" i="16"/>
  <c r="KC104" i="16"/>
  <c r="AE104" i="23" s="1"/>
  <c r="KC103" i="16"/>
  <c r="KC102" i="16"/>
  <c r="KC101" i="16"/>
  <c r="KC100" i="16"/>
  <c r="AE100" i="23" s="1"/>
  <c r="KC97" i="16"/>
  <c r="AE97" i="23" s="1"/>
  <c r="KC96" i="16"/>
  <c r="KC95" i="16"/>
  <c r="KC94" i="16"/>
  <c r="KC93" i="16"/>
  <c r="AE93" i="23" s="1"/>
  <c r="KC92" i="16"/>
  <c r="KC91" i="16"/>
  <c r="KC90" i="16"/>
  <c r="KC89" i="16"/>
  <c r="KC88" i="16"/>
  <c r="AE88" i="23" s="1"/>
  <c r="KC87" i="16"/>
  <c r="AE87" i="23" s="1"/>
  <c r="KC85" i="16"/>
  <c r="KC84" i="16"/>
  <c r="KC83" i="16"/>
  <c r="KC82" i="16"/>
  <c r="KC81" i="16"/>
  <c r="KC79" i="16"/>
  <c r="AE79" i="23" s="1"/>
  <c r="KC78" i="16"/>
  <c r="KC77" i="16"/>
  <c r="KC75" i="16"/>
  <c r="KC74" i="16"/>
  <c r="AE74" i="23" s="1"/>
  <c r="KC73" i="16"/>
  <c r="KC71" i="16"/>
  <c r="KC70" i="16"/>
  <c r="KC69" i="16"/>
  <c r="KC65" i="16"/>
  <c r="KC64" i="16"/>
  <c r="AE64" i="23" s="1"/>
  <c r="KC63" i="16"/>
  <c r="KC62" i="16"/>
  <c r="AE62" i="23" s="1"/>
  <c r="KC61" i="16"/>
  <c r="KC59" i="16"/>
  <c r="KC58" i="16"/>
  <c r="KC57" i="16"/>
  <c r="KC56" i="16"/>
  <c r="AE56" i="23" s="1"/>
  <c r="KC55" i="16"/>
  <c r="AE55" i="23" s="1"/>
  <c r="KC54" i="16"/>
  <c r="AE54" i="23" s="1"/>
  <c r="KC53" i="16"/>
  <c r="AE53" i="23" s="1"/>
  <c r="KC52" i="16"/>
  <c r="KC51" i="16"/>
  <c r="AE51" i="23" s="1"/>
  <c r="KC50" i="16"/>
  <c r="KC49" i="16"/>
  <c r="AE49" i="23" s="1"/>
  <c r="KC46" i="16"/>
  <c r="KC45" i="16"/>
  <c r="KC44" i="16"/>
  <c r="KC43" i="16"/>
  <c r="AE43" i="23" s="1"/>
  <c r="KC42" i="16"/>
  <c r="KC41" i="16"/>
  <c r="KC40" i="16"/>
  <c r="KC39" i="16"/>
  <c r="KC38" i="16"/>
  <c r="KC37" i="16"/>
  <c r="KC36" i="16"/>
  <c r="AE36" i="23" s="1"/>
  <c r="KC35" i="16"/>
  <c r="KC34" i="16"/>
  <c r="KC33" i="16"/>
  <c r="KC32" i="16"/>
  <c r="KC31" i="16"/>
  <c r="KC30" i="16"/>
  <c r="KC29" i="16"/>
  <c r="KC28" i="16"/>
  <c r="KC27" i="16"/>
  <c r="KC26" i="16"/>
  <c r="AE26" i="23" s="1"/>
  <c r="KC25" i="16"/>
  <c r="KC24" i="16"/>
  <c r="KC23" i="16"/>
  <c r="KC22" i="16"/>
  <c r="KC20" i="16"/>
  <c r="KC19" i="16"/>
  <c r="KC18" i="16"/>
  <c r="KC16" i="16"/>
  <c r="KC15" i="16"/>
  <c r="AE15" i="23" s="1"/>
  <c r="KC13" i="16"/>
  <c r="KC12" i="16" s="1"/>
  <c r="AE12" i="23" s="1"/>
  <c r="KC11" i="16"/>
  <c r="KC10" i="16"/>
  <c r="KC9" i="16"/>
  <c r="KC7" i="16"/>
  <c r="KC6" i="16"/>
  <c r="IR134" i="16"/>
  <c r="IR132" i="16"/>
  <c r="IR129" i="16"/>
  <c r="IR127" i="16"/>
  <c r="IR125" i="16"/>
  <c r="IR121" i="16"/>
  <c r="IR117" i="16"/>
  <c r="IR112" i="16"/>
  <c r="IR99" i="16"/>
  <c r="IR86" i="16"/>
  <c r="IR80" i="16"/>
  <c r="IR76" i="16"/>
  <c r="IR72" i="16"/>
  <c r="IR68" i="16"/>
  <c r="IR48" i="16"/>
  <c r="IR21" i="16"/>
  <c r="IR17" i="16"/>
  <c r="IR14" i="16"/>
  <c r="IR12" i="16"/>
  <c r="IR8" i="16"/>
  <c r="IR5" i="16"/>
  <c r="HG134" i="16"/>
  <c r="HG132" i="16"/>
  <c r="HG129" i="16"/>
  <c r="HG127" i="16"/>
  <c r="HG125" i="16"/>
  <c r="HG121" i="16"/>
  <c r="HG117" i="16"/>
  <c r="HG112" i="16"/>
  <c r="HG99" i="16"/>
  <c r="HG86" i="16"/>
  <c r="HG80" i="16"/>
  <c r="HG76" i="16"/>
  <c r="HG72" i="16"/>
  <c r="HG68" i="16"/>
  <c r="HG48" i="16"/>
  <c r="HG21" i="16"/>
  <c r="HG17" i="16"/>
  <c r="HG14" i="16"/>
  <c r="HG12" i="16"/>
  <c r="HG8" i="16"/>
  <c r="HG5" i="16"/>
  <c r="FV134" i="16"/>
  <c r="FV132" i="16"/>
  <c r="FV129" i="16"/>
  <c r="FV127" i="16"/>
  <c r="FV125" i="16"/>
  <c r="FV121" i="16"/>
  <c r="FV117" i="16"/>
  <c r="FV112" i="16"/>
  <c r="FV99" i="16"/>
  <c r="FV86" i="16"/>
  <c r="FV80" i="16"/>
  <c r="FV76" i="16"/>
  <c r="FV72" i="16"/>
  <c r="FV68" i="16"/>
  <c r="FV48" i="16"/>
  <c r="FV21" i="16"/>
  <c r="FV17" i="16"/>
  <c r="FV14" i="16"/>
  <c r="FV12" i="16"/>
  <c r="FV8" i="16"/>
  <c r="FV5" i="16"/>
  <c r="EK134" i="16"/>
  <c r="EK132" i="16"/>
  <c r="EK129" i="16"/>
  <c r="EK127" i="16"/>
  <c r="EK125" i="16"/>
  <c r="EK121" i="16"/>
  <c r="EK117" i="16"/>
  <c r="EK112" i="16"/>
  <c r="EK99" i="16"/>
  <c r="EK86" i="16"/>
  <c r="EK80" i="16"/>
  <c r="EK76" i="16"/>
  <c r="EK72" i="16"/>
  <c r="EK68" i="16"/>
  <c r="EK48" i="16"/>
  <c r="EK21" i="16"/>
  <c r="EK17" i="16"/>
  <c r="EK14" i="16"/>
  <c r="EK12" i="16"/>
  <c r="EK8" i="16"/>
  <c r="EK5" i="16"/>
  <c r="CZ134" i="16"/>
  <c r="CZ132" i="16"/>
  <c r="CZ129" i="16"/>
  <c r="CZ127" i="16"/>
  <c r="CZ125" i="16"/>
  <c r="CZ121" i="16"/>
  <c r="CZ117" i="16"/>
  <c r="CZ112" i="16"/>
  <c r="CZ99" i="16"/>
  <c r="CZ86" i="16"/>
  <c r="CZ80" i="16"/>
  <c r="CZ76" i="16"/>
  <c r="CZ72" i="16"/>
  <c r="CZ68" i="16"/>
  <c r="CZ48" i="16"/>
  <c r="CZ21" i="16"/>
  <c r="CZ17" i="16"/>
  <c r="CZ14" i="16"/>
  <c r="CZ12" i="16"/>
  <c r="CZ8" i="16"/>
  <c r="CZ5" i="16"/>
  <c r="BO134" i="16"/>
  <c r="BO132" i="16"/>
  <c r="BO129" i="16"/>
  <c r="BO127" i="16"/>
  <c r="BO125" i="16"/>
  <c r="BO121" i="16"/>
  <c r="BO117" i="16"/>
  <c r="BO112" i="16"/>
  <c r="BO99" i="16"/>
  <c r="BO86" i="16"/>
  <c r="BO80" i="16"/>
  <c r="BO76" i="16"/>
  <c r="BO72" i="16"/>
  <c r="BO68" i="16"/>
  <c r="BO48" i="16"/>
  <c r="BO21" i="16"/>
  <c r="BO17" i="16"/>
  <c r="BO14" i="16"/>
  <c r="BO12" i="16"/>
  <c r="BO8" i="16"/>
  <c r="BO5" i="16"/>
  <c r="AD134" i="16"/>
  <c r="AD132" i="16"/>
  <c r="AD129" i="16"/>
  <c r="AD127" i="16"/>
  <c r="AD125" i="16"/>
  <c r="AD121" i="16"/>
  <c r="AD117" i="16"/>
  <c r="AD112" i="16"/>
  <c r="AD99" i="16"/>
  <c r="AD86" i="16"/>
  <c r="AD80" i="16"/>
  <c r="AD76" i="16"/>
  <c r="AD72" i="16"/>
  <c r="AD68" i="16"/>
  <c r="AD60" i="16"/>
  <c r="AD48" i="16"/>
  <c r="AD21" i="16"/>
  <c r="AD17" i="16"/>
  <c r="AD14" i="16"/>
  <c r="AD12" i="16"/>
  <c r="AD8" i="16"/>
  <c r="AD5" i="16"/>
  <c r="AD161" i="4"/>
  <c r="AD154" i="4"/>
  <c r="AD152" i="4"/>
  <c r="AD149" i="4"/>
  <c r="AD139" i="4"/>
  <c r="AD137" i="4"/>
  <c r="AD135" i="4"/>
  <c r="AD133" i="4"/>
  <c r="AD131" i="4"/>
  <c r="AD126" i="4"/>
  <c r="AD121" i="4"/>
  <c r="AD94" i="4"/>
  <c r="AD88" i="4"/>
  <c r="AD86" i="4"/>
  <c r="AD81" i="4"/>
  <c r="AD73" i="4"/>
  <c r="AD68" i="4"/>
  <c r="AD63" i="4"/>
  <c r="AD57" i="4"/>
  <c r="AD26" i="4"/>
  <c r="AD20" i="4"/>
  <c r="AD17" i="4"/>
  <c r="AD14" i="4"/>
  <c r="AD12" i="4"/>
  <c r="AD10" i="4"/>
  <c r="AD8" i="4"/>
  <c r="AD6" i="4"/>
  <c r="AE61" i="23" l="1"/>
  <c r="KC60" i="16"/>
  <c r="AE60" i="23" s="1"/>
  <c r="KD141" i="16"/>
  <c r="AD80" i="4"/>
  <c r="KE141" i="16"/>
  <c r="AG141" i="23" s="1"/>
  <c r="AG67" i="23"/>
  <c r="KF141" i="16"/>
  <c r="KC125" i="16"/>
  <c r="AE125" i="23" s="1"/>
  <c r="AE126" i="23"/>
  <c r="AK124" i="23"/>
  <c r="KI141" i="16"/>
  <c r="AK141" i="23" s="1"/>
  <c r="KC127" i="16"/>
  <c r="AE127" i="23" s="1"/>
  <c r="AE128" i="23"/>
  <c r="KG141" i="16"/>
  <c r="AJ124" i="23"/>
  <c r="KH141" i="16"/>
  <c r="AJ141" i="23" s="1"/>
  <c r="AG4" i="23"/>
  <c r="EK116" i="16"/>
  <c r="HG47" i="16"/>
  <c r="AH127" i="23"/>
  <c r="AH99" i="23"/>
  <c r="AH60" i="23"/>
  <c r="AH129" i="23"/>
  <c r="AH86" i="23"/>
  <c r="AH14" i="23"/>
  <c r="AH72" i="23"/>
  <c r="AH12" i="23"/>
  <c r="AH8" i="23"/>
  <c r="AH134" i="23"/>
  <c r="AH125" i="23"/>
  <c r="AH17" i="23"/>
  <c r="AH80" i="23"/>
  <c r="AH112" i="23"/>
  <c r="AH5" i="23"/>
  <c r="AH117" i="23"/>
  <c r="AH132" i="23"/>
  <c r="AH121" i="23"/>
  <c r="GB141" i="16"/>
  <c r="AH68" i="23"/>
  <c r="AH76" i="23"/>
  <c r="AH48" i="23"/>
  <c r="AH21" i="23"/>
  <c r="AD16" i="4"/>
  <c r="CZ124" i="16"/>
  <c r="HG124" i="16"/>
  <c r="KC14" i="16"/>
  <c r="AE14" i="23" s="1"/>
  <c r="AG159" i="4"/>
  <c r="IR98" i="16"/>
  <c r="IX141" i="16"/>
  <c r="AD151" i="4"/>
  <c r="IR116" i="16"/>
  <c r="HM141" i="16"/>
  <c r="DF141" i="16"/>
  <c r="BT141" i="16"/>
  <c r="EQ141" i="16"/>
  <c r="AJ141" i="16"/>
  <c r="KC117" i="16"/>
  <c r="AE117" i="23" s="1"/>
  <c r="AD25" i="4"/>
  <c r="AD93" i="4"/>
  <c r="AD67" i="4"/>
  <c r="FV124" i="16"/>
  <c r="IR47" i="16"/>
  <c r="BO116" i="16"/>
  <c r="EK124" i="16"/>
  <c r="HG98" i="16"/>
  <c r="IR4" i="16"/>
  <c r="IR67" i="16"/>
  <c r="HG4" i="16"/>
  <c r="HG67" i="16"/>
  <c r="AD116" i="16"/>
  <c r="FV116" i="16"/>
  <c r="CZ4" i="16"/>
  <c r="HG116" i="16"/>
  <c r="FV4" i="16"/>
  <c r="AD124" i="16"/>
  <c r="FV67" i="16"/>
  <c r="CZ116" i="16"/>
  <c r="IR124" i="16"/>
  <c r="BO124" i="16"/>
  <c r="EK47" i="16"/>
  <c r="FV47" i="16"/>
  <c r="EK4" i="16"/>
  <c r="FV98" i="16"/>
  <c r="CZ98" i="16"/>
  <c r="EK98" i="16"/>
  <c r="AD4" i="16"/>
  <c r="BO4" i="16"/>
  <c r="BO67" i="16"/>
  <c r="EK67" i="16"/>
  <c r="BO98" i="16"/>
  <c r="CZ47" i="16"/>
  <c r="CZ67" i="16"/>
  <c r="AD98" i="16"/>
  <c r="BO47" i="16"/>
  <c r="AD67" i="16"/>
  <c r="AD47" i="16"/>
  <c r="KC68" i="16"/>
  <c r="AE68" i="23" s="1"/>
  <c r="KC76" i="16"/>
  <c r="AE76" i="23" s="1"/>
  <c r="KC86" i="16"/>
  <c r="AE86" i="23" s="1"/>
  <c r="AD5" i="4"/>
  <c r="AD130" i="4"/>
  <c r="KC17" i="16"/>
  <c r="AE17" i="23" s="1"/>
  <c r="KC8" i="16"/>
  <c r="AE8" i="23" s="1"/>
  <c r="KC112" i="16"/>
  <c r="AE112" i="23" s="1"/>
  <c r="KC129" i="16"/>
  <c r="KC48" i="16"/>
  <c r="AE48" i="23" s="1"/>
  <c r="KC80" i="16"/>
  <c r="AE80" i="23" s="1"/>
  <c r="KC99" i="16"/>
  <c r="AE99" i="23" s="1"/>
  <c r="KC121" i="16"/>
  <c r="AE121" i="23" s="1"/>
  <c r="KC134" i="16"/>
  <c r="AE134" i="23" s="1"/>
  <c r="KC21" i="16"/>
  <c r="AE21" i="23" s="1"/>
  <c r="KC5" i="16"/>
  <c r="AE5" i="23" s="1"/>
  <c r="KC72" i="16"/>
  <c r="AE72" i="23" s="1"/>
  <c r="AD139" i="23"/>
  <c r="AD138" i="23"/>
  <c r="AD137" i="23"/>
  <c r="AC161" i="4"/>
  <c r="AC154" i="4"/>
  <c r="AC152" i="4"/>
  <c r="AC149" i="4"/>
  <c r="AC139" i="4"/>
  <c r="AC137" i="4"/>
  <c r="AC135" i="4"/>
  <c r="AC133" i="4"/>
  <c r="AC131" i="4"/>
  <c r="AC126" i="4"/>
  <c r="AC121" i="4"/>
  <c r="AC94" i="4"/>
  <c r="AC88" i="4"/>
  <c r="AC86" i="4"/>
  <c r="AC81" i="4"/>
  <c r="AC73" i="4"/>
  <c r="AC68" i="4"/>
  <c r="AC63" i="4"/>
  <c r="AC57" i="4"/>
  <c r="AC26" i="4"/>
  <c r="AC20" i="4"/>
  <c r="AC17" i="4"/>
  <c r="AC14" i="4"/>
  <c r="AC12" i="4"/>
  <c r="AC10" i="4"/>
  <c r="AC8" i="4"/>
  <c r="AC6" i="4"/>
  <c r="AI141" i="23" l="1"/>
  <c r="KC124" i="16"/>
  <c r="AE124" i="23" s="1"/>
  <c r="AE129" i="23"/>
  <c r="KC116" i="16"/>
  <c r="AE116" i="23" s="1"/>
  <c r="AH4" i="23"/>
  <c r="AH116" i="23"/>
  <c r="AH124" i="23"/>
  <c r="AH67" i="23"/>
  <c r="AH47" i="23"/>
  <c r="AH98" i="23"/>
  <c r="AC151" i="4"/>
  <c r="AD159" i="4"/>
  <c r="KC98" i="16"/>
  <c r="AE98" i="23" s="1"/>
  <c r="FV141" i="16"/>
  <c r="IR141" i="16"/>
  <c r="HG141" i="16"/>
  <c r="CZ141" i="16"/>
  <c r="KC67" i="16"/>
  <c r="AE67" i="23" s="1"/>
  <c r="EK141" i="16"/>
  <c r="BO141" i="16"/>
  <c r="AD141" i="16"/>
  <c r="KC4" i="16"/>
  <c r="AE4" i="23" s="1"/>
  <c r="AC93" i="4"/>
  <c r="KC47" i="16"/>
  <c r="AE47" i="23" s="1"/>
  <c r="AC80" i="4"/>
  <c r="AC67" i="4"/>
  <c r="AC25" i="4"/>
  <c r="AC5" i="4"/>
  <c r="AC16" i="4"/>
  <c r="AC130" i="4"/>
  <c r="AE154" i="4"/>
  <c r="AB154" i="4"/>
  <c r="AA154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AE152" i="4"/>
  <c r="AB152" i="4"/>
  <c r="AA152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AE149" i="4"/>
  <c r="AB149" i="4"/>
  <c r="AA149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AE139" i="4"/>
  <c r="AB139" i="4"/>
  <c r="AA139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AE137" i="4"/>
  <c r="AB137" i="4"/>
  <c r="AA137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AE135" i="4"/>
  <c r="AB135" i="4"/>
  <c r="AA135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AE133" i="4"/>
  <c r="AB133" i="4"/>
  <c r="AA133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AE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AE126" i="4"/>
  <c r="AB126" i="4"/>
  <c r="AA126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AE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AE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AE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AE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AE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AE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AE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AE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AE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E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AE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K20" i="4"/>
  <c r="J20" i="4"/>
  <c r="I20" i="4"/>
  <c r="H20" i="4"/>
  <c r="G20" i="4"/>
  <c r="F20" i="4"/>
  <c r="E20" i="4"/>
  <c r="D20" i="4"/>
  <c r="AE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E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E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E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AE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AE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JR136" i="16"/>
  <c r="JR135" i="16"/>
  <c r="JR133" i="16"/>
  <c r="JR131" i="16"/>
  <c r="JR130" i="16"/>
  <c r="JR128" i="16"/>
  <c r="JR126" i="16"/>
  <c r="JR123" i="16"/>
  <c r="JR122" i="16"/>
  <c r="JR120" i="16"/>
  <c r="JR119" i="16"/>
  <c r="JR118" i="16"/>
  <c r="JR115" i="16"/>
  <c r="JR113" i="16"/>
  <c r="JR111" i="16"/>
  <c r="JR110" i="16"/>
  <c r="JR109" i="16"/>
  <c r="JR108" i="16"/>
  <c r="JR107" i="16"/>
  <c r="JR106" i="16"/>
  <c r="JR105" i="16"/>
  <c r="JR104" i="16"/>
  <c r="JR103" i="16"/>
  <c r="JR102" i="16"/>
  <c r="JR101" i="16"/>
  <c r="JR100" i="16"/>
  <c r="JR97" i="16"/>
  <c r="JR96" i="16"/>
  <c r="JR95" i="16"/>
  <c r="JR94" i="16"/>
  <c r="JR93" i="16"/>
  <c r="JR92" i="16"/>
  <c r="JR91" i="16"/>
  <c r="JR90" i="16"/>
  <c r="JR89" i="16"/>
  <c r="JR88" i="16"/>
  <c r="JR87" i="16"/>
  <c r="JR85" i="16"/>
  <c r="JR84" i="16"/>
  <c r="JR83" i="16"/>
  <c r="JR82" i="16"/>
  <c r="JR81" i="16"/>
  <c r="JR79" i="16"/>
  <c r="JR78" i="16"/>
  <c r="JR77" i="16"/>
  <c r="JR75" i="16"/>
  <c r="JR74" i="16"/>
  <c r="JR73" i="16"/>
  <c r="JR71" i="16"/>
  <c r="JR70" i="16"/>
  <c r="JR69" i="16"/>
  <c r="JR65" i="16"/>
  <c r="JR64" i="16"/>
  <c r="JR63" i="16"/>
  <c r="JR62" i="16"/>
  <c r="JR61" i="16"/>
  <c r="JR59" i="16"/>
  <c r="JR58" i="16"/>
  <c r="JR57" i="16"/>
  <c r="JR56" i="16"/>
  <c r="JR55" i="16"/>
  <c r="JR54" i="16"/>
  <c r="JR53" i="16"/>
  <c r="JR52" i="16"/>
  <c r="JR51" i="16"/>
  <c r="JR50" i="16"/>
  <c r="JR49" i="16"/>
  <c r="JR46" i="16"/>
  <c r="JR45" i="16"/>
  <c r="JR44" i="16"/>
  <c r="JR43" i="16"/>
  <c r="JR42" i="16"/>
  <c r="JR41" i="16"/>
  <c r="JR40" i="16"/>
  <c r="JR39" i="16"/>
  <c r="JR38" i="16"/>
  <c r="JR37" i="16"/>
  <c r="JR36" i="16"/>
  <c r="JR35" i="16"/>
  <c r="JR34" i="16"/>
  <c r="JR33" i="16"/>
  <c r="JR32" i="16"/>
  <c r="JR31" i="16"/>
  <c r="JR30" i="16"/>
  <c r="JR29" i="16"/>
  <c r="JR28" i="16"/>
  <c r="JR27" i="16"/>
  <c r="JR26" i="16"/>
  <c r="JR25" i="16"/>
  <c r="JR24" i="16"/>
  <c r="JR23" i="16"/>
  <c r="JR22" i="16"/>
  <c r="JR20" i="16"/>
  <c r="JR19" i="16"/>
  <c r="JR18" i="16"/>
  <c r="JR16" i="16"/>
  <c r="JR15" i="16"/>
  <c r="JR13" i="16"/>
  <c r="JR11" i="16"/>
  <c r="JR10" i="16"/>
  <c r="JR9" i="16"/>
  <c r="JR7" i="16"/>
  <c r="JR6" i="16"/>
  <c r="JT40" i="16"/>
  <c r="JU13" i="16"/>
  <c r="JU11" i="16"/>
  <c r="JU10" i="16"/>
  <c r="JU9" i="16"/>
  <c r="JU7" i="16"/>
  <c r="JU6" i="16"/>
  <c r="V161" i="4"/>
  <c r="S161" i="4"/>
  <c r="G161" i="4"/>
  <c r="D161" i="4"/>
  <c r="J161" i="4"/>
  <c r="M161" i="4"/>
  <c r="M22" i="4"/>
  <c r="M20" i="4" s="1"/>
  <c r="O161" i="4"/>
  <c r="JB120" i="16"/>
  <c r="C3" i="23"/>
  <c r="D3" i="23"/>
  <c r="E3" i="23"/>
  <c r="F3" i="23"/>
  <c r="G3" i="23"/>
  <c r="H3" i="23"/>
  <c r="I3" i="23"/>
  <c r="J3" i="23"/>
  <c r="K3" i="23"/>
  <c r="L3" i="23"/>
  <c r="M3" i="23"/>
  <c r="N3" i="23"/>
  <c r="O3" i="23"/>
  <c r="P3" i="23"/>
  <c r="Q3" i="23"/>
  <c r="R3" i="23"/>
  <c r="S3" i="23"/>
  <c r="T3" i="23"/>
  <c r="U3" i="23"/>
  <c r="V3" i="23"/>
  <c r="W3" i="23"/>
  <c r="X3" i="23"/>
  <c r="Y3" i="23"/>
  <c r="Z3" i="23"/>
  <c r="AA3" i="23"/>
  <c r="AB3" i="23"/>
  <c r="AD3" i="23"/>
  <c r="C137" i="23"/>
  <c r="D137" i="23"/>
  <c r="E137" i="23"/>
  <c r="F137" i="23"/>
  <c r="G137" i="23"/>
  <c r="H137" i="23"/>
  <c r="I137" i="23"/>
  <c r="J137" i="23"/>
  <c r="K137" i="23"/>
  <c r="L137" i="23"/>
  <c r="M137" i="23"/>
  <c r="N137" i="23"/>
  <c r="O137" i="23"/>
  <c r="P137" i="23"/>
  <c r="Q137" i="23"/>
  <c r="R137" i="23"/>
  <c r="S137" i="23"/>
  <c r="T137" i="23"/>
  <c r="U137" i="23"/>
  <c r="V137" i="23"/>
  <c r="W137" i="23"/>
  <c r="Z137" i="23"/>
  <c r="AA137" i="23"/>
  <c r="AB137" i="23"/>
  <c r="C138" i="23"/>
  <c r="D138" i="23"/>
  <c r="E138" i="23"/>
  <c r="F138" i="23"/>
  <c r="G138" i="23"/>
  <c r="H138" i="23"/>
  <c r="I138" i="23"/>
  <c r="J138" i="23"/>
  <c r="K138" i="23"/>
  <c r="L138" i="23"/>
  <c r="M138" i="23"/>
  <c r="N138" i="23"/>
  <c r="O138" i="23"/>
  <c r="P138" i="23"/>
  <c r="Q138" i="23"/>
  <c r="R138" i="23"/>
  <c r="S138" i="23"/>
  <c r="T138" i="23"/>
  <c r="U138" i="23"/>
  <c r="V138" i="23"/>
  <c r="W138" i="23"/>
  <c r="X138" i="23"/>
  <c r="Y138" i="23"/>
  <c r="Z138" i="23"/>
  <c r="AA138" i="23"/>
  <c r="AB138" i="23"/>
  <c r="C139" i="23"/>
  <c r="D139" i="23"/>
  <c r="E139" i="23"/>
  <c r="F139" i="23"/>
  <c r="G139" i="23"/>
  <c r="H139" i="23"/>
  <c r="I139" i="23"/>
  <c r="J139" i="23"/>
  <c r="K139" i="23"/>
  <c r="L139" i="23"/>
  <c r="M139" i="23"/>
  <c r="N139" i="23"/>
  <c r="O139" i="23"/>
  <c r="P139" i="23"/>
  <c r="Q139" i="23"/>
  <c r="R139" i="23"/>
  <c r="S139" i="23"/>
  <c r="T139" i="23"/>
  <c r="U139" i="23"/>
  <c r="V139" i="23"/>
  <c r="W139" i="23"/>
  <c r="X139" i="23"/>
  <c r="Y139" i="23"/>
  <c r="Z139" i="23"/>
  <c r="AA139" i="23"/>
  <c r="AB139" i="23"/>
  <c r="C140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AB140" i="23"/>
  <c r="AD140" i="23"/>
  <c r="AF3" i="23"/>
  <c r="Y161" i="4"/>
  <c r="AB161" i="4"/>
  <c r="JR60" i="16" l="1"/>
  <c r="AH141" i="23"/>
  <c r="KC141" i="16"/>
  <c r="AE141" i="23" s="1"/>
  <c r="AC159" i="4"/>
  <c r="K67" i="4"/>
  <c r="K80" i="4"/>
  <c r="J93" i="4"/>
  <c r="K5" i="4"/>
  <c r="K16" i="4"/>
  <c r="K25" i="4"/>
  <c r="K93" i="4"/>
  <c r="K130" i="4"/>
  <c r="K151" i="4"/>
  <c r="V80" i="4"/>
  <c r="J80" i="4"/>
  <c r="J16" i="4"/>
  <c r="V5" i="4"/>
  <c r="V151" i="4"/>
  <c r="V67" i="4"/>
  <c r="V16" i="4"/>
  <c r="V130" i="4"/>
  <c r="V25" i="4"/>
  <c r="V93" i="4"/>
  <c r="J151" i="4"/>
  <c r="J25" i="4"/>
  <c r="J5" i="4"/>
  <c r="J67" i="4"/>
  <c r="J130" i="4"/>
  <c r="S151" i="4"/>
  <c r="G67" i="4"/>
  <c r="S25" i="4"/>
  <c r="S93" i="4"/>
  <c r="G80" i="4"/>
  <c r="S80" i="4"/>
  <c r="O80" i="4"/>
  <c r="O67" i="4"/>
  <c r="D67" i="4"/>
  <c r="M80" i="4"/>
  <c r="D151" i="4"/>
  <c r="Y151" i="4"/>
  <c r="D80" i="4"/>
  <c r="M5" i="4"/>
  <c r="O16" i="4"/>
  <c r="G16" i="4"/>
  <c r="D130" i="4"/>
  <c r="G151" i="4"/>
  <c r="M93" i="4"/>
  <c r="O5" i="4"/>
  <c r="M151" i="4"/>
  <c r="S67" i="4"/>
  <c r="O151" i="4"/>
  <c r="M67" i="4"/>
  <c r="D16" i="4"/>
  <c r="M16" i="4"/>
  <c r="D93" i="4"/>
  <c r="S16" i="4"/>
  <c r="G5" i="4"/>
  <c r="Y67" i="4"/>
  <c r="D5" i="4"/>
  <c r="S130" i="4"/>
  <c r="AB93" i="4"/>
  <c r="O25" i="4"/>
  <c r="O130" i="4"/>
  <c r="G25" i="4"/>
  <c r="O93" i="4"/>
  <c r="M25" i="4"/>
  <c r="G130" i="4"/>
  <c r="Y93" i="4"/>
  <c r="M130" i="4"/>
  <c r="D25" i="4"/>
  <c r="G93" i="4"/>
  <c r="S5" i="4"/>
  <c r="AB151" i="4"/>
  <c r="Y80" i="4"/>
  <c r="Y25" i="4"/>
  <c r="Y16" i="4"/>
  <c r="Y5" i="4"/>
  <c r="Y130" i="4"/>
  <c r="AB67" i="4"/>
  <c r="AB25" i="4"/>
  <c r="AB16" i="4"/>
  <c r="AB5" i="4"/>
  <c r="AB130" i="4"/>
  <c r="AB80" i="4"/>
  <c r="KA136" i="16"/>
  <c r="JZ136" i="16"/>
  <c r="AA136" i="23" s="1"/>
  <c r="JY136" i="16"/>
  <c r="Z136" i="23" s="1"/>
  <c r="JX136" i="16"/>
  <c r="Y136" i="23" s="1"/>
  <c r="JW136" i="16"/>
  <c r="X136" i="23" s="1"/>
  <c r="JV136" i="16"/>
  <c r="W136" i="23" s="1"/>
  <c r="JU136" i="16"/>
  <c r="V136" i="23" s="1"/>
  <c r="JT136" i="16"/>
  <c r="U136" i="23" s="1"/>
  <c r="JS136" i="16"/>
  <c r="T136" i="23" s="1"/>
  <c r="JQ136" i="16"/>
  <c r="R136" i="23" s="1"/>
  <c r="JP136" i="16"/>
  <c r="Q136" i="23" s="1"/>
  <c r="JO136" i="16"/>
  <c r="P136" i="23" s="1"/>
  <c r="JN136" i="16"/>
  <c r="O136" i="23" s="1"/>
  <c r="JM136" i="16"/>
  <c r="N136" i="23" s="1"/>
  <c r="JL136" i="16"/>
  <c r="M136" i="23" s="1"/>
  <c r="JK136" i="16"/>
  <c r="L136" i="23" s="1"/>
  <c r="JJ136" i="16"/>
  <c r="K136" i="23" s="1"/>
  <c r="JI136" i="16"/>
  <c r="J136" i="23" s="1"/>
  <c r="JH136" i="16"/>
  <c r="I136" i="23" s="1"/>
  <c r="JG136" i="16"/>
  <c r="H136" i="23" s="1"/>
  <c r="JF136" i="16"/>
  <c r="G136" i="23" s="1"/>
  <c r="JE136" i="16"/>
  <c r="F136" i="23" s="1"/>
  <c r="JD136" i="16"/>
  <c r="E136" i="23" s="1"/>
  <c r="JC136" i="16"/>
  <c r="D136" i="23" s="1"/>
  <c r="KA135" i="16"/>
  <c r="JZ135" i="16"/>
  <c r="AA135" i="23" s="1"/>
  <c r="JY135" i="16"/>
  <c r="Z135" i="23" s="1"/>
  <c r="JX135" i="16"/>
  <c r="Y135" i="23" s="1"/>
  <c r="JW135" i="16"/>
  <c r="X135" i="23" s="1"/>
  <c r="JV135" i="16"/>
  <c r="W135" i="23" s="1"/>
  <c r="JU135" i="16"/>
  <c r="V135" i="23" s="1"/>
  <c r="JT135" i="16"/>
  <c r="U135" i="23" s="1"/>
  <c r="JS135" i="16"/>
  <c r="T135" i="23" s="1"/>
  <c r="S135" i="23"/>
  <c r="JQ135" i="16"/>
  <c r="R135" i="23" s="1"/>
  <c r="JP135" i="16"/>
  <c r="Q135" i="23" s="1"/>
  <c r="JO135" i="16"/>
  <c r="P135" i="23" s="1"/>
  <c r="JN135" i="16"/>
  <c r="O135" i="23" s="1"/>
  <c r="JM135" i="16"/>
  <c r="N135" i="23" s="1"/>
  <c r="JL135" i="16"/>
  <c r="M135" i="23" s="1"/>
  <c r="JK135" i="16"/>
  <c r="L135" i="23" s="1"/>
  <c r="JJ135" i="16"/>
  <c r="K135" i="23" s="1"/>
  <c r="JI135" i="16"/>
  <c r="JH135" i="16"/>
  <c r="I135" i="23" s="1"/>
  <c r="JG135" i="16"/>
  <c r="H135" i="23" s="1"/>
  <c r="JF135" i="16"/>
  <c r="G135" i="23" s="1"/>
  <c r="JE135" i="16"/>
  <c r="F135" i="23" s="1"/>
  <c r="JD135" i="16"/>
  <c r="E135" i="23" s="1"/>
  <c r="JC135" i="16"/>
  <c r="KA133" i="16"/>
  <c r="AB133" i="23" s="1"/>
  <c r="JZ133" i="16"/>
  <c r="AA133" i="23" s="1"/>
  <c r="JY133" i="16"/>
  <c r="Z133" i="23" s="1"/>
  <c r="JX133" i="16"/>
  <c r="Y133" i="23" s="1"/>
  <c r="JW133" i="16"/>
  <c r="X133" i="23" s="1"/>
  <c r="JV133" i="16"/>
  <c r="W133" i="23" s="1"/>
  <c r="JU133" i="16"/>
  <c r="V133" i="23" s="1"/>
  <c r="JT133" i="16"/>
  <c r="U133" i="23" s="1"/>
  <c r="JS133" i="16"/>
  <c r="T133" i="23" s="1"/>
  <c r="S133" i="23"/>
  <c r="JQ133" i="16"/>
  <c r="R133" i="23" s="1"/>
  <c r="JP133" i="16"/>
  <c r="Q133" i="23" s="1"/>
  <c r="JO133" i="16"/>
  <c r="P133" i="23" s="1"/>
  <c r="JN133" i="16"/>
  <c r="O133" i="23" s="1"/>
  <c r="JM133" i="16"/>
  <c r="N133" i="23" s="1"/>
  <c r="JL133" i="16"/>
  <c r="M133" i="23" s="1"/>
  <c r="JK133" i="16"/>
  <c r="L133" i="23" s="1"/>
  <c r="JJ133" i="16"/>
  <c r="K133" i="23" s="1"/>
  <c r="JI133" i="16"/>
  <c r="JH133" i="16"/>
  <c r="I133" i="23" s="1"/>
  <c r="JG133" i="16"/>
  <c r="H133" i="23" s="1"/>
  <c r="JF133" i="16"/>
  <c r="G133" i="23" s="1"/>
  <c r="JE133" i="16"/>
  <c r="F133" i="23" s="1"/>
  <c r="JD133" i="16"/>
  <c r="E133" i="23" s="1"/>
  <c r="JC133" i="16"/>
  <c r="KA131" i="16"/>
  <c r="JZ131" i="16"/>
  <c r="AA131" i="23" s="1"/>
  <c r="JY131" i="16"/>
  <c r="Z131" i="23" s="1"/>
  <c r="JX131" i="16"/>
  <c r="Y131" i="23" s="1"/>
  <c r="JW131" i="16"/>
  <c r="X131" i="23" s="1"/>
  <c r="JV131" i="16"/>
  <c r="W131" i="23" s="1"/>
  <c r="JU131" i="16"/>
  <c r="V131" i="23" s="1"/>
  <c r="JT131" i="16"/>
  <c r="U131" i="23" s="1"/>
  <c r="JS131" i="16"/>
  <c r="T131" i="23" s="1"/>
  <c r="S131" i="23"/>
  <c r="JQ131" i="16"/>
  <c r="R131" i="23" s="1"/>
  <c r="JP131" i="16"/>
  <c r="Q131" i="23" s="1"/>
  <c r="JO131" i="16"/>
  <c r="P131" i="23" s="1"/>
  <c r="JN131" i="16"/>
  <c r="O131" i="23" s="1"/>
  <c r="JM131" i="16"/>
  <c r="N131" i="23" s="1"/>
  <c r="JL131" i="16"/>
  <c r="M131" i="23" s="1"/>
  <c r="JK131" i="16"/>
  <c r="L131" i="23" s="1"/>
  <c r="JJ131" i="16"/>
  <c r="K131" i="23" s="1"/>
  <c r="JI131" i="16"/>
  <c r="J131" i="23" s="1"/>
  <c r="JH131" i="16"/>
  <c r="I131" i="23" s="1"/>
  <c r="JG131" i="16"/>
  <c r="H131" i="23" s="1"/>
  <c r="JF131" i="16"/>
  <c r="G131" i="23" s="1"/>
  <c r="JE131" i="16"/>
  <c r="F131" i="23" s="1"/>
  <c r="JD131" i="16"/>
  <c r="E131" i="23" s="1"/>
  <c r="JC131" i="16"/>
  <c r="D131" i="23" s="1"/>
  <c r="KA130" i="16"/>
  <c r="JZ130" i="16"/>
  <c r="AA130" i="23" s="1"/>
  <c r="JY130" i="16"/>
  <c r="Z130" i="23" s="1"/>
  <c r="JX130" i="16"/>
  <c r="Y130" i="23" s="1"/>
  <c r="JW130" i="16"/>
  <c r="X130" i="23" s="1"/>
  <c r="JV130" i="16"/>
  <c r="W130" i="23" s="1"/>
  <c r="JU130" i="16"/>
  <c r="V130" i="23" s="1"/>
  <c r="JT130" i="16"/>
  <c r="U130" i="23" s="1"/>
  <c r="JS130" i="16"/>
  <c r="T130" i="23" s="1"/>
  <c r="S130" i="23"/>
  <c r="JQ130" i="16"/>
  <c r="R130" i="23" s="1"/>
  <c r="JP130" i="16"/>
  <c r="Q130" i="23" s="1"/>
  <c r="JO130" i="16"/>
  <c r="P130" i="23" s="1"/>
  <c r="JN130" i="16"/>
  <c r="O130" i="23" s="1"/>
  <c r="JM130" i="16"/>
  <c r="N130" i="23" s="1"/>
  <c r="JL130" i="16"/>
  <c r="M130" i="23" s="1"/>
  <c r="JK130" i="16"/>
  <c r="L130" i="23" s="1"/>
  <c r="JJ130" i="16"/>
  <c r="K130" i="23" s="1"/>
  <c r="JI130" i="16"/>
  <c r="J130" i="23" s="1"/>
  <c r="JH130" i="16"/>
  <c r="I130" i="23" s="1"/>
  <c r="JG130" i="16"/>
  <c r="H130" i="23" s="1"/>
  <c r="JF130" i="16"/>
  <c r="G130" i="23" s="1"/>
  <c r="JE130" i="16"/>
  <c r="F130" i="23" s="1"/>
  <c r="JD130" i="16"/>
  <c r="E130" i="23" s="1"/>
  <c r="JC130" i="16"/>
  <c r="D130" i="23" s="1"/>
  <c r="KA128" i="16"/>
  <c r="JZ128" i="16"/>
  <c r="AA128" i="23" s="1"/>
  <c r="JY128" i="16"/>
  <c r="Z128" i="23" s="1"/>
  <c r="JX128" i="16"/>
  <c r="Y128" i="23" s="1"/>
  <c r="JW128" i="16"/>
  <c r="JV128" i="16"/>
  <c r="W128" i="23" s="1"/>
  <c r="JU128" i="16"/>
  <c r="V128" i="23" s="1"/>
  <c r="JT128" i="16"/>
  <c r="U128" i="23" s="1"/>
  <c r="JS128" i="16"/>
  <c r="T128" i="23" s="1"/>
  <c r="S128" i="23"/>
  <c r="JQ128" i="16"/>
  <c r="R128" i="23" s="1"/>
  <c r="JP128" i="16"/>
  <c r="Q128" i="23" s="1"/>
  <c r="JO128" i="16"/>
  <c r="JN128" i="16"/>
  <c r="O128" i="23" s="1"/>
  <c r="JM128" i="16"/>
  <c r="N128" i="23" s="1"/>
  <c r="JL128" i="16"/>
  <c r="M128" i="23" s="1"/>
  <c r="JK128" i="16"/>
  <c r="L128" i="23" s="1"/>
  <c r="JJ128" i="16"/>
  <c r="K128" i="23" s="1"/>
  <c r="JI128" i="16"/>
  <c r="JH128" i="16"/>
  <c r="I128" i="23" s="1"/>
  <c r="JG128" i="16"/>
  <c r="H128" i="23" s="1"/>
  <c r="JF128" i="16"/>
  <c r="G128" i="23" s="1"/>
  <c r="JE128" i="16"/>
  <c r="F128" i="23" s="1"/>
  <c r="JD128" i="16"/>
  <c r="E128" i="23" s="1"/>
  <c r="JC128" i="16"/>
  <c r="D128" i="23" s="1"/>
  <c r="KA126" i="16"/>
  <c r="JZ126" i="16"/>
  <c r="AA126" i="23" s="1"/>
  <c r="JY126" i="16"/>
  <c r="Z126" i="23" s="1"/>
  <c r="JX126" i="16"/>
  <c r="Y126" i="23" s="1"/>
  <c r="JW126" i="16"/>
  <c r="X126" i="23" s="1"/>
  <c r="JV126" i="16"/>
  <c r="W126" i="23" s="1"/>
  <c r="JU126" i="16"/>
  <c r="V126" i="23" s="1"/>
  <c r="JT126" i="16"/>
  <c r="U126" i="23" s="1"/>
  <c r="JS126" i="16"/>
  <c r="T126" i="23" s="1"/>
  <c r="S126" i="23"/>
  <c r="JQ126" i="16"/>
  <c r="R126" i="23" s="1"/>
  <c r="JP126" i="16"/>
  <c r="Q126" i="23" s="1"/>
  <c r="JO126" i="16"/>
  <c r="P126" i="23" s="1"/>
  <c r="JN126" i="16"/>
  <c r="O126" i="23" s="1"/>
  <c r="JM126" i="16"/>
  <c r="N126" i="23" s="1"/>
  <c r="JL126" i="16"/>
  <c r="M126" i="23" s="1"/>
  <c r="JK126" i="16"/>
  <c r="L126" i="23" s="1"/>
  <c r="JJ126" i="16"/>
  <c r="K126" i="23" s="1"/>
  <c r="JI126" i="16"/>
  <c r="JH126" i="16"/>
  <c r="I126" i="23" s="1"/>
  <c r="JG126" i="16"/>
  <c r="H126" i="23" s="1"/>
  <c r="JF126" i="16"/>
  <c r="G126" i="23" s="1"/>
  <c r="JE126" i="16"/>
  <c r="F126" i="23" s="1"/>
  <c r="JD126" i="16"/>
  <c r="E126" i="23" s="1"/>
  <c r="JC126" i="16"/>
  <c r="KA123" i="16"/>
  <c r="JZ123" i="16"/>
  <c r="AA123" i="23" s="1"/>
  <c r="JY123" i="16"/>
  <c r="Z123" i="23" s="1"/>
  <c r="JX123" i="16"/>
  <c r="Y123" i="23" s="1"/>
  <c r="JW123" i="16"/>
  <c r="X123" i="23" s="1"/>
  <c r="JV123" i="16"/>
  <c r="W123" i="23" s="1"/>
  <c r="JU123" i="16"/>
  <c r="V123" i="23" s="1"/>
  <c r="JT123" i="16"/>
  <c r="U123" i="23" s="1"/>
  <c r="JS123" i="16"/>
  <c r="T123" i="23" s="1"/>
  <c r="S123" i="23"/>
  <c r="JQ123" i="16"/>
  <c r="R123" i="23" s="1"/>
  <c r="JP123" i="16"/>
  <c r="Q123" i="23" s="1"/>
  <c r="JO123" i="16"/>
  <c r="P123" i="23" s="1"/>
  <c r="JN123" i="16"/>
  <c r="O123" i="23" s="1"/>
  <c r="JM123" i="16"/>
  <c r="N123" i="23" s="1"/>
  <c r="JL123" i="16"/>
  <c r="M123" i="23" s="1"/>
  <c r="JK123" i="16"/>
  <c r="L123" i="23" s="1"/>
  <c r="JJ123" i="16"/>
  <c r="K123" i="23" s="1"/>
  <c r="JI123" i="16"/>
  <c r="J123" i="23" s="1"/>
  <c r="JH123" i="16"/>
  <c r="I123" i="23" s="1"/>
  <c r="JG123" i="16"/>
  <c r="H123" i="23" s="1"/>
  <c r="JF123" i="16"/>
  <c r="G123" i="23" s="1"/>
  <c r="JE123" i="16"/>
  <c r="F123" i="23" s="1"/>
  <c r="JD123" i="16"/>
  <c r="E123" i="23" s="1"/>
  <c r="JC123" i="16"/>
  <c r="D123" i="23" s="1"/>
  <c r="KA122" i="16"/>
  <c r="AB122" i="23" s="1"/>
  <c r="JZ122" i="16"/>
  <c r="AA122" i="23" s="1"/>
  <c r="JY122" i="16"/>
  <c r="Z122" i="23" s="1"/>
  <c r="JX122" i="16"/>
  <c r="Y122" i="23" s="1"/>
  <c r="JW122" i="16"/>
  <c r="X122" i="23" s="1"/>
  <c r="JV122" i="16"/>
  <c r="W122" i="23" s="1"/>
  <c r="JU122" i="16"/>
  <c r="V122" i="23" s="1"/>
  <c r="JT122" i="16"/>
  <c r="U122" i="23" s="1"/>
  <c r="JS122" i="16"/>
  <c r="T122" i="23" s="1"/>
  <c r="S122" i="23"/>
  <c r="JQ122" i="16"/>
  <c r="R122" i="23" s="1"/>
  <c r="JP122" i="16"/>
  <c r="Q122" i="23" s="1"/>
  <c r="JO122" i="16"/>
  <c r="P122" i="23" s="1"/>
  <c r="JN122" i="16"/>
  <c r="O122" i="23" s="1"/>
  <c r="JM122" i="16"/>
  <c r="N122" i="23" s="1"/>
  <c r="JL122" i="16"/>
  <c r="M122" i="23" s="1"/>
  <c r="JK122" i="16"/>
  <c r="L122" i="23" s="1"/>
  <c r="JJ122" i="16"/>
  <c r="K122" i="23" s="1"/>
  <c r="JI122" i="16"/>
  <c r="J122" i="23" s="1"/>
  <c r="JH122" i="16"/>
  <c r="I122" i="23" s="1"/>
  <c r="JG122" i="16"/>
  <c r="H122" i="23" s="1"/>
  <c r="JF122" i="16"/>
  <c r="G122" i="23" s="1"/>
  <c r="JE122" i="16"/>
  <c r="F122" i="23" s="1"/>
  <c r="JD122" i="16"/>
  <c r="E122" i="23" s="1"/>
  <c r="JC122" i="16"/>
  <c r="D122" i="23" s="1"/>
  <c r="KA120" i="16"/>
  <c r="JZ120" i="16"/>
  <c r="AA120" i="23" s="1"/>
  <c r="JY120" i="16"/>
  <c r="Z120" i="23" s="1"/>
  <c r="JU120" i="16"/>
  <c r="V120" i="23" s="1"/>
  <c r="JT120" i="16"/>
  <c r="U120" i="23" s="1"/>
  <c r="JS120" i="16"/>
  <c r="T120" i="23" s="1"/>
  <c r="S120" i="23"/>
  <c r="JQ120" i="16"/>
  <c r="R120" i="23" s="1"/>
  <c r="JP120" i="16"/>
  <c r="Q120" i="23" s="1"/>
  <c r="JO120" i="16"/>
  <c r="P120" i="23" s="1"/>
  <c r="JN120" i="16"/>
  <c r="O120" i="23" s="1"/>
  <c r="JM120" i="16"/>
  <c r="N120" i="23" s="1"/>
  <c r="JL120" i="16"/>
  <c r="M120" i="23" s="1"/>
  <c r="JK120" i="16"/>
  <c r="L120" i="23" s="1"/>
  <c r="JJ120" i="16"/>
  <c r="K120" i="23" s="1"/>
  <c r="JI120" i="16"/>
  <c r="J120" i="23" s="1"/>
  <c r="JH120" i="16"/>
  <c r="I120" i="23" s="1"/>
  <c r="JG120" i="16"/>
  <c r="H120" i="23" s="1"/>
  <c r="JF120" i="16"/>
  <c r="G120" i="23" s="1"/>
  <c r="JE120" i="16"/>
  <c r="F120" i="23" s="1"/>
  <c r="JD120" i="16"/>
  <c r="E120" i="23" s="1"/>
  <c r="JC120" i="16"/>
  <c r="D120" i="23" s="1"/>
  <c r="KA119" i="16"/>
  <c r="JZ119" i="16"/>
  <c r="AA119" i="23" s="1"/>
  <c r="JY119" i="16"/>
  <c r="Z119" i="23" s="1"/>
  <c r="JX119" i="16"/>
  <c r="Y119" i="23" s="1"/>
  <c r="JW119" i="16"/>
  <c r="X119" i="23" s="1"/>
  <c r="JV119" i="16"/>
  <c r="W119" i="23" s="1"/>
  <c r="JU119" i="16"/>
  <c r="V119" i="23" s="1"/>
  <c r="JT119" i="16"/>
  <c r="U119" i="23" s="1"/>
  <c r="JS119" i="16"/>
  <c r="T119" i="23" s="1"/>
  <c r="S119" i="23"/>
  <c r="JQ119" i="16"/>
  <c r="R119" i="23" s="1"/>
  <c r="JP119" i="16"/>
  <c r="Q119" i="23" s="1"/>
  <c r="JO119" i="16"/>
  <c r="P119" i="23" s="1"/>
  <c r="JN119" i="16"/>
  <c r="O119" i="23" s="1"/>
  <c r="JM119" i="16"/>
  <c r="N119" i="23" s="1"/>
  <c r="JL119" i="16"/>
  <c r="M119" i="23" s="1"/>
  <c r="JK119" i="16"/>
  <c r="L119" i="23" s="1"/>
  <c r="JJ119" i="16"/>
  <c r="K119" i="23" s="1"/>
  <c r="JI119" i="16"/>
  <c r="J119" i="23" s="1"/>
  <c r="JH119" i="16"/>
  <c r="I119" i="23" s="1"/>
  <c r="JG119" i="16"/>
  <c r="H119" i="23" s="1"/>
  <c r="JF119" i="16"/>
  <c r="G119" i="23" s="1"/>
  <c r="JE119" i="16"/>
  <c r="F119" i="23" s="1"/>
  <c r="JD119" i="16"/>
  <c r="E119" i="23" s="1"/>
  <c r="JC119" i="16"/>
  <c r="D119" i="23" s="1"/>
  <c r="KA118" i="16"/>
  <c r="JZ118" i="16"/>
  <c r="AA118" i="23" s="1"/>
  <c r="JY118" i="16"/>
  <c r="Z118" i="23" s="1"/>
  <c r="JX118" i="16"/>
  <c r="Y118" i="23" s="1"/>
  <c r="JW118" i="16"/>
  <c r="X118" i="23" s="1"/>
  <c r="JV118" i="16"/>
  <c r="W118" i="23" s="1"/>
  <c r="JU118" i="16"/>
  <c r="V118" i="23" s="1"/>
  <c r="JT118" i="16"/>
  <c r="U118" i="23" s="1"/>
  <c r="JS118" i="16"/>
  <c r="T118" i="23" s="1"/>
  <c r="S118" i="23"/>
  <c r="JQ118" i="16"/>
  <c r="R118" i="23" s="1"/>
  <c r="JP118" i="16"/>
  <c r="Q118" i="23" s="1"/>
  <c r="JO118" i="16"/>
  <c r="P118" i="23" s="1"/>
  <c r="JN118" i="16"/>
  <c r="O118" i="23" s="1"/>
  <c r="JM118" i="16"/>
  <c r="N118" i="23" s="1"/>
  <c r="JL118" i="16"/>
  <c r="M118" i="23" s="1"/>
  <c r="JK118" i="16"/>
  <c r="L118" i="23" s="1"/>
  <c r="JJ118" i="16"/>
  <c r="K118" i="23" s="1"/>
  <c r="JI118" i="16"/>
  <c r="J118" i="23" s="1"/>
  <c r="JH118" i="16"/>
  <c r="I118" i="23" s="1"/>
  <c r="JG118" i="16"/>
  <c r="H118" i="23" s="1"/>
  <c r="JF118" i="16"/>
  <c r="G118" i="23" s="1"/>
  <c r="JE118" i="16"/>
  <c r="F118" i="23" s="1"/>
  <c r="JD118" i="16"/>
  <c r="E118" i="23" s="1"/>
  <c r="JC118" i="16"/>
  <c r="D118" i="23" s="1"/>
  <c r="KA115" i="16"/>
  <c r="JZ115" i="16"/>
  <c r="AA115" i="23" s="1"/>
  <c r="JY115" i="16"/>
  <c r="Z115" i="23" s="1"/>
  <c r="JX115" i="16"/>
  <c r="Y115" i="23" s="1"/>
  <c r="JW115" i="16"/>
  <c r="X115" i="23" s="1"/>
  <c r="JV115" i="16"/>
  <c r="W115" i="23" s="1"/>
  <c r="JU115" i="16"/>
  <c r="V115" i="23" s="1"/>
  <c r="JT115" i="16"/>
  <c r="U115" i="23" s="1"/>
  <c r="JS115" i="16"/>
  <c r="T115" i="23" s="1"/>
  <c r="S115" i="23"/>
  <c r="JQ115" i="16"/>
  <c r="R115" i="23" s="1"/>
  <c r="JP115" i="16"/>
  <c r="Q115" i="23" s="1"/>
  <c r="JO115" i="16"/>
  <c r="P115" i="23" s="1"/>
  <c r="JN115" i="16"/>
  <c r="O115" i="23" s="1"/>
  <c r="JM115" i="16"/>
  <c r="N115" i="23" s="1"/>
  <c r="JL115" i="16"/>
  <c r="M115" i="23" s="1"/>
  <c r="JK115" i="16"/>
  <c r="L115" i="23" s="1"/>
  <c r="JJ115" i="16"/>
  <c r="K115" i="23" s="1"/>
  <c r="JI115" i="16"/>
  <c r="J115" i="23" s="1"/>
  <c r="JH115" i="16"/>
  <c r="I115" i="23" s="1"/>
  <c r="JG115" i="16"/>
  <c r="H115" i="23" s="1"/>
  <c r="JF115" i="16"/>
  <c r="G115" i="23" s="1"/>
  <c r="JE115" i="16"/>
  <c r="F115" i="23" s="1"/>
  <c r="JD115" i="16"/>
  <c r="E115" i="23" s="1"/>
  <c r="JC115" i="16"/>
  <c r="D115" i="23" s="1"/>
  <c r="KA113" i="16"/>
  <c r="JZ113" i="16"/>
  <c r="AA113" i="23" s="1"/>
  <c r="JY113" i="16"/>
  <c r="Z113" i="23" s="1"/>
  <c r="JX113" i="16"/>
  <c r="Y113" i="23" s="1"/>
  <c r="JW113" i="16"/>
  <c r="X113" i="23" s="1"/>
  <c r="JV113" i="16"/>
  <c r="W113" i="23" s="1"/>
  <c r="JU113" i="16"/>
  <c r="V113" i="23" s="1"/>
  <c r="JT113" i="16"/>
  <c r="U113" i="23" s="1"/>
  <c r="JS113" i="16"/>
  <c r="T113" i="23" s="1"/>
  <c r="S113" i="23"/>
  <c r="JQ113" i="16"/>
  <c r="R113" i="23" s="1"/>
  <c r="JP113" i="16"/>
  <c r="Q113" i="23" s="1"/>
  <c r="JO113" i="16"/>
  <c r="P113" i="23" s="1"/>
  <c r="JN113" i="16"/>
  <c r="O113" i="23" s="1"/>
  <c r="JM113" i="16"/>
  <c r="N113" i="23" s="1"/>
  <c r="JL113" i="16"/>
  <c r="M113" i="23" s="1"/>
  <c r="JK113" i="16"/>
  <c r="L113" i="23" s="1"/>
  <c r="JJ113" i="16"/>
  <c r="K113" i="23" s="1"/>
  <c r="JI113" i="16"/>
  <c r="JH113" i="16"/>
  <c r="I113" i="23" s="1"/>
  <c r="JG113" i="16"/>
  <c r="H113" i="23" s="1"/>
  <c r="JF113" i="16"/>
  <c r="G113" i="23" s="1"/>
  <c r="JE113" i="16"/>
  <c r="F113" i="23" s="1"/>
  <c r="JD113" i="16"/>
  <c r="E113" i="23" s="1"/>
  <c r="JC113" i="16"/>
  <c r="D113" i="23" s="1"/>
  <c r="KA111" i="16"/>
  <c r="AB111" i="23" s="1"/>
  <c r="JZ111" i="16"/>
  <c r="AA111" i="23" s="1"/>
  <c r="JY111" i="16"/>
  <c r="Z111" i="23" s="1"/>
  <c r="JX111" i="16"/>
  <c r="Y111" i="23" s="1"/>
  <c r="JW111" i="16"/>
  <c r="X111" i="23" s="1"/>
  <c r="JV111" i="16"/>
  <c r="W111" i="23" s="1"/>
  <c r="JU111" i="16"/>
  <c r="V111" i="23" s="1"/>
  <c r="JT111" i="16"/>
  <c r="U111" i="23" s="1"/>
  <c r="JS111" i="16"/>
  <c r="T111" i="23" s="1"/>
  <c r="S111" i="23"/>
  <c r="JQ111" i="16"/>
  <c r="R111" i="23" s="1"/>
  <c r="JP111" i="16"/>
  <c r="Q111" i="23" s="1"/>
  <c r="JO111" i="16"/>
  <c r="P111" i="23" s="1"/>
  <c r="JN111" i="16"/>
  <c r="O111" i="23" s="1"/>
  <c r="JM111" i="16"/>
  <c r="N111" i="23" s="1"/>
  <c r="JL111" i="16"/>
  <c r="M111" i="23" s="1"/>
  <c r="JK111" i="16"/>
  <c r="L111" i="23" s="1"/>
  <c r="JJ111" i="16"/>
  <c r="K111" i="23" s="1"/>
  <c r="JI111" i="16"/>
  <c r="J111" i="23" s="1"/>
  <c r="JH111" i="16"/>
  <c r="I111" i="23" s="1"/>
  <c r="JG111" i="16"/>
  <c r="H111" i="23" s="1"/>
  <c r="JF111" i="16"/>
  <c r="G111" i="23" s="1"/>
  <c r="JE111" i="16"/>
  <c r="F111" i="23" s="1"/>
  <c r="JD111" i="16"/>
  <c r="E111" i="23" s="1"/>
  <c r="JC111" i="16"/>
  <c r="D111" i="23" s="1"/>
  <c r="KA110" i="16"/>
  <c r="JZ110" i="16"/>
  <c r="AA110" i="23" s="1"/>
  <c r="JY110" i="16"/>
  <c r="Z110" i="23" s="1"/>
  <c r="JX110" i="16"/>
  <c r="Y110" i="23" s="1"/>
  <c r="JW110" i="16"/>
  <c r="X110" i="23" s="1"/>
  <c r="JV110" i="16"/>
  <c r="W110" i="23" s="1"/>
  <c r="JU110" i="16"/>
  <c r="V110" i="23" s="1"/>
  <c r="JT110" i="16"/>
  <c r="U110" i="23" s="1"/>
  <c r="JS110" i="16"/>
  <c r="T110" i="23" s="1"/>
  <c r="S110" i="23"/>
  <c r="JQ110" i="16"/>
  <c r="R110" i="23" s="1"/>
  <c r="JP110" i="16"/>
  <c r="Q110" i="23" s="1"/>
  <c r="JO110" i="16"/>
  <c r="P110" i="23" s="1"/>
  <c r="JN110" i="16"/>
  <c r="O110" i="23" s="1"/>
  <c r="JM110" i="16"/>
  <c r="N110" i="23" s="1"/>
  <c r="JL110" i="16"/>
  <c r="M110" i="23" s="1"/>
  <c r="JK110" i="16"/>
  <c r="L110" i="23" s="1"/>
  <c r="JJ110" i="16"/>
  <c r="K110" i="23" s="1"/>
  <c r="JI110" i="16"/>
  <c r="J110" i="23" s="1"/>
  <c r="JH110" i="16"/>
  <c r="I110" i="23" s="1"/>
  <c r="JG110" i="16"/>
  <c r="H110" i="23" s="1"/>
  <c r="JF110" i="16"/>
  <c r="G110" i="23" s="1"/>
  <c r="JE110" i="16"/>
  <c r="F110" i="23" s="1"/>
  <c r="JD110" i="16"/>
  <c r="E110" i="23" s="1"/>
  <c r="JC110" i="16"/>
  <c r="D110" i="23" s="1"/>
  <c r="KA109" i="16"/>
  <c r="AB109" i="23" s="1"/>
  <c r="JZ109" i="16"/>
  <c r="AA109" i="23" s="1"/>
  <c r="JY109" i="16"/>
  <c r="Z109" i="23" s="1"/>
  <c r="JX109" i="16"/>
  <c r="Y109" i="23" s="1"/>
  <c r="JW109" i="16"/>
  <c r="X109" i="23" s="1"/>
  <c r="JV109" i="16"/>
  <c r="W109" i="23" s="1"/>
  <c r="JU109" i="16"/>
  <c r="V109" i="23" s="1"/>
  <c r="JT109" i="16"/>
  <c r="U109" i="23" s="1"/>
  <c r="JS109" i="16"/>
  <c r="T109" i="23" s="1"/>
  <c r="S109" i="23"/>
  <c r="JQ109" i="16"/>
  <c r="R109" i="23" s="1"/>
  <c r="JO109" i="16"/>
  <c r="P109" i="23" s="1"/>
  <c r="JN109" i="16"/>
  <c r="O109" i="23" s="1"/>
  <c r="JM109" i="16"/>
  <c r="N109" i="23" s="1"/>
  <c r="JL109" i="16"/>
  <c r="M109" i="23" s="1"/>
  <c r="JK109" i="16"/>
  <c r="L109" i="23" s="1"/>
  <c r="JJ109" i="16"/>
  <c r="K109" i="23" s="1"/>
  <c r="JI109" i="16"/>
  <c r="J109" i="23" s="1"/>
  <c r="JH109" i="16"/>
  <c r="I109" i="23" s="1"/>
  <c r="JG109" i="16"/>
  <c r="H109" i="23" s="1"/>
  <c r="JF109" i="16"/>
  <c r="G109" i="23" s="1"/>
  <c r="JE109" i="16"/>
  <c r="F109" i="23" s="1"/>
  <c r="JD109" i="16"/>
  <c r="E109" i="23" s="1"/>
  <c r="JC109" i="16"/>
  <c r="D109" i="23" s="1"/>
  <c r="KA108" i="16"/>
  <c r="AB108" i="23" s="1"/>
  <c r="JZ108" i="16"/>
  <c r="AA108" i="23" s="1"/>
  <c r="JY108" i="16"/>
  <c r="Z108" i="23" s="1"/>
  <c r="JX108" i="16"/>
  <c r="Y108" i="23" s="1"/>
  <c r="JW108" i="16"/>
  <c r="X108" i="23" s="1"/>
  <c r="JV108" i="16"/>
  <c r="W108" i="23" s="1"/>
  <c r="JU108" i="16"/>
  <c r="V108" i="23" s="1"/>
  <c r="JT108" i="16"/>
  <c r="U108" i="23" s="1"/>
  <c r="JS108" i="16"/>
  <c r="T108" i="23" s="1"/>
  <c r="S108" i="23"/>
  <c r="JQ108" i="16"/>
  <c r="R108" i="23" s="1"/>
  <c r="JP108" i="16"/>
  <c r="Q108" i="23" s="1"/>
  <c r="JO108" i="16"/>
  <c r="P108" i="23" s="1"/>
  <c r="JN108" i="16"/>
  <c r="O108" i="23" s="1"/>
  <c r="JM108" i="16"/>
  <c r="N108" i="23" s="1"/>
  <c r="JL108" i="16"/>
  <c r="M108" i="23" s="1"/>
  <c r="JK108" i="16"/>
  <c r="L108" i="23" s="1"/>
  <c r="JJ108" i="16"/>
  <c r="K108" i="23" s="1"/>
  <c r="JI108" i="16"/>
  <c r="J108" i="23" s="1"/>
  <c r="JH108" i="16"/>
  <c r="I108" i="23" s="1"/>
  <c r="JG108" i="16"/>
  <c r="H108" i="23" s="1"/>
  <c r="JF108" i="16"/>
  <c r="G108" i="23" s="1"/>
  <c r="JE108" i="16"/>
  <c r="F108" i="23" s="1"/>
  <c r="JD108" i="16"/>
  <c r="E108" i="23" s="1"/>
  <c r="JC108" i="16"/>
  <c r="D108" i="23" s="1"/>
  <c r="KA107" i="16"/>
  <c r="AB107" i="23" s="1"/>
  <c r="JZ107" i="16"/>
  <c r="AA107" i="23" s="1"/>
  <c r="JY107" i="16"/>
  <c r="Z107" i="23" s="1"/>
  <c r="JX107" i="16"/>
  <c r="Y107" i="23" s="1"/>
  <c r="JW107" i="16"/>
  <c r="X107" i="23" s="1"/>
  <c r="JV107" i="16"/>
  <c r="W107" i="23" s="1"/>
  <c r="JU107" i="16"/>
  <c r="V107" i="23" s="1"/>
  <c r="JT107" i="16"/>
  <c r="U107" i="23" s="1"/>
  <c r="JS107" i="16"/>
  <c r="T107" i="23" s="1"/>
  <c r="S107" i="23"/>
  <c r="JQ107" i="16"/>
  <c r="R107" i="23" s="1"/>
  <c r="JP107" i="16"/>
  <c r="Q107" i="23" s="1"/>
  <c r="JO107" i="16"/>
  <c r="P107" i="23" s="1"/>
  <c r="JN107" i="16"/>
  <c r="O107" i="23" s="1"/>
  <c r="JM107" i="16"/>
  <c r="N107" i="23" s="1"/>
  <c r="JL107" i="16"/>
  <c r="M107" i="23" s="1"/>
  <c r="JK107" i="16"/>
  <c r="L107" i="23" s="1"/>
  <c r="JJ107" i="16"/>
  <c r="K107" i="23" s="1"/>
  <c r="JI107" i="16"/>
  <c r="J107" i="23" s="1"/>
  <c r="JH107" i="16"/>
  <c r="I107" i="23" s="1"/>
  <c r="JG107" i="16"/>
  <c r="H107" i="23" s="1"/>
  <c r="JF107" i="16"/>
  <c r="G107" i="23" s="1"/>
  <c r="JE107" i="16"/>
  <c r="F107" i="23" s="1"/>
  <c r="JD107" i="16"/>
  <c r="E107" i="23" s="1"/>
  <c r="JC107" i="16"/>
  <c r="D107" i="23" s="1"/>
  <c r="KA106" i="16"/>
  <c r="JZ106" i="16"/>
  <c r="AA106" i="23" s="1"/>
  <c r="JY106" i="16"/>
  <c r="Z106" i="23" s="1"/>
  <c r="JX106" i="16"/>
  <c r="Y106" i="23" s="1"/>
  <c r="JW106" i="16"/>
  <c r="X106" i="23" s="1"/>
  <c r="JV106" i="16"/>
  <c r="W106" i="23" s="1"/>
  <c r="JU106" i="16"/>
  <c r="V106" i="23" s="1"/>
  <c r="JT106" i="16"/>
  <c r="U106" i="23" s="1"/>
  <c r="JS106" i="16"/>
  <c r="T106" i="23" s="1"/>
  <c r="S106" i="23"/>
  <c r="JQ106" i="16"/>
  <c r="R106" i="23" s="1"/>
  <c r="JP106" i="16"/>
  <c r="Q106" i="23" s="1"/>
  <c r="JO106" i="16"/>
  <c r="P106" i="23" s="1"/>
  <c r="JN106" i="16"/>
  <c r="O106" i="23" s="1"/>
  <c r="JM106" i="16"/>
  <c r="N106" i="23" s="1"/>
  <c r="JL106" i="16"/>
  <c r="M106" i="23" s="1"/>
  <c r="JK106" i="16"/>
  <c r="L106" i="23" s="1"/>
  <c r="JJ106" i="16"/>
  <c r="K106" i="23" s="1"/>
  <c r="JI106" i="16"/>
  <c r="J106" i="23" s="1"/>
  <c r="JH106" i="16"/>
  <c r="I106" i="23" s="1"/>
  <c r="JG106" i="16"/>
  <c r="H106" i="23" s="1"/>
  <c r="JF106" i="16"/>
  <c r="G106" i="23" s="1"/>
  <c r="JE106" i="16"/>
  <c r="F106" i="23" s="1"/>
  <c r="JD106" i="16"/>
  <c r="E106" i="23" s="1"/>
  <c r="JC106" i="16"/>
  <c r="D106" i="23" s="1"/>
  <c r="KA105" i="16"/>
  <c r="AB105" i="23" s="1"/>
  <c r="JZ105" i="16"/>
  <c r="AA105" i="23" s="1"/>
  <c r="JY105" i="16"/>
  <c r="Z105" i="23" s="1"/>
  <c r="JX105" i="16"/>
  <c r="Y105" i="23" s="1"/>
  <c r="JW105" i="16"/>
  <c r="X105" i="23" s="1"/>
  <c r="JV105" i="16"/>
  <c r="W105" i="23" s="1"/>
  <c r="JU105" i="16"/>
  <c r="V105" i="23" s="1"/>
  <c r="JT105" i="16"/>
  <c r="U105" i="23" s="1"/>
  <c r="JS105" i="16"/>
  <c r="T105" i="23" s="1"/>
  <c r="S105" i="23"/>
  <c r="JQ105" i="16"/>
  <c r="R105" i="23" s="1"/>
  <c r="JP105" i="16"/>
  <c r="Q105" i="23" s="1"/>
  <c r="JO105" i="16"/>
  <c r="P105" i="23" s="1"/>
  <c r="JN105" i="16"/>
  <c r="O105" i="23" s="1"/>
  <c r="JM105" i="16"/>
  <c r="N105" i="23" s="1"/>
  <c r="JL105" i="16"/>
  <c r="M105" i="23" s="1"/>
  <c r="JK105" i="16"/>
  <c r="L105" i="23" s="1"/>
  <c r="JJ105" i="16"/>
  <c r="K105" i="23" s="1"/>
  <c r="JI105" i="16"/>
  <c r="J105" i="23" s="1"/>
  <c r="JH105" i="16"/>
  <c r="I105" i="23" s="1"/>
  <c r="JG105" i="16"/>
  <c r="H105" i="23" s="1"/>
  <c r="JF105" i="16"/>
  <c r="G105" i="23" s="1"/>
  <c r="JE105" i="16"/>
  <c r="F105" i="23" s="1"/>
  <c r="JD105" i="16"/>
  <c r="E105" i="23" s="1"/>
  <c r="JC105" i="16"/>
  <c r="D105" i="23" s="1"/>
  <c r="KA104" i="16"/>
  <c r="JZ104" i="16"/>
  <c r="AA104" i="23" s="1"/>
  <c r="JY104" i="16"/>
  <c r="Z104" i="23" s="1"/>
  <c r="JX104" i="16"/>
  <c r="Y104" i="23" s="1"/>
  <c r="JW104" i="16"/>
  <c r="X104" i="23" s="1"/>
  <c r="JV104" i="16"/>
  <c r="W104" i="23" s="1"/>
  <c r="JU104" i="16"/>
  <c r="V104" i="23" s="1"/>
  <c r="JT104" i="16"/>
  <c r="U104" i="23" s="1"/>
  <c r="JS104" i="16"/>
  <c r="T104" i="23" s="1"/>
  <c r="S104" i="23"/>
  <c r="JQ104" i="16"/>
  <c r="R104" i="23" s="1"/>
  <c r="JP104" i="16"/>
  <c r="Q104" i="23" s="1"/>
  <c r="JO104" i="16"/>
  <c r="P104" i="23" s="1"/>
  <c r="JN104" i="16"/>
  <c r="O104" i="23" s="1"/>
  <c r="JM104" i="16"/>
  <c r="N104" i="23" s="1"/>
  <c r="JL104" i="16"/>
  <c r="M104" i="23" s="1"/>
  <c r="JK104" i="16"/>
  <c r="L104" i="23" s="1"/>
  <c r="JJ104" i="16"/>
  <c r="K104" i="23" s="1"/>
  <c r="JI104" i="16"/>
  <c r="J104" i="23" s="1"/>
  <c r="JH104" i="16"/>
  <c r="I104" i="23" s="1"/>
  <c r="JG104" i="16"/>
  <c r="H104" i="23" s="1"/>
  <c r="JF104" i="16"/>
  <c r="G104" i="23" s="1"/>
  <c r="JE104" i="16"/>
  <c r="F104" i="23" s="1"/>
  <c r="JD104" i="16"/>
  <c r="E104" i="23" s="1"/>
  <c r="JC104" i="16"/>
  <c r="D104" i="23" s="1"/>
  <c r="KA103" i="16"/>
  <c r="AB103" i="23" s="1"/>
  <c r="JZ103" i="16"/>
  <c r="AA103" i="23" s="1"/>
  <c r="JY103" i="16"/>
  <c r="Z103" i="23" s="1"/>
  <c r="JX103" i="16"/>
  <c r="Y103" i="23" s="1"/>
  <c r="JW103" i="16"/>
  <c r="X103" i="23" s="1"/>
  <c r="JV103" i="16"/>
  <c r="W103" i="23" s="1"/>
  <c r="JU103" i="16"/>
  <c r="V103" i="23" s="1"/>
  <c r="JT103" i="16"/>
  <c r="U103" i="23" s="1"/>
  <c r="JS103" i="16"/>
  <c r="T103" i="23" s="1"/>
  <c r="S103" i="23"/>
  <c r="JQ103" i="16"/>
  <c r="R103" i="23" s="1"/>
  <c r="JP103" i="16"/>
  <c r="Q103" i="23" s="1"/>
  <c r="JO103" i="16"/>
  <c r="P103" i="23" s="1"/>
  <c r="JN103" i="16"/>
  <c r="O103" i="23" s="1"/>
  <c r="JM103" i="16"/>
  <c r="N103" i="23" s="1"/>
  <c r="JL103" i="16"/>
  <c r="M103" i="23" s="1"/>
  <c r="JK103" i="16"/>
  <c r="L103" i="23" s="1"/>
  <c r="JJ103" i="16"/>
  <c r="K103" i="23" s="1"/>
  <c r="JI103" i="16"/>
  <c r="J103" i="23" s="1"/>
  <c r="JH103" i="16"/>
  <c r="I103" i="23" s="1"/>
  <c r="JG103" i="16"/>
  <c r="H103" i="23" s="1"/>
  <c r="JF103" i="16"/>
  <c r="G103" i="23" s="1"/>
  <c r="JE103" i="16"/>
  <c r="F103" i="23" s="1"/>
  <c r="JD103" i="16"/>
  <c r="E103" i="23" s="1"/>
  <c r="JC103" i="16"/>
  <c r="D103" i="23" s="1"/>
  <c r="KA102" i="16"/>
  <c r="AB102" i="23" s="1"/>
  <c r="JZ102" i="16"/>
  <c r="AA102" i="23" s="1"/>
  <c r="JY102" i="16"/>
  <c r="Z102" i="23" s="1"/>
  <c r="JX102" i="16"/>
  <c r="Y102" i="23" s="1"/>
  <c r="JW102" i="16"/>
  <c r="X102" i="23" s="1"/>
  <c r="JV102" i="16"/>
  <c r="W102" i="23" s="1"/>
  <c r="JU102" i="16"/>
  <c r="V102" i="23" s="1"/>
  <c r="JT102" i="16"/>
  <c r="U102" i="23" s="1"/>
  <c r="JS102" i="16"/>
  <c r="T102" i="23" s="1"/>
  <c r="S102" i="23"/>
  <c r="JQ102" i="16"/>
  <c r="R102" i="23" s="1"/>
  <c r="JP102" i="16"/>
  <c r="Q102" i="23" s="1"/>
  <c r="JO102" i="16"/>
  <c r="P102" i="23" s="1"/>
  <c r="JN102" i="16"/>
  <c r="O102" i="23" s="1"/>
  <c r="JM102" i="16"/>
  <c r="N102" i="23" s="1"/>
  <c r="JL102" i="16"/>
  <c r="M102" i="23" s="1"/>
  <c r="JK102" i="16"/>
  <c r="L102" i="23" s="1"/>
  <c r="JJ102" i="16"/>
  <c r="K102" i="23" s="1"/>
  <c r="JI102" i="16"/>
  <c r="J102" i="23" s="1"/>
  <c r="JH102" i="16"/>
  <c r="I102" i="23" s="1"/>
  <c r="JG102" i="16"/>
  <c r="H102" i="23" s="1"/>
  <c r="JF102" i="16"/>
  <c r="G102" i="23" s="1"/>
  <c r="JE102" i="16"/>
  <c r="F102" i="23" s="1"/>
  <c r="JD102" i="16"/>
  <c r="E102" i="23" s="1"/>
  <c r="JC102" i="16"/>
  <c r="D102" i="23" s="1"/>
  <c r="KA101" i="16"/>
  <c r="AB101" i="23" s="1"/>
  <c r="JZ101" i="16"/>
  <c r="AA101" i="23" s="1"/>
  <c r="JY101" i="16"/>
  <c r="Z101" i="23" s="1"/>
  <c r="JX101" i="16"/>
  <c r="Y101" i="23" s="1"/>
  <c r="JW101" i="16"/>
  <c r="X101" i="23" s="1"/>
  <c r="JV101" i="16"/>
  <c r="W101" i="23" s="1"/>
  <c r="JU101" i="16"/>
  <c r="V101" i="23" s="1"/>
  <c r="JT101" i="16"/>
  <c r="U101" i="23" s="1"/>
  <c r="JS101" i="16"/>
  <c r="T101" i="23" s="1"/>
  <c r="S101" i="23"/>
  <c r="JQ101" i="16"/>
  <c r="R101" i="23" s="1"/>
  <c r="JP101" i="16"/>
  <c r="Q101" i="23" s="1"/>
  <c r="JO101" i="16"/>
  <c r="P101" i="23" s="1"/>
  <c r="JN101" i="16"/>
  <c r="O101" i="23" s="1"/>
  <c r="JM101" i="16"/>
  <c r="N101" i="23" s="1"/>
  <c r="JL101" i="16"/>
  <c r="M101" i="23" s="1"/>
  <c r="JK101" i="16"/>
  <c r="L101" i="23" s="1"/>
  <c r="JJ101" i="16"/>
  <c r="K101" i="23" s="1"/>
  <c r="JI101" i="16"/>
  <c r="J101" i="23" s="1"/>
  <c r="JH101" i="16"/>
  <c r="I101" i="23" s="1"/>
  <c r="JG101" i="16"/>
  <c r="H101" i="23" s="1"/>
  <c r="JF101" i="16"/>
  <c r="G101" i="23" s="1"/>
  <c r="JE101" i="16"/>
  <c r="F101" i="23" s="1"/>
  <c r="JD101" i="16"/>
  <c r="E101" i="23" s="1"/>
  <c r="JC101" i="16"/>
  <c r="D101" i="23" s="1"/>
  <c r="KA100" i="16"/>
  <c r="JZ100" i="16"/>
  <c r="AA100" i="23" s="1"/>
  <c r="JY100" i="16"/>
  <c r="Z100" i="23" s="1"/>
  <c r="JX100" i="16"/>
  <c r="Y100" i="23" s="1"/>
  <c r="JW100" i="16"/>
  <c r="X100" i="23" s="1"/>
  <c r="JV100" i="16"/>
  <c r="W100" i="23" s="1"/>
  <c r="JU100" i="16"/>
  <c r="V100" i="23" s="1"/>
  <c r="JT100" i="16"/>
  <c r="U100" i="23" s="1"/>
  <c r="JS100" i="16"/>
  <c r="T100" i="23" s="1"/>
  <c r="S100" i="23"/>
  <c r="JQ100" i="16"/>
  <c r="R100" i="23" s="1"/>
  <c r="JP100" i="16"/>
  <c r="Q100" i="23" s="1"/>
  <c r="JO100" i="16"/>
  <c r="P100" i="23" s="1"/>
  <c r="JN100" i="16"/>
  <c r="O100" i="23" s="1"/>
  <c r="JM100" i="16"/>
  <c r="N100" i="23" s="1"/>
  <c r="JL100" i="16"/>
  <c r="M100" i="23" s="1"/>
  <c r="JK100" i="16"/>
  <c r="L100" i="23" s="1"/>
  <c r="JJ100" i="16"/>
  <c r="K100" i="23" s="1"/>
  <c r="JI100" i="16"/>
  <c r="J100" i="23" s="1"/>
  <c r="JH100" i="16"/>
  <c r="I100" i="23" s="1"/>
  <c r="JG100" i="16"/>
  <c r="H100" i="23" s="1"/>
  <c r="JF100" i="16"/>
  <c r="G100" i="23" s="1"/>
  <c r="JE100" i="16"/>
  <c r="F100" i="23" s="1"/>
  <c r="JD100" i="16"/>
  <c r="E100" i="23" s="1"/>
  <c r="JC100" i="16"/>
  <c r="D100" i="23" s="1"/>
  <c r="KA97" i="16"/>
  <c r="JZ97" i="16"/>
  <c r="AA97" i="23" s="1"/>
  <c r="JY97" i="16"/>
  <c r="Z97" i="23" s="1"/>
  <c r="JX97" i="16"/>
  <c r="Y97" i="23" s="1"/>
  <c r="JW97" i="16"/>
  <c r="X97" i="23" s="1"/>
  <c r="JV97" i="16"/>
  <c r="W97" i="23" s="1"/>
  <c r="JU97" i="16"/>
  <c r="V97" i="23" s="1"/>
  <c r="JT97" i="16"/>
  <c r="U97" i="23" s="1"/>
  <c r="JS97" i="16"/>
  <c r="T97" i="23" s="1"/>
  <c r="S97" i="23"/>
  <c r="JQ97" i="16"/>
  <c r="R97" i="23" s="1"/>
  <c r="JP97" i="16"/>
  <c r="Q97" i="23" s="1"/>
  <c r="JO97" i="16"/>
  <c r="P97" i="23" s="1"/>
  <c r="JN97" i="16"/>
  <c r="O97" i="23" s="1"/>
  <c r="JM97" i="16"/>
  <c r="N97" i="23" s="1"/>
  <c r="JL97" i="16"/>
  <c r="M97" i="23" s="1"/>
  <c r="JK97" i="16"/>
  <c r="L97" i="23" s="1"/>
  <c r="JJ97" i="16"/>
  <c r="K97" i="23" s="1"/>
  <c r="JI97" i="16"/>
  <c r="J97" i="23" s="1"/>
  <c r="JH97" i="16"/>
  <c r="I97" i="23" s="1"/>
  <c r="JG97" i="16"/>
  <c r="H97" i="23" s="1"/>
  <c r="JF97" i="16"/>
  <c r="G97" i="23" s="1"/>
  <c r="JE97" i="16"/>
  <c r="F97" i="23" s="1"/>
  <c r="JD97" i="16"/>
  <c r="E97" i="23" s="1"/>
  <c r="JC97" i="16"/>
  <c r="D97" i="23" s="1"/>
  <c r="KA96" i="16"/>
  <c r="AB96" i="23" s="1"/>
  <c r="JZ96" i="16"/>
  <c r="AA96" i="23" s="1"/>
  <c r="JY96" i="16"/>
  <c r="Z96" i="23" s="1"/>
  <c r="JX96" i="16"/>
  <c r="Y96" i="23" s="1"/>
  <c r="JW96" i="16"/>
  <c r="X96" i="23" s="1"/>
  <c r="JV96" i="16"/>
  <c r="W96" i="23" s="1"/>
  <c r="JU96" i="16"/>
  <c r="V96" i="23" s="1"/>
  <c r="JT96" i="16"/>
  <c r="U96" i="23" s="1"/>
  <c r="JS96" i="16"/>
  <c r="T96" i="23" s="1"/>
  <c r="S96" i="23"/>
  <c r="JQ96" i="16"/>
  <c r="R96" i="23" s="1"/>
  <c r="JP96" i="16"/>
  <c r="Q96" i="23" s="1"/>
  <c r="JO96" i="16"/>
  <c r="P96" i="23" s="1"/>
  <c r="JN96" i="16"/>
  <c r="O96" i="23" s="1"/>
  <c r="JM96" i="16"/>
  <c r="N96" i="23" s="1"/>
  <c r="JL96" i="16"/>
  <c r="M96" i="23" s="1"/>
  <c r="JK96" i="16"/>
  <c r="L96" i="23" s="1"/>
  <c r="JJ96" i="16"/>
  <c r="K96" i="23" s="1"/>
  <c r="JI96" i="16"/>
  <c r="J96" i="23" s="1"/>
  <c r="JH96" i="16"/>
  <c r="I96" i="23" s="1"/>
  <c r="JG96" i="16"/>
  <c r="H96" i="23" s="1"/>
  <c r="JF96" i="16"/>
  <c r="G96" i="23" s="1"/>
  <c r="JE96" i="16"/>
  <c r="F96" i="23" s="1"/>
  <c r="JD96" i="16"/>
  <c r="E96" i="23" s="1"/>
  <c r="JC96" i="16"/>
  <c r="D96" i="23" s="1"/>
  <c r="KA95" i="16"/>
  <c r="AB95" i="23" s="1"/>
  <c r="JZ95" i="16"/>
  <c r="AA95" i="23" s="1"/>
  <c r="JY95" i="16"/>
  <c r="Z95" i="23" s="1"/>
  <c r="JX95" i="16"/>
  <c r="Y95" i="23" s="1"/>
  <c r="JW95" i="16"/>
  <c r="X95" i="23" s="1"/>
  <c r="JV95" i="16"/>
  <c r="W95" i="23" s="1"/>
  <c r="JU95" i="16"/>
  <c r="V95" i="23" s="1"/>
  <c r="JT95" i="16"/>
  <c r="U95" i="23" s="1"/>
  <c r="JS95" i="16"/>
  <c r="T95" i="23" s="1"/>
  <c r="S95" i="23"/>
  <c r="JQ95" i="16"/>
  <c r="R95" i="23" s="1"/>
  <c r="JP95" i="16"/>
  <c r="Q95" i="23" s="1"/>
  <c r="JO95" i="16"/>
  <c r="P95" i="23" s="1"/>
  <c r="JN95" i="16"/>
  <c r="O95" i="23" s="1"/>
  <c r="JM95" i="16"/>
  <c r="N95" i="23" s="1"/>
  <c r="JL95" i="16"/>
  <c r="M95" i="23" s="1"/>
  <c r="JK95" i="16"/>
  <c r="L95" i="23" s="1"/>
  <c r="JJ95" i="16"/>
  <c r="K95" i="23" s="1"/>
  <c r="JI95" i="16"/>
  <c r="J95" i="23" s="1"/>
  <c r="JH95" i="16"/>
  <c r="I95" i="23" s="1"/>
  <c r="JG95" i="16"/>
  <c r="H95" i="23" s="1"/>
  <c r="JF95" i="16"/>
  <c r="G95" i="23" s="1"/>
  <c r="JE95" i="16"/>
  <c r="F95" i="23" s="1"/>
  <c r="JD95" i="16"/>
  <c r="E95" i="23" s="1"/>
  <c r="JC95" i="16"/>
  <c r="D95" i="23" s="1"/>
  <c r="KA94" i="16"/>
  <c r="AB94" i="23" s="1"/>
  <c r="JZ94" i="16"/>
  <c r="AA94" i="23" s="1"/>
  <c r="JY94" i="16"/>
  <c r="Z94" i="23" s="1"/>
  <c r="JX94" i="16"/>
  <c r="Y94" i="23" s="1"/>
  <c r="JW94" i="16"/>
  <c r="X94" i="23" s="1"/>
  <c r="JV94" i="16"/>
  <c r="W94" i="23" s="1"/>
  <c r="JU94" i="16"/>
  <c r="V94" i="23" s="1"/>
  <c r="JT94" i="16"/>
  <c r="U94" i="23" s="1"/>
  <c r="JS94" i="16"/>
  <c r="T94" i="23" s="1"/>
  <c r="S94" i="23"/>
  <c r="JQ94" i="16"/>
  <c r="R94" i="23" s="1"/>
  <c r="JP94" i="16"/>
  <c r="Q94" i="23" s="1"/>
  <c r="JO94" i="16"/>
  <c r="P94" i="23" s="1"/>
  <c r="JN94" i="16"/>
  <c r="O94" i="23" s="1"/>
  <c r="JM94" i="16"/>
  <c r="N94" i="23" s="1"/>
  <c r="JL94" i="16"/>
  <c r="M94" i="23" s="1"/>
  <c r="JK94" i="16"/>
  <c r="L94" i="23" s="1"/>
  <c r="JJ94" i="16"/>
  <c r="K94" i="23" s="1"/>
  <c r="JI94" i="16"/>
  <c r="J94" i="23" s="1"/>
  <c r="JH94" i="16"/>
  <c r="I94" i="23" s="1"/>
  <c r="JG94" i="16"/>
  <c r="H94" i="23" s="1"/>
  <c r="JF94" i="16"/>
  <c r="G94" i="23" s="1"/>
  <c r="JE94" i="16"/>
  <c r="F94" i="23" s="1"/>
  <c r="JD94" i="16"/>
  <c r="E94" i="23" s="1"/>
  <c r="JC94" i="16"/>
  <c r="D94" i="23" s="1"/>
  <c r="KA93" i="16"/>
  <c r="JZ93" i="16"/>
  <c r="AA93" i="23" s="1"/>
  <c r="JY93" i="16"/>
  <c r="Z93" i="23" s="1"/>
  <c r="JX93" i="16"/>
  <c r="Y93" i="23" s="1"/>
  <c r="JW93" i="16"/>
  <c r="X93" i="23" s="1"/>
  <c r="JV93" i="16"/>
  <c r="W93" i="23" s="1"/>
  <c r="JU93" i="16"/>
  <c r="V93" i="23" s="1"/>
  <c r="JT93" i="16"/>
  <c r="U93" i="23" s="1"/>
  <c r="JS93" i="16"/>
  <c r="T93" i="23" s="1"/>
  <c r="S93" i="23"/>
  <c r="JQ93" i="16"/>
  <c r="R93" i="23" s="1"/>
  <c r="JP93" i="16"/>
  <c r="Q93" i="23" s="1"/>
  <c r="JO93" i="16"/>
  <c r="P93" i="23" s="1"/>
  <c r="JN93" i="16"/>
  <c r="O93" i="23" s="1"/>
  <c r="JM93" i="16"/>
  <c r="N93" i="23" s="1"/>
  <c r="JL93" i="16"/>
  <c r="M93" i="23" s="1"/>
  <c r="JK93" i="16"/>
  <c r="L93" i="23" s="1"/>
  <c r="JJ93" i="16"/>
  <c r="K93" i="23" s="1"/>
  <c r="JI93" i="16"/>
  <c r="J93" i="23" s="1"/>
  <c r="JH93" i="16"/>
  <c r="I93" i="23" s="1"/>
  <c r="JG93" i="16"/>
  <c r="H93" i="23" s="1"/>
  <c r="JF93" i="16"/>
  <c r="G93" i="23" s="1"/>
  <c r="JE93" i="16"/>
  <c r="F93" i="23" s="1"/>
  <c r="JD93" i="16"/>
  <c r="E93" i="23" s="1"/>
  <c r="JC93" i="16"/>
  <c r="D93" i="23" s="1"/>
  <c r="KA92" i="16"/>
  <c r="AB92" i="23" s="1"/>
  <c r="JZ92" i="16"/>
  <c r="AA92" i="23" s="1"/>
  <c r="JY92" i="16"/>
  <c r="Z92" i="23" s="1"/>
  <c r="JX92" i="16"/>
  <c r="Y92" i="23" s="1"/>
  <c r="JW92" i="16"/>
  <c r="X92" i="23" s="1"/>
  <c r="JV92" i="16"/>
  <c r="W92" i="23" s="1"/>
  <c r="JU92" i="16"/>
  <c r="V92" i="23" s="1"/>
  <c r="JT92" i="16"/>
  <c r="U92" i="23" s="1"/>
  <c r="JS92" i="16"/>
  <c r="T92" i="23" s="1"/>
  <c r="S92" i="23"/>
  <c r="JQ92" i="16"/>
  <c r="R92" i="23" s="1"/>
  <c r="JP92" i="16"/>
  <c r="Q92" i="23" s="1"/>
  <c r="JO92" i="16"/>
  <c r="P92" i="23" s="1"/>
  <c r="JN92" i="16"/>
  <c r="O92" i="23" s="1"/>
  <c r="JM92" i="16"/>
  <c r="N92" i="23" s="1"/>
  <c r="JL92" i="16"/>
  <c r="M92" i="23" s="1"/>
  <c r="JK92" i="16"/>
  <c r="L92" i="23" s="1"/>
  <c r="JJ92" i="16"/>
  <c r="K92" i="23" s="1"/>
  <c r="JI92" i="16"/>
  <c r="J92" i="23" s="1"/>
  <c r="JH92" i="16"/>
  <c r="I92" i="23" s="1"/>
  <c r="JG92" i="16"/>
  <c r="H92" i="23" s="1"/>
  <c r="JF92" i="16"/>
  <c r="G92" i="23" s="1"/>
  <c r="JE92" i="16"/>
  <c r="F92" i="23" s="1"/>
  <c r="JD92" i="16"/>
  <c r="E92" i="23" s="1"/>
  <c r="JC92" i="16"/>
  <c r="D92" i="23" s="1"/>
  <c r="KA91" i="16"/>
  <c r="AB91" i="23" s="1"/>
  <c r="JZ91" i="16"/>
  <c r="AA91" i="23" s="1"/>
  <c r="JY91" i="16"/>
  <c r="Z91" i="23" s="1"/>
  <c r="JX91" i="16"/>
  <c r="Y91" i="23" s="1"/>
  <c r="JW91" i="16"/>
  <c r="X91" i="23" s="1"/>
  <c r="JV91" i="16"/>
  <c r="W91" i="23" s="1"/>
  <c r="JU91" i="16"/>
  <c r="V91" i="23" s="1"/>
  <c r="JT91" i="16"/>
  <c r="U91" i="23" s="1"/>
  <c r="JS91" i="16"/>
  <c r="T91" i="23" s="1"/>
  <c r="S91" i="23"/>
  <c r="JQ91" i="16"/>
  <c r="R91" i="23" s="1"/>
  <c r="JP91" i="16"/>
  <c r="Q91" i="23" s="1"/>
  <c r="JO91" i="16"/>
  <c r="P91" i="23" s="1"/>
  <c r="JN91" i="16"/>
  <c r="O91" i="23" s="1"/>
  <c r="JM91" i="16"/>
  <c r="N91" i="23" s="1"/>
  <c r="JL91" i="16"/>
  <c r="M91" i="23" s="1"/>
  <c r="JK91" i="16"/>
  <c r="L91" i="23" s="1"/>
  <c r="JJ91" i="16"/>
  <c r="K91" i="23" s="1"/>
  <c r="JI91" i="16"/>
  <c r="J91" i="23" s="1"/>
  <c r="JH91" i="16"/>
  <c r="I91" i="23" s="1"/>
  <c r="JG91" i="16"/>
  <c r="H91" i="23" s="1"/>
  <c r="JF91" i="16"/>
  <c r="G91" i="23" s="1"/>
  <c r="JE91" i="16"/>
  <c r="F91" i="23" s="1"/>
  <c r="JD91" i="16"/>
  <c r="E91" i="23" s="1"/>
  <c r="JC91" i="16"/>
  <c r="D91" i="23" s="1"/>
  <c r="KA90" i="16"/>
  <c r="AB90" i="23" s="1"/>
  <c r="JZ90" i="16"/>
  <c r="AA90" i="23" s="1"/>
  <c r="JY90" i="16"/>
  <c r="Z90" i="23" s="1"/>
  <c r="JX90" i="16"/>
  <c r="Y90" i="23" s="1"/>
  <c r="JW90" i="16"/>
  <c r="X90" i="23" s="1"/>
  <c r="JV90" i="16"/>
  <c r="W90" i="23" s="1"/>
  <c r="JU90" i="16"/>
  <c r="V90" i="23" s="1"/>
  <c r="JT90" i="16"/>
  <c r="U90" i="23" s="1"/>
  <c r="JS90" i="16"/>
  <c r="T90" i="23" s="1"/>
  <c r="S90" i="23"/>
  <c r="JQ90" i="16"/>
  <c r="R90" i="23" s="1"/>
  <c r="JP90" i="16"/>
  <c r="Q90" i="23" s="1"/>
  <c r="JO90" i="16"/>
  <c r="P90" i="23" s="1"/>
  <c r="JN90" i="16"/>
  <c r="O90" i="23" s="1"/>
  <c r="JM90" i="16"/>
  <c r="N90" i="23" s="1"/>
  <c r="JL90" i="16"/>
  <c r="M90" i="23" s="1"/>
  <c r="JK90" i="16"/>
  <c r="L90" i="23" s="1"/>
  <c r="JJ90" i="16"/>
  <c r="K90" i="23" s="1"/>
  <c r="JI90" i="16"/>
  <c r="J90" i="23" s="1"/>
  <c r="JH90" i="16"/>
  <c r="I90" i="23" s="1"/>
  <c r="JG90" i="16"/>
  <c r="H90" i="23" s="1"/>
  <c r="JF90" i="16"/>
  <c r="G90" i="23" s="1"/>
  <c r="JE90" i="16"/>
  <c r="F90" i="23" s="1"/>
  <c r="JD90" i="16"/>
  <c r="E90" i="23" s="1"/>
  <c r="JC90" i="16"/>
  <c r="D90" i="23" s="1"/>
  <c r="KA89" i="16"/>
  <c r="AB89" i="23" s="1"/>
  <c r="JZ89" i="16"/>
  <c r="AA89" i="23" s="1"/>
  <c r="JY89" i="16"/>
  <c r="Z89" i="23" s="1"/>
  <c r="JX89" i="16"/>
  <c r="Y89" i="23" s="1"/>
  <c r="JW89" i="16"/>
  <c r="X89" i="23" s="1"/>
  <c r="JV89" i="16"/>
  <c r="W89" i="23" s="1"/>
  <c r="JU89" i="16"/>
  <c r="V89" i="23" s="1"/>
  <c r="JT89" i="16"/>
  <c r="U89" i="23" s="1"/>
  <c r="JS89" i="16"/>
  <c r="T89" i="23" s="1"/>
  <c r="S89" i="23"/>
  <c r="JQ89" i="16"/>
  <c r="R89" i="23" s="1"/>
  <c r="JP89" i="16"/>
  <c r="Q89" i="23" s="1"/>
  <c r="JO89" i="16"/>
  <c r="P89" i="23" s="1"/>
  <c r="JN89" i="16"/>
  <c r="O89" i="23" s="1"/>
  <c r="JM89" i="16"/>
  <c r="N89" i="23" s="1"/>
  <c r="JL89" i="16"/>
  <c r="M89" i="23" s="1"/>
  <c r="JK89" i="16"/>
  <c r="L89" i="23" s="1"/>
  <c r="JJ89" i="16"/>
  <c r="K89" i="23" s="1"/>
  <c r="JI89" i="16"/>
  <c r="J89" i="23" s="1"/>
  <c r="JH89" i="16"/>
  <c r="I89" i="23" s="1"/>
  <c r="JG89" i="16"/>
  <c r="H89" i="23" s="1"/>
  <c r="JF89" i="16"/>
  <c r="G89" i="23" s="1"/>
  <c r="JE89" i="16"/>
  <c r="F89" i="23" s="1"/>
  <c r="JD89" i="16"/>
  <c r="E89" i="23" s="1"/>
  <c r="JC89" i="16"/>
  <c r="D89" i="23" s="1"/>
  <c r="KA88" i="16"/>
  <c r="JZ88" i="16"/>
  <c r="AA88" i="23" s="1"/>
  <c r="JY88" i="16"/>
  <c r="Z88" i="23" s="1"/>
  <c r="JX88" i="16"/>
  <c r="Y88" i="23" s="1"/>
  <c r="JW88" i="16"/>
  <c r="X88" i="23" s="1"/>
  <c r="JV88" i="16"/>
  <c r="W88" i="23" s="1"/>
  <c r="JU88" i="16"/>
  <c r="V88" i="23" s="1"/>
  <c r="JT88" i="16"/>
  <c r="U88" i="23" s="1"/>
  <c r="JS88" i="16"/>
  <c r="T88" i="23" s="1"/>
  <c r="S88" i="23"/>
  <c r="JQ88" i="16"/>
  <c r="R88" i="23" s="1"/>
  <c r="JP88" i="16"/>
  <c r="Q88" i="23" s="1"/>
  <c r="JO88" i="16"/>
  <c r="P88" i="23" s="1"/>
  <c r="JN88" i="16"/>
  <c r="O88" i="23" s="1"/>
  <c r="JM88" i="16"/>
  <c r="N88" i="23" s="1"/>
  <c r="JL88" i="16"/>
  <c r="M88" i="23" s="1"/>
  <c r="JK88" i="16"/>
  <c r="L88" i="23" s="1"/>
  <c r="JJ88" i="16"/>
  <c r="K88" i="23" s="1"/>
  <c r="JI88" i="16"/>
  <c r="J88" i="23" s="1"/>
  <c r="JH88" i="16"/>
  <c r="I88" i="23" s="1"/>
  <c r="JG88" i="16"/>
  <c r="H88" i="23" s="1"/>
  <c r="JF88" i="16"/>
  <c r="G88" i="23" s="1"/>
  <c r="JE88" i="16"/>
  <c r="F88" i="23" s="1"/>
  <c r="JD88" i="16"/>
  <c r="E88" i="23" s="1"/>
  <c r="JC88" i="16"/>
  <c r="D88" i="23" s="1"/>
  <c r="KA87" i="16"/>
  <c r="JZ87" i="16"/>
  <c r="AA87" i="23" s="1"/>
  <c r="JY87" i="16"/>
  <c r="Z87" i="23" s="1"/>
  <c r="JX87" i="16"/>
  <c r="Y87" i="23" s="1"/>
  <c r="JW87" i="16"/>
  <c r="X87" i="23" s="1"/>
  <c r="JV87" i="16"/>
  <c r="W87" i="23" s="1"/>
  <c r="JU87" i="16"/>
  <c r="V87" i="23" s="1"/>
  <c r="JT87" i="16"/>
  <c r="U87" i="23" s="1"/>
  <c r="JS87" i="16"/>
  <c r="T87" i="23" s="1"/>
  <c r="S87" i="23"/>
  <c r="JQ87" i="16"/>
  <c r="R87" i="23" s="1"/>
  <c r="JP87" i="16"/>
  <c r="Q87" i="23" s="1"/>
  <c r="JO87" i="16"/>
  <c r="P87" i="23" s="1"/>
  <c r="JN87" i="16"/>
  <c r="O87" i="23" s="1"/>
  <c r="JM87" i="16"/>
  <c r="N87" i="23" s="1"/>
  <c r="JL87" i="16"/>
  <c r="M87" i="23" s="1"/>
  <c r="JK87" i="16"/>
  <c r="L87" i="23" s="1"/>
  <c r="JJ87" i="16"/>
  <c r="K87" i="23" s="1"/>
  <c r="JI87" i="16"/>
  <c r="J87" i="23" s="1"/>
  <c r="JH87" i="16"/>
  <c r="I87" i="23" s="1"/>
  <c r="JG87" i="16"/>
  <c r="H87" i="23" s="1"/>
  <c r="JF87" i="16"/>
  <c r="G87" i="23" s="1"/>
  <c r="JE87" i="16"/>
  <c r="F87" i="23" s="1"/>
  <c r="JD87" i="16"/>
  <c r="E87" i="23" s="1"/>
  <c r="JC87" i="16"/>
  <c r="D87" i="23" s="1"/>
  <c r="KA85" i="16"/>
  <c r="AB85" i="23" s="1"/>
  <c r="JZ85" i="16"/>
  <c r="AA85" i="23" s="1"/>
  <c r="JY85" i="16"/>
  <c r="Z85" i="23" s="1"/>
  <c r="JX85" i="16"/>
  <c r="Y85" i="23" s="1"/>
  <c r="JW85" i="16"/>
  <c r="X85" i="23" s="1"/>
  <c r="JV85" i="16"/>
  <c r="W85" i="23" s="1"/>
  <c r="JU85" i="16"/>
  <c r="V85" i="23" s="1"/>
  <c r="JT85" i="16"/>
  <c r="U85" i="23" s="1"/>
  <c r="JS85" i="16"/>
  <c r="T85" i="23" s="1"/>
  <c r="S85" i="23"/>
  <c r="JQ85" i="16"/>
  <c r="R85" i="23" s="1"/>
  <c r="JP85" i="16"/>
  <c r="Q85" i="23" s="1"/>
  <c r="JO85" i="16"/>
  <c r="P85" i="23" s="1"/>
  <c r="JN85" i="16"/>
  <c r="O85" i="23" s="1"/>
  <c r="JM85" i="16"/>
  <c r="N85" i="23" s="1"/>
  <c r="JL85" i="16"/>
  <c r="M85" i="23" s="1"/>
  <c r="JK85" i="16"/>
  <c r="L85" i="23" s="1"/>
  <c r="JJ85" i="16"/>
  <c r="K85" i="23" s="1"/>
  <c r="JI85" i="16"/>
  <c r="J85" i="23" s="1"/>
  <c r="JH85" i="16"/>
  <c r="I85" i="23" s="1"/>
  <c r="JG85" i="16"/>
  <c r="H85" i="23" s="1"/>
  <c r="JF85" i="16"/>
  <c r="G85" i="23" s="1"/>
  <c r="JE85" i="16"/>
  <c r="F85" i="23" s="1"/>
  <c r="JD85" i="16"/>
  <c r="E85" i="23" s="1"/>
  <c r="JC85" i="16"/>
  <c r="D85" i="23" s="1"/>
  <c r="KA84" i="16"/>
  <c r="AB84" i="23" s="1"/>
  <c r="JZ84" i="16"/>
  <c r="AA84" i="23" s="1"/>
  <c r="JY84" i="16"/>
  <c r="Z84" i="23" s="1"/>
  <c r="JX84" i="16"/>
  <c r="Y84" i="23" s="1"/>
  <c r="JW84" i="16"/>
  <c r="X84" i="23" s="1"/>
  <c r="JV84" i="16"/>
  <c r="W84" i="23" s="1"/>
  <c r="JU84" i="16"/>
  <c r="V84" i="23" s="1"/>
  <c r="JT84" i="16"/>
  <c r="U84" i="23" s="1"/>
  <c r="JS84" i="16"/>
  <c r="T84" i="23" s="1"/>
  <c r="S84" i="23"/>
  <c r="JQ84" i="16"/>
  <c r="R84" i="23" s="1"/>
  <c r="JP84" i="16"/>
  <c r="Q84" i="23" s="1"/>
  <c r="JO84" i="16"/>
  <c r="P84" i="23" s="1"/>
  <c r="JN84" i="16"/>
  <c r="O84" i="23" s="1"/>
  <c r="JM84" i="16"/>
  <c r="N84" i="23" s="1"/>
  <c r="JL84" i="16"/>
  <c r="M84" i="23" s="1"/>
  <c r="JK84" i="16"/>
  <c r="L84" i="23" s="1"/>
  <c r="JJ84" i="16"/>
  <c r="K84" i="23" s="1"/>
  <c r="JI84" i="16"/>
  <c r="J84" i="23" s="1"/>
  <c r="JH84" i="16"/>
  <c r="I84" i="23" s="1"/>
  <c r="JG84" i="16"/>
  <c r="H84" i="23" s="1"/>
  <c r="JF84" i="16"/>
  <c r="G84" i="23" s="1"/>
  <c r="JE84" i="16"/>
  <c r="F84" i="23" s="1"/>
  <c r="JD84" i="16"/>
  <c r="E84" i="23" s="1"/>
  <c r="JC84" i="16"/>
  <c r="D84" i="23" s="1"/>
  <c r="KA83" i="16"/>
  <c r="AB83" i="23" s="1"/>
  <c r="JZ83" i="16"/>
  <c r="AA83" i="23" s="1"/>
  <c r="JY83" i="16"/>
  <c r="Z83" i="23" s="1"/>
  <c r="JX83" i="16"/>
  <c r="Y83" i="23" s="1"/>
  <c r="JW83" i="16"/>
  <c r="X83" i="23" s="1"/>
  <c r="JV83" i="16"/>
  <c r="W83" i="23" s="1"/>
  <c r="JU83" i="16"/>
  <c r="V83" i="23" s="1"/>
  <c r="JT83" i="16"/>
  <c r="U83" i="23" s="1"/>
  <c r="JS83" i="16"/>
  <c r="T83" i="23" s="1"/>
  <c r="S83" i="23"/>
  <c r="JQ83" i="16"/>
  <c r="R83" i="23" s="1"/>
  <c r="JP83" i="16"/>
  <c r="Q83" i="23" s="1"/>
  <c r="JO83" i="16"/>
  <c r="P83" i="23" s="1"/>
  <c r="JN83" i="16"/>
  <c r="O83" i="23" s="1"/>
  <c r="JM83" i="16"/>
  <c r="N83" i="23" s="1"/>
  <c r="JL83" i="16"/>
  <c r="M83" i="23" s="1"/>
  <c r="JK83" i="16"/>
  <c r="L83" i="23" s="1"/>
  <c r="JJ83" i="16"/>
  <c r="K83" i="23" s="1"/>
  <c r="JI83" i="16"/>
  <c r="J83" i="23" s="1"/>
  <c r="JH83" i="16"/>
  <c r="I83" i="23" s="1"/>
  <c r="JG83" i="16"/>
  <c r="H83" i="23" s="1"/>
  <c r="JF83" i="16"/>
  <c r="G83" i="23" s="1"/>
  <c r="JE83" i="16"/>
  <c r="F83" i="23" s="1"/>
  <c r="JD83" i="16"/>
  <c r="E83" i="23" s="1"/>
  <c r="JC83" i="16"/>
  <c r="D83" i="23" s="1"/>
  <c r="KA82" i="16"/>
  <c r="JZ82" i="16"/>
  <c r="JY82" i="16"/>
  <c r="JX82" i="16"/>
  <c r="JW82" i="16"/>
  <c r="JV82" i="16"/>
  <c r="JU82" i="16"/>
  <c r="JT82" i="16"/>
  <c r="JS82" i="16"/>
  <c r="JQ82" i="16"/>
  <c r="JP82" i="16"/>
  <c r="JO82" i="16"/>
  <c r="JN82" i="16"/>
  <c r="JM82" i="16"/>
  <c r="JL82" i="16"/>
  <c r="JK82" i="16"/>
  <c r="JJ82" i="16"/>
  <c r="JI82" i="16"/>
  <c r="JH82" i="16"/>
  <c r="JG82" i="16"/>
  <c r="JF82" i="16"/>
  <c r="JE82" i="16"/>
  <c r="JD82" i="16"/>
  <c r="JC82" i="16"/>
  <c r="KA81" i="16"/>
  <c r="AB81" i="23" s="1"/>
  <c r="JZ81" i="16"/>
  <c r="AA81" i="23" s="1"/>
  <c r="JY81" i="16"/>
  <c r="Z81" i="23" s="1"/>
  <c r="JX81" i="16"/>
  <c r="Y81" i="23" s="1"/>
  <c r="JW81" i="16"/>
  <c r="X81" i="23" s="1"/>
  <c r="JV81" i="16"/>
  <c r="W81" i="23" s="1"/>
  <c r="JU81" i="16"/>
  <c r="V81" i="23" s="1"/>
  <c r="JT81" i="16"/>
  <c r="U81" i="23" s="1"/>
  <c r="JS81" i="16"/>
  <c r="T81" i="23" s="1"/>
  <c r="S81" i="23"/>
  <c r="JQ81" i="16"/>
  <c r="R81" i="23" s="1"/>
  <c r="JP81" i="16"/>
  <c r="Q81" i="23" s="1"/>
  <c r="JO81" i="16"/>
  <c r="P81" i="23" s="1"/>
  <c r="JN81" i="16"/>
  <c r="O81" i="23" s="1"/>
  <c r="JM81" i="16"/>
  <c r="N81" i="23" s="1"/>
  <c r="JL81" i="16"/>
  <c r="M81" i="23" s="1"/>
  <c r="JK81" i="16"/>
  <c r="L81" i="23" s="1"/>
  <c r="JJ81" i="16"/>
  <c r="K81" i="23" s="1"/>
  <c r="JI81" i="16"/>
  <c r="J81" i="23" s="1"/>
  <c r="JH81" i="16"/>
  <c r="I81" i="23" s="1"/>
  <c r="JG81" i="16"/>
  <c r="H81" i="23" s="1"/>
  <c r="JF81" i="16"/>
  <c r="G81" i="23" s="1"/>
  <c r="JE81" i="16"/>
  <c r="F81" i="23" s="1"/>
  <c r="JD81" i="16"/>
  <c r="E81" i="23" s="1"/>
  <c r="JC81" i="16"/>
  <c r="D81" i="23" s="1"/>
  <c r="KA79" i="16"/>
  <c r="JZ79" i="16"/>
  <c r="AA79" i="23" s="1"/>
  <c r="JY79" i="16"/>
  <c r="Z79" i="23" s="1"/>
  <c r="JX79" i="16"/>
  <c r="Y79" i="23" s="1"/>
  <c r="JW79" i="16"/>
  <c r="X79" i="23" s="1"/>
  <c r="JV79" i="16"/>
  <c r="W79" i="23" s="1"/>
  <c r="JU79" i="16"/>
  <c r="V79" i="23" s="1"/>
  <c r="JT79" i="16"/>
  <c r="U79" i="23" s="1"/>
  <c r="JS79" i="16"/>
  <c r="T79" i="23" s="1"/>
  <c r="S79" i="23"/>
  <c r="JQ79" i="16"/>
  <c r="R79" i="23" s="1"/>
  <c r="JP79" i="16"/>
  <c r="Q79" i="23" s="1"/>
  <c r="JO79" i="16"/>
  <c r="P79" i="23" s="1"/>
  <c r="JN79" i="16"/>
  <c r="O79" i="23" s="1"/>
  <c r="JM79" i="16"/>
  <c r="N79" i="23" s="1"/>
  <c r="JL79" i="16"/>
  <c r="M79" i="23" s="1"/>
  <c r="JK79" i="16"/>
  <c r="L79" i="23" s="1"/>
  <c r="JJ79" i="16"/>
  <c r="K79" i="23" s="1"/>
  <c r="JI79" i="16"/>
  <c r="J79" i="23" s="1"/>
  <c r="JH79" i="16"/>
  <c r="I79" i="23" s="1"/>
  <c r="JG79" i="16"/>
  <c r="H79" i="23" s="1"/>
  <c r="JF79" i="16"/>
  <c r="G79" i="23" s="1"/>
  <c r="JE79" i="16"/>
  <c r="F79" i="23" s="1"/>
  <c r="JD79" i="16"/>
  <c r="E79" i="23" s="1"/>
  <c r="JC79" i="16"/>
  <c r="D79" i="23" s="1"/>
  <c r="KA78" i="16"/>
  <c r="AB78" i="23" s="1"/>
  <c r="JZ78" i="16"/>
  <c r="AA78" i="23" s="1"/>
  <c r="JY78" i="16"/>
  <c r="Z78" i="23" s="1"/>
  <c r="JX78" i="16"/>
  <c r="Y78" i="23" s="1"/>
  <c r="JW78" i="16"/>
  <c r="X78" i="23" s="1"/>
  <c r="JV78" i="16"/>
  <c r="W78" i="23" s="1"/>
  <c r="JU78" i="16"/>
  <c r="V78" i="23" s="1"/>
  <c r="JT78" i="16"/>
  <c r="U78" i="23" s="1"/>
  <c r="JS78" i="16"/>
  <c r="T78" i="23" s="1"/>
  <c r="S78" i="23"/>
  <c r="JQ78" i="16"/>
  <c r="R78" i="23" s="1"/>
  <c r="JP78" i="16"/>
  <c r="Q78" i="23" s="1"/>
  <c r="JO78" i="16"/>
  <c r="P78" i="23" s="1"/>
  <c r="JN78" i="16"/>
  <c r="O78" i="23" s="1"/>
  <c r="JM78" i="16"/>
  <c r="N78" i="23" s="1"/>
  <c r="JL78" i="16"/>
  <c r="M78" i="23" s="1"/>
  <c r="JK78" i="16"/>
  <c r="L78" i="23" s="1"/>
  <c r="JJ78" i="16"/>
  <c r="K78" i="23" s="1"/>
  <c r="JI78" i="16"/>
  <c r="J78" i="23" s="1"/>
  <c r="JH78" i="16"/>
  <c r="I78" i="23" s="1"/>
  <c r="JG78" i="16"/>
  <c r="H78" i="23" s="1"/>
  <c r="JF78" i="16"/>
  <c r="G78" i="23" s="1"/>
  <c r="JE78" i="16"/>
  <c r="F78" i="23" s="1"/>
  <c r="JD78" i="16"/>
  <c r="E78" i="23" s="1"/>
  <c r="JC78" i="16"/>
  <c r="D78" i="23" s="1"/>
  <c r="KA77" i="16"/>
  <c r="AB77" i="23" s="1"/>
  <c r="JZ77" i="16"/>
  <c r="AA77" i="23" s="1"/>
  <c r="JY77" i="16"/>
  <c r="Z77" i="23" s="1"/>
  <c r="JX77" i="16"/>
  <c r="Y77" i="23" s="1"/>
  <c r="JW77" i="16"/>
  <c r="X77" i="23" s="1"/>
  <c r="JV77" i="16"/>
  <c r="W77" i="23" s="1"/>
  <c r="JU77" i="16"/>
  <c r="V77" i="23" s="1"/>
  <c r="JT77" i="16"/>
  <c r="U77" i="23" s="1"/>
  <c r="JS77" i="16"/>
  <c r="T77" i="23" s="1"/>
  <c r="S77" i="23"/>
  <c r="JQ77" i="16"/>
  <c r="R77" i="23" s="1"/>
  <c r="JP77" i="16"/>
  <c r="Q77" i="23" s="1"/>
  <c r="JO77" i="16"/>
  <c r="P77" i="23" s="1"/>
  <c r="JN77" i="16"/>
  <c r="O77" i="23" s="1"/>
  <c r="JM77" i="16"/>
  <c r="N77" i="23" s="1"/>
  <c r="JL77" i="16"/>
  <c r="M77" i="23" s="1"/>
  <c r="JK77" i="16"/>
  <c r="L77" i="23" s="1"/>
  <c r="JJ77" i="16"/>
  <c r="K77" i="23" s="1"/>
  <c r="JI77" i="16"/>
  <c r="J77" i="23" s="1"/>
  <c r="JH77" i="16"/>
  <c r="I77" i="23" s="1"/>
  <c r="JG77" i="16"/>
  <c r="H77" i="23" s="1"/>
  <c r="JF77" i="16"/>
  <c r="G77" i="23" s="1"/>
  <c r="JE77" i="16"/>
  <c r="F77" i="23" s="1"/>
  <c r="JD77" i="16"/>
  <c r="E77" i="23" s="1"/>
  <c r="JC77" i="16"/>
  <c r="D77" i="23" s="1"/>
  <c r="KA75" i="16"/>
  <c r="AB75" i="23" s="1"/>
  <c r="JZ75" i="16"/>
  <c r="AA75" i="23" s="1"/>
  <c r="JY75" i="16"/>
  <c r="Z75" i="23" s="1"/>
  <c r="JX75" i="16"/>
  <c r="Y75" i="23" s="1"/>
  <c r="JW75" i="16"/>
  <c r="X75" i="23" s="1"/>
  <c r="JV75" i="16"/>
  <c r="W75" i="23" s="1"/>
  <c r="JU75" i="16"/>
  <c r="V75" i="23" s="1"/>
  <c r="JT75" i="16"/>
  <c r="U75" i="23" s="1"/>
  <c r="JS75" i="16"/>
  <c r="T75" i="23" s="1"/>
  <c r="S75" i="23"/>
  <c r="JQ75" i="16"/>
  <c r="R75" i="23" s="1"/>
  <c r="JP75" i="16"/>
  <c r="Q75" i="23" s="1"/>
  <c r="JO75" i="16"/>
  <c r="P75" i="23" s="1"/>
  <c r="JN75" i="16"/>
  <c r="O75" i="23" s="1"/>
  <c r="JM75" i="16"/>
  <c r="N75" i="23" s="1"/>
  <c r="JL75" i="16"/>
  <c r="M75" i="23" s="1"/>
  <c r="JK75" i="16"/>
  <c r="L75" i="23" s="1"/>
  <c r="JJ75" i="16"/>
  <c r="K75" i="23" s="1"/>
  <c r="JI75" i="16"/>
  <c r="J75" i="23" s="1"/>
  <c r="JH75" i="16"/>
  <c r="I75" i="23" s="1"/>
  <c r="JG75" i="16"/>
  <c r="H75" i="23" s="1"/>
  <c r="JF75" i="16"/>
  <c r="G75" i="23" s="1"/>
  <c r="JE75" i="16"/>
  <c r="F75" i="23" s="1"/>
  <c r="JD75" i="16"/>
  <c r="E75" i="23" s="1"/>
  <c r="JC75" i="16"/>
  <c r="D75" i="23" s="1"/>
  <c r="KA74" i="16"/>
  <c r="JZ74" i="16"/>
  <c r="AA74" i="23" s="1"/>
  <c r="JY74" i="16"/>
  <c r="Z74" i="23" s="1"/>
  <c r="JX74" i="16"/>
  <c r="Y74" i="23" s="1"/>
  <c r="JW74" i="16"/>
  <c r="X74" i="23" s="1"/>
  <c r="JV74" i="16"/>
  <c r="W74" i="23" s="1"/>
  <c r="JU74" i="16"/>
  <c r="V74" i="23" s="1"/>
  <c r="JT74" i="16"/>
  <c r="U74" i="23" s="1"/>
  <c r="JS74" i="16"/>
  <c r="T74" i="23" s="1"/>
  <c r="S74" i="23"/>
  <c r="JQ74" i="16"/>
  <c r="R74" i="23" s="1"/>
  <c r="JP74" i="16"/>
  <c r="Q74" i="23" s="1"/>
  <c r="JO74" i="16"/>
  <c r="P74" i="23" s="1"/>
  <c r="JN74" i="16"/>
  <c r="O74" i="23" s="1"/>
  <c r="JM74" i="16"/>
  <c r="N74" i="23" s="1"/>
  <c r="JL74" i="16"/>
  <c r="M74" i="23" s="1"/>
  <c r="JK74" i="16"/>
  <c r="L74" i="23" s="1"/>
  <c r="JJ74" i="16"/>
  <c r="K74" i="23" s="1"/>
  <c r="JI74" i="16"/>
  <c r="J74" i="23" s="1"/>
  <c r="JH74" i="16"/>
  <c r="I74" i="23" s="1"/>
  <c r="JG74" i="16"/>
  <c r="H74" i="23" s="1"/>
  <c r="JF74" i="16"/>
  <c r="G74" i="23" s="1"/>
  <c r="JE74" i="16"/>
  <c r="F74" i="23" s="1"/>
  <c r="JD74" i="16"/>
  <c r="E74" i="23" s="1"/>
  <c r="JC74" i="16"/>
  <c r="D74" i="23" s="1"/>
  <c r="KA73" i="16"/>
  <c r="AB73" i="23" s="1"/>
  <c r="JZ73" i="16"/>
  <c r="AA73" i="23" s="1"/>
  <c r="JY73" i="16"/>
  <c r="Z73" i="23" s="1"/>
  <c r="JX73" i="16"/>
  <c r="Y73" i="23" s="1"/>
  <c r="JW73" i="16"/>
  <c r="X73" i="23" s="1"/>
  <c r="JV73" i="16"/>
  <c r="W73" i="23" s="1"/>
  <c r="JU73" i="16"/>
  <c r="V73" i="23" s="1"/>
  <c r="JT73" i="16"/>
  <c r="U73" i="23" s="1"/>
  <c r="JS73" i="16"/>
  <c r="T73" i="23" s="1"/>
  <c r="S73" i="23"/>
  <c r="JQ73" i="16"/>
  <c r="R73" i="23" s="1"/>
  <c r="JP73" i="16"/>
  <c r="Q73" i="23" s="1"/>
  <c r="JO73" i="16"/>
  <c r="P73" i="23" s="1"/>
  <c r="JN73" i="16"/>
  <c r="O73" i="23" s="1"/>
  <c r="JM73" i="16"/>
  <c r="N73" i="23" s="1"/>
  <c r="JL73" i="16"/>
  <c r="M73" i="23" s="1"/>
  <c r="JK73" i="16"/>
  <c r="L73" i="23" s="1"/>
  <c r="JJ73" i="16"/>
  <c r="K73" i="23" s="1"/>
  <c r="JI73" i="16"/>
  <c r="J73" i="23" s="1"/>
  <c r="JH73" i="16"/>
  <c r="I73" i="23" s="1"/>
  <c r="JG73" i="16"/>
  <c r="H73" i="23" s="1"/>
  <c r="JF73" i="16"/>
  <c r="G73" i="23" s="1"/>
  <c r="JE73" i="16"/>
  <c r="F73" i="23" s="1"/>
  <c r="JD73" i="16"/>
  <c r="E73" i="23" s="1"/>
  <c r="JC73" i="16"/>
  <c r="D73" i="23" s="1"/>
  <c r="KA71" i="16"/>
  <c r="AB71" i="23" s="1"/>
  <c r="JZ71" i="16"/>
  <c r="AA71" i="23" s="1"/>
  <c r="JY71" i="16"/>
  <c r="Z71" i="23" s="1"/>
  <c r="JX71" i="16"/>
  <c r="Y71" i="23" s="1"/>
  <c r="JW71" i="16"/>
  <c r="X71" i="23" s="1"/>
  <c r="JV71" i="16"/>
  <c r="W71" i="23" s="1"/>
  <c r="JU71" i="16"/>
  <c r="V71" i="23" s="1"/>
  <c r="JT71" i="16"/>
  <c r="U71" i="23" s="1"/>
  <c r="JS71" i="16"/>
  <c r="T71" i="23" s="1"/>
  <c r="S71" i="23"/>
  <c r="JQ71" i="16"/>
  <c r="R71" i="23" s="1"/>
  <c r="JP71" i="16"/>
  <c r="Q71" i="23" s="1"/>
  <c r="JO71" i="16"/>
  <c r="P71" i="23" s="1"/>
  <c r="JN71" i="16"/>
  <c r="O71" i="23" s="1"/>
  <c r="JM71" i="16"/>
  <c r="N71" i="23" s="1"/>
  <c r="JL71" i="16"/>
  <c r="M71" i="23" s="1"/>
  <c r="JK71" i="16"/>
  <c r="L71" i="23" s="1"/>
  <c r="JJ71" i="16"/>
  <c r="K71" i="23" s="1"/>
  <c r="JI71" i="16"/>
  <c r="J71" i="23" s="1"/>
  <c r="JH71" i="16"/>
  <c r="I71" i="23" s="1"/>
  <c r="JG71" i="16"/>
  <c r="H71" i="23" s="1"/>
  <c r="JF71" i="16"/>
  <c r="G71" i="23" s="1"/>
  <c r="JE71" i="16"/>
  <c r="F71" i="23" s="1"/>
  <c r="JD71" i="16"/>
  <c r="E71" i="23" s="1"/>
  <c r="JC71" i="16"/>
  <c r="D71" i="23" s="1"/>
  <c r="KA70" i="16"/>
  <c r="AB70" i="23" s="1"/>
  <c r="JZ70" i="16"/>
  <c r="AA70" i="23" s="1"/>
  <c r="JY70" i="16"/>
  <c r="Z70" i="23" s="1"/>
  <c r="JX70" i="16"/>
  <c r="Y70" i="23" s="1"/>
  <c r="JW70" i="16"/>
  <c r="X70" i="23" s="1"/>
  <c r="JV70" i="16"/>
  <c r="W70" i="23" s="1"/>
  <c r="JU70" i="16"/>
  <c r="V70" i="23" s="1"/>
  <c r="JT70" i="16"/>
  <c r="U70" i="23" s="1"/>
  <c r="JS70" i="16"/>
  <c r="T70" i="23" s="1"/>
  <c r="S70" i="23"/>
  <c r="JQ70" i="16"/>
  <c r="R70" i="23" s="1"/>
  <c r="JP70" i="16"/>
  <c r="Q70" i="23" s="1"/>
  <c r="JO70" i="16"/>
  <c r="P70" i="23" s="1"/>
  <c r="JN70" i="16"/>
  <c r="O70" i="23" s="1"/>
  <c r="JM70" i="16"/>
  <c r="N70" i="23" s="1"/>
  <c r="JL70" i="16"/>
  <c r="M70" i="23" s="1"/>
  <c r="JK70" i="16"/>
  <c r="L70" i="23" s="1"/>
  <c r="JJ70" i="16"/>
  <c r="K70" i="23" s="1"/>
  <c r="JI70" i="16"/>
  <c r="J70" i="23" s="1"/>
  <c r="JH70" i="16"/>
  <c r="I70" i="23" s="1"/>
  <c r="JG70" i="16"/>
  <c r="H70" i="23" s="1"/>
  <c r="JF70" i="16"/>
  <c r="G70" i="23" s="1"/>
  <c r="JE70" i="16"/>
  <c r="F70" i="23" s="1"/>
  <c r="JD70" i="16"/>
  <c r="E70" i="23" s="1"/>
  <c r="JC70" i="16"/>
  <c r="D70" i="23" s="1"/>
  <c r="KA69" i="16"/>
  <c r="AB69" i="23" s="1"/>
  <c r="JZ69" i="16"/>
  <c r="JY69" i="16"/>
  <c r="Z69" i="23" s="1"/>
  <c r="JX69" i="16"/>
  <c r="Y69" i="23" s="1"/>
  <c r="JW69" i="16"/>
  <c r="X69" i="23" s="1"/>
  <c r="JV69" i="16"/>
  <c r="W69" i="23" s="1"/>
  <c r="JU69" i="16"/>
  <c r="V69" i="23" s="1"/>
  <c r="JT69" i="16"/>
  <c r="U69" i="23" s="1"/>
  <c r="JS69" i="16"/>
  <c r="T69" i="23" s="1"/>
  <c r="S69" i="23"/>
  <c r="JQ69" i="16"/>
  <c r="R69" i="23" s="1"/>
  <c r="JP69" i="16"/>
  <c r="Q69" i="23" s="1"/>
  <c r="JO69" i="16"/>
  <c r="P69" i="23" s="1"/>
  <c r="JN69" i="16"/>
  <c r="O69" i="23" s="1"/>
  <c r="JM69" i="16"/>
  <c r="N69" i="23" s="1"/>
  <c r="JL69" i="16"/>
  <c r="M69" i="23" s="1"/>
  <c r="JK69" i="16"/>
  <c r="L69" i="23" s="1"/>
  <c r="JJ69" i="16"/>
  <c r="K69" i="23" s="1"/>
  <c r="JI69" i="16"/>
  <c r="J69" i="23" s="1"/>
  <c r="JH69" i="16"/>
  <c r="I69" i="23" s="1"/>
  <c r="JG69" i="16"/>
  <c r="H69" i="23" s="1"/>
  <c r="JF69" i="16"/>
  <c r="G69" i="23" s="1"/>
  <c r="JE69" i="16"/>
  <c r="F69" i="23" s="1"/>
  <c r="JD69" i="16"/>
  <c r="E69" i="23" s="1"/>
  <c r="JC69" i="16"/>
  <c r="D69" i="23" s="1"/>
  <c r="KA65" i="16"/>
  <c r="AB65" i="23" s="1"/>
  <c r="JZ65" i="16"/>
  <c r="AA65" i="23" s="1"/>
  <c r="JY65" i="16"/>
  <c r="Z65" i="23" s="1"/>
  <c r="JX65" i="16"/>
  <c r="Y65" i="23" s="1"/>
  <c r="JW65" i="16"/>
  <c r="X65" i="23" s="1"/>
  <c r="JV65" i="16"/>
  <c r="W65" i="23" s="1"/>
  <c r="JU65" i="16"/>
  <c r="V65" i="23" s="1"/>
  <c r="JT65" i="16"/>
  <c r="U65" i="23" s="1"/>
  <c r="JS65" i="16"/>
  <c r="T65" i="23" s="1"/>
  <c r="S65" i="23"/>
  <c r="JQ65" i="16"/>
  <c r="R65" i="23" s="1"/>
  <c r="JP65" i="16"/>
  <c r="Q65" i="23" s="1"/>
  <c r="JO65" i="16"/>
  <c r="P65" i="23" s="1"/>
  <c r="JN65" i="16"/>
  <c r="O65" i="23" s="1"/>
  <c r="JM65" i="16"/>
  <c r="N65" i="23" s="1"/>
  <c r="JL65" i="16"/>
  <c r="M65" i="23" s="1"/>
  <c r="JK65" i="16"/>
  <c r="L65" i="23" s="1"/>
  <c r="JJ65" i="16"/>
  <c r="K65" i="23" s="1"/>
  <c r="JI65" i="16"/>
  <c r="J65" i="23" s="1"/>
  <c r="JH65" i="16"/>
  <c r="I65" i="23" s="1"/>
  <c r="JG65" i="16"/>
  <c r="H65" i="23" s="1"/>
  <c r="JF65" i="16"/>
  <c r="G65" i="23" s="1"/>
  <c r="JE65" i="16"/>
  <c r="F65" i="23" s="1"/>
  <c r="JD65" i="16"/>
  <c r="E65" i="23" s="1"/>
  <c r="JC65" i="16"/>
  <c r="D65" i="23" s="1"/>
  <c r="KA64" i="16"/>
  <c r="JZ64" i="16"/>
  <c r="AA64" i="23" s="1"/>
  <c r="JY64" i="16"/>
  <c r="Z64" i="23" s="1"/>
  <c r="JX64" i="16"/>
  <c r="Y64" i="23" s="1"/>
  <c r="JW64" i="16"/>
  <c r="X64" i="23" s="1"/>
  <c r="JV64" i="16"/>
  <c r="W64" i="23" s="1"/>
  <c r="JU64" i="16"/>
  <c r="V64" i="23" s="1"/>
  <c r="JT64" i="16"/>
  <c r="U64" i="23" s="1"/>
  <c r="JS64" i="16"/>
  <c r="T64" i="23" s="1"/>
  <c r="S64" i="23"/>
  <c r="JQ64" i="16"/>
  <c r="R64" i="23" s="1"/>
  <c r="JP64" i="16"/>
  <c r="Q64" i="23" s="1"/>
  <c r="JO64" i="16"/>
  <c r="P64" i="23" s="1"/>
  <c r="JN64" i="16"/>
  <c r="O64" i="23" s="1"/>
  <c r="JM64" i="16"/>
  <c r="N64" i="23" s="1"/>
  <c r="JL64" i="16"/>
  <c r="M64" i="23" s="1"/>
  <c r="JK64" i="16"/>
  <c r="L64" i="23" s="1"/>
  <c r="JJ64" i="16"/>
  <c r="K64" i="23" s="1"/>
  <c r="JI64" i="16"/>
  <c r="J64" i="23" s="1"/>
  <c r="JH64" i="16"/>
  <c r="I64" i="23" s="1"/>
  <c r="JG64" i="16"/>
  <c r="H64" i="23" s="1"/>
  <c r="JF64" i="16"/>
  <c r="G64" i="23" s="1"/>
  <c r="JE64" i="16"/>
  <c r="F64" i="23" s="1"/>
  <c r="JD64" i="16"/>
  <c r="E64" i="23" s="1"/>
  <c r="JC64" i="16"/>
  <c r="D64" i="23" s="1"/>
  <c r="KA63" i="16"/>
  <c r="AB63" i="23" s="1"/>
  <c r="JZ63" i="16"/>
  <c r="AA63" i="23" s="1"/>
  <c r="JY63" i="16"/>
  <c r="Z63" i="23" s="1"/>
  <c r="JX63" i="16"/>
  <c r="Y63" i="23" s="1"/>
  <c r="JW63" i="16"/>
  <c r="X63" i="23" s="1"/>
  <c r="JV63" i="16"/>
  <c r="W63" i="23" s="1"/>
  <c r="JU63" i="16"/>
  <c r="V63" i="23" s="1"/>
  <c r="JT63" i="16"/>
  <c r="U63" i="23" s="1"/>
  <c r="JS63" i="16"/>
  <c r="T63" i="23" s="1"/>
  <c r="S63" i="23"/>
  <c r="JQ63" i="16"/>
  <c r="R63" i="23" s="1"/>
  <c r="JP63" i="16"/>
  <c r="Q63" i="23" s="1"/>
  <c r="JO63" i="16"/>
  <c r="P63" i="23" s="1"/>
  <c r="JN63" i="16"/>
  <c r="O63" i="23" s="1"/>
  <c r="JM63" i="16"/>
  <c r="N63" i="23" s="1"/>
  <c r="JL63" i="16"/>
  <c r="M63" i="23" s="1"/>
  <c r="JK63" i="16"/>
  <c r="L63" i="23" s="1"/>
  <c r="JJ63" i="16"/>
  <c r="K63" i="23" s="1"/>
  <c r="JI63" i="16"/>
  <c r="J63" i="23" s="1"/>
  <c r="JH63" i="16"/>
  <c r="I63" i="23" s="1"/>
  <c r="JG63" i="16"/>
  <c r="H63" i="23" s="1"/>
  <c r="JF63" i="16"/>
  <c r="G63" i="23" s="1"/>
  <c r="JE63" i="16"/>
  <c r="F63" i="23" s="1"/>
  <c r="JD63" i="16"/>
  <c r="E63" i="23" s="1"/>
  <c r="JC63" i="16"/>
  <c r="D63" i="23" s="1"/>
  <c r="KA62" i="16"/>
  <c r="JZ62" i="16"/>
  <c r="AA62" i="23" s="1"/>
  <c r="JY62" i="16"/>
  <c r="Z62" i="23" s="1"/>
  <c r="JX62" i="16"/>
  <c r="Y62" i="23" s="1"/>
  <c r="JW62" i="16"/>
  <c r="X62" i="23" s="1"/>
  <c r="JV62" i="16"/>
  <c r="W62" i="23" s="1"/>
  <c r="JU62" i="16"/>
  <c r="V62" i="23" s="1"/>
  <c r="JT62" i="16"/>
  <c r="U62" i="23" s="1"/>
  <c r="JS62" i="16"/>
  <c r="T62" i="23" s="1"/>
  <c r="S62" i="23"/>
  <c r="JQ62" i="16"/>
  <c r="R62" i="23" s="1"/>
  <c r="JP62" i="16"/>
  <c r="Q62" i="23" s="1"/>
  <c r="JO62" i="16"/>
  <c r="P62" i="23" s="1"/>
  <c r="JN62" i="16"/>
  <c r="O62" i="23" s="1"/>
  <c r="JM62" i="16"/>
  <c r="N62" i="23" s="1"/>
  <c r="JL62" i="16"/>
  <c r="M62" i="23" s="1"/>
  <c r="JK62" i="16"/>
  <c r="L62" i="23" s="1"/>
  <c r="JJ62" i="16"/>
  <c r="K62" i="23" s="1"/>
  <c r="JI62" i="16"/>
  <c r="J62" i="23" s="1"/>
  <c r="JH62" i="16"/>
  <c r="I62" i="23" s="1"/>
  <c r="JG62" i="16"/>
  <c r="H62" i="23" s="1"/>
  <c r="JF62" i="16"/>
  <c r="G62" i="23" s="1"/>
  <c r="JE62" i="16"/>
  <c r="F62" i="23" s="1"/>
  <c r="JD62" i="16"/>
  <c r="E62" i="23" s="1"/>
  <c r="JC62" i="16"/>
  <c r="D62" i="23" s="1"/>
  <c r="KA61" i="16"/>
  <c r="JZ61" i="16"/>
  <c r="JY61" i="16"/>
  <c r="JX61" i="16"/>
  <c r="JW61" i="16"/>
  <c r="JV61" i="16"/>
  <c r="JU61" i="16"/>
  <c r="JT61" i="16"/>
  <c r="JS61" i="16"/>
  <c r="S61" i="23"/>
  <c r="JQ61" i="16"/>
  <c r="JP61" i="16"/>
  <c r="JO61" i="16"/>
  <c r="JN61" i="16"/>
  <c r="JM61" i="16"/>
  <c r="JL61" i="16"/>
  <c r="JK61" i="16"/>
  <c r="JJ61" i="16"/>
  <c r="JI61" i="16"/>
  <c r="JH61" i="16"/>
  <c r="JG61" i="16"/>
  <c r="JF61" i="16"/>
  <c r="JE61" i="16"/>
  <c r="JD61" i="16"/>
  <c r="JC61" i="16"/>
  <c r="KA59" i="16"/>
  <c r="AB59" i="23" s="1"/>
  <c r="JZ59" i="16"/>
  <c r="AA59" i="23" s="1"/>
  <c r="JY59" i="16"/>
  <c r="Z59" i="23" s="1"/>
  <c r="JU59" i="16"/>
  <c r="V59" i="23" s="1"/>
  <c r="JT59" i="16"/>
  <c r="U59" i="23" s="1"/>
  <c r="JS59" i="16"/>
  <c r="T59" i="23" s="1"/>
  <c r="S59" i="23"/>
  <c r="JQ59" i="16"/>
  <c r="R59" i="23" s="1"/>
  <c r="JP59" i="16"/>
  <c r="Q59" i="23" s="1"/>
  <c r="JO59" i="16"/>
  <c r="P59" i="23" s="1"/>
  <c r="JN59" i="16"/>
  <c r="O59" i="23" s="1"/>
  <c r="JM59" i="16"/>
  <c r="N59" i="23" s="1"/>
  <c r="JL59" i="16"/>
  <c r="M59" i="23" s="1"/>
  <c r="JK59" i="16"/>
  <c r="L59" i="23" s="1"/>
  <c r="JJ59" i="16"/>
  <c r="K59" i="23" s="1"/>
  <c r="JI59" i="16"/>
  <c r="J59" i="23" s="1"/>
  <c r="JH59" i="16"/>
  <c r="I59" i="23" s="1"/>
  <c r="JG59" i="16"/>
  <c r="H59" i="23" s="1"/>
  <c r="JF59" i="16"/>
  <c r="G59" i="23" s="1"/>
  <c r="JE59" i="16"/>
  <c r="F59" i="23" s="1"/>
  <c r="JD59" i="16"/>
  <c r="E59" i="23" s="1"/>
  <c r="JC59" i="16"/>
  <c r="D59" i="23" s="1"/>
  <c r="KA58" i="16"/>
  <c r="AB58" i="23" s="1"/>
  <c r="JZ58" i="16"/>
  <c r="AA58" i="23" s="1"/>
  <c r="JY58" i="16"/>
  <c r="Z58" i="23" s="1"/>
  <c r="JX58" i="16"/>
  <c r="Y58" i="23" s="1"/>
  <c r="JW58" i="16"/>
  <c r="X58" i="23" s="1"/>
  <c r="JV58" i="16"/>
  <c r="W58" i="23" s="1"/>
  <c r="JU58" i="16"/>
  <c r="V58" i="23" s="1"/>
  <c r="JT58" i="16"/>
  <c r="U58" i="23" s="1"/>
  <c r="JS58" i="16"/>
  <c r="T58" i="23" s="1"/>
  <c r="S58" i="23"/>
  <c r="JQ58" i="16"/>
  <c r="R58" i="23" s="1"/>
  <c r="JO58" i="16"/>
  <c r="P58" i="23" s="1"/>
  <c r="JN58" i="16"/>
  <c r="O58" i="23" s="1"/>
  <c r="JM58" i="16"/>
  <c r="N58" i="23" s="1"/>
  <c r="JL58" i="16"/>
  <c r="M58" i="23" s="1"/>
  <c r="JK58" i="16"/>
  <c r="L58" i="23" s="1"/>
  <c r="JJ58" i="16"/>
  <c r="K58" i="23" s="1"/>
  <c r="JI58" i="16"/>
  <c r="J58" i="23" s="1"/>
  <c r="JH58" i="16"/>
  <c r="I58" i="23" s="1"/>
  <c r="JG58" i="16"/>
  <c r="H58" i="23" s="1"/>
  <c r="JF58" i="16"/>
  <c r="G58" i="23" s="1"/>
  <c r="JE58" i="16"/>
  <c r="F58" i="23" s="1"/>
  <c r="JD58" i="16"/>
  <c r="E58" i="23" s="1"/>
  <c r="JC58" i="16"/>
  <c r="D58" i="23" s="1"/>
  <c r="KA57" i="16"/>
  <c r="AB57" i="23" s="1"/>
  <c r="JZ57" i="16"/>
  <c r="AA57" i="23" s="1"/>
  <c r="JY57" i="16"/>
  <c r="Z57" i="23" s="1"/>
  <c r="JX57" i="16"/>
  <c r="Y57" i="23" s="1"/>
  <c r="JW57" i="16"/>
  <c r="X57" i="23" s="1"/>
  <c r="JV57" i="16"/>
  <c r="W57" i="23" s="1"/>
  <c r="JU57" i="16"/>
  <c r="V57" i="23" s="1"/>
  <c r="JT57" i="16"/>
  <c r="U57" i="23" s="1"/>
  <c r="JS57" i="16"/>
  <c r="T57" i="23" s="1"/>
  <c r="S57" i="23"/>
  <c r="JQ57" i="16"/>
  <c r="R57" i="23" s="1"/>
  <c r="JP57" i="16"/>
  <c r="Q57" i="23" s="1"/>
  <c r="JO57" i="16"/>
  <c r="P57" i="23" s="1"/>
  <c r="JN57" i="16"/>
  <c r="O57" i="23" s="1"/>
  <c r="JM57" i="16"/>
  <c r="N57" i="23" s="1"/>
  <c r="JL57" i="16"/>
  <c r="M57" i="23" s="1"/>
  <c r="JK57" i="16"/>
  <c r="L57" i="23" s="1"/>
  <c r="JJ57" i="16"/>
  <c r="K57" i="23" s="1"/>
  <c r="JI57" i="16"/>
  <c r="J57" i="23" s="1"/>
  <c r="JH57" i="16"/>
  <c r="I57" i="23" s="1"/>
  <c r="JG57" i="16"/>
  <c r="H57" i="23" s="1"/>
  <c r="JF57" i="16"/>
  <c r="G57" i="23" s="1"/>
  <c r="JE57" i="16"/>
  <c r="F57" i="23" s="1"/>
  <c r="JD57" i="16"/>
  <c r="E57" i="23" s="1"/>
  <c r="JC57" i="16"/>
  <c r="D57" i="23" s="1"/>
  <c r="KA56" i="16"/>
  <c r="JZ56" i="16"/>
  <c r="AA56" i="23" s="1"/>
  <c r="JY56" i="16"/>
  <c r="Z56" i="23" s="1"/>
  <c r="JX56" i="16"/>
  <c r="Y56" i="23" s="1"/>
  <c r="JW56" i="16"/>
  <c r="X56" i="23" s="1"/>
  <c r="JV56" i="16"/>
  <c r="W56" i="23" s="1"/>
  <c r="JU56" i="16"/>
  <c r="V56" i="23" s="1"/>
  <c r="JT56" i="16"/>
  <c r="U56" i="23" s="1"/>
  <c r="JS56" i="16"/>
  <c r="T56" i="23" s="1"/>
  <c r="S56" i="23"/>
  <c r="JQ56" i="16"/>
  <c r="R56" i="23" s="1"/>
  <c r="JP56" i="16"/>
  <c r="Q56" i="23" s="1"/>
  <c r="JO56" i="16"/>
  <c r="P56" i="23" s="1"/>
  <c r="JN56" i="16"/>
  <c r="O56" i="23" s="1"/>
  <c r="JM56" i="16"/>
  <c r="N56" i="23" s="1"/>
  <c r="JL56" i="16"/>
  <c r="M56" i="23" s="1"/>
  <c r="JK56" i="16"/>
  <c r="L56" i="23" s="1"/>
  <c r="JJ56" i="16"/>
  <c r="K56" i="23" s="1"/>
  <c r="JI56" i="16"/>
  <c r="J56" i="23" s="1"/>
  <c r="JH56" i="16"/>
  <c r="I56" i="23" s="1"/>
  <c r="JG56" i="16"/>
  <c r="H56" i="23" s="1"/>
  <c r="JF56" i="16"/>
  <c r="G56" i="23" s="1"/>
  <c r="JE56" i="16"/>
  <c r="F56" i="23" s="1"/>
  <c r="JD56" i="16"/>
  <c r="E56" i="23" s="1"/>
  <c r="JC56" i="16"/>
  <c r="D56" i="23" s="1"/>
  <c r="KA55" i="16"/>
  <c r="JZ55" i="16"/>
  <c r="AA55" i="23" s="1"/>
  <c r="JY55" i="16"/>
  <c r="Z55" i="23" s="1"/>
  <c r="JX55" i="16"/>
  <c r="Y55" i="23" s="1"/>
  <c r="JW55" i="16"/>
  <c r="X55" i="23" s="1"/>
  <c r="JV55" i="16"/>
  <c r="W55" i="23" s="1"/>
  <c r="JU55" i="16"/>
  <c r="V55" i="23" s="1"/>
  <c r="JT55" i="16"/>
  <c r="U55" i="23" s="1"/>
  <c r="JS55" i="16"/>
  <c r="T55" i="23" s="1"/>
  <c r="S55" i="23"/>
  <c r="JQ55" i="16"/>
  <c r="R55" i="23" s="1"/>
  <c r="JP55" i="16"/>
  <c r="Q55" i="23" s="1"/>
  <c r="JO55" i="16"/>
  <c r="P55" i="23" s="1"/>
  <c r="JN55" i="16"/>
  <c r="O55" i="23" s="1"/>
  <c r="JM55" i="16"/>
  <c r="N55" i="23" s="1"/>
  <c r="JL55" i="16"/>
  <c r="M55" i="23" s="1"/>
  <c r="JK55" i="16"/>
  <c r="L55" i="23" s="1"/>
  <c r="JJ55" i="16"/>
  <c r="K55" i="23" s="1"/>
  <c r="JI55" i="16"/>
  <c r="J55" i="23" s="1"/>
  <c r="JH55" i="16"/>
  <c r="I55" i="23" s="1"/>
  <c r="JG55" i="16"/>
  <c r="H55" i="23" s="1"/>
  <c r="JF55" i="16"/>
  <c r="G55" i="23" s="1"/>
  <c r="JE55" i="16"/>
  <c r="F55" i="23" s="1"/>
  <c r="JD55" i="16"/>
  <c r="E55" i="23" s="1"/>
  <c r="JC55" i="16"/>
  <c r="D55" i="23" s="1"/>
  <c r="KA54" i="16"/>
  <c r="JZ54" i="16"/>
  <c r="AA54" i="23" s="1"/>
  <c r="JY54" i="16"/>
  <c r="Z54" i="23" s="1"/>
  <c r="JX54" i="16"/>
  <c r="Y54" i="23" s="1"/>
  <c r="JW54" i="16"/>
  <c r="X54" i="23" s="1"/>
  <c r="JV54" i="16"/>
  <c r="W54" i="23" s="1"/>
  <c r="JU54" i="16"/>
  <c r="V54" i="23" s="1"/>
  <c r="JT54" i="16"/>
  <c r="U54" i="23" s="1"/>
  <c r="JS54" i="16"/>
  <c r="T54" i="23" s="1"/>
  <c r="S54" i="23"/>
  <c r="JQ54" i="16"/>
  <c r="R54" i="23" s="1"/>
  <c r="JP54" i="16"/>
  <c r="Q54" i="23" s="1"/>
  <c r="JO54" i="16"/>
  <c r="P54" i="23" s="1"/>
  <c r="JN54" i="16"/>
  <c r="O54" i="23" s="1"/>
  <c r="JM54" i="16"/>
  <c r="N54" i="23" s="1"/>
  <c r="JL54" i="16"/>
  <c r="M54" i="23" s="1"/>
  <c r="JK54" i="16"/>
  <c r="L54" i="23" s="1"/>
  <c r="JJ54" i="16"/>
  <c r="K54" i="23" s="1"/>
  <c r="JI54" i="16"/>
  <c r="J54" i="23" s="1"/>
  <c r="JH54" i="16"/>
  <c r="I54" i="23" s="1"/>
  <c r="JG54" i="16"/>
  <c r="H54" i="23" s="1"/>
  <c r="JF54" i="16"/>
  <c r="G54" i="23" s="1"/>
  <c r="JE54" i="16"/>
  <c r="F54" i="23" s="1"/>
  <c r="JD54" i="16"/>
  <c r="E54" i="23" s="1"/>
  <c r="JC54" i="16"/>
  <c r="D54" i="23" s="1"/>
  <c r="KA53" i="16"/>
  <c r="JZ53" i="16"/>
  <c r="AA53" i="23" s="1"/>
  <c r="JY53" i="16"/>
  <c r="Z53" i="23" s="1"/>
  <c r="JX53" i="16"/>
  <c r="Y53" i="23" s="1"/>
  <c r="JW53" i="16"/>
  <c r="X53" i="23" s="1"/>
  <c r="JV53" i="16"/>
  <c r="W53" i="23" s="1"/>
  <c r="JU53" i="16"/>
  <c r="V53" i="23" s="1"/>
  <c r="JT53" i="16"/>
  <c r="U53" i="23" s="1"/>
  <c r="JS53" i="16"/>
  <c r="T53" i="23" s="1"/>
  <c r="S53" i="23"/>
  <c r="JQ53" i="16"/>
  <c r="R53" i="23" s="1"/>
  <c r="JP53" i="16"/>
  <c r="Q53" i="23" s="1"/>
  <c r="JO53" i="16"/>
  <c r="P53" i="23" s="1"/>
  <c r="JN53" i="16"/>
  <c r="O53" i="23" s="1"/>
  <c r="JM53" i="16"/>
  <c r="N53" i="23" s="1"/>
  <c r="JL53" i="16"/>
  <c r="M53" i="23" s="1"/>
  <c r="JK53" i="16"/>
  <c r="L53" i="23" s="1"/>
  <c r="JJ53" i="16"/>
  <c r="K53" i="23" s="1"/>
  <c r="JI53" i="16"/>
  <c r="J53" i="23" s="1"/>
  <c r="JH53" i="16"/>
  <c r="I53" i="23" s="1"/>
  <c r="JG53" i="16"/>
  <c r="H53" i="23" s="1"/>
  <c r="JF53" i="16"/>
  <c r="G53" i="23" s="1"/>
  <c r="JE53" i="16"/>
  <c r="F53" i="23" s="1"/>
  <c r="JD53" i="16"/>
  <c r="E53" i="23" s="1"/>
  <c r="JC53" i="16"/>
  <c r="D53" i="23" s="1"/>
  <c r="KA52" i="16"/>
  <c r="AB52" i="23" s="1"/>
  <c r="JZ52" i="16"/>
  <c r="AA52" i="23" s="1"/>
  <c r="JY52" i="16"/>
  <c r="Z52" i="23" s="1"/>
  <c r="JX52" i="16"/>
  <c r="Y52" i="23" s="1"/>
  <c r="JW52" i="16"/>
  <c r="X52" i="23" s="1"/>
  <c r="JV52" i="16"/>
  <c r="W52" i="23" s="1"/>
  <c r="JU52" i="16"/>
  <c r="V52" i="23" s="1"/>
  <c r="JT52" i="16"/>
  <c r="U52" i="23" s="1"/>
  <c r="JS52" i="16"/>
  <c r="T52" i="23" s="1"/>
  <c r="S52" i="23"/>
  <c r="JQ52" i="16"/>
  <c r="R52" i="23" s="1"/>
  <c r="JP52" i="16"/>
  <c r="Q52" i="23" s="1"/>
  <c r="JO52" i="16"/>
  <c r="P52" i="23" s="1"/>
  <c r="JN52" i="16"/>
  <c r="O52" i="23" s="1"/>
  <c r="JM52" i="16"/>
  <c r="N52" i="23" s="1"/>
  <c r="JL52" i="16"/>
  <c r="M52" i="23" s="1"/>
  <c r="JK52" i="16"/>
  <c r="L52" i="23" s="1"/>
  <c r="JJ52" i="16"/>
  <c r="K52" i="23" s="1"/>
  <c r="JI52" i="16"/>
  <c r="J52" i="23" s="1"/>
  <c r="JH52" i="16"/>
  <c r="I52" i="23" s="1"/>
  <c r="JG52" i="16"/>
  <c r="H52" i="23" s="1"/>
  <c r="JF52" i="16"/>
  <c r="G52" i="23" s="1"/>
  <c r="JE52" i="16"/>
  <c r="F52" i="23" s="1"/>
  <c r="JD52" i="16"/>
  <c r="E52" i="23" s="1"/>
  <c r="JC52" i="16"/>
  <c r="D52" i="23" s="1"/>
  <c r="KA51" i="16"/>
  <c r="JZ51" i="16"/>
  <c r="AA51" i="23" s="1"/>
  <c r="JY51" i="16"/>
  <c r="Z51" i="23" s="1"/>
  <c r="JX51" i="16"/>
  <c r="Y51" i="23" s="1"/>
  <c r="JW51" i="16"/>
  <c r="X51" i="23" s="1"/>
  <c r="JV51" i="16"/>
  <c r="W51" i="23" s="1"/>
  <c r="JU51" i="16"/>
  <c r="V51" i="23" s="1"/>
  <c r="JT51" i="16"/>
  <c r="U51" i="23" s="1"/>
  <c r="JS51" i="16"/>
  <c r="T51" i="23" s="1"/>
  <c r="S51" i="23"/>
  <c r="JQ51" i="16"/>
  <c r="R51" i="23" s="1"/>
  <c r="JP51" i="16"/>
  <c r="Q51" i="23" s="1"/>
  <c r="JO51" i="16"/>
  <c r="P51" i="23" s="1"/>
  <c r="JN51" i="16"/>
  <c r="O51" i="23" s="1"/>
  <c r="JM51" i="16"/>
  <c r="N51" i="23" s="1"/>
  <c r="JL51" i="16"/>
  <c r="M51" i="23" s="1"/>
  <c r="JK51" i="16"/>
  <c r="L51" i="23" s="1"/>
  <c r="JJ51" i="16"/>
  <c r="K51" i="23" s="1"/>
  <c r="JI51" i="16"/>
  <c r="J51" i="23" s="1"/>
  <c r="JH51" i="16"/>
  <c r="I51" i="23" s="1"/>
  <c r="JG51" i="16"/>
  <c r="H51" i="23" s="1"/>
  <c r="JF51" i="16"/>
  <c r="G51" i="23" s="1"/>
  <c r="JE51" i="16"/>
  <c r="F51" i="23" s="1"/>
  <c r="JD51" i="16"/>
  <c r="E51" i="23" s="1"/>
  <c r="JC51" i="16"/>
  <c r="D51" i="23" s="1"/>
  <c r="KA50" i="16"/>
  <c r="AB50" i="23" s="1"/>
  <c r="JZ50" i="16"/>
  <c r="AA50" i="23" s="1"/>
  <c r="JY50" i="16"/>
  <c r="Z50" i="23" s="1"/>
  <c r="JX50" i="16"/>
  <c r="Y50" i="23" s="1"/>
  <c r="JW50" i="16"/>
  <c r="X50" i="23" s="1"/>
  <c r="JV50" i="16"/>
  <c r="W50" i="23" s="1"/>
  <c r="JU50" i="16"/>
  <c r="V50" i="23" s="1"/>
  <c r="JT50" i="16"/>
  <c r="U50" i="23" s="1"/>
  <c r="JS50" i="16"/>
  <c r="T50" i="23" s="1"/>
  <c r="S50" i="23"/>
  <c r="JQ50" i="16"/>
  <c r="R50" i="23" s="1"/>
  <c r="JP50" i="16"/>
  <c r="Q50" i="23" s="1"/>
  <c r="JO50" i="16"/>
  <c r="P50" i="23" s="1"/>
  <c r="JN50" i="16"/>
  <c r="O50" i="23" s="1"/>
  <c r="JM50" i="16"/>
  <c r="N50" i="23" s="1"/>
  <c r="JL50" i="16"/>
  <c r="M50" i="23" s="1"/>
  <c r="JK50" i="16"/>
  <c r="L50" i="23" s="1"/>
  <c r="JJ50" i="16"/>
  <c r="K50" i="23" s="1"/>
  <c r="JI50" i="16"/>
  <c r="J50" i="23" s="1"/>
  <c r="JH50" i="16"/>
  <c r="I50" i="23" s="1"/>
  <c r="JG50" i="16"/>
  <c r="H50" i="23" s="1"/>
  <c r="JF50" i="16"/>
  <c r="G50" i="23" s="1"/>
  <c r="JE50" i="16"/>
  <c r="F50" i="23" s="1"/>
  <c r="JD50" i="16"/>
  <c r="E50" i="23" s="1"/>
  <c r="JC50" i="16"/>
  <c r="D50" i="23" s="1"/>
  <c r="KA49" i="16"/>
  <c r="JZ49" i="16"/>
  <c r="AA49" i="23" s="1"/>
  <c r="JY49" i="16"/>
  <c r="Z49" i="23" s="1"/>
  <c r="JX49" i="16"/>
  <c r="Y49" i="23" s="1"/>
  <c r="JW49" i="16"/>
  <c r="X49" i="23" s="1"/>
  <c r="JV49" i="16"/>
  <c r="W49" i="23" s="1"/>
  <c r="JU49" i="16"/>
  <c r="V49" i="23" s="1"/>
  <c r="JT49" i="16"/>
  <c r="U49" i="23" s="1"/>
  <c r="JS49" i="16"/>
  <c r="T49" i="23" s="1"/>
  <c r="S49" i="23"/>
  <c r="JQ49" i="16"/>
  <c r="R49" i="23" s="1"/>
  <c r="JP49" i="16"/>
  <c r="Q49" i="23" s="1"/>
  <c r="JO49" i="16"/>
  <c r="P49" i="23" s="1"/>
  <c r="JN49" i="16"/>
  <c r="O49" i="23" s="1"/>
  <c r="JM49" i="16"/>
  <c r="N49" i="23" s="1"/>
  <c r="JL49" i="16"/>
  <c r="M49" i="23" s="1"/>
  <c r="JK49" i="16"/>
  <c r="L49" i="23" s="1"/>
  <c r="JJ49" i="16"/>
  <c r="K49" i="23" s="1"/>
  <c r="JI49" i="16"/>
  <c r="J49" i="23" s="1"/>
  <c r="JH49" i="16"/>
  <c r="I49" i="23" s="1"/>
  <c r="JG49" i="16"/>
  <c r="H49" i="23" s="1"/>
  <c r="JF49" i="16"/>
  <c r="G49" i="23" s="1"/>
  <c r="JE49" i="16"/>
  <c r="F49" i="23" s="1"/>
  <c r="JD49" i="16"/>
  <c r="E49" i="23" s="1"/>
  <c r="JC49" i="16"/>
  <c r="D49" i="23" s="1"/>
  <c r="KA46" i="16"/>
  <c r="AB46" i="23" s="1"/>
  <c r="JZ46" i="16"/>
  <c r="AA46" i="23" s="1"/>
  <c r="JY46" i="16"/>
  <c r="Z46" i="23" s="1"/>
  <c r="JX46" i="16"/>
  <c r="Y46" i="23" s="1"/>
  <c r="JW46" i="16"/>
  <c r="X46" i="23" s="1"/>
  <c r="JV46" i="16"/>
  <c r="W46" i="23" s="1"/>
  <c r="JU46" i="16"/>
  <c r="V46" i="23" s="1"/>
  <c r="JT46" i="16"/>
  <c r="U46" i="23" s="1"/>
  <c r="JS46" i="16"/>
  <c r="T46" i="23" s="1"/>
  <c r="S46" i="23"/>
  <c r="JQ46" i="16"/>
  <c r="R46" i="23" s="1"/>
  <c r="JP46" i="16"/>
  <c r="Q46" i="23" s="1"/>
  <c r="JO46" i="16"/>
  <c r="P46" i="23" s="1"/>
  <c r="JN46" i="16"/>
  <c r="O46" i="23" s="1"/>
  <c r="JM46" i="16"/>
  <c r="N46" i="23" s="1"/>
  <c r="JL46" i="16"/>
  <c r="M46" i="23" s="1"/>
  <c r="JK46" i="16"/>
  <c r="L46" i="23" s="1"/>
  <c r="JJ46" i="16"/>
  <c r="K46" i="23" s="1"/>
  <c r="JI46" i="16"/>
  <c r="J46" i="23" s="1"/>
  <c r="JH46" i="16"/>
  <c r="I46" i="23" s="1"/>
  <c r="JG46" i="16"/>
  <c r="H46" i="23" s="1"/>
  <c r="JF46" i="16"/>
  <c r="G46" i="23" s="1"/>
  <c r="JE46" i="16"/>
  <c r="F46" i="23" s="1"/>
  <c r="JD46" i="16"/>
  <c r="E46" i="23" s="1"/>
  <c r="JC46" i="16"/>
  <c r="D46" i="23" s="1"/>
  <c r="KA45" i="16"/>
  <c r="AB45" i="23" s="1"/>
  <c r="JZ45" i="16"/>
  <c r="AA45" i="23" s="1"/>
  <c r="JY45" i="16"/>
  <c r="Z45" i="23" s="1"/>
  <c r="JX45" i="16"/>
  <c r="Y45" i="23" s="1"/>
  <c r="JW45" i="16"/>
  <c r="X45" i="23" s="1"/>
  <c r="JV45" i="16"/>
  <c r="W45" i="23" s="1"/>
  <c r="JU45" i="16"/>
  <c r="V45" i="23" s="1"/>
  <c r="JT45" i="16"/>
  <c r="U45" i="23" s="1"/>
  <c r="JS45" i="16"/>
  <c r="T45" i="23" s="1"/>
  <c r="S45" i="23"/>
  <c r="JQ45" i="16"/>
  <c r="R45" i="23" s="1"/>
  <c r="JP45" i="16"/>
  <c r="Q45" i="23" s="1"/>
  <c r="JO45" i="16"/>
  <c r="P45" i="23" s="1"/>
  <c r="JN45" i="16"/>
  <c r="O45" i="23" s="1"/>
  <c r="JM45" i="16"/>
  <c r="N45" i="23" s="1"/>
  <c r="JL45" i="16"/>
  <c r="M45" i="23" s="1"/>
  <c r="JK45" i="16"/>
  <c r="L45" i="23" s="1"/>
  <c r="JJ45" i="16"/>
  <c r="K45" i="23" s="1"/>
  <c r="JI45" i="16"/>
  <c r="J45" i="23" s="1"/>
  <c r="JH45" i="16"/>
  <c r="I45" i="23" s="1"/>
  <c r="JG45" i="16"/>
  <c r="H45" i="23" s="1"/>
  <c r="JF45" i="16"/>
  <c r="G45" i="23" s="1"/>
  <c r="JE45" i="16"/>
  <c r="F45" i="23" s="1"/>
  <c r="JD45" i="16"/>
  <c r="E45" i="23" s="1"/>
  <c r="JC45" i="16"/>
  <c r="D45" i="23" s="1"/>
  <c r="KA44" i="16"/>
  <c r="AB44" i="23" s="1"/>
  <c r="JZ44" i="16"/>
  <c r="AA44" i="23" s="1"/>
  <c r="JY44" i="16"/>
  <c r="Z44" i="23" s="1"/>
  <c r="JX44" i="16"/>
  <c r="Y44" i="23" s="1"/>
  <c r="JW44" i="16"/>
  <c r="X44" i="23" s="1"/>
  <c r="JV44" i="16"/>
  <c r="W44" i="23" s="1"/>
  <c r="JU44" i="16"/>
  <c r="V44" i="23" s="1"/>
  <c r="JT44" i="16"/>
  <c r="U44" i="23" s="1"/>
  <c r="JS44" i="16"/>
  <c r="T44" i="23" s="1"/>
  <c r="S44" i="23"/>
  <c r="JQ44" i="16"/>
  <c r="R44" i="23" s="1"/>
  <c r="JP44" i="16"/>
  <c r="Q44" i="23" s="1"/>
  <c r="JO44" i="16"/>
  <c r="P44" i="23" s="1"/>
  <c r="JN44" i="16"/>
  <c r="O44" i="23" s="1"/>
  <c r="JM44" i="16"/>
  <c r="N44" i="23" s="1"/>
  <c r="JL44" i="16"/>
  <c r="M44" i="23" s="1"/>
  <c r="JK44" i="16"/>
  <c r="L44" i="23" s="1"/>
  <c r="JJ44" i="16"/>
  <c r="K44" i="23" s="1"/>
  <c r="JI44" i="16"/>
  <c r="J44" i="23" s="1"/>
  <c r="JH44" i="16"/>
  <c r="I44" i="23" s="1"/>
  <c r="JG44" i="16"/>
  <c r="H44" i="23" s="1"/>
  <c r="JF44" i="16"/>
  <c r="G44" i="23" s="1"/>
  <c r="JE44" i="16"/>
  <c r="F44" i="23" s="1"/>
  <c r="JD44" i="16"/>
  <c r="E44" i="23" s="1"/>
  <c r="JC44" i="16"/>
  <c r="D44" i="23" s="1"/>
  <c r="KA43" i="16"/>
  <c r="JZ43" i="16"/>
  <c r="AA43" i="23" s="1"/>
  <c r="JY43" i="16"/>
  <c r="Z43" i="23" s="1"/>
  <c r="JX43" i="16"/>
  <c r="Y43" i="23" s="1"/>
  <c r="JW43" i="16"/>
  <c r="X43" i="23" s="1"/>
  <c r="JV43" i="16"/>
  <c r="W43" i="23" s="1"/>
  <c r="JU43" i="16"/>
  <c r="V43" i="23" s="1"/>
  <c r="JT43" i="16"/>
  <c r="U43" i="23" s="1"/>
  <c r="JS43" i="16"/>
  <c r="T43" i="23" s="1"/>
  <c r="S43" i="23"/>
  <c r="JQ43" i="16"/>
  <c r="R43" i="23" s="1"/>
  <c r="JP43" i="16"/>
  <c r="Q43" i="23" s="1"/>
  <c r="JO43" i="16"/>
  <c r="P43" i="23" s="1"/>
  <c r="JN43" i="16"/>
  <c r="O43" i="23" s="1"/>
  <c r="JM43" i="16"/>
  <c r="N43" i="23" s="1"/>
  <c r="JL43" i="16"/>
  <c r="M43" i="23" s="1"/>
  <c r="JK43" i="16"/>
  <c r="L43" i="23" s="1"/>
  <c r="JJ43" i="16"/>
  <c r="K43" i="23" s="1"/>
  <c r="JI43" i="16"/>
  <c r="J43" i="23" s="1"/>
  <c r="JH43" i="16"/>
  <c r="I43" i="23" s="1"/>
  <c r="JG43" i="16"/>
  <c r="H43" i="23" s="1"/>
  <c r="JF43" i="16"/>
  <c r="G43" i="23" s="1"/>
  <c r="JE43" i="16"/>
  <c r="F43" i="23" s="1"/>
  <c r="JD43" i="16"/>
  <c r="E43" i="23" s="1"/>
  <c r="JC43" i="16"/>
  <c r="D43" i="23" s="1"/>
  <c r="KA42" i="16"/>
  <c r="AB42" i="23" s="1"/>
  <c r="JZ42" i="16"/>
  <c r="AA42" i="23" s="1"/>
  <c r="JY42" i="16"/>
  <c r="Z42" i="23" s="1"/>
  <c r="JX42" i="16"/>
  <c r="Y42" i="23" s="1"/>
  <c r="JW42" i="16"/>
  <c r="X42" i="23" s="1"/>
  <c r="JV42" i="16"/>
  <c r="W42" i="23" s="1"/>
  <c r="JU42" i="16"/>
  <c r="V42" i="23" s="1"/>
  <c r="JT42" i="16"/>
  <c r="U42" i="23" s="1"/>
  <c r="JS42" i="16"/>
  <c r="T42" i="23" s="1"/>
  <c r="S42" i="23"/>
  <c r="JQ42" i="16"/>
  <c r="R42" i="23" s="1"/>
  <c r="JP42" i="16"/>
  <c r="Q42" i="23" s="1"/>
  <c r="JO42" i="16"/>
  <c r="P42" i="23" s="1"/>
  <c r="JN42" i="16"/>
  <c r="O42" i="23" s="1"/>
  <c r="JM42" i="16"/>
  <c r="N42" i="23" s="1"/>
  <c r="JL42" i="16"/>
  <c r="M42" i="23" s="1"/>
  <c r="JK42" i="16"/>
  <c r="L42" i="23" s="1"/>
  <c r="JJ42" i="16"/>
  <c r="K42" i="23" s="1"/>
  <c r="JI42" i="16"/>
  <c r="J42" i="23" s="1"/>
  <c r="JH42" i="16"/>
  <c r="I42" i="23" s="1"/>
  <c r="JG42" i="16"/>
  <c r="H42" i="23" s="1"/>
  <c r="JF42" i="16"/>
  <c r="G42" i="23" s="1"/>
  <c r="JE42" i="16"/>
  <c r="F42" i="23" s="1"/>
  <c r="JD42" i="16"/>
  <c r="E42" i="23" s="1"/>
  <c r="JC42" i="16"/>
  <c r="D42" i="23" s="1"/>
  <c r="KA41" i="16"/>
  <c r="AB41" i="23" s="1"/>
  <c r="JZ41" i="16"/>
  <c r="AA41" i="23" s="1"/>
  <c r="JY41" i="16"/>
  <c r="Z41" i="23" s="1"/>
  <c r="JX41" i="16"/>
  <c r="Y41" i="23" s="1"/>
  <c r="JW41" i="16"/>
  <c r="X41" i="23" s="1"/>
  <c r="JV41" i="16"/>
  <c r="W41" i="23" s="1"/>
  <c r="JU41" i="16"/>
  <c r="V41" i="23" s="1"/>
  <c r="JT41" i="16"/>
  <c r="U41" i="23" s="1"/>
  <c r="JS41" i="16"/>
  <c r="T41" i="23" s="1"/>
  <c r="S41" i="23"/>
  <c r="JQ41" i="16"/>
  <c r="R41" i="23" s="1"/>
  <c r="JP41" i="16"/>
  <c r="Q41" i="23" s="1"/>
  <c r="JO41" i="16"/>
  <c r="P41" i="23" s="1"/>
  <c r="JN41" i="16"/>
  <c r="O41" i="23" s="1"/>
  <c r="JM41" i="16"/>
  <c r="N41" i="23" s="1"/>
  <c r="JL41" i="16"/>
  <c r="M41" i="23" s="1"/>
  <c r="JK41" i="16"/>
  <c r="L41" i="23" s="1"/>
  <c r="JJ41" i="16"/>
  <c r="K41" i="23" s="1"/>
  <c r="JI41" i="16"/>
  <c r="J41" i="23" s="1"/>
  <c r="JH41" i="16"/>
  <c r="I41" i="23" s="1"/>
  <c r="JG41" i="16"/>
  <c r="H41" i="23" s="1"/>
  <c r="JF41" i="16"/>
  <c r="G41" i="23" s="1"/>
  <c r="JE41" i="16"/>
  <c r="F41" i="23" s="1"/>
  <c r="JD41" i="16"/>
  <c r="E41" i="23" s="1"/>
  <c r="JC41" i="16"/>
  <c r="D41" i="23" s="1"/>
  <c r="KA40" i="16"/>
  <c r="AB40" i="23" s="1"/>
  <c r="JZ40" i="16"/>
  <c r="AA40" i="23" s="1"/>
  <c r="JY40" i="16"/>
  <c r="Z40" i="23" s="1"/>
  <c r="JX40" i="16"/>
  <c r="Y40" i="23" s="1"/>
  <c r="JW40" i="16"/>
  <c r="X40" i="23" s="1"/>
  <c r="JV40" i="16"/>
  <c r="W40" i="23" s="1"/>
  <c r="JU40" i="16"/>
  <c r="V40" i="23" s="1"/>
  <c r="U40" i="23"/>
  <c r="JS40" i="16"/>
  <c r="T40" i="23" s="1"/>
  <c r="S40" i="23"/>
  <c r="JQ40" i="16"/>
  <c r="R40" i="23" s="1"/>
  <c r="JP40" i="16"/>
  <c r="Q40" i="23" s="1"/>
  <c r="JO40" i="16"/>
  <c r="P40" i="23" s="1"/>
  <c r="JN40" i="16"/>
  <c r="O40" i="23" s="1"/>
  <c r="JM40" i="16"/>
  <c r="N40" i="23" s="1"/>
  <c r="JL40" i="16"/>
  <c r="M40" i="23" s="1"/>
  <c r="JK40" i="16"/>
  <c r="L40" i="23" s="1"/>
  <c r="JJ40" i="16"/>
  <c r="K40" i="23" s="1"/>
  <c r="JI40" i="16"/>
  <c r="J40" i="23" s="1"/>
  <c r="JH40" i="16"/>
  <c r="I40" i="23" s="1"/>
  <c r="JG40" i="16"/>
  <c r="H40" i="23" s="1"/>
  <c r="JF40" i="16"/>
  <c r="G40" i="23" s="1"/>
  <c r="JE40" i="16"/>
  <c r="F40" i="23" s="1"/>
  <c r="JD40" i="16"/>
  <c r="E40" i="23" s="1"/>
  <c r="JC40" i="16"/>
  <c r="D40" i="23" s="1"/>
  <c r="KA39" i="16"/>
  <c r="AB39" i="23" s="1"/>
  <c r="JZ39" i="16"/>
  <c r="AA39" i="23" s="1"/>
  <c r="JY39" i="16"/>
  <c r="Z39" i="23" s="1"/>
  <c r="JX39" i="16"/>
  <c r="Y39" i="23" s="1"/>
  <c r="JW39" i="16"/>
  <c r="X39" i="23" s="1"/>
  <c r="JV39" i="16"/>
  <c r="W39" i="23" s="1"/>
  <c r="JU39" i="16"/>
  <c r="V39" i="23" s="1"/>
  <c r="JT39" i="16"/>
  <c r="U39" i="23" s="1"/>
  <c r="JS39" i="16"/>
  <c r="T39" i="23" s="1"/>
  <c r="S39" i="23"/>
  <c r="JQ39" i="16"/>
  <c r="R39" i="23" s="1"/>
  <c r="JP39" i="16"/>
  <c r="Q39" i="23" s="1"/>
  <c r="JO39" i="16"/>
  <c r="P39" i="23" s="1"/>
  <c r="JN39" i="16"/>
  <c r="O39" i="23" s="1"/>
  <c r="JM39" i="16"/>
  <c r="N39" i="23" s="1"/>
  <c r="JL39" i="16"/>
  <c r="M39" i="23" s="1"/>
  <c r="JK39" i="16"/>
  <c r="L39" i="23" s="1"/>
  <c r="JJ39" i="16"/>
  <c r="K39" i="23" s="1"/>
  <c r="JI39" i="16"/>
  <c r="J39" i="23" s="1"/>
  <c r="JH39" i="16"/>
  <c r="I39" i="23" s="1"/>
  <c r="JG39" i="16"/>
  <c r="H39" i="23" s="1"/>
  <c r="JF39" i="16"/>
  <c r="G39" i="23" s="1"/>
  <c r="JE39" i="16"/>
  <c r="F39" i="23" s="1"/>
  <c r="JD39" i="16"/>
  <c r="E39" i="23" s="1"/>
  <c r="JC39" i="16"/>
  <c r="D39" i="23" s="1"/>
  <c r="KA38" i="16"/>
  <c r="AB38" i="23" s="1"/>
  <c r="JZ38" i="16"/>
  <c r="AA38" i="23" s="1"/>
  <c r="JY38" i="16"/>
  <c r="Z38" i="23" s="1"/>
  <c r="JX38" i="16"/>
  <c r="Y38" i="23" s="1"/>
  <c r="JW38" i="16"/>
  <c r="X38" i="23" s="1"/>
  <c r="JV38" i="16"/>
  <c r="W38" i="23" s="1"/>
  <c r="JU38" i="16"/>
  <c r="V38" i="23" s="1"/>
  <c r="JT38" i="16"/>
  <c r="U38" i="23" s="1"/>
  <c r="JS38" i="16"/>
  <c r="T38" i="23" s="1"/>
  <c r="S38" i="23"/>
  <c r="JQ38" i="16"/>
  <c r="R38" i="23" s="1"/>
  <c r="JP38" i="16"/>
  <c r="Q38" i="23" s="1"/>
  <c r="JO38" i="16"/>
  <c r="P38" i="23" s="1"/>
  <c r="JN38" i="16"/>
  <c r="O38" i="23" s="1"/>
  <c r="JM38" i="16"/>
  <c r="N38" i="23" s="1"/>
  <c r="JL38" i="16"/>
  <c r="M38" i="23" s="1"/>
  <c r="JK38" i="16"/>
  <c r="L38" i="23" s="1"/>
  <c r="JJ38" i="16"/>
  <c r="K38" i="23" s="1"/>
  <c r="JI38" i="16"/>
  <c r="J38" i="23" s="1"/>
  <c r="JH38" i="16"/>
  <c r="I38" i="23" s="1"/>
  <c r="JG38" i="16"/>
  <c r="H38" i="23" s="1"/>
  <c r="JF38" i="16"/>
  <c r="G38" i="23" s="1"/>
  <c r="JE38" i="16"/>
  <c r="F38" i="23" s="1"/>
  <c r="JD38" i="16"/>
  <c r="E38" i="23" s="1"/>
  <c r="JC38" i="16"/>
  <c r="D38" i="23" s="1"/>
  <c r="KA37" i="16"/>
  <c r="AB37" i="23" s="1"/>
  <c r="JZ37" i="16"/>
  <c r="AA37" i="23" s="1"/>
  <c r="JY37" i="16"/>
  <c r="Z37" i="23" s="1"/>
  <c r="JX37" i="16"/>
  <c r="Y37" i="23" s="1"/>
  <c r="JW37" i="16"/>
  <c r="X37" i="23" s="1"/>
  <c r="JV37" i="16"/>
  <c r="W37" i="23" s="1"/>
  <c r="JU37" i="16"/>
  <c r="V37" i="23" s="1"/>
  <c r="JT37" i="16"/>
  <c r="U37" i="23" s="1"/>
  <c r="JS37" i="16"/>
  <c r="T37" i="23" s="1"/>
  <c r="S37" i="23"/>
  <c r="JQ37" i="16"/>
  <c r="R37" i="23" s="1"/>
  <c r="JP37" i="16"/>
  <c r="Q37" i="23" s="1"/>
  <c r="JO37" i="16"/>
  <c r="P37" i="23" s="1"/>
  <c r="JN37" i="16"/>
  <c r="O37" i="23" s="1"/>
  <c r="JM37" i="16"/>
  <c r="N37" i="23" s="1"/>
  <c r="JL37" i="16"/>
  <c r="M37" i="23" s="1"/>
  <c r="JK37" i="16"/>
  <c r="L37" i="23" s="1"/>
  <c r="JJ37" i="16"/>
  <c r="K37" i="23" s="1"/>
  <c r="JI37" i="16"/>
  <c r="J37" i="23" s="1"/>
  <c r="JH37" i="16"/>
  <c r="I37" i="23" s="1"/>
  <c r="JG37" i="16"/>
  <c r="H37" i="23" s="1"/>
  <c r="JF37" i="16"/>
  <c r="G37" i="23" s="1"/>
  <c r="JE37" i="16"/>
  <c r="F37" i="23" s="1"/>
  <c r="JD37" i="16"/>
  <c r="E37" i="23" s="1"/>
  <c r="JC37" i="16"/>
  <c r="D37" i="23" s="1"/>
  <c r="KA36" i="16"/>
  <c r="JZ36" i="16"/>
  <c r="AA36" i="23" s="1"/>
  <c r="JY36" i="16"/>
  <c r="Z36" i="23" s="1"/>
  <c r="JX36" i="16"/>
  <c r="Y36" i="23" s="1"/>
  <c r="JW36" i="16"/>
  <c r="X36" i="23" s="1"/>
  <c r="JV36" i="16"/>
  <c r="W36" i="23" s="1"/>
  <c r="JU36" i="16"/>
  <c r="V36" i="23" s="1"/>
  <c r="JT36" i="16"/>
  <c r="U36" i="23" s="1"/>
  <c r="JS36" i="16"/>
  <c r="T36" i="23" s="1"/>
  <c r="S36" i="23"/>
  <c r="JQ36" i="16"/>
  <c r="R36" i="23" s="1"/>
  <c r="JP36" i="16"/>
  <c r="Q36" i="23" s="1"/>
  <c r="JO36" i="16"/>
  <c r="P36" i="23" s="1"/>
  <c r="JN36" i="16"/>
  <c r="O36" i="23" s="1"/>
  <c r="JM36" i="16"/>
  <c r="N36" i="23" s="1"/>
  <c r="JL36" i="16"/>
  <c r="M36" i="23" s="1"/>
  <c r="JK36" i="16"/>
  <c r="L36" i="23" s="1"/>
  <c r="JJ36" i="16"/>
  <c r="K36" i="23" s="1"/>
  <c r="JI36" i="16"/>
  <c r="J36" i="23" s="1"/>
  <c r="JH36" i="16"/>
  <c r="I36" i="23" s="1"/>
  <c r="JG36" i="16"/>
  <c r="H36" i="23" s="1"/>
  <c r="JF36" i="16"/>
  <c r="G36" i="23" s="1"/>
  <c r="JE36" i="16"/>
  <c r="F36" i="23" s="1"/>
  <c r="JD36" i="16"/>
  <c r="E36" i="23" s="1"/>
  <c r="JC36" i="16"/>
  <c r="D36" i="23" s="1"/>
  <c r="KA35" i="16"/>
  <c r="AB35" i="23" s="1"/>
  <c r="JZ35" i="16"/>
  <c r="AA35" i="23" s="1"/>
  <c r="JY35" i="16"/>
  <c r="Z35" i="23" s="1"/>
  <c r="JX35" i="16"/>
  <c r="Y35" i="23" s="1"/>
  <c r="JW35" i="16"/>
  <c r="X35" i="23" s="1"/>
  <c r="JV35" i="16"/>
  <c r="W35" i="23" s="1"/>
  <c r="JU35" i="16"/>
  <c r="V35" i="23" s="1"/>
  <c r="JT35" i="16"/>
  <c r="U35" i="23" s="1"/>
  <c r="JS35" i="16"/>
  <c r="T35" i="23" s="1"/>
  <c r="S35" i="23"/>
  <c r="JQ35" i="16"/>
  <c r="R35" i="23" s="1"/>
  <c r="JP35" i="16"/>
  <c r="Q35" i="23" s="1"/>
  <c r="JO35" i="16"/>
  <c r="P35" i="23" s="1"/>
  <c r="JN35" i="16"/>
  <c r="O35" i="23" s="1"/>
  <c r="JM35" i="16"/>
  <c r="N35" i="23" s="1"/>
  <c r="JL35" i="16"/>
  <c r="M35" i="23" s="1"/>
  <c r="JK35" i="16"/>
  <c r="L35" i="23" s="1"/>
  <c r="JJ35" i="16"/>
  <c r="K35" i="23" s="1"/>
  <c r="JI35" i="16"/>
  <c r="J35" i="23" s="1"/>
  <c r="JH35" i="16"/>
  <c r="I35" i="23" s="1"/>
  <c r="JG35" i="16"/>
  <c r="H35" i="23" s="1"/>
  <c r="JF35" i="16"/>
  <c r="G35" i="23" s="1"/>
  <c r="JE35" i="16"/>
  <c r="F35" i="23" s="1"/>
  <c r="JD35" i="16"/>
  <c r="E35" i="23" s="1"/>
  <c r="JC35" i="16"/>
  <c r="D35" i="23" s="1"/>
  <c r="KA34" i="16"/>
  <c r="AB34" i="23" s="1"/>
  <c r="JZ34" i="16"/>
  <c r="AA34" i="23" s="1"/>
  <c r="JY34" i="16"/>
  <c r="Z34" i="23" s="1"/>
  <c r="JX34" i="16"/>
  <c r="Y34" i="23" s="1"/>
  <c r="JW34" i="16"/>
  <c r="X34" i="23" s="1"/>
  <c r="JV34" i="16"/>
  <c r="W34" i="23" s="1"/>
  <c r="JU34" i="16"/>
  <c r="V34" i="23" s="1"/>
  <c r="JT34" i="16"/>
  <c r="U34" i="23" s="1"/>
  <c r="JS34" i="16"/>
  <c r="T34" i="23" s="1"/>
  <c r="S34" i="23"/>
  <c r="JQ34" i="16"/>
  <c r="R34" i="23" s="1"/>
  <c r="JP34" i="16"/>
  <c r="Q34" i="23" s="1"/>
  <c r="JO34" i="16"/>
  <c r="P34" i="23" s="1"/>
  <c r="JN34" i="16"/>
  <c r="O34" i="23" s="1"/>
  <c r="JM34" i="16"/>
  <c r="N34" i="23" s="1"/>
  <c r="JL34" i="16"/>
  <c r="M34" i="23" s="1"/>
  <c r="JK34" i="16"/>
  <c r="L34" i="23" s="1"/>
  <c r="JJ34" i="16"/>
  <c r="K34" i="23" s="1"/>
  <c r="JI34" i="16"/>
  <c r="J34" i="23" s="1"/>
  <c r="JH34" i="16"/>
  <c r="I34" i="23" s="1"/>
  <c r="JG34" i="16"/>
  <c r="H34" i="23" s="1"/>
  <c r="JF34" i="16"/>
  <c r="G34" i="23" s="1"/>
  <c r="JE34" i="16"/>
  <c r="F34" i="23" s="1"/>
  <c r="JD34" i="16"/>
  <c r="E34" i="23" s="1"/>
  <c r="JC34" i="16"/>
  <c r="D34" i="23" s="1"/>
  <c r="KA33" i="16"/>
  <c r="AB33" i="23" s="1"/>
  <c r="JZ33" i="16"/>
  <c r="AA33" i="23" s="1"/>
  <c r="JY33" i="16"/>
  <c r="Z33" i="23" s="1"/>
  <c r="JX33" i="16"/>
  <c r="Y33" i="23" s="1"/>
  <c r="JW33" i="16"/>
  <c r="X33" i="23" s="1"/>
  <c r="JV33" i="16"/>
  <c r="W33" i="23" s="1"/>
  <c r="JU33" i="16"/>
  <c r="V33" i="23" s="1"/>
  <c r="JT33" i="16"/>
  <c r="U33" i="23" s="1"/>
  <c r="JS33" i="16"/>
  <c r="T33" i="23" s="1"/>
  <c r="S33" i="23"/>
  <c r="JQ33" i="16"/>
  <c r="R33" i="23" s="1"/>
  <c r="JP33" i="16"/>
  <c r="Q33" i="23" s="1"/>
  <c r="JO33" i="16"/>
  <c r="P33" i="23" s="1"/>
  <c r="JN33" i="16"/>
  <c r="O33" i="23" s="1"/>
  <c r="JM33" i="16"/>
  <c r="N33" i="23" s="1"/>
  <c r="JL33" i="16"/>
  <c r="M33" i="23" s="1"/>
  <c r="JK33" i="16"/>
  <c r="L33" i="23" s="1"/>
  <c r="JJ33" i="16"/>
  <c r="K33" i="23" s="1"/>
  <c r="JI33" i="16"/>
  <c r="J33" i="23" s="1"/>
  <c r="JH33" i="16"/>
  <c r="I33" i="23" s="1"/>
  <c r="JG33" i="16"/>
  <c r="H33" i="23" s="1"/>
  <c r="JF33" i="16"/>
  <c r="G33" i="23" s="1"/>
  <c r="JE33" i="16"/>
  <c r="F33" i="23" s="1"/>
  <c r="JD33" i="16"/>
  <c r="E33" i="23" s="1"/>
  <c r="JC33" i="16"/>
  <c r="D33" i="23" s="1"/>
  <c r="KA32" i="16"/>
  <c r="AB32" i="23" s="1"/>
  <c r="JZ32" i="16"/>
  <c r="AA32" i="23" s="1"/>
  <c r="JY32" i="16"/>
  <c r="Z32" i="23" s="1"/>
  <c r="JX32" i="16"/>
  <c r="Y32" i="23" s="1"/>
  <c r="JW32" i="16"/>
  <c r="X32" i="23" s="1"/>
  <c r="JV32" i="16"/>
  <c r="W32" i="23" s="1"/>
  <c r="JU32" i="16"/>
  <c r="V32" i="23" s="1"/>
  <c r="JT32" i="16"/>
  <c r="U32" i="23" s="1"/>
  <c r="JS32" i="16"/>
  <c r="T32" i="23" s="1"/>
  <c r="S32" i="23"/>
  <c r="JQ32" i="16"/>
  <c r="R32" i="23" s="1"/>
  <c r="JP32" i="16"/>
  <c r="Q32" i="23" s="1"/>
  <c r="JO32" i="16"/>
  <c r="P32" i="23" s="1"/>
  <c r="JN32" i="16"/>
  <c r="O32" i="23" s="1"/>
  <c r="JM32" i="16"/>
  <c r="N32" i="23" s="1"/>
  <c r="JL32" i="16"/>
  <c r="M32" i="23" s="1"/>
  <c r="JK32" i="16"/>
  <c r="L32" i="23" s="1"/>
  <c r="JJ32" i="16"/>
  <c r="K32" i="23" s="1"/>
  <c r="JI32" i="16"/>
  <c r="J32" i="23" s="1"/>
  <c r="JH32" i="16"/>
  <c r="I32" i="23" s="1"/>
  <c r="JG32" i="16"/>
  <c r="H32" i="23" s="1"/>
  <c r="JF32" i="16"/>
  <c r="G32" i="23" s="1"/>
  <c r="JE32" i="16"/>
  <c r="F32" i="23" s="1"/>
  <c r="JD32" i="16"/>
  <c r="E32" i="23" s="1"/>
  <c r="JC32" i="16"/>
  <c r="D32" i="23" s="1"/>
  <c r="KA31" i="16"/>
  <c r="AB31" i="23" s="1"/>
  <c r="JZ31" i="16"/>
  <c r="AA31" i="23" s="1"/>
  <c r="JY31" i="16"/>
  <c r="Z31" i="23" s="1"/>
  <c r="JX31" i="16"/>
  <c r="Y31" i="23" s="1"/>
  <c r="JW31" i="16"/>
  <c r="X31" i="23" s="1"/>
  <c r="JV31" i="16"/>
  <c r="W31" i="23" s="1"/>
  <c r="JU31" i="16"/>
  <c r="V31" i="23" s="1"/>
  <c r="JT31" i="16"/>
  <c r="U31" i="23" s="1"/>
  <c r="JS31" i="16"/>
  <c r="T31" i="23" s="1"/>
  <c r="S31" i="23"/>
  <c r="JQ31" i="16"/>
  <c r="R31" i="23" s="1"/>
  <c r="JP31" i="16"/>
  <c r="Q31" i="23" s="1"/>
  <c r="JO31" i="16"/>
  <c r="P31" i="23" s="1"/>
  <c r="JN31" i="16"/>
  <c r="O31" i="23" s="1"/>
  <c r="JM31" i="16"/>
  <c r="N31" i="23" s="1"/>
  <c r="JL31" i="16"/>
  <c r="M31" i="23" s="1"/>
  <c r="JK31" i="16"/>
  <c r="L31" i="23" s="1"/>
  <c r="JJ31" i="16"/>
  <c r="K31" i="23" s="1"/>
  <c r="JI31" i="16"/>
  <c r="J31" i="23" s="1"/>
  <c r="JH31" i="16"/>
  <c r="I31" i="23" s="1"/>
  <c r="JG31" i="16"/>
  <c r="H31" i="23" s="1"/>
  <c r="JF31" i="16"/>
  <c r="G31" i="23" s="1"/>
  <c r="JE31" i="16"/>
  <c r="F31" i="23" s="1"/>
  <c r="JD31" i="16"/>
  <c r="E31" i="23" s="1"/>
  <c r="JC31" i="16"/>
  <c r="D31" i="23" s="1"/>
  <c r="KA30" i="16"/>
  <c r="AB30" i="23" s="1"/>
  <c r="JZ30" i="16"/>
  <c r="AA30" i="23" s="1"/>
  <c r="JY30" i="16"/>
  <c r="Z30" i="23" s="1"/>
  <c r="JX30" i="16"/>
  <c r="Y30" i="23" s="1"/>
  <c r="JW30" i="16"/>
  <c r="X30" i="23" s="1"/>
  <c r="JV30" i="16"/>
  <c r="W30" i="23" s="1"/>
  <c r="JU30" i="16"/>
  <c r="V30" i="23" s="1"/>
  <c r="JT30" i="16"/>
  <c r="U30" i="23" s="1"/>
  <c r="JS30" i="16"/>
  <c r="T30" i="23" s="1"/>
  <c r="S30" i="23"/>
  <c r="JQ30" i="16"/>
  <c r="R30" i="23" s="1"/>
  <c r="JP30" i="16"/>
  <c r="Q30" i="23" s="1"/>
  <c r="JO30" i="16"/>
  <c r="P30" i="23" s="1"/>
  <c r="JN30" i="16"/>
  <c r="O30" i="23" s="1"/>
  <c r="JM30" i="16"/>
  <c r="N30" i="23" s="1"/>
  <c r="JL30" i="16"/>
  <c r="M30" i="23" s="1"/>
  <c r="JK30" i="16"/>
  <c r="L30" i="23" s="1"/>
  <c r="JJ30" i="16"/>
  <c r="K30" i="23" s="1"/>
  <c r="JI30" i="16"/>
  <c r="J30" i="23" s="1"/>
  <c r="JH30" i="16"/>
  <c r="I30" i="23" s="1"/>
  <c r="JG30" i="16"/>
  <c r="H30" i="23" s="1"/>
  <c r="JF30" i="16"/>
  <c r="G30" i="23" s="1"/>
  <c r="JE30" i="16"/>
  <c r="F30" i="23" s="1"/>
  <c r="JD30" i="16"/>
  <c r="E30" i="23" s="1"/>
  <c r="JC30" i="16"/>
  <c r="D30" i="23" s="1"/>
  <c r="KA29" i="16"/>
  <c r="AB29" i="23" s="1"/>
  <c r="JZ29" i="16"/>
  <c r="AA29" i="23" s="1"/>
  <c r="JY29" i="16"/>
  <c r="Z29" i="23" s="1"/>
  <c r="JX29" i="16"/>
  <c r="Y29" i="23" s="1"/>
  <c r="JW29" i="16"/>
  <c r="X29" i="23" s="1"/>
  <c r="JV29" i="16"/>
  <c r="W29" i="23" s="1"/>
  <c r="JU29" i="16"/>
  <c r="V29" i="23" s="1"/>
  <c r="JT29" i="16"/>
  <c r="U29" i="23" s="1"/>
  <c r="JS29" i="16"/>
  <c r="T29" i="23" s="1"/>
  <c r="S29" i="23"/>
  <c r="JQ29" i="16"/>
  <c r="R29" i="23" s="1"/>
  <c r="JP29" i="16"/>
  <c r="Q29" i="23" s="1"/>
  <c r="JO29" i="16"/>
  <c r="P29" i="23" s="1"/>
  <c r="JN29" i="16"/>
  <c r="O29" i="23" s="1"/>
  <c r="JM29" i="16"/>
  <c r="N29" i="23" s="1"/>
  <c r="JL29" i="16"/>
  <c r="M29" i="23" s="1"/>
  <c r="JK29" i="16"/>
  <c r="L29" i="23" s="1"/>
  <c r="JJ29" i="16"/>
  <c r="K29" i="23" s="1"/>
  <c r="JI29" i="16"/>
  <c r="J29" i="23" s="1"/>
  <c r="JH29" i="16"/>
  <c r="I29" i="23" s="1"/>
  <c r="JG29" i="16"/>
  <c r="H29" i="23" s="1"/>
  <c r="JF29" i="16"/>
  <c r="G29" i="23" s="1"/>
  <c r="JE29" i="16"/>
  <c r="F29" i="23" s="1"/>
  <c r="JD29" i="16"/>
  <c r="E29" i="23" s="1"/>
  <c r="JC29" i="16"/>
  <c r="D29" i="23" s="1"/>
  <c r="KA28" i="16"/>
  <c r="AB28" i="23" s="1"/>
  <c r="JZ28" i="16"/>
  <c r="AA28" i="23" s="1"/>
  <c r="JY28" i="16"/>
  <c r="Z28" i="23" s="1"/>
  <c r="JX28" i="16"/>
  <c r="Y28" i="23" s="1"/>
  <c r="JW28" i="16"/>
  <c r="X28" i="23" s="1"/>
  <c r="JV28" i="16"/>
  <c r="W28" i="23" s="1"/>
  <c r="JU28" i="16"/>
  <c r="V28" i="23" s="1"/>
  <c r="JT28" i="16"/>
  <c r="U28" i="23" s="1"/>
  <c r="JS28" i="16"/>
  <c r="T28" i="23" s="1"/>
  <c r="S28" i="23"/>
  <c r="JQ28" i="16"/>
  <c r="R28" i="23" s="1"/>
  <c r="JP28" i="16"/>
  <c r="Q28" i="23" s="1"/>
  <c r="JO28" i="16"/>
  <c r="P28" i="23" s="1"/>
  <c r="JN28" i="16"/>
  <c r="O28" i="23" s="1"/>
  <c r="JM28" i="16"/>
  <c r="N28" i="23" s="1"/>
  <c r="JL28" i="16"/>
  <c r="M28" i="23" s="1"/>
  <c r="JK28" i="16"/>
  <c r="L28" i="23" s="1"/>
  <c r="JJ28" i="16"/>
  <c r="K28" i="23" s="1"/>
  <c r="JI28" i="16"/>
  <c r="J28" i="23" s="1"/>
  <c r="JH28" i="16"/>
  <c r="I28" i="23" s="1"/>
  <c r="JG28" i="16"/>
  <c r="H28" i="23" s="1"/>
  <c r="JF28" i="16"/>
  <c r="G28" i="23" s="1"/>
  <c r="JE28" i="16"/>
  <c r="F28" i="23" s="1"/>
  <c r="JD28" i="16"/>
  <c r="E28" i="23" s="1"/>
  <c r="JC28" i="16"/>
  <c r="D28" i="23" s="1"/>
  <c r="KA27" i="16"/>
  <c r="AB27" i="23" s="1"/>
  <c r="JZ27" i="16"/>
  <c r="AA27" i="23" s="1"/>
  <c r="JY27" i="16"/>
  <c r="Z27" i="23" s="1"/>
  <c r="JX27" i="16"/>
  <c r="Y27" i="23" s="1"/>
  <c r="JW27" i="16"/>
  <c r="X27" i="23" s="1"/>
  <c r="JV27" i="16"/>
  <c r="W27" i="23" s="1"/>
  <c r="JU27" i="16"/>
  <c r="V27" i="23" s="1"/>
  <c r="JT27" i="16"/>
  <c r="U27" i="23" s="1"/>
  <c r="JS27" i="16"/>
  <c r="T27" i="23" s="1"/>
  <c r="S27" i="23"/>
  <c r="JQ27" i="16"/>
  <c r="R27" i="23" s="1"/>
  <c r="JP27" i="16"/>
  <c r="Q27" i="23" s="1"/>
  <c r="JO27" i="16"/>
  <c r="P27" i="23" s="1"/>
  <c r="JN27" i="16"/>
  <c r="O27" i="23" s="1"/>
  <c r="JM27" i="16"/>
  <c r="N27" i="23" s="1"/>
  <c r="JL27" i="16"/>
  <c r="M27" i="23" s="1"/>
  <c r="JK27" i="16"/>
  <c r="L27" i="23" s="1"/>
  <c r="JJ27" i="16"/>
  <c r="K27" i="23" s="1"/>
  <c r="JI27" i="16"/>
  <c r="J27" i="23" s="1"/>
  <c r="JH27" i="16"/>
  <c r="I27" i="23" s="1"/>
  <c r="JG27" i="16"/>
  <c r="H27" i="23" s="1"/>
  <c r="JF27" i="16"/>
  <c r="G27" i="23" s="1"/>
  <c r="JE27" i="16"/>
  <c r="F27" i="23" s="1"/>
  <c r="JD27" i="16"/>
  <c r="E27" i="23" s="1"/>
  <c r="JC27" i="16"/>
  <c r="D27" i="23" s="1"/>
  <c r="KA26" i="16"/>
  <c r="JZ26" i="16"/>
  <c r="AA26" i="23" s="1"/>
  <c r="JY26" i="16"/>
  <c r="Z26" i="23" s="1"/>
  <c r="JX26" i="16"/>
  <c r="Y26" i="23" s="1"/>
  <c r="JW26" i="16"/>
  <c r="X26" i="23" s="1"/>
  <c r="JV26" i="16"/>
  <c r="W26" i="23" s="1"/>
  <c r="JU26" i="16"/>
  <c r="V26" i="23" s="1"/>
  <c r="JT26" i="16"/>
  <c r="U26" i="23" s="1"/>
  <c r="JS26" i="16"/>
  <c r="T26" i="23" s="1"/>
  <c r="S26" i="23"/>
  <c r="JQ26" i="16"/>
  <c r="R26" i="23" s="1"/>
  <c r="JP26" i="16"/>
  <c r="Q26" i="23" s="1"/>
  <c r="JO26" i="16"/>
  <c r="P26" i="23" s="1"/>
  <c r="JN26" i="16"/>
  <c r="O26" i="23" s="1"/>
  <c r="JM26" i="16"/>
  <c r="N26" i="23" s="1"/>
  <c r="JL26" i="16"/>
  <c r="M26" i="23" s="1"/>
  <c r="JK26" i="16"/>
  <c r="L26" i="23" s="1"/>
  <c r="JJ26" i="16"/>
  <c r="K26" i="23" s="1"/>
  <c r="JI26" i="16"/>
  <c r="J26" i="23" s="1"/>
  <c r="JH26" i="16"/>
  <c r="I26" i="23" s="1"/>
  <c r="JG26" i="16"/>
  <c r="H26" i="23" s="1"/>
  <c r="JF26" i="16"/>
  <c r="G26" i="23" s="1"/>
  <c r="JE26" i="16"/>
  <c r="F26" i="23" s="1"/>
  <c r="JD26" i="16"/>
  <c r="E26" i="23" s="1"/>
  <c r="JC26" i="16"/>
  <c r="D26" i="23" s="1"/>
  <c r="KA25" i="16"/>
  <c r="AB25" i="23" s="1"/>
  <c r="JZ25" i="16"/>
  <c r="AA25" i="23" s="1"/>
  <c r="JY25" i="16"/>
  <c r="Z25" i="23" s="1"/>
  <c r="JX25" i="16"/>
  <c r="Y25" i="23" s="1"/>
  <c r="JW25" i="16"/>
  <c r="X25" i="23" s="1"/>
  <c r="JV25" i="16"/>
  <c r="W25" i="23" s="1"/>
  <c r="JU25" i="16"/>
  <c r="V25" i="23" s="1"/>
  <c r="JT25" i="16"/>
  <c r="U25" i="23" s="1"/>
  <c r="JS25" i="16"/>
  <c r="T25" i="23" s="1"/>
  <c r="S25" i="23"/>
  <c r="JQ25" i="16"/>
  <c r="R25" i="23" s="1"/>
  <c r="JP25" i="16"/>
  <c r="Q25" i="23" s="1"/>
  <c r="JO25" i="16"/>
  <c r="P25" i="23" s="1"/>
  <c r="JN25" i="16"/>
  <c r="O25" i="23" s="1"/>
  <c r="JM25" i="16"/>
  <c r="N25" i="23" s="1"/>
  <c r="JL25" i="16"/>
  <c r="M25" i="23" s="1"/>
  <c r="JK25" i="16"/>
  <c r="L25" i="23" s="1"/>
  <c r="JJ25" i="16"/>
  <c r="K25" i="23" s="1"/>
  <c r="JI25" i="16"/>
  <c r="J25" i="23" s="1"/>
  <c r="JH25" i="16"/>
  <c r="I25" i="23" s="1"/>
  <c r="JG25" i="16"/>
  <c r="H25" i="23" s="1"/>
  <c r="JF25" i="16"/>
  <c r="G25" i="23" s="1"/>
  <c r="JE25" i="16"/>
  <c r="F25" i="23" s="1"/>
  <c r="JD25" i="16"/>
  <c r="E25" i="23" s="1"/>
  <c r="JC25" i="16"/>
  <c r="D25" i="23" s="1"/>
  <c r="KA24" i="16"/>
  <c r="AB24" i="23" s="1"/>
  <c r="JZ24" i="16"/>
  <c r="AA24" i="23" s="1"/>
  <c r="JY24" i="16"/>
  <c r="Z24" i="23" s="1"/>
  <c r="JX24" i="16"/>
  <c r="Y24" i="23" s="1"/>
  <c r="JW24" i="16"/>
  <c r="X24" i="23" s="1"/>
  <c r="JV24" i="16"/>
  <c r="W24" i="23" s="1"/>
  <c r="JU24" i="16"/>
  <c r="V24" i="23" s="1"/>
  <c r="JT24" i="16"/>
  <c r="U24" i="23" s="1"/>
  <c r="JS24" i="16"/>
  <c r="T24" i="23" s="1"/>
  <c r="S24" i="23"/>
  <c r="JQ24" i="16"/>
  <c r="R24" i="23" s="1"/>
  <c r="JP24" i="16"/>
  <c r="Q24" i="23" s="1"/>
  <c r="JO24" i="16"/>
  <c r="P24" i="23" s="1"/>
  <c r="JN24" i="16"/>
  <c r="O24" i="23" s="1"/>
  <c r="JM24" i="16"/>
  <c r="N24" i="23" s="1"/>
  <c r="JL24" i="16"/>
  <c r="M24" i="23" s="1"/>
  <c r="JK24" i="16"/>
  <c r="L24" i="23" s="1"/>
  <c r="JJ24" i="16"/>
  <c r="K24" i="23" s="1"/>
  <c r="JI24" i="16"/>
  <c r="J24" i="23" s="1"/>
  <c r="JH24" i="16"/>
  <c r="I24" i="23" s="1"/>
  <c r="JG24" i="16"/>
  <c r="H24" i="23" s="1"/>
  <c r="JF24" i="16"/>
  <c r="G24" i="23" s="1"/>
  <c r="JE24" i="16"/>
  <c r="F24" i="23" s="1"/>
  <c r="JD24" i="16"/>
  <c r="E24" i="23" s="1"/>
  <c r="JC24" i="16"/>
  <c r="D24" i="23" s="1"/>
  <c r="KA23" i="16"/>
  <c r="AB23" i="23" s="1"/>
  <c r="JZ23" i="16"/>
  <c r="AA23" i="23" s="1"/>
  <c r="JY23" i="16"/>
  <c r="Z23" i="23" s="1"/>
  <c r="JX23" i="16"/>
  <c r="Y23" i="23" s="1"/>
  <c r="JW23" i="16"/>
  <c r="X23" i="23" s="1"/>
  <c r="JV23" i="16"/>
  <c r="W23" i="23" s="1"/>
  <c r="JU23" i="16"/>
  <c r="V23" i="23" s="1"/>
  <c r="JT23" i="16"/>
  <c r="U23" i="23" s="1"/>
  <c r="JS23" i="16"/>
  <c r="T23" i="23" s="1"/>
  <c r="S23" i="23"/>
  <c r="JQ23" i="16"/>
  <c r="R23" i="23" s="1"/>
  <c r="JP23" i="16"/>
  <c r="Q23" i="23" s="1"/>
  <c r="JO23" i="16"/>
  <c r="P23" i="23" s="1"/>
  <c r="JN23" i="16"/>
  <c r="O23" i="23" s="1"/>
  <c r="JM23" i="16"/>
  <c r="N23" i="23" s="1"/>
  <c r="JL23" i="16"/>
  <c r="M23" i="23" s="1"/>
  <c r="JK23" i="16"/>
  <c r="L23" i="23" s="1"/>
  <c r="JJ23" i="16"/>
  <c r="K23" i="23" s="1"/>
  <c r="JI23" i="16"/>
  <c r="J23" i="23" s="1"/>
  <c r="JH23" i="16"/>
  <c r="I23" i="23" s="1"/>
  <c r="JG23" i="16"/>
  <c r="H23" i="23" s="1"/>
  <c r="JF23" i="16"/>
  <c r="G23" i="23" s="1"/>
  <c r="JE23" i="16"/>
  <c r="F23" i="23" s="1"/>
  <c r="JD23" i="16"/>
  <c r="E23" i="23" s="1"/>
  <c r="JC23" i="16"/>
  <c r="D23" i="23" s="1"/>
  <c r="KA22" i="16"/>
  <c r="AB22" i="23" s="1"/>
  <c r="JZ22" i="16"/>
  <c r="AA22" i="23" s="1"/>
  <c r="JY22" i="16"/>
  <c r="Z22" i="23" s="1"/>
  <c r="JX22" i="16"/>
  <c r="Y22" i="23" s="1"/>
  <c r="JW22" i="16"/>
  <c r="X22" i="23" s="1"/>
  <c r="JV22" i="16"/>
  <c r="W22" i="23" s="1"/>
  <c r="JU22" i="16"/>
  <c r="V22" i="23" s="1"/>
  <c r="JT22" i="16"/>
  <c r="U22" i="23" s="1"/>
  <c r="JS22" i="16"/>
  <c r="T22" i="23" s="1"/>
  <c r="S22" i="23"/>
  <c r="JQ22" i="16"/>
  <c r="R22" i="23" s="1"/>
  <c r="JP22" i="16"/>
  <c r="Q22" i="23" s="1"/>
  <c r="JO22" i="16"/>
  <c r="P22" i="23" s="1"/>
  <c r="JN22" i="16"/>
  <c r="O22" i="23" s="1"/>
  <c r="JM22" i="16"/>
  <c r="N22" i="23" s="1"/>
  <c r="JL22" i="16"/>
  <c r="M22" i="23" s="1"/>
  <c r="JK22" i="16"/>
  <c r="L22" i="23" s="1"/>
  <c r="JJ22" i="16"/>
  <c r="K22" i="23" s="1"/>
  <c r="JI22" i="16"/>
  <c r="J22" i="23" s="1"/>
  <c r="JH22" i="16"/>
  <c r="I22" i="23" s="1"/>
  <c r="JG22" i="16"/>
  <c r="H22" i="23" s="1"/>
  <c r="JF22" i="16"/>
  <c r="G22" i="23" s="1"/>
  <c r="JE22" i="16"/>
  <c r="F22" i="23" s="1"/>
  <c r="JD22" i="16"/>
  <c r="E22" i="23" s="1"/>
  <c r="JC22" i="16"/>
  <c r="D22" i="23" s="1"/>
  <c r="KA20" i="16"/>
  <c r="AB20" i="23" s="1"/>
  <c r="JZ20" i="16"/>
  <c r="AA20" i="23" s="1"/>
  <c r="JY20" i="16"/>
  <c r="Z20" i="23" s="1"/>
  <c r="JX20" i="16"/>
  <c r="Y20" i="23" s="1"/>
  <c r="JW20" i="16"/>
  <c r="X20" i="23" s="1"/>
  <c r="JV20" i="16"/>
  <c r="W20" i="23" s="1"/>
  <c r="JU20" i="16"/>
  <c r="V20" i="23" s="1"/>
  <c r="JT20" i="16"/>
  <c r="U20" i="23" s="1"/>
  <c r="JS20" i="16"/>
  <c r="T20" i="23" s="1"/>
  <c r="S20" i="23"/>
  <c r="JQ20" i="16"/>
  <c r="R20" i="23" s="1"/>
  <c r="JP20" i="16"/>
  <c r="Q20" i="23" s="1"/>
  <c r="JO20" i="16"/>
  <c r="P20" i="23" s="1"/>
  <c r="JN20" i="16"/>
  <c r="O20" i="23" s="1"/>
  <c r="JM20" i="16"/>
  <c r="N20" i="23" s="1"/>
  <c r="JL20" i="16"/>
  <c r="M20" i="23" s="1"/>
  <c r="JK20" i="16"/>
  <c r="L20" i="23" s="1"/>
  <c r="JJ20" i="16"/>
  <c r="K20" i="23" s="1"/>
  <c r="JI20" i="16"/>
  <c r="J20" i="23" s="1"/>
  <c r="JH20" i="16"/>
  <c r="I20" i="23" s="1"/>
  <c r="JG20" i="16"/>
  <c r="H20" i="23" s="1"/>
  <c r="JF20" i="16"/>
  <c r="G20" i="23" s="1"/>
  <c r="JE20" i="16"/>
  <c r="F20" i="23" s="1"/>
  <c r="JD20" i="16"/>
  <c r="E20" i="23" s="1"/>
  <c r="JC20" i="16"/>
  <c r="D20" i="23" s="1"/>
  <c r="KA19" i="16"/>
  <c r="AB19" i="23" s="1"/>
  <c r="JZ19" i="16"/>
  <c r="AA19" i="23" s="1"/>
  <c r="JY19" i="16"/>
  <c r="Z19" i="23" s="1"/>
  <c r="JX19" i="16"/>
  <c r="Y19" i="23" s="1"/>
  <c r="JW19" i="16"/>
  <c r="X19" i="23" s="1"/>
  <c r="JV19" i="16"/>
  <c r="W19" i="23" s="1"/>
  <c r="JU19" i="16"/>
  <c r="V19" i="23" s="1"/>
  <c r="JT19" i="16"/>
  <c r="U19" i="23" s="1"/>
  <c r="JS19" i="16"/>
  <c r="T19" i="23" s="1"/>
  <c r="S19" i="23"/>
  <c r="JQ19" i="16"/>
  <c r="R19" i="23" s="1"/>
  <c r="JP19" i="16"/>
  <c r="Q19" i="23" s="1"/>
  <c r="JO19" i="16"/>
  <c r="P19" i="23" s="1"/>
  <c r="JN19" i="16"/>
  <c r="O19" i="23" s="1"/>
  <c r="JM19" i="16"/>
  <c r="N19" i="23" s="1"/>
  <c r="JL19" i="16"/>
  <c r="M19" i="23" s="1"/>
  <c r="JK19" i="16"/>
  <c r="L19" i="23" s="1"/>
  <c r="JJ19" i="16"/>
  <c r="K19" i="23" s="1"/>
  <c r="JI19" i="16"/>
  <c r="J19" i="23" s="1"/>
  <c r="JH19" i="16"/>
  <c r="I19" i="23" s="1"/>
  <c r="JG19" i="16"/>
  <c r="H19" i="23" s="1"/>
  <c r="JF19" i="16"/>
  <c r="G19" i="23" s="1"/>
  <c r="JE19" i="16"/>
  <c r="F19" i="23" s="1"/>
  <c r="JD19" i="16"/>
  <c r="E19" i="23" s="1"/>
  <c r="JC19" i="16"/>
  <c r="D19" i="23" s="1"/>
  <c r="KA18" i="16"/>
  <c r="AB18" i="23" s="1"/>
  <c r="JZ18" i="16"/>
  <c r="AA18" i="23" s="1"/>
  <c r="JY18" i="16"/>
  <c r="Z18" i="23" s="1"/>
  <c r="JX18" i="16"/>
  <c r="Y18" i="23" s="1"/>
  <c r="JW18" i="16"/>
  <c r="X18" i="23" s="1"/>
  <c r="JV18" i="16"/>
  <c r="W18" i="23" s="1"/>
  <c r="JU18" i="16"/>
  <c r="V18" i="23" s="1"/>
  <c r="JT18" i="16"/>
  <c r="U18" i="23" s="1"/>
  <c r="JS18" i="16"/>
  <c r="T18" i="23" s="1"/>
  <c r="S18" i="23"/>
  <c r="JQ18" i="16"/>
  <c r="R18" i="23" s="1"/>
  <c r="JP18" i="16"/>
  <c r="Q18" i="23" s="1"/>
  <c r="JO18" i="16"/>
  <c r="P18" i="23" s="1"/>
  <c r="JN18" i="16"/>
  <c r="O18" i="23" s="1"/>
  <c r="JM18" i="16"/>
  <c r="N18" i="23" s="1"/>
  <c r="JL18" i="16"/>
  <c r="M18" i="23" s="1"/>
  <c r="JK18" i="16"/>
  <c r="L18" i="23" s="1"/>
  <c r="JJ18" i="16"/>
  <c r="K18" i="23" s="1"/>
  <c r="JI18" i="16"/>
  <c r="J18" i="23" s="1"/>
  <c r="JH18" i="16"/>
  <c r="I18" i="23" s="1"/>
  <c r="JG18" i="16"/>
  <c r="H18" i="23" s="1"/>
  <c r="JF18" i="16"/>
  <c r="G18" i="23" s="1"/>
  <c r="JE18" i="16"/>
  <c r="F18" i="23" s="1"/>
  <c r="JD18" i="16"/>
  <c r="E18" i="23" s="1"/>
  <c r="JC18" i="16"/>
  <c r="D18" i="23" s="1"/>
  <c r="KA16" i="16"/>
  <c r="AB16" i="23" s="1"/>
  <c r="JZ16" i="16"/>
  <c r="JY16" i="16"/>
  <c r="Z16" i="23" s="1"/>
  <c r="JX16" i="16"/>
  <c r="Y16" i="23" s="1"/>
  <c r="JW16" i="16"/>
  <c r="X16" i="23" s="1"/>
  <c r="JV16" i="16"/>
  <c r="W16" i="23" s="1"/>
  <c r="JU16" i="16"/>
  <c r="V16" i="23" s="1"/>
  <c r="JT16" i="16"/>
  <c r="U16" i="23" s="1"/>
  <c r="JS16" i="16"/>
  <c r="T16" i="23" s="1"/>
  <c r="S16" i="23"/>
  <c r="JQ16" i="16"/>
  <c r="R16" i="23" s="1"/>
  <c r="JP16" i="16"/>
  <c r="Q16" i="23" s="1"/>
  <c r="JO16" i="16"/>
  <c r="P16" i="23" s="1"/>
  <c r="JN16" i="16"/>
  <c r="O16" i="23" s="1"/>
  <c r="JM16" i="16"/>
  <c r="N16" i="23" s="1"/>
  <c r="JL16" i="16"/>
  <c r="M16" i="23" s="1"/>
  <c r="JK16" i="16"/>
  <c r="L16" i="23" s="1"/>
  <c r="JJ16" i="16"/>
  <c r="K16" i="23" s="1"/>
  <c r="JI16" i="16"/>
  <c r="J16" i="23" s="1"/>
  <c r="JH16" i="16"/>
  <c r="I16" i="23" s="1"/>
  <c r="JG16" i="16"/>
  <c r="H16" i="23" s="1"/>
  <c r="JF16" i="16"/>
  <c r="G16" i="23" s="1"/>
  <c r="JE16" i="16"/>
  <c r="F16" i="23" s="1"/>
  <c r="JD16" i="16"/>
  <c r="E16" i="23" s="1"/>
  <c r="JC16" i="16"/>
  <c r="D16" i="23" s="1"/>
  <c r="KA15" i="16"/>
  <c r="JZ15" i="16"/>
  <c r="AA15" i="23" s="1"/>
  <c r="JY15" i="16"/>
  <c r="Z15" i="23" s="1"/>
  <c r="JX15" i="16"/>
  <c r="Y15" i="23" s="1"/>
  <c r="JW15" i="16"/>
  <c r="X15" i="23" s="1"/>
  <c r="JV15" i="16"/>
  <c r="W15" i="23" s="1"/>
  <c r="JU15" i="16"/>
  <c r="V15" i="23" s="1"/>
  <c r="JT15" i="16"/>
  <c r="U15" i="23" s="1"/>
  <c r="JS15" i="16"/>
  <c r="T15" i="23" s="1"/>
  <c r="S15" i="23"/>
  <c r="JQ15" i="16"/>
  <c r="R15" i="23" s="1"/>
  <c r="JP15" i="16"/>
  <c r="Q15" i="23" s="1"/>
  <c r="JO15" i="16"/>
  <c r="JN15" i="16"/>
  <c r="O15" i="23" s="1"/>
  <c r="JM15" i="16"/>
  <c r="N15" i="23" s="1"/>
  <c r="JL15" i="16"/>
  <c r="M15" i="23" s="1"/>
  <c r="JK15" i="16"/>
  <c r="L15" i="23" s="1"/>
  <c r="JJ15" i="16"/>
  <c r="K15" i="23" s="1"/>
  <c r="JI15" i="16"/>
  <c r="J15" i="23" s="1"/>
  <c r="JH15" i="16"/>
  <c r="I15" i="23" s="1"/>
  <c r="JG15" i="16"/>
  <c r="H15" i="23" s="1"/>
  <c r="JF15" i="16"/>
  <c r="G15" i="23" s="1"/>
  <c r="JE15" i="16"/>
  <c r="F15" i="23" s="1"/>
  <c r="JD15" i="16"/>
  <c r="E15" i="23" s="1"/>
  <c r="JC15" i="16"/>
  <c r="KA13" i="16"/>
  <c r="AB13" i="23" s="1"/>
  <c r="JZ13" i="16"/>
  <c r="JY13" i="16"/>
  <c r="Z13" i="23" s="1"/>
  <c r="JX13" i="16"/>
  <c r="Y13" i="23" s="1"/>
  <c r="JW13" i="16"/>
  <c r="JV13" i="16"/>
  <c r="W13" i="23" s="1"/>
  <c r="V13" i="23"/>
  <c r="JT13" i="16"/>
  <c r="U13" i="23" s="1"/>
  <c r="JS13" i="16"/>
  <c r="T13" i="23" s="1"/>
  <c r="JQ13" i="16"/>
  <c r="R13" i="23" s="1"/>
  <c r="JP13" i="16"/>
  <c r="Q13" i="23" s="1"/>
  <c r="JO13" i="16"/>
  <c r="JN13" i="16"/>
  <c r="O13" i="23" s="1"/>
  <c r="JM13" i="16"/>
  <c r="N13" i="23" s="1"/>
  <c r="JL13" i="16"/>
  <c r="M13" i="23" s="1"/>
  <c r="JK13" i="16"/>
  <c r="L13" i="23" s="1"/>
  <c r="JJ13" i="16"/>
  <c r="K13" i="23" s="1"/>
  <c r="JI13" i="16"/>
  <c r="JH13" i="16"/>
  <c r="I13" i="23" s="1"/>
  <c r="JG13" i="16"/>
  <c r="H13" i="23" s="1"/>
  <c r="JF13" i="16"/>
  <c r="G13" i="23" s="1"/>
  <c r="JE13" i="16"/>
  <c r="F13" i="23" s="1"/>
  <c r="JD13" i="16"/>
  <c r="E13" i="23" s="1"/>
  <c r="JC13" i="16"/>
  <c r="KA11" i="16"/>
  <c r="AB11" i="23" s="1"/>
  <c r="JZ11" i="16"/>
  <c r="AA11" i="23" s="1"/>
  <c r="JY11" i="16"/>
  <c r="Z11" i="23" s="1"/>
  <c r="JX11" i="16"/>
  <c r="Y11" i="23" s="1"/>
  <c r="JW11" i="16"/>
  <c r="X11" i="23" s="1"/>
  <c r="JV11" i="16"/>
  <c r="W11" i="23" s="1"/>
  <c r="V11" i="23"/>
  <c r="JT11" i="16"/>
  <c r="U11" i="23" s="1"/>
  <c r="JS11" i="16"/>
  <c r="T11" i="23" s="1"/>
  <c r="S11" i="23"/>
  <c r="JQ11" i="16"/>
  <c r="R11" i="23" s="1"/>
  <c r="JP11" i="16"/>
  <c r="Q11" i="23" s="1"/>
  <c r="JO11" i="16"/>
  <c r="P11" i="23" s="1"/>
  <c r="JN11" i="16"/>
  <c r="O11" i="23" s="1"/>
  <c r="JM11" i="16"/>
  <c r="N11" i="23" s="1"/>
  <c r="JL11" i="16"/>
  <c r="M11" i="23" s="1"/>
  <c r="JK11" i="16"/>
  <c r="L11" i="23" s="1"/>
  <c r="JJ11" i="16"/>
  <c r="K11" i="23" s="1"/>
  <c r="JI11" i="16"/>
  <c r="J11" i="23" s="1"/>
  <c r="JH11" i="16"/>
  <c r="I11" i="23" s="1"/>
  <c r="JG11" i="16"/>
  <c r="H11" i="23" s="1"/>
  <c r="JF11" i="16"/>
  <c r="G11" i="23" s="1"/>
  <c r="JE11" i="16"/>
  <c r="F11" i="23" s="1"/>
  <c r="JD11" i="16"/>
  <c r="E11" i="23" s="1"/>
  <c r="JC11" i="16"/>
  <c r="D11" i="23" s="1"/>
  <c r="KA10" i="16"/>
  <c r="AB10" i="23" s="1"/>
  <c r="JZ10" i="16"/>
  <c r="AA10" i="23" s="1"/>
  <c r="JY10" i="16"/>
  <c r="Z10" i="23" s="1"/>
  <c r="JX10" i="16"/>
  <c r="Y10" i="23" s="1"/>
  <c r="JW10" i="16"/>
  <c r="X10" i="23" s="1"/>
  <c r="JV10" i="16"/>
  <c r="W10" i="23" s="1"/>
  <c r="V10" i="23"/>
  <c r="JT10" i="16"/>
  <c r="U10" i="23" s="1"/>
  <c r="JS10" i="16"/>
  <c r="T10" i="23" s="1"/>
  <c r="S10" i="23"/>
  <c r="JQ10" i="16"/>
  <c r="R10" i="23" s="1"/>
  <c r="JP10" i="16"/>
  <c r="Q10" i="23" s="1"/>
  <c r="JO10" i="16"/>
  <c r="P10" i="23" s="1"/>
  <c r="JN10" i="16"/>
  <c r="O10" i="23" s="1"/>
  <c r="JM10" i="16"/>
  <c r="N10" i="23" s="1"/>
  <c r="JL10" i="16"/>
  <c r="M10" i="23" s="1"/>
  <c r="JK10" i="16"/>
  <c r="L10" i="23" s="1"/>
  <c r="JJ10" i="16"/>
  <c r="K10" i="23" s="1"/>
  <c r="JI10" i="16"/>
  <c r="J10" i="23" s="1"/>
  <c r="JH10" i="16"/>
  <c r="I10" i="23" s="1"/>
  <c r="JG10" i="16"/>
  <c r="H10" i="23" s="1"/>
  <c r="JF10" i="16"/>
  <c r="G10" i="23" s="1"/>
  <c r="JE10" i="16"/>
  <c r="F10" i="23" s="1"/>
  <c r="JD10" i="16"/>
  <c r="E10" i="23" s="1"/>
  <c r="JC10" i="16"/>
  <c r="D10" i="23" s="1"/>
  <c r="KA9" i="16"/>
  <c r="AB9" i="23" s="1"/>
  <c r="JZ9" i="16"/>
  <c r="AA9" i="23" s="1"/>
  <c r="JY9" i="16"/>
  <c r="Z9" i="23" s="1"/>
  <c r="JX9" i="16"/>
  <c r="Y9" i="23" s="1"/>
  <c r="JW9" i="16"/>
  <c r="X9" i="23" s="1"/>
  <c r="JV9" i="16"/>
  <c r="W9" i="23" s="1"/>
  <c r="V9" i="23"/>
  <c r="JT9" i="16"/>
  <c r="U9" i="23" s="1"/>
  <c r="JS9" i="16"/>
  <c r="T9" i="23" s="1"/>
  <c r="S9" i="23"/>
  <c r="JQ9" i="16"/>
  <c r="R9" i="23" s="1"/>
  <c r="JP9" i="16"/>
  <c r="Q9" i="23" s="1"/>
  <c r="JO9" i="16"/>
  <c r="P9" i="23" s="1"/>
  <c r="JN9" i="16"/>
  <c r="O9" i="23" s="1"/>
  <c r="JM9" i="16"/>
  <c r="N9" i="23" s="1"/>
  <c r="JL9" i="16"/>
  <c r="M9" i="23" s="1"/>
  <c r="JK9" i="16"/>
  <c r="L9" i="23" s="1"/>
  <c r="JJ9" i="16"/>
  <c r="K9" i="23" s="1"/>
  <c r="JI9" i="16"/>
  <c r="J9" i="23" s="1"/>
  <c r="JH9" i="16"/>
  <c r="I9" i="23" s="1"/>
  <c r="JG9" i="16"/>
  <c r="H9" i="23" s="1"/>
  <c r="JF9" i="16"/>
  <c r="G9" i="23" s="1"/>
  <c r="JE9" i="16"/>
  <c r="F9" i="23" s="1"/>
  <c r="JD9" i="16"/>
  <c r="E9" i="23" s="1"/>
  <c r="JC9" i="16"/>
  <c r="D9" i="23" s="1"/>
  <c r="KA7" i="16"/>
  <c r="AB7" i="23" s="1"/>
  <c r="JZ7" i="16"/>
  <c r="AA7" i="23" s="1"/>
  <c r="JY7" i="16"/>
  <c r="Z7" i="23" s="1"/>
  <c r="JX7" i="16"/>
  <c r="Y7" i="23" s="1"/>
  <c r="JW7" i="16"/>
  <c r="X7" i="23" s="1"/>
  <c r="JV7" i="16"/>
  <c r="W7" i="23" s="1"/>
  <c r="V7" i="23"/>
  <c r="JT7" i="16"/>
  <c r="U7" i="23" s="1"/>
  <c r="JS7" i="16"/>
  <c r="T7" i="23" s="1"/>
  <c r="S7" i="23"/>
  <c r="JQ7" i="16"/>
  <c r="R7" i="23" s="1"/>
  <c r="JP7" i="16"/>
  <c r="Q7" i="23" s="1"/>
  <c r="JO7" i="16"/>
  <c r="P7" i="23" s="1"/>
  <c r="JN7" i="16"/>
  <c r="O7" i="23" s="1"/>
  <c r="JM7" i="16"/>
  <c r="N7" i="23" s="1"/>
  <c r="JL7" i="16"/>
  <c r="JK7" i="16"/>
  <c r="L7" i="23" s="1"/>
  <c r="JJ7" i="16"/>
  <c r="K7" i="23" s="1"/>
  <c r="JI7" i="16"/>
  <c r="J7" i="23" s="1"/>
  <c r="JH7" i="16"/>
  <c r="I7" i="23" s="1"/>
  <c r="JG7" i="16"/>
  <c r="H7" i="23" s="1"/>
  <c r="JF7" i="16"/>
  <c r="JE7" i="16"/>
  <c r="F7" i="23" s="1"/>
  <c r="JD7" i="16"/>
  <c r="E7" i="23" s="1"/>
  <c r="JC7" i="16"/>
  <c r="D7" i="23" s="1"/>
  <c r="KA6" i="16"/>
  <c r="AB6" i="23" s="1"/>
  <c r="JZ6" i="16"/>
  <c r="AA6" i="23" s="1"/>
  <c r="JY6" i="16"/>
  <c r="Z6" i="23" s="1"/>
  <c r="JX6" i="16"/>
  <c r="Y6" i="23" s="1"/>
  <c r="JW6" i="16"/>
  <c r="X6" i="23" s="1"/>
  <c r="JV6" i="16"/>
  <c r="W6" i="23" s="1"/>
  <c r="V6" i="23"/>
  <c r="JT6" i="16"/>
  <c r="U6" i="23" s="1"/>
  <c r="JS6" i="16"/>
  <c r="T6" i="23" s="1"/>
  <c r="S6" i="23"/>
  <c r="JQ6" i="16"/>
  <c r="R6" i="23" s="1"/>
  <c r="JP6" i="16"/>
  <c r="Q6" i="23" s="1"/>
  <c r="JO6" i="16"/>
  <c r="P6" i="23" s="1"/>
  <c r="JN6" i="16"/>
  <c r="O6" i="23" s="1"/>
  <c r="JM6" i="16"/>
  <c r="N6" i="23" s="1"/>
  <c r="JL6" i="16"/>
  <c r="M6" i="23" s="1"/>
  <c r="JK6" i="16"/>
  <c r="L6" i="23" s="1"/>
  <c r="JJ6" i="16"/>
  <c r="K6" i="23" s="1"/>
  <c r="JI6" i="16"/>
  <c r="J6" i="23" s="1"/>
  <c r="JH6" i="16"/>
  <c r="I6" i="23" s="1"/>
  <c r="JG6" i="16"/>
  <c r="H6" i="23" s="1"/>
  <c r="JF6" i="16"/>
  <c r="G6" i="23" s="1"/>
  <c r="JE6" i="16"/>
  <c r="F6" i="23" s="1"/>
  <c r="JD6" i="16"/>
  <c r="E6" i="23" s="1"/>
  <c r="JC6" i="16"/>
  <c r="D6" i="23" s="1"/>
  <c r="JB136" i="16"/>
  <c r="JB135" i="16"/>
  <c r="JB133" i="16"/>
  <c r="KL132" i="16" s="1"/>
  <c r="JB131" i="16"/>
  <c r="JB130" i="16"/>
  <c r="JB128" i="16"/>
  <c r="JB126" i="16"/>
  <c r="JB123" i="16"/>
  <c r="JB122" i="16"/>
  <c r="C120" i="23"/>
  <c r="JB119" i="16"/>
  <c r="JB118" i="16"/>
  <c r="JB115" i="16"/>
  <c r="JB113" i="16"/>
  <c r="JB111" i="16"/>
  <c r="JB110" i="16"/>
  <c r="JB109" i="16"/>
  <c r="JB108" i="16"/>
  <c r="JB107" i="16"/>
  <c r="JB106" i="16"/>
  <c r="JB105" i="16"/>
  <c r="JB104" i="16"/>
  <c r="JB103" i="16"/>
  <c r="JB102" i="16"/>
  <c r="JB101" i="16"/>
  <c r="JB100" i="16"/>
  <c r="JB97" i="16"/>
  <c r="JB96" i="16"/>
  <c r="JB95" i="16"/>
  <c r="JB94" i="16"/>
  <c r="JB93" i="16"/>
  <c r="JB92" i="16"/>
  <c r="JB91" i="16"/>
  <c r="JB90" i="16"/>
  <c r="JB89" i="16"/>
  <c r="JB88" i="16"/>
  <c r="JB87" i="16"/>
  <c r="JB85" i="16"/>
  <c r="JB84" i="16"/>
  <c r="JB83" i="16"/>
  <c r="JB82" i="16"/>
  <c r="JB81" i="16"/>
  <c r="JB79" i="16"/>
  <c r="JB78" i="16"/>
  <c r="JB77" i="16"/>
  <c r="JB75" i="16"/>
  <c r="JB74" i="16"/>
  <c r="JB73" i="16"/>
  <c r="JB71" i="16"/>
  <c r="JB70" i="16"/>
  <c r="JB69" i="16"/>
  <c r="JB65" i="16"/>
  <c r="JB64" i="16"/>
  <c r="JB63" i="16"/>
  <c r="JB62" i="16"/>
  <c r="JB61" i="16"/>
  <c r="JB59" i="16"/>
  <c r="JB58" i="16"/>
  <c r="JB57" i="16"/>
  <c r="JB56" i="16"/>
  <c r="JB55" i="16"/>
  <c r="JB54" i="16"/>
  <c r="JB53" i="16"/>
  <c r="JB52" i="16"/>
  <c r="JB51" i="16"/>
  <c r="JB50" i="16"/>
  <c r="JB49" i="16"/>
  <c r="JB46" i="16"/>
  <c r="JB45" i="16"/>
  <c r="JB44" i="16"/>
  <c r="JB43" i="16"/>
  <c r="JB42" i="16"/>
  <c r="JB41" i="16"/>
  <c r="JB40" i="16"/>
  <c r="JB39" i="16"/>
  <c r="JB38" i="16"/>
  <c r="JB37" i="16"/>
  <c r="JB36" i="16"/>
  <c r="JB35" i="16"/>
  <c r="JB34" i="16"/>
  <c r="JB33" i="16"/>
  <c r="JB32" i="16"/>
  <c r="JB31" i="16"/>
  <c r="JB30" i="16"/>
  <c r="JB29" i="16"/>
  <c r="JB28" i="16"/>
  <c r="JB27" i="16"/>
  <c r="JB26" i="16"/>
  <c r="JB25" i="16"/>
  <c r="JB24" i="16"/>
  <c r="JB23" i="16"/>
  <c r="JB22" i="16"/>
  <c r="JB20" i="16"/>
  <c r="JB19" i="16"/>
  <c r="JB18" i="16"/>
  <c r="JB16" i="16"/>
  <c r="JB15" i="16"/>
  <c r="JB13" i="16"/>
  <c r="KL12" i="16" s="1"/>
  <c r="JB11" i="16"/>
  <c r="JB10" i="16"/>
  <c r="JB9" i="16"/>
  <c r="JB7" i="16"/>
  <c r="JB6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R117" i="16"/>
  <c r="S117" i="16"/>
  <c r="T117" i="16"/>
  <c r="U117" i="16"/>
  <c r="V117" i="16"/>
  <c r="W117" i="16"/>
  <c r="X117" i="16"/>
  <c r="Y117" i="16"/>
  <c r="Z117" i="16"/>
  <c r="AA117" i="16"/>
  <c r="AB117" i="16"/>
  <c r="AC117" i="16"/>
  <c r="AE117" i="16"/>
  <c r="BY117" i="16"/>
  <c r="BZ117" i="16"/>
  <c r="CA117" i="16"/>
  <c r="CB117" i="16"/>
  <c r="CC117" i="16"/>
  <c r="CD117" i="16"/>
  <c r="CE117" i="16"/>
  <c r="CF117" i="16"/>
  <c r="CG117" i="16"/>
  <c r="CH117" i="16"/>
  <c r="CI117" i="16"/>
  <c r="CJ117" i="16"/>
  <c r="CK117" i="16"/>
  <c r="CL117" i="16"/>
  <c r="CM117" i="16"/>
  <c r="CN117" i="16"/>
  <c r="CO117" i="16"/>
  <c r="CP117" i="16"/>
  <c r="CQ117" i="16"/>
  <c r="CR117" i="16"/>
  <c r="CS117" i="16"/>
  <c r="CT117" i="16"/>
  <c r="CU117" i="16"/>
  <c r="BK117" i="16"/>
  <c r="BL117" i="16"/>
  <c r="BM117" i="16"/>
  <c r="BN117" i="16"/>
  <c r="AN117" i="16"/>
  <c r="AO117" i="16"/>
  <c r="AP117" i="16"/>
  <c r="AQ117" i="16"/>
  <c r="AR117" i="16"/>
  <c r="AS117" i="16"/>
  <c r="AT117" i="16"/>
  <c r="AU117" i="16"/>
  <c r="AV117" i="16"/>
  <c r="AW117" i="16"/>
  <c r="AX117" i="16"/>
  <c r="AY117" i="16"/>
  <c r="AZ117" i="16"/>
  <c r="BA117" i="16"/>
  <c r="BB117" i="16"/>
  <c r="BC117" i="16"/>
  <c r="BD117" i="16"/>
  <c r="BE117" i="16"/>
  <c r="BF117" i="16"/>
  <c r="BG117" i="16"/>
  <c r="BH117" i="16"/>
  <c r="BI117" i="16"/>
  <c r="BJ117" i="16"/>
  <c r="CV117" i="16"/>
  <c r="CW117" i="16"/>
  <c r="CX117" i="16"/>
  <c r="CY117" i="16"/>
  <c r="DJ117" i="16"/>
  <c r="DK117" i="16"/>
  <c r="DL117" i="16"/>
  <c r="DM117" i="16"/>
  <c r="DN117" i="16"/>
  <c r="DO117" i="16"/>
  <c r="DP117" i="16"/>
  <c r="DQ117" i="16"/>
  <c r="DR117" i="16"/>
  <c r="DS117" i="16"/>
  <c r="DT117" i="16"/>
  <c r="DU117" i="16"/>
  <c r="DV117" i="16"/>
  <c r="DW117" i="16"/>
  <c r="DX117" i="16"/>
  <c r="DY117" i="16"/>
  <c r="DZ117" i="16"/>
  <c r="EA117" i="16"/>
  <c r="EB117" i="16"/>
  <c r="EC117" i="16"/>
  <c r="EE117" i="16"/>
  <c r="EF117" i="16"/>
  <c r="EG117" i="16"/>
  <c r="EH117" i="16"/>
  <c r="EI117" i="16"/>
  <c r="EJ117" i="16"/>
  <c r="EM117" i="16"/>
  <c r="EU117" i="16"/>
  <c r="EV117" i="16"/>
  <c r="EW117" i="16"/>
  <c r="EX117" i="16"/>
  <c r="EY117" i="16"/>
  <c r="EZ117" i="16"/>
  <c r="FA117" i="16"/>
  <c r="FB117" i="16"/>
  <c r="FC117" i="16"/>
  <c r="FD117" i="16"/>
  <c r="FE117" i="16"/>
  <c r="FF117" i="16"/>
  <c r="FG117" i="16"/>
  <c r="FH117" i="16"/>
  <c r="FI117" i="16"/>
  <c r="FJ117" i="16"/>
  <c r="FK117" i="16"/>
  <c r="FL117" i="16"/>
  <c r="FM117" i="16"/>
  <c r="FN117" i="16"/>
  <c r="FR117" i="16"/>
  <c r="FS117" i="16"/>
  <c r="FT117" i="16"/>
  <c r="FU117" i="16"/>
  <c r="FX117" i="16"/>
  <c r="GF117" i="16"/>
  <c r="GG117" i="16"/>
  <c r="GH117" i="16"/>
  <c r="GI117" i="16"/>
  <c r="GJ117" i="16"/>
  <c r="GK117" i="16"/>
  <c r="GL117" i="16"/>
  <c r="GM117" i="16"/>
  <c r="GN117" i="16"/>
  <c r="GO117" i="16"/>
  <c r="GP117" i="16"/>
  <c r="GQ117" i="16"/>
  <c r="GR117" i="16"/>
  <c r="GS117" i="16"/>
  <c r="GT117" i="16"/>
  <c r="GU117" i="16"/>
  <c r="GV117" i="16"/>
  <c r="GW117" i="16"/>
  <c r="GX117" i="16"/>
  <c r="GY117" i="16"/>
  <c r="HC117" i="16"/>
  <c r="HD117" i="16"/>
  <c r="HE117" i="16"/>
  <c r="HF117" i="16"/>
  <c r="HI117" i="16"/>
  <c r="HQ117" i="16"/>
  <c r="HR117" i="16"/>
  <c r="HS117" i="16"/>
  <c r="HT117" i="16"/>
  <c r="HU117" i="16"/>
  <c r="HV117" i="16"/>
  <c r="HW117" i="16"/>
  <c r="HX117" i="16"/>
  <c r="HY117" i="16"/>
  <c r="HZ117" i="16"/>
  <c r="IA117" i="16"/>
  <c r="IB117" i="16"/>
  <c r="IC117" i="16"/>
  <c r="ID117" i="16"/>
  <c r="IE117" i="16"/>
  <c r="IF117" i="16"/>
  <c r="IG117" i="16"/>
  <c r="IH117" i="16"/>
  <c r="II117" i="16"/>
  <c r="IJ117" i="16"/>
  <c r="IN117" i="16"/>
  <c r="IO117" i="16"/>
  <c r="IP117" i="16"/>
  <c r="IQ117" i="16"/>
  <c r="IT117" i="16"/>
  <c r="C117" i="16"/>
  <c r="JR132" i="16"/>
  <c r="S132" i="23" s="1"/>
  <c r="JR127" i="16"/>
  <c r="S127" i="23" s="1"/>
  <c r="JR125" i="16"/>
  <c r="S125" i="23" s="1"/>
  <c r="IO134" i="16"/>
  <c r="IO132" i="16"/>
  <c r="IO129" i="16"/>
  <c r="IO127" i="16"/>
  <c r="IO125" i="16"/>
  <c r="IO121" i="16"/>
  <c r="IO112" i="16"/>
  <c r="IO99" i="16"/>
  <c r="IO86" i="16"/>
  <c r="IO80" i="16"/>
  <c r="IO76" i="16"/>
  <c r="IO72" i="16"/>
  <c r="IO68" i="16"/>
  <c r="IO48" i="16"/>
  <c r="IO21" i="16"/>
  <c r="IO17" i="16"/>
  <c r="IO14" i="16"/>
  <c r="IO12" i="16"/>
  <c r="IO8" i="16"/>
  <c r="IO5" i="16"/>
  <c r="IL134" i="16"/>
  <c r="IL132" i="16"/>
  <c r="IL129" i="16"/>
  <c r="IL127" i="16"/>
  <c r="IL125" i="16"/>
  <c r="IL121" i="16"/>
  <c r="IL120" i="16"/>
  <c r="IL117" i="16" s="1"/>
  <c r="IL112" i="16"/>
  <c r="IL99" i="16"/>
  <c r="IL86" i="16"/>
  <c r="IL80" i="16"/>
  <c r="IL76" i="16"/>
  <c r="IL72" i="16"/>
  <c r="IL68" i="16"/>
  <c r="IL48" i="16"/>
  <c r="IL21" i="16"/>
  <c r="IL17" i="16"/>
  <c r="IL14" i="16"/>
  <c r="IL12" i="16"/>
  <c r="IL8" i="16"/>
  <c r="IL5" i="16"/>
  <c r="II134" i="16"/>
  <c r="II132" i="16"/>
  <c r="II129" i="16"/>
  <c r="II127" i="16"/>
  <c r="II125" i="16"/>
  <c r="II121" i="16"/>
  <c r="II112" i="16"/>
  <c r="II99" i="16"/>
  <c r="II86" i="16"/>
  <c r="II80" i="16"/>
  <c r="II76" i="16"/>
  <c r="II72" i="16"/>
  <c r="II68" i="16"/>
  <c r="II48" i="16"/>
  <c r="II21" i="16"/>
  <c r="II17" i="16"/>
  <c r="II14" i="16"/>
  <c r="II12" i="16"/>
  <c r="II8" i="16"/>
  <c r="II5" i="16"/>
  <c r="IF134" i="16"/>
  <c r="IF132" i="16"/>
  <c r="IF129" i="16"/>
  <c r="IF127" i="16"/>
  <c r="IF125" i="16"/>
  <c r="IF121" i="16"/>
  <c r="IF112" i="16"/>
  <c r="IF99" i="16"/>
  <c r="IF86" i="16"/>
  <c r="IF80" i="16"/>
  <c r="IF76" i="16"/>
  <c r="IF72" i="16"/>
  <c r="IF68" i="16"/>
  <c r="IF48" i="16"/>
  <c r="IF21" i="16"/>
  <c r="IF17" i="16"/>
  <c r="IF14" i="16"/>
  <c r="IF12" i="16"/>
  <c r="IF8" i="16"/>
  <c r="IF5" i="16"/>
  <c r="IC137" i="16"/>
  <c r="IC134" i="16"/>
  <c r="IC132" i="16"/>
  <c r="IC129" i="16"/>
  <c r="IC127" i="16"/>
  <c r="IC125" i="16"/>
  <c r="IC121" i="16"/>
  <c r="IC112" i="16"/>
  <c r="IC99" i="16"/>
  <c r="IC86" i="16"/>
  <c r="IC80" i="16"/>
  <c r="IC76" i="16"/>
  <c r="IC72" i="16"/>
  <c r="IC68" i="16"/>
  <c r="IC48" i="16"/>
  <c r="IC21" i="16"/>
  <c r="IC17" i="16"/>
  <c r="IC14" i="16"/>
  <c r="IC12" i="16"/>
  <c r="IC8" i="16"/>
  <c r="IC5" i="16"/>
  <c r="HZ137" i="16"/>
  <c r="HZ134" i="16"/>
  <c r="HZ132" i="16"/>
  <c r="HZ129" i="16"/>
  <c r="HZ127" i="16"/>
  <c r="HZ125" i="16"/>
  <c r="HZ121" i="16"/>
  <c r="HZ112" i="16"/>
  <c r="HZ99" i="16"/>
  <c r="HZ86" i="16"/>
  <c r="HZ80" i="16"/>
  <c r="HZ76" i="16"/>
  <c r="HZ72" i="16"/>
  <c r="HZ68" i="16"/>
  <c r="HZ48" i="16"/>
  <c r="HZ21" i="16"/>
  <c r="HZ17" i="16"/>
  <c r="HZ14" i="16"/>
  <c r="HZ12" i="16"/>
  <c r="HZ8" i="16"/>
  <c r="HZ5" i="16"/>
  <c r="HW134" i="16"/>
  <c r="HW132" i="16"/>
  <c r="HW129" i="16"/>
  <c r="HW127" i="16"/>
  <c r="HW125" i="16"/>
  <c r="HW121" i="16"/>
  <c r="HW112" i="16"/>
  <c r="HW99" i="16"/>
  <c r="HW86" i="16"/>
  <c r="HW80" i="16"/>
  <c r="HW76" i="16"/>
  <c r="HW72" i="16"/>
  <c r="HW68" i="16"/>
  <c r="HW48" i="16"/>
  <c r="HW21" i="16"/>
  <c r="HW17" i="16"/>
  <c r="HW14" i="16"/>
  <c r="HW12" i="16"/>
  <c r="HW8" i="16"/>
  <c r="HW5" i="16"/>
  <c r="HT134" i="16"/>
  <c r="HT132" i="16"/>
  <c r="HT129" i="16"/>
  <c r="HT127" i="16"/>
  <c r="HT125" i="16"/>
  <c r="HT121" i="16"/>
  <c r="HT112" i="16"/>
  <c r="HT99" i="16"/>
  <c r="HT86" i="16"/>
  <c r="HT80" i="16"/>
  <c r="HT76" i="16"/>
  <c r="HT72" i="16"/>
  <c r="HT68" i="16"/>
  <c r="HT48" i="16"/>
  <c r="HT21" i="16"/>
  <c r="HT17" i="16"/>
  <c r="HT14" i="16"/>
  <c r="HT12" i="16"/>
  <c r="HT8" i="16"/>
  <c r="HT5" i="16"/>
  <c r="HQ134" i="16"/>
  <c r="HQ132" i="16"/>
  <c r="HQ129" i="16"/>
  <c r="HQ127" i="16"/>
  <c r="HQ125" i="16"/>
  <c r="HQ121" i="16"/>
  <c r="HQ112" i="16"/>
  <c r="HQ99" i="16"/>
  <c r="HQ86" i="16"/>
  <c r="HQ80" i="16"/>
  <c r="HQ76" i="16"/>
  <c r="HQ72" i="16"/>
  <c r="HQ68" i="16"/>
  <c r="HQ48" i="16"/>
  <c r="HQ21" i="16"/>
  <c r="HQ17" i="16"/>
  <c r="HQ14" i="16"/>
  <c r="HQ12" i="16"/>
  <c r="HQ8" i="16"/>
  <c r="HQ5" i="16"/>
  <c r="HD134" i="16"/>
  <c r="HD132" i="16"/>
  <c r="HD129" i="16"/>
  <c r="HD127" i="16"/>
  <c r="HD125" i="16"/>
  <c r="HD121" i="16"/>
  <c r="HD112" i="16"/>
  <c r="HD99" i="16"/>
  <c r="HD86" i="16"/>
  <c r="HD80" i="16"/>
  <c r="HD76" i="16"/>
  <c r="HD72" i="16"/>
  <c r="HD68" i="16"/>
  <c r="HD48" i="16"/>
  <c r="HD21" i="16"/>
  <c r="HD17" i="16"/>
  <c r="HD14" i="16"/>
  <c r="HD12" i="16"/>
  <c r="HD8" i="16"/>
  <c r="HD5" i="16"/>
  <c r="HA137" i="16"/>
  <c r="HA134" i="16"/>
  <c r="HA132" i="16"/>
  <c r="HA129" i="16"/>
  <c r="HA127" i="16"/>
  <c r="HA125" i="16"/>
  <c r="HA121" i="16"/>
  <c r="HA120" i="16"/>
  <c r="HA117" i="16" s="1"/>
  <c r="HA112" i="16"/>
  <c r="HA99" i="16"/>
  <c r="HA86" i="16"/>
  <c r="HA80" i="16"/>
  <c r="HA76" i="16"/>
  <c r="HA72" i="16"/>
  <c r="HA68" i="16"/>
  <c r="HA48" i="16"/>
  <c r="HA21" i="16"/>
  <c r="HA17" i="16"/>
  <c r="HA14" i="16"/>
  <c r="HA12" i="16"/>
  <c r="HA8" i="16"/>
  <c r="HA5" i="16"/>
  <c r="GX137" i="16"/>
  <c r="GX134" i="16"/>
  <c r="GX132" i="16"/>
  <c r="GX129" i="16"/>
  <c r="GX127" i="16"/>
  <c r="GX125" i="16"/>
  <c r="GX121" i="16"/>
  <c r="GX112" i="16"/>
  <c r="GX99" i="16"/>
  <c r="GX86" i="16"/>
  <c r="GX80" i="16"/>
  <c r="GX76" i="16"/>
  <c r="GX72" i="16"/>
  <c r="GX68" i="16"/>
  <c r="GX48" i="16"/>
  <c r="GX21" i="16"/>
  <c r="GX17" i="16"/>
  <c r="GX14" i="16"/>
  <c r="GX12" i="16"/>
  <c r="GX8" i="16"/>
  <c r="GX5" i="16"/>
  <c r="GU137" i="16"/>
  <c r="GU134" i="16"/>
  <c r="GU132" i="16"/>
  <c r="GU129" i="16"/>
  <c r="GU127" i="16"/>
  <c r="GU125" i="16"/>
  <c r="GU121" i="16"/>
  <c r="GU112" i="16"/>
  <c r="GU99" i="16"/>
  <c r="GU86" i="16"/>
  <c r="GU80" i="16"/>
  <c r="GU76" i="16"/>
  <c r="GU72" i="16"/>
  <c r="GU68" i="16"/>
  <c r="GU48" i="16"/>
  <c r="GU21" i="16"/>
  <c r="GU17" i="16"/>
  <c r="GU14" i="16"/>
  <c r="GU12" i="16"/>
  <c r="GU8" i="16"/>
  <c r="GU5" i="16"/>
  <c r="GR137" i="16"/>
  <c r="GR134" i="16"/>
  <c r="GR132" i="16"/>
  <c r="GR129" i="16"/>
  <c r="GR127" i="16"/>
  <c r="GR125" i="16"/>
  <c r="GR121" i="16"/>
  <c r="GR112" i="16"/>
  <c r="GR99" i="16"/>
  <c r="GR86" i="16"/>
  <c r="GR80" i="16"/>
  <c r="GR76" i="16"/>
  <c r="GR72" i="16"/>
  <c r="GR68" i="16"/>
  <c r="GR48" i="16"/>
  <c r="GR21" i="16"/>
  <c r="GR17" i="16"/>
  <c r="GR14" i="16"/>
  <c r="GR12" i="16"/>
  <c r="GR8" i="16"/>
  <c r="GR5" i="16"/>
  <c r="GO137" i="16"/>
  <c r="GO134" i="16"/>
  <c r="GO132" i="16"/>
  <c r="GO129" i="16"/>
  <c r="GO127" i="16"/>
  <c r="GO125" i="16"/>
  <c r="GO121" i="16"/>
  <c r="GO112" i="16"/>
  <c r="GO99" i="16"/>
  <c r="GO86" i="16"/>
  <c r="GO80" i="16"/>
  <c r="GO76" i="16"/>
  <c r="GO72" i="16"/>
  <c r="GO68" i="16"/>
  <c r="GO48" i="16"/>
  <c r="GO21" i="16"/>
  <c r="GO17" i="16"/>
  <c r="GO14" i="16"/>
  <c r="GO12" i="16"/>
  <c r="GO8" i="16"/>
  <c r="GO5" i="16"/>
  <c r="GL134" i="16"/>
  <c r="GL132" i="16"/>
  <c r="GL129" i="16"/>
  <c r="GL127" i="16"/>
  <c r="GL125" i="16"/>
  <c r="GL121" i="16"/>
  <c r="GL112" i="16"/>
  <c r="GL99" i="16"/>
  <c r="GL86" i="16"/>
  <c r="GL80" i="16"/>
  <c r="GL76" i="16"/>
  <c r="GL72" i="16"/>
  <c r="GL68" i="16"/>
  <c r="GL48" i="16"/>
  <c r="GL21" i="16"/>
  <c r="GL17" i="16"/>
  <c r="GL14" i="16"/>
  <c r="GL12" i="16"/>
  <c r="GL8" i="16"/>
  <c r="GL5" i="16"/>
  <c r="GI134" i="16"/>
  <c r="GI132" i="16"/>
  <c r="GI129" i="16"/>
  <c r="GI127" i="16"/>
  <c r="GI125" i="16"/>
  <c r="GI121" i="16"/>
  <c r="GI112" i="16"/>
  <c r="GI99" i="16"/>
  <c r="GI86" i="16"/>
  <c r="GI80" i="16"/>
  <c r="GI76" i="16"/>
  <c r="GI72" i="16"/>
  <c r="GI68" i="16"/>
  <c r="GI48" i="16"/>
  <c r="GI21" i="16"/>
  <c r="GI17" i="16"/>
  <c r="GI14" i="16"/>
  <c r="GI12" i="16"/>
  <c r="GI8" i="16"/>
  <c r="GI5" i="16"/>
  <c r="GF134" i="16"/>
  <c r="GF132" i="16"/>
  <c r="GF129" i="16"/>
  <c r="GF127" i="16"/>
  <c r="GF125" i="16"/>
  <c r="GF121" i="16"/>
  <c r="GF112" i="16"/>
  <c r="GF99" i="16"/>
  <c r="GF86" i="16"/>
  <c r="GF80" i="16"/>
  <c r="GF76" i="16"/>
  <c r="GF72" i="16"/>
  <c r="GF68" i="16"/>
  <c r="GF48" i="16"/>
  <c r="GF21" i="16"/>
  <c r="GF17" i="16"/>
  <c r="GF14" i="16"/>
  <c r="GF12" i="16"/>
  <c r="GF8" i="16"/>
  <c r="GF5" i="16"/>
  <c r="FS134" i="16"/>
  <c r="FS132" i="16"/>
  <c r="FS129" i="16"/>
  <c r="FS127" i="16"/>
  <c r="FS125" i="16"/>
  <c r="FS121" i="16"/>
  <c r="FS112" i="16"/>
  <c r="FS99" i="16"/>
  <c r="FS86" i="16"/>
  <c r="FS80" i="16"/>
  <c r="FS76" i="16"/>
  <c r="FS72" i="16"/>
  <c r="FS68" i="16"/>
  <c r="FS48" i="16"/>
  <c r="FS21" i="16"/>
  <c r="FS17" i="16"/>
  <c r="FS14" i="16"/>
  <c r="FS12" i="16"/>
  <c r="FS8" i="16"/>
  <c r="FS5" i="16"/>
  <c r="FP137" i="16"/>
  <c r="FP134" i="16"/>
  <c r="FP132" i="16"/>
  <c r="FP129" i="16"/>
  <c r="FP127" i="16"/>
  <c r="FP125" i="16"/>
  <c r="FP121" i="16"/>
  <c r="FP120" i="16"/>
  <c r="FP112" i="16"/>
  <c r="FP99" i="16"/>
  <c r="FP86" i="16"/>
  <c r="FP80" i="16"/>
  <c r="FP76" i="16"/>
  <c r="FP72" i="16"/>
  <c r="FP68" i="16"/>
  <c r="FP48" i="16"/>
  <c r="FP21" i="16"/>
  <c r="FP17" i="16"/>
  <c r="FP14" i="16"/>
  <c r="FP12" i="16"/>
  <c r="FP8" i="16"/>
  <c r="FP5" i="16"/>
  <c r="FM137" i="16"/>
  <c r="FM134" i="16"/>
  <c r="FM132" i="16"/>
  <c r="FM129" i="16"/>
  <c r="FM127" i="16"/>
  <c r="FM125" i="16"/>
  <c r="FM121" i="16"/>
  <c r="FM112" i="16"/>
  <c r="FM99" i="16"/>
  <c r="FM86" i="16"/>
  <c r="FM80" i="16"/>
  <c r="FM76" i="16"/>
  <c r="FM72" i="16"/>
  <c r="FM68" i="16"/>
  <c r="FM48" i="16"/>
  <c r="FM21" i="16"/>
  <c r="FM17" i="16"/>
  <c r="FM14" i="16"/>
  <c r="FM12" i="16"/>
  <c r="FM8" i="16"/>
  <c r="FM5" i="16"/>
  <c r="FJ137" i="16"/>
  <c r="FJ134" i="16"/>
  <c r="FJ132" i="16"/>
  <c r="FJ129" i="16"/>
  <c r="FJ127" i="16"/>
  <c r="FJ125" i="16"/>
  <c r="FJ121" i="16"/>
  <c r="FJ112" i="16"/>
  <c r="FJ99" i="16"/>
  <c r="FJ86" i="16"/>
  <c r="FJ80" i="16"/>
  <c r="FJ76" i="16"/>
  <c r="FJ72" i="16"/>
  <c r="FJ68" i="16"/>
  <c r="FJ48" i="16"/>
  <c r="FJ21" i="16"/>
  <c r="FJ17" i="16"/>
  <c r="FJ14" i="16"/>
  <c r="FJ12" i="16"/>
  <c r="FJ8" i="16"/>
  <c r="FJ5" i="16"/>
  <c r="FG137" i="16"/>
  <c r="FG134" i="16"/>
  <c r="FG132" i="16"/>
  <c r="FG129" i="16"/>
  <c r="FG127" i="16"/>
  <c r="FG125" i="16"/>
  <c r="FG121" i="16"/>
  <c r="FG112" i="16"/>
  <c r="FG99" i="16"/>
  <c r="FG86" i="16"/>
  <c r="FG80" i="16"/>
  <c r="FG76" i="16"/>
  <c r="FG72" i="16"/>
  <c r="FG68" i="16"/>
  <c r="FG48" i="16"/>
  <c r="FG21" i="16"/>
  <c r="FG17" i="16"/>
  <c r="FG14" i="16"/>
  <c r="FG12" i="16"/>
  <c r="FG8" i="16"/>
  <c r="FG5" i="16"/>
  <c r="FD137" i="16"/>
  <c r="FD134" i="16"/>
  <c r="FD132" i="16"/>
  <c r="FD129" i="16"/>
  <c r="FD127" i="16"/>
  <c r="FD125" i="16"/>
  <c r="FD121" i="16"/>
  <c r="FD112" i="16"/>
  <c r="FD99" i="16"/>
  <c r="FD86" i="16"/>
  <c r="FD80" i="16"/>
  <c r="FD76" i="16"/>
  <c r="FD72" i="16"/>
  <c r="FD68" i="16"/>
  <c r="FD48" i="16"/>
  <c r="FD21" i="16"/>
  <c r="FD17" i="16"/>
  <c r="FD14" i="16"/>
  <c r="FD12" i="16"/>
  <c r="FD8" i="16"/>
  <c r="FD5" i="16"/>
  <c r="FA134" i="16"/>
  <c r="FA132" i="16"/>
  <c r="FA129" i="16"/>
  <c r="FA127" i="16"/>
  <c r="FA125" i="16"/>
  <c r="FA121" i="16"/>
  <c r="FA112" i="16"/>
  <c r="FA99" i="16"/>
  <c r="FA86" i="16"/>
  <c r="FA80" i="16"/>
  <c r="FA76" i="16"/>
  <c r="FA72" i="16"/>
  <c r="FA68" i="16"/>
  <c r="FA48" i="16"/>
  <c r="FA21" i="16"/>
  <c r="FA17" i="16"/>
  <c r="FA14" i="16"/>
  <c r="FA12" i="16"/>
  <c r="FA8" i="16"/>
  <c r="FA5" i="16"/>
  <c r="EX134" i="16"/>
  <c r="EX132" i="16"/>
  <c r="EX129" i="16"/>
  <c r="EX127" i="16"/>
  <c r="EX125" i="16"/>
  <c r="EX121" i="16"/>
  <c r="EX112" i="16"/>
  <c r="EX99" i="16"/>
  <c r="EX86" i="16"/>
  <c r="EX80" i="16"/>
  <c r="EX76" i="16"/>
  <c r="EX72" i="16"/>
  <c r="EX68" i="16"/>
  <c r="EX48" i="16"/>
  <c r="EX21" i="16"/>
  <c r="EX17" i="16"/>
  <c r="EX14" i="16"/>
  <c r="EX12" i="16"/>
  <c r="EX8" i="16"/>
  <c r="EX5" i="16"/>
  <c r="EU134" i="16"/>
  <c r="EU132" i="16"/>
  <c r="EU129" i="16"/>
  <c r="EU127" i="16"/>
  <c r="EU125" i="16"/>
  <c r="EU121" i="16"/>
  <c r="EU112" i="16"/>
  <c r="EU99" i="16"/>
  <c r="EU86" i="16"/>
  <c r="EU80" i="16"/>
  <c r="EU76" i="16"/>
  <c r="EU72" i="16"/>
  <c r="EU68" i="16"/>
  <c r="EU48" i="16"/>
  <c r="EU21" i="16"/>
  <c r="EU17" i="16"/>
  <c r="EU14" i="16"/>
  <c r="EU12" i="16"/>
  <c r="EU8" i="16"/>
  <c r="EU5" i="16"/>
  <c r="EH134" i="16"/>
  <c r="EH132" i="16"/>
  <c r="EH129" i="16"/>
  <c r="EH127" i="16"/>
  <c r="EH125" i="16"/>
  <c r="EH121" i="16"/>
  <c r="EH112" i="16"/>
  <c r="EH99" i="16"/>
  <c r="EH86" i="16"/>
  <c r="EH80" i="16"/>
  <c r="EH76" i="16"/>
  <c r="EH72" i="16"/>
  <c r="EH68" i="16"/>
  <c r="EH48" i="16"/>
  <c r="EH21" i="16"/>
  <c r="EH17" i="16"/>
  <c r="EH14" i="16"/>
  <c r="EH12" i="16"/>
  <c r="EH8" i="16"/>
  <c r="EH5" i="16"/>
  <c r="EE137" i="16"/>
  <c r="EE134" i="16"/>
  <c r="EE132" i="16"/>
  <c r="EE129" i="16"/>
  <c r="EE127" i="16"/>
  <c r="EE125" i="16"/>
  <c r="EE121" i="16"/>
  <c r="EE112" i="16"/>
  <c r="EE99" i="16"/>
  <c r="EE86" i="16"/>
  <c r="EE80" i="16"/>
  <c r="EE76" i="16"/>
  <c r="EE72" i="16"/>
  <c r="EE68" i="16"/>
  <c r="EE48" i="16"/>
  <c r="EE21" i="16"/>
  <c r="EE17" i="16"/>
  <c r="EE14" i="16"/>
  <c r="EE12" i="16"/>
  <c r="EE8" i="16"/>
  <c r="EE5" i="16"/>
  <c r="EB137" i="16"/>
  <c r="EB134" i="16"/>
  <c r="EB132" i="16"/>
  <c r="EB129" i="16"/>
  <c r="EB127" i="16"/>
  <c r="EB125" i="16"/>
  <c r="EB121" i="16"/>
  <c r="EB112" i="16"/>
  <c r="EB99" i="16"/>
  <c r="EB86" i="16"/>
  <c r="EB80" i="16"/>
  <c r="EB76" i="16"/>
  <c r="EB72" i="16"/>
  <c r="EB68" i="16"/>
  <c r="EB48" i="16"/>
  <c r="EB21" i="16"/>
  <c r="EB17" i="16"/>
  <c r="EB14" i="16"/>
  <c r="EB12" i="16"/>
  <c r="EB8" i="16"/>
  <c r="EB5" i="16"/>
  <c r="DY137" i="16"/>
  <c r="DY134" i="16"/>
  <c r="DY132" i="16"/>
  <c r="DY129" i="16"/>
  <c r="DY127" i="16"/>
  <c r="DY125" i="16"/>
  <c r="DY121" i="16"/>
  <c r="DY112" i="16"/>
  <c r="DY99" i="16"/>
  <c r="DY86" i="16"/>
  <c r="DY80" i="16"/>
  <c r="DY76" i="16"/>
  <c r="DY72" i="16"/>
  <c r="DY68" i="16"/>
  <c r="DY48" i="16"/>
  <c r="DY21" i="16"/>
  <c r="DY17" i="16"/>
  <c r="DY14" i="16"/>
  <c r="DY12" i="16"/>
  <c r="DY8" i="16"/>
  <c r="DY5" i="16"/>
  <c r="DV137" i="16"/>
  <c r="DV134" i="16"/>
  <c r="DV132" i="16"/>
  <c r="DV129" i="16"/>
  <c r="DV127" i="16"/>
  <c r="DV125" i="16"/>
  <c r="DV121" i="16"/>
  <c r="DV112" i="16"/>
  <c r="DV99" i="16"/>
  <c r="DV86" i="16"/>
  <c r="DV80" i="16"/>
  <c r="DV76" i="16"/>
  <c r="DV72" i="16"/>
  <c r="DV68" i="16"/>
  <c r="DV48" i="16"/>
  <c r="DV21" i="16"/>
  <c r="DV17" i="16"/>
  <c r="DV14" i="16"/>
  <c r="DV12" i="16"/>
  <c r="DV8" i="16"/>
  <c r="DV5" i="16"/>
  <c r="DS137" i="16"/>
  <c r="DS134" i="16"/>
  <c r="DS132" i="16"/>
  <c r="DS129" i="16"/>
  <c r="DS127" i="16"/>
  <c r="DS125" i="16"/>
  <c r="DS121" i="16"/>
  <c r="DS112" i="16"/>
  <c r="DS99" i="16"/>
  <c r="DS86" i="16"/>
  <c r="DS80" i="16"/>
  <c r="DS76" i="16"/>
  <c r="DS72" i="16"/>
  <c r="DS68" i="16"/>
  <c r="DS48" i="16"/>
  <c r="DS21" i="16"/>
  <c r="DS17" i="16"/>
  <c r="DS14" i="16"/>
  <c r="DS12" i="16"/>
  <c r="DS8" i="16"/>
  <c r="DS5" i="16"/>
  <c r="DP134" i="16"/>
  <c r="DP132" i="16"/>
  <c r="DP129" i="16"/>
  <c r="DP127" i="16"/>
  <c r="DP125" i="16"/>
  <c r="DP121" i="16"/>
  <c r="DP112" i="16"/>
  <c r="DP99" i="16"/>
  <c r="DP86" i="16"/>
  <c r="DP80" i="16"/>
  <c r="DP76" i="16"/>
  <c r="DP72" i="16"/>
  <c r="DP68" i="16"/>
  <c r="DP48" i="16"/>
  <c r="DP21" i="16"/>
  <c r="DP17" i="16"/>
  <c r="DP14" i="16"/>
  <c r="DP12" i="16"/>
  <c r="DP8" i="16"/>
  <c r="DP5" i="16"/>
  <c r="DM134" i="16"/>
  <c r="DM132" i="16"/>
  <c r="DM129" i="16"/>
  <c r="DM127" i="16"/>
  <c r="DM125" i="16"/>
  <c r="DM121" i="16"/>
  <c r="DM112" i="16"/>
  <c r="DM99" i="16"/>
  <c r="DM86" i="16"/>
  <c r="DM80" i="16"/>
  <c r="DM76" i="16"/>
  <c r="DM72" i="16"/>
  <c r="DM68" i="16"/>
  <c r="DM48" i="16"/>
  <c r="DM21" i="16"/>
  <c r="DM17" i="16"/>
  <c r="DM14" i="16"/>
  <c r="DM12" i="16"/>
  <c r="DM8" i="16"/>
  <c r="DM5" i="16"/>
  <c r="DJ134" i="16"/>
  <c r="DJ132" i="16"/>
  <c r="DJ129" i="16"/>
  <c r="DJ127" i="16"/>
  <c r="DJ125" i="16"/>
  <c r="DJ121" i="16"/>
  <c r="DJ112" i="16"/>
  <c r="DJ99" i="16"/>
  <c r="DJ86" i="16"/>
  <c r="DJ80" i="16"/>
  <c r="DJ76" i="16"/>
  <c r="DJ72" i="16"/>
  <c r="DJ68" i="16"/>
  <c r="DJ48" i="16"/>
  <c r="DJ21" i="16"/>
  <c r="DJ17" i="16"/>
  <c r="DJ14" i="16"/>
  <c r="DJ12" i="16"/>
  <c r="DJ8" i="16"/>
  <c r="DJ5" i="16"/>
  <c r="CW134" i="16"/>
  <c r="CW132" i="16"/>
  <c r="CW129" i="16"/>
  <c r="CW127" i="16"/>
  <c r="CW125" i="16"/>
  <c r="CW121" i="16"/>
  <c r="CW112" i="16"/>
  <c r="CW99" i="16"/>
  <c r="CW86" i="16"/>
  <c r="CW80" i="16"/>
  <c r="CW76" i="16"/>
  <c r="CW72" i="16"/>
  <c r="CW68" i="16"/>
  <c r="CW48" i="16"/>
  <c r="CW21" i="16"/>
  <c r="CW17" i="16"/>
  <c r="CW14" i="16"/>
  <c r="CW12" i="16"/>
  <c r="CW8" i="16"/>
  <c r="CW5" i="16"/>
  <c r="BI137" i="16"/>
  <c r="BI134" i="16"/>
  <c r="BI132" i="16"/>
  <c r="BI129" i="16"/>
  <c r="BI127" i="16"/>
  <c r="BI125" i="16"/>
  <c r="BI121" i="16"/>
  <c r="BI112" i="16"/>
  <c r="BI99" i="16"/>
  <c r="BI86" i="16"/>
  <c r="BI80" i="16"/>
  <c r="BI76" i="16"/>
  <c r="BI72" i="16"/>
  <c r="BI68" i="16"/>
  <c r="BI59" i="16"/>
  <c r="BI48" i="16" s="1"/>
  <c r="BI21" i="16"/>
  <c r="BI17" i="16"/>
  <c r="BI14" i="16"/>
  <c r="BI12" i="16"/>
  <c r="BI8" i="16"/>
  <c r="BI5" i="16"/>
  <c r="BF137" i="16"/>
  <c r="BF134" i="16"/>
  <c r="BF132" i="16"/>
  <c r="BF129" i="16"/>
  <c r="BF127" i="16"/>
  <c r="BF125" i="16"/>
  <c r="BF121" i="16"/>
  <c r="BF112" i="16"/>
  <c r="BF99" i="16"/>
  <c r="BF86" i="16"/>
  <c r="BF80" i="16"/>
  <c r="BF76" i="16"/>
  <c r="BF72" i="16"/>
  <c r="BF68" i="16"/>
  <c r="BF48" i="16"/>
  <c r="BF21" i="16"/>
  <c r="BF17" i="16"/>
  <c r="BF14" i="16"/>
  <c r="BF12" i="16"/>
  <c r="BF8" i="16"/>
  <c r="BF5" i="16"/>
  <c r="BC137" i="16"/>
  <c r="BC134" i="16"/>
  <c r="BC132" i="16"/>
  <c r="BC129" i="16"/>
  <c r="BC127" i="16"/>
  <c r="BC125" i="16"/>
  <c r="BC121" i="16"/>
  <c r="BC112" i="16"/>
  <c r="BC99" i="16"/>
  <c r="BC86" i="16"/>
  <c r="BC80" i="16"/>
  <c r="BC76" i="16"/>
  <c r="BC72" i="16"/>
  <c r="BC68" i="16"/>
  <c r="BC48" i="16"/>
  <c r="BC21" i="16"/>
  <c r="BC17" i="16"/>
  <c r="BC14" i="16"/>
  <c r="BC12" i="16"/>
  <c r="BC8" i="16"/>
  <c r="BC5" i="16"/>
  <c r="AZ137" i="16"/>
  <c r="AZ134" i="16"/>
  <c r="AZ132" i="16"/>
  <c r="AZ129" i="16"/>
  <c r="AZ127" i="16"/>
  <c r="AZ125" i="16"/>
  <c r="AZ121" i="16"/>
  <c r="AZ112" i="16"/>
  <c r="AZ99" i="16"/>
  <c r="AZ86" i="16"/>
  <c r="AZ80" i="16"/>
  <c r="AZ76" i="16"/>
  <c r="AZ72" i="16"/>
  <c r="AZ68" i="16"/>
  <c r="AZ48" i="16"/>
  <c r="AZ21" i="16"/>
  <c r="AZ17" i="16"/>
  <c r="AZ14" i="16"/>
  <c r="AZ12" i="16"/>
  <c r="AZ8" i="16"/>
  <c r="AZ5" i="16"/>
  <c r="AW137" i="16"/>
  <c r="AW134" i="16"/>
  <c r="AW132" i="16"/>
  <c r="AW129" i="16"/>
  <c r="AW127" i="16"/>
  <c r="AW125" i="16"/>
  <c r="AW121" i="16"/>
  <c r="AW112" i="16"/>
  <c r="AW99" i="16"/>
  <c r="AW86" i="16"/>
  <c r="AW80" i="16"/>
  <c r="AW76" i="16"/>
  <c r="AW72" i="16"/>
  <c r="AW68" i="16"/>
  <c r="AW48" i="16"/>
  <c r="AW21" i="16"/>
  <c r="AW17" i="16"/>
  <c r="AW14" i="16"/>
  <c r="AW12" i="16"/>
  <c r="AW8" i="16"/>
  <c r="AW5" i="16"/>
  <c r="AT134" i="16"/>
  <c r="AT132" i="16"/>
  <c r="AT129" i="16"/>
  <c r="AT127" i="16"/>
  <c r="AT125" i="16"/>
  <c r="AT121" i="16"/>
  <c r="AT112" i="16"/>
  <c r="AT99" i="16"/>
  <c r="AT86" i="16"/>
  <c r="AT80" i="16"/>
  <c r="AT76" i="16"/>
  <c r="AT72" i="16"/>
  <c r="AT68" i="16"/>
  <c r="AT48" i="16"/>
  <c r="AT21" i="16"/>
  <c r="AT17" i="16"/>
  <c r="AT14" i="16"/>
  <c r="AT12" i="16"/>
  <c r="AT8" i="16"/>
  <c r="AT5" i="16"/>
  <c r="AQ134" i="16"/>
  <c r="AQ132" i="16"/>
  <c r="AQ129" i="16"/>
  <c r="AQ127" i="16"/>
  <c r="AQ125" i="16"/>
  <c r="AQ121" i="16"/>
  <c r="AQ112" i="16"/>
  <c r="AQ99" i="16"/>
  <c r="AQ86" i="16"/>
  <c r="AQ80" i="16"/>
  <c r="AQ76" i="16"/>
  <c r="AQ72" i="16"/>
  <c r="AQ68" i="16"/>
  <c r="AQ48" i="16"/>
  <c r="AQ21" i="16"/>
  <c r="AQ17" i="16"/>
  <c r="AQ14" i="16"/>
  <c r="AQ12" i="16"/>
  <c r="AQ8" i="16"/>
  <c r="AQ5" i="16"/>
  <c r="AN134" i="16"/>
  <c r="AN132" i="16"/>
  <c r="AN129" i="16"/>
  <c r="AN127" i="16"/>
  <c r="AN125" i="16"/>
  <c r="AN121" i="16"/>
  <c r="AN112" i="16"/>
  <c r="AN99" i="16"/>
  <c r="AN86" i="16"/>
  <c r="AN80" i="16"/>
  <c r="AN76" i="16"/>
  <c r="AN72" i="16"/>
  <c r="AN68" i="16"/>
  <c r="AN48" i="16"/>
  <c r="AN21" i="16"/>
  <c r="AN17" i="16"/>
  <c r="AN14" i="16"/>
  <c r="AN12" i="16"/>
  <c r="AN8" i="16"/>
  <c r="AN5" i="16"/>
  <c r="BL134" i="16"/>
  <c r="BL132" i="16"/>
  <c r="BL129" i="16"/>
  <c r="BL127" i="16"/>
  <c r="BL125" i="16"/>
  <c r="BL121" i="16"/>
  <c r="BL112" i="16"/>
  <c r="BL99" i="16"/>
  <c r="BL86" i="16"/>
  <c r="BL80" i="16"/>
  <c r="BL76" i="16"/>
  <c r="BL72" i="16"/>
  <c r="BL68" i="16"/>
  <c r="BL48" i="16"/>
  <c r="BL21" i="16"/>
  <c r="BL17" i="16"/>
  <c r="BL14" i="16"/>
  <c r="BL12" i="16"/>
  <c r="BL8" i="16"/>
  <c r="BL5" i="16"/>
  <c r="CT137" i="16"/>
  <c r="CT134" i="16"/>
  <c r="CT132" i="16"/>
  <c r="CT129" i="16"/>
  <c r="CT127" i="16"/>
  <c r="CT125" i="16"/>
  <c r="CT121" i="16"/>
  <c r="CT112" i="16"/>
  <c r="CT99" i="16"/>
  <c r="CT86" i="16"/>
  <c r="CT80" i="16"/>
  <c r="CT76" i="16"/>
  <c r="CT72" i="16"/>
  <c r="CT68" i="16"/>
  <c r="CT59" i="16"/>
  <c r="CT21" i="16"/>
  <c r="CT17" i="16"/>
  <c r="CT14" i="16"/>
  <c r="CT12" i="16"/>
  <c r="CT8" i="16"/>
  <c r="CT5" i="16"/>
  <c r="CQ137" i="16"/>
  <c r="CQ134" i="16"/>
  <c r="CQ132" i="16"/>
  <c r="CQ129" i="16"/>
  <c r="CQ127" i="16"/>
  <c r="CQ125" i="16"/>
  <c r="CQ121" i="16"/>
  <c r="CQ112" i="16"/>
  <c r="CQ99" i="16"/>
  <c r="CQ86" i="16"/>
  <c r="CQ80" i="16"/>
  <c r="CQ76" i="16"/>
  <c r="CQ72" i="16"/>
  <c r="CQ68" i="16"/>
  <c r="CQ48" i="16"/>
  <c r="CQ21" i="16"/>
  <c r="CQ17" i="16"/>
  <c r="CQ14" i="16"/>
  <c r="CQ12" i="16"/>
  <c r="CQ8" i="16"/>
  <c r="CQ5" i="16"/>
  <c r="CN137" i="16"/>
  <c r="CN134" i="16"/>
  <c r="CN132" i="16"/>
  <c r="CN129" i="16"/>
  <c r="CN127" i="16"/>
  <c r="CN125" i="16"/>
  <c r="CN121" i="16"/>
  <c r="CN112" i="16"/>
  <c r="CN99" i="16"/>
  <c r="CN86" i="16"/>
  <c r="CN80" i="16"/>
  <c r="CN76" i="16"/>
  <c r="CN72" i="16"/>
  <c r="CN68" i="16"/>
  <c r="CN48" i="16"/>
  <c r="CN21" i="16"/>
  <c r="CN17" i="16"/>
  <c r="CN14" i="16"/>
  <c r="CN12" i="16"/>
  <c r="CN8" i="16"/>
  <c r="CN5" i="16"/>
  <c r="CK137" i="16"/>
  <c r="CK134" i="16"/>
  <c r="CK132" i="16"/>
  <c r="CK129" i="16"/>
  <c r="CK127" i="16"/>
  <c r="CK125" i="16"/>
  <c r="CK121" i="16"/>
  <c r="CK112" i="16"/>
  <c r="CK99" i="16"/>
  <c r="CK86" i="16"/>
  <c r="CK80" i="16"/>
  <c r="CK76" i="16"/>
  <c r="CK72" i="16"/>
  <c r="CK68" i="16"/>
  <c r="CK48" i="16"/>
  <c r="CK21" i="16"/>
  <c r="CK17" i="16"/>
  <c r="CK14" i="16"/>
  <c r="CK12" i="16"/>
  <c r="CK8" i="16"/>
  <c r="CK5" i="16"/>
  <c r="CH137" i="16"/>
  <c r="CH134" i="16"/>
  <c r="CH132" i="16"/>
  <c r="CH129" i="16"/>
  <c r="CH127" i="16"/>
  <c r="CH125" i="16"/>
  <c r="CH121" i="16"/>
  <c r="CH112" i="16"/>
  <c r="CH99" i="16"/>
  <c r="CH86" i="16"/>
  <c r="CH80" i="16"/>
  <c r="CH76" i="16"/>
  <c r="CH72" i="16"/>
  <c r="CH68" i="16"/>
  <c r="CH48" i="16"/>
  <c r="CH21" i="16"/>
  <c r="CH17" i="16"/>
  <c r="CH14" i="16"/>
  <c r="CH12" i="16"/>
  <c r="CH8" i="16"/>
  <c r="CH5" i="16"/>
  <c r="CE137" i="16"/>
  <c r="CE134" i="16"/>
  <c r="CE132" i="16"/>
  <c r="CE129" i="16"/>
  <c r="CE127" i="16"/>
  <c r="CE125" i="16"/>
  <c r="CE121" i="16"/>
  <c r="CE112" i="16"/>
  <c r="CE99" i="16"/>
  <c r="CE86" i="16"/>
  <c r="CE80" i="16"/>
  <c r="CE76" i="16"/>
  <c r="CE72" i="16"/>
  <c r="CE68" i="16"/>
  <c r="CE48" i="16"/>
  <c r="CE21" i="16"/>
  <c r="CE17" i="16"/>
  <c r="CE14" i="16"/>
  <c r="CE12" i="16"/>
  <c r="CE8" i="16"/>
  <c r="CE5" i="16"/>
  <c r="CB137" i="16"/>
  <c r="CB134" i="16"/>
  <c r="CB132" i="16"/>
  <c r="CB129" i="16"/>
  <c r="CB127" i="16"/>
  <c r="CB125" i="16"/>
  <c r="CB121" i="16"/>
  <c r="CB112" i="16"/>
  <c r="CB99" i="16"/>
  <c r="CB86" i="16"/>
  <c r="CB80" i="16"/>
  <c r="CB76" i="16"/>
  <c r="CB72" i="16"/>
  <c r="CB68" i="16"/>
  <c r="CB48" i="16"/>
  <c r="CB21" i="16"/>
  <c r="CB17" i="16"/>
  <c r="CB14" i="16"/>
  <c r="CB12" i="16"/>
  <c r="CB8" i="16"/>
  <c r="CB5" i="16"/>
  <c r="BY134" i="16"/>
  <c r="BY132" i="16"/>
  <c r="BY129" i="16"/>
  <c r="BY127" i="16"/>
  <c r="BY125" i="16"/>
  <c r="BY121" i="16"/>
  <c r="BY112" i="16"/>
  <c r="BY99" i="16"/>
  <c r="BY86" i="16"/>
  <c r="BY80" i="16"/>
  <c r="BY76" i="16"/>
  <c r="BY72" i="16"/>
  <c r="BY68" i="16"/>
  <c r="BY48" i="16"/>
  <c r="BY21" i="16"/>
  <c r="BY17" i="16"/>
  <c r="BY14" i="16"/>
  <c r="BY12" i="16"/>
  <c r="BY8" i="16"/>
  <c r="BY5" i="16"/>
  <c r="AA134" i="16"/>
  <c r="AA132" i="16"/>
  <c r="AA129" i="16"/>
  <c r="AA127" i="16"/>
  <c r="AA125" i="16"/>
  <c r="AA121" i="16"/>
  <c r="AA112" i="16"/>
  <c r="AA99" i="16"/>
  <c r="AA86" i="16"/>
  <c r="AA80" i="16"/>
  <c r="AA76" i="16"/>
  <c r="AA72" i="16"/>
  <c r="AA68" i="16"/>
  <c r="AA60" i="16"/>
  <c r="AA48" i="16"/>
  <c r="AA21" i="16"/>
  <c r="AA17" i="16"/>
  <c r="AA14" i="16"/>
  <c r="AA12" i="16"/>
  <c r="AA8" i="16"/>
  <c r="AA5" i="16"/>
  <c r="X134" i="16"/>
  <c r="X132" i="16"/>
  <c r="X129" i="16"/>
  <c r="X127" i="16"/>
  <c r="X125" i="16"/>
  <c r="X121" i="16"/>
  <c r="X112" i="16"/>
  <c r="X99" i="16"/>
  <c r="X86" i="16"/>
  <c r="X80" i="16"/>
  <c r="X76" i="16"/>
  <c r="X72" i="16"/>
  <c r="X68" i="16"/>
  <c r="X60" i="16"/>
  <c r="X48" i="16"/>
  <c r="X21" i="16"/>
  <c r="X17" i="16"/>
  <c r="X14" i="16"/>
  <c r="X12" i="16"/>
  <c r="X8" i="16"/>
  <c r="X5" i="16"/>
  <c r="U134" i="16"/>
  <c r="U132" i="16"/>
  <c r="U129" i="16"/>
  <c r="U127" i="16"/>
  <c r="U125" i="16"/>
  <c r="U121" i="16"/>
  <c r="U112" i="16"/>
  <c r="U99" i="16"/>
  <c r="U86" i="16"/>
  <c r="U80" i="16"/>
  <c r="U76" i="16"/>
  <c r="U72" i="16"/>
  <c r="U68" i="16"/>
  <c r="U60" i="16"/>
  <c r="U48" i="16"/>
  <c r="U21" i="16"/>
  <c r="U17" i="16"/>
  <c r="U14" i="16"/>
  <c r="U12" i="16"/>
  <c r="U8" i="16"/>
  <c r="U5" i="16"/>
  <c r="R134" i="16"/>
  <c r="R132" i="16"/>
  <c r="R129" i="16"/>
  <c r="R127" i="16"/>
  <c r="R125" i="16"/>
  <c r="R121" i="16"/>
  <c r="R112" i="16"/>
  <c r="R99" i="16"/>
  <c r="R86" i="16"/>
  <c r="R80" i="16"/>
  <c r="R76" i="16"/>
  <c r="R72" i="16"/>
  <c r="R68" i="16"/>
  <c r="R60" i="16"/>
  <c r="R48" i="16"/>
  <c r="R21" i="16"/>
  <c r="R17" i="16"/>
  <c r="R14" i="16"/>
  <c r="R12" i="16"/>
  <c r="R8" i="16"/>
  <c r="R5" i="16"/>
  <c r="O134" i="16"/>
  <c r="O132" i="16"/>
  <c r="O129" i="16"/>
  <c r="O127" i="16"/>
  <c r="O125" i="16"/>
  <c r="O121" i="16"/>
  <c r="O112" i="16"/>
  <c r="O99" i="16"/>
  <c r="O86" i="16"/>
  <c r="O80" i="16"/>
  <c r="O76" i="16"/>
  <c r="O72" i="16"/>
  <c r="O68" i="16"/>
  <c r="O60" i="16"/>
  <c r="O48" i="16"/>
  <c r="O21" i="16"/>
  <c r="O17" i="16"/>
  <c r="O14" i="16"/>
  <c r="O12" i="16"/>
  <c r="O8" i="16"/>
  <c r="O5" i="16"/>
  <c r="L134" i="16"/>
  <c r="L132" i="16"/>
  <c r="L129" i="16"/>
  <c r="L127" i="16"/>
  <c r="L125" i="16"/>
  <c r="L121" i="16"/>
  <c r="L112" i="16"/>
  <c r="L99" i="16"/>
  <c r="L86" i="16"/>
  <c r="L80" i="16"/>
  <c r="L76" i="16"/>
  <c r="L72" i="16"/>
  <c r="L68" i="16"/>
  <c r="L60" i="16"/>
  <c r="L48" i="16"/>
  <c r="L21" i="16"/>
  <c r="L17" i="16"/>
  <c r="L14" i="16"/>
  <c r="L12" i="16"/>
  <c r="L8" i="16"/>
  <c r="L5" i="16"/>
  <c r="J137" i="16"/>
  <c r="J134" i="16"/>
  <c r="J132" i="16"/>
  <c r="J129" i="16"/>
  <c r="J127" i="16"/>
  <c r="J125" i="16"/>
  <c r="J121" i="16"/>
  <c r="J112" i="16"/>
  <c r="J99" i="16"/>
  <c r="J86" i="16"/>
  <c r="J80" i="16"/>
  <c r="J76" i="16"/>
  <c r="J72" i="16"/>
  <c r="J68" i="16"/>
  <c r="J60" i="16"/>
  <c r="J48" i="16"/>
  <c r="J21" i="16"/>
  <c r="J17" i="16"/>
  <c r="J14" i="16"/>
  <c r="J12" i="16"/>
  <c r="J8" i="16"/>
  <c r="J5" i="16"/>
  <c r="G137" i="16"/>
  <c r="G134" i="16"/>
  <c r="G132" i="16"/>
  <c r="G129" i="16"/>
  <c r="G127" i="16"/>
  <c r="G125" i="16"/>
  <c r="G121" i="16"/>
  <c r="G112" i="16"/>
  <c r="G99" i="16"/>
  <c r="G86" i="16"/>
  <c r="G80" i="16"/>
  <c r="G76" i="16"/>
  <c r="G72" i="16"/>
  <c r="G68" i="16"/>
  <c r="G60" i="16"/>
  <c r="G48" i="16"/>
  <c r="G21" i="16"/>
  <c r="G17" i="16"/>
  <c r="G14" i="16"/>
  <c r="G12" i="16"/>
  <c r="G8" i="16"/>
  <c r="G5" i="16"/>
  <c r="D134" i="16"/>
  <c r="D132" i="16"/>
  <c r="D129" i="16"/>
  <c r="D127" i="16"/>
  <c r="D125" i="16"/>
  <c r="D121" i="16"/>
  <c r="D112" i="16"/>
  <c r="D99" i="16"/>
  <c r="D86" i="16"/>
  <c r="D80" i="16"/>
  <c r="D76" i="16"/>
  <c r="D72" i="16"/>
  <c r="D68" i="16"/>
  <c r="D60" i="16"/>
  <c r="D48" i="16"/>
  <c r="D21" i="16"/>
  <c r="D17" i="16"/>
  <c r="D14" i="16"/>
  <c r="D12" i="16"/>
  <c r="D8" i="16"/>
  <c r="D5" i="16"/>
  <c r="JB60" i="16" l="1"/>
  <c r="I61" i="23"/>
  <c r="JH60" i="16"/>
  <c r="Q61" i="23"/>
  <c r="JP60" i="16"/>
  <c r="Y61" i="23"/>
  <c r="JX60" i="16"/>
  <c r="J61" i="23"/>
  <c r="JI60" i="16"/>
  <c r="R61" i="23"/>
  <c r="JQ60" i="16"/>
  <c r="Z61" i="23"/>
  <c r="JY60" i="16"/>
  <c r="K61" i="23"/>
  <c r="JJ60" i="16"/>
  <c r="AA61" i="23"/>
  <c r="JZ60" i="16"/>
  <c r="D61" i="23"/>
  <c r="JC60" i="16"/>
  <c r="L61" i="23"/>
  <c r="JK60" i="16"/>
  <c r="T61" i="23"/>
  <c r="JS60" i="16"/>
  <c r="KA60" i="16"/>
  <c r="E61" i="23"/>
  <c r="JD60" i="16"/>
  <c r="M61" i="23"/>
  <c r="JL60" i="16"/>
  <c r="M60" i="23" s="1"/>
  <c r="U61" i="23"/>
  <c r="JT60" i="16"/>
  <c r="U60" i="23" s="1"/>
  <c r="F61" i="23"/>
  <c r="JE60" i="16"/>
  <c r="N61" i="23"/>
  <c r="JM60" i="16"/>
  <c r="V61" i="23"/>
  <c r="JU60" i="16"/>
  <c r="O61" i="23"/>
  <c r="JN60" i="16"/>
  <c r="G61" i="23"/>
  <c r="JF60" i="16"/>
  <c r="W61" i="23"/>
  <c r="JV60" i="16"/>
  <c r="H61" i="23"/>
  <c r="JG60" i="16"/>
  <c r="P61" i="23"/>
  <c r="JO60" i="16"/>
  <c r="P60" i="23" s="1"/>
  <c r="X61" i="23"/>
  <c r="JW60" i="16"/>
  <c r="X60" i="23" s="1"/>
  <c r="KL121" i="16"/>
  <c r="KL8" i="16"/>
  <c r="KL76" i="16"/>
  <c r="KL72" i="16"/>
  <c r="KL5" i="16"/>
  <c r="KL125" i="16"/>
  <c r="KL21" i="16"/>
  <c r="KL112" i="16"/>
  <c r="KL127" i="16"/>
  <c r="KL14" i="16"/>
  <c r="KL17" i="16"/>
  <c r="KL129" i="16"/>
  <c r="KL117" i="16"/>
  <c r="KL86" i="16"/>
  <c r="KL48" i="16"/>
  <c r="KL68" i="16"/>
  <c r="KL80" i="16"/>
  <c r="KL99" i="16"/>
  <c r="KL134" i="16"/>
  <c r="JW137" i="16"/>
  <c r="X137" i="23" s="1"/>
  <c r="AB43" i="23"/>
  <c r="AC43" i="23"/>
  <c r="AB53" i="23"/>
  <c r="AC53" i="23"/>
  <c r="AB79" i="23"/>
  <c r="AC79" i="23"/>
  <c r="AB100" i="23"/>
  <c r="AC100" i="23"/>
  <c r="AB128" i="23"/>
  <c r="AC128" i="23"/>
  <c r="AB110" i="23"/>
  <c r="AC110" i="23"/>
  <c r="AB130" i="23"/>
  <c r="AC130" i="23"/>
  <c r="AB55" i="23"/>
  <c r="AC55" i="23"/>
  <c r="AB131" i="23"/>
  <c r="AC131" i="23"/>
  <c r="AB56" i="23"/>
  <c r="AC56" i="23"/>
  <c r="AB93" i="23"/>
  <c r="AC93" i="23"/>
  <c r="AB113" i="23"/>
  <c r="AC113" i="23"/>
  <c r="AB36" i="23"/>
  <c r="AC36" i="23"/>
  <c r="AB49" i="23"/>
  <c r="AC49" i="23"/>
  <c r="AB74" i="23"/>
  <c r="AC74" i="23"/>
  <c r="AB104" i="23"/>
  <c r="AC104" i="23"/>
  <c r="AB115" i="23"/>
  <c r="AC115" i="23"/>
  <c r="AB120" i="23"/>
  <c r="AC120" i="23"/>
  <c r="AB135" i="23"/>
  <c r="AC135" i="23"/>
  <c r="AB136" i="23"/>
  <c r="AC136" i="23"/>
  <c r="AB87" i="23"/>
  <c r="AC87" i="23"/>
  <c r="AB118" i="23"/>
  <c r="AC118" i="23"/>
  <c r="AB54" i="23"/>
  <c r="AC54" i="23"/>
  <c r="AB15" i="23"/>
  <c r="AC15" i="23"/>
  <c r="AB51" i="23"/>
  <c r="AC51" i="23"/>
  <c r="AB88" i="23"/>
  <c r="AC88" i="23"/>
  <c r="AB106" i="23"/>
  <c r="AC106" i="23"/>
  <c r="AB119" i="23"/>
  <c r="AC119" i="23"/>
  <c r="AB123" i="23"/>
  <c r="AC123" i="23"/>
  <c r="AB26" i="23"/>
  <c r="AC26" i="23"/>
  <c r="AB97" i="23"/>
  <c r="AC97" i="23"/>
  <c r="AB126" i="23"/>
  <c r="AC126" i="23"/>
  <c r="AB61" i="23"/>
  <c r="AC61" i="23"/>
  <c r="AB62" i="23"/>
  <c r="AC62" i="23"/>
  <c r="AB64" i="23"/>
  <c r="AC64" i="23"/>
  <c r="JT127" i="16"/>
  <c r="U127" i="23" s="1"/>
  <c r="JF125" i="16"/>
  <c r="G125" i="23" s="1"/>
  <c r="JL127" i="16"/>
  <c r="M127" i="23" s="1"/>
  <c r="JF132" i="16"/>
  <c r="G132" i="23" s="1"/>
  <c r="K159" i="4"/>
  <c r="JW59" i="16"/>
  <c r="X59" i="23" s="1"/>
  <c r="JT12" i="16"/>
  <c r="U12" i="23" s="1"/>
  <c r="JW132" i="16"/>
  <c r="X132" i="23" s="1"/>
  <c r="JL134" i="16"/>
  <c r="M134" i="23" s="1"/>
  <c r="JZ125" i="16"/>
  <c r="AA125" i="23" s="1"/>
  <c r="C56" i="23"/>
  <c r="C11" i="23"/>
  <c r="C23" i="23"/>
  <c r="C31" i="23"/>
  <c r="C39" i="23"/>
  <c r="C49" i="23"/>
  <c r="C57" i="23"/>
  <c r="C69" i="23"/>
  <c r="C79" i="23"/>
  <c r="C89" i="23"/>
  <c r="C97" i="23"/>
  <c r="C107" i="23"/>
  <c r="C119" i="23"/>
  <c r="C133" i="23"/>
  <c r="C38" i="23"/>
  <c r="C96" i="23"/>
  <c r="C24" i="23"/>
  <c r="C81" i="23"/>
  <c r="C46" i="23"/>
  <c r="C106" i="23"/>
  <c r="C32" i="23"/>
  <c r="C50" i="23"/>
  <c r="C90" i="23"/>
  <c r="C135" i="23"/>
  <c r="C15" i="23"/>
  <c r="C25" i="23"/>
  <c r="C33" i="23"/>
  <c r="C41" i="23"/>
  <c r="C51" i="23"/>
  <c r="C59" i="23"/>
  <c r="C71" i="23"/>
  <c r="C91" i="23"/>
  <c r="C101" i="23"/>
  <c r="C109" i="23"/>
  <c r="C122" i="23"/>
  <c r="C136" i="23"/>
  <c r="C30" i="23"/>
  <c r="C78" i="23"/>
  <c r="C118" i="23"/>
  <c r="C40" i="23"/>
  <c r="C70" i="23"/>
  <c r="C108" i="23"/>
  <c r="C16" i="23"/>
  <c r="C26" i="23"/>
  <c r="C34" i="23"/>
  <c r="C42" i="23"/>
  <c r="C52" i="23"/>
  <c r="C61" i="23"/>
  <c r="C73" i="23"/>
  <c r="C83" i="23"/>
  <c r="C92" i="23"/>
  <c r="C102" i="23"/>
  <c r="C110" i="23"/>
  <c r="C123" i="23"/>
  <c r="C10" i="23"/>
  <c r="C65" i="23"/>
  <c r="C131" i="23"/>
  <c r="C6" i="23"/>
  <c r="C18" i="23"/>
  <c r="C27" i="23"/>
  <c r="C35" i="23"/>
  <c r="C43" i="23"/>
  <c r="C53" i="23"/>
  <c r="C62" i="23"/>
  <c r="C74" i="23"/>
  <c r="C84" i="23"/>
  <c r="C93" i="23"/>
  <c r="C103" i="23"/>
  <c r="C111" i="23"/>
  <c r="C126" i="23"/>
  <c r="C22" i="23"/>
  <c r="C88" i="23"/>
  <c r="C13" i="23"/>
  <c r="C58" i="23"/>
  <c r="C100" i="23"/>
  <c r="C7" i="23"/>
  <c r="C19" i="23"/>
  <c r="C28" i="23"/>
  <c r="C36" i="23"/>
  <c r="C44" i="23"/>
  <c r="C54" i="23"/>
  <c r="C63" i="23"/>
  <c r="C75" i="23"/>
  <c r="C85" i="23"/>
  <c r="C94" i="23"/>
  <c r="C104" i="23"/>
  <c r="C113" i="23"/>
  <c r="C128" i="23"/>
  <c r="BL47" i="16"/>
  <c r="C9" i="23"/>
  <c r="C20" i="23"/>
  <c r="C29" i="23"/>
  <c r="C37" i="23"/>
  <c r="C45" i="23"/>
  <c r="C55" i="23"/>
  <c r="C64" i="23"/>
  <c r="C77" i="23"/>
  <c r="C87" i="23"/>
  <c r="C95" i="23"/>
  <c r="C105" i="23"/>
  <c r="C115" i="23"/>
  <c r="C130" i="23"/>
  <c r="JZ132" i="16"/>
  <c r="AA132" i="23" s="1"/>
  <c r="JT68" i="16"/>
  <c r="U68" i="23" s="1"/>
  <c r="JO117" i="16"/>
  <c r="P117" i="23" s="1"/>
  <c r="JF127" i="16"/>
  <c r="G127" i="23" s="1"/>
  <c r="EH47" i="16"/>
  <c r="JL12" i="16"/>
  <c r="M12" i="23" s="1"/>
  <c r="V159" i="4"/>
  <c r="V158" i="4" s="1"/>
  <c r="J159" i="4"/>
  <c r="J158" i="4" s="1"/>
  <c r="JL132" i="16"/>
  <c r="M132" i="23" s="1"/>
  <c r="JT125" i="16"/>
  <c r="U125" i="23" s="1"/>
  <c r="JT132" i="16"/>
  <c r="U132" i="23" s="1"/>
  <c r="U116" i="16"/>
  <c r="JZ127" i="16"/>
  <c r="AA127" i="23" s="1"/>
  <c r="CE116" i="16"/>
  <c r="JL125" i="16"/>
  <c r="M125" i="23" s="1"/>
  <c r="D159" i="4"/>
  <c r="D158" i="4" s="1"/>
  <c r="S159" i="4"/>
  <c r="O159" i="4"/>
  <c r="G159" i="4"/>
  <c r="Y159" i="4"/>
  <c r="M159" i="4"/>
  <c r="M158" i="4" s="1"/>
  <c r="JZ121" i="16"/>
  <c r="AA121" i="23" s="1"/>
  <c r="JO125" i="16"/>
  <c r="P125" i="23" s="1"/>
  <c r="JO132" i="16"/>
  <c r="P132" i="23" s="1"/>
  <c r="JT134" i="16"/>
  <c r="U134" i="23" s="1"/>
  <c r="JW125" i="16"/>
  <c r="X125" i="23" s="1"/>
  <c r="JF12" i="16"/>
  <c r="G12" i="23" s="1"/>
  <c r="JC14" i="16"/>
  <c r="D14" i="23" s="1"/>
  <c r="D15" i="23"/>
  <c r="JC134" i="16"/>
  <c r="D134" i="23" s="1"/>
  <c r="D135" i="23"/>
  <c r="JR134" i="16"/>
  <c r="S134" i="23" s="1"/>
  <c r="S136" i="23"/>
  <c r="HD116" i="16"/>
  <c r="AZ116" i="16"/>
  <c r="JI112" i="16"/>
  <c r="J112" i="23" s="1"/>
  <c r="J113" i="23"/>
  <c r="JZ14" i="16"/>
  <c r="AA14" i="23" s="1"/>
  <c r="AA16" i="23"/>
  <c r="JO12" i="16"/>
  <c r="P12" i="23" s="1"/>
  <c r="P13" i="23"/>
  <c r="JW12" i="16"/>
  <c r="X12" i="23" s="1"/>
  <c r="X13" i="23"/>
  <c r="JZ68" i="16"/>
  <c r="AA68" i="23" s="1"/>
  <c r="AA69" i="23"/>
  <c r="GO116" i="16"/>
  <c r="JI12" i="16"/>
  <c r="J12" i="23" s="1"/>
  <c r="J13" i="23"/>
  <c r="JO14" i="16"/>
  <c r="P14" i="23" s="1"/>
  <c r="P15" i="23"/>
  <c r="JI125" i="16"/>
  <c r="J125" i="23" s="1"/>
  <c r="J126" i="23"/>
  <c r="JO127" i="16"/>
  <c r="P127" i="23" s="1"/>
  <c r="P128" i="23"/>
  <c r="JW127" i="16"/>
  <c r="X127" i="23" s="1"/>
  <c r="X128" i="23"/>
  <c r="JI132" i="16"/>
  <c r="J132" i="23" s="1"/>
  <c r="J133" i="23"/>
  <c r="JF5" i="16"/>
  <c r="G5" i="23" s="1"/>
  <c r="G7" i="23"/>
  <c r="JR12" i="16"/>
  <c r="S12" i="23" s="1"/>
  <c r="S13" i="23"/>
  <c r="JZ12" i="16"/>
  <c r="AA12" i="23" s="1"/>
  <c r="AA13" i="23"/>
  <c r="X116" i="16"/>
  <c r="JL5" i="16"/>
  <c r="M5" i="23" s="1"/>
  <c r="M7" i="23"/>
  <c r="JC12" i="16"/>
  <c r="D12" i="23" s="1"/>
  <c r="D13" i="23"/>
  <c r="JC125" i="16"/>
  <c r="D125" i="23" s="1"/>
  <c r="D126" i="23"/>
  <c r="JI127" i="16"/>
  <c r="J127" i="23" s="1"/>
  <c r="J128" i="23"/>
  <c r="JC132" i="16"/>
  <c r="D132" i="23" s="1"/>
  <c r="D133" i="23"/>
  <c r="JI134" i="16"/>
  <c r="J134" i="23" s="1"/>
  <c r="J135" i="23"/>
  <c r="JW120" i="16"/>
  <c r="X120" i="23" s="1"/>
  <c r="JC127" i="16"/>
  <c r="D127" i="23" s="1"/>
  <c r="AB159" i="4"/>
  <c r="JT5" i="16"/>
  <c r="U5" i="23" s="1"/>
  <c r="JL17" i="16"/>
  <c r="M17" i="23" s="1"/>
  <c r="CE98" i="16"/>
  <c r="CW47" i="16"/>
  <c r="IO47" i="16"/>
  <c r="JO76" i="16"/>
  <c r="P76" i="23" s="1"/>
  <c r="JW76" i="16"/>
  <c r="X76" i="23" s="1"/>
  <c r="JT117" i="16"/>
  <c r="CB47" i="16"/>
  <c r="DS98" i="16"/>
  <c r="EE98" i="16"/>
  <c r="JI5" i="16"/>
  <c r="J5" i="23" s="1"/>
  <c r="O98" i="16"/>
  <c r="HT116" i="16"/>
  <c r="EE116" i="16"/>
  <c r="JO8" i="16"/>
  <c r="P8" i="23" s="1"/>
  <c r="JW8" i="16"/>
  <c r="X8" i="23" s="1"/>
  <c r="JF14" i="16"/>
  <c r="G14" i="23" s="1"/>
  <c r="JR17" i="16"/>
  <c r="S17" i="23" s="1"/>
  <c r="JL121" i="16"/>
  <c r="M121" i="23" s="1"/>
  <c r="JL129" i="16"/>
  <c r="M129" i="23" s="1"/>
  <c r="JT129" i="16"/>
  <c r="U129" i="23" s="1"/>
  <c r="JO134" i="16"/>
  <c r="P134" i="23" s="1"/>
  <c r="HA98" i="16"/>
  <c r="J116" i="16"/>
  <c r="JR117" i="16"/>
  <c r="S117" i="23" s="1"/>
  <c r="JZ117" i="16"/>
  <c r="HW98" i="16"/>
  <c r="EX47" i="16"/>
  <c r="JR21" i="16"/>
  <c r="S21" i="23" s="1"/>
  <c r="JT48" i="16"/>
  <c r="U48" i="23" s="1"/>
  <c r="JO80" i="16"/>
  <c r="P80" i="23" s="1"/>
  <c r="L98" i="16"/>
  <c r="CH98" i="16"/>
  <c r="FS47" i="16"/>
  <c r="HZ47" i="16"/>
  <c r="D116" i="16"/>
  <c r="G98" i="16"/>
  <c r="DY47" i="16"/>
  <c r="HD47" i="16"/>
  <c r="GO47" i="16"/>
  <c r="HA47" i="16"/>
  <c r="IC47" i="16"/>
  <c r="EE67" i="16"/>
  <c r="DV116" i="16"/>
  <c r="CK116" i="16"/>
  <c r="CH47" i="16"/>
  <c r="BC47" i="16"/>
  <c r="JC8" i="16"/>
  <c r="D8" i="23" s="1"/>
  <c r="JO68" i="16"/>
  <c r="P68" i="23" s="1"/>
  <c r="O124" i="16"/>
  <c r="JC68" i="16"/>
  <c r="D68" i="23" s="1"/>
  <c r="AA47" i="16"/>
  <c r="CB98" i="16"/>
  <c r="GO98" i="16"/>
  <c r="GR47" i="16"/>
  <c r="HZ98" i="16"/>
  <c r="JF112" i="16"/>
  <c r="G112" i="23" s="1"/>
  <c r="JL8" i="16"/>
  <c r="M8" i="23" s="1"/>
  <c r="JR5" i="16"/>
  <c r="S5" i="23" s="1"/>
  <c r="JT17" i="16"/>
  <c r="U17" i="23" s="1"/>
  <c r="JT72" i="16"/>
  <c r="U72" i="23" s="1"/>
  <c r="JT121" i="16"/>
  <c r="U121" i="23" s="1"/>
  <c r="FP117" i="16"/>
  <c r="FP116" i="16" s="1"/>
  <c r="BI47" i="16"/>
  <c r="DV47" i="16"/>
  <c r="IL67" i="16"/>
  <c r="JC72" i="16"/>
  <c r="D72" i="23" s="1"/>
  <c r="JL80" i="16"/>
  <c r="M80" i="23" s="1"/>
  <c r="JZ8" i="16"/>
  <c r="AA8" i="23" s="1"/>
  <c r="JZ76" i="16"/>
  <c r="AA76" i="23" s="1"/>
  <c r="U98" i="16"/>
  <c r="AT47" i="16"/>
  <c r="EE47" i="16"/>
  <c r="EX98" i="16"/>
  <c r="JC112" i="16"/>
  <c r="D112" i="23" s="1"/>
  <c r="JO72" i="16"/>
  <c r="P72" i="23" s="1"/>
  <c r="JT76" i="16"/>
  <c r="U76" i="23" s="1"/>
  <c r="JW129" i="16"/>
  <c r="JZ129" i="16"/>
  <c r="FP98" i="16"/>
  <c r="JR48" i="16"/>
  <c r="S48" i="23" s="1"/>
  <c r="JZ86" i="16"/>
  <c r="AA86" i="23" s="1"/>
  <c r="JZ99" i="16"/>
  <c r="AA99" i="23" s="1"/>
  <c r="DP98" i="16"/>
  <c r="CW116" i="16"/>
  <c r="FG124" i="16"/>
  <c r="GI4" i="16"/>
  <c r="JF72" i="16"/>
  <c r="G72" i="23" s="1"/>
  <c r="JL21" i="16"/>
  <c r="M21" i="23" s="1"/>
  <c r="JL68" i="16"/>
  <c r="M68" i="23" s="1"/>
  <c r="JR14" i="16"/>
  <c r="S14" i="23" s="1"/>
  <c r="JR68" i="16"/>
  <c r="S68" i="23" s="1"/>
  <c r="JW17" i="16"/>
  <c r="X17" i="23" s="1"/>
  <c r="JZ48" i="16"/>
  <c r="AA48" i="23" s="1"/>
  <c r="JI76" i="16"/>
  <c r="J76" i="23" s="1"/>
  <c r="R47" i="16"/>
  <c r="BY47" i="16"/>
  <c r="CT48" i="16"/>
  <c r="CT47" i="16" s="1"/>
  <c r="CT98" i="16"/>
  <c r="BL98" i="16"/>
  <c r="AW98" i="16"/>
  <c r="DM47" i="16"/>
  <c r="EB98" i="16"/>
  <c r="EH98" i="16"/>
  <c r="GI47" i="16"/>
  <c r="GX98" i="16"/>
  <c r="HD98" i="16"/>
  <c r="IF47" i="16"/>
  <c r="IO98" i="16"/>
  <c r="JF8" i="16"/>
  <c r="G8" i="23" s="1"/>
  <c r="JF117" i="16"/>
  <c r="G117" i="23" s="1"/>
  <c r="JI80" i="16"/>
  <c r="J80" i="23" s="1"/>
  <c r="JW80" i="16"/>
  <c r="X80" i="23" s="1"/>
  <c r="JW134" i="16"/>
  <c r="X134" i="23" s="1"/>
  <c r="JF134" i="16"/>
  <c r="G134" i="23" s="1"/>
  <c r="JI68" i="16"/>
  <c r="J68" i="23" s="1"/>
  <c r="JL14" i="16"/>
  <c r="M14" i="23" s="1"/>
  <c r="JR8" i="16"/>
  <c r="S8" i="23" s="1"/>
  <c r="JT8" i="16"/>
  <c r="U8" i="23" s="1"/>
  <c r="FA98" i="16"/>
  <c r="GF47" i="16"/>
  <c r="GR98" i="16"/>
  <c r="HA116" i="16"/>
  <c r="HW47" i="16"/>
  <c r="HZ116" i="16"/>
  <c r="IO116" i="16"/>
  <c r="JC76" i="16"/>
  <c r="D76" i="23" s="1"/>
  <c r="JF80" i="16"/>
  <c r="G80" i="23" s="1"/>
  <c r="JF121" i="16"/>
  <c r="G121" i="23" s="1"/>
  <c r="JI14" i="16"/>
  <c r="J14" i="23" s="1"/>
  <c r="JI72" i="16"/>
  <c r="J72" i="23" s="1"/>
  <c r="JL72" i="16"/>
  <c r="M72" i="23" s="1"/>
  <c r="JO5" i="16"/>
  <c r="P5" i="23" s="1"/>
  <c r="JO129" i="16"/>
  <c r="JR76" i="16"/>
  <c r="S76" i="23" s="1"/>
  <c r="JR129" i="16"/>
  <c r="JT112" i="16"/>
  <c r="U112" i="23" s="1"/>
  <c r="JW5" i="16"/>
  <c r="X5" i="23" s="1"/>
  <c r="JW14" i="16"/>
  <c r="X14" i="23" s="1"/>
  <c r="JW72" i="16"/>
  <c r="X72" i="23" s="1"/>
  <c r="JZ17" i="16"/>
  <c r="AA17" i="23" s="1"/>
  <c r="JC80" i="16"/>
  <c r="D80" i="23" s="1"/>
  <c r="D47" i="16"/>
  <c r="JC48" i="16"/>
  <c r="D48" i="23" s="1"/>
  <c r="J98" i="16"/>
  <c r="CT4" i="16"/>
  <c r="EU116" i="16"/>
  <c r="FG98" i="16"/>
  <c r="FM47" i="16"/>
  <c r="HQ47" i="16"/>
  <c r="HW124" i="16"/>
  <c r="JL48" i="16"/>
  <c r="M48" i="23" s="1"/>
  <c r="JO112" i="16"/>
  <c r="P112" i="23" s="1"/>
  <c r="JR112" i="16"/>
  <c r="S112" i="23" s="1"/>
  <c r="JT14" i="16"/>
  <c r="U14" i="23" s="1"/>
  <c r="JT86" i="16"/>
  <c r="U86" i="23" s="1"/>
  <c r="JW121" i="16"/>
  <c r="X121" i="23" s="1"/>
  <c r="CH116" i="16"/>
  <c r="AQ47" i="16"/>
  <c r="BI98" i="16"/>
  <c r="CW98" i="16"/>
  <c r="DM116" i="16"/>
  <c r="FG47" i="16"/>
  <c r="FS67" i="16"/>
  <c r="GI98" i="16"/>
  <c r="GL116" i="16"/>
  <c r="IL4" i="16"/>
  <c r="JC21" i="16"/>
  <c r="D21" i="23" s="1"/>
  <c r="G60" i="23"/>
  <c r="JI21" i="16"/>
  <c r="J21" i="23" s="1"/>
  <c r="JL99" i="16"/>
  <c r="M99" i="23" s="1"/>
  <c r="JL117" i="16"/>
  <c r="JO21" i="16"/>
  <c r="P21" i="23" s="1"/>
  <c r="JO86" i="16"/>
  <c r="P86" i="23" s="1"/>
  <c r="JZ21" i="16"/>
  <c r="AA21" i="23" s="1"/>
  <c r="J47" i="16"/>
  <c r="FA47" i="16"/>
  <c r="JC86" i="16"/>
  <c r="D86" i="23" s="1"/>
  <c r="JC99" i="16"/>
  <c r="D99" i="23" s="1"/>
  <c r="JO48" i="16"/>
  <c r="P48" i="23" s="1"/>
  <c r="JZ80" i="16"/>
  <c r="AA80" i="23" s="1"/>
  <c r="G47" i="16"/>
  <c r="G116" i="16"/>
  <c r="CB116" i="16"/>
  <c r="AT124" i="16"/>
  <c r="IC116" i="16"/>
  <c r="JC5" i="16"/>
  <c r="D5" i="23" s="1"/>
  <c r="JC117" i="16"/>
  <c r="D117" i="23" s="1"/>
  <c r="JC129" i="16"/>
  <c r="JF17" i="16"/>
  <c r="G17" i="23" s="1"/>
  <c r="JI48" i="16"/>
  <c r="J48" i="23" s="1"/>
  <c r="JI117" i="16"/>
  <c r="J117" i="23" s="1"/>
  <c r="JI129" i="16"/>
  <c r="JR86" i="16"/>
  <c r="S86" i="23" s="1"/>
  <c r="JT80" i="16"/>
  <c r="U80" i="23" s="1"/>
  <c r="JT99" i="16"/>
  <c r="U99" i="23" s="1"/>
  <c r="JW112" i="16"/>
  <c r="X112" i="23" s="1"/>
  <c r="JZ5" i="16"/>
  <c r="U67" i="16"/>
  <c r="BI67" i="16"/>
  <c r="CW67" i="16"/>
  <c r="DS116" i="16"/>
  <c r="GI116" i="16"/>
  <c r="GX47" i="16"/>
  <c r="HD67" i="16"/>
  <c r="D60" i="23"/>
  <c r="JF48" i="16"/>
  <c r="G48" i="23" s="1"/>
  <c r="JI86" i="16"/>
  <c r="J86" i="23" s="1"/>
  <c r="JO99" i="16"/>
  <c r="P99" i="23" s="1"/>
  <c r="S60" i="23"/>
  <c r="JR80" i="16"/>
  <c r="S80" i="23" s="1"/>
  <c r="JR99" i="16"/>
  <c r="S99" i="23" s="1"/>
  <c r="JW86" i="16"/>
  <c r="X86" i="23" s="1"/>
  <c r="JW99" i="16"/>
  <c r="X99" i="23" s="1"/>
  <c r="AA60" i="23"/>
  <c r="JZ72" i="16"/>
  <c r="AA72" i="23" s="1"/>
  <c r="R116" i="16"/>
  <c r="BI4" i="16"/>
  <c r="FS98" i="16"/>
  <c r="GU47" i="16"/>
  <c r="HW116" i="16"/>
  <c r="IL98" i="16"/>
  <c r="JF76" i="16"/>
  <c r="G76" i="23" s="1"/>
  <c r="JF86" i="16"/>
  <c r="G86" i="23" s="1"/>
  <c r="JF99" i="16"/>
  <c r="G99" i="23" s="1"/>
  <c r="JL112" i="16"/>
  <c r="M112" i="23" s="1"/>
  <c r="JR72" i="16"/>
  <c r="S72" i="23" s="1"/>
  <c r="JW21" i="16"/>
  <c r="X21" i="23" s="1"/>
  <c r="JW48" i="16"/>
  <c r="X48" i="23" s="1"/>
  <c r="JZ134" i="16"/>
  <c r="AA134" i="23" s="1"/>
  <c r="O47" i="16"/>
  <c r="CK98" i="16"/>
  <c r="AT98" i="16"/>
  <c r="AW116" i="16"/>
  <c r="DM98" i="16"/>
  <c r="FM98" i="16"/>
  <c r="FP47" i="16"/>
  <c r="GR116" i="16"/>
  <c r="HT47" i="16"/>
  <c r="JC17" i="16"/>
  <c r="D17" i="23" s="1"/>
  <c r="JC121" i="16"/>
  <c r="D121" i="23" s="1"/>
  <c r="JF21" i="16"/>
  <c r="G21" i="23" s="1"/>
  <c r="JF68" i="16"/>
  <c r="G68" i="23" s="1"/>
  <c r="JF129" i="16"/>
  <c r="JI8" i="16"/>
  <c r="J8" i="23" s="1"/>
  <c r="JI17" i="16"/>
  <c r="J17" i="23" s="1"/>
  <c r="J60" i="23"/>
  <c r="JI99" i="16"/>
  <c r="JI121" i="16"/>
  <c r="J121" i="23" s="1"/>
  <c r="JL76" i="16"/>
  <c r="M76" i="23" s="1"/>
  <c r="JL86" i="16"/>
  <c r="M86" i="23" s="1"/>
  <c r="JO17" i="16"/>
  <c r="P17" i="23" s="1"/>
  <c r="JO121" i="16"/>
  <c r="JR121" i="16"/>
  <c r="JT21" i="16"/>
  <c r="JW68" i="16"/>
  <c r="X68" i="23" s="1"/>
  <c r="JZ112" i="16"/>
  <c r="AA112" i="23" s="1"/>
  <c r="IO124" i="16"/>
  <c r="L124" i="16"/>
  <c r="CE67" i="16"/>
  <c r="AW67" i="16"/>
  <c r="EE4" i="16"/>
  <c r="EH67" i="16"/>
  <c r="EH116" i="16"/>
  <c r="EX67" i="16"/>
  <c r="FA67" i="16"/>
  <c r="FG67" i="16"/>
  <c r="GL47" i="16"/>
  <c r="GO67" i="16"/>
  <c r="HT67" i="16"/>
  <c r="HW4" i="16"/>
  <c r="II47" i="16"/>
  <c r="R67" i="16"/>
  <c r="CB4" i="16"/>
  <c r="CH4" i="16"/>
  <c r="BL67" i="16"/>
  <c r="AQ98" i="16"/>
  <c r="AT116" i="16"/>
  <c r="DP47" i="16"/>
  <c r="DP116" i="16"/>
  <c r="FA4" i="16"/>
  <c r="GL4" i="16"/>
  <c r="GL67" i="16"/>
  <c r="IC98" i="16"/>
  <c r="D124" i="16"/>
  <c r="O67" i="16"/>
  <c r="X98" i="16"/>
  <c r="CT67" i="16"/>
  <c r="AT4" i="16"/>
  <c r="AT67" i="16"/>
  <c r="AW4" i="16"/>
  <c r="DP4" i="16"/>
  <c r="DP67" i="16"/>
  <c r="DS4" i="16"/>
  <c r="IL116" i="16"/>
  <c r="IO67" i="16"/>
  <c r="D98" i="16"/>
  <c r="U124" i="16"/>
  <c r="X47" i="16"/>
  <c r="CB67" i="16"/>
  <c r="CH67" i="16"/>
  <c r="CQ98" i="16"/>
  <c r="AN47" i="16"/>
  <c r="AQ116" i="16"/>
  <c r="BF98" i="16"/>
  <c r="DJ47" i="16"/>
  <c r="DS67" i="16"/>
  <c r="GI67" i="16"/>
  <c r="GL124" i="16"/>
  <c r="HA67" i="16"/>
  <c r="HT98" i="16"/>
  <c r="AQ67" i="16"/>
  <c r="DM67" i="16"/>
  <c r="HW67" i="16"/>
  <c r="HZ67" i="16"/>
  <c r="G67" i="16"/>
  <c r="J67" i="16"/>
  <c r="R124" i="16"/>
  <c r="X67" i="16"/>
  <c r="CN98" i="16"/>
  <c r="AN116" i="16"/>
  <c r="AZ98" i="16"/>
  <c r="BF47" i="16"/>
  <c r="EU47" i="16"/>
  <c r="FG4" i="16"/>
  <c r="FG116" i="16"/>
  <c r="FJ47" i="16"/>
  <c r="FP67" i="16"/>
  <c r="FS116" i="16"/>
  <c r="J4" i="16"/>
  <c r="R98" i="16"/>
  <c r="CE47" i="16"/>
  <c r="CK47" i="16"/>
  <c r="CT116" i="16"/>
  <c r="BL116" i="16"/>
  <c r="AW47" i="16"/>
  <c r="AZ47" i="16"/>
  <c r="BI116" i="16"/>
  <c r="DS47" i="16"/>
  <c r="DV98" i="16"/>
  <c r="EX116" i="16"/>
  <c r="FA116" i="16"/>
  <c r="GL98" i="16"/>
  <c r="II98" i="16"/>
  <c r="IL47" i="16"/>
  <c r="HZ4" i="16"/>
  <c r="HQ98" i="16"/>
  <c r="IC4" i="16"/>
  <c r="IO4" i="16"/>
  <c r="IF98" i="16"/>
  <c r="II116" i="16"/>
  <c r="II67" i="16"/>
  <c r="II124" i="16"/>
  <c r="HA4" i="16"/>
  <c r="HZ124" i="16"/>
  <c r="IC67" i="16"/>
  <c r="IL124" i="16"/>
  <c r="IF67" i="16"/>
  <c r="II4" i="16"/>
  <c r="IF124" i="16"/>
  <c r="IF116" i="16"/>
  <c r="IF4" i="16"/>
  <c r="GX116" i="16"/>
  <c r="IC124" i="16"/>
  <c r="HQ124" i="16"/>
  <c r="HT4" i="16"/>
  <c r="HT124" i="16"/>
  <c r="HD124" i="16"/>
  <c r="HQ67" i="16"/>
  <c r="GU116" i="16"/>
  <c r="GX4" i="16"/>
  <c r="HQ116" i="16"/>
  <c r="GX124" i="16"/>
  <c r="GU124" i="16"/>
  <c r="GR124" i="16"/>
  <c r="HQ4" i="16"/>
  <c r="GO124" i="16"/>
  <c r="HD4" i="16"/>
  <c r="HA124" i="16"/>
  <c r="FS4" i="16"/>
  <c r="GX67" i="16"/>
  <c r="GR67" i="16"/>
  <c r="GR4" i="16"/>
  <c r="GU4" i="16"/>
  <c r="GI124" i="16"/>
  <c r="GU67" i="16"/>
  <c r="GU98" i="16"/>
  <c r="GO4" i="16"/>
  <c r="GF98" i="16"/>
  <c r="FP124" i="16"/>
  <c r="GF116" i="16"/>
  <c r="FP4" i="16"/>
  <c r="FM4" i="16"/>
  <c r="GF67" i="16"/>
  <c r="FD124" i="16"/>
  <c r="FM124" i="16"/>
  <c r="GF124" i="16"/>
  <c r="GF4" i="16"/>
  <c r="FJ124" i="16"/>
  <c r="FS124" i="16"/>
  <c r="FM116" i="16"/>
  <c r="EB124" i="16"/>
  <c r="DJ98" i="16"/>
  <c r="FD98" i="16"/>
  <c r="FM67" i="16"/>
  <c r="FD4" i="16"/>
  <c r="FD67" i="16"/>
  <c r="FJ116" i="16"/>
  <c r="DY124" i="16"/>
  <c r="FJ4" i="16"/>
  <c r="FJ67" i="16"/>
  <c r="FD116" i="16"/>
  <c r="FJ98" i="16"/>
  <c r="FA124" i="16"/>
  <c r="EH4" i="16"/>
  <c r="EB4" i="16"/>
  <c r="EB67" i="16"/>
  <c r="EU98" i="16"/>
  <c r="FD47" i="16"/>
  <c r="EH124" i="16"/>
  <c r="DV67" i="16"/>
  <c r="EU124" i="16"/>
  <c r="EX124" i="16"/>
  <c r="EX4" i="16"/>
  <c r="EU67" i="16"/>
  <c r="EU4" i="16"/>
  <c r="DS124" i="16"/>
  <c r="DV4" i="16"/>
  <c r="DV124" i="16"/>
  <c r="EE124" i="16"/>
  <c r="DY4" i="16"/>
  <c r="DY67" i="16"/>
  <c r="EB116" i="16"/>
  <c r="EB47" i="16"/>
  <c r="DP124" i="16"/>
  <c r="DY116" i="16"/>
  <c r="DY98" i="16"/>
  <c r="BF124" i="16"/>
  <c r="DM4" i="16"/>
  <c r="BI124" i="16"/>
  <c r="CW124" i="16"/>
  <c r="BF4" i="16"/>
  <c r="BF67" i="16"/>
  <c r="DJ4" i="16"/>
  <c r="DJ116" i="16"/>
  <c r="DM124" i="16"/>
  <c r="DJ124" i="16"/>
  <c r="AZ4" i="16"/>
  <c r="DJ67" i="16"/>
  <c r="BC4" i="16"/>
  <c r="AW124" i="16"/>
  <c r="CW4" i="16"/>
  <c r="BC124" i="16"/>
  <c r="BL4" i="16"/>
  <c r="BF116" i="16"/>
  <c r="AZ67" i="16"/>
  <c r="BC67" i="16"/>
  <c r="AZ124" i="16"/>
  <c r="BC116" i="16"/>
  <c r="AQ124" i="16"/>
  <c r="AN98" i="16"/>
  <c r="BC98" i="16"/>
  <c r="CQ116" i="16"/>
  <c r="CT124" i="16"/>
  <c r="AN124" i="16"/>
  <c r="CQ4" i="16"/>
  <c r="CN124" i="16"/>
  <c r="CE124" i="16"/>
  <c r="AN67" i="16"/>
  <c r="AQ4" i="16"/>
  <c r="CQ67" i="16"/>
  <c r="AN4" i="16"/>
  <c r="U47" i="16"/>
  <c r="CK124" i="16"/>
  <c r="CB124" i="16"/>
  <c r="CK4" i="16"/>
  <c r="BL124" i="16"/>
  <c r="CN4" i="16"/>
  <c r="CQ124" i="16"/>
  <c r="CQ47" i="16"/>
  <c r="CH124" i="16"/>
  <c r="CN67" i="16"/>
  <c r="CN116" i="16"/>
  <c r="CN47" i="16"/>
  <c r="CK67" i="16"/>
  <c r="CE4" i="16"/>
  <c r="BY116" i="16"/>
  <c r="BY67" i="16"/>
  <c r="BY124" i="16"/>
  <c r="BY98" i="16"/>
  <c r="BY4" i="16"/>
  <c r="X124" i="16"/>
  <c r="AA98" i="16"/>
  <c r="AA4" i="16"/>
  <c r="AA67" i="16"/>
  <c r="AA116" i="16"/>
  <c r="AA124" i="16"/>
  <c r="L47" i="16"/>
  <c r="X4" i="16"/>
  <c r="O4" i="16"/>
  <c r="U4" i="16"/>
  <c r="J124" i="16"/>
  <c r="G4" i="16"/>
  <c r="R4" i="16"/>
  <c r="O116" i="16"/>
  <c r="G124" i="16"/>
  <c r="L116" i="16"/>
  <c r="L67" i="16"/>
  <c r="D4" i="16"/>
  <c r="D67" i="16"/>
  <c r="L4" i="16"/>
  <c r="AF140" i="23"/>
  <c r="AF139" i="23"/>
  <c r="AF138" i="23"/>
  <c r="AF137" i="23"/>
  <c r="AF136" i="23"/>
  <c r="AF135" i="23"/>
  <c r="AF131" i="23"/>
  <c r="AF123" i="23"/>
  <c r="AF122" i="23"/>
  <c r="AF120" i="23"/>
  <c r="AF119" i="23"/>
  <c r="AF118" i="23"/>
  <c r="AF115" i="23"/>
  <c r="AF113" i="23"/>
  <c r="AF111" i="23"/>
  <c r="AF110" i="23"/>
  <c r="AF109" i="23"/>
  <c r="AF108" i="23"/>
  <c r="AF107" i="23"/>
  <c r="AF106" i="23"/>
  <c r="AF105" i="23"/>
  <c r="AF104" i="23"/>
  <c r="AF103" i="23"/>
  <c r="AF102" i="23"/>
  <c r="AF101" i="23"/>
  <c r="AF100" i="23"/>
  <c r="AF97" i="23"/>
  <c r="AF96" i="23"/>
  <c r="AF95" i="23"/>
  <c r="AF94" i="23"/>
  <c r="AF93" i="23"/>
  <c r="AF92" i="23"/>
  <c r="AF91" i="23"/>
  <c r="AF90" i="23"/>
  <c r="AF89" i="23"/>
  <c r="AF88" i="23"/>
  <c r="AF87" i="23"/>
  <c r="AF85" i="23"/>
  <c r="AF84" i="23"/>
  <c r="AF83" i="23"/>
  <c r="AF81" i="23"/>
  <c r="AF79" i="23"/>
  <c r="AF78" i="23"/>
  <c r="AF75" i="23"/>
  <c r="AF74" i="23"/>
  <c r="AF71" i="23"/>
  <c r="AF70" i="23"/>
  <c r="AF69" i="23"/>
  <c r="AF65" i="23"/>
  <c r="AF64" i="23"/>
  <c r="AF63" i="23"/>
  <c r="AF62" i="23"/>
  <c r="AF61" i="23"/>
  <c r="AF59" i="23"/>
  <c r="AF58" i="23"/>
  <c r="AF57" i="23"/>
  <c r="AF56" i="23"/>
  <c r="AF55" i="23"/>
  <c r="AF54" i="23"/>
  <c r="AF53" i="23"/>
  <c r="AF52" i="23"/>
  <c r="AF51" i="23"/>
  <c r="AF50" i="23"/>
  <c r="AF49" i="23"/>
  <c r="AF46" i="23"/>
  <c r="AF45" i="23"/>
  <c r="AF44" i="23"/>
  <c r="AF43" i="23"/>
  <c r="AF42" i="23"/>
  <c r="AF41" i="23"/>
  <c r="AF40" i="23"/>
  <c r="AF39" i="23"/>
  <c r="AF38" i="23"/>
  <c r="AF37" i="23"/>
  <c r="AF36" i="23"/>
  <c r="AF35" i="23"/>
  <c r="AF34" i="23"/>
  <c r="AF33" i="23"/>
  <c r="AF32" i="23"/>
  <c r="AF31" i="23"/>
  <c r="AF30" i="23"/>
  <c r="AF29" i="23"/>
  <c r="AF28" i="23"/>
  <c r="AF27" i="23"/>
  <c r="AF26" i="23"/>
  <c r="AF25" i="23"/>
  <c r="AF24" i="23"/>
  <c r="AF23" i="23"/>
  <c r="AF22" i="23"/>
  <c r="AF20" i="23"/>
  <c r="AF19" i="23"/>
  <c r="AF18" i="23"/>
  <c r="AF16" i="23"/>
  <c r="AF15" i="23"/>
  <c r="AF11" i="23"/>
  <c r="AF10" i="23"/>
  <c r="AF9" i="23"/>
  <c r="AF7" i="23"/>
  <c r="AF6" i="23"/>
  <c r="KB136" i="16"/>
  <c r="AD136" i="23" s="1"/>
  <c r="KB135" i="16"/>
  <c r="AD135" i="23" s="1"/>
  <c r="KB133" i="16"/>
  <c r="KB131" i="16"/>
  <c r="AD131" i="23" s="1"/>
  <c r="KB130" i="16"/>
  <c r="AD130" i="23" s="1"/>
  <c r="KB128" i="16"/>
  <c r="KB126" i="16"/>
  <c r="KB123" i="16"/>
  <c r="AD123" i="23" s="1"/>
  <c r="KB122" i="16"/>
  <c r="KB120" i="16"/>
  <c r="AD120" i="23" s="1"/>
  <c r="KB119" i="16"/>
  <c r="AD119" i="23" s="1"/>
  <c r="KB118" i="16"/>
  <c r="AD118" i="23" s="1"/>
  <c r="KB115" i="16"/>
  <c r="AD115" i="23" s="1"/>
  <c r="KB113" i="16"/>
  <c r="AD113" i="23" s="1"/>
  <c r="KB111" i="16"/>
  <c r="KB110" i="16"/>
  <c r="AD110" i="23" s="1"/>
  <c r="KB109" i="16"/>
  <c r="KB108" i="16"/>
  <c r="KB107" i="16"/>
  <c r="KB106" i="16"/>
  <c r="AD106" i="23" s="1"/>
  <c r="KB105" i="16"/>
  <c r="KB104" i="16"/>
  <c r="AD104" i="23" s="1"/>
  <c r="KB103" i="16"/>
  <c r="KB102" i="16"/>
  <c r="KB101" i="16"/>
  <c r="KB100" i="16"/>
  <c r="AD100" i="23" s="1"/>
  <c r="KB97" i="16"/>
  <c r="AD97" i="23" s="1"/>
  <c r="KB96" i="16"/>
  <c r="KB95" i="16"/>
  <c r="KB94" i="16"/>
  <c r="KB93" i="16"/>
  <c r="AD93" i="23" s="1"/>
  <c r="KB92" i="16"/>
  <c r="KB91" i="16"/>
  <c r="KB90" i="16"/>
  <c r="KB89" i="16"/>
  <c r="KB88" i="16"/>
  <c r="AD88" i="23" s="1"/>
  <c r="KB87" i="16"/>
  <c r="AD87" i="23" s="1"/>
  <c r="KB85" i="16"/>
  <c r="KB84" i="16"/>
  <c r="KB83" i="16"/>
  <c r="KB82" i="16"/>
  <c r="KB81" i="16"/>
  <c r="KB79" i="16"/>
  <c r="AD79" i="23" s="1"/>
  <c r="KB78" i="16"/>
  <c r="KB77" i="16"/>
  <c r="KB75" i="16"/>
  <c r="KB74" i="16"/>
  <c r="AD74" i="23" s="1"/>
  <c r="KB73" i="16"/>
  <c r="KB71" i="16"/>
  <c r="KB70" i="16"/>
  <c r="KB69" i="16"/>
  <c r="KB65" i="16"/>
  <c r="KB64" i="16"/>
  <c r="AD64" i="23" s="1"/>
  <c r="KB63" i="16"/>
  <c r="KB62" i="16"/>
  <c r="AD62" i="23" s="1"/>
  <c r="KB61" i="16"/>
  <c r="KB59" i="16"/>
  <c r="KB58" i="16"/>
  <c r="KB57" i="16"/>
  <c r="KB56" i="16"/>
  <c r="AD56" i="23" s="1"/>
  <c r="KB55" i="16"/>
  <c r="AD55" i="23" s="1"/>
  <c r="KB54" i="16"/>
  <c r="AD54" i="23" s="1"/>
  <c r="KB53" i="16"/>
  <c r="AD53" i="23" s="1"/>
  <c r="KB52" i="16"/>
  <c r="KB51" i="16"/>
  <c r="AD51" i="23" s="1"/>
  <c r="KB50" i="16"/>
  <c r="KB49" i="16"/>
  <c r="AD49" i="23" s="1"/>
  <c r="KB46" i="16"/>
  <c r="KB45" i="16"/>
  <c r="KB44" i="16"/>
  <c r="KB43" i="16"/>
  <c r="AD43" i="23" s="1"/>
  <c r="KB42" i="16"/>
  <c r="KB41" i="16"/>
  <c r="KB40" i="16"/>
  <c r="KB39" i="16"/>
  <c r="KB38" i="16"/>
  <c r="KB37" i="16"/>
  <c r="KB36" i="16"/>
  <c r="AD36" i="23" s="1"/>
  <c r="KB35" i="16"/>
  <c r="KB34" i="16"/>
  <c r="KB33" i="16"/>
  <c r="KB32" i="16"/>
  <c r="KB31" i="16"/>
  <c r="KB30" i="16"/>
  <c r="KB29" i="16"/>
  <c r="KB28" i="16"/>
  <c r="KB27" i="16"/>
  <c r="KB26" i="16"/>
  <c r="AD26" i="23" s="1"/>
  <c r="KB25" i="16"/>
  <c r="KB24" i="16"/>
  <c r="KB23" i="16"/>
  <c r="KB22" i="16"/>
  <c r="KB20" i="16"/>
  <c r="KB19" i="16"/>
  <c r="KB18" i="16"/>
  <c r="KB16" i="16"/>
  <c r="KB15" i="16"/>
  <c r="AD15" i="23" s="1"/>
  <c r="KB13" i="16"/>
  <c r="KB11" i="16"/>
  <c r="KB10" i="16"/>
  <c r="KB9" i="16"/>
  <c r="KB7" i="16"/>
  <c r="KB6" i="16"/>
  <c r="IQ134" i="16"/>
  <c r="IQ132" i="16"/>
  <c r="IQ129" i="16"/>
  <c r="IQ127" i="16"/>
  <c r="IQ125" i="16"/>
  <c r="IQ121" i="16"/>
  <c r="IQ112" i="16"/>
  <c r="IQ99" i="16"/>
  <c r="IQ86" i="16"/>
  <c r="IQ80" i="16"/>
  <c r="IQ76" i="16"/>
  <c r="IQ72" i="16"/>
  <c r="IQ68" i="16"/>
  <c r="IQ48" i="16"/>
  <c r="IQ21" i="16"/>
  <c r="IQ17" i="16"/>
  <c r="IQ14" i="16"/>
  <c r="IQ12" i="16"/>
  <c r="IQ8" i="16"/>
  <c r="IQ5" i="16"/>
  <c r="HF134" i="16"/>
  <c r="HF132" i="16"/>
  <c r="HF129" i="16"/>
  <c r="HF127" i="16"/>
  <c r="HF125" i="16"/>
  <c r="HF121" i="16"/>
  <c r="HF112" i="16"/>
  <c r="HF99" i="16"/>
  <c r="HF86" i="16"/>
  <c r="HF80" i="16"/>
  <c r="HF76" i="16"/>
  <c r="HF72" i="16"/>
  <c r="HF68" i="16"/>
  <c r="HF48" i="16"/>
  <c r="HF21" i="16"/>
  <c r="HF17" i="16"/>
  <c r="HF14" i="16"/>
  <c r="HF12" i="16"/>
  <c r="HF8" i="16"/>
  <c r="HF5" i="16"/>
  <c r="FU134" i="16"/>
  <c r="FU132" i="16"/>
  <c r="FU129" i="16"/>
  <c r="FU127" i="16"/>
  <c r="FU125" i="16"/>
  <c r="FU121" i="16"/>
  <c r="FU116" i="16" s="1"/>
  <c r="FU112" i="16"/>
  <c r="FU99" i="16"/>
  <c r="FU86" i="16"/>
  <c r="FU80" i="16"/>
  <c r="FU76" i="16"/>
  <c r="FU72" i="16"/>
  <c r="FU68" i="16"/>
  <c r="FU48" i="16"/>
  <c r="FU21" i="16"/>
  <c r="FU17" i="16"/>
  <c r="FU14" i="16"/>
  <c r="FU12" i="16"/>
  <c r="FU8" i="16"/>
  <c r="FU5" i="16"/>
  <c r="EJ134" i="16"/>
  <c r="EJ132" i="16"/>
  <c r="EJ129" i="16"/>
  <c r="EJ127" i="16"/>
  <c r="EJ125" i="16"/>
  <c r="EJ121" i="16"/>
  <c r="EJ112" i="16"/>
  <c r="EJ99" i="16"/>
  <c r="EJ86" i="16"/>
  <c r="EJ80" i="16"/>
  <c r="EJ76" i="16"/>
  <c r="EJ72" i="16"/>
  <c r="EJ68" i="16"/>
  <c r="EJ48" i="16"/>
  <c r="EJ21" i="16"/>
  <c r="EJ17" i="16"/>
  <c r="EJ14" i="16"/>
  <c r="EJ12" i="16"/>
  <c r="EJ8" i="16"/>
  <c r="EJ5" i="16"/>
  <c r="CY134" i="16"/>
  <c r="CY132" i="16"/>
  <c r="CY129" i="16"/>
  <c r="CY127" i="16"/>
  <c r="CY125" i="16"/>
  <c r="CY121" i="16"/>
  <c r="CY112" i="16"/>
  <c r="CY99" i="16"/>
  <c r="CY86" i="16"/>
  <c r="CY80" i="16"/>
  <c r="CY76" i="16"/>
  <c r="CY72" i="16"/>
  <c r="CY68" i="16"/>
  <c r="CY48" i="16"/>
  <c r="CY21" i="16"/>
  <c r="CY17" i="16"/>
  <c r="CY14" i="16"/>
  <c r="CY12" i="16"/>
  <c r="CY8" i="16"/>
  <c r="CY5" i="16"/>
  <c r="BN134" i="16"/>
  <c r="BN132" i="16"/>
  <c r="BN129" i="16"/>
  <c r="BN127" i="16"/>
  <c r="BN125" i="16"/>
  <c r="BN121" i="16"/>
  <c r="BN112" i="16"/>
  <c r="BN99" i="16"/>
  <c r="BN86" i="16"/>
  <c r="BN80" i="16"/>
  <c r="BN76" i="16"/>
  <c r="BN72" i="16"/>
  <c r="BN68" i="16"/>
  <c r="BN48" i="16"/>
  <c r="BN21" i="16"/>
  <c r="BN17" i="16"/>
  <c r="BN14" i="16"/>
  <c r="BN12" i="16"/>
  <c r="BN8" i="16"/>
  <c r="BN5" i="16"/>
  <c r="AC134" i="16"/>
  <c r="AC132" i="16"/>
  <c r="AC129" i="16"/>
  <c r="AC127" i="16"/>
  <c r="AC125" i="16"/>
  <c r="AC121" i="16"/>
  <c r="AC112" i="16"/>
  <c r="AC99" i="16"/>
  <c r="AC86" i="16"/>
  <c r="AC80" i="16"/>
  <c r="AC76" i="16"/>
  <c r="AC72" i="16"/>
  <c r="AC68" i="16"/>
  <c r="AC60" i="16"/>
  <c r="AC48" i="16"/>
  <c r="AC21" i="16"/>
  <c r="AC17" i="16"/>
  <c r="AC14" i="16"/>
  <c r="AC12" i="16"/>
  <c r="AC8" i="16"/>
  <c r="AC5" i="16"/>
  <c r="IT134" i="16"/>
  <c r="IT132" i="16"/>
  <c r="IT129" i="16"/>
  <c r="IT127" i="16"/>
  <c r="IT125" i="16"/>
  <c r="IT121" i="16"/>
  <c r="IT112" i="16"/>
  <c r="IT99" i="16"/>
  <c r="IT86" i="16"/>
  <c r="IT80" i="16"/>
  <c r="IT76" i="16"/>
  <c r="IT72" i="16"/>
  <c r="IT68" i="16"/>
  <c r="IT48" i="16"/>
  <c r="IT21" i="16"/>
  <c r="IT17" i="16"/>
  <c r="IT14" i="16"/>
  <c r="IT12" i="16"/>
  <c r="IT8" i="16"/>
  <c r="IT5" i="16"/>
  <c r="HI134" i="16"/>
  <c r="HI132" i="16"/>
  <c r="HI129" i="16"/>
  <c r="HI127" i="16"/>
  <c r="HI125" i="16"/>
  <c r="HI121" i="16"/>
  <c r="HI112" i="16"/>
  <c r="HI99" i="16"/>
  <c r="HI86" i="16"/>
  <c r="HI80" i="16"/>
  <c r="HI76" i="16"/>
  <c r="HI72" i="16"/>
  <c r="HI68" i="16"/>
  <c r="HI48" i="16"/>
  <c r="HI21" i="16"/>
  <c r="HI17" i="16"/>
  <c r="HI14" i="16"/>
  <c r="HI12" i="16"/>
  <c r="HI8" i="16"/>
  <c r="HI5" i="16"/>
  <c r="FX134" i="16"/>
  <c r="FX132" i="16"/>
  <c r="FX129" i="16"/>
  <c r="FX127" i="16"/>
  <c r="FX125" i="16"/>
  <c r="FX121" i="16"/>
  <c r="FX112" i="16"/>
  <c r="FX99" i="16"/>
  <c r="FX86" i="16"/>
  <c r="FX80" i="16"/>
  <c r="FX76" i="16"/>
  <c r="FX72" i="16"/>
  <c r="FX68" i="16"/>
  <c r="FX48" i="16"/>
  <c r="FX21" i="16"/>
  <c r="FX17" i="16"/>
  <c r="FX14" i="16"/>
  <c r="FX12" i="16"/>
  <c r="FX8" i="16"/>
  <c r="FX5" i="16"/>
  <c r="EM134" i="16"/>
  <c r="EM132" i="16"/>
  <c r="EM129" i="16"/>
  <c r="EM127" i="16"/>
  <c r="EM125" i="16"/>
  <c r="EM121" i="16"/>
  <c r="EM112" i="16"/>
  <c r="EM99" i="16"/>
  <c r="EM86" i="16"/>
  <c r="EM80" i="16"/>
  <c r="EM76" i="16"/>
  <c r="EM72" i="16"/>
  <c r="EM68" i="16"/>
  <c r="EM48" i="16"/>
  <c r="EM21" i="16"/>
  <c r="EM17" i="16"/>
  <c r="EM14" i="16"/>
  <c r="EM12" i="16"/>
  <c r="EM8" i="16"/>
  <c r="EM5" i="16"/>
  <c r="AE134" i="16"/>
  <c r="AE132" i="16"/>
  <c r="AE129" i="16"/>
  <c r="AE127" i="16"/>
  <c r="AE125" i="16"/>
  <c r="AE121" i="16"/>
  <c r="AE112" i="16"/>
  <c r="AE99" i="16"/>
  <c r="AE86" i="16"/>
  <c r="AE80" i="16"/>
  <c r="AE76" i="16"/>
  <c r="AE72" i="16"/>
  <c r="AE68" i="16"/>
  <c r="AE60" i="16"/>
  <c r="AE48" i="16"/>
  <c r="AE21" i="16"/>
  <c r="AE17" i="16"/>
  <c r="AE14" i="16"/>
  <c r="AE12" i="16"/>
  <c r="AE8" i="16"/>
  <c r="AE5" i="16"/>
  <c r="AE161" i="4"/>
  <c r="AD61" i="23" l="1"/>
  <c r="KB60" i="16"/>
  <c r="KL67" i="16"/>
  <c r="KL47" i="16"/>
  <c r="KL124" i="16"/>
  <c r="KL4" i="16"/>
  <c r="KL98" i="16"/>
  <c r="KL116" i="16"/>
  <c r="JW117" i="16"/>
  <c r="X117" i="23" s="1"/>
  <c r="AF12" i="23"/>
  <c r="AF125" i="23"/>
  <c r="AF127" i="23"/>
  <c r="AF132" i="23"/>
  <c r="JT124" i="16"/>
  <c r="U124" i="23" s="1"/>
  <c r="AE151" i="4"/>
  <c r="U21" i="23"/>
  <c r="O158" i="4"/>
  <c r="S158" i="4"/>
  <c r="G158" i="4"/>
  <c r="JL124" i="16"/>
  <c r="M124" i="23" s="1"/>
  <c r="JL4" i="16"/>
  <c r="M4" i="23" s="1"/>
  <c r="JF124" i="16"/>
  <c r="G124" i="23" s="1"/>
  <c r="G129" i="23"/>
  <c r="JZ4" i="16"/>
  <c r="AA4" i="23" s="1"/>
  <c r="AA5" i="23"/>
  <c r="JZ116" i="16"/>
  <c r="AA116" i="23" s="1"/>
  <c r="AA117" i="23"/>
  <c r="KB132" i="16"/>
  <c r="AD132" i="23" s="1"/>
  <c r="JR124" i="16"/>
  <c r="S124" i="23" s="1"/>
  <c r="S129" i="23"/>
  <c r="KB12" i="16"/>
  <c r="AD12" i="23" s="1"/>
  <c r="JC124" i="16"/>
  <c r="D124" i="23" s="1"/>
  <c r="D129" i="23"/>
  <c r="JZ124" i="16"/>
  <c r="AA124" i="23" s="1"/>
  <c r="AA129" i="23"/>
  <c r="JO124" i="16"/>
  <c r="P124" i="23" s="1"/>
  <c r="P129" i="23"/>
  <c r="JW124" i="16"/>
  <c r="X124" i="23" s="1"/>
  <c r="X129" i="23"/>
  <c r="JT116" i="16"/>
  <c r="U116" i="23" s="1"/>
  <c r="U117" i="23"/>
  <c r="JI98" i="16"/>
  <c r="J98" i="23" s="1"/>
  <c r="J99" i="23"/>
  <c r="KB125" i="16"/>
  <c r="AD125" i="23" s="1"/>
  <c r="AD126" i="23"/>
  <c r="JL116" i="16"/>
  <c r="M116" i="23" s="1"/>
  <c r="M117" i="23"/>
  <c r="KB127" i="16"/>
  <c r="AD127" i="23" s="1"/>
  <c r="AD128" i="23"/>
  <c r="JR116" i="16"/>
  <c r="S116" i="23" s="1"/>
  <c r="S121" i="23"/>
  <c r="JI124" i="16"/>
  <c r="J124" i="23" s="1"/>
  <c r="J129" i="23"/>
  <c r="JO116" i="16"/>
  <c r="P116" i="23" s="1"/>
  <c r="P121" i="23"/>
  <c r="AE80" i="4"/>
  <c r="JT47" i="16"/>
  <c r="U47" i="23" s="1"/>
  <c r="JI4" i="16"/>
  <c r="J4" i="23" s="1"/>
  <c r="JO4" i="16"/>
  <c r="P4" i="23" s="1"/>
  <c r="JR4" i="16"/>
  <c r="S4" i="23" s="1"/>
  <c r="JZ47" i="16"/>
  <c r="AA47" i="23" s="1"/>
  <c r="JF4" i="16"/>
  <c r="G4" i="23" s="1"/>
  <c r="JL67" i="16"/>
  <c r="M67" i="23" s="1"/>
  <c r="JF67" i="16"/>
  <c r="G67" i="23" s="1"/>
  <c r="JR98" i="16"/>
  <c r="S98" i="23" s="1"/>
  <c r="JZ98" i="16"/>
  <c r="AA98" i="23" s="1"/>
  <c r="JO67" i="16"/>
  <c r="P67" i="23" s="1"/>
  <c r="JC98" i="16"/>
  <c r="D98" i="23" s="1"/>
  <c r="FX47" i="16"/>
  <c r="FG141" i="16"/>
  <c r="JT98" i="16"/>
  <c r="U98" i="23" s="1"/>
  <c r="JF98" i="16"/>
  <c r="G98" i="23" s="1"/>
  <c r="JR47" i="16"/>
  <c r="S47" i="23" s="1"/>
  <c r="JF116" i="16"/>
  <c r="G116" i="23" s="1"/>
  <c r="JW67" i="16"/>
  <c r="X67" i="23" s="1"/>
  <c r="JL98" i="16"/>
  <c r="JW4" i="16"/>
  <c r="X4" i="23" s="1"/>
  <c r="JR67" i="16"/>
  <c r="JC67" i="16"/>
  <c r="D67" i="23" s="1"/>
  <c r="JT4" i="16"/>
  <c r="U4" i="23" s="1"/>
  <c r="JI67" i="16"/>
  <c r="J67" i="23" s="1"/>
  <c r="JL47" i="16"/>
  <c r="M47" i="23" s="1"/>
  <c r="JZ67" i="16"/>
  <c r="CH141" i="16"/>
  <c r="IQ116" i="16"/>
  <c r="JC4" i="16"/>
  <c r="D4" i="23" s="1"/>
  <c r="JO47" i="16"/>
  <c r="P47" i="23" s="1"/>
  <c r="JT67" i="16"/>
  <c r="U67" i="23" s="1"/>
  <c r="JW47" i="16"/>
  <c r="X47" i="23" s="1"/>
  <c r="JI47" i="16"/>
  <c r="J47" i="23" s="1"/>
  <c r="JW98" i="16"/>
  <c r="X98" i="23" s="1"/>
  <c r="AT141" i="16"/>
  <c r="JC47" i="16"/>
  <c r="D47" i="23" s="1"/>
  <c r="FX116" i="16"/>
  <c r="IL141" i="16"/>
  <c r="IO141" i="16"/>
  <c r="JO98" i="16"/>
  <c r="P98" i="23" s="1"/>
  <c r="JC116" i="16"/>
  <c r="D116" i="23" s="1"/>
  <c r="DP141" i="16"/>
  <c r="HI47" i="16"/>
  <c r="HW141" i="16"/>
  <c r="CT141" i="16"/>
  <c r="GI141" i="16"/>
  <c r="JF47" i="16"/>
  <c r="G47" i="23" s="1"/>
  <c r="JI116" i="16"/>
  <c r="DS141" i="16"/>
  <c r="R141" i="16"/>
  <c r="EE141" i="16"/>
  <c r="AW141" i="16"/>
  <c r="HZ141" i="16"/>
  <c r="BI141" i="16"/>
  <c r="GL141" i="16"/>
  <c r="II141" i="16"/>
  <c r="CB141" i="16"/>
  <c r="FA141" i="16"/>
  <c r="HT141" i="16"/>
  <c r="IF141" i="16"/>
  <c r="J141" i="16"/>
  <c r="IQ47" i="16"/>
  <c r="HA141" i="16"/>
  <c r="IC141" i="16"/>
  <c r="GO141" i="16"/>
  <c r="FS141" i="16"/>
  <c r="HQ141" i="16"/>
  <c r="HD141" i="16"/>
  <c r="GX141" i="16"/>
  <c r="GU141" i="16"/>
  <c r="GR141" i="16"/>
  <c r="FP141" i="16"/>
  <c r="GF141" i="16"/>
  <c r="FX98" i="16"/>
  <c r="FM141" i="16"/>
  <c r="FD141" i="16"/>
  <c r="FJ141" i="16"/>
  <c r="EH141" i="16"/>
  <c r="EU141" i="16"/>
  <c r="DV141" i="16"/>
  <c r="EX141" i="16"/>
  <c r="DY141" i="16"/>
  <c r="EB141" i="16"/>
  <c r="DM141" i="16"/>
  <c r="CW141" i="16"/>
  <c r="DJ141" i="16"/>
  <c r="BF141" i="16"/>
  <c r="AQ141" i="16"/>
  <c r="BL141" i="16"/>
  <c r="AZ141" i="16"/>
  <c r="BC141" i="16"/>
  <c r="CE141" i="16"/>
  <c r="U141" i="16"/>
  <c r="AN141" i="16"/>
  <c r="CQ141" i="16"/>
  <c r="CK141" i="16"/>
  <c r="CN141" i="16"/>
  <c r="BY141" i="16"/>
  <c r="X141" i="16"/>
  <c r="AA141" i="16"/>
  <c r="KB8" i="16"/>
  <c r="AD8" i="23" s="1"/>
  <c r="KB76" i="16"/>
  <c r="AD76" i="23" s="1"/>
  <c r="O141" i="16"/>
  <c r="KB5" i="16"/>
  <c r="AD5" i="23" s="1"/>
  <c r="AF77" i="23"/>
  <c r="KB134" i="16"/>
  <c r="AD134" i="23" s="1"/>
  <c r="G141" i="16"/>
  <c r="KB129" i="16"/>
  <c r="AD129" i="23" s="1"/>
  <c r="L141" i="16"/>
  <c r="KB121" i="16"/>
  <c r="AD121" i="23" s="1"/>
  <c r="D141" i="16"/>
  <c r="AF13" i="23"/>
  <c r="AF128" i="23"/>
  <c r="IT98" i="16"/>
  <c r="AF126" i="23"/>
  <c r="AF130" i="23"/>
  <c r="AF73" i="23"/>
  <c r="IT47" i="16"/>
  <c r="EM98" i="16"/>
  <c r="AF133" i="23"/>
  <c r="IT4" i="16"/>
  <c r="EM47" i="16"/>
  <c r="HF47" i="16"/>
  <c r="KB14" i="16"/>
  <c r="AD14" i="23" s="1"/>
  <c r="IT116" i="16"/>
  <c r="IQ98" i="16"/>
  <c r="AD60" i="23"/>
  <c r="KB72" i="16"/>
  <c r="AD72" i="23" s="1"/>
  <c r="EJ116" i="16"/>
  <c r="CY47" i="16"/>
  <c r="KB17" i="16"/>
  <c r="AD17" i="23" s="1"/>
  <c r="KB112" i="16"/>
  <c r="AD112" i="23" s="1"/>
  <c r="BN116" i="16"/>
  <c r="HF116" i="16"/>
  <c r="AC47" i="16"/>
  <c r="KB48" i="16"/>
  <c r="AD48" i="23" s="1"/>
  <c r="KB68" i="16"/>
  <c r="AD68" i="23" s="1"/>
  <c r="KB117" i="16"/>
  <c r="AD117" i="23" s="1"/>
  <c r="HI98" i="16"/>
  <c r="KB80" i="16"/>
  <c r="AD80" i="23" s="1"/>
  <c r="BN47" i="16"/>
  <c r="IQ124" i="16"/>
  <c r="KB86" i="16"/>
  <c r="AD86" i="23" s="1"/>
  <c r="KB99" i="16"/>
  <c r="AD99" i="23" s="1"/>
  <c r="EJ47" i="16"/>
  <c r="KB21" i="16"/>
  <c r="AD21" i="23" s="1"/>
  <c r="CY116" i="16"/>
  <c r="HF98" i="16"/>
  <c r="IQ4" i="16"/>
  <c r="IQ67" i="16"/>
  <c r="FU47" i="16"/>
  <c r="EJ4" i="16"/>
  <c r="HF4" i="16"/>
  <c r="EJ98" i="16"/>
  <c r="HF67" i="16"/>
  <c r="HF124" i="16"/>
  <c r="FU124" i="16"/>
  <c r="FU98" i="16"/>
  <c r="CY98" i="16"/>
  <c r="FU67" i="16"/>
  <c r="FU4" i="16"/>
  <c r="CY4" i="16"/>
  <c r="EJ67" i="16"/>
  <c r="EJ124" i="16"/>
  <c r="BN124" i="16"/>
  <c r="CY67" i="16"/>
  <c r="CY124" i="16"/>
  <c r="AC116" i="16"/>
  <c r="BN98" i="16"/>
  <c r="BN67" i="16"/>
  <c r="AC124" i="16"/>
  <c r="BN4" i="16"/>
  <c r="AE47" i="16"/>
  <c r="HI116" i="16"/>
  <c r="IT124" i="16"/>
  <c r="AC4" i="16"/>
  <c r="AC67" i="16"/>
  <c r="AC98" i="16"/>
  <c r="IT67" i="16"/>
  <c r="FX67" i="16"/>
  <c r="EM67" i="16"/>
  <c r="EM116" i="16"/>
  <c r="FX4" i="16"/>
  <c r="HI67" i="16"/>
  <c r="FX124" i="16"/>
  <c r="EM4" i="16"/>
  <c r="HI4" i="16"/>
  <c r="AE98" i="16"/>
  <c r="HI124" i="16"/>
  <c r="EM124" i="16"/>
  <c r="AE124" i="16"/>
  <c r="AE4" i="16"/>
  <c r="AE67" i="16"/>
  <c r="AE116" i="16"/>
  <c r="AE130" i="4"/>
  <c r="AE67" i="4"/>
  <c r="AE25" i="4"/>
  <c r="AE5" i="4"/>
  <c r="AE93" i="4"/>
  <c r="AE16" i="4"/>
  <c r="Z48" i="16"/>
  <c r="AB48" i="16"/>
  <c r="BZ48" i="16"/>
  <c r="CA48" i="16"/>
  <c r="CC48" i="16"/>
  <c r="CD48" i="16"/>
  <c r="CF48" i="16"/>
  <c r="CG48" i="16"/>
  <c r="CI48" i="16"/>
  <c r="CJ48" i="16"/>
  <c r="CL48" i="16"/>
  <c r="CM48" i="16"/>
  <c r="CO48" i="16"/>
  <c r="CP48" i="16"/>
  <c r="CR48" i="16"/>
  <c r="BK48" i="16"/>
  <c r="BM48" i="16"/>
  <c r="AO48" i="16"/>
  <c r="AP48" i="16"/>
  <c r="AR48" i="16"/>
  <c r="AS48" i="16"/>
  <c r="AU48" i="16"/>
  <c r="AV48" i="16"/>
  <c r="AX48" i="16"/>
  <c r="AY48" i="16"/>
  <c r="BA48" i="16"/>
  <c r="BB48" i="16"/>
  <c r="BD48" i="16"/>
  <c r="BE48" i="16"/>
  <c r="BG48" i="16"/>
  <c r="CV48" i="16"/>
  <c r="CX48" i="16"/>
  <c r="DK48" i="16"/>
  <c r="DL48" i="16"/>
  <c r="DN48" i="16"/>
  <c r="DO48" i="16"/>
  <c r="DQ48" i="16"/>
  <c r="DR48" i="16"/>
  <c r="DT48" i="16"/>
  <c r="DU48" i="16"/>
  <c r="DW48" i="16"/>
  <c r="DZ48" i="16"/>
  <c r="EA48" i="16"/>
  <c r="EC48" i="16"/>
  <c r="ED48" i="16"/>
  <c r="EF48" i="16"/>
  <c r="EG48" i="16"/>
  <c r="EI48" i="16"/>
  <c r="EV48" i="16"/>
  <c r="EW48" i="16"/>
  <c r="EY48" i="16"/>
  <c r="EZ48" i="16"/>
  <c r="FB48" i="16"/>
  <c r="FC48" i="16"/>
  <c r="FE48" i="16"/>
  <c r="FF48" i="16"/>
  <c r="FH48" i="16"/>
  <c r="FI48" i="16"/>
  <c r="FK48" i="16"/>
  <c r="FL48" i="16"/>
  <c r="FN48" i="16"/>
  <c r="FO48" i="16"/>
  <c r="FQ48" i="16"/>
  <c r="FR48" i="16"/>
  <c r="FT48" i="16"/>
  <c r="GG48" i="16"/>
  <c r="GH48" i="16"/>
  <c r="GJ48" i="16"/>
  <c r="GK48" i="16"/>
  <c r="GM48" i="16"/>
  <c r="GN48" i="16"/>
  <c r="GP48" i="16"/>
  <c r="GQ48" i="16"/>
  <c r="GS48" i="16"/>
  <c r="GT48" i="16"/>
  <c r="GV48" i="16"/>
  <c r="GW48" i="16"/>
  <c r="GY48" i="16"/>
  <c r="GZ48" i="16"/>
  <c r="HB48" i="16"/>
  <c r="HC48" i="16"/>
  <c r="HE48" i="16"/>
  <c r="HR48" i="16"/>
  <c r="HS48" i="16"/>
  <c r="HU48" i="16"/>
  <c r="HV48" i="16"/>
  <c r="HX48" i="16"/>
  <c r="HY48" i="16"/>
  <c r="IA48" i="16"/>
  <c r="IB48" i="16"/>
  <c r="ID48" i="16"/>
  <c r="IE48" i="16"/>
  <c r="IG48" i="16"/>
  <c r="IH48" i="16"/>
  <c r="IJ48" i="16"/>
  <c r="IK48" i="16"/>
  <c r="IM48" i="16"/>
  <c r="IN48" i="16"/>
  <c r="IP48" i="16"/>
  <c r="JW116" i="16" l="1"/>
  <c r="X116" i="23" s="1"/>
  <c r="KL141" i="16"/>
  <c r="AF99" i="23"/>
  <c r="AF48" i="23"/>
  <c r="AF86" i="23"/>
  <c r="AF21" i="23"/>
  <c r="AF134" i="23"/>
  <c r="AF72" i="23"/>
  <c r="AF14" i="23"/>
  <c r="AF121" i="23"/>
  <c r="AF117" i="23"/>
  <c r="AF5" i="23"/>
  <c r="AF60" i="23"/>
  <c r="AF129" i="23"/>
  <c r="AF80" i="23"/>
  <c r="AF76" i="23"/>
  <c r="AF8" i="23"/>
  <c r="AF112" i="23"/>
  <c r="AF68" i="23"/>
  <c r="AF17" i="23"/>
  <c r="JT141" i="16"/>
  <c r="U141" i="23" s="1"/>
  <c r="JW141" i="16"/>
  <c r="JZ141" i="16"/>
  <c r="AA67" i="23"/>
  <c r="JR141" i="16"/>
  <c r="S67" i="23"/>
  <c r="JI141" i="16"/>
  <c r="J116" i="23"/>
  <c r="JL141" i="16"/>
  <c r="M98" i="23"/>
  <c r="AE159" i="4"/>
  <c r="JF141" i="16"/>
  <c r="JO141" i="16"/>
  <c r="JC141" i="16"/>
  <c r="KB124" i="16"/>
  <c r="AD124" i="23" s="1"/>
  <c r="KB47" i="16"/>
  <c r="AD47" i="23" s="1"/>
  <c r="KB67" i="16"/>
  <c r="AD67" i="23" s="1"/>
  <c r="KB4" i="16"/>
  <c r="AD4" i="23" s="1"/>
  <c r="KB98" i="16"/>
  <c r="AD98" i="23" s="1"/>
  <c r="KB116" i="16"/>
  <c r="AD116" i="23" s="1"/>
  <c r="IT141" i="16"/>
  <c r="FU141" i="16"/>
  <c r="FX141" i="16"/>
  <c r="HF141" i="16"/>
  <c r="IQ141" i="16"/>
  <c r="HI141" i="16"/>
  <c r="CY141" i="16"/>
  <c r="EJ141" i="16"/>
  <c r="BN141" i="16"/>
  <c r="EM141" i="16"/>
  <c r="AC141" i="16"/>
  <c r="AE141" i="16"/>
  <c r="AB134" i="16"/>
  <c r="AB132" i="16"/>
  <c r="AB129" i="16"/>
  <c r="AB127" i="16"/>
  <c r="AB125" i="16"/>
  <c r="AB121" i="16"/>
  <c r="AB112" i="16"/>
  <c r="AB99" i="16"/>
  <c r="AB86" i="16"/>
  <c r="AB80" i="16"/>
  <c r="AB76" i="16"/>
  <c r="AB72" i="16"/>
  <c r="AB68" i="16"/>
  <c r="AB60" i="16"/>
  <c r="AB47" i="16" s="1"/>
  <c r="AB21" i="16"/>
  <c r="AB17" i="16"/>
  <c r="AB14" i="16"/>
  <c r="AB12" i="16"/>
  <c r="AB8" i="16"/>
  <c r="AB5" i="16"/>
  <c r="AA161" i="4"/>
  <c r="Z161" i="4"/>
  <c r="KA132" i="16"/>
  <c r="KA127" i="16"/>
  <c r="KA125" i="16"/>
  <c r="KA12" i="16"/>
  <c r="JY132" i="16"/>
  <c r="Z132" i="23" s="1"/>
  <c r="JY127" i="16"/>
  <c r="Z127" i="23" s="1"/>
  <c r="JY125" i="16"/>
  <c r="Z125" i="23" s="1"/>
  <c r="JY12" i="16"/>
  <c r="Z12" i="23" s="1"/>
  <c r="JY5" i="16"/>
  <c r="Z5" i="23" s="1"/>
  <c r="IP134" i="16"/>
  <c r="IN134" i="16"/>
  <c r="IP132" i="16"/>
  <c r="IN132" i="16"/>
  <c r="IP129" i="16"/>
  <c r="IN129" i="16"/>
  <c r="IP127" i="16"/>
  <c r="IN127" i="16"/>
  <c r="IP125" i="16"/>
  <c r="IN125" i="16"/>
  <c r="IP121" i="16"/>
  <c r="IN121" i="16"/>
  <c r="IP112" i="16"/>
  <c r="IN112" i="16"/>
  <c r="IP99" i="16"/>
  <c r="IN99" i="16"/>
  <c r="IP86" i="16"/>
  <c r="IN86" i="16"/>
  <c r="IP80" i="16"/>
  <c r="IN80" i="16"/>
  <c r="IP76" i="16"/>
  <c r="IN76" i="16"/>
  <c r="IP72" i="16"/>
  <c r="IN72" i="16"/>
  <c r="IP68" i="16"/>
  <c r="IN68" i="16"/>
  <c r="IP47" i="16"/>
  <c r="IN47" i="16"/>
  <c r="IP21" i="16"/>
  <c r="IN21" i="16"/>
  <c r="IP17" i="16"/>
  <c r="IN17" i="16"/>
  <c r="IP14" i="16"/>
  <c r="IN14" i="16"/>
  <c r="IP12" i="16"/>
  <c r="IN12" i="16"/>
  <c r="IP8" i="16"/>
  <c r="IN8" i="16"/>
  <c r="IP5" i="16"/>
  <c r="IN5" i="16"/>
  <c r="HE134" i="16"/>
  <c r="HC134" i="16"/>
  <c r="HE132" i="16"/>
  <c r="HC132" i="16"/>
  <c r="HE129" i="16"/>
  <c r="HC129" i="16"/>
  <c r="HE127" i="16"/>
  <c r="HC127" i="16"/>
  <c r="HE125" i="16"/>
  <c r="HC125" i="16"/>
  <c r="HE121" i="16"/>
  <c r="HC121" i="16"/>
  <c r="HE112" i="16"/>
  <c r="HC112" i="16"/>
  <c r="HE99" i="16"/>
  <c r="HC99" i="16"/>
  <c r="HE86" i="16"/>
  <c r="HC86" i="16"/>
  <c r="HE80" i="16"/>
  <c r="HC80" i="16"/>
  <c r="HE76" i="16"/>
  <c r="HC76" i="16"/>
  <c r="HE72" i="16"/>
  <c r="HC72" i="16"/>
  <c r="HE68" i="16"/>
  <c r="HC68" i="16"/>
  <c r="HE47" i="16"/>
  <c r="HC47" i="16"/>
  <c r="HE21" i="16"/>
  <c r="HC21" i="16"/>
  <c r="HE17" i="16"/>
  <c r="HC17" i="16"/>
  <c r="HE14" i="16"/>
  <c r="HC14" i="16"/>
  <c r="HE12" i="16"/>
  <c r="HC12" i="16"/>
  <c r="HE8" i="16"/>
  <c r="HC8" i="16"/>
  <c r="HE5" i="16"/>
  <c r="HC5" i="16"/>
  <c r="FT134" i="16"/>
  <c r="FR134" i="16"/>
  <c r="FT132" i="16"/>
  <c r="FR132" i="16"/>
  <c r="FT129" i="16"/>
  <c r="FR129" i="16"/>
  <c r="FT127" i="16"/>
  <c r="FR127" i="16"/>
  <c r="FT125" i="16"/>
  <c r="FR125" i="16"/>
  <c r="FT121" i="16"/>
  <c r="FR121" i="16"/>
  <c r="FT112" i="16"/>
  <c r="FR112" i="16"/>
  <c r="FT99" i="16"/>
  <c r="FR99" i="16"/>
  <c r="FT86" i="16"/>
  <c r="FR86" i="16"/>
  <c r="FT80" i="16"/>
  <c r="FR80" i="16"/>
  <c r="FT76" i="16"/>
  <c r="FR76" i="16"/>
  <c r="FT72" i="16"/>
  <c r="FR72" i="16"/>
  <c r="FT68" i="16"/>
  <c r="FR68" i="16"/>
  <c r="FT47" i="16"/>
  <c r="FR47" i="16"/>
  <c r="FT21" i="16"/>
  <c r="FR21" i="16"/>
  <c r="FT17" i="16"/>
  <c r="FR17" i="16"/>
  <c r="FT14" i="16"/>
  <c r="FR14" i="16"/>
  <c r="FT12" i="16"/>
  <c r="FR12" i="16"/>
  <c r="FT8" i="16"/>
  <c r="FR8" i="16"/>
  <c r="FT5" i="16"/>
  <c r="FR5" i="16"/>
  <c r="EI134" i="16"/>
  <c r="EG134" i="16"/>
  <c r="EI132" i="16"/>
  <c r="EG132" i="16"/>
  <c r="EI129" i="16"/>
  <c r="EG129" i="16"/>
  <c r="EI127" i="16"/>
  <c r="EG127" i="16"/>
  <c r="EI125" i="16"/>
  <c r="EG125" i="16"/>
  <c r="EI121" i="16"/>
  <c r="EG121" i="16"/>
  <c r="EI112" i="16"/>
  <c r="EG112" i="16"/>
  <c r="EI99" i="16"/>
  <c r="EG99" i="16"/>
  <c r="EI86" i="16"/>
  <c r="EG86" i="16"/>
  <c r="EI80" i="16"/>
  <c r="EG80" i="16"/>
  <c r="EI76" i="16"/>
  <c r="EG76" i="16"/>
  <c r="EI72" i="16"/>
  <c r="EG72" i="16"/>
  <c r="EI68" i="16"/>
  <c r="EG68" i="16"/>
  <c r="EI47" i="16"/>
  <c r="EG47" i="16"/>
  <c r="EI21" i="16"/>
  <c r="EG21" i="16"/>
  <c r="EI17" i="16"/>
  <c r="EG17" i="16"/>
  <c r="EI14" i="16"/>
  <c r="EG14" i="16"/>
  <c r="EI12" i="16"/>
  <c r="EG12" i="16"/>
  <c r="EI8" i="16"/>
  <c r="EG8" i="16"/>
  <c r="EI5" i="16"/>
  <c r="EG5" i="16"/>
  <c r="BM134" i="16"/>
  <c r="BK134" i="16"/>
  <c r="BM132" i="16"/>
  <c r="BK132" i="16"/>
  <c r="BM129" i="16"/>
  <c r="BK129" i="16"/>
  <c r="BM127" i="16"/>
  <c r="BK127" i="16"/>
  <c r="BM125" i="16"/>
  <c r="BK125" i="16"/>
  <c r="BM121" i="16"/>
  <c r="BK121" i="16"/>
  <c r="BM112" i="16"/>
  <c r="BK112" i="16"/>
  <c r="BM99" i="16"/>
  <c r="BK99" i="16"/>
  <c r="BM86" i="16"/>
  <c r="BK86" i="16"/>
  <c r="BM80" i="16"/>
  <c r="BK80" i="16"/>
  <c r="BM76" i="16"/>
  <c r="BK76" i="16"/>
  <c r="BM72" i="16"/>
  <c r="BK72" i="16"/>
  <c r="BM68" i="16"/>
  <c r="BK68" i="16"/>
  <c r="BM47" i="16"/>
  <c r="BK47" i="16"/>
  <c r="BM21" i="16"/>
  <c r="BK21" i="16"/>
  <c r="BM17" i="16"/>
  <c r="BK17" i="16"/>
  <c r="BM14" i="16"/>
  <c r="BK14" i="16"/>
  <c r="BM12" i="16"/>
  <c r="BK12" i="16"/>
  <c r="BM8" i="16"/>
  <c r="BK8" i="16"/>
  <c r="BM5" i="16"/>
  <c r="BK5" i="16"/>
  <c r="CX134" i="16"/>
  <c r="CV134" i="16"/>
  <c r="CX132" i="16"/>
  <c r="CV132" i="16"/>
  <c r="CX129" i="16"/>
  <c r="CV129" i="16"/>
  <c r="CX127" i="16"/>
  <c r="CV127" i="16"/>
  <c r="CX125" i="16"/>
  <c r="CV125" i="16"/>
  <c r="CX121" i="16"/>
  <c r="CV121" i="16"/>
  <c r="CX112" i="16"/>
  <c r="CV112" i="16"/>
  <c r="CX99" i="16"/>
  <c r="CV99" i="16"/>
  <c r="CX86" i="16"/>
  <c r="CV86" i="16"/>
  <c r="CX80" i="16"/>
  <c r="CV80" i="16"/>
  <c r="CX76" i="16"/>
  <c r="CV76" i="16"/>
  <c r="CX72" i="16"/>
  <c r="CV72" i="16"/>
  <c r="CX68" i="16"/>
  <c r="CV68" i="16"/>
  <c r="CX47" i="16"/>
  <c r="CV47" i="16"/>
  <c r="CX21" i="16"/>
  <c r="CV21" i="16"/>
  <c r="CX17" i="16"/>
  <c r="CV17" i="16"/>
  <c r="CX14" i="16"/>
  <c r="CV14" i="16"/>
  <c r="CX12" i="16"/>
  <c r="CV12" i="16"/>
  <c r="CX8" i="16"/>
  <c r="CV8" i="16"/>
  <c r="CX5" i="16"/>
  <c r="CV5" i="16"/>
  <c r="Z134" i="16"/>
  <c r="Z132" i="16"/>
  <c r="Z129" i="16"/>
  <c r="Z127" i="16"/>
  <c r="Z125" i="16"/>
  <c r="Z121" i="16"/>
  <c r="Z112" i="16"/>
  <c r="Z99" i="16"/>
  <c r="Z86" i="16"/>
  <c r="Z80" i="16"/>
  <c r="Z76" i="16"/>
  <c r="Z72" i="16"/>
  <c r="Z68" i="16"/>
  <c r="Z60" i="16"/>
  <c r="Z21" i="16"/>
  <c r="Z17" i="16"/>
  <c r="Z14" i="16"/>
  <c r="Z12" i="16"/>
  <c r="Z8" i="16"/>
  <c r="Z5" i="16"/>
  <c r="AB12" i="23" l="1"/>
  <c r="AC12" i="23"/>
  <c r="AB125" i="23"/>
  <c r="AC125" i="23"/>
  <c r="AB127" i="23"/>
  <c r="AC127" i="23"/>
  <c r="AB132" i="23"/>
  <c r="AC132" i="23"/>
  <c r="AF4" i="23"/>
  <c r="AF67" i="23"/>
  <c r="AF116" i="23"/>
  <c r="AF124" i="23"/>
  <c r="AF98" i="23"/>
  <c r="AF47" i="23"/>
  <c r="D141" i="23"/>
  <c r="J141" i="23"/>
  <c r="G141" i="23"/>
  <c r="X141" i="23"/>
  <c r="P141" i="23"/>
  <c r="S141" i="23"/>
  <c r="AA141" i="23"/>
  <c r="M141" i="23"/>
  <c r="AA16" i="4"/>
  <c r="Z16" i="4"/>
  <c r="Z151" i="4"/>
  <c r="AA151" i="4"/>
  <c r="FT98" i="16"/>
  <c r="Z93" i="4"/>
  <c r="Z25" i="4"/>
  <c r="AA25" i="4"/>
  <c r="AA93" i="4"/>
  <c r="AA67" i="4"/>
  <c r="Z67" i="4"/>
  <c r="KB141" i="16"/>
  <c r="AD141" i="23" s="1"/>
  <c r="IP98" i="16"/>
  <c r="CX116" i="16"/>
  <c r="BK116" i="16"/>
  <c r="AB98" i="16"/>
  <c r="HE116" i="16"/>
  <c r="IN67" i="16"/>
  <c r="EG98" i="16"/>
  <c r="IN98" i="16"/>
  <c r="IP4" i="16"/>
  <c r="IN124" i="16"/>
  <c r="IN116" i="16"/>
  <c r="HE98" i="16"/>
  <c r="CV98" i="16"/>
  <c r="HC4" i="16"/>
  <c r="HE67" i="16"/>
  <c r="HE4" i="16"/>
  <c r="HC98" i="16"/>
  <c r="EI4" i="16"/>
  <c r="FT67" i="16"/>
  <c r="FT4" i="16"/>
  <c r="EG116" i="16"/>
  <c r="BM124" i="16"/>
  <c r="AB116" i="16"/>
  <c r="CX98" i="16"/>
  <c r="CX124" i="16"/>
  <c r="BK98" i="16"/>
  <c r="FR116" i="16"/>
  <c r="BK67" i="16"/>
  <c r="BM98" i="16"/>
  <c r="CV124" i="16"/>
  <c r="Z130" i="4"/>
  <c r="Z5" i="4"/>
  <c r="Z80" i="4"/>
  <c r="AA5" i="4"/>
  <c r="AA80" i="4"/>
  <c r="AA130" i="4"/>
  <c r="CX67" i="16"/>
  <c r="BK4" i="16"/>
  <c r="EI98" i="16"/>
  <c r="EI116" i="16"/>
  <c r="EI124" i="16"/>
  <c r="FR98" i="16"/>
  <c r="IP124" i="16"/>
  <c r="CX4" i="16"/>
  <c r="CV67" i="16"/>
  <c r="BM4" i="16"/>
  <c r="FR4" i="16"/>
  <c r="FT124" i="16"/>
  <c r="IN4" i="16"/>
  <c r="IP67" i="16"/>
  <c r="BM116" i="16"/>
  <c r="BK124" i="16"/>
  <c r="HC124" i="16"/>
  <c r="IP116" i="16"/>
  <c r="CV116" i="16"/>
  <c r="FT116" i="16"/>
  <c r="FR124" i="16"/>
  <c r="HE124" i="16"/>
  <c r="FR67" i="16"/>
  <c r="BM67" i="16"/>
  <c r="EG4" i="16"/>
  <c r="CV4" i="16"/>
  <c r="AB4" i="16"/>
  <c r="Z124" i="16"/>
  <c r="HC67" i="16"/>
  <c r="HC116" i="16"/>
  <c r="EG124" i="16"/>
  <c r="JY48" i="16"/>
  <c r="Z48" i="23" s="1"/>
  <c r="KA48" i="16"/>
  <c r="Z98" i="16"/>
  <c r="JY14" i="16"/>
  <c r="Z14" i="23" s="1"/>
  <c r="KA8" i="16"/>
  <c r="EG67" i="16"/>
  <c r="Z67" i="16"/>
  <c r="Z60" i="23"/>
  <c r="JY80" i="16"/>
  <c r="Z80" i="23" s="1"/>
  <c r="Z116" i="16"/>
  <c r="JY72" i="16"/>
  <c r="Z72" i="23" s="1"/>
  <c r="KA14" i="16"/>
  <c r="Z47" i="16"/>
  <c r="JY21" i="16"/>
  <c r="Z21" i="23" s="1"/>
  <c r="Z4" i="16"/>
  <c r="JY8" i="16"/>
  <c r="Z8" i="23" s="1"/>
  <c r="JY99" i="16"/>
  <c r="Z99" i="23" s="1"/>
  <c r="EI67" i="16"/>
  <c r="JY129" i="16"/>
  <c r="Z129" i="23" s="1"/>
  <c r="KA129" i="16"/>
  <c r="AB67" i="16"/>
  <c r="AB124" i="16"/>
  <c r="KA99" i="16"/>
  <c r="KA121" i="16"/>
  <c r="KA134" i="16"/>
  <c r="JY121" i="16"/>
  <c r="Z121" i="23" s="1"/>
  <c r="JY134" i="16"/>
  <c r="Z134" i="23" s="1"/>
  <c r="KA5" i="16"/>
  <c r="KA21" i="16"/>
  <c r="KA72" i="16"/>
  <c r="KA80" i="16"/>
  <c r="JY17" i="16"/>
  <c r="Z17" i="23" s="1"/>
  <c r="JY68" i="16"/>
  <c r="Z68" i="23" s="1"/>
  <c r="JY76" i="16"/>
  <c r="Z76" i="23" s="1"/>
  <c r="JY86" i="16"/>
  <c r="Z86" i="23" s="1"/>
  <c r="JY112" i="16"/>
  <c r="Z112" i="23" s="1"/>
  <c r="JY117" i="16"/>
  <c r="Z117" i="23" s="1"/>
  <c r="KA17" i="16"/>
  <c r="KA68" i="16"/>
  <c r="KA76" i="16"/>
  <c r="KA86" i="16"/>
  <c r="KA112" i="16"/>
  <c r="KA117" i="16"/>
  <c r="JX125" i="16"/>
  <c r="Y125" i="23" s="1"/>
  <c r="JX132" i="16"/>
  <c r="Y132" i="23" s="1"/>
  <c r="JV12" i="16"/>
  <c r="W12" i="23" s="1"/>
  <c r="JV125" i="16"/>
  <c r="W125" i="23" s="1"/>
  <c r="JV127" i="16"/>
  <c r="W127" i="23" s="1"/>
  <c r="JV132" i="16"/>
  <c r="W132" i="23" s="1"/>
  <c r="IM134" i="16"/>
  <c r="IK134" i="16"/>
  <c r="IM132" i="16"/>
  <c r="IK132" i="16"/>
  <c r="IM129" i="16"/>
  <c r="IK129" i="16"/>
  <c r="IM127" i="16"/>
  <c r="IK127" i="16"/>
  <c r="IM125" i="16"/>
  <c r="IK125" i="16"/>
  <c r="IM121" i="16"/>
  <c r="IK121" i="16"/>
  <c r="IK120" i="16"/>
  <c r="IM112" i="16"/>
  <c r="IK112" i="16"/>
  <c r="IM99" i="16"/>
  <c r="IK99" i="16"/>
  <c r="IM86" i="16"/>
  <c r="IK86" i="16"/>
  <c r="IM80" i="16"/>
  <c r="IK80" i="16"/>
  <c r="IM76" i="16"/>
  <c r="IK76" i="16"/>
  <c r="IM72" i="16"/>
  <c r="IK72" i="16"/>
  <c r="IM68" i="16"/>
  <c r="IK68" i="16"/>
  <c r="IM47" i="16"/>
  <c r="IK47" i="16"/>
  <c r="IM21" i="16"/>
  <c r="IK21" i="16"/>
  <c r="IM17" i="16"/>
  <c r="IK17" i="16"/>
  <c r="IM14" i="16"/>
  <c r="IK14" i="16"/>
  <c r="IM12" i="16"/>
  <c r="IK12" i="16"/>
  <c r="IM8" i="16"/>
  <c r="IK8" i="16"/>
  <c r="IM5" i="16"/>
  <c r="IK5" i="16"/>
  <c r="HB137" i="16"/>
  <c r="GZ137" i="16"/>
  <c r="HB134" i="16"/>
  <c r="GZ134" i="16"/>
  <c r="HB132" i="16"/>
  <c r="GZ132" i="16"/>
  <c r="HB129" i="16"/>
  <c r="GZ129" i="16"/>
  <c r="HB127" i="16"/>
  <c r="GZ127" i="16"/>
  <c r="HB125" i="16"/>
  <c r="GZ125" i="16"/>
  <c r="HB121" i="16"/>
  <c r="GZ121" i="16"/>
  <c r="GZ120" i="16"/>
  <c r="GZ117" i="16" s="1"/>
  <c r="HB112" i="16"/>
  <c r="GZ112" i="16"/>
  <c r="HB99" i="16"/>
  <c r="GZ99" i="16"/>
  <c r="HB86" i="16"/>
  <c r="GZ86" i="16"/>
  <c r="HB80" i="16"/>
  <c r="GZ80" i="16"/>
  <c r="HB76" i="16"/>
  <c r="GZ76" i="16"/>
  <c r="HB72" i="16"/>
  <c r="GZ72" i="16"/>
  <c r="HB68" i="16"/>
  <c r="GZ68" i="16"/>
  <c r="HB47" i="16"/>
  <c r="GZ47" i="16"/>
  <c r="HB21" i="16"/>
  <c r="GZ21" i="16"/>
  <c r="HB17" i="16"/>
  <c r="GZ17" i="16"/>
  <c r="HB14" i="16"/>
  <c r="GZ14" i="16"/>
  <c r="HB12" i="16"/>
  <c r="GZ12" i="16"/>
  <c r="HB8" i="16"/>
  <c r="GZ8" i="16"/>
  <c r="HB5" i="16"/>
  <c r="GZ5" i="16"/>
  <c r="FQ137" i="16"/>
  <c r="FO137" i="16"/>
  <c r="FQ134" i="16"/>
  <c r="FO134" i="16"/>
  <c r="FQ132" i="16"/>
  <c r="FO132" i="16"/>
  <c r="FQ129" i="16"/>
  <c r="FO129" i="16"/>
  <c r="FQ127" i="16"/>
  <c r="FO127" i="16"/>
  <c r="FQ125" i="16"/>
  <c r="FO125" i="16"/>
  <c r="FQ121" i="16"/>
  <c r="FO121" i="16"/>
  <c r="FO120" i="16"/>
  <c r="FO117" i="16" s="1"/>
  <c r="FQ112" i="16"/>
  <c r="FO112" i="16"/>
  <c r="FQ99" i="16"/>
  <c r="FO99" i="16"/>
  <c r="FQ86" i="16"/>
  <c r="FO86" i="16"/>
  <c r="FQ80" i="16"/>
  <c r="FO80" i="16"/>
  <c r="FQ76" i="16"/>
  <c r="FO76" i="16"/>
  <c r="FQ72" i="16"/>
  <c r="FO72" i="16"/>
  <c r="FQ68" i="16"/>
  <c r="FO68" i="16"/>
  <c r="FQ47" i="16"/>
  <c r="FO47" i="16"/>
  <c r="FQ21" i="16"/>
  <c r="FO21" i="16"/>
  <c r="FQ17" i="16"/>
  <c r="FO17" i="16"/>
  <c r="FQ14" i="16"/>
  <c r="FO14" i="16"/>
  <c r="FQ12" i="16"/>
  <c r="FO12" i="16"/>
  <c r="FQ8" i="16"/>
  <c r="FO8" i="16"/>
  <c r="FQ5" i="16"/>
  <c r="FO5" i="16"/>
  <c r="EF137" i="16"/>
  <c r="ED137" i="16"/>
  <c r="EF134" i="16"/>
  <c r="ED134" i="16"/>
  <c r="EF132" i="16"/>
  <c r="ED132" i="16"/>
  <c r="EF129" i="16"/>
  <c r="ED129" i="16"/>
  <c r="EF127" i="16"/>
  <c r="ED127" i="16"/>
  <c r="EF125" i="16"/>
  <c r="ED125" i="16"/>
  <c r="EF121" i="16"/>
  <c r="ED121" i="16"/>
  <c r="ED120" i="16"/>
  <c r="EF112" i="16"/>
  <c r="ED112" i="16"/>
  <c r="EF99" i="16"/>
  <c r="ED99" i="16"/>
  <c r="EF86" i="16"/>
  <c r="ED86" i="16"/>
  <c r="EF80" i="16"/>
  <c r="ED80" i="16"/>
  <c r="EF76" i="16"/>
  <c r="ED76" i="16"/>
  <c r="EF72" i="16"/>
  <c r="ED72" i="16"/>
  <c r="EF68" i="16"/>
  <c r="ED68" i="16"/>
  <c r="EF47" i="16"/>
  <c r="ED47" i="16"/>
  <c r="EF21" i="16"/>
  <c r="ED21" i="16"/>
  <c r="EF17" i="16"/>
  <c r="ED17" i="16"/>
  <c r="EF14" i="16"/>
  <c r="ED14" i="16"/>
  <c r="EF12" i="16"/>
  <c r="ED12" i="16"/>
  <c r="EF8" i="16"/>
  <c r="ED8" i="16"/>
  <c r="EF5" i="16"/>
  <c r="ED5" i="16"/>
  <c r="BJ137" i="16"/>
  <c r="BH137" i="16"/>
  <c r="BJ134" i="16"/>
  <c r="BH134" i="16"/>
  <c r="BJ132" i="16"/>
  <c r="BH132" i="16"/>
  <c r="BJ129" i="16"/>
  <c r="BH129" i="16"/>
  <c r="BJ127" i="16"/>
  <c r="BH127" i="16"/>
  <c r="BJ125" i="16"/>
  <c r="BH125" i="16"/>
  <c r="BJ121" i="16"/>
  <c r="BH121" i="16"/>
  <c r="BJ112" i="16"/>
  <c r="BH112" i="16"/>
  <c r="BJ99" i="16"/>
  <c r="BH99" i="16"/>
  <c r="BJ86" i="16"/>
  <c r="BH86" i="16"/>
  <c r="BJ80" i="16"/>
  <c r="BH80" i="16"/>
  <c r="BJ76" i="16"/>
  <c r="BH76" i="16"/>
  <c r="BJ72" i="16"/>
  <c r="BH72" i="16"/>
  <c r="BJ68" i="16"/>
  <c r="BH68" i="16"/>
  <c r="BH59" i="16"/>
  <c r="BH48" i="16" s="1"/>
  <c r="BJ21" i="16"/>
  <c r="BH21" i="16"/>
  <c r="BJ17" i="16"/>
  <c r="BH17" i="16"/>
  <c r="BJ14" i="16"/>
  <c r="BH14" i="16"/>
  <c r="BJ12" i="16"/>
  <c r="BH12" i="16"/>
  <c r="BJ8" i="16"/>
  <c r="BH8" i="16"/>
  <c r="BJ5" i="16"/>
  <c r="BH5" i="16"/>
  <c r="CU137" i="16"/>
  <c r="CS137" i="16"/>
  <c r="CU134" i="16"/>
  <c r="CS134" i="16"/>
  <c r="CU132" i="16"/>
  <c r="CS132" i="16"/>
  <c r="CU129" i="16"/>
  <c r="CS129" i="16"/>
  <c r="CU127" i="16"/>
  <c r="CS127" i="16"/>
  <c r="CU125" i="16"/>
  <c r="CS125" i="16"/>
  <c r="CU121" i="16"/>
  <c r="CS121" i="16"/>
  <c r="CU112" i="16"/>
  <c r="CS112" i="16"/>
  <c r="CU99" i="16"/>
  <c r="CS99" i="16"/>
  <c r="CU86" i="16"/>
  <c r="CS86" i="16"/>
  <c r="CU80" i="16"/>
  <c r="CS80" i="16"/>
  <c r="CU76" i="16"/>
  <c r="CS76" i="16"/>
  <c r="CU72" i="16"/>
  <c r="CS72" i="16"/>
  <c r="CU68" i="16"/>
  <c r="CS68" i="16"/>
  <c r="CS59" i="16"/>
  <c r="CU21" i="16"/>
  <c r="CS21" i="16"/>
  <c r="CU17" i="16"/>
  <c r="CS17" i="16"/>
  <c r="CU14" i="16"/>
  <c r="CS14" i="16"/>
  <c r="CU12" i="16"/>
  <c r="CS12" i="16"/>
  <c r="CU8" i="16"/>
  <c r="CS8" i="16"/>
  <c r="CU5" i="16"/>
  <c r="CS5" i="16"/>
  <c r="Y134" i="16"/>
  <c r="W134" i="16"/>
  <c r="Y132" i="16"/>
  <c r="W132" i="16"/>
  <c r="Y129" i="16"/>
  <c r="W129" i="16"/>
  <c r="Y127" i="16"/>
  <c r="W127" i="16"/>
  <c r="Y125" i="16"/>
  <c r="W125" i="16"/>
  <c r="Y121" i="16"/>
  <c r="W121" i="16"/>
  <c r="Y112" i="16"/>
  <c r="W112" i="16"/>
  <c r="Y99" i="16"/>
  <c r="W99" i="16"/>
  <c r="Y86" i="16"/>
  <c r="W86" i="16"/>
  <c r="Y80" i="16"/>
  <c r="W80" i="16"/>
  <c r="Y76" i="16"/>
  <c r="W76" i="16"/>
  <c r="Y72" i="16"/>
  <c r="W72" i="16"/>
  <c r="Y68" i="16"/>
  <c r="W68" i="16"/>
  <c r="Y60" i="16"/>
  <c r="W60" i="16"/>
  <c r="Y48" i="16"/>
  <c r="W48" i="16"/>
  <c r="Y21" i="16"/>
  <c r="W21" i="16"/>
  <c r="Y17" i="16"/>
  <c r="W17" i="16"/>
  <c r="Y14" i="16"/>
  <c r="W14" i="16"/>
  <c r="Y12" i="16"/>
  <c r="W12" i="16"/>
  <c r="Y8" i="16"/>
  <c r="W8" i="16"/>
  <c r="Y5" i="16"/>
  <c r="W5" i="16"/>
  <c r="X161" i="4"/>
  <c r="AB76" i="23" l="1"/>
  <c r="AC76" i="23"/>
  <c r="AB134" i="23"/>
  <c r="AC134" i="23"/>
  <c r="AB112" i="23"/>
  <c r="AC112" i="23"/>
  <c r="AB86" i="23"/>
  <c r="AC86" i="23"/>
  <c r="AB48" i="23"/>
  <c r="AC48" i="23"/>
  <c r="AB68" i="23"/>
  <c r="AC68" i="23"/>
  <c r="AB80" i="23"/>
  <c r="AC80" i="23"/>
  <c r="AB121" i="23"/>
  <c r="AC121" i="23"/>
  <c r="AB17" i="23"/>
  <c r="AC17" i="23"/>
  <c r="AB72" i="23"/>
  <c r="AC72" i="23"/>
  <c r="AB99" i="23"/>
  <c r="AC99" i="23"/>
  <c r="JX137" i="16"/>
  <c r="Y137" i="23" s="1"/>
  <c r="AB21" i="23"/>
  <c r="AC21" i="23"/>
  <c r="AB8" i="23"/>
  <c r="AC8" i="23"/>
  <c r="AB117" i="23"/>
  <c r="AC117" i="23"/>
  <c r="AB5" i="23"/>
  <c r="AC5" i="23"/>
  <c r="AB129" i="23"/>
  <c r="AC129" i="23"/>
  <c r="AB14" i="23"/>
  <c r="AC14" i="23"/>
  <c r="AB60" i="23"/>
  <c r="AC60" i="23"/>
  <c r="Z159" i="4"/>
  <c r="JV59" i="16"/>
  <c r="AA159" i="4"/>
  <c r="ED117" i="16"/>
  <c r="ED116" i="16" s="1"/>
  <c r="JV120" i="16"/>
  <c r="IM120" i="16"/>
  <c r="IM117" i="16" s="1"/>
  <c r="IM116" i="16" s="1"/>
  <c r="IK117" i="16"/>
  <c r="IK116" i="16" s="1"/>
  <c r="AF141" i="23"/>
  <c r="IM98" i="16"/>
  <c r="IN141" i="16"/>
  <c r="HE141" i="16"/>
  <c r="IP141" i="16"/>
  <c r="HB4" i="16"/>
  <c r="HB98" i="16"/>
  <c r="FT141" i="16"/>
  <c r="BJ98" i="16"/>
  <c r="BK141" i="16"/>
  <c r="CX141" i="16"/>
  <c r="CV141" i="16"/>
  <c r="BM141" i="16"/>
  <c r="EI141" i="16"/>
  <c r="IK124" i="16"/>
  <c r="ED98" i="16"/>
  <c r="ED124" i="16"/>
  <c r="GZ98" i="16"/>
  <c r="HB124" i="16"/>
  <c r="IK98" i="16"/>
  <c r="IM124" i="16"/>
  <c r="EG141" i="16"/>
  <c r="FR141" i="16"/>
  <c r="AB141" i="16"/>
  <c r="HC141" i="16"/>
  <c r="Y116" i="16"/>
  <c r="IK67" i="16"/>
  <c r="IM67" i="16"/>
  <c r="Y47" i="16"/>
  <c r="FO4" i="16"/>
  <c r="JY47" i="16"/>
  <c r="Z47" i="23" s="1"/>
  <c r="CS116" i="16"/>
  <c r="FO98" i="16"/>
  <c r="GZ67" i="16"/>
  <c r="CU59" i="16"/>
  <c r="CS48" i="16"/>
  <c r="CS47" i="16" s="1"/>
  <c r="W98" i="16"/>
  <c r="CS98" i="16"/>
  <c r="EF98" i="16"/>
  <c r="Y98" i="16"/>
  <c r="CU98" i="16"/>
  <c r="BH98" i="16"/>
  <c r="FQ98" i="16"/>
  <c r="GZ124" i="16"/>
  <c r="IK4" i="16"/>
  <c r="Z141" i="16"/>
  <c r="KA124" i="16"/>
  <c r="JY116" i="16"/>
  <c r="Z116" i="23" s="1"/>
  <c r="JX80" i="16"/>
  <c r="Y80" i="23" s="1"/>
  <c r="JY124" i="16"/>
  <c r="Z124" i="23" s="1"/>
  <c r="KA4" i="16"/>
  <c r="KA116" i="16"/>
  <c r="KA67" i="16"/>
  <c r="JV121" i="16"/>
  <c r="W121" i="23" s="1"/>
  <c r="JV80" i="16"/>
  <c r="W80" i="23" s="1"/>
  <c r="JY98" i="16"/>
  <c r="Z98" i="23" s="1"/>
  <c r="KA47" i="16"/>
  <c r="JY67" i="16"/>
  <c r="Z67" i="23" s="1"/>
  <c r="JY4" i="16"/>
  <c r="Z4" i="23" s="1"/>
  <c r="W47" i="16"/>
  <c r="JV129" i="16"/>
  <c r="W129" i="23" s="1"/>
  <c r="JV8" i="16"/>
  <c r="W8" i="23" s="1"/>
  <c r="JV5" i="16"/>
  <c r="W5" i="23" s="1"/>
  <c r="JX129" i="16"/>
  <c r="Y129" i="23" s="1"/>
  <c r="JX8" i="16"/>
  <c r="Y8" i="23" s="1"/>
  <c r="JX5" i="16"/>
  <c r="Y5" i="23" s="1"/>
  <c r="KA98" i="16"/>
  <c r="W67" i="4"/>
  <c r="X151" i="4"/>
  <c r="IM4" i="16"/>
  <c r="FO116" i="16"/>
  <c r="FQ120" i="16"/>
  <c r="ED4" i="16"/>
  <c r="BH47" i="16"/>
  <c r="W116" i="16"/>
  <c r="JV72" i="16"/>
  <c r="W72" i="23" s="1"/>
  <c r="W60" i="23"/>
  <c r="JV21" i="16"/>
  <c r="W21" i="23" s="1"/>
  <c r="JX121" i="16"/>
  <c r="Y121" i="23" s="1"/>
  <c r="JX72" i="16"/>
  <c r="Y72" i="23" s="1"/>
  <c r="Y60" i="23"/>
  <c r="JX21" i="16"/>
  <c r="Y21" i="23" s="1"/>
  <c r="JX12" i="16"/>
  <c r="Y12" i="23" s="1"/>
  <c r="JV134" i="16"/>
  <c r="W134" i="23" s="1"/>
  <c r="JV86" i="16"/>
  <c r="W86" i="23" s="1"/>
  <c r="JV76" i="16"/>
  <c r="W76" i="23" s="1"/>
  <c r="JV68" i="16"/>
  <c r="W68" i="23" s="1"/>
  <c r="JX134" i="16"/>
  <c r="Y134" i="23" s="1"/>
  <c r="JX86" i="16"/>
  <c r="Y86" i="23" s="1"/>
  <c r="JX76" i="16"/>
  <c r="Y76" i="23" s="1"/>
  <c r="JX68" i="16"/>
  <c r="Y68" i="23" s="1"/>
  <c r="JV112" i="16"/>
  <c r="W112" i="23" s="1"/>
  <c r="JV99" i="16"/>
  <c r="W99" i="23" s="1"/>
  <c r="JV48" i="16"/>
  <c r="W48" i="23" s="1"/>
  <c r="JV17" i="16"/>
  <c r="W17" i="23" s="1"/>
  <c r="JV14" i="16"/>
  <c r="W14" i="23" s="1"/>
  <c r="JX112" i="16"/>
  <c r="Y112" i="23" s="1"/>
  <c r="JX48" i="16"/>
  <c r="Y48" i="23" s="1"/>
  <c r="JX17" i="16"/>
  <c r="Y17" i="23" s="1"/>
  <c r="JX14" i="16"/>
  <c r="Y14" i="23" s="1"/>
  <c r="JX127" i="16"/>
  <c r="Y127" i="23" s="1"/>
  <c r="JX99" i="16"/>
  <c r="Y99" i="23" s="1"/>
  <c r="EF116" i="16"/>
  <c r="HB67" i="16"/>
  <c r="Y124" i="16"/>
  <c r="BJ4" i="16"/>
  <c r="EF4" i="16"/>
  <c r="FQ124" i="16"/>
  <c r="GZ4" i="16"/>
  <c r="GZ116" i="16"/>
  <c r="Y67" i="16"/>
  <c r="FO124" i="16"/>
  <c r="BH124" i="16"/>
  <c r="ED67" i="16"/>
  <c r="FQ4" i="16"/>
  <c r="HB120" i="16"/>
  <c r="EF67" i="16"/>
  <c r="FO67" i="16"/>
  <c r="FQ67" i="16"/>
  <c r="CU4" i="16"/>
  <c r="CS4" i="16"/>
  <c r="BH67" i="16"/>
  <c r="BJ116" i="16"/>
  <c r="BJ124" i="16"/>
  <c r="EF124" i="16"/>
  <c r="Y4" i="16"/>
  <c r="BJ67" i="16"/>
  <c r="CU116" i="16"/>
  <c r="CU124" i="16"/>
  <c r="BH4" i="16"/>
  <c r="BH116" i="16"/>
  <c r="CU67" i="16"/>
  <c r="BJ59" i="16"/>
  <c r="W124" i="16"/>
  <c r="CS67" i="16"/>
  <c r="CS124" i="16"/>
  <c r="W4" i="16"/>
  <c r="W67" i="16"/>
  <c r="X93" i="4"/>
  <c r="X67" i="4"/>
  <c r="W151" i="4"/>
  <c r="X5" i="4"/>
  <c r="X80" i="4"/>
  <c r="X16" i="4"/>
  <c r="X25" i="4"/>
  <c r="X130" i="4"/>
  <c r="W25" i="4"/>
  <c r="W93" i="4"/>
  <c r="W130" i="4"/>
  <c r="W16" i="4"/>
  <c r="W5" i="4"/>
  <c r="W80" i="4"/>
  <c r="AB116" i="23" l="1"/>
  <c r="AC116" i="23"/>
  <c r="AB98" i="23"/>
  <c r="AC98" i="23"/>
  <c r="AB4" i="23"/>
  <c r="AC4" i="23"/>
  <c r="AB124" i="23"/>
  <c r="AC124" i="23"/>
  <c r="AB67" i="23"/>
  <c r="AC67" i="23"/>
  <c r="AB47" i="23"/>
  <c r="AC47" i="23"/>
  <c r="W120" i="23"/>
  <c r="W59" i="23"/>
  <c r="JV124" i="16"/>
  <c r="W124" i="23" s="1"/>
  <c r="FQ117" i="16"/>
  <c r="FQ116" i="16" s="1"/>
  <c r="FQ141" i="16" s="1"/>
  <c r="JX120" i="16"/>
  <c r="Y120" i="23" s="1"/>
  <c r="JX59" i="16"/>
  <c r="Y59" i="23" s="1"/>
  <c r="HB117" i="16"/>
  <c r="HB116" i="16" s="1"/>
  <c r="HB141" i="16" s="1"/>
  <c r="JV47" i="16"/>
  <c r="W47" i="23" s="1"/>
  <c r="IM141" i="16"/>
  <c r="IK141" i="16"/>
  <c r="BJ48" i="16"/>
  <c r="BJ47" i="16" s="1"/>
  <c r="CU48" i="16"/>
  <c r="CU47" i="16" s="1"/>
  <c r="JV67" i="16"/>
  <c r="W67" i="23" s="1"/>
  <c r="GZ141" i="16"/>
  <c r="JX67" i="16"/>
  <c r="Y67" i="23" s="1"/>
  <c r="JX47" i="16"/>
  <c r="Y47" i="23" s="1"/>
  <c r="JY141" i="16"/>
  <c r="JV98" i="16"/>
  <c r="W98" i="23" s="1"/>
  <c r="KA141" i="16"/>
  <c r="AC141" i="23" s="1"/>
  <c r="X159" i="4"/>
  <c r="JV117" i="16"/>
  <c r="W117" i="23" s="1"/>
  <c r="FO141" i="16"/>
  <c r="JV4" i="16"/>
  <c r="W4" i="23" s="1"/>
  <c r="JX4" i="16"/>
  <c r="Y4" i="23" s="1"/>
  <c r="JX98" i="16"/>
  <c r="Y98" i="23" s="1"/>
  <c r="JX124" i="16"/>
  <c r="Y124" i="23" s="1"/>
  <c r="ED141" i="16"/>
  <c r="EF141" i="16"/>
  <c r="Y141" i="16"/>
  <c r="BH141" i="16"/>
  <c r="CS141" i="16"/>
  <c r="W141" i="16"/>
  <c r="W159" i="4"/>
  <c r="CU141" i="16" l="1"/>
  <c r="BJ141" i="16"/>
  <c r="Z141" i="23"/>
  <c r="AB141" i="23"/>
  <c r="JX117" i="16"/>
  <c r="Y117" i="23" s="1"/>
  <c r="JV116" i="16"/>
  <c r="W116" i="23" s="1"/>
  <c r="JX116" i="16" l="1"/>
  <c r="Y116" i="23" s="1"/>
  <c r="JV141" i="16"/>
  <c r="W161" i="4"/>
  <c r="W141" i="23" l="1"/>
  <c r="JX141" i="16"/>
  <c r="T48" i="16"/>
  <c r="Y141" i="23" l="1"/>
  <c r="T12" i="16"/>
  <c r="V12" i="16"/>
  <c r="BZ12" i="16"/>
  <c r="CA12" i="16"/>
  <c r="CC12" i="16"/>
  <c r="CD12" i="16"/>
  <c r="CF12" i="16"/>
  <c r="CG12" i="16"/>
  <c r="CI12" i="16"/>
  <c r="CJ12" i="16"/>
  <c r="CL12" i="16"/>
  <c r="CM12" i="16"/>
  <c r="CO12" i="16"/>
  <c r="CP12" i="16"/>
  <c r="JQ12" i="16" l="1"/>
  <c r="R12" i="23" s="1"/>
  <c r="JQ125" i="16"/>
  <c r="R125" i="23" s="1"/>
  <c r="JQ127" i="16"/>
  <c r="R127" i="23" s="1"/>
  <c r="JQ132" i="16"/>
  <c r="R132" i="23" s="1"/>
  <c r="JU132" i="16"/>
  <c r="V132" i="23" s="1"/>
  <c r="JU127" i="16"/>
  <c r="V127" i="23" s="1"/>
  <c r="JU125" i="16"/>
  <c r="V125" i="23" s="1"/>
  <c r="JU12" i="16"/>
  <c r="V12" i="23" s="1"/>
  <c r="JP132" i="16"/>
  <c r="Q132" i="23" s="1"/>
  <c r="JP127" i="16"/>
  <c r="Q127" i="23" s="1"/>
  <c r="JP125" i="16"/>
  <c r="Q125" i="23" s="1"/>
  <c r="JP12" i="16"/>
  <c r="Q12" i="23" s="1"/>
  <c r="JN12" i="16"/>
  <c r="O12" i="23" s="1"/>
  <c r="JN117" i="16"/>
  <c r="O117" i="23" s="1"/>
  <c r="JN125" i="16"/>
  <c r="O125" i="23" s="1"/>
  <c r="JN127" i="16"/>
  <c r="O127" i="23" s="1"/>
  <c r="JN132" i="16"/>
  <c r="O132" i="23" s="1"/>
  <c r="JM12" i="16"/>
  <c r="N12" i="23" s="1"/>
  <c r="JM125" i="16"/>
  <c r="N125" i="23" s="1"/>
  <c r="JM127" i="16"/>
  <c r="N127" i="23" s="1"/>
  <c r="JM132" i="16"/>
  <c r="N132" i="23" s="1"/>
  <c r="JK12" i="16"/>
  <c r="L12" i="23" s="1"/>
  <c r="JK125" i="16"/>
  <c r="L125" i="23" s="1"/>
  <c r="JK127" i="16"/>
  <c r="L127" i="23" s="1"/>
  <c r="JK132" i="16"/>
  <c r="L132" i="23" s="1"/>
  <c r="JD12" i="16"/>
  <c r="E12" i="23" s="1"/>
  <c r="JE12" i="16"/>
  <c r="F12" i="23" s="1"/>
  <c r="JG12" i="16"/>
  <c r="H12" i="23" s="1"/>
  <c r="JH12" i="16"/>
  <c r="I12" i="23" s="1"/>
  <c r="JJ12" i="16"/>
  <c r="K12" i="23" s="1"/>
  <c r="JB117" i="16"/>
  <c r="JD117" i="16"/>
  <c r="E117" i="23" s="1"/>
  <c r="JH117" i="16"/>
  <c r="I117" i="23" s="1"/>
  <c r="JJ117" i="16"/>
  <c r="K117" i="23" s="1"/>
  <c r="JD125" i="16"/>
  <c r="E125" i="23" s="1"/>
  <c r="JE125" i="16"/>
  <c r="F125" i="23" s="1"/>
  <c r="JG125" i="16"/>
  <c r="H125" i="23" s="1"/>
  <c r="JH125" i="16"/>
  <c r="I125" i="23" s="1"/>
  <c r="JJ125" i="16"/>
  <c r="K125" i="23" s="1"/>
  <c r="JD127" i="16"/>
  <c r="E127" i="23" s="1"/>
  <c r="JE127" i="16"/>
  <c r="F127" i="23" s="1"/>
  <c r="JG127" i="16"/>
  <c r="H127" i="23" s="1"/>
  <c r="JH127" i="16"/>
  <c r="I127" i="23" s="1"/>
  <c r="JJ127" i="16"/>
  <c r="K127" i="23" s="1"/>
  <c r="JD132" i="16"/>
  <c r="E132" i="23" s="1"/>
  <c r="JE132" i="16"/>
  <c r="F132" i="23" s="1"/>
  <c r="JG132" i="16"/>
  <c r="H132" i="23" s="1"/>
  <c r="JH132" i="16"/>
  <c r="I132" i="23" s="1"/>
  <c r="JJ132" i="16"/>
  <c r="K132" i="23" s="1"/>
  <c r="FE137" i="16"/>
  <c r="FE134" i="16"/>
  <c r="FE132" i="16"/>
  <c r="FE129" i="16"/>
  <c r="FE127" i="16"/>
  <c r="FE125" i="16"/>
  <c r="FE121" i="16"/>
  <c r="FE112" i="16"/>
  <c r="FE99" i="16"/>
  <c r="FE86" i="16"/>
  <c r="FE80" i="16"/>
  <c r="FE76" i="16"/>
  <c r="FE72" i="16"/>
  <c r="FE68" i="16"/>
  <c r="FE21" i="16"/>
  <c r="FE17" i="16"/>
  <c r="FE14" i="16"/>
  <c r="FE12" i="16"/>
  <c r="FE8" i="16"/>
  <c r="FE5" i="16"/>
  <c r="IG134" i="16"/>
  <c r="IG132" i="16"/>
  <c r="IG129" i="16"/>
  <c r="IG127" i="16"/>
  <c r="IG125" i="16"/>
  <c r="IG121" i="16"/>
  <c r="IG112" i="16"/>
  <c r="IG99" i="16"/>
  <c r="IG86" i="16"/>
  <c r="IG80" i="16"/>
  <c r="IG76" i="16"/>
  <c r="IG72" i="16"/>
  <c r="IG68" i="16"/>
  <c r="IG21" i="16"/>
  <c r="IG17" i="16"/>
  <c r="IG14" i="16"/>
  <c r="IG12" i="16"/>
  <c r="IG8" i="16"/>
  <c r="IG5" i="16"/>
  <c r="GV137" i="16"/>
  <c r="GV134" i="16"/>
  <c r="GV132" i="16"/>
  <c r="GV129" i="16"/>
  <c r="GV127" i="16"/>
  <c r="GV125" i="16"/>
  <c r="GV121" i="16"/>
  <c r="GV112" i="16"/>
  <c r="GV99" i="16"/>
  <c r="GV86" i="16"/>
  <c r="GV80" i="16"/>
  <c r="GV76" i="16"/>
  <c r="GV72" i="16"/>
  <c r="GV68" i="16"/>
  <c r="GV21" i="16"/>
  <c r="GV17" i="16"/>
  <c r="GV14" i="16"/>
  <c r="GV12" i="16"/>
  <c r="GV8" i="16"/>
  <c r="GV5" i="16"/>
  <c r="FK137" i="16"/>
  <c r="FK134" i="16"/>
  <c r="FK132" i="16"/>
  <c r="FK129" i="16"/>
  <c r="FK127" i="16"/>
  <c r="FK125" i="16"/>
  <c r="FK121" i="16"/>
  <c r="FK112" i="16"/>
  <c r="FK99" i="16"/>
  <c r="FK86" i="16"/>
  <c r="FK80" i="16"/>
  <c r="FK76" i="16"/>
  <c r="FK72" i="16"/>
  <c r="FK68" i="16"/>
  <c r="FK21" i="16"/>
  <c r="FK17" i="16"/>
  <c r="FK14" i="16"/>
  <c r="FK12" i="16"/>
  <c r="FK8" i="16"/>
  <c r="FK5" i="16"/>
  <c r="DZ137" i="16"/>
  <c r="DZ134" i="16"/>
  <c r="DZ132" i="16"/>
  <c r="DZ129" i="16"/>
  <c r="DZ127" i="16"/>
  <c r="DZ125" i="16"/>
  <c r="DZ121" i="16"/>
  <c r="DZ112" i="16"/>
  <c r="DZ99" i="16"/>
  <c r="DZ86" i="16"/>
  <c r="DZ80" i="16"/>
  <c r="DZ76" i="16"/>
  <c r="DZ72" i="16"/>
  <c r="DZ68" i="16"/>
  <c r="DZ21" i="16"/>
  <c r="DZ17" i="16"/>
  <c r="DZ14" i="16"/>
  <c r="DZ12" i="16"/>
  <c r="DZ8" i="16"/>
  <c r="DZ5" i="16"/>
  <c r="BD137" i="16"/>
  <c r="BD134" i="16"/>
  <c r="BD132" i="16"/>
  <c r="BD129" i="16"/>
  <c r="BD127" i="16"/>
  <c r="BD125" i="16"/>
  <c r="BD121" i="16"/>
  <c r="BD112" i="16"/>
  <c r="BD99" i="16"/>
  <c r="BD86" i="16"/>
  <c r="BD80" i="16"/>
  <c r="BD76" i="16"/>
  <c r="BD72" i="16"/>
  <c r="BD68" i="16"/>
  <c r="BD21" i="16"/>
  <c r="BD17" i="16"/>
  <c r="BD14" i="16"/>
  <c r="BD12" i="16"/>
  <c r="BD8" i="16"/>
  <c r="BD5" i="16"/>
  <c r="CO137" i="16"/>
  <c r="CO134" i="16"/>
  <c r="CO132" i="16"/>
  <c r="CO129" i="16"/>
  <c r="CO127" i="16"/>
  <c r="CO125" i="16"/>
  <c r="CO121" i="16"/>
  <c r="CO112" i="16"/>
  <c r="CO99" i="16"/>
  <c r="CO86" i="16"/>
  <c r="CO80" i="16"/>
  <c r="CO76" i="16"/>
  <c r="CO72" i="16"/>
  <c r="CO68" i="16"/>
  <c r="CO21" i="16"/>
  <c r="CO17" i="16"/>
  <c r="CO14" i="16"/>
  <c r="CO8" i="16"/>
  <c r="CO5" i="16"/>
  <c r="T137" i="16"/>
  <c r="T134" i="16"/>
  <c r="T132" i="16"/>
  <c r="T129" i="16"/>
  <c r="T127" i="16"/>
  <c r="T125" i="16"/>
  <c r="T121" i="16"/>
  <c r="T112" i="16"/>
  <c r="T99" i="16"/>
  <c r="T86" i="16"/>
  <c r="T80" i="16"/>
  <c r="T76" i="16"/>
  <c r="T72" i="16"/>
  <c r="T68" i="16"/>
  <c r="T60" i="16"/>
  <c r="T21" i="16"/>
  <c r="T17" i="16"/>
  <c r="T14" i="16"/>
  <c r="T8" i="16"/>
  <c r="T5" i="16"/>
  <c r="T161" i="4"/>
  <c r="C117" i="23" l="1"/>
  <c r="JP117" i="16"/>
  <c r="Q117" i="23" s="1"/>
  <c r="JB127" i="16"/>
  <c r="JB132" i="16"/>
  <c r="JB125" i="16"/>
  <c r="JB12" i="16"/>
  <c r="JQ117" i="16"/>
  <c r="R117" i="23" s="1"/>
  <c r="JP76" i="16"/>
  <c r="Q76" i="23" s="1"/>
  <c r="JU121" i="16"/>
  <c r="V121" i="23" s="1"/>
  <c r="JS48" i="16"/>
  <c r="T48" i="23" s="1"/>
  <c r="JQ5" i="16"/>
  <c r="R5" i="23" s="1"/>
  <c r="JP134" i="16"/>
  <c r="Q134" i="23" s="1"/>
  <c r="T151" i="4"/>
  <c r="CO116" i="16"/>
  <c r="BD116" i="16"/>
  <c r="JP112" i="16"/>
  <c r="Q112" i="23" s="1"/>
  <c r="JQ134" i="16"/>
  <c r="R134" i="23" s="1"/>
  <c r="JU8" i="16"/>
  <c r="V8" i="23" s="1"/>
  <c r="JU14" i="16"/>
  <c r="V14" i="23" s="1"/>
  <c r="JU72" i="16"/>
  <c r="V72" i="23" s="1"/>
  <c r="JN121" i="16"/>
  <c r="JN112" i="16"/>
  <c r="O112" i="23" s="1"/>
  <c r="JQ72" i="16"/>
  <c r="R72" i="23" s="1"/>
  <c r="JE121" i="16"/>
  <c r="F121" i="23" s="1"/>
  <c r="T93" i="4"/>
  <c r="JU117" i="16"/>
  <c r="V117" i="23" s="1"/>
  <c r="JM134" i="16"/>
  <c r="N134" i="23" s="1"/>
  <c r="JM129" i="16"/>
  <c r="JM121" i="16"/>
  <c r="N121" i="23" s="1"/>
  <c r="JN72" i="16"/>
  <c r="O72" i="23" s="1"/>
  <c r="JN14" i="16"/>
  <c r="O14" i="23" s="1"/>
  <c r="JN8" i="16"/>
  <c r="O8" i="23" s="1"/>
  <c r="JP17" i="16"/>
  <c r="Q17" i="23" s="1"/>
  <c r="JP80" i="16"/>
  <c r="Q80" i="23" s="1"/>
  <c r="JP121" i="16"/>
  <c r="Q121" i="23" s="1"/>
  <c r="JU76" i="16"/>
  <c r="V76" i="23" s="1"/>
  <c r="JU112" i="16"/>
  <c r="V112" i="23" s="1"/>
  <c r="JU129" i="16"/>
  <c r="JQ129" i="16"/>
  <c r="JM99" i="16"/>
  <c r="N99" i="23" s="1"/>
  <c r="JM72" i="16"/>
  <c r="N72" i="23" s="1"/>
  <c r="N60" i="23"/>
  <c r="JM14" i="16"/>
  <c r="N14" i="23" s="1"/>
  <c r="JM8" i="16"/>
  <c r="N8" i="23" s="1"/>
  <c r="JN134" i="16"/>
  <c r="O134" i="23" s="1"/>
  <c r="JP72" i="16"/>
  <c r="Q72" i="23" s="1"/>
  <c r="JU99" i="16"/>
  <c r="V99" i="23" s="1"/>
  <c r="JQ112" i="16"/>
  <c r="R112" i="23" s="1"/>
  <c r="JE112" i="16"/>
  <c r="F112" i="23" s="1"/>
  <c r="JH14" i="16"/>
  <c r="I14" i="23" s="1"/>
  <c r="JB14" i="16"/>
  <c r="JP68" i="16"/>
  <c r="Q68" i="23" s="1"/>
  <c r="JU48" i="16"/>
  <c r="V48" i="23" s="1"/>
  <c r="JM86" i="16"/>
  <c r="N86" i="23" s="1"/>
  <c r="JM80" i="16"/>
  <c r="N80" i="23" s="1"/>
  <c r="JM48" i="16"/>
  <c r="N48" i="23" s="1"/>
  <c r="JN80" i="16"/>
  <c r="O80" i="23" s="1"/>
  <c r="Q60" i="23"/>
  <c r="JP129" i="16"/>
  <c r="JU5" i="16"/>
  <c r="V5" i="23" s="1"/>
  <c r="JU17" i="16"/>
  <c r="V17" i="23" s="1"/>
  <c r="JU68" i="16"/>
  <c r="V68" i="23" s="1"/>
  <c r="JU134" i="16"/>
  <c r="V134" i="23" s="1"/>
  <c r="JS129" i="16"/>
  <c r="T129" i="23" s="1"/>
  <c r="JS121" i="16"/>
  <c r="T121" i="23" s="1"/>
  <c r="JS99" i="16"/>
  <c r="T99" i="23" s="1"/>
  <c r="JS86" i="16"/>
  <c r="T86" i="23" s="1"/>
  <c r="JS80" i="16"/>
  <c r="T80" i="23" s="1"/>
  <c r="JS12" i="16"/>
  <c r="T12" i="23" s="1"/>
  <c r="JQ121" i="16"/>
  <c r="R121" i="23" s="1"/>
  <c r="JQ86" i="16"/>
  <c r="R86" i="23" s="1"/>
  <c r="JQ68" i="16"/>
  <c r="R68" i="23" s="1"/>
  <c r="JH121" i="16"/>
  <c r="JB121" i="16"/>
  <c r="JK121" i="16"/>
  <c r="L121" i="23" s="1"/>
  <c r="JM117" i="16"/>
  <c r="N117" i="23" s="1"/>
  <c r="JM68" i="16"/>
  <c r="N68" i="23" s="1"/>
  <c r="JN129" i="16"/>
  <c r="JN99" i="16"/>
  <c r="O99" i="23" s="1"/>
  <c r="JN86" i="16"/>
  <c r="O86" i="23" s="1"/>
  <c r="JN68" i="16"/>
  <c r="O68" i="23" s="1"/>
  <c r="JP14" i="16"/>
  <c r="Q14" i="23" s="1"/>
  <c r="JU80" i="16"/>
  <c r="V80" i="23" s="1"/>
  <c r="JU86" i="16"/>
  <c r="V86" i="23" s="1"/>
  <c r="JS134" i="16"/>
  <c r="T134" i="23" s="1"/>
  <c r="JS127" i="16"/>
  <c r="T127" i="23" s="1"/>
  <c r="JS68" i="16"/>
  <c r="T68" i="23" s="1"/>
  <c r="JP86" i="16"/>
  <c r="Q86" i="23" s="1"/>
  <c r="JS132" i="16"/>
  <c r="T132" i="23" s="1"/>
  <c r="JS125" i="16"/>
  <c r="T125" i="23" s="1"/>
  <c r="JS112" i="16"/>
  <c r="T112" i="23" s="1"/>
  <c r="JS72" i="16"/>
  <c r="T72" i="23" s="1"/>
  <c r="JQ76" i="16"/>
  <c r="R76" i="23" s="1"/>
  <c r="R60" i="23"/>
  <c r="JH112" i="16"/>
  <c r="I112" i="23" s="1"/>
  <c r="JB112" i="16"/>
  <c r="JH72" i="16"/>
  <c r="I72" i="23" s="1"/>
  <c r="JB72" i="16"/>
  <c r="JE14" i="16"/>
  <c r="F14" i="23" s="1"/>
  <c r="JH8" i="16"/>
  <c r="I8" i="23" s="1"/>
  <c r="JB8" i="16"/>
  <c r="JM112" i="16"/>
  <c r="N112" i="23" s="1"/>
  <c r="JM76" i="16"/>
  <c r="N76" i="23" s="1"/>
  <c r="JN76" i="16"/>
  <c r="O76" i="23" s="1"/>
  <c r="O60" i="23"/>
  <c r="JP8" i="16"/>
  <c r="Q8" i="23" s="1"/>
  <c r="V60" i="23"/>
  <c r="JE117" i="16"/>
  <c r="F117" i="23" s="1"/>
  <c r="JS117" i="16"/>
  <c r="T117" i="23" s="1"/>
  <c r="JS76" i="16"/>
  <c r="T76" i="23" s="1"/>
  <c r="T60" i="23"/>
  <c r="JQ99" i="16"/>
  <c r="R99" i="23" s="1"/>
  <c r="JQ80" i="16"/>
  <c r="R80" i="23" s="1"/>
  <c r="JQ21" i="16"/>
  <c r="R21" i="23" s="1"/>
  <c r="JM17" i="16"/>
  <c r="N17" i="23" s="1"/>
  <c r="JM5" i="16"/>
  <c r="N5" i="23" s="1"/>
  <c r="JN48" i="16"/>
  <c r="O48" i="23" s="1"/>
  <c r="JN17" i="16"/>
  <c r="O17" i="23" s="1"/>
  <c r="JN5" i="16"/>
  <c r="O5" i="23" s="1"/>
  <c r="JU21" i="16"/>
  <c r="V21" i="23" s="1"/>
  <c r="JS17" i="16"/>
  <c r="T17" i="23" s="1"/>
  <c r="JS5" i="16"/>
  <c r="T5" i="23" s="1"/>
  <c r="JQ14" i="16"/>
  <c r="R14" i="23" s="1"/>
  <c r="JQ8" i="16"/>
  <c r="R8" i="23" s="1"/>
  <c r="JM21" i="16"/>
  <c r="N21" i="23" s="1"/>
  <c r="JN21" i="16"/>
  <c r="O21" i="23" s="1"/>
  <c r="JP5" i="16"/>
  <c r="Q5" i="23" s="1"/>
  <c r="JS21" i="16"/>
  <c r="T21" i="23" s="1"/>
  <c r="JQ48" i="16"/>
  <c r="R48" i="23" s="1"/>
  <c r="JP21" i="16"/>
  <c r="Q21" i="23" s="1"/>
  <c r="JS14" i="16"/>
  <c r="T14" i="23" s="1"/>
  <c r="JS8" i="16"/>
  <c r="T8" i="23" s="1"/>
  <c r="JQ17" i="16"/>
  <c r="R17" i="23" s="1"/>
  <c r="JG117" i="16"/>
  <c r="H117" i="23" s="1"/>
  <c r="JK117" i="16"/>
  <c r="L117" i="23" s="1"/>
  <c r="JK112" i="16"/>
  <c r="L112" i="23" s="1"/>
  <c r="JG134" i="16"/>
  <c r="H134" i="23" s="1"/>
  <c r="JD134" i="16"/>
  <c r="E134" i="23" s="1"/>
  <c r="JD121" i="16"/>
  <c r="JG8" i="16"/>
  <c r="H8" i="23" s="1"/>
  <c r="JD5" i="16"/>
  <c r="E5" i="23" s="1"/>
  <c r="JK80" i="16"/>
  <c r="L80" i="23" s="1"/>
  <c r="JK17" i="16"/>
  <c r="L17" i="23" s="1"/>
  <c r="JK5" i="16"/>
  <c r="L5" i="23" s="1"/>
  <c r="JJ134" i="16"/>
  <c r="K134" i="23" s="1"/>
  <c r="JJ121" i="16"/>
  <c r="JG121" i="16"/>
  <c r="H121" i="23" s="1"/>
  <c r="T47" i="16"/>
  <c r="GV47" i="16"/>
  <c r="JG76" i="16"/>
  <c r="H76" i="23" s="1"/>
  <c r="JG68" i="16"/>
  <c r="H68" i="23" s="1"/>
  <c r="JJ17" i="16"/>
  <c r="K17" i="23" s="1"/>
  <c r="JD17" i="16"/>
  <c r="E17" i="23" s="1"/>
  <c r="JE8" i="16"/>
  <c r="F8" i="23" s="1"/>
  <c r="JJ8" i="16"/>
  <c r="K8" i="23" s="1"/>
  <c r="JD8" i="16"/>
  <c r="E8" i="23" s="1"/>
  <c r="JG99" i="16"/>
  <c r="H99" i="23" s="1"/>
  <c r="JJ99" i="16"/>
  <c r="K99" i="23" s="1"/>
  <c r="JD99" i="16"/>
  <c r="E99" i="23" s="1"/>
  <c r="JJ86" i="16"/>
  <c r="K86" i="23" s="1"/>
  <c r="JD86" i="16"/>
  <c r="E86" i="23" s="1"/>
  <c r="JG86" i="16"/>
  <c r="H86" i="23" s="1"/>
  <c r="JJ76" i="16"/>
  <c r="K76" i="23" s="1"/>
  <c r="JD76" i="16"/>
  <c r="E76" i="23" s="1"/>
  <c r="JJ68" i="16"/>
  <c r="K68" i="23" s="1"/>
  <c r="JD68" i="16"/>
  <c r="E68" i="23" s="1"/>
  <c r="K60" i="23"/>
  <c r="E60" i="23"/>
  <c r="H60" i="23"/>
  <c r="JG17" i="16"/>
  <c r="H17" i="23" s="1"/>
  <c r="JK48" i="16"/>
  <c r="L48" i="23" s="1"/>
  <c r="BD67" i="16"/>
  <c r="FE98" i="16"/>
  <c r="JH80" i="16"/>
  <c r="I80" i="23" s="1"/>
  <c r="JB80" i="16"/>
  <c r="JE80" i="16"/>
  <c r="F80" i="23" s="1"/>
  <c r="JE72" i="16"/>
  <c r="F72" i="23" s="1"/>
  <c r="JH48" i="16"/>
  <c r="I48" i="23" s="1"/>
  <c r="JB48" i="16"/>
  <c r="JE48" i="16"/>
  <c r="F48" i="23" s="1"/>
  <c r="JE21" i="16"/>
  <c r="F21" i="23" s="1"/>
  <c r="JH21" i="16"/>
  <c r="I21" i="23" s="1"/>
  <c r="JB21" i="16"/>
  <c r="JK99" i="16"/>
  <c r="L99" i="23" s="1"/>
  <c r="JK86" i="16"/>
  <c r="L86" i="23" s="1"/>
  <c r="JK68" i="16"/>
  <c r="L68" i="23" s="1"/>
  <c r="JK21" i="16"/>
  <c r="L21" i="23" s="1"/>
  <c r="JJ112" i="16"/>
  <c r="K112" i="23" s="1"/>
  <c r="JD112" i="16"/>
  <c r="E112" i="23" s="1"/>
  <c r="JG112" i="16"/>
  <c r="H112" i="23" s="1"/>
  <c r="JG80" i="16"/>
  <c r="H80" i="23" s="1"/>
  <c r="JJ80" i="16"/>
  <c r="K80" i="23" s="1"/>
  <c r="JD80" i="16"/>
  <c r="E80" i="23" s="1"/>
  <c r="JG72" i="16"/>
  <c r="H72" i="23" s="1"/>
  <c r="JJ72" i="16"/>
  <c r="K72" i="23" s="1"/>
  <c r="JD72" i="16"/>
  <c r="E72" i="23" s="1"/>
  <c r="JG48" i="16"/>
  <c r="H48" i="23" s="1"/>
  <c r="JJ48" i="16"/>
  <c r="K48" i="23" s="1"/>
  <c r="JD48" i="16"/>
  <c r="E48" i="23" s="1"/>
  <c r="JJ21" i="16"/>
  <c r="K21" i="23" s="1"/>
  <c r="JD21" i="16"/>
  <c r="E21" i="23" s="1"/>
  <c r="JG21" i="16"/>
  <c r="H21" i="23" s="1"/>
  <c r="JG14" i="16"/>
  <c r="H14" i="23" s="1"/>
  <c r="JJ14" i="16"/>
  <c r="K14" i="23" s="1"/>
  <c r="JD14" i="16"/>
  <c r="E14" i="23" s="1"/>
  <c r="JE5" i="16"/>
  <c r="F5" i="23" s="1"/>
  <c r="JH5" i="16"/>
  <c r="I5" i="23" s="1"/>
  <c r="JB5" i="16"/>
  <c r="JK72" i="16"/>
  <c r="L72" i="23" s="1"/>
  <c r="JK14" i="16"/>
  <c r="L14" i="23" s="1"/>
  <c r="JK8" i="16"/>
  <c r="L8" i="23" s="1"/>
  <c r="JK134" i="16"/>
  <c r="L134" i="23" s="1"/>
  <c r="FE47" i="16"/>
  <c r="JE129" i="16"/>
  <c r="JH129" i="16"/>
  <c r="JB129" i="16"/>
  <c r="GV116" i="16"/>
  <c r="IG116" i="16"/>
  <c r="JH134" i="16"/>
  <c r="I134" i="23" s="1"/>
  <c r="JB134" i="16"/>
  <c r="JE134" i="16"/>
  <c r="F134" i="23" s="1"/>
  <c r="JJ129" i="16"/>
  <c r="JD129" i="16"/>
  <c r="JG129" i="16"/>
  <c r="JH99" i="16"/>
  <c r="I99" i="23" s="1"/>
  <c r="JB99" i="16"/>
  <c r="JE99" i="16"/>
  <c r="F99" i="23" s="1"/>
  <c r="JE86" i="16"/>
  <c r="F86" i="23" s="1"/>
  <c r="JH86" i="16"/>
  <c r="I86" i="23" s="1"/>
  <c r="JB86" i="16"/>
  <c r="JH76" i="16"/>
  <c r="I76" i="23" s="1"/>
  <c r="JB76" i="16"/>
  <c r="JE76" i="16"/>
  <c r="F76" i="23" s="1"/>
  <c r="JH68" i="16"/>
  <c r="I68" i="23" s="1"/>
  <c r="JB68" i="16"/>
  <c r="JE68" i="16"/>
  <c r="F68" i="23" s="1"/>
  <c r="F60" i="23"/>
  <c r="I60" i="23"/>
  <c r="JE17" i="16"/>
  <c r="F17" i="23" s="1"/>
  <c r="JH17" i="16"/>
  <c r="I17" i="23" s="1"/>
  <c r="JB17" i="16"/>
  <c r="JJ5" i="16"/>
  <c r="K5" i="23" s="1"/>
  <c r="JG5" i="16"/>
  <c r="H5" i="23" s="1"/>
  <c r="JK129" i="16"/>
  <c r="JK76" i="16"/>
  <c r="L76" i="23" s="1"/>
  <c r="L60" i="23"/>
  <c r="CO47" i="16"/>
  <c r="BD47" i="16"/>
  <c r="DZ47" i="16"/>
  <c r="DZ98" i="16"/>
  <c r="FK47" i="16"/>
  <c r="GV98" i="16"/>
  <c r="T67" i="16"/>
  <c r="T98" i="16"/>
  <c r="DZ116" i="16"/>
  <c r="FK116" i="16"/>
  <c r="IG98" i="16"/>
  <c r="FE4" i="16"/>
  <c r="FE67" i="16"/>
  <c r="FE116" i="16"/>
  <c r="BD98" i="16"/>
  <c r="T4" i="16"/>
  <c r="T116" i="16"/>
  <c r="FK98" i="16"/>
  <c r="GV67" i="16"/>
  <c r="IG47" i="16"/>
  <c r="FE124" i="16"/>
  <c r="IG124" i="16"/>
  <c r="IG4" i="16"/>
  <c r="GV124" i="16"/>
  <c r="GV4" i="16"/>
  <c r="IG67" i="16"/>
  <c r="DZ124" i="16"/>
  <c r="FK124" i="16"/>
  <c r="DZ4" i="16"/>
  <c r="FK4" i="16"/>
  <c r="CO67" i="16"/>
  <c r="FK67" i="16"/>
  <c r="DZ67" i="16"/>
  <c r="BD4" i="16"/>
  <c r="T124" i="16"/>
  <c r="BD124" i="16"/>
  <c r="CO124" i="16"/>
  <c r="CO98" i="16"/>
  <c r="CO4" i="16"/>
  <c r="T80" i="4"/>
  <c r="T16" i="4"/>
  <c r="T67" i="4"/>
  <c r="T130" i="4"/>
  <c r="T5" i="4"/>
  <c r="T25" i="4"/>
  <c r="BZ112" i="16"/>
  <c r="CA112" i="16"/>
  <c r="CC112" i="16"/>
  <c r="CD112" i="16"/>
  <c r="CF112" i="16"/>
  <c r="CG112" i="16"/>
  <c r="CI112" i="16"/>
  <c r="CJ112" i="16"/>
  <c r="CL112" i="16"/>
  <c r="CM112" i="16"/>
  <c r="CP112" i="16"/>
  <c r="CR112" i="16"/>
  <c r="AO112" i="16"/>
  <c r="AP112" i="16"/>
  <c r="AR112" i="16"/>
  <c r="AS112" i="16"/>
  <c r="AU112" i="16"/>
  <c r="AV112" i="16"/>
  <c r="AX112" i="16"/>
  <c r="AY112" i="16"/>
  <c r="BA112" i="16"/>
  <c r="BB112" i="16"/>
  <c r="BE112" i="16"/>
  <c r="BG112" i="16"/>
  <c r="DK112" i="16"/>
  <c r="DL112" i="16"/>
  <c r="DN112" i="16"/>
  <c r="DO112" i="16"/>
  <c r="DQ112" i="16"/>
  <c r="DR112" i="16"/>
  <c r="DT112" i="16"/>
  <c r="DU112" i="16"/>
  <c r="DW112" i="16"/>
  <c r="DX112" i="16"/>
  <c r="EA112" i="16"/>
  <c r="EC112" i="16"/>
  <c r="EV112" i="16"/>
  <c r="EW112" i="16"/>
  <c r="EY112" i="16"/>
  <c r="EZ112" i="16"/>
  <c r="FB112" i="16"/>
  <c r="FC112" i="16"/>
  <c r="FI112" i="16"/>
  <c r="FL112" i="16"/>
  <c r="FN112" i="16"/>
  <c r="FF112" i="16"/>
  <c r="FH112" i="16"/>
  <c r="GG112" i="16"/>
  <c r="GH112" i="16"/>
  <c r="GJ112" i="16"/>
  <c r="GK112" i="16"/>
  <c r="GM112" i="16"/>
  <c r="GN112" i="16"/>
  <c r="GP112" i="16"/>
  <c r="GQ112" i="16"/>
  <c r="GS112" i="16"/>
  <c r="GT112" i="16"/>
  <c r="GW112" i="16"/>
  <c r="GY112" i="16"/>
  <c r="HR112" i="16"/>
  <c r="HS112" i="16"/>
  <c r="HU112" i="16"/>
  <c r="HV112" i="16"/>
  <c r="HX112" i="16"/>
  <c r="HY112" i="16"/>
  <c r="IA112" i="16"/>
  <c r="IB112" i="16"/>
  <c r="ID112" i="16"/>
  <c r="IE112" i="16"/>
  <c r="IH112" i="16"/>
  <c r="IJ112" i="16"/>
  <c r="V112" i="16"/>
  <c r="C80" i="23" l="1"/>
  <c r="C12" i="23"/>
  <c r="C8" i="23"/>
  <c r="C125" i="23"/>
  <c r="C60" i="23"/>
  <c r="C21" i="23"/>
  <c r="C134" i="23"/>
  <c r="C132" i="23"/>
  <c r="C86" i="23"/>
  <c r="C68" i="23"/>
  <c r="C48" i="23"/>
  <c r="C14" i="23"/>
  <c r="C127" i="23"/>
  <c r="C17" i="23"/>
  <c r="C99" i="23"/>
  <c r="C72" i="23"/>
  <c r="C121" i="23"/>
  <c r="C76" i="23"/>
  <c r="C129" i="23"/>
  <c r="C5" i="23"/>
  <c r="C112" i="23"/>
  <c r="JH116" i="16"/>
  <c r="I116" i="23" s="1"/>
  <c r="I121" i="23"/>
  <c r="JG124" i="16"/>
  <c r="H124" i="23" s="1"/>
  <c r="H129" i="23"/>
  <c r="JD124" i="16"/>
  <c r="E124" i="23" s="1"/>
  <c r="E129" i="23"/>
  <c r="JH124" i="16"/>
  <c r="I124" i="23" s="1"/>
  <c r="I129" i="23"/>
  <c r="JQ124" i="16"/>
  <c r="R124" i="23" s="1"/>
  <c r="R129" i="23"/>
  <c r="JJ124" i="16"/>
  <c r="K124" i="23" s="1"/>
  <c r="K129" i="23"/>
  <c r="JE124" i="16"/>
  <c r="F124" i="23" s="1"/>
  <c r="F129" i="23"/>
  <c r="JN124" i="16"/>
  <c r="O124" i="23" s="1"/>
  <c r="O129" i="23"/>
  <c r="JU124" i="16"/>
  <c r="V124" i="23" s="1"/>
  <c r="V129" i="23"/>
  <c r="JK124" i="16"/>
  <c r="L124" i="23" s="1"/>
  <c r="L129" i="23"/>
  <c r="JN116" i="16"/>
  <c r="O116" i="23" s="1"/>
  <c r="O121" i="23"/>
  <c r="JM124" i="16"/>
  <c r="N124" i="23" s="1"/>
  <c r="N129" i="23"/>
  <c r="JD116" i="16"/>
  <c r="E116" i="23" s="1"/>
  <c r="E121" i="23"/>
  <c r="JP124" i="16"/>
  <c r="Q124" i="23" s="1"/>
  <c r="Q129" i="23"/>
  <c r="JJ116" i="16"/>
  <c r="K116" i="23" s="1"/>
  <c r="K121" i="23"/>
  <c r="JK98" i="16"/>
  <c r="L98" i="23" s="1"/>
  <c r="JP116" i="16"/>
  <c r="Q116" i="23" s="1"/>
  <c r="JQ116" i="16"/>
  <c r="R116" i="23" s="1"/>
  <c r="JB124" i="16"/>
  <c r="JB116" i="16"/>
  <c r="JU47" i="16"/>
  <c r="V47" i="23" s="1"/>
  <c r="JM116" i="16"/>
  <c r="N116" i="23" s="1"/>
  <c r="JQ98" i="16"/>
  <c r="R98" i="23" s="1"/>
  <c r="JN98" i="16"/>
  <c r="O98" i="23" s="1"/>
  <c r="JM98" i="16"/>
  <c r="N98" i="23" s="1"/>
  <c r="JU116" i="16"/>
  <c r="V116" i="23" s="1"/>
  <c r="JE98" i="16"/>
  <c r="F98" i="23" s="1"/>
  <c r="JH98" i="16"/>
  <c r="I98" i="23" s="1"/>
  <c r="JG116" i="16"/>
  <c r="H116" i="23" s="1"/>
  <c r="JE116" i="16"/>
  <c r="F116" i="23" s="1"/>
  <c r="JM4" i="16"/>
  <c r="N4" i="23" s="1"/>
  <c r="JK116" i="16"/>
  <c r="L116" i="23" s="1"/>
  <c r="JQ47" i="16"/>
  <c r="R47" i="23" s="1"/>
  <c r="JN47" i="16"/>
  <c r="O47" i="23" s="1"/>
  <c r="JU4" i="16"/>
  <c r="V4" i="23" s="1"/>
  <c r="JN67" i="16"/>
  <c r="O67" i="23" s="1"/>
  <c r="JH67" i="16"/>
  <c r="I67" i="23" s="1"/>
  <c r="JQ67" i="16"/>
  <c r="R67" i="23" s="1"/>
  <c r="JN4" i="16"/>
  <c r="O4" i="23" s="1"/>
  <c r="JM67" i="16"/>
  <c r="N67" i="23" s="1"/>
  <c r="JM47" i="16"/>
  <c r="N47" i="23" s="1"/>
  <c r="JJ4" i="16"/>
  <c r="K4" i="23" s="1"/>
  <c r="JB67" i="16"/>
  <c r="JD47" i="16"/>
  <c r="E47" i="23" s="1"/>
  <c r="JG67" i="16"/>
  <c r="H67" i="23" s="1"/>
  <c r="JP4" i="16"/>
  <c r="Q4" i="23" s="1"/>
  <c r="JB4" i="16"/>
  <c r="JB98" i="16"/>
  <c r="JS116" i="16"/>
  <c r="T116" i="23" s="1"/>
  <c r="JP67" i="16"/>
  <c r="Q67" i="23" s="1"/>
  <c r="JU98" i="16"/>
  <c r="V98" i="23" s="1"/>
  <c r="JE67" i="16"/>
  <c r="F67" i="23" s="1"/>
  <c r="JQ4" i="16"/>
  <c r="R4" i="23" s="1"/>
  <c r="JS67" i="16"/>
  <c r="T67" i="23" s="1"/>
  <c r="JH4" i="16"/>
  <c r="I4" i="23" s="1"/>
  <c r="JS124" i="16"/>
  <c r="T124" i="23" s="1"/>
  <c r="JU67" i="16"/>
  <c r="V67" i="23" s="1"/>
  <c r="JG98" i="16"/>
  <c r="H98" i="23" s="1"/>
  <c r="JS98" i="16"/>
  <c r="T98" i="23" s="1"/>
  <c r="JD4" i="16"/>
  <c r="E4" i="23" s="1"/>
  <c r="JG4" i="16"/>
  <c r="H4" i="23" s="1"/>
  <c r="JS4" i="16"/>
  <c r="T4" i="23" s="1"/>
  <c r="JS47" i="16"/>
  <c r="T47" i="23" s="1"/>
  <c r="GV141" i="16"/>
  <c r="JG47" i="16"/>
  <c r="H47" i="23" s="1"/>
  <c r="JJ47" i="16"/>
  <c r="K47" i="23" s="1"/>
  <c r="JB47" i="16"/>
  <c r="JK47" i="16"/>
  <c r="L47" i="23" s="1"/>
  <c r="JJ67" i="16"/>
  <c r="K67" i="23" s="1"/>
  <c r="JK4" i="16"/>
  <c r="L4" i="23" s="1"/>
  <c r="JH47" i="16"/>
  <c r="I47" i="23" s="1"/>
  <c r="JD67" i="16"/>
  <c r="E67" i="23" s="1"/>
  <c r="JE4" i="16"/>
  <c r="F4" i="23" s="1"/>
  <c r="JD98" i="16"/>
  <c r="E98" i="23" s="1"/>
  <c r="JJ98" i="16"/>
  <c r="K98" i="23" s="1"/>
  <c r="JK67" i="16"/>
  <c r="L67" i="23" s="1"/>
  <c r="JE47" i="16"/>
  <c r="F47" i="23" s="1"/>
  <c r="FE141" i="16"/>
  <c r="IG141" i="16"/>
  <c r="T141" i="16"/>
  <c r="FK141" i="16"/>
  <c r="DZ141" i="16"/>
  <c r="BD141" i="16"/>
  <c r="CO141" i="16"/>
  <c r="T159" i="4"/>
  <c r="U161" i="4"/>
  <c r="IJ134" i="16"/>
  <c r="IJ132" i="16"/>
  <c r="IJ129" i="16"/>
  <c r="IJ127" i="16"/>
  <c r="IJ125" i="16"/>
  <c r="IJ121" i="16"/>
  <c r="IJ116" i="16" s="1"/>
  <c r="IJ99" i="16"/>
  <c r="IJ86" i="16"/>
  <c r="IJ80" i="16"/>
  <c r="IJ76" i="16"/>
  <c r="IJ72" i="16"/>
  <c r="IJ68" i="16"/>
  <c r="IJ21" i="16"/>
  <c r="IJ17" i="16"/>
  <c r="IJ14" i="16"/>
  <c r="IJ12" i="16"/>
  <c r="IJ8" i="16"/>
  <c r="IJ5" i="16"/>
  <c r="GY137" i="16"/>
  <c r="GY134" i="16"/>
  <c r="GY132" i="16"/>
  <c r="GY129" i="16"/>
  <c r="GY127" i="16"/>
  <c r="GY125" i="16"/>
  <c r="GY121" i="16"/>
  <c r="GY99" i="16"/>
  <c r="GY86" i="16"/>
  <c r="GY80" i="16"/>
  <c r="GY76" i="16"/>
  <c r="GY72" i="16"/>
  <c r="GY68" i="16"/>
  <c r="GY21" i="16"/>
  <c r="GY17" i="16"/>
  <c r="GY14" i="16"/>
  <c r="GY12" i="16"/>
  <c r="GY8" i="16"/>
  <c r="GY5" i="16"/>
  <c r="FN137" i="16"/>
  <c r="FN134" i="16"/>
  <c r="FN132" i="16"/>
  <c r="FN129" i="16"/>
  <c r="FN127" i="16"/>
  <c r="FN125" i="16"/>
  <c r="FN121" i="16"/>
  <c r="FN99" i="16"/>
  <c r="FN86" i="16"/>
  <c r="FN80" i="16"/>
  <c r="FN76" i="16"/>
  <c r="FN72" i="16"/>
  <c r="FN68" i="16"/>
  <c r="FN21" i="16"/>
  <c r="FN17" i="16"/>
  <c r="FN14" i="16"/>
  <c r="FN12" i="16"/>
  <c r="FN8" i="16"/>
  <c r="FN5" i="16"/>
  <c r="EC137" i="16"/>
  <c r="EC134" i="16"/>
  <c r="EC132" i="16"/>
  <c r="EC129" i="16"/>
  <c r="EC127" i="16"/>
  <c r="EC125" i="16"/>
  <c r="EC121" i="16"/>
  <c r="EC99" i="16"/>
  <c r="EC86" i="16"/>
  <c r="EC80" i="16"/>
  <c r="EC76" i="16"/>
  <c r="EC72" i="16"/>
  <c r="EC68" i="16"/>
  <c r="EC21" i="16"/>
  <c r="EC17" i="16"/>
  <c r="EC14" i="16"/>
  <c r="EC12" i="16"/>
  <c r="EC8" i="16"/>
  <c r="EC5" i="16"/>
  <c r="BG137" i="16"/>
  <c r="BG134" i="16"/>
  <c r="BG132" i="16"/>
  <c r="BG129" i="16"/>
  <c r="BG127" i="16"/>
  <c r="BG125" i="16"/>
  <c r="BG121" i="16"/>
  <c r="BG99" i="16"/>
  <c r="BG86" i="16"/>
  <c r="BG80" i="16"/>
  <c r="BG76" i="16"/>
  <c r="BG72" i="16"/>
  <c r="BG68" i="16"/>
  <c r="BG21" i="16"/>
  <c r="BG17" i="16"/>
  <c r="BG14" i="16"/>
  <c r="BG12" i="16"/>
  <c r="BG8" i="16"/>
  <c r="BG5" i="16"/>
  <c r="CR137" i="16"/>
  <c r="CR134" i="16"/>
  <c r="CR132" i="16"/>
  <c r="CR129" i="16"/>
  <c r="CR127" i="16"/>
  <c r="CR125" i="16"/>
  <c r="CR121" i="16"/>
  <c r="CR99" i="16"/>
  <c r="CR86" i="16"/>
  <c r="CR80" i="16"/>
  <c r="CR76" i="16"/>
  <c r="CR72" i="16"/>
  <c r="CR68" i="16"/>
  <c r="CR21" i="16"/>
  <c r="CR17" i="16"/>
  <c r="CR14" i="16"/>
  <c r="CR12" i="16"/>
  <c r="CR8" i="16"/>
  <c r="CR5" i="16"/>
  <c r="V134" i="16"/>
  <c r="V132" i="16"/>
  <c r="V129" i="16"/>
  <c r="V127" i="16"/>
  <c r="V125" i="16"/>
  <c r="V121" i="16"/>
  <c r="V99" i="16"/>
  <c r="V86" i="16"/>
  <c r="V80" i="16"/>
  <c r="V76" i="16"/>
  <c r="V72" i="16"/>
  <c r="V68" i="16"/>
  <c r="V60" i="16"/>
  <c r="V48" i="16"/>
  <c r="V21" i="16"/>
  <c r="V17" i="16"/>
  <c r="V14" i="16"/>
  <c r="V8" i="16"/>
  <c r="V5" i="16"/>
  <c r="N12" i="16"/>
  <c r="C47" i="23" l="1"/>
  <c r="C67" i="23"/>
  <c r="C124" i="23"/>
  <c r="C98" i="23"/>
  <c r="C4" i="23"/>
  <c r="T158" i="4"/>
  <c r="C116" i="23"/>
  <c r="JB141" i="16"/>
  <c r="JN141" i="16"/>
  <c r="JQ141" i="16"/>
  <c r="JU141" i="16"/>
  <c r="JM141" i="16"/>
  <c r="JH141" i="16"/>
  <c r="JE141" i="16"/>
  <c r="JJ141" i="16"/>
  <c r="JG141" i="16"/>
  <c r="JS141" i="16"/>
  <c r="JK141" i="16"/>
  <c r="JD141" i="16"/>
  <c r="BG98" i="16"/>
  <c r="U151" i="4"/>
  <c r="GY67" i="16"/>
  <c r="EC47" i="16"/>
  <c r="BG47" i="16"/>
  <c r="V47" i="16"/>
  <c r="U25" i="4"/>
  <c r="U93" i="4"/>
  <c r="U80" i="4"/>
  <c r="U16" i="4"/>
  <c r="U67" i="4"/>
  <c r="U5" i="4"/>
  <c r="U130" i="4"/>
  <c r="FN67" i="16"/>
  <c r="IJ47" i="16"/>
  <c r="EC67" i="16"/>
  <c r="CR116" i="16"/>
  <c r="FN47" i="16"/>
  <c r="BG116" i="16"/>
  <c r="EC116" i="16"/>
  <c r="FN116" i="16"/>
  <c r="GY116" i="16"/>
  <c r="BG67" i="16"/>
  <c r="IJ98" i="16"/>
  <c r="V67" i="16"/>
  <c r="CR67" i="16"/>
  <c r="IJ124" i="16"/>
  <c r="V98" i="16"/>
  <c r="GY4" i="16"/>
  <c r="IJ67" i="16"/>
  <c r="V116" i="16"/>
  <c r="GY47" i="16"/>
  <c r="GY98" i="16"/>
  <c r="IJ4" i="16"/>
  <c r="EC4" i="16"/>
  <c r="FN4" i="16"/>
  <c r="V4" i="16"/>
  <c r="V124" i="16"/>
  <c r="CR47" i="16"/>
  <c r="CR98" i="16"/>
  <c r="BG4" i="16"/>
  <c r="EC98" i="16"/>
  <c r="FN98" i="16"/>
  <c r="GY124" i="16"/>
  <c r="FN124" i="16"/>
  <c r="EC124" i="16"/>
  <c r="BG124" i="16"/>
  <c r="CR124" i="16"/>
  <c r="CR4" i="16"/>
  <c r="Q8" i="16"/>
  <c r="S8" i="16"/>
  <c r="BZ8" i="16"/>
  <c r="CA8" i="16"/>
  <c r="CC8" i="16"/>
  <c r="CD8" i="16"/>
  <c r="CF8" i="16"/>
  <c r="CG8" i="16"/>
  <c r="CI8" i="16"/>
  <c r="CJ8" i="16"/>
  <c r="CL8" i="16"/>
  <c r="CM8" i="16"/>
  <c r="CP8" i="16"/>
  <c r="AO8" i="16"/>
  <c r="AP8" i="16"/>
  <c r="AR8" i="16"/>
  <c r="AS8" i="16"/>
  <c r="AU8" i="16"/>
  <c r="AV8" i="16"/>
  <c r="AX8" i="16"/>
  <c r="AY8" i="16"/>
  <c r="BA8" i="16"/>
  <c r="BB8" i="16"/>
  <c r="BE8" i="16"/>
  <c r="DK8" i="16"/>
  <c r="DL8" i="16"/>
  <c r="DN8" i="16"/>
  <c r="DO8" i="16"/>
  <c r="DQ8" i="16"/>
  <c r="DR8" i="16"/>
  <c r="DT8" i="16"/>
  <c r="DU8" i="16"/>
  <c r="DW8" i="16"/>
  <c r="DX8" i="16"/>
  <c r="EA8" i="16"/>
  <c r="EV8" i="16"/>
  <c r="EW8" i="16"/>
  <c r="EY8" i="16"/>
  <c r="EZ8" i="16"/>
  <c r="FB8" i="16"/>
  <c r="FC8" i="16"/>
  <c r="FI8" i="16"/>
  <c r="FL8" i="16"/>
  <c r="FF8" i="16"/>
  <c r="FH8" i="16"/>
  <c r="GG8" i="16"/>
  <c r="GH8" i="16"/>
  <c r="GJ8" i="16"/>
  <c r="GK8" i="16"/>
  <c r="GM8" i="16"/>
  <c r="GN8" i="16"/>
  <c r="GP8" i="16"/>
  <c r="GQ8" i="16"/>
  <c r="GS8" i="16"/>
  <c r="GT8" i="16"/>
  <c r="GW8" i="16"/>
  <c r="HR8" i="16"/>
  <c r="HS8" i="16"/>
  <c r="HU8" i="16"/>
  <c r="HV8" i="16"/>
  <c r="HX8" i="16"/>
  <c r="HY8" i="16"/>
  <c r="IA8" i="16"/>
  <c r="IB8" i="16"/>
  <c r="ID8" i="16"/>
  <c r="IE8" i="16"/>
  <c r="IH8" i="16"/>
  <c r="IH121" i="16"/>
  <c r="Q121" i="16"/>
  <c r="S121" i="16"/>
  <c r="BZ121" i="16"/>
  <c r="CA121" i="16"/>
  <c r="CC121" i="16"/>
  <c r="CD121" i="16"/>
  <c r="CF121" i="16"/>
  <c r="CG121" i="16"/>
  <c r="CI121" i="16"/>
  <c r="CJ121" i="16"/>
  <c r="CL121" i="16"/>
  <c r="CM121" i="16"/>
  <c r="CP121" i="16"/>
  <c r="AO121" i="16"/>
  <c r="AP121" i="16"/>
  <c r="AR121" i="16"/>
  <c r="AS121" i="16"/>
  <c r="AU121" i="16"/>
  <c r="AV121" i="16"/>
  <c r="AX121" i="16"/>
  <c r="AY121" i="16"/>
  <c r="BA121" i="16"/>
  <c r="BB121" i="16"/>
  <c r="BE121" i="16"/>
  <c r="DK121" i="16"/>
  <c r="DL121" i="16"/>
  <c r="DN121" i="16"/>
  <c r="DO121" i="16"/>
  <c r="DQ121" i="16"/>
  <c r="DR121" i="16"/>
  <c r="DT121" i="16"/>
  <c r="DU121" i="16"/>
  <c r="DW121" i="16"/>
  <c r="DX121" i="16"/>
  <c r="EA121" i="16"/>
  <c r="EV121" i="16"/>
  <c r="EW121" i="16"/>
  <c r="EY121" i="16"/>
  <c r="EZ121" i="16"/>
  <c r="FB121" i="16"/>
  <c r="FC121" i="16"/>
  <c r="FI121" i="16"/>
  <c r="FL121" i="16"/>
  <c r="FF121" i="16"/>
  <c r="FH121" i="16"/>
  <c r="GG121" i="16"/>
  <c r="GH121" i="16"/>
  <c r="GJ121" i="16"/>
  <c r="GK121" i="16"/>
  <c r="GM121" i="16"/>
  <c r="GN121" i="16"/>
  <c r="GP121" i="16"/>
  <c r="GQ121" i="16"/>
  <c r="GS121" i="16"/>
  <c r="GT121" i="16"/>
  <c r="GW121" i="16"/>
  <c r="HR121" i="16"/>
  <c r="HS121" i="16"/>
  <c r="HU121" i="16"/>
  <c r="HV121" i="16"/>
  <c r="HX121" i="16"/>
  <c r="HY121" i="16"/>
  <c r="IA121" i="16"/>
  <c r="IB121" i="16"/>
  <c r="ID121" i="16"/>
  <c r="IE121" i="16"/>
  <c r="Q112" i="16"/>
  <c r="S112" i="16"/>
  <c r="E134" i="16"/>
  <c r="F134" i="16"/>
  <c r="H134" i="16"/>
  <c r="I134" i="16"/>
  <c r="K134" i="16"/>
  <c r="M134" i="16"/>
  <c r="N134" i="16"/>
  <c r="P134" i="16"/>
  <c r="Q134" i="16"/>
  <c r="S134" i="16"/>
  <c r="BZ134" i="16"/>
  <c r="CA134" i="16"/>
  <c r="CC134" i="16"/>
  <c r="CD134" i="16"/>
  <c r="CF134" i="16"/>
  <c r="CG134" i="16"/>
  <c r="CI134" i="16"/>
  <c r="CJ134" i="16"/>
  <c r="CL134" i="16"/>
  <c r="CM134" i="16"/>
  <c r="CP134" i="16"/>
  <c r="AO134" i="16"/>
  <c r="AP134" i="16"/>
  <c r="AR134" i="16"/>
  <c r="AS134" i="16"/>
  <c r="AU134" i="16"/>
  <c r="AV134" i="16"/>
  <c r="AX134" i="16"/>
  <c r="AY134" i="16"/>
  <c r="BA134" i="16"/>
  <c r="BB134" i="16"/>
  <c r="BE134" i="16"/>
  <c r="DK134" i="16"/>
  <c r="DL134" i="16"/>
  <c r="DN134" i="16"/>
  <c r="DO134" i="16"/>
  <c r="DQ134" i="16"/>
  <c r="DR134" i="16"/>
  <c r="DT134" i="16"/>
  <c r="DU134" i="16"/>
  <c r="DW134" i="16"/>
  <c r="DX134" i="16"/>
  <c r="EA134" i="16"/>
  <c r="EV134" i="16"/>
  <c r="EW134" i="16"/>
  <c r="EY134" i="16"/>
  <c r="EZ134" i="16"/>
  <c r="FB134" i="16"/>
  <c r="FC134" i="16"/>
  <c r="FI134" i="16"/>
  <c r="FL134" i="16"/>
  <c r="FF134" i="16"/>
  <c r="FH134" i="16"/>
  <c r="GG134" i="16"/>
  <c r="GH134" i="16"/>
  <c r="GJ134" i="16"/>
  <c r="GK134" i="16"/>
  <c r="GM134" i="16"/>
  <c r="GN134" i="16"/>
  <c r="GP134" i="16"/>
  <c r="GQ134" i="16"/>
  <c r="GS134" i="16"/>
  <c r="GT134" i="16"/>
  <c r="GW134" i="16"/>
  <c r="HR134" i="16"/>
  <c r="HS134" i="16"/>
  <c r="HU134" i="16"/>
  <c r="HV134" i="16"/>
  <c r="HX134" i="16"/>
  <c r="HY134" i="16"/>
  <c r="IA134" i="16"/>
  <c r="IB134" i="16"/>
  <c r="ID134" i="16"/>
  <c r="IE134" i="16"/>
  <c r="IH134" i="16"/>
  <c r="C134" i="16"/>
  <c r="DK129" i="16"/>
  <c r="DL129" i="16"/>
  <c r="DN129" i="16"/>
  <c r="DO129" i="16"/>
  <c r="DQ129" i="16"/>
  <c r="DR129" i="16"/>
  <c r="DT129" i="16"/>
  <c r="DU129" i="16"/>
  <c r="DW129" i="16"/>
  <c r="DX129" i="16"/>
  <c r="EA129" i="16"/>
  <c r="EV129" i="16"/>
  <c r="EW129" i="16"/>
  <c r="EY129" i="16"/>
  <c r="EZ129" i="16"/>
  <c r="FB129" i="16"/>
  <c r="FC129" i="16"/>
  <c r="FI129" i="16"/>
  <c r="FN141" i="16" l="1"/>
  <c r="L141" i="23"/>
  <c r="R141" i="23"/>
  <c r="T141" i="23"/>
  <c r="O141" i="23"/>
  <c r="H141" i="23"/>
  <c r="K141" i="23"/>
  <c r="C141" i="23"/>
  <c r="F141" i="23"/>
  <c r="I141" i="23"/>
  <c r="N141" i="23"/>
  <c r="E141" i="23"/>
  <c r="V141" i="23"/>
  <c r="U159" i="4"/>
  <c r="V141" i="16"/>
  <c r="BG141" i="16"/>
  <c r="IJ141" i="16"/>
  <c r="GY141" i="16"/>
  <c r="EC141" i="16"/>
  <c r="CR141" i="16"/>
  <c r="HR5" i="16"/>
  <c r="HS5" i="16"/>
  <c r="HU5" i="16"/>
  <c r="HV5" i="16"/>
  <c r="HX5" i="16"/>
  <c r="HY5" i="16"/>
  <c r="IA5" i="16"/>
  <c r="IB5" i="16"/>
  <c r="ID5" i="16"/>
  <c r="IE5" i="16"/>
  <c r="IH5" i="16"/>
  <c r="IE109" i="16"/>
  <c r="GT109" i="16"/>
  <c r="DX58" i="16"/>
  <c r="DX48" i="16" s="1"/>
  <c r="BB132" i="16"/>
  <c r="BB129" i="16"/>
  <c r="BB127" i="16"/>
  <c r="BB125" i="16"/>
  <c r="BB99" i="16"/>
  <c r="BB86" i="16"/>
  <c r="BB80" i="16"/>
  <c r="BB76" i="16"/>
  <c r="BB72" i="16"/>
  <c r="BB68" i="16"/>
  <c r="BB21" i="16"/>
  <c r="BB17" i="16"/>
  <c r="BB14" i="16"/>
  <c r="BB12" i="16"/>
  <c r="Q58" i="16"/>
  <c r="ID137" i="16"/>
  <c r="ID132" i="16"/>
  <c r="IB132" i="16"/>
  <c r="ID129" i="16"/>
  <c r="IB129" i="16"/>
  <c r="ID127" i="16"/>
  <c r="IB127" i="16"/>
  <c r="ID125" i="16"/>
  <c r="IB125" i="16"/>
  <c r="ID99" i="16"/>
  <c r="IB99" i="16"/>
  <c r="ID86" i="16"/>
  <c r="IB86" i="16"/>
  <c r="ID80" i="16"/>
  <c r="IB80" i="16"/>
  <c r="ID76" i="16"/>
  <c r="IB76" i="16"/>
  <c r="ID72" i="16"/>
  <c r="IB72" i="16"/>
  <c r="ID68" i="16"/>
  <c r="IB68" i="16"/>
  <c r="ID21" i="16"/>
  <c r="IB21" i="16"/>
  <c r="ID17" i="16"/>
  <c r="IB17" i="16"/>
  <c r="ID14" i="16"/>
  <c r="IB14" i="16"/>
  <c r="ID12" i="16"/>
  <c r="IB12" i="16"/>
  <c r="GS137" i="16"/>
  <c r="GS132" i="16"/>
  <c r="GQ132" i="16"/>
  <c r="GS129" i="16"/>
  <c r="GQ129" i="16"/>
  <c r="GS127" i="16"/>
  <c r="GQ127" i="16"/>
  <c r="GS125" i="16"/>
  <c r="GQ125" i="16"/>
  <c r="GS99" i="16"/>
  <c r="GQ99" i="16"/>
  <c r="GS86" i="16"/>
  <c r="GQ86" i="16"/>
  <c r="GS80" i="16"/>
  <c r="GQ80" i="16"/>
  <c r="GS76" i="16"/>
  <c r="GQ76" i="16"/>
  <c r="GS72" i="16"/>
  <c r="GQ72" i="16"/>
  <c r="GS68" i="16"/>
  <c r="GQ68" i="16"/>
  <c r="GS21" i="16"/>
  <c r="GQ21" i="16"/>
  <c r="GS17" i="16"/>
  <c r="GQ17" i="16"/>
  <c r="GS14" i="16"/>
  <c r="GQ14" i="16"/>
  <c r="GS12" i="16"/>
  <c r="GQ12" i="16"/>
  <c r="GS5" i="16"/>
  <c r="GQ5" i="16"/>
  <c r="FL137" i="16"/>
  <c r="FL132" i="16"/>
  <c r="FI132" i="16"/>
  <c r="FL129" i="16"/>
  <c r="FL127" i="16"/>
  <c r="FI127" i="16"/>
  <c r="FL125" i="16"/>
  <c r="FI125" i="16"/>
  <c r="FL99" i="16"/>
  <c r="FI99" i="16"/>
  <c r="FL86" i="16"/>
  <c r="FI86" i="16"/>
  <c r="FL80" i="16"/>
  <c r="FI80" i="16"/>
  <c r="FL76" i="16"/>
  <c r="FI76" i="16"/>
  <c r="FL72" i="16"/>
  <c r="FI72" i="16"/>
  <c r="FL68" i="16"/>
  <c r="FI68" i="16"/>
  <c r="FL21" i="16"/>
  <c r="FI21" i="16"/>
  <c r="FL17" i="16"/>
  <c r="FI17" i="16"/>
  <c r="FL14" i="16"/>
  <c r="FI14" i="16"/>
  <c r="FL12" i="16"/>
  <c r="FI12" i="16"/>
  <c r="FL5" i="16"/>
  <c r="FI5" i="16"/>
  <c r="DW137" i="16"/>
  <c r="DW132" i="16"/>
  <c r="DU132" i="16"/>
  <c r="DW127" i="16"/>
  <c r="DU127" i="16"/>
  <c r="DW125" i="16"/>
  <c r="DU125" i="16"/>
  <c r="DW99" i="16"/>
  <c r="DU99" i="16"/>
  <c r="DW86" i="16"/>
  <c r="DU86" i="16"/>
  <c r="DW80" i="16"/>
  <c r="DU80" i="16"/>
  <c r="DW76" i="16"/>
  <c r="DU76" i="16"/>
  <c r="DW72" i="16"/>
  <c r="DU72" i="16"/>
  <c r="DW68" i="16"/>
  <c r="DU68" i="16"/>
  <c r="DW21" i="16"/>
  <c r="DU21" i="16"/>
  <c r="DW17" i="16"/>
  <c r="DU17" i="16"/>
  <c r="DW14" i="16"/>
  <c r="DU14" i="16"/>
  <c r="DW12" i="16"/>
  <c r="DU12" i="16"/>
  <c r="DW5" i="16"/>
  <c r="DU5" i="16"/>
  <c r="BA137" i="16"/>
  <c r="BA132" i="16"/>
  <c r="AY132" i="16"/>
  <c r="BA129" i="16"/>
  <c r="AY129" i="16"/>
  <c r="BA127" i="16"/>
  <c r="AY127" i="16"/>
  <c r="BA125" i="16"/>
  <c r="AY125" i="16"/>
  <c r="BA99" i="16"/>
  <c r="AY99" i="16"/>
  <c r="BA86" i="16"/>
  <c r="AY86" i="16"/>
  <c r="BA80" i="16"/>
  <c r="AY80" i="16"/>
  <c r="BA76" i="16"/>
  <c r="AY76" i="16"/>
  <c r="BA72" i="16"/>
  <c r="AY72" i="16"/>
  <c r="BA68" i="16"/>
  <c r="AY68" i="16"/>
  <c r="BA21" i="16"/>
  <c r="AY21" i="16"/>
  <c r="BA17" i="16"/>
  <c r="AY17" i="16"/>
  <c r="BA14" i="16"/>
  <c r="AY14" i="16"/>
  <c r="BA12" i="16"/>
  <c r="AY12" i="16"/>
  <c r="BA5" i="16"/>
  <c r="AY5" i="16"/>
  <c r="CL137" i="16"/>
  <c r="CJ137" i="16"/>
  <c r="CL132" i="16"/>
  <c r="CJ132" i="16"/>
  <c r="CL129" i="16"/>
  <c r="CJ129" i="16"/>
  <c r="CL127" i="16"/>
  <c r="CJ127" i="16"/>
  <c r="CL125" i="16"/>
  <c r="CJ125" i="16"/>
  <c r="CL99" i="16"/>
  <c r="CJ99" i="16"/>
  <c r="CL86" i="16"/>
  <c r="CJ86" i="16"/>
  <c r="CL80" i="16"/>
  <c r="CJ80" i="16"/>
  <c r="CL76" i="16"/>
  <c r="CJ76" i="16"/>
  <c r="CL72" i="16"/>
  <c r="CJ72" i="16"/>
  <c r="CL68" i="16"/>
  <c r="CJ68" i="16"/>
  <c r="CL21" i="16"/>
  <c r="CJ21" i="16"/>
  <c r="CL17" i="16"/>
  <c r="CJ17" i="16"/>
  <c r="CL14" i="16"/>
  <c r="CJ14" i="16"/>
  <c r="CL5" i="16"/>
  <c r="CJ5" i="16"/>
  <c r="N137" i="16"/>
  <c r="P132" i="16"/>
  <c r="N132" i="16"/>
  <c r="P129" i="16"/>
  <c r="N129" i="16"/>
  <c r="P127" i="16"/>
  <c r="N127" i="16"/>
  <c r="P125" i="16"/>
  <c r="N125" i="16"/>
  <c r="P121" i="16"/>
  <c r="N121" i="16"/>
  <c r="P112" i="16"/>
  <c r="N112" i="16"/>
  <c r="P99" i="16"/>
  <c r="N99" i="16"/>
  <c r="P86" i="16"/>
  <c r="N86" i="16"/>
  <c r="P80" i="16"/>
  <c r="N80" i="16"/>
  <c r="P76" i="16"/>
  <c r="N76" i="16"/>
  <c r="P72" i="16"/>
  <c r="N72" i="16"/>
  <c r="P68" i="16"/>
  <c r="N68" i="16"/>
  <c r="P60" i="16"/>
  <c r="N60" i="16"/>
  <c r="P48" i="16"/>
  <c r="N48" i="16"/>
  <c r="P21" i="16"/>
  <c r="N21" i="16"/>
  <c r="P17" i="16"/>
  <c r="N17" i="16"/>
  <c r="P14" i="16"/>
  <c r="N14" i="16"/>
  <c r="P12" i="16"/>
  <c r="P8" i="16"/>
  <c r="N8" i="16"/>
  <c r="P5" i="16"/>
  <c r="N5" i="16"/>
  <c r="R161" i="4"/>
  <c r="Q161" i="4"/>
  <c r="JP58" i="16" l="1"/>
  <c r="JP109" i="16"/>
  <c r="Q109" i="23" s="1"/>
  <c r="Q58" i="23"/>
  <c r="U158" i="4"/>
  <c r="JP99" i="16"/>
  <c r="JP48" i="16"/>
  <c r="R93" i="4"/>
  <c r="BA124" i="16"/>
  <c r="CL124" i="16"/>
  <c r="FL124" i="16"/>
  <c r="GQ124" i="16"/>
  <c r="DU124" i="16"/>
  <c r="GS124" i="16"/>
  <c r="IB124" i="16"/>
  <c r="BB124" i="16"/>
  <c r="CJ124" i="16"/>
  <c r="AY124" i="16"/>
  <c r="DW124" i="16"/>
  <c r="FI124" i="16"/>
  <c r="ID124" i="16"/>
  <c r="BB98" i="16"/>
  <c r="BB116" i="16"/>
  <c r="BB67" i="16"/>
  <c r="BB47" i="16"/>
  <c r="AY47" i="16"/>
  <c r="AY67" i="16"/>
  <c r="DU47" i="16"/>
  <c r="FI4" i="16"/>
  <c r="FI47" i="16"/>
  <c r="FI67" i="16"/>
  <c r="GQ67" i="16"/>
  <c r="GQ98" i="16"/>
  <c r="IB47" i="16"/>
  <c r="GS47" i="16"/>
  <c r="GS67" i="16"/>
  <c r="ID47" i="16"/>
  <c r="GS116" i="16"/>
  <c r="ID116" i="16"/>
  <c r="N4" i="16"/>
  <c r="N67" i="16"/>
  <c r="CJ47" i="16"/>
  <c r="CJ67" i="16"/>
  <c r="CJ98" i="16"/>
  <c r="FI98" i="16"/>
  <c r="FL116" i="16"/>
  <c r="N47" i="16"/>
  <c r="N116" i="16"/>
  <c r="GQ4" i="16"/>
  <c r="P98" i="16"/>
  <c r="DU67" i="16"/>
  <c r="DU98" i="16"/>
  <c r="FL47" i="16"/>
  <c r="GQ47" i="16"/>
  <c r="IB67" i="16"/>
  <c r="IB4" i="16"/>
  <c r="DW116" i="16"/>
  <c r="ID4" i="16"/>
  <c r="ID98" i="16"/>
  <c r="IB116" i="16"/>
  <c r="DW47" i="16"/>
  <c r="ID67" i="16"/>
  <c r="IB98" i="16"/>
  <c r="CL98" i="16"/>
  <c r="GS4" i="16"/>
  <c r="GQ116" i="16"/>
  <c r="CL4" i="16"/>
  <c r="GS98" i="16"/>
  <c r="DW4" i="16"/>
  <c r="FL4" i="16"/>
  <c r="FL98" i="16"/>
  <c r="FI116" i="16"/>
  <c r="CL47" i="16"/>
  <c r="BA116" i="16"/>
  <c r="DU4" i="16"/>
  <c r="FL67" i="16"/>
  <c r="AY4" i="16"/>
  <c r="BA67" i="16"/>
  <c r="DW98" i="16"/>
  <c r="DU116" i="16"/>
  <c r="BA47" i="16"/>
  <c r="AY98" i="16"/>
  <c r="DW67" i="16"/>
  <c r="N98" i="16"/>
  <c r="P116" i="16"/>
  <c r="BA98" i="16"/>
  <c r="AY116" i="16"/>
  <c r="P47" i="16"/>
  <c r="BA4" i="16"/>
  <c r="CJ4" i="16"/>
  <c r="CJ116" i="16"/>
  <c r="CL67" i="16"/>
  <c r="CL116" i="16"/>
  <c r="P4" i="16"/>
  <c r="N124" i="16"/>
  <c r="P67" i="16"/>
  <c r="P124" i="16"/>
  <c r="R67" i="4"/>
  <c r="R25" i="4"/>
  <c r="R16" i="4"/>
  <c r="R80" i="4"/>
  <c r="R5" i="4"/>
  <c r="R151" i="4"/>
  <c r="R130" i="4"/>
  <c r="Q93" i="4"/>
  <c r="Q80" i="4"/>
  <c r="Q67" i="4"/>
  <c r="Q16" i="4"/>
  <c r="Q25" i="4"/>
  <c r="Q5" i="4"/>
  <c r="Q151" i="4"/>
  <c r="Q130" i="4"/>
  <c r="GW21" i="16"/>
  <c r="HR21" i="16"/>
  <c r="HS21" i="16"/>
  <c r="HU21" i="16"/>
  <c r="HV21" i="16"/>
  <c r="HX21" i="16"/>
  <c r="HY21" i="16"/>
  <c r="IA21" i="16"/>
  <c r="IE21" i="16"/>
  <c r="IH21" i="16"/>
  <c r="GT21" i="16"/>
  <c r="IE132" i="16"/>
  <c r="IE129" i="16"/>
  <c r="IE127" i="16"/>
  <c r="IE125" i="16"/>
  <c r="IE99" i="16"/>
  <c r="IE86" i="16"/>
  <c r="IE80" i="16"/>
  <c r="IE76" i="16"/>
  <c r="IE72" i="16"/>
  <c r="IE68" i="16"/>
  <c r="IE17" i="16"/>
  <c r="IE14" i="16"/>
  <c r="IE12" i="16"/>
  <c r="GT132" i="16"/>
  <c r="GT129" i="16"/>
  <c r="GT127" i="16"/>
  <c r="GT125" i="16"/>
  <c r="GT99" i="16"/>
  <c r="GT86" i="16"/>
  <c r="GT80" i="16"/>
  <c r="GT76" i="16"/>
  <c r="GT72" i="16"/>
  <c r="GT68" i="16"/>
  <c r="GT17" i="16"/>
  <c r="GT14" i="16"/>
  <c r="GT12" i="16"/>
  <c r="GT5" i="16"/>
  <c r="FF132" i="16"/>
  <c r="FF129" i="16"/>
  <c r="FF127" i="16"/>
  <c r="FF125" i="16"/>
  <c r="FF99" i="16"/>
  <c r="FF86" i="16"/>
  <c r="FF80" i="16"/>
  <c r="FF76" i="16"/>
  <c r="FF72" i="16"/>
  <c r="FF68" i="16"/>
  <c r="FF21" i="16"/>
  <c r="FF17" i="16"/>
  <c r="FF14" i="16"/>
  <c r="FF12" i="16"/>
  <c r="FF5" i="16"/>
  <c r="DX132" i="16"/>
  <c r="DX127" i="16"/>
  <c r="DX125" i="16"/>
  <c r="DX99" i="16"/>
  <c r="DX86" i="16"/>
  <c r="DX80" i="16"/>
  <c r="DX76" i="16"/>
  <c r="DX72" i="16"/>
  <c r="DX68" i="16"/>
  <c r="DX21" i="16"/>
  <c r="DX17" i="16"/>
  <c r="DX14" i="16"/>
  <c r="DX12" i="16"/>
  <c r="DX5" i="16"/>
  <c r="BB5" i="16"/>
  <c r="CM137" i="16"/>
  <c r="CM132" i="16"/>
  <c r="CM129" i="16"/>
  <c r="CM127" i="16"/>
  <c r="CM125" i="16"/>
  <c r="CM99" i="16"/>
  <c r="CM86" i="16"/>
  <c r="CM80" i="16"/>
  <c r="CM76" i="16"/>
  <c r="CM72" i="16"/>
  <c r="CM68" i="16"/>
  <c r="CM21" i="16"/>
  <c r="CM17" i="16"/>
  <c r="CM14" i="16"/>
  <c r="CM5" i="16"/>
  <c r="Q129" i="16"/>
  <c r="Q137" i="16"/>
  <c r="Q132" i="16"/>
  <c r="Q127" i="16"/>
  <c r="Q125" i="16"/>
  <c r="Q99" i="16"/>
  <c r="Q86" i="16"/>
  <c r="Q80" i="16"/>
  <c r="Q76" i="16"/>
  <c r="Q72" i="16"/>
  <c r="Q68" i="16"/>
  <c r="Q60" i="16"/>
  <c r="Q48" i="16"/>
  <c r="Q21" i="16"/>
  <c r="Q17" i="16"/>
  <c r="Q14" i="16"/>
  <c r="Q12" i="16"/>
  <c r="Q5" i="16"/>
  <c r="M132" i="16"/>
  <c r="M129" i="16"/>
  <c r="M127" i="16"/>
  <c r="M125" i="16"/>
  <c r="M121" i="16"/>
  <c r="M112" i="16"/>
  <c r="M99" i="16"/>
  <c r="M86" i="16"/>
  <c r="M80" i="16"/>
  <c r="M76" i="16"/>
  <c r="M72" i="16"/>
  <c r="M68" i="16"/>
  <c r="M60" i="16"/>
  <c r="M48" i="16"/>
  <c r="M21" i="16"/>
  <c r="M17" i="16"/>
  <c r="M14" i="16"/>
  <c r="M12" i="16"/>
  <c r="M8" i="16"/>
  <c r="M5" i="16"/>
  <c r="GS141" i="16" l="1"/>
  <c r="JP47" i="16"/>
  <c r="Q48" i="23"/>
  <c r="JP98" i="16"/>
  <c r="JP141" i="16" s="1"/>
  <c r="Q99" i="23"/>
  <c r="Q124" i="16"/>
  <c r="IE124" i="16"/>
  <c r="FF124" i="16"/>
  <c r="FI141" i="16"/>
  <c r="N141" i="16"/>
  <c r="CM124" i="16"/>
  <c r="DX124" i="16"/>
  <c r="GT124" i="16"/>
  <c r="FL141" i="16"/>
  <c r="CJ141" i="16"/>
  <c r="GQ141" i="16"/>
  <c r="P141" i="16"/>
  <c r="CL141" i="16"/>
  <c r="BA141" i="16"/>
  <c r="AY141" i="16"/>
  <c r="DW141" i="16"/>
  <c r="ID141" i="16"/>
  <c r="DU141" i="16"/>
  <c r="IB141" i="16"/>
  <c r="R159" i="4"/>
  <c r="Q159" i="4"/>
  <c r="GT4" i="16"/>
  <c r="IE98" i="16"/>
  <c r="IE116" i="16"/>
  <c r="IE47" i="16"/>
  <c r="GT67" i="16"/>
  <c r="GT98" i="16"/>
  <c r="GT116" i="16"/>
  <c r="IE4" i="16"/>
  <c r="IE67" i="16"/>
  <c r="GT47" i="16"/>
  <c r="FF116" i="16"/>
  <c r="FF4" i="16"/>
  <c r="FF98" i="16"/>
  <c r="FF47" i="16"/>
  <c r="FF67" i="16"/>
  <c r="DX98" i="16"/>
  <c r="Q98" i="16"/>
  <c r="DX67" i="16"/>
  <c r="DX4" i="16"/>
  <c r="DX116" i="16"/>
  <c r="BB4" i="16"/>
  <c r="BB141" i="16" s="1"/>
  <c r="DX47" i="16"/>
  <c r="CM47" i="16"/>
  <c r="Q47" i="16"/>
  <c r="M47" i="16"/>
  <c r="M67" i="16"/>
  <c r="CM116" i="16"/>
  <c r="CM98" i="16"/>
  <c r="CM4" i="16"/>
  <c r="CM67" i="16"/>
  <c r="M124" i="16"/>
  <c r="Q4" i="16"/>
  <c r="M98" i="16"/>
  <c r="M116" i="16"/>
  <c r="M4" i="16"/>
  <c r="Q67" i="16"/>
  <c r="Q116" i="16"/>
  <c r="Q141" i="23" l="1"/>
  <c r="Q98" i="23"/>
  <c r="Q47" i="23"/>
  <c r="Q158" i="4"/>
  <c r="R158" i="4"/>
  <c r="Q141" i="16"/>
  <c r="IE141" i="16"/>
  <c r="DX141" i="16"/>
  <c r="FF141" i="16"/>
  <c r="GT141" i="16"/>
  <c r="CM141" i="16"/>
  <c r="M141" i="16"/>
  <c r="N161" i="4" l="1"/>
  <c r="N16" i="4" l="1"/>
  <c r="N93" i="4"/>
  <c r="N80" i="4"/>
  <c r="N5" i="4"/>
  <c r="N25" i="4"/>
  <c r="N67" i="4"/>
  <c r="N130" i="4"/>
  <c r="N151" i="4"/>
  <c r="IH132" i="16"/>
  <c r="IH129" i="16"/>
  <c r="IH127" i="16"/>
  <c r="IH125" i="16"/>
  <c r="IH99" i="16"/>
  <c r="IH86" i="16"/>
  <c r="IH80" i="16"/>
  <c r="IH76" i="16"/>
  <c r="IH72" i="16"/>
  <c r="IH68" i="16"/>
  <c r="IH17" i="16"/>
  <c r="IH14" i="16"/>
  <c r="IH12" i="16"/>
  <c r="GW137" i="16"/>
  <c r="GW132" i="16"/>
  <c r="GW129" i="16"/>
  <c r="GW127" i="16"/>
  <c r="GW125" i="16"/>
  <c r="GW99" i="16"/>
  <c r="GW86" i="16"/>
  <c r="GW80" i="16"/>
  <c r="GW76" i="16"/>
  <c r="GW72" i="16"/>
  <c r="GW68" i="16"/>
  <c r="GW17" i="16"/>
  <c r="GW14" i="16"/>
  <c r="GW12" i="16"/>
  <c r="GW5" i="16"/>
  <c r="FH137" i="16"/>
  <c r="FH132" i="16"/>
  <c r="FH129" i="16"/>
  <c r="FH127" i="16"/>
  <c r="FH125" i="16"/>
  <c r="FH99" i="16"/>
  <c r="FH86" i="16"/>
  <c r="FH80" i="16"/>
  <c r="FH76" i="16"/>
  <c r="FH72" i="16"/>
  <c r="FH68" i="16"/>
  <c r="FH21" i="16"/>
  <c r="FH17" i="16"/>
  <c r="FH14" i="16"/>
  <c r="FH12" i="16"/>
  <c r="FH5" i="16"/>
  <c r="EA137" i="16"/>
  <c r="EA132" i="16"/>
  <c r="EA127" i="16"/>
  <c r="EA125" i="16"/>
  <c r="EA99" i="16"/>
  <c r="EA86" i="16"/>
  <c r="EA80" i="16"/>
  <c r="EA76" i="16"/>
  <c r="EA72" i="16"/>
  <c r="EA68" i="16"/>
  <c r="EA21" i="16"/>
  <c r="EA17" i="16"/>
  <c r="EA14" i="16"/>
  <c r="EA12" i="16"/>
  <c r="EA5" i="16"/>
  <c r="BE137" i="16"/>
  <c r="BE132" i="16"/>
  <c r="BE129" i="16"/>
  <c r="BE127" i="16"/>
  <c r="BE125" i="16"/>
  <c r="BE99" i="16"/>
  <c r="BE86" i="16"/>
  <c r="BE80" i="16"/>
  <c r="BE76" i="16"/>
  <c r="BE72" i="16"/>
  <c r="BE68" i="16"/>
  <c r="BE21" i="16"/>
  <c r="BE17" i="16"/>
  <c r="BE14" i="16"/>
  <c r="BE12" i="16"/>
  <c r="BE5" i="16"/>
  <c r="DK5" i="16"/>
  <c r="DK12" i="16"/>
  <c r="DK14" i="16"/>
  <c r="DK17" i="16"/>
  <c r="DK21" i="16"/>
  <c r="DK68" i="16"/>
  <c r="DK72" i="16"/>
  <c r="DK76" i="16"/>
  <c r="DK80" i="16"/>
  <c r="DK86" i="16"/>
  <c r="DK99" i="16"/>
  <c r="DK125" i="16"/>
  <c r="DK127" i="16"/>
  <c r="DK132" i="16"/>
  <c r="CP137" i="16"/>
  <c r="CP132" i="16"/>
  <c r="CP129" i="16"/>
  <c r="CP127" i="16"/>
  <c r="CP125" i="16"/>
  <c r="CP99" i="16"/>
  <c r="CP86" i="16"/>
  <c r="CP80" i="16"/>
  <c r="CP76" i="16"/>
  <c r="CP72" i="16"/>
  <c r="CP68" i="16"/>
  <c r="CP21" i="16"/>
  <c r="CP17" i="16"/>
  <c r="CP14" i="16"/>
  <c r="CP5" i="16"/>
  <c r="S132" i="16"/>
  <c r="S129" i="16"/>
  <c r="S127" i="16"/>
  <c r="S125" i="16"/>
  <c r="S99" i="16"/>
  <c r="S86" i="16"/>
  <c r="S80" i="16"/>
  <c r="S76" i="16"/>
  <c r="S72" i="16"/>
  <c r="S68" i="16"/>
  <c r="S60" i="16"/>
  <c r="S48" i="16"/>
  <c r="S21" i="16"/>
  <c r="S17" i="16"/>
  <c r="S14" i="16"/>
  <c r="S12" i="16"/>
  <c r="S5" i="16"/>
  <c r="CP124" i="16" l="1"/>
  <c r="GW124" i="16"/>
  <c r="S124" i="16"/>
  <c r="FH124" i="16"/>
  <c r="BE124" i="16"/>
  <c r="EA124" i="16"/>
  <c r="IH124" i="16"/>
  <c r="DK124" i="16"/>
  <c r="N159" i="4"/>
  <c r="CP98" i="16"/>
  <c r="BE116" i="16"/>
  <c r="GW47" i="16"/>
  <c r="IH116" i="16"/>
  <c r="CP47" i="16"/>
  <c r="DK116" i="16"/>
  <c r="IH98" i="16"/>
  <c r="IH67" i="16"/>
  <c r="EA47" i="16"/>
  <c r="DK67" i="16"/>
  <c r="BE47" i="16"/>
  <c r="EA116" i="16"/>
  <c r="BE4" i="16"/>
  <c r="FH4" i="16"/>
  <c r="FH67" i="16"/>
  <c r="DK47" i="16"/>
  <c r="BE98" i="16"/>
  <c r="FH98" i="16"/>
  <c r="GW116" i="16"/>
  <c r="CP116" i="16"/>
  <c r="DK98" i="16"/>
  <c r="BE67" i="16"/>
  <c r="EA4" i="16"/>
  <c r="FH47" i="16"/>
  <c r="GW98" i="16"/>
  <c r="EA67" i="16"/>
  <c r="S47" i="16"/>
  <c r="DK4" i="16"/>
  <c r="EA98" i="16"/>
  <c r="FH116" i="16"/>
  <c r="GW4" i="16"/>
  <c r="IH47" i="16"/>
  <c r="GW67" i="16"/>
  <c r="IH4" i="16"/>
  <c r="S4" i="16"/>
  <c r="S98" i="16"/>
  <c r="S116" i="16"/>
  <c r="CP4" i="16"/>
  <c r="S67" i="16"/>
  <c r="CP67" i="16"/>
  <c r="P161" i="4"/>
  <c r="P151" i="4"/>
  <c r="P93" i="4"/>
  <c r="P80" i="4"/>
  <c r="P25" i="4"/>
  <c r="P16" i="4"/>
  <c r="N158" i="4" l="1"/>
  <c r="GW141" i="16"/>
  <c r="S141" i="16"/>
  <c r="FH141" i="16"/>
  <c r="EA141" i="16"/>
  <c r="IH141" i="16"/>
  <c r="BE141" i="16"/>
  <c r="CP141" i="16"/>
  <c r="DK141" i="16"/>
  <c r="P67" i="4"/>
  <c r="P130" i="4"/>
  <c r="P5" i="4"/>
  <c r="P159" i="4" l="1"/>
  <c r="P158" i="4" l="1"/>
  <c r="HU132" i="16"/>
  <c r="HS132" i="16"/>
  <c r="HR132" i="16"/>
  <c r="HU129" i="16"/>
  <c r="HS129" i="16"/>
  <c r="HR129" i="16"/>
  <c r="HU127" i="16"/>
  <c r="HS127" i="16"/>
  <c r="HR127" i="16"/>
  <c r="HU125" i="16"/>
  <c r="HS125" i="16"/>
  <c r="HR125" i="16"/>
  <c r="HU99" i="16"/>
  <c r="HS99" i="16"/>
  <c r="HR99" i="16"/>
  <c r="HU86" i="16"/>
  <c r="HS86" i="16"/>
  <c r="HR86" i="16"/>
  <c r="HU80" i="16"/>
  <c r="HS80" i="16"/>
  <c r="HR80" i="16"/>
  <c r="HU76" i="16"/>
  <c r="HS76" i="16"/>
  <c r="HR76" i="16"/>
  <c r="HU72" i="16"/>
  <c r="HS72" i="16"/>
  <c r="HR72" i="16"/>
  <c r="HU68" i="16"/>
  <c r="HS68" i="16"/>
  <c r="HR68" i="16"/>
  <c r="HU17" i="16"/>
  <c r="HS17" i="16"/>
  <c r="HR17" i="16"/>
  <c r="HU14" i="16"/>
  <c r="HS14" i="16"/>
  <c r="HR14" i="16"/>
  <c r="HU12" i="16"/>
  <c r="HS12" i="16"/>
  <c r="HR12" i="16"/>
  <c r="GJ132" i="16"/>
  <c r="GH132" i="16"/>
  <c r="GG132" i="16"/>
  <c r="GJ129" i="16"/>
  <c r="GH129" i="16"/>
  <c r="GG129" i="16"/>
  <c r="GJ127" i="16"/>
  <c r="GH127" i="16"/>
  <c r="GG127" i="16"/>
  <c r="GJ125" i="16"/>
  <c r="GH125" i="16"/>
  <c r="GG125" i="16"/>
  <c r="GJ99" i="16"/>
  <c r="GH99" i="16"/>
  <c r="GG99" i="16"/>
  <c r="GJ86" i="16"/>
  <c r="GH86" i="16"/>
  <c r="GG86" i="16"/>
  <c r="GJ80" i="16"/>
  <c r="GH80" i="16"/>
  <c r="GG80" i="16"/>
  <c r="GJ76" i="16"/>
  <c r="GH76" i="16"/>
  <c r="GG76" i="16"/>
  <c r="GJ72" i="16"/>
  <c r="GH72" i="16"/>
  <c r="GG72" i="16"/>
  <c r="GJ68" i="16"/>
  <c r="GH68" i="16"/>
  <c r="GG68" i="16"/>
  <c r="GJ21" i="16"/>
  <c r="GH21" i="16"/>
  <c r="GG21" i="16"/>
  <c r="GJ17" i="16"/>
  <c r="GH17" i="16"/>
  <c r="GG17" i="16"/>
  <c r="GJ14" i="16"/>
  <c r="GH14" i="16"/>
  <c r="GG14" i="16"/>
  <c r="GJ12" i="16"/>
  <c r="GH12" i="16"/>
  <c r="GG12" i="16"/>
  <c r="GJ5" i="16"/>
  <c r="GH5" i="16"/>
  <c r="GG5" i="16"/>
  <c r="EY132" i="16"/>
  <c r="EW132" i="16"/>
  <c r="EV132" i="16"/>
  <c r="EY127" i="16"/>
  <c r="EW127" i="16"/>
  <c r="EV127" i="16"/>
  <c r="EY125" i="16"/>
  <c r="EW125" i="16"/>
  <c r="EV125" i="16"/>
  <c r="EY99" i="16"/>
  <c r="EW99" i="16"/>
  <c r="EV99" i="16"/>
  <c r="EY86" i="16"/>
  <c r="EW86" i="16"/>
  <c r="EV86" i="16"/>
  <c r="EY80" i="16"/>
  <c r="EW80" i="16"/>
  <c r="EV80" i="16"/>
  <c r="EY76" i="16"/>
  <c r="EW76" i="16"/>
  <c r="EV76" i="16"/>
  <c r="EY72" i="16"/>
  <c r="EW72" i="16"/>
  <c r="EV72" i="16"/>
  <c r="EY68" i="16"/>
  <c r="EW68" i="16"/>
  <c r="EV68" i="16"/>
  <c r="EY21" i="16"/>
  <c r="EW21" i="16"/>
  <c r="EV21" i="16"/>
  <c r="EY17" i="16"/>
  <c r="EW17" i="16"/>
  <c r="EV17" i="16"/>
  <c r="EY14" i="16"/>
  <c r="EW14" i="16"/>
  <c r="EV14" i="16"/>
  <c r="EY12" i="16"/>
  <c r="EW12" i="16"/>
  <c r="EV12" i="16"/>
  <c r="EY5" i="16"/>
  <c r="EW5" i="16"/>
  <c r="EV5" i="16"/>
  <c r="IA137" i="16"/>
  <c r="HY137" i="16"/>
  <c r="GP137" i="16"/>
  <c r="GN137" i="16"/>
  <c r="FC137" i="16"/>
  <c r="DT137" i="16"/>
  <c r="DR137" i="16"/>
  <c r="AX137" i="16"/>
  <c r="AV137" i="16"/>
  <c r="CI137" i="16"/>
  <c r="CG137" i="16"/>
  <c r="CF137" i="16"/>
  <c r="CD137" i="16"/>
  <c r="CC137" i="16"/>
  <c r="K137" i="16"/>
  <c r="I137" i="16"/>
  <c r="H137" i="16"/>
  <c r="F137" i="16"/>
  <c r="IA132" i="16"/>
  <c r="HY132" i="16"/>
  <c r="HX132" i="16"/>
  <c r="HV132" i="16"/>
  <c r="GP132" i="16"/>
  <c r="GN132" i="16"/>
  <c r="GM132" i="16"/>
  <c r="GK132" i="16"/>
  <c r="FC132" i="16"/>
  <c r="FB132" i="16"/>
  <c r="EZ132" i="16"/>
  <c r="DT132" i="16"/>
  <c r="DR132" i="16"/>
  <c r="DQ132" i="16"/>
  <c r="DO132" i="16"/>
  <c r="DN132" i="16"/>
  <c r="DL132" i="16"/>
  <c r="AX132" i="16"/>
  <c r="AV132" i="16"/>
  <c r="AU132" i="16"/>
  <c r="AS132" i="16"/>
  <c r="AR132" i="16"/>
  <c r="AP132" i="16"/>
  <c r="AO132" i="16"/>
  <c r="CI132" i="16"/>
  <c r="CG132" i="16"/>
  <c r="CF132" i="16"/>
  <c r="CD132" i="16"/>
  <c r="CC132" i="16"/>
  <c r="CA132" i="16"/>
  <c r="BZ132" i="16"/>
  <c r="K132" i="16"/>
  <c r="I132" i="16"/>
  <c r="H132" i="16"/>
  <c r="F132" i="16"/>
  <c r="E132" i="16"/>
  <c r="C132" i="16"/>
  <c r="IA129" i="16"/>
  <c r="HY129" i="16"/>
  <c r="HX129" i="16"/>
  <c r="HV129" i="16"/>
  <c r="GP129" i="16"/>
  <c r="GN129" i="16"/>
  <c r="GM129" i="16"/>
  <c r="GK129" i="16"/>
  <c r="AX129" i="16"/>
  <c r="AV129" i="16"/>
  <c r="AU129" i="16"/>
  <c r="AS129" i="16"/>
  <c r="AR129" i="16"/>
  <c r="AP129" i="16"/>
  <c r="AO129" i="16"/>
  <c r="CI129" i="16"/>
  <c r="CG129" i="16"/>
  <c r="CF129" i="16"/>
  <c r="CD129" i="16"/>
  <c r="CC129" i="16"/>
  <c r="CA129" i="16"/>
  <c r="BZ129" i="16"/>
  <c r="K129" i="16"/>
  <c r="I129" i="16"/>
  <c r="H129" i="16"/>
  <c r="F129" i="16"/>
  <c r="E129" i="16"/>
  <c r="C129" i="16"/>
  <c r="IA127" i="16"/>
  <c r="HY127" i="16"/>
  <c r="HX127" i="16"/>
  <c r="HV127" i="16"/>
  <c r="GP127" i="16"/>
  <c r="GN127" i="16"/>
  <c r="GM127" i="16"/>
  <c r="GK127" i="16"/>
  <c r="FC127" i="16"/>
  <c r="FB127" i="16"/>
  <c r="EZ127" i="16"/>
  <c r="DT127" i="16"/>
  <c r="DR127" i="16"/>
  <c r="DQ127" i="16"/>
  <c r="DO127" i="16"/>
  <c r="DN127" i="16"/>
  <c r="DL127" i="16"/>
  <c r="AX127" i="16"/>
  <c r="AV127" i="16"/>
  <c r="AU127" i="16"/>
  <c r="AS127" i="16"/>
  <c r="AR127" i="16"/>
  <c r="AP127" i="16"/>
  <c r="AO127" i="16"/>
  <c r="CI127" i="16"/>
  <c r="CG127" i="16"/>
  <c r="CF127" i="16"/>
  <c r="CD127" i="16"/>
  <c r="CC127" i="16"/>
  <c r="CA127" i="16"/>
  <c r="BZ127" i="16"/>
  <c r="K127" i="16"/>
  <c r="I127" i="16"/>
  <c r="H127" i="16"/>
  <c r="F127" i="16"/>
  <c r="E127" i="16"/>
  <c r="C127" i="16"/>
  <c r="IA125" i="16"/>
  <c r="HY125" i="16"/>
  <c r="HX125" i="16"/>
  <c r="HV125" i="16"/>
  <c r="GP125" i="16"/>
  <c r="GN125" i="16"/>
  <c r="GM125" i="16"/>
  <c r="GK125" i="16"/>
  <c r="FC125" i="16"/>
  <c r="FB125" i="16"/>
  <c r="EZ125" i="16"/>
  <c r="DT125" i="16"/>
  <c r="DR125" i="16"/>
  <c r="DQ125" i="16"/>
  <c r="DO125" i="16"/>
  <c r="DN125" i="16"/>
  <c r="DL125" i="16"/>
  <c r="AX125" i="16"/>
  <c r="AV125" i="16"/>
  <c r="AU125" i="16"/>
  <c r="AS125" i="16"/>
  <c r="AR125" i="16"/>
  <c r="AP125" i="16"/>
  <c r="AO125" i="16"/>
  <c r="CI125" i="16"/>
  <c r="CG125" i="16"/>
  <c r="CF125" i="16"/>
  <c r="CD125" i="16"/>
  <c r="CC125" i="16"/>
  <c r="CA125" i="16"/>
  <c r="BZ125" i="16"/>
  <c r="K125" i="16"/>
  <c r="I125" i="16"/>
  <c r="H125" i="16"/>
  <c r="F125" i="16"/>
  <c r="E125" i="16"/>
  <c r="C125" i="16"/>
  <c r="K121" i="16"/>
  <c r="I121" i="16"/>
  <c r="H121" i="16"/>
  <c r="F121" i="16"/>
  <c r="E121" i="16"/>
  <c r="C121" i="16"/>
  <c r="K112" i="16"/>
  <c r="I112" i="16"/>
  <c r="H112" i="16"/>
  <c r="F112" i="16"/>
  <c r="E112" i="16"/>
  <c r="C112" i="16"/>
  <c r="IA99" i="16"/>
  <c r="HY99" i="16"/>
  <c r="HX99" i="16"/>
  <c r="HV99" i="16"/>
  <c r="GP99" i="16"/>
  <c r="GN99" i="16"/>
  <c r="GM99" i="16"/>
  <c r="GK99" i="16"/>
  <c r="FC99" i="16"/>
  <c r="FB99" i="16"/>
  <c r="EZ99" i="16"/>
  <c r="DT99" i="16"/>
  <c r="DR99" i="16"/>
  <c r="DQ99" i="16"/>
  <c r="DO99" i="16"/>
  <c r="DN99" i="16"/>
  <c r="DL99" i="16"/>
  <c r="AX99" i="16"/>
  <c r="AV99" i="16"/>
  <c r="AU99" i="16"/>
  <c r="AS99" i="16"/>
  <c r="AR99" i="16"/>
  <c r="AP99" i="16"/>
  <c r="AO99" i="16"/>
  <c r="CI99" i="16"/>
  <c r="CG99" i="16"/>
  <c r="CF99" i="16"/>
  <c r="CD99" i="16"/>
  <c r="CC99" i="16"/>
  <c r="CA99" i="16"/>
  <c r="BZ99" i="16"/>
  <c r="K99" i="16"/>
  <c r="I99" i="16"/>
  <c r="H99" i="16"/>
  <c r="F99" i="16"/>
  <c r="E99" i="16"/>
  <c r="C99" i="16"/>
  <c r="IA86" i="16"/>
  <c r="HY86" i="16"/>
  <c r="HX86" i="16"/>
  <c r="HV86" i="16"/>
  <c r="GP86" i="16"/>
  <c r="GN86" i="16"/>
  <c r="GM86" i="16"/>
  <c r="GK86" i="16"/>
  <c r="FC86" i="16"/>
  <c r="FB86" i="16"/>
  <c r="EZ86" i="16"/>
  <c r="DT86" i="16"/>
  <c r="DR86" i="16"/>
  <c r="DQ86" i="16"/>
  <c r="DO86" i="16"/>
  <c r="DN86" i="16"/>
  <c r="DL86" i="16"/>
  <c r="AX86" i="16"/>
  <c r="AV86" i="16"/>
  <c r="AU86" i="16"/>
  <c r="AS86" i="16"/>
  <c r="AR86" i="16"/>
  <c r="AP86" i="16"/>
  <c r="AO86" i="16"/>
  <c r="CI86" i="16"/>
  <c r="CG86" i="16"/>
  <c r="CF86" i="16"/>
  <c r="CD86" i="16"/>
  <c r="CC86" i="16"/>
  <c r="CA86" i="16"/>
  <c r="BZ86" i="16"/>
  <c r="K86" i="16"/>
  <c r="I86" i="16"/>
  <c r="H86" i="16"/>
  <c r="F86" i="16"/>
  <c r="E86" i="16"/>
  <c r="C86" i="16"/>
  <c r="IA80" i="16"/>
  <c r="HY80" i="16"/>
  <c r="HX80" i="16"/>
  <c r="HV80" i="16"/>
  <c r="GP80" i="16"/>
  <c r="GN80" i="16"/>
  <c r="GM80" i="16"/>
  <c r="GK80" i="16"/>
  <c r="FC80" i="16"/>
  <c r="FB80" i="16"/>
  <c r="EZ80" i="16"/>
  <c r="DT80" i="16"/>
  <c r="DR80" i="16"/>
  <c r="DQ80" i="16"/>
  <c r="DO80" i="16"/>
  <c r="DN80" i="16"/>
  <c r="DL80" i="16"/>
  <c r="AX80" i="16"/>
  <c r="AV80" i="16"/>
  <c r="AU80" i="16"/>
  <c r="AS80" i="16"/>
  <c r="AR80" i="16"/>
  <c r="AP80" i="16"/>
  <c r="AO80" i="16"/>
  <c r="CI80" i="16"/>
  <c r="CG80" i="16"/>
  <c r="CF80" i="16"/>
  <c r="CD80" i="16"/>
  <c r="CC80" i="16"/>
  <c r="CA80" i="16"/>
  <c r="BZ80" i="16"/>
  <c r="K80" i="16"/>
  <c r="I80" i="16"/>
  <c r="H80" i="16"/>
  <c r="F80" i="16"/>
  <c r="E80" i="16"/>
  <c r="C80" i="16"/>
  <c r="IA76" i="16"/>
  <c r="HY76" i="16"/>
  <c r="HX76" i="16"/>
  <c r="HV76" i="16"/>
  <c r="GP76" i="16"/>
  <c r="GN76" i="16"/>
  <c r="GM76" i="16"/>
  <c r="GK76" i="16"/>
  <c r="FC76" i="16"/>
  <c r="FB76" i="16"/>
  <c r="EZ76" i="16"/>
  <c r="DT76" i="16"/>
  <c r="DR76" i="16"/>
  <c r="DQ76" i="16"/>
  <c r="DO76" i="16"/>
  <c r="DN76" i="16"/>
  <c r="DL76" i="16"/>
  <c r="AX76" i="16"/>
  <c r="AV76" i="16"/>
  <c r="AU76" i="16"/>
  <c r="AS76" i="16"/>
  <c r="AR76" i="16"/>
  <c r="AP76" i="16"/>
  <c r="AO76" i="16"/>
  <c r="CI76" i="16"/>
  <c r="CG76" i="16"/>
  <c r="CF76" i="16"/>
  <c r="CD76" i="16"/>
  <c r="CC76" i="16"/>
  <c r="CA76" i="16"/>
  <c r="BZ76" i="16"/>
  <c r="K76" i="16"/>
  <c r="I76" i="16"/>
  <c r="H76" i="16"/>
  <c r="F76" i="16"/>
  <c r="E76" i="16"/>
  <c r="C76" i="16"/>
  <c r="IA72" i="16"/>
  <c r="HY72" i="16"/>
  <c r="HX72" i="16"/>
  <c r="HV72" i="16"/>
  <c r="GP72" i="16"/>
  <c r="GN72" i="16"/>
  <c r="GM72" i="16"/>
  <c r="GK72" i="16"/>
  <c r="FC72" i="16"/>
  <c r="FB72" i="16"/>
  <c r="EZ72" i="16"/>
  <c r="DT72" i="16"/>
  <c r="DR72" i="16"/>
  <c r="DQ72" i="16"/>
  <c r="DO72" i="16"/>
  <c r="DN72" i="16"/>
  <c r="DL72" i="16"/>
  <c r="AX72" i="16"/>
  <c r="AV72" i="16"/>
  <c r="AU72" i="16"/>
  <c r="AS72" i="16"/>
  <c r="AR72" i="16"/>
  <c r="AP72" i="16"/>
  <c r="AO72" i="16"/>
  <c r="CI72" i="16"/>
  <c r="CG72" i="16"/>
  <c r="CF72" i="16"/>
  <c r="CD72" i="16"/>
  <c r="CC72" i="16"/>
  <c r="CA72" i="16"/>
  <c r="BZ72" i="16"/>
  <c r="K72" i="16"/>
  <c r="I72" i="16"/>
  <c r="H72" i="16"/>
  <c r="F72" i="16"/>
  <c r="E72" i="16"/>
  <c r="C72" i="16"/>
  <c r="IA68" i="16"/>
  <c r="HY68" i="16"/>
  <c r="HX68" i="16"/>
  <c r="HV68" i="16"/>
  <c r="GP68" i="16"/>
  <c r="GN68" i="16"/>
  <c r="GM68" i="16"/>
  <c r="GK68" i="16"/>
  <c r="FC68" i="16"/>
  <c r="FB68" i="16"/>
  <c r="EZ68" i="16"/>
  <c r="DT68" i="16"/>
  <c r="DR68" i="16"/>
  <c r="DQ68" i="16"/>
  <c r="DO68" i="16"/>
  <c r="DN68" i="16"/>
  <c r="DL68" i="16"/>
  <c r="AX68" i="16"/>
  <c r="AV68" i="16"/>
  <c r="AU68" i="16"/>
  <c r="AS68" i="16"/>
  <c r="AR68" i="16"/>
  <c r="AP68" i="16"/>
  <c r="AO68" i="16"/>
  <c r="CI68" i="16"/>
  <c r="CG68" i="16"/>
  <c r="CF68" i="16"/>
  <c r="CD68" i="16"/>
  <c r="CC68" i="16"/>
  <c r="CA68" i="16"/>
  <c r="BZ68" i="16"/>
  <c r="K68" i="16"/>
  <c r="I68" i="16"/>
  <c r="H68" i="16"/>
  <c r="F68" i="16"/>
  <c r="E68" i="16"/>
  <c r="C68" i="16"/>
  <c r="K60" i="16"/>
  <c r="I60" i="16"/>
  <c r="H60" i="16"/>
  <c r="F60" i="16"/>
  <c r="E60" i="16"/>
  <c r="C60" i="16"/>
  <c r="K48" i="16"/>
  <c r="I48" i="16"/>
  <c r="H48" i="16"/>
  <c r="F48" i="16"/>
  <c r="E48" i="16"/>
  <c r="C48" i="16"/>
  <c r="GP21" i="16"/>
  <c r="GN21" i="16"/>
  <c r="GM21" i="16"/>
  <c r="GK21" i="16"/>
  <c r="FC21" i="16"/>
  <c r="FB21" i="16"/>
  <c r="EZ21" i="16"/>
  <c r="DT21" i="16"/>
  <c r="DR21" i="16"/>
  <c r="DQ21" i="16"/>
  <c r="DO21" i="16"/>
  <c r="DN21" i="16"/>
  <c r="DL21" i="16"/>
  <c r="AX21" i="16"/>
  <c r="AV21" i="16"/>
  <c r="AU21" i="16"/>
  <c r="AS21" i="16"/>
  <c r="AR21" i="16"/>
  <c r="AP21" i="16"/>
  <c r="AO21" i="16"/>
  <c r="CI21" i="16"/>
  <c r="CG21" i="16"/>
  <c r="CF21" i="16"/>
  <c r="CD21" i="16"/>
  <c r="CC21" i="16"/>
  <c r="CA21" i="16"/>
  <c r="BZ21" i="16"/>
  <c r="K21" i="16"/>
  <c r="I21" i="16"/>
  <c r="H21" i="16"/>
  <c r="F21" i="16"/>
  <c r="E21" i="16"/>
  <c r="C21" i="16"/>
  <c r="IA17" i="16"/>
  <c r="HY17" i="16"/>
  <c r="HX17" i="16"/>
  <c r="HV17" i="16"/>
  <c r="GP17" i="16"/>
  <c r="GN17" i="16"/>
  <c r="GM17" i="16"/>
  <c r="GK17" i="16"/>
  <c r="FC17" i="16"/>
  <c r="FB17" i="16"/>
  <c r="EZ17" i="16"/>
  <c r="DT17" i="16"/>
  <c r="DR17" i="16"/>
  <c r="DQ17" i="16"/>
  <c r="DO17" i="16"/>
  <c r="DN17" i="16"/>
  <c r="DL17" i="16"/>
  <c r="AX17" i="16"/>
  <c r="AV17" i="16"/>
  <c r="AU17" i="16"/>
  <c r="AS17" i="16"/>
  <c r="AR17" i="16"/>
  <c r="AP17" i="16"/>
  <c r="AO17" i="16"/>
  <c r="CI17" i="16"/>
  <c r="CG17" i="16"/>
  <c r="CF17" i="16"/>
  <c r="CD17" i="16"/>
  <c r="CC17" i="16"/>
  <c r="CA17" i="16"/>
  <c r="BZ17" i="16"/>
  <c r="K17" i="16"/>
  <c r="I17" i="16"/>
  <c r="H17" i="16"/>
  <c r="F17" i="16"/>
  <c r="E17" i="16"/>
  <c r="C17" i="16"/>
  <c r="IA14" i="16"/>
  <c r="HY14" i="16"/>
  <c r="HX14" i="16"/>
  <c r="HV14" i="16"/>
  <c r="GP14" i="16"/>
  <c r="GN14" i="16"/>
  <c r="GM14" i="16"/>
  <c r="GK14" i="16"/>
  <c r="FC14" i="16"/>
  <c r="FB14" i="16"/>
  <c r="EZ14" i="16"/>
  <c r="DT14" i="16"/>
  <c r="DR14" i="16"/>
  <c r="DQ14" i="16"/>
  <c r="DO14" i="16"/>
  <c r="DN14" i="16"/>
  <c r="DL14" i="16"/>
  <c r="AX14" i="16"/>
  <c r="AV14" i="16"/>
  <c r="AU14" i="16"/>
  <c r="AS14" i="16"/>
  <c r="AR14" i="16"/>
  <c r="AP14" i="16"/>
  <c r="AO14" i="16"/>
  <c r="CI14" i="16"/>
  <c r="CG14" i="16"/>
  <c r="CF14" i="16"/>
  <c r="CD14" i="16"/>
  <c r="CC14" i="16"/>
  <c r="CA14" i="16"/>
  <c r="BZ14" i="16"/>
  <c r="K14" i="16"/>
  <c r="I14" i="16"/>
  <c r="H14" i="16"/>
  <c r="F14" i="16"/>
  <c r="E14" i="16"/>
  <c r="C14" i="16"/>
  <c r="IA12" i="16"/>
  <c r="HY12" i="16"/>
  <c r="HX12" i="16"/>
  <c r="HV12" i="16"/>
  <c r="GP12" i="16"/>
  <c r="GN12" i="16"/>
  <c r="GM12" i="16"/>
  <c r="GK12" i="16"/>
  <c r="FC12" i="16"/>
  <c r="FB12" i="16"/>
  <c r="EZ12" i="16"/>
  <c r="DT12" i="16"/>
  <c r="DR12" i="16"/>
  <c r="DQ12" i="16"/>
  <c r="DO12" i="16"/>
  <c r="DN12" i="16"/>
  <c r="DL12" i="16"/>
  <c r="AX12" i="16"/>
  <c r="AV12" i="16"/>
  <c r="AU12" i="16"/>
  <c r="AS12" i="16"/>
  <c r="AR12" i="16"/>
  <c r="AP12" i="16"/>
  <c r="AO12" i="16"/>
  <c r="K12" i="16"/>
  <c r="I12" i="16"/>
  <c r="H12" i="16"/>
  <c r="F12" i="16"/>
  <c r="E12" i="16"/>
  <c r="C12" i="16"/>
  <c r="K8" i="16"/>
  <c r="I8" i="16"/>
  <c r="H8" i="16"/>
  <c r="F8" i="16"/>
  <c r="E8" i="16"/>
  <c r="C8" i="16"/>
  <c r="GP5" i="16"/>
  <c r="GN5" i="16"/>
  <c r="GM5" i="16"/>
  <c r="GK5" i="16"/>
  <c r="FC5" i="16"/>
  <c r="FB5" i="16"/>
  <c r="EZ5" i="16"/>
  <c r="DT5" i="16"/>
  <c r="DR5" i="16"/>
  <c r="DQ5" i="16"/>
  <c r="DO5" i="16"/>
  <c r="DN5" i="16"/>
  <c r="DL5" i="16"/>
  <c r="AX5" i="16"/>
  <c r="AV5" i="16"/>
  <c r="AU5" i="16"/>
  <c r="AS5" i="16"/>
  <c r="AR5" i="16"/>
  <c r="AP5" i="16"/>
  <c r="AO5" i="16"/>
  <c r="CI5" i="16"/>
  <c r="CG5" i="16"/>
  <c r="CF5" i="16"/>
  <c r="CD5" i="16"/>
  <c r="CC5" i="16"/>
  <c r="CA5" i="16"/>
  <c r="BZ5" i="16"/>
  <c r="K5" i="16"/>
  <c r="I5" i="16"/>
  <c r="H5" i="16"/>
  <c r="F5" i="16"/>
  <c r="E5" i="16"/>
  <c r="C5" i="16"/>
  <c r="AR4" i="16" l="1"/>
  <c r="IA47" i="16"/>
  <c r="HS124" i="16"/>
  <c r="HV47" i="16"/>
  <c r="CF47" i="16"/>
  <c r="AV47" i="16"/>
  <c r="EZ47" i="16"/>
  <c r="AP47" i="16"/>
  <c r="DO47" i="16"/>
  <c r="H47" i="16"/>
  <c r="GG124" i="16"/>
  <c r="CD124" i="16"/>
  <c r="AO124" i="16"/>
  <c r="AU124" i="16"/>
  <c r="DN124" i="16"/>
  <c r="DT124" i="16"/>
  <c r="GP124" i="16"/>
  <c r="IA124" i="16"/>
  <c r="EY124" i="16"/>
  <c r="DQ124" i="16"/>
  <c r="FB124" i="16"/>
  <c r="GM124" i="16"/>
  <c r="HX124" i="16"/>
  <c r="BZ124" i="16"/>
  <c r="CF124" i="16"/>
  <c r="AP124" i="16"/>
  <c r="AV124" i="16"/>
  <c r="DO124" i="16"/>
  <c r="EZ124" i="16"/>
  <c r="GK124" i="16"/>
  <c r="HV124" i="16"/>
  <c r="EW124" i="16"/>
  <c r="GH124" i="16"/>
  <c r="HU124" i="16"/>
  <c r="CA124" i="16"/>
  <c r="CG124" i="16"/>
  <c r="AR124" i="16"/>
  <c r="AX124" i="16"/>
  <c r="EV124" i="16"/>
  <c r="GJ124" i="16"/>
  <c r="CC124" i="16"/>
  <c r="CI124" i="16"/>
  <c r="AS124" i="16"/>
  <c r="DL124" i="16"/>
  <c r="DR124" i="16"/>
  <c r="FC124" i="16"/>
  <c r="GN124" i="16"/>
  <c r="HY124" i="16"/>
  <c r="HR124" i="16"/>
  <c r="BZ47" i="16"/>
  <c r="C116" i="16"/>
  <c r="K124" i="16"/>
  <c r="DR4" i="16"/>
  <c r="GN4" i="16"/>
  <c r="HY4" i="16"/>
  <c r="IA116" i="16"/>
  <c r="GP116" i="16"/>
  <c r="AO67" i="16"/>
  <c r="DL4" i="16"/>
  <c r="AX4" i="16"/>
  <c r="CA4" i="16"/>
  <c r="CG4" i="16"/>
  <c r="DQ4" i="16"/>
  <c r="CA116" i="16"/>
  <c r="AR116" i="16"/>
  <c r="C4" i="16"/>
  <c r="AV98" i="16"/>
  <c r="HR116" i="16"/>
  <c r="H4" i="16"/>
  <c r="CF4" i="16"/>
  <c r="AP4" i="16"/>
  <c r="AV4" i="16"/>
  <c r="DO4" i="16"/>
  <c r="HX67" i="16"/>
  <c r="DN116" i="16"/>
  <c r="DT116" i="16"/>
  <c r="FC47" i="16"/>
  <c r="HY47" i="16"/>
  <c r="C47" i="16"/>
  <c r="AX47" i="16"/>
  <c r="H116" i="16"/>
  <c r="BZ116" i="16"/>
  <c r="CF116" i="16"/>
  <c r="AP116" i="16"/>
  <c r="AV116" i="16"/>
  <c r="DO116" i="16"/>
  <c r="GH4" i="16"/>
  <c r="GG4" i="16"/>
  <c r="GJ67" i="16"/>
  <c r="GG116" i="16"/>
  <c r="FB47" i="16"/>
  <c r="H98" i="16"/>
  <c r="CF98" i="16"/>
  <c r="EY98" i="16"/>
  <c r="IA4" i="16"/>
  <c r="DR67" i="16"/>
  <c r="DL98" i="16"/>
  <c r="DR98" i="16"/>
  <c r="HY98" i="16"/>
  <c r="FB98" i="16"/>
  <c r="GN116" i="16"/>
  <c r="DT4" i="16"/>
  <c r="E116" i="16"/>
  <c r="CC116" i="16"/>
  <c r="AS116" i="16"/>
  <c r="HY116" i="16"/>
  <c r="GP4" i="16"/>
  <c r="FB4" i="16"/>
  <c r="DO67" i="16"/>
  <c r="HV67" i="16"/>
  <c r="EY4" i="16"/>
  <c r="HU47" i="16"/>
  <c r="HS4" i="16"/>
  <c r="E67" i="16"/>
  <c r="K67" i="16"/>
  <c r="CC67" i="16"/>
  <c r="DL67" i="16"/>
  <c r="FC67" i="16"/>
  <c r="GN67" i="16"/>
  <c r="EV4" i="16"/>
  <c r="HR47" i="16"/>
  <c r="EW67" i="16"/>
  <c r="EY67" i="16"/>
  <c r="EW98" i="16"/>
  <c r="GH98" i="16"/>
  <c r="HR98" i="16"/>
  <c r="AR47" i="16"/>
  <c r="DQ47" i="16"/>
  <c r="HX47" i="16"/>
  <c r="DQ67" i="16"/>
  <c r="GM67" i="16"/>
  <c r="C98" i="16"/>
  <c r="I98" i="16"/>
  <c r="CA98" i="16"/>
  <c r="CG98" i="16"/>
  <c r="AR98" i="16"/>
  <c r="AX98" i="16"/>
  <c r="DQ98" i="16"/>
  <c r="GM98" i="16"/>
  <c r="HR4" i="16"/>
  <c r="EV67" i="16"/>
  <c r="EV98" i="16"/>
  <c r="GG47" i="16"/>
  <c r="GG98" i="16"/>
  <c r="HR67" i="16"/>
  <c r="AO47" i="16"/>
  <c r="AU47" i="16"/>
  <c r="GP47" i="16"/>
  <c r="AU67" i="16"/>
  <c r="DN67" i="16"/>
  <c r="DT67" i="16"/>
  <c r="GP67" i="16"/>
  <c r="DN98" i="16"/>
  <c r="DT98" i="16"/>
  <c r="GP98" i="16"/>
  <c r="IA98" i="16"/>
  <c r="GM4" i="16"/>
  <c r="HX4" i="16"/>
  <c r="EZ4" i="16"/>
  <c r="I47" i="16"/>
  <c r="CA47" i="16"/>
  <c r="CG47" i="16"/>
  <c r="FB67" i="16"/>
  <c r="CF67" i="16"/>
  <c r="AV67" i="16"/>
  <c r="HX98" i="16"/>
  <c r="BZ98" i="16"/>
  <c r="AP98" i="16"/>
  <c r="DO98" i="16"/>
  <c r="EZ98" i="16"/>
  <c r="HV98" i="16"/>
  <c r="CG116" i="16"/>
  <c r="AX116" i="16"/>
  <c r="DQ116" i="16"/>
  <c r="FB116" i="16"/>
  <c r="HX116" i="16"/>
  <c r="E124" i="16"/>
  <c r="EY47" i="16"/>
  <c r="EV116" i="16"/>
  <c r="EW116" i="16"/>
  <c r="GH47" i="16"/>
  <c r="GJ47" i="16"/>
  <c r="HS98" i="16"/>
  <c r="K116" i="16"/>
  <c r="CI116" i="16"/>
  <c r="DL116" i="16"/>
  <c r="DR116" i="16"/>
  <c r="FC116" i="16"/>
  <c r="EW4" i="16"/>
  <c r="HU67" i="16"/>
  <c r="AO4" i="16"/>
  <c r="AU4" i="16"/>
  <c r="DN4" i="16"/>
  <c r="CI4" i="16"/>
  <c r="AS4" i="16"/>
  <c r="FC4" i="16"/>
  <c r="DN47" i="16"/>
  <c r="DT47" i="16"/>
  <c r="CI47" i="16"/>
  <c r="AS47" i="16"/>
  <c r="DL47" i="16"/>
  <c r="DR47" i="16"/>
  <c r="GN47" i="16"/>
  <c r="F67" i="16"/>
  <c r="CD67" i="16"/>
  <c r="IA67" i="16"/>
  <c r="HY67" i="16"/>
  <c r="F98" i="16"/>
  <c r="CD98" i="16"/>
  <c r="AO98" i="16"/>
  <c r="AU98" i="16"/>
  <c r="FC98" i="16"/>
  <c r="GN98" i="16"/>
  <c r="AU116" i="16"/>
  <c r="EW47" i="16"/>
  <c r="GJ4" i="16"/>
  <c r="GG67" i="16"/>
  <c r="GH67" i="16"/>
  <c r="GJ116" i="16"/>
  <c r="HU4" i="16"/>
  <c r="HS67" i="16"/>
  <c r="C124" i="16"/>
  <c r="I4" i="16"/>
  <c r="GK4" i="16"/>
  <c r="E47" i="16"/>
  <c r="K47" i="16"/>
  <c r="CC47" i="16"/>
  <c r="GM47" i="16"/>
  <c r="CI67" i="16"/>
  <c r="AS67" i="16"/>
  <c r="GK67" i="16"/>
  <c r="CI98" i="16"/>
  <c r="AS98" i="16"/>
  <c r="F116" i="16"/>
  <c r="AO116" i="16"/>
  <c r="H124" i="16"/>
  <c r="EV47" i="16"/>
  <c r="EY116" i="16"/>
  <c r="HU116" i="16"/>
  <c r="C67" i="16"/>
  <c r="CG67" i="16"/>
  <c r="AR67" i="16"/>
  <c r="AX67" i="16"/>
  <c r="GK98" i="16"/>
  <c r="I116" i="16"/>
  <c r="EZ116" i="16"/>
  <c r="HV116" i="16"/>
  <c r="F4" i="16"/>
  <c r="CD4" i="16"/>
  <c r="BZ4" i="16"/>
  <c r="AP67" i="16"/>
  <c r="GM116" i="16"/>
  <c r="F124" i="16"/>
  <c r="HV4" i="16"/>
  <c r="E4" i="16"/>
  <c r="K4" i="16"/>
  <c r="CC4" i="16"/>
  <c r="F47" i="16"/>
  <c r="CD47" i="16"/>
  <c r="I67" i="16"/>
  <c r="CA67" i="16"/>
  <c r="EZ67" i="16"/>
  <c r="E98" i="16"/>
  <c r="K98" i="16"/>
  <c r="CC98" i="16"/>
  <c r="GH116" i="16"/>
  <c r="HS116" i="16"/>
  <c r="CD116" i="16"/>
  <c r="GK47" i="16"/>
  <c r="GJ98" i="16"/>
  <c r="HS47" i="16"/>
  <c r="HU98" i="16"/>
  <c r="H67" i="16"/>
  <c r="BZ67" i="16"/>
  <c r="GK116" i="16"/>
  <c r="I124" i="16"/>
  <c r="C161" i="4"/>
  <c r="E161" i="4"/>
  <c r="F161" i="4"/>
  <c r="H161" i="4"/>
  <c r="I161" i="4"/>
  <c r="K161" i="4"/>
  <c r="L161" i="4"/>
  <c r="AR141" i="16" l="1"/>
  <c r="DO141" i="16"/>
  <c r="I141" i="16"/>
  <c r="AX141" i="16"/>
  <c r="CF141" i="16"/>
  <c r="HY141" i="16"/>
  <c r="GN141" i="16"/>
  <c r="E141" i="16"/>
  <c r="DL141" i="16"/>
  <c r="EW141" i="16"/>
  <c r="CD141" i="16"/>
  <c r="CI141" i="16"/>
  <c r="DT141" i="16"/>
  <c r="HV141" i="16"/>
  <c r="F141" i="16"/>
  <c r="CA141" i="16"/>
  <c r="CC141" i="16"/>
  <c r="DN141" i="16"/>
  <c r="HX141" i="16"/>
  <c r="DR141" i="16"/>
  <c r="EV141" i="16"/>
  <c r="GK141" i="16"/>
  <c r="K141" i="16"/>
  <c r="BZ141" i="16"/>
  <c r="GJ141" i="16"/>
  <c r="C141" i="16"/>
  <c r="GH141" i="16"/>
  <c r="IA141" i="16"/>
  <c r="GP141" i="16"/>
  <c r="AU141" i="16"/>
  <c r="GG141" i="16"/>
  <c r="GM141" i="16"/>
  <c r="EZ141" i="16"/>
  <c r="CG141" i="16"/>
  <c r="AO141" i="16"/>
  <c r="H141" i="16"/>
  <c r="FB141" i="16"/>
  <c r="HS141" i="16"/>
  <c r="HU141" i="16"/>
  <c r="AS141" i="16"/>
  <c r="AV141" i="16"/>
  <c r="DQ141" i="16"/>
  <c r="AP141" i="16"/>
  <c r="HR141" i="16"/>
  <c r="FC141" i="16"/>
  <c r="EY141" i="16"/>
  <c r="K158" i="4"/>
  <c r="C154" i="4"/>
  <c r="C152" i="4"/>
  <c r="C149" i="4"/>
  <c r="C139" i="4"/>
  <c r="C137" i="4"/>
  <c r="C135" i="4"/>
  <c r="C133" i="4"/>
  <c r="C131" i="4"/>
  <c r="C126" i="4"/>
  <c r="C121" i="4"/>
  <c r="C94" i="4"/>
  <c r="C88" i="4"/>
  <c r="C86" i="4"/>
  <c r="C81" i="4"/>
  <c r="C73" i="4"/>
  <c r="C68" i="4"/>
  <c r="C63" i="4"/>
  <c r="C57" i="4"/>
  <c r="C26" i="4"/>
  <c r="C20" i="4"/>
  <c r="C17" i="4"/>
  <c r="C14" i="4"/>
  <c r="C12" i="4"/>
  <c r="C10" i="4"/>
  <c r="C8" i="4"/>
  <c r="C6" i="4"/>
  <c r="C151" i="4" l="1"/>
  <c r="C80" i="4"/>
  <c r="C16" i="4"/>
  <c r="C67" i="4"/>
  <c r="C25" i="4"/>
  <c r="C130" i="4"/>
  <c r="C93" i="4"/>
  <c r="C5" i="4"/>
  <c r="C159" i="4" l="1"/>
  <c r="C158" i="4" l="1"/>
  <c r="L23" i="4"/>
  <c r="L22" i="4"/>
  <c r="L21" i="4"/>
  <c r="L20" i="4" s="1"/>
  <c r="L151" i="4" l="1"/>
  <c r="L93" i="4"/>
  <c r="L80" i="4"/>
  <c r="L130" i="4"/>
  <c r="L67" i="4"/>
  <c r="L25" i="4"/>
  <c r="L16" i="4"/>
  <c r="L5" i="4"/>
  <c r="L159" i="4" l="1"/>
  <c r="L158" i="4" s="1"/>
  <c r="B161" i="4" l="1"/>
  <c r="H151" i="4"/>
  <c r="H130" i="4"/>
  <c r="H93" i="4"/>
  <c r="H80" i="4"/>
  <c r="H67" i="4"/>
  <c r="H25" i="4"/>
  <c r="H16" i="4"/>
  <c r="H5" i="4"/>
  <c r="E67" i="4" l="1"/>
  <c r="I67" i="4"/>
  <c r="E80" i="4"/>
  <c r="E16" i="4"/>
  <c r="I16" i="4"/>
  <c r="I80" i="4"/>
  <c r="I130" i="4"/>
  <c r="I151" i="4"/>
  <c r="E151" i="4"/>
  <c r="I93" i="4"/>
  <c r="F151" i="4"/>
  <c r="F80" i="4"/>
  <c r="E130" i="4"/>
  <c r="F130" i="4"/>
  <c r="E5" i="4"/>
  <c r="E93" i="4"/>
  <c r="I25" i="4"/>
  <c r="F93" i="4"/>
  <c r="E25" i="4"/>
  <c r="I5" i="4"/>
  <c r="F67" i="4"/>
  <c r="F25" i="4"/>
  <c r="F16" i="4"/>
  <c r="F5" i="4"/>
  <c r="H159" i="4"/>
  <c r="H158" i="4" l="1"/>
  <c r="E159" i="4"/>
  <c r="I159" i="4"/>
  <c r="F159" i="4"/>
  <c r="F158" i="4" s="1"/>
  <c r="E158" i="4" l="1"/>
  <c r="I158" i="4"/>
</calcChain>
</file>

<file path=xl/sharedStrings.xml><?xml version="1.0" encoding="utf-8"?>
<sst xmlns="http://schemas.openxmlformats.org/spreadsheetml/2006/main" count="832" uniqueCount="632">
  <si>
    <t>Competenze fisse e accessorie a favore del personale</t>
  </si>
  <si>
    <t>Arretrati di anni precedenti</t>
  </si>
  <si>
    <t>Ritenute previdenziali e assistenziali al personale</t>
  </si>
  <si>
    <t>Ritenute erariali a carico del personale</t>
  </si>
  <si>
    <t>Altre ritenute al personale per conto di terzi</t>
  </si>
  <si>
    <t>Contributi obbligatori per il personale</t>
  </si>
  <si>
    <t>Altri interventi assistenziali a favore del personale</t>
  </si>
  <si>
    <t>Trattamento di missione e rimborsi spese viaggi</t>
  </si>
  <si>
    <t>Altri oneri per il personale</t>
  </si>
  <si>
    <t>Cancelleria e materiale informatico e tecnico</t>
  </si>
  <si>
    <t>Pubblicazioni, giornali e riviste</t>
  </si>
  <si>
    <t>Altri materiali di consumo</t>
  </si>
  <si>
    <t>Lavoro interinale</t>
  </si>
  <si>
    <t>Corsi di formazione per il proprio personale</t>
  </si>
  <si>
    <t>Corsi di formazione organizzati per terzi</t>
  </si>
  <si>
    <t>Spese per pubblicità</t>
  </si>
  <si>
    <t>Servizi ausiliari,  spese di pulizia e servizi di vigilanza</t>
  </si>
  <si>
    <t>Buoni pasto  e mensa per il personale dipendente</t>
  </si>
  <si>
    <t>Utenze e canoni per telefonia e reti di trasmissione</t>
  </si>
  <si>
    <t>Utenze e canoni per energia elettrica, acqua e gas</t>
  </si>
  <si>
    <t>Utenze e canoni per altri servizi</t>
  </si>
  <si>
    <t>Acquisto di servizi per la stampa di pubblicazioni</t>
  </si>
  <si>
    <t>Acquisto di servizi per  la riscossione delle entrate</t>
  </si>
  <si>
    <t>Spese postali e di recapito</t>
  </si>
  <si>
    <t>Assicurazioni</t>
  </si>
  <si>
    <t>Assistenza informatica e manutenzione software</t>
  </si>
  <si>
    <t>Manutenzione ordinaria e riparazioni di immobili  e loro pertinenze</t>
  </si>
  <si>
    <t>Altre spese di manutenzione ordinaria e riparazioni</t>
  </si>
  <si>
    <t>Spese legali</t>
  </si>
  <si>
    <t>Acquisto di beni e servizi per spese di rappresentanza</t>
  </si>
  <si>
    <t>Altre spese per acquisto di servizi</t>
  </si>
  <si>
    <t>Contributi e trasferimenti correnti ad altre amministrazioni pubbliche centrali</t>
  </si>
  <si>
    <t>Contributi e trasferimenti correnti a Unioncamere per il fondo perequativo</t>
  </si>
  <si>
    <t>Altri contributi e trasferimenti correnti a Unioncamere</t>
  </si>
  <si>
    <t>Altri contributi e trasferimenti correnti  ad Unioni regionali  delle Camere di commercio</t>
  </si>
  <si>
    <t>Rimborso diritto annuale</t>
  </si>
  <si>
    <t>Restituzione diritti di segreteria</t>
  </si>
  <si>
    <t>Altri concorsi, recuperi e rimborsi a soggetti privati</t>
  </si>
  <si>
    <t>Noleggi</t>
  </si>
  <si>
    <t>Locazioni</t>
  </si>
  <si>
    <t>Interessi passivi a Amministrazioni pubbliche</t>
  </si>
  <si>
    <t>Interessi passivi v/fornitori</t>
  </si>
  <si>
    <t>Altri oneri finanziari</t>
  </si>
  <si>
    <t>IRAP</t>
  </si>
  <si>
    <t>I.V.A.</t>
  </si>
  <si>
    <t>ICI</t>
  </si>
  <si>
    <t>Altri tributi</t>
  </si>
  <si>
    <t>Indennità e rimborso spese  per il Consiglio</t>
  </si>
  <si>
    <t>Indennità e rimborso spese  per la Giunta</t>
  </si>
  <si>
    <t>Indennità e rimborso spese   per il Presidente</t>
  </si>
  <si>
    <t>Indennità e rimborso spese  per il Collegio dei revisori</t>
  </si>
  <si>
    <t>Indennità e rimborso spese  per il Nucleo di valutazione</t>
  </si>
  <si>
    <t>Commissioni e Comitati</t>
  </si>
  <si>
    <t>Borse di studio</t>
  </si>
  <si>
    <t xml:space="preserve">Ritenute erariali su indennità a organi istituzionali e altri compensi </t>
  </si>
  <si>
    <t>Contributi previdenziali e assistenziali su indennità a organi istituzionali e altri compensi</t>
  </si>
  <si>
    <t xml:space="preserve">Ritenute previdenziali ed assistenziali a carico degli organi istituzionali </t>
  </si>
  <si>
    <t>Altri oneri  della gestione corrente</t>
  </si>
  <si>
    <t>Fabbricati</t>
  </si>
  <si>
    <t>Impianti e macchinari</t>
  </si>
  <si>
    <t>Materiale bibliografico</t>
  </si>
  <si>
    <t>Immobilizzazioni immateriali</t>
  </si>
  <si>
    <t>Hardware</t>
  </si>
  <si>
    <t>Acquisizione o realizzazione software</t>
  </si>
  <si>
    <t>Altre immobilizzazioni immateriali</t>
  </si>
  <si>
    <t>Contributi e trasferimenti per investimenti ad altre amministrazioni pubbliche centrali</t>
  </si>
  <si>
    <t>Contributi e trasferimenti per investimenti  ordinari a  imprese</t>
  </si>
  <si>
    <t>Deposito cauzionale  per spese contrattuali</t>
  </si>
  <si>
    <t>Concessione di crediti a famiglie</t>
  </si>
  <si>
    <t>Altre operazioni finanziarie</t>
  </si>
  <si>
    <t>4. AFFARI ECONOMICI</t>
  </si>
  <si>
    <t>1. Affari generali economici, commerciali e del lavoro</t>
  </si>
  <si>
    <t>3. Servizi generali</t>
  </si>
  <si>
    <t>1. Organi esecutivi e legislativi, attività finanziari e fiscali e affari esteri</t>
  </si>
  <si>
    <t>MISSIONE</t>
  </si>
  <si>
    <t>PROGRAMMA</t>
  </si>
  <si>
    <t>DIVISIONE</t>
  </si>
  <si>
    <t>GRUPPO</t>
  </si>
  <si>
    <t>TOTALE GENERALE USCITE</t>
  </si>
  <si>
    <t>Altre spese correnti</t>
  </si>
  <si>
    <t>Competenze a favore del personale</t>
  </si>
  <si>
    <t>Ritenute a carico del personale</t>
  </si>
  <si>
    <t>Contributi a carico dell'ente</t>
  </si>
  <si>
    <t>Interventi assistenziali</t>
  </si>
  <si>
    <t>Altre spese del personale</t>
  </si>
  <si>
    <t>PERSONALE</t>
  </si>
  <si>
    <t>ACQUISTO DI BENI E SERVIZI</t>
  </si>
  <si>
    <t>CONTRIBUTI E TRASFERIMENTI CORRENTI</t>
  </si>
  <si>
    <t>Contributi e trasferimenti a Amministrazioni pubbliche</t>
  </si>
  <si>
    <t>Contributi e trasferimenti a soggetti privati</t>
  </si>
  <si>
    <t>ALTRE SPESE CORRENTI</t>
  </si>
  <si>
    <t>Rimborsi</t>
  </si>
  <si>
    <t>Godimento di beni di terzi</t>
  </si>
  <si>
    <t>Interessi passivi e oneri finanziari diversi</t>
  </si>
  <si>
    <t>Imposte e tasse</t>
  </si>
  <si>
    <t>INVESTIMENTI FISSI</t>
  </si>
  <si>
    <t>Immobilizzazioni materiali</t>
  </si>
  <si>
    <t>CONTRIBUTI E TRASFERIMENTI PER INVESTIMENTI</t>
  </si>
  <si>
    <t>Contributi e trasferimenti per investimenti a Amministrazioni pubbliche</t>
  </si>
  <si>
    <t>Contributi e trasferimenti per investimenti a soggetti privati</t>
  </si>
  <si>
    <t>OPERAZIONI FINANZIARIE</t>
  </si>
  <si>
    <t>Concessione di crediti</t>
  </si>
  <si>
    <t>DESCRIZIONE CODICE ECONOMICO</t>
  </si>
  <si>
    <t>CODICE BREVE</t>
  </si>
  <si>
    <t>Classificazione per missioni-programmi COFOG (codici brevi in legenda)</t>
  </si>
  <si>
    <t>DIRITTI</t>
  </si>
  <si>
    <t>Diritto annuale</t>
  </si>
  <si>
    <t>Sanzioni diritto annuale</t>
  </si>
  <si>
    <t>Interessi moratori per diritto annuale</t>
  </si>
  <si>
    <t>Diritti di segreteria</t>
  </si>
  <si>
    <t>Sanzioni amministrative</t>
  </si>
  <si>
    <t>ENTRATE DERIVANTI DALLA PRESTAZIONE DI SERVIZI E DALLA CESSIONE DI BENI</t>
  </si>
  <si>
    <t>Vendita  pubblicazioni</t>
  </si>
  <si>
    <t>Altri proventi derivanti dalla cessione di beni</t>
  </si>
  <si>
    <t xml:space="preserve">Proventi da verifiche metriche </t>
  </si>
  <si>
    <t>Concorsi a premio</t>
  </si>
  <si>
    <t>Utilizzo banche dati</t>
  </si>
  <si>
    <t>Altri proventi derivanti dalla prestazione di servizi</t>
  </si>
  <si>
    <t>CONTRIBUTI E TRASFERIMENTI  CORRENTI</t>
  </si>
  <si>
    <t>Contributi e trasferimenti correnti da Amministrazioni pubbliche</t>
  </si>
  <si>
    <t>Contributi e trasferimenti correnti da Stato per attività delegate</t>
  </si>
  <si>
    <t>Altri contributi e trasferimenti correnti da Stato</t>
  </si>
  <si>
    <t>Contributi e trasferimenti correnti da enti di ricerca statali</t>
  </si>
  <si>
    <t>Altri contributi e trasferimenti correnti da altre amministrazioni pubbliche centrali</t>
  </si>
  <si>
    <t>Contributi e trasferimenti correnti da Regione e Prov. Autonoma per attività delegate</t>
  </si>
  <si>
    <t>Altri contributi e trasferimenti correnti da Regione e Prov. Autonoma</t>
  </si>
  <si>
    <t>Contributi e trasferimenti correnti da province</t>
  </si>
  <si>
    <t>Contributi e trasferimenti correnti da città metropolitane</t>
  </si>
  <si>
    <t>Contributi e trasferimenti correnti da comuni</t>
  </si>
  <si>
    <t>Contributi e trasferimenti correnti da unioni di comuni</t>
  </si>
  <si>
    <t>Contributi e trasferimenti correnti da comunità montane</t>
  </si>
  <si>
    <t>Contributi e trasferimenti correnti da aziende sanitarie</t>
  </si>
  <si>
    <t>Contributi e trasferimenti correnti da aziende ospedaliere</t>
  </si>
  <si>
    <t>Contributi e trasferimenti correnti da IRCCS pubblici - Fondazioni IRCCS</t>
  </si>
  <si>
    <t>Contributi e trasferimenti correnti dagli Istituti Zooprofilattici sperimentali</t>
  </si>
  <si>
    <t>Contributi e trasferimenti correnti da Policlinici universitari</t>
  </si>
  <si>
    <t>Contributi e trasferimenti correnti da Enti di previdenza</t>
  </si>
  <si>
    <t>Contributi e trasferimenti correnti da Enti di ricerca locali</t>
  </si>
  <si>
    <t>Contributi e trasferimenti correnti da Camere di commercio</t>
  </si>
  <si>
    <t>Contributi e trasferimenti correnti da Unioni regionali delle Camere di Commercio</t>
  </si>
  <si>
    <t>Contributi e trasferimenti correnti da Centri esteri delle Camere di Commercio</t>
  </si>
  <si>
    <t>Contributi e trasferimenti correnti da Unioncamere - fondo perequativo per rigidità di bilancio</t>
  </si>
  <si>
    <t>Contributi e trasferimenti correnti da Unioncamere - fondo perequativo per progetti</t>
  </si>
  <si>
    <t>Altri contributi e trasferimenti correnti da Unioncamere</t>
  </si>
  <si>
    <t>Contributi e trasferimenti correnti da Autorità portuali</t>
  </si>
  <si>
    <t>Contributi e trasferimenti correnti da Aziende di promozione turistica</t>
  </si>
  <si>
    <t>Contributi e trasferimenti correnti da Università</t>
  </si>
  <si>
    <t>Contributi e trasferimenti correnti da Enti gestori di parchi</t>
  </si>
  <si>
    <t>Contributi e trasferimenti correnti da ARPA</t>
  </si>
  <si>
    <t>Contributi e trasferimenti correnti da altre Amministrazioni pubbliche locali</t>
  </si>
  <si>
    <t>Contributi e trasferimenti correnti da soggetti privati</t>
  </si>
  <si>
    <t>Contributi e trasferimenti correnti da Famiglie</t>
  </si>
  <si>
    <t>Contributi e trasferimenti correnti da Istituzioni sociali senza fine di lucro</t>
  </si>
  <si>
    <t>Riversamento avanzo di bilancio da Aziende speciali</t>
  </si>
  <si>
    <t>Altri contributi e trasferimenti correnti da Aziende speciali</t>
  </si>
  <si>
    <t>Contributi e trasferimenti correnti da  Imprese</t>
  </si>
  <si>
    <t>Contributi e trasferimenti correnti dall'estero</t>
  </si>
  <si>
    <t>Contributi e trasferimenti correnti da Unione Europea</t>
  </si>
  <si>
    <t>Contributi e trasferimenti correnti da altre istituzioni estere</t>
  </si>
  <si>
    <t>Contributi e trasferimenti correnti da soggetti esteri privati</t>
  </si>
  <si>
    <t>ALTRE ENTRATE CORRENTI</t>
  </si>
  <si>
    <t>Concorsi, recuperi e rimborsi</t>
  </si>
  <si>
    <t>Rimborsi spese per personale distaccato/comandato</t>
  </si>
  <si>
    <t>Rimborso spese dalle  Aziende Speciali</t>
  </si>
  <si>
    <t>Altri concorsi, recuperi e rimborsi</t>
  </si>
  <si>
    <t>Sopravvenienze attive</t>
  </si>
  <si>
    <t>Entrate patrimoniali</t>
  </si>
  <si>
    <t>Fitti attivi di terrenti</t>
  </si>
  <si>
    <t>Altri fitti attivi</t>
  </si>
  <si>
    <t>Interessi attivi da Amministrazioni pubbliche</t>
  </si>
  <si>
    <t>Interessi attivi da altri</t>
  </si>
  <si>
    <t>Proventi mobiliari</t>
  </si>
  <si>
    <t>Altri proventi finanziari</t>
  </si>
  <si>
    <t>ENTRATE DERIVANTI DA ALIENAZIONI DI BENI</t>
  </si>
  <si>
    <t>Alienazione di immobilizzazioni materiali</t>
  </si>
  <si>
    <t>Alienazione di terreni</t>
  </si>
  <si>
    <t>Alienazione di fabbricati</t>
  </si>
  <si>
    <t>Alienazione di Impianti e macchinari</t>
  </si>
  <si>
    <t>Alienazione di altri beni materiali</t>
  </si>
  <si>
    <t>Alienazione di immobilizzazioni immateriali</t>
  </si>
  <si>
    <t>Alienazione di immobilizzazioni finanziarie</t>
  </si>
  <si>
    <t>Alienazione di partecipazioni di controllo e di collegamento</t>
  </si>
  <si>
    <t>Alienazione di partecipazioni  in altre imprese</t>
  </si>
  <si>
    <t>Alienazione di titoli di  Stato</t>
  </si>
  <si>
    <t>Alienazione di altri titoli</t>
  </si>
  <si>
    <t>CONTRIBUTI E TRASFERIMENTI  IN C/CAPITALE</t>
  </si>
  <si>
    <t>Contributi e trasferimenti in c/capitale da Amministrazioni pubbliche</t>
  </si>
  <si>
    <t>Contributi e trasferimenti in c/capitale  da Stato</t>
  </si>
  <si>
    <t>Contributi e trasferimenti c/capitale da enti di ricerca statali</t>
  </si>
  <si>
    <t>Contributi e trasferimenti c/capitale da altre amministrazioni pubbliche centrali</t>
  </si>
  <si>
    <t xml:space="preserve">Contributi e trasferimenti da Regione e Prov. Autonoma </t>
  </si>
  <si>
    <t>Contributi e trasferimenti in c/capitale  da province</t>
  </si>
  <si>
    <t>Contributi e trasferimenti in c/capitale  da città metropolitane</t>
  </si>
  <si>
    <t>Contributi e trasferimenti in c/capitale  da comuni</t>
  </si>
  <si>
    <t>Contributi e trasferimenti in c/capitale  da unioni di comuni</t>
  </si>
  <si>
    <t>Contributi e trasferimenti in c/capitale  da comunità montane</t>
  </si>
  <si>
    <t>Contributi e trasferimenti in c/capitale  da aziende sanitarie</t>
  </si>
  <si>
    <t>Contributi e trasferimenti in c/capitale  da aziende ospedaliere</t>
  </si>
  <si>
    <t>Contributi e trasferimenti in c/capitale  da IRCCS pubblici - Fondazioni IRCCS</t>
  </si>
  <si>
    <t>Contributi e trasferimenti in c/capitale dagli Istituti Zooprofilattici sperimentali</t>
  </si>
  <si>
    <t>Contributi e trasferimenti in c/capitale  da Policlinici universitari</t>
  </si>
  <si>
    <t>Contributi e trasferimenti in c/capitale  da Enti di previdenza</t>
  </si>
  <si>
    <t>Contributi e trasferimenti in c/capitale  da Enti di ricerca locali</t>
  </si>
  <si>
    <t>Contributi e trasferimenti in c/capitale  da altre Camere di commercio</t>
  </si>
  <si>
    <t>Contributi e trasferimenti in c/capitale da Unioni regionali delle Camere di commercio</t>
  </si>
  <si>
    <t>Contributi e trasferimenti in c/capitale da Centri esteri  delle Camere di Commercio</t>
  </si>
  <si>
    <t>Contributi e trasferimenti in c/capitale da Unioncamere</t>
  </si>
  <si>
    <t>Contributi e trasferimenti in c/capitale  da Autorità portuali</t>
  </si>
  <si>
    <t>Contributi e trasferimenti in c/capitale  da Aziende di promozione turistica</t>
  </si>
  <si>
    <t>Contributi e trasferimenti in c/capitale  da Università</t>
  </si>
  <si>
    <t>Contributi e trasferimenti in c/capitale  da Enti Parco Nazionali</t>
  </si>
  <si>
    <t>Contributi e trasferimenti in c/capitale  da ARPA</t>
  </si>
  <si>
    <t>Contributi e trasferimenti in c/capitale  da altre Amministrazioni pubbliche locali</t>
  </si>
  <si>
    <t>Contributi e trasferimenti in conto capitale da soggetti privati</t>
  </si>
  <si>
    <t>Contributi e trasferimenti in c/capitale  da aziende speciali</t>
  </si>
  <si>
    <t>Contributi e trasferimenti in c/capitale  da altre Imprese</t>
  </si>
  <si>
    <t>Contributi e trasferimenti in c/capitale  da Famiglie</t>
  </si>
  <si>
    <t>Contributi e trasferimenti in c/capitale  da Istituzioni sociali senza fine di lucro</t>
  </si>
  <si>
    <t>Contributi e trasferimenti in c/capitale dall'estero</t>
  </si>
  <si>
    <t>Contributi e trasferimenti in c/capitale  dall'Unione Europea</t>
  </si>
  <si>
    <t>Contributi e trasferimenti in conto capitale da altre istituzioni estere</t>
  </si>
  <si>
    <t>Contributi e trasferimenti in conto capitale da soggetti esteri privati</t>
  </si>
  <si>
    <t>Prelievi da conti bancari di deposito</t>
  </si>
  <si>
    <t>Restituzione depositi versati dall'Ente</t>
  </si>
  <si>
    <t>Depositi cauzionali</t>
  </si>
  <si>
    <t>Restituzione fondi economali</t>
  </si>
  <si>
    <t>Riscossione di crediti</t>
  </si>
  <si>
    <t>Riscossione di crediti da Camere di Commercio</t>
  </si>
  <si>
    <t>Riscossione di crediti dalle Unioni regionali</t>
  </si>
  <si>
    <t>Riscossione  di crediti da altre amministrazioni pubbliche</t>
  </si>
  <si>
    <t>Riscossione  di crediti da aziende speciali</t>
  </si>
  <si>
    <t>Riscossione  di crediti da altre imprese</t>
  </si>
  <si>
    <t>Riscossione  di crediti da dipendenti</t>
  </si>
  <si>
    <t>Riscossione  di crediti da famiglie</t>
  </si>
  <si>
    <t>Riscossione  di crediti da istituzioni sociali private</t>
  </si>
  <si>
    <t>Riscossione  di crediti da soggetti esteri</t>
  </si>
  <si>
    <t>ENTRATE DERIVANTI DA ACCENSIONE DI PRESTITI</t>
  </si>
  <si>
    <t>Anticipazioni di cassa</t>
  </si>
  <si>
    <t xml:space="preserve">Mutui e prestiti </t>
  </si>
  <si>
    <t>INCASSI DA REGOLARIZZARE DERIVANTI DALLE ANTICIPAZIONI DI CASSA  (riscossioni codificate dal cassiere)</t>
  </si>
  <si>
    <t>ALTRI INCASSI DA REGOLARIZZARE (riscossioni codificate dal cassiere)</t>
  </si>
  <si>
    <t>Entrate derivanti dalla vendita di beni</t>
  </si>
  <si>
    <t>Entrate derivanti dalla prestazione di servizi</t>
  </si>
  <si>
    <t>TOTALE GENERALE ENTRATE</t>
  </si>
  <si>
    <t>USCITE</t>
  </si>
  <si>
    <t>CONTO CONSUNTIVO IN TERMINI DI CASSA</t>
  </si>
  <si>
    <t>ENTRATA</t>
  </si>
  <si>
    <t>Borse di studio e sussidi per il personale</t>
  </si>
  <si>
    <t>Riscaldamento e condizionamento</t>
  </si>
  <si>
    <t>Partecipazioni di controllo e di collegamento</t>
  </si>
  <si>
    <t>Mobili e arredi</t>
  </si>
  <si>
    <t>TFR a carico direttamente dell'Ente</t>
  </si>
  <si>
    <t>Altri beni materiali</t>
  </si>
  <si>
    <t>SPESE PER RIMBORSO DI PRESTITI</t>
  </si>
  <si>
    <t>Rimborso anticipazioni di cassa</t>
  </si>
  <si>
    <t>Rimborso mutui e prestiti</t>
  </si>
  <si>
    <t>PAGAMENTI DA REGOLARIZZARE PER PIGNORAMENTI (pagamenti codificati dal cassiere)</t>
  </si>
  <si>
    <t>PAGAMENTI DA REGOLARIZZARE DERIVANTI DAL RIMBORSO DELLE ANTICIPAZIONI DI CASSA (pagamenti codificati dal cassiere)</t>
  </si>
  <si>
    <t>ALTRI PAGAMENTI DA REGOLARIZZARE (pagamenti codificati dal cassiere)</t>
  </si>
  <si>
    <t>Contributi e trasferimenti ad aziende speciali per ripiano perdite</t>
  </si>
  <si>
    <t>Contributi e trasferimenti a famiglie</t>
  </si>
  <si>
    <t>Licenze software</t>
  </si>
  <si>
    <t>Licenze d'uso</t>
  </si>
  <si>
    <t>Immobilizzazioni finanziarie</t>
  </si>
  <si>
    <t>Restituzine di depositi cauzionali</t>
  </si>
  <si>
    <t>Concessione di crediti ad altre imprese</t>
  </si>
  <si>
    <t>Restituzione di depositi cauzionali</t>
  </si>
  <si>
    <t>PREVENTIVO ENTRATE 2014</t>
  </si>
  <si>
    <t>CONSUNTIVO ENTRATE 2014</t>
  </si>
  <si>
    <t>CONSUNTIVO ENTRATE 2015</t>
  </si>
  <si>
    <t>1  - Preventivo
2014</t>
  </si>
  <si>
    <t>1 - Consuntivo
2014</t>
  </si>
  <si>
    <t>1  - Preventivo
2015</t>
  </si>
  <si>
    <t>1 - Preventivo
2016</t>
  </si>
  <si>
    <t>1 - Consuntivo
2016</t>
  </si>
  <si>
    <t>1  - Preventivo
2017</t>
  </si>
  <si>
    <t>1 - Consuntivo
2015</t>
  </si>
  <si>
    <t>2  - Preventivo
2014</t>
  </si>
  <si>
    <t>2 - Preventivo
2015</t>
  </si>
  <si>
    <t>2 - Consuntivo
2014</t>
  </si>
  <si>
    <t>TOTALE SPESE 
CONSUNTIVO 2014</t>
  </si>
  <si>
    <t>TOTALE SPESE 
PREVENTIVO 2016</t>
  </si>
  <si>
    <t>TOTALE SPESE 
PREVENTIVO 2014</t>
  </si>
  <si>
    <t>TOTALE SPESE 
PREVENTIVO 2015</t>
  </si>
  <si>
    <t>TOTALE SPESE 
CONSUNTIVO 2016</t>
  </si>
  <si>
    <t>3  - Preventivo
2014</t>
  </si>
  <si>
    <t>3 - Consuntivo
2014</t>
  </si>
  <si>
    <t>4  - Preventivo
2014</t>
  </si>
  <si>
    <t>4 - Consuntivo
2014</t>
  </si>
  <si>
    <t>5  - Preventivo
2014</t>
  </si>
  <si>
    <t>5 - Consuntivo
2014</t>
  </si>
  <si>
    <t>6  - Preventivo
2014</t>
  </si>
  <si>
    <t>9 - Consuntivo
2014</t>
  </si>
  <si>
    <t>6 - Consuntivo
2014</t>
  </si>
  <si>
    <t>9  - Preventivo
2014</t>
  </si>
  <si>
    <t>2 - Consuntivo
2015</t>
  </si>
  <si>
    <t>3 - Consuntivo
2015</t>
  </si>
  <si>
    <t>4 - Consuntivo
2015</t>
  </si>
  <si>
    <t>5 - Consuntivo
2015</t>
  </si>
  <si>
    <t>6 - Consuntivo
2015</t>
  </si>
  <si>
    <t>9 - Consuntivo
2015</t>
  </si>
  <si>
    <t>TOTALE SPESE 
CONSUNTIVO 2015</t>
  </si>
  <si>
    <t>2 - Preventivo
2016</t>
  </si>
  <si>
    <t>2 - Consuntivo
2016</t>
  </si>
  <si>
    <t>2  - Preventivo
2017</t>
  </si>
  <si>
    <t>TOTALE SPESE 
PREVENTIVO 2017</t>
  </si>
  <si>
    <t>3 - Consuntivo
2016</t>
  </si>
  <si>
    <t>3  - Preventivo
2017</t>
  </si>
  <si>
    <t>4 - Consuntivo
2016</t>
  </si>
  <si>
    <t>4  - Preventivo
2017</t>
  </si>
  <si>
    <t>5 - Consuntivo
2016</t>
  </si>
  <si>
    <t>5  - Preventivo
2017</t>
  </si>
  <si>
    <t>6 - Consuntivo
2016</t>
  </si>
  <si>
    <t>6  - Preventivo
2017</t>
  </si>
  <si>
    <t>9 - Consuntivo
2016</t>
  </si>
  <si>
    <t>9  - Preventivo
2017</t>
  </si>
  <si>
    <t>Acquisto di beni e servizi derivati da sopravvenienze passive</t>
  </si>
  <si>
    <t>Acquisto di beni per il funzionamento di mezzi di trasporto</t>
  </si>
  <si>
    <t>9 - Preventivo
2015</t>
  </si>
  <si>
    <t xml:space="preserve">PREVENTIVO ENTRATE 2015 </t>
  </si>
  <si>
    <t xml:space="preserve">PREVENTIVO ENTRATE 2016 </t>
  </si>
  <si>
    <t xml:space="preserve">PREVENTIVO ENTRATE 2017 </t>
  </si>
  <si>
    <t xml:space="preserve">CONSUNTIVO ENTRATE 2016 </t>
  </si>
  <si>
    <t>1. SERVIZI GENERALI DELLE PUBBLICHE AMMINISTRAZIONI</t>
  </si>
  <si>
    <t>3  - Preventivo
2015</t>
  </si>
  <si>
    <t>3  - Preventivo
2016</t>
  </si>
  <si>
    <t>4  - Preventivo
2015</t>
  </si>
  <si>
    <t>4  - Preventivo
2016</t>
  </si>
  <si>
    <t>5  - Preventivo
2015</t>
  </si>
  <si>
    <t>5  - Preventivo
2016</t>
  </si>
  <si>
    <t>6  - Preventivo
2015</t>
  </si>
  <si>
    <t>6  - Preventivo
2016</t>
  </si>
  <si>
    <t>9  - Preventivo
2016</t>
  </si>
  <si>
    <t>011. Competitività e sviluppo delle imprese</t>
  </si>
  <si>
    <t>005. Regolamentazione, incentivazione dei settori imprenditoriali, riassetti industriali, sperimentazione tecnologica, lotta alla contraffazione, tutela della proprietà industriale</t>
  </si>
  <si>
    <t>012. Regolazione dei mercati</t>
  </si>
  <si>
    <t>004. Vigilanza sui mercati e sui prodotti, promozione della concorrenza e tutela dei consumatori</t>
  </si>
  <si>
    <t>016. Commercio internazionale ed internazionalizzazione del sistema produttivo</t>
  </si>
  <si>
    <t>005. Sostegno all'internazionalizzazione delle imprese e promozione del made in Italy</t>
  </si>
  <si>
    <t>032. Servizi istituzionali e generali delle amministrazioni pubbliche</t>
  </si>
  <si>
    <t>002. Indirizzo politico</t>
  </si>
  <si>
    <t>004. Servizi generali, formativi ed approvvigionamenti per le Amministrazioni pubbliche</t>
  </si>
  <si>
    <t>090. Servizi per conto terzi e partite di giro</t>
  </si>
  <si>
    <t>001. Servizi per conto terzi e partite di giro</t>
  </si>
  <si>
    <t>Contributi e trasferimenti per investimenti  a istituzioni sociali private</t>
  </si>
  <si>
    <t xml:space="preserve">PREVENTIVO ENTRATE 2018 </t>
  </si>
  <si>
    <t>TOTALE SPESE 
PREVENTIVO 2018</t>
  </si>
  <si>
    <t>1  - Preventivo
2018</t>
  </si>
  <si>
    <t>2  - Preventivo
2018</t>
  </si>
  <si>
    <t>3  - Preventivo
2018</t>
  </si>
  <si>
    <t>4  - Preventivo
2018</t>
  </si>
  <si>
    <t>5  - Preventivo
2018</t>
  </si>
  <si>
    <t>6  - Preventivo
2018</t>
  </si>
  <si>
    <t>9  - Preventivo
2018</t>
  </si>
  <si>
    <t>Altri contributi e trasferimenti a aziende speciali</t>
  </si>
  <si>
    <t>Altri contributi e trasferimenti ordinari a imprese</t>
  </si>
  <si>
    <t>Contributi e trasferimenti correnti a Camere di commercio</t>
  </si>
  <si>
    <t>Contributi e trasferimenti correnti a Stato</t>
  </si>
  <si>
    <t>Contributi e trasferimenti correnti a province</t>
  </si>
  <si>
    <t>Contributi e trasferimenti correnti a comuni</t>
  </si>
  <si>
    <t>Contributi e trasferimenti correnti a unioni di comuni</t>
  </si>
  <si>
    <t>Contributi e trasferimenti correnti a comunità montane</t>
  </si>
  <si>
    <t>Contributi e trasferimenti a istituzioni sociali private</t>
  </si>
  <si>
    <t xml:space="preserve">CONSUNTIVO ENTRATE 2017 </t>
  </si>
  <si>
    <t>TOTALE SPESE 
CONSUNTIVO 2017</t>
  </si>
  <si>
    <t>2 - Consuntivo
2017</t>
  </si>
  <si>
    <t>9 - Consuntivo
2017</t>
  </si>
  <si>
    <t>6 - Consuntivo
2017</t>
  </si>
  <si>
    <t>5 - Consuntivo
2017</t>
  </si>
  <si>
    <t>4 - Consuntivo
2017</t>
  </si>
  <si>
    <t>3 - Consuntivo
2017</t>
  </si>
  <si>
    <t>1 - Consuntivo
2017</t>
  </si>
  <si>
    <t>CONSUNTIVO ENTRATE 2018</t>
  </si>
  <si>
    <t>PREVENTIVO ENTRATE 2019</t>
  </si>
  <si>
    <t>TOTALE SPESE 
CONSUNTIVO 2018</t>
  </si>
  <si>
    <t>TOTALE SPESE 
PREVENTIVO 2019</t>
  </si>
  <si>
    <t>1 - Consuntivo
2018</t>
  </si>
  <si>
    <t>1  - Preventivo
2019</t>
  </si>
  <si>
    <t>2 - Consuntivo
2018</t>
  </si>
  <si>
    <t>2  - Preventivo
2019</t>
  </si>
  <si>
    <t>3 - Consuntivo
2018</t>
  </si>
  <si>
    <t>3  - Preventivo
2019</t>
  </si>
  <si>
    <t>4 - Consuntivo
2018</t>
  </si>
  <si>
    <t>4  - Preventivo
2019</t>
  </si>
  <si>
    <t>5 - Consuntivo
2018</t>
  </si>
  <si>
    <t>5  - Preventivo
2019</t>
  </si>
  <si>
    <t>6 - Consuntivo
2018</t>
  </si>
  <si>
    <t>6  - Preventivo
2019</t>
  </si>
  <si>
    <t>9 - Consuntivo
2018</t>
  </si>
  <si>
    <t>9  - Preventivo
2019</t>
  </si>
  <si>
    <t xml:space="preserve">Conferimenti di capitale </t>
  </si>
  <si>
    <t>Conferimenti di capitale</t>
  </si>
  <si>
    <t>1  - Preventivo
2020</t>
  </si>
  <si>
    <t>2  - Preventivo
2020</t>
  </si>
  <si>
    <t>3  - Preventivo
2020</t>
  </si>
  <si>
    <t>4  - Preventivo
2020</t>
  </si>
  <si>
    <t>5  - Preventivo
2020</t>
  </si>
  <si>
    <t>6  - Preventivo
2020</t>
  </si>
  <si>
    <t>9  - Preventivo
2020</t>
  </si>
  <si>
    <t>TOTALE SPESE 
PREVENTIVO 2020</t>
  </si>
  <si>
    <t>PREVENTIVO ENTRATE 2020</t>
  </si>
  <si>
    <t>Contributi e trasferimenti per investimenti a Università</t>
  </si>
  <si>
    <t>CONSUNTIVO ENTRATE 2019</t>
  </si>
  <si>
    <t>TOTALE SPESE 
CONSUNTIVO 2019</t>
  </si>
  <si>
    <t>1 - Consuntivo
2019</t>
  </si>
  <si>
    <t>2 - Consuntivo
2019</t>
  </si>
  <si>
    <t>3 - Consuntivo
2019</t>
  </si>
  <si>
    <t>4 - Consuntivo
2019</t>
  </si>
  <si>
    <t>5 - Consuntivo
2019</t>
  </si>
  <si>
    <t>6 - Consuntivo
2019</t>
  </si>
  <si>
    <t>9 - Consuntivo
2019</t>
  </si>
  <si>
    <t>Altri contributi e trasferimenti correnti a Università</t>
  </si>
  <si>
    <t>IRES</t>
  </si>
  <si>
    <t>TOTALE SPESE 
PREVENTIVO 2021</t>
  </si>
  <si>
    <t>CONSUNTIVO ENTRATE 2020</t>
  </si>
  <si>
    <t>PREVENTIVO ENTRATE 2021</t>
  </si>
  <si>
    <t>TOTALE SPESE 
CONSUNTIVO 2020</t>
  </si>
  <si>
    <t>1  - Preventivo
2021</t>
  </si>
  <si>
    <t>1 - Consuntivo
2020</t>
  </si>
  <si>
    <t>2  - Preventivo
2021</t>
  </si>
  <si>
    <t>2 - Consuntivo
2020</t>
  </si>
  <si>
    <t>3  - Preventivo
2021</t>
  </si>
  <si>
    <t>3 - Consuntivo
2020</t>
  </si>
  <si>
    <t>4  - Preventivo
2021</t>
  </si>
  <si>
    <t>4 - Consuntivo
2020</t>
  </si>
  <si>
    <t>5  - Preventivo
2021</t>
  </si>
  <si>
    <t>5 - Consuntivo
2020</t>
  </si>
  <si>
    <t>6  - Preventivo
2021</t>
  </si>
  <si>
    <t>6 - Consuntivo
2020</t>
  </si>
  <si>
    <t>9  - Preventivo
2021</t>
  </si>
  <si>
    <t>9 - Consuntivo
2020</t>
  </si>
  <si>
    <t>TOTALE SPESE 
CONSUNTIVO 2021</t>
  </si>
  <si>
    <t>TOTALE SPESE 
PREVENTIVO 2022</t>
  </si>
  <si>
    <t>1 - Consuntivo
2021</t>
  </si>
  <si>
    <t>1  - Preventivo
2022</t>
  </si>
  <si>
    <t>2 - Consuntivo
2021</t>
  </si>
  <si>
    <t>2  - Preventivo
2022</t>
  </si>
  <si>
    <t>3 - Consuntivo
2021</t>
  </si>
  <si>
    <t>3  - Preventivo
2022</t>
  </si>
  <si>
    <t>4 - Consuntivo
2021</t>
  </si>
  <si>
    <t>4  - Preventivo
2022</t>
  </si>
  <si>
    <t>5 - Consuntivo
2021</t>
  </si>
  <si>
    <t>5  - Preventivo
2022</t>
  </si>
  <si>
    <t>6 - Consuntivo
2021</t>
  </si>
  <si>
    <t>6  - Preventivo
2022</t>
  </si>
  <si>
    <t>CONSUNTIVO ENTRATE 2021</t>
  </si>
  <si>
    <t>PREVENTIVO ENTRATE 2022</t>
  </si>
  <si>
    <t>Terreni</t>
  </si>
  <si>
    <t>Automezzi</t>
  </si>
  <si>
    <t>Contributi e trasferimenti per investimenti a enti di ricerca statali</t>
  </si>
  <si>
    <t>PREVENTIVO ENTRATE 2023</t>
  </si>
  <si>
    <t>TOTALE SPESE 
PREVENTIVO 2023</t>
  </si>
  <si>
    <t>1  - Preventivo
2023</t>
  </si>
  <si>
    <t>2  - Preventivo
2023</t>
  </si>
  <si>
    <t>3  - Preventivo
2023</t>
  </si>
  <si>
    <t>4  - Preventivo
2023</t>
  </si>
  <si>
    <t>5  - Preventivo
2023</t>
  </si>
  <si>
    <t>6  - Preventivo
2023</t>
  </si>
  <si>
    <t>1 - Consuntivo
2022</t>
  </si>
  <si>
    <t>2 - Consuntivo
2022</t>
  </si>
  <si>
    <t>3 - Consuntivo
2022</t>
  </si>
  <si>
    <t>4 - Consuntivo
2022</t>
  </si>
  <si>
    <t>5 - Consuntivo
2022</t>
  </si>
  <si>
    <t>6 - Consuntivo
2022</t>
  </si>
  <si>
    <t>9 - Consuntivo
2022</t>
  </si>
  <si>
    <t>9 - Consuntivo
2021</t>
  </si>
  <si>
    <t>9  - Preventivo
2022</t>
  </si>
  <si>
    <t>TOTALE SPESE 
CONSUNTIVO 2022</t>
  </si>
  <si>
    <t>1  - Preventivo agg.
2014</t>
  </si>
  <si>
    <t>1  - Preventivo agg.
2015</t>
  </si>
  <si>
    <t>1 - Preventivo agg.
2016</t>
  </si>
  <si>
    <t>1  - Preventivo agg.
2017</t>
  </si>
  <si>
    <t>1  - Preventivo agg.
2018</t>
  </si>
  <si>
    <t>1  - Preventivo agg.
2019</t>
  </si>
  <si>
    <t>1  - Preventivo agg.
2020</t>
  </si>
  <si>
    <t>1  - Preventivo agg.
2021</t>
  </si>
  <si>
    <t>1  - Preventivo agg.
2022</t>
  </si>
  <si>
    <t>2  - Preventivo agg.
2014</t>
  </si>
  <si>
    <t>2 - Preventivo agg.
2015</t>
  </si>
  <si>
    <t>2 - Preventivo agg.
2016</t>
  </si>
  <si>
    <t>2  - Preventivo agg.
2017</t>
  </si>
  <si>
    <t>2  - Preventivo agg.
2018</t>
  </si>
  <si>
    <t>2  - Preventivo agg.
2019</t>
  </si>
  <si>
    <t>2  - Preventivo agg.
2020</t>
  </si>
  <si>
    <t>2  - Preventivo agg.
2021</t>
  </si>
  <si>
    <t>2  - Preventivo agg.
2022</t>
  </si>
  <si>
    <t>3  - Preventivo agg.
2014</t>
  </si>
  <si>
    <t>TOTALE SPESE 
PREVENTIVO AGG. 2022</t>
  </si>
  <si>
    <t>TOTALE SPESE 
PREVENTIVO AGG. 2021</t>
  </si>
  <si>
    <t>TOTALE SPESE 
PREVENTIVO AGG. 2020</t>
  </si>
  <si>
    <t>TOTALE SPESE 
PREVENTIVO AGG.  2019</t>
  </si>
  <si>
    <t>TOTALE SPESE 
PREVENTIVO AGG. 2018</t>
  </si>
  <si>
    <t>TOTALE SPESE 
PREVENTIVO AGG.  2017</t>
  </si>
  <si>
    <t>TOTALE SPESE 
PREVENTIVO AGG.  2016</t>
  </si>
  <si>
    <t>TOTALE SPESE 
PREVENTIVO AGG.  2015</t>
  </si>
  <si>
    <t>TOTALE SPESE 
PREVENTIVO AGG.  2014</t>
  </si>
  <si>
    <t>9  - Preventivo agg.
2022</t>
  </si>
  <si>
    <t>9  - Preventivo  agg.
2021</t>
  </si>
  <si>
    <t>9  - Preventivo agg.
2020</t>
  </si>
  <si>
    <t>9  - Preventivo agg.
2019</t>
  </si>
  <si>
    <t>3  - Preventivo agg.
2015</t>
  </si>
  <si>
    <t>3  - Preventivo agg.
2016</t>
  </si>
  <si>
    <t>3  - Preventivo agg.
2017</t>
  </si>
  <si>
    <t>3  - Preventivo agg.
2018</t>
  </si>
  <si>
    <t>3  - Preventivo agg.
2019</t>
  </si>
  <si>
    <t>3  - Preventivo agg.
2020</t>
  </si>
  <si>
    <t>3  - Preventivo agg.
2021</t>
  </si>
  <si>
    <t>3  - Preventivo agg.
2022</t>
  </si>
  <si>
    <t>4  - Preventivo agg.
2014</t>
  </si>
  <si>
    <t>4  - Preventivo agg.
2015</t>
  </si>
  <si>
    <t>4  - Preventivo agg.
2016</t>
  </si>
  <si>
    <t>4  - Preventivo agg.
2017</t>
  </si>
  <si>
    <t>4  - Preventivo agg.
2018</t>
  </si>
  <si>
    <t>4  - Preventivo agg.
2019</t>
  </si>
  <si>
    <t>4  - Preventivo agg.
2020</t>
  </si>
  <si>
    <t>4  - Preventivo agg.
2021</t>
  </si>
  <si>
    <t>4  - Preventivo agg.
2022</t>
  </si>
  <si>
    <t>5  - Preventivo agg.
2014</t>
  </si>
  <si>
    <t>5  - Preventivo agg.
2015</t>
  </si>
  <si>
    <t>5  - Preventivo agg.
2016</t>
  </si>
  <si>
    <t>5  - Preventivo agg.
2017</t>
  </si>
  <si>
    <t>5  - Preventivo agg.
2018</t>
  </si>
  <si>
    <t>5  - Preventivo agg.
2019</t>
  </si>
  <si>
    <t>5  - Preventivo agg.
2020</t>
  </si>
  <si>
    <t>5  - Preventivo agg.
2021</t>
  </si>
  <si>
    <t>5  - Preventivo agg.
2022</t>
  </si>
  <si>
    <t>6  - Preventivo agg.
2014</t>
  </si>
  <si>
    <t>6  - Preventivo agg.
2015</t>
  </si>
  <si>
    <t>6  - Preventivo agg.
2016</t>
  </si>
  <si>
    <t>6  - Preventivo agg.
2017</t>
  </si>
  <si>
    <t>6  - Preventivo agg.
2018</t>
  </si>
  <si>
    <t>6  - Preventivo agg.
2019</t>
  </si>
  <si>
    <t>6  - Preventivo agg.
2020</t>
  </si>
  <si>
    <t>6  - Preventivo agg.
2021</t>
  </si>
  <si>
    <t>6  - Preventivo agg.
2022</t>
  </si>
  <si>
    <t>9  - Preventivo agg.
2014</t>
  </si>
  <si>
    <t>9 - Preventivo agg.
2015</t>
  </si>
  <si>
    <t>9  - Preventivo agg.
2016</t>
  </si>
  <si>
    <t>9  - Preventivo agg.
2017</t>
  </si>
  <si>
    <t>9  - Preventivo agg.
2018</t>
  </si>
  <si>
    <t>PREVENTIVO AGG. ENTRATE 2022</t>
  </si>
  <si>
    <t>PREVENTIVO AGG. ENTRATE 2021</t>
  </si>
  <si>
    <t>PREVENTIVO AGG. ENTRATE 2014</t>
  </si>
  <si>
    <t>PREVENTIVO AGG. ENTRATE 2015</t>
  </si>
  <si>
    <t>PREVENTIVO AGG. ENTRATE 2016</t>
  </si>
  <si>
    <t>PREVENTIVO AGG. ENTRATE 2017</t>
  </si>
  <si>
    <t>PREVENTIVO AGG. ENTRATE 2018</t>
  </si>
  <si>
    <t>PREVENTIVO AGG. ENTRATE 2019</t>
  </si>
  <si>
    <t>CONSUNTIVO ENTRATE 2022</t>
  </si>
  <si>
    <t>TOTALE SPESE 
PREVENTIVO AGG. 2023</t>
  </si>
  <si>
    <t>PREVENTIVO AGG. ENTRATE 2023</t>
  </si>
  <si>
    <t>1  - Preventivo agg.
2023</t>
  </si>
  <si>
    <t>2  - Preventivo agg.
2023</t>
  </si>
  <si>
    <t>3  - Preventivo agg.
2023</t>
  </si>
  <si>
    <t>4  - Preventivo agg.
2023</t>
  </si>
  <si>
    <t>5  - Preventivo agg.
2023</t>
  </si>
  <si>
    <t>6  - Preventivo agg.
2023</t>
  </si>
  <si>
    <t>9 - Preventivo
2023</t>
  </si>
  <si>
    <t>9 - Preventivo agg.
2023</t>
  </si>
  <si>
    <t>PREVENTIVO ENTRATE 2024</t>
  </si>
  <si>
    <t>1  - Preventivo
2024</t>
  </si>
  <si>
    <t>2  - Preventivo
2024</t>
  </si>
  <si>
    <t>3  - Preventivo
2024</t>
  </si>
  <si>
    <t>4  - Preventivo
2024</t>
  </si>
  <si>
    <t>5  - Preventivo
2024</t>
  </si>
  <si>
    <t>6  - Preventivo
2024</t>
  </si>
  <si>
    <t>9  - Preventivo
2024</t>
  </si>
  <si>
    <t>TOTALE SPESE 
PREVENTIVO 2024</t>
  </si>
  <si>
    <t>CONSUNTIVO ENTRATE 2023</t>
  </si>
  <si>
    <t>TOTALE SPESE 
CONSUNTIVO 2023</t>
  </si>
  <si>
    <t>TOTALE SPESE 
PREVENTIVO AGG. 2024</t>
  </si>
  <si>
    <t>1 - Consuntivo
2023</t>
  </si>
  <si>
    <t>1  - Preventivo agg. 
2024</t>
  </si>
  <si>
    <t>2 - Consuntivo
2023</t>
  </si>
  <si>
    <t>2  - Preventivo agg.
2024</t>
  </si>
  <si>
    <t>2 - Consuntivo
2024</t>
  </si>
  <si>
    <t>2  - Preventivo
2025</t>
  </si>
  <si>
    <t>1 - Consuntivo
2024</t>
  </si>
  <si>
    <t>1  - Preventivo
2025</t>
  </si>
  <si>
    <t>3 - Consuntivo
2023</t>
  </si>
  <si>
    <t>3  - Preventivo agg.
2024</t>
  </si>
  <si>
    <t>3  - Preventivo
2025</t>
  </si>
  <si>
    <t>3 - Consuntivo
2024</t>
  </si>
  <si>
    <t>4 - Consuntivo
2023</t>
  </si>
  <si>
    <t>4  - Preventivo agg.
2024</t>
  </si>
  <si>
    <t>4 - Consuntivo
2024</t>
  </si>
  <si>
    <t>4  - Preventivo
2025</t>
  </si>
  <si>
    <t>5  - Preventivo
2025</t>
  </si>
  <si>
    <t>5 - Consuntivo
2023</t>
  </si>
  <si>
    <t>5 - Consuntivo
2024</t>
  </si>
  <si>
    <t>5  - Preventivo agg.
2024</t>
  </si>
  <si>
    <t>6 - Consuntivo
2023</t>
  </si>
  <si>
    <t>6  - Preventivo agg.
2024</t>
  </si>
  <si>
    <t>6 - Consuntivo
2024</t>
  </si>
  <si>
    <t>6  - Preventivo
2025</t>
  </si>
  <si>
    <t>9 - Consuntivo
2023</t>
  </si>
  <si>
    <t>9  - Preventivo agg.
2024</t>
  </si>
  <si>
    <t>9 - Consuntivo
2024</t>
  </si>
  <si>
    <t>9  - Preventivo
2025</t>
  </si>
  <si>
    <t>TOTALE SPESE 
CONSUNTIVO 2024</t>
  </si>
  <si>
    <t>TOTALE SPESE 
PREVENTIVO 2025</t>
  </si>
  <si>
    <t>PREVENTIVO AGG. ENTRATE 2020</t>
  </si>
  <si>
    <t>PREVENTIVO AGG. ENTRATE 2024</t>
  </si>
  <si>
    <t>CONSUNTIVO ENTRATE 2024</t>
  </si>
  <si>
    <t>PREVENTIVO ENTRATE 2025</t>
  </si>
  <si>
    <t>Partecipazioni azionarie in altre imprese</t>
  </si>
  <si>
    <t>PREVENTIVO AGG. ENTRATE 2025</t>
  </si>
  <si>
    <t>9  - Preventivo agg.
2025</t>
  </si>
  <si>
    <t>6  - Preventivo agg.
2025</t>
  </si>
  <si>
    <t>5  - Preventivo agg.
2025</t>
  </si>
  <si>
    <t>4  - Preventivo agg.
2025</t>
  </si>
  <si>
    <t>3  - Preventivo agg.
2025</t>
  </si>
  <si>
    <t>2  - Preventivo agg.
2025</t>
  </si>
  <si>
    <t>1  - Preventivo agg.
2025</t>
  </si>
  <si>
    <t>TOTALE SPESE 
PREVENTIVO AGG. 2025</t>
  </si>
  <si>
    <t>Contributi e trasferimenti a soggetti esteri</t>
  </si>
  <si>
    <t>3 - Consuntivo
2025</t>
  </si>
  <si>
    <t>3  - Preventivo
2026</t>
  </si>
  <si>
    <t>2 - Consuntivo
2025</t>
  </si>
  <si>
    <t>2  - Preventivo
2026</t>
  </si>
  <si>
    <t>1 - Consuntivo
2025</t>
  </si>
  <si>
    <t>1  - Preventivo
2026</t>
  </si>
  <si>
    <t>4 - Consuntivo
2025</t>
  </si>
  <si>
    <t>4  - Preventivo
2026</t>
  </si>
  <si>
    <t>5 - Consuntivo
2025</t>
  </si>
  <si>
    <t>5  - Preventivo
2026</t>
  </si>
  <si>
    <t>6 - Consuntivo
2025</t>
  </si>
  <si>
    <t>6  - Preventivo
2026</t>
  </si>
  <si>
    <t>9 - Consuntivo
2025</t>
  </si>
  <si>
    <t>9  - Preventivo
2026</t>
  </si>
  <si>
    <t>TOTALE SPESE 
CONSUNTIVO 2025</t>
  </si>
  <si>
    <t>TOTALE SPESE 
PREVENTIVO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</si>
</sst>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6609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3">
    <xf numFmtId="0" fontId="0" fillId="0" borderId="0" xfId="0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0" fontId="16" fillId="0" borderId="10" xfId="0" applyFont="1" applyBorder="1" applyAlignment="1">
      <alignment vertical="center"/>
    </xf>
    <xf numFmtId="43" fontId="16" fillId="0" borderId="10" xfId="1" applyFont="1" applyBorder="1" applyAlignment="1">
      <alignment horizontal="center" vertical="center" wrapText="1"/>
    </xf>
    <xf numFmtId="0" fontId="0" fillId="0" borderId="10" xfId="0" applyBorder="1"/>
    <xf numFmtId="0" fontId="16" fillId="0" borderId="10" xfId="0" applyFont="1" applyBorder="1" applyAlignment="1">
      <alignment vertical="center" wrapText="1"/>
    </xf>
    <xf numFmtId="0" fontId="17" fillId="33" borderId="10" xfId="0" applyFont="1" applyFill="1" applyBorder="1" applyAlignment="1">
      <alignment wrapText="1"/>
    </xf>
    <xf numFmtId="0" fontId="0" fillId="34" borderId="10" xfId="0" applyFill="1" applyBorder="1" applyAlignment="1">
      <alignment wrapText="1"/>
    </xf>
    <xf numFmtId="0" fontId="0" fillId="0" borderId="10" xfId="0" applyBorder="1" applyAlignment="1">
      <alignment wrapText="1"/>
    </xf>
    <xf numFmtId="43" fontId="0" fillId="0" borderId="10" xfId="1" applyFont="1" applyBorder="1" applyAlignment="1">
      <alignment vertical="center" wrapText="1"/>
    </xf>
    <xf numFmtId="43" fontId="17" fillId="33" borderId="10" xfId="1" applyFont="1" applyFill="1" applyBorder="1" applyAlignment="1">
      <alignment wrapText="1"/>
    </xf>
    <xf numFmtId="43" fontId="0" fillId="34" borderId="10" xfId="1" applyFont="1" applyFill="1" applyBorder="1" applyAlignment="1">
      <alignment wrapText="1"/>
    </xf>
    <xf numFmtId="43" fontId="0" fillId="0" borderId="10" xfId="1" applyFont="1" applyBorder="1" applyAlignment="1">
      <alignment wrapText="1"/>
    </xf>
    <xf numFmtId="43" fontId="0" fillId="0" borderId="10" xfId="1" applyFont="1" applyFill="1" applyBorder="1" applyAlignment="1">
      <alignment wrapText="1"/>
    </xf>
    <xf numFmtId="43" fontId="0" fillId="0" borderId="10" xfId="1" applyFont="1" applyBorder="1"/>
    <xf numFmtId="0" fontId="19" fillId="0" borderId="10" xfId="0" applyFont="1" applyBorder="1"/>
    <xf numFmtId="0" fontId="20" fillId="33" borderId="10" xfId="0" applyFont="1" applyFill="1" applyBorder="1" applyAlignment="1">
      <alignment wrapText="1"/>
    </xf>
    <xf numFmtId="0" fontId="19" fillId="0" borderId="0" xfId="0" applyFont="1"/>
    <xf numFmtId="0" fontId="21" fillId="0" borderId="14" xfId="0" applyFont="1" applyBorder="1" applyAlignment="1">
      <alignment vertical="top"/>
    </xf>
    <xf numFmtId="0" fontId="21" fillId="0" borderId="0" xfId="0" applyFont="1" applyAlignment="1">
      <alignment vertical="top"/>
    </xf>
    <xf numFmtId="43" fontId="21" fillId="0" borderId="0" xfId="1" applyFont="1" applyBorder="1" applyAlignment="1">
      <alignment vertical="top"/>
    </xf>
    <xf numFmtId="43" fontId="24" fillId="0" borderId="14" xfId="1" applyFont="1" applyBorder="1" applyAlignment="1">
      <alignment vertical="top"/>
    </xf>
    <xf numFmtId="43" fontId="0" fillId="0" borderId="0" xfId="1" applyFont="1"/>
    <xf numFmtId="0" fontId="22" fillId="0" borderId="14" xfId="0" applyFont="1" applyBorder="1" applyAlignment="1">
      <alignment horizontal="center" vertical="top" wrapText="1"/>
    </xf>
    <xf numFmtId="43" fontId="13" fillId="33" borderId="10" xfId="1" applyFont="1" applyFill="1" applyBorder="1" applyAlignment="1">
      <alignment wrapText="1"/>
    </xf>
    <xf numFmtId="43" fontId="13" fillId="0" borderId="10" xfId="1" applyFont="1" applyBorder="1" applyAlignment="1">
      <alignment horizontal="center" vertical="center" wrapText="1"/>
    </xf>
    <xf numFmtId="43" fontId="25" fillId="33" borderId="10" xfId="1" applyFont="1" applyFill="1" applyBorder="1" applyAlignment="1">
      <alignment wrapText="1"/>
    </xf>
    <xf numFmtId="43" fontId="16" fillId="0" borderId="10" xfId="1" applyFont="1" applyBorder="1" applyAlignment="1">
      <alignment horizontal="left" vertical="center" wrapText="1"/>
    </xf>
    <xf numFmtId="0" fontId="26" fillId="0" borderId="10" xfId="0" applyFont="1" applyBorder="1"/>
    <xf numFmtId="0" fontId="25" fillId="33" borderId="10" xfId="0" applyFont="1" applyFill="1" applyBorder="1" applyAlignment="1">
      <alignment wrapText="1"/>
    </xf>
    <xf numFmtId="0" fontId="26" fillId="0" borderId="0" xfId="0" applyFont="1"/>
    <xf numFmtId="49" fontId="16" fillId="0" borderId="10" xfId="1" applyNumberFormat="1" applyFont="1" applyFill="1" applyBorder="1" applyAlignment="1">
      <alignment horizontal="center" vertical="center" wrapText="1"/>
    </xf>
    <xf numFmtId="43" fontId="18" fillId="0" borderId="12" xfId="1" applyFont="1" applyFill="1" applyBorder="1" applyAlignment="1">
      <alignment vertical="center" wrapText="1"/>
    </xf>
    <xf numFmtId="43" fontId="23" fillId="0" borderId="11" xfId="1" applyFont="1" applyFill="1" applyBorder="1" applyAlignment="1">
      <alignment wrapText="1"/>
    </xf>
    <xf numFmtId="43" fontId="23" fillId="0" borderId="12" xfId="1" applyFont="1" applyFill="1" applyBorder="1" applyAlignment="1">
      <alignment vertical="center" wrapText="1"/>
    </xf>
    <xf numFmtId="43" fontId="23" fillId="0" borderId="13" xfId="1" applyFont="1" applyFill="1" applyBorder="1" applyAlignment="1">
      <alignment vertical="center" wrapText="1"/>
    </xf>
    <xf numFmtId="43" fontId="23" fillId="0" borderId="13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10" xfId="0" applyFont="1" applyBorder="1"/>
    <xf numFmtId="0" fontId="17" fillId="0" borderId="10" xfId="0" applyFont="1" applyBorder="1" applyAlignment="1">
      <alignment wrapText="1"/>
    </xf>
    <xf numFmtId="43" fontId="17" fillId="0" borderId="10" xfId="1" applyFont="1" applyFill="1" applyBorder="1" applyAlignment="1">
      <alignment wrapText="1"/>
    </xf>
    <xf numFmtId="0" fontId="17" fillId="0" borderId="0" xfId="0" applyFont="1"/>
    <xf numFmtId="43" fontId="16" fillId="0" borderId="10" xfId="1" applyFont="1" applyFill="1" applyBorder="1" applyAlignment="1">
      <alignment horizontal="center" vertical="center" wrapText="1"/>
    </xf>
    <xf numFmtId="43" fontId="24" fillId="0" borderId="14" xfId="1" applyFont="1" applyFill="1" applyBorder="1" applyAlignment="1">
      <alignment vertical="top"/>
    </xf>
    <xf numFmtId="49" fontId="13" fillId="0" borderId="10" xfId="1" applyNumberFormat="1" applyFont="1" applyFill="1" applyBorder="1" applyAlignment="1">
      <alignment horizontal="center" vertical="center" wrapText="1"/>
    </xf>
    <xf numFmtId="43" fontId="20" fillId="0" borderId="0" xfId="1" applyFont="1" applyFill="1" applyBorder="1" applyAlignment="1">
      <alignment wrapText="1"/>
    </xf>
    <xf numFmtId="43" fontId="27" fillId="0" borderId="0" xfId="1" applyFont="1" applyFill="1" applyBorder="1" applyAlignment="1">
      <alignment wrapText="1"/>
    </xf>
    <xf numFmtId="43" fontId="21" fillId="0" borderId="0" xfId="1" applyFont="1" applyFill="1" applyBorder="1" applyAlignment="1">
      <alignment vertical="top"/>
    </xf>
    <xf numFmtId="43" fontId="26" fillId="0" borderId="11" xfId="1" applyFont="1" applyFill="1" applyBorder="1" applyAlignment="1"/>
    <xf numFmtId="43" fontId="23" fillId="0" borderId="11" xfId="1" applyFont="1" applyFill="1" applyBorder="1" applyAlignment="1"/>
    <xf numFmtId="49" fontId="1" fillId="0" borderId="0" xfId="1" applyNumberFormat="1" applyFont="1" applyFill="1" applyBorder="1" applyAlignment="1">
      <alignment vertical="top" wrapText="1"/>
    </xf>
    <xf numFmtId="43" fontId="26" fillId="0" borderId="0" xfId="1" applyFont="1"/>
    <xf numFmtId="49" fontId="0" fillId="0" borderId="0" xfId="1" applyNumberFormat="1" applyFont="1" applyFill="1" applyBorder="1" applyAlignment="1">
      <alignment vertical="top" wrapText="1"/>
    </xf>
    <xf numFmtId="0" fontId="17" fillId="35" borderId="10" xfId="0" applyFont="1" applyFill="1" applyBorder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left"/>
    </xf>
    <xf numFmtId="49" fontId="28" fillId="0" borderId="10" xfId="1" applyNumberFormat="1" applyFont="1" applyFill="1" applyBorder="1" applyAlignment="1">
      <alignment horizontal="center" vertical="center" wrapText="1"/>
    </xf>
    <xf numFmtId="43" fontId="1" fillId="0" borderId="15" xfId="1" applyFont="1" applyBorder="1" applyAlignment="1">
      <alignment wrapText="1"/>
    </xf>
    <xf numFmtId="43" fontId="1" fillId="0" borderId="15" xfId="1" applyFont="1" applyFill="1" applyBorder="1" applyAlignment="1">
      <alignment wrapText="1"/>
    </xf>
    <xf numFmtId="43" fontId="28" fillId="0" borderId="10" xfId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top"/>
    </xf>
    <xf numFmtId="43" fontId="30" fillId="0" borderId="12" xfId="1" applyFont="1" applyFill="1" applyBorder="1" applyAlignment="1">
      <alignment vertical="center" wrapText="1"/>
    </xf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0"/>
  <tableStyles count="0" defaultTableStyle="TableStyleMedium2" defaultPivotStyle="PivotStyleLight16"/>
  <colors>
    <mruColors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61"/>
  <sheetViews>
    <sheetView tabSelected="1" zoomScaleNormal="100" zoomScaleSheetLayoutView="80" workbookViewId="0">
      <pane xSplit="2" ySplit="3" topLeftCell="AE139" activePane="bottomRight" state="frozen"/>
      <selection pane="topRight" activeCell="C1" sqref="C1"/>
      <selection pane="bottomLeft" activeCell="A4" sqref="A4"/>
      <selection pane="bottomRight" activeCell="AK147" sqref="AK147"/>
    </sheetView>
  </sheetViews>
  <sheetFormatPr defaultColWidth="9.140625" defaultRowHeight="15" x14ac:dyDescent="0.25"/>
  <cols>
    <col min="1" max="1" width="5.5703125" style="5" bestFit="1" customWidth="1"/>
    <col min="2" max="2" width="82.85546875" style="9" customWidth="1"/>
    <col min="3" max="9" width="17.85546875" style="15" customWidth="1"/>
    <col min="10" max="37" width="18.140625" style="15" customWidth="1"/>
  </cols>
  <sheetData>
    <row r="1" spans="1:37" s="20" customFormat="1" ht="38.25" customHeight="1" x14ac:dyDescent="0.25">
      <c r="B1" s="38" t="s">
        <v>245</v>
      </c>
      <c r="C1" s="21"/>
      <c r="D1" s="21"/>
      <c r="E1" s="21"/>
      <c r="F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</row>
    <row r="2" spans="1:37" s="20" customFormat="1" ht="24" customHeight="1" x14ac:dyDescent="0.25">
      <c r="A2" s="19"/>
      <c r="B2" s="24" t="s">
        <v>246</v>
      </c>
      <c r="C2" s="22">
        <v>0</v>
      </c>
      <c r="D2" s="22">
        <v>0</v>
      </c>
      <c r="E2" s="22">
        <v>0</v>
      </c>
      <c r="F2" s="22">
        <v>0</v>
      </c>
      <c r="I2" s="22"/>
      <c r="J2" s="22"/>
      <c r="K2" s="22"/>
      <c r="N2" s="22"/>
      <c r="Q2" s="22"/>
      <c r="S2" s="44"/>
      <c r="T2" s="44"/>
      <c r="W2" s="44"/>
      <c r="Z2" s="44"/>
      <c r="AA2" s="48"/>
      <c r="AB2" s="48"/>
      <c r="AC2" s="44"/>
      <c r="AD2" s="48"/>
      <c r="AE2" s="48"/>
      <c r="AF2" s="44"/>
      <c r="AG2" s="48"/>
      <c r="AH2" s="48"/>
      <c r="AI2" s="48"/>
      <c r="AJ2" s="48"/>
      <c r="AK2" s="48"/>
    </row>
    <row r="3" spans="1:37" s="2" customFormat="1" ht="42" customHeight="1" x14ac:dyDescent="0.25">
      <c r="A3" s="3"/>
      <c r="B3" s="6" t="s">
        <v>102</v>
      </c>
      <c r="C3" s="4" t="s">
        <v>267</v>
      </c>
      <c r="D3" s="43" t="s">
        <v>542</v>
      </c>
      <c r="E3" s="4" t="s">
        <v>268</v>
      </c>
      <c r="F3" s="4" t="s">
        <v>319</v>
      </c>
      <c r="G3" s="43" t="s">
        <v>543</v>
      </c>
      <c r="H3" s="4" t="s">
        <v>269</v>
      </c>
      <c r="I3" s="4" t="s">
        <v>320</v>
      </c>
      <c r="J3" s="43" t="s">
        <v>544</v>
      </c>
      <c r="K3" s="4" t="s">
        <v>322</v>
      </c>
      <c r="L3" s="4" t="s">
        <v>321</v>
      </c>
      <c r="M3" s="43" t="s">
        <v>545</v>
      </c>
      <c r="N3" s="4" t="s">
        <v>363</v>
      </c>
      <c r="O3" s="4" t="s">
        <v>345</v>
      </c>
      <c r="P3" s="43" t="s">
        <v>546</v>
      </c>
      <c r="Q3" s="4" t="s">
        <v>372</v>
      </c>
      <c r="R3" s="4" t="s">
        <v>373</v>
      </c>
      <c r="S3" s="43" t="s">
        <v>547</v>
      </c>
      <c r="T3" s="43" t="s">
        <v>402</v>
      </c>
      <c r="U3" s="43" t="s">
        <v>400</v>
      </c>
      <c r="V3" s="43" t="s">
        <v>601</v>
      </c>
      <c r="W3" s="43" t="s">
        <v>414</v>
      </c>
      <c r="X3" s="43" t="s">
        <v>415</v>
      </c>
      <c r="Y3" s="43" t="s">
        <v>541</v>
      </c>
      <c r="Z3" s="43" t="s">
        <v>445</v>
      </c>
      <c r="AA3" s="43" t="s">
        <v>446</v>
      </c>
      <c r="AB3" s="43" t="s">
        <v>540</v>
      </c>
      <c r="AC3" s="43" t="s">
        <v>548</v>
      </c>
      <c r="AD3" s="43" t="s">
        <v>450</v>
      </c>
      <c r="AE3" s="43" t="s">
        <v>550</v>
      </c>
      <c r="AF3" s="43" t="s">
        <v>568</v>
      </c>
      <c r="AG3" s="43" t="s">
        <v>559</v>
      </c>
      <c r="AH3" s="43" t="s">
        <v>602</v>
      </c>
      <c r="AI3" s="60" t="s">
        <v>603</v>
      </c>
      <c r="AJ3" s="43" t="s">
        <v>604</v>
      </c>
      <c r="AK3" s="43" t="s">
        <v>606</v>
      </c>
    </row>
    <row r="4" spans="1:37" s="2" customFormat="1" ht="10.5" customHeight="1" x14ac:dyDescent="0.25">
      <c r="A4" s="3"/>
      <c r="B4" s="6"/>
      <c r="C4" s="26">
        <v>0</v>
      </c>
      <c r="D4" s="26">
        <v>0</v>
      </c>
      <c r="E4" s="26">
        <v>0</v>
      </c>
      <c r="F4" s="26">
        <v>0</v>
      </c>
      <c r="G4" s="4"/>
      <c r="H4" s="4"/>
      <c r="I4" s="26">
        <v>0</v>
      </c>
      <c r="J4" s="26"/>
      <c r="K4" s="26"/>
      <c r="L4" s="26">
        <v>0</v>
      </c>
      <c r="M4" s="26">
        <v>0</v>
      </c>
      <c r="N4" s="26"/>
      <c r="O4" s="26">
        <v>0</v>
      </c>
      <c r="P4" s="26">
        <v>0</v>
      </c>
      <c r="Q4" s="26"/>
      <c r="R4" s="26">
        <v>0</v>
      </c>
      <c r="S4" s="26"/>
      <c r="T4" s="26"/>
      <c r="U4" s="26">
        <v>0</v>
      </c>
      <c r="V4" s="26">
        <v>0</v>
      </c>
      <c r="W4" s="26"/>
      <c r="X4" s="26">
        <v>0</v>
      </c>
      <c r="Y4" s="26">
        <v>0</v>
      </c>
      <c r="Z4" s="26"/>
      <c r="AA4" s="26">
        <v>0</v>
      </c>
      <c r="AB4" s="26">
        <v>0</v>
      </c>
      <c r="AC4" s="26"/>
      <c r="AD4" s="26">
        <v>0</v>
      </c>
      <c r="AE4" s="26">
        <v>0</v>
      </c>
      <c r="AF4" s="26"/>
      <c r="AG4" s="26">
        <v>0</v>
      </c>
      <c r="AH4" s="26">
        <v>0</v>
      </c>
      <c r="AI4" s="26">
        <v>0</v>
      </c>
      <c r="AJ4" s="26">
        <v>0</v>
      </c>
      <c r="AK4" s="26">
        <v>0</v>
      </c>
    </row>
    <row r="5" spans="1:37" x14ac:dyDescent="0.25">
      <c r="A5" s="5">
        <v>1</v>
      </c>
      <c r="B5" s="7" t="s">
        <v>105</v>
      </c>
      <c r="C5" s="11">
        <f t="shared" ref="C5:D5" si="0">C6+C8+C10+C12+C14</f>
        <v>16755000</v>
      </c>
      <c r="D5" s="11">
        <f t="shared" si="0"/>
        <v>16765000</v>
      </c>
      <c r="E5" s="11">
        <f t="shared" ref="E5:K5" si="1">E6+E8+E10+E12+E14</f>
        <v>16487820.120000001</v>
      </c>
      <c r="F5" s="11">
        <f t="shared" si="1"/>
        <v>13160000</v>
      </c>
      <c r="G5" s="25">
        <f t="shared" ref="G5" si="2">G6+G8+G10+G12+G14</f>
        <v>13015000</v>
      </c>
      <c r="H5" s="25">
        <f t="shared" si="1"/>
        <v>12901867.960000001</v>
      </c>
      <c r="I5" s="11">
        <f t="shared" si="1"/>
        <v>11442350</v>
      </c>
      <c r="J5" s="11">
        <f t="shared" si="1"/>
        <v>11547350</v>
      </c>
      <c r="K5" s="11">
        <f t="shared" si="1"/>
        <v>11813090.93</v>
      </c>
      <c r="L5" s="11">
        <f t="shared" ref="L5:P5" si="3">L6+L8+L10+L12+L14</f>
        <v>10793000</v>
      </c>
      <c r="M5" s="11">
        <f t="shared" ref="M5" si="4">M6+M8+M10+M12+M14</f>
        <v>12043000</v>
      </c>
      <c r="N5" s="11">
        <f t="shared" si="3"/>
        <v>12440631.49</v>
      </c>
      <c r="O5" s="11">
        <f t="shared" ref="O5" si="5">O6+O8+O10+O12+O14</f>
        <v>12050000</v>
      </c>
      <c r="P5" s="11">
        <f t="shared" si="3"/>
        <v>12050000</v>
      </c>
      <c r="Q5" s="11">
        <f t="shared" ref="Q5:R5" si="6">Q6+Q8+Q10+Q12+Q14</f>
        <v>11971977.930000002</v>
      </c>
      <c r="R5" s="11">
        <f t="shared" si="6"/>
        <v>12228000</v>
      </c>
      <c r="S5" s="11">
        <f t="shared" ref="S5:T5" si="7">S6+S8+S10+S12+S14</f>
        <v>12434000</v>
      </c>
      <c r="T5" s="11">
        <f t="shared" si="7"/>
        <v>12370718.299999999</v>
      </c>
      <c r="U5" s="11">
        <f t="shared" ref="U5:X5" si="8">U6+U8+U10+U12+U14</f>
        <v>10626000</v>
      </c>
      <c r="V5" s="11">
        <f t="shared" ref="V5" si="9">V6+V8+V10+V12+V14</f>
        <v>10981000</v>
      </c>
      <c r="W5" s="11">
        <f t="shared" si="8"/>
        <v>11643509.980000002</v>
      </c>
      <c r="X5" s="11">
        <f t="shared" si="8"/>
        <v>12818000</v>
      </c>
      <c r="Y5" s="11">
        <f t="shared" ref="Y5" si="10">Y6+Y8+Y10+Y12+Y14</f>
        <v>11982000</v>
      </c>
      <c r="Z5" s="11">
        <f t="shared" ref="Z5:AA5" si="11">Z6+Z8+Z10+Z12+Z14</f>
        <v>11667662.849999998</v>
      </c>
      <c r="AA5" s="11">
        <f t="shared" si="11"/>
        <v>11962000</v>
      </c>
      <c r="AB5" s="11">
        <f t="shared" ref="AB5:AC5" si="12">AB6+AB8+AB10+AB12+AB14</f>
        <v>11812000</v>
      </c>
      <c r="AC5" s="11">
        <f t="shared" si="12"/>
        <v>12081242.84</v>
      </c>
      <c r="AD5" s="11">
        <f t="shared" ref="AD5:AF5" si="13">AD6+AD8+AD10+AD12+AD14</f>
        <v>11390000</v>
      </c>
      <c r="AE5" s="11">
        <f t="shared" si="13"/>
        <v>12290000</v>
      </c>
      <c r="AF5" s="11">
        <f t="shared" si="13"/>
        <v>12871588.520000001</v>
      </c>
      <c r="AG5" s="11">
        <f t="shared" ref="AG5:AH5" si="14">AG6+AG8+AG10+AG12+AG14</f>
        <v>12300000</v>
      </c>
      <c r="AH5" s="11">
        <f t="shared" si="14"/>
        <v>12570000</v>
      </c>
      <c r="AI5" s="11">
        <f t="shared" ref="AI5:AK5" si="15">AI6+AI8+AI10+AI12+AI14</f>
        <v>13208300.220000001</v>
      </c>
      <c r="AJ5" s="11">
        <f t="shared" si="15"/>
        <v>12650000</v>
      </c>
      <c r="AK5" s="11">
        <f t="shared" si="15"/>
        <v>12565000</v>
      </c>
    </row>
    <row r="6" spans="1:37" x14ac:dyDescent="0.25">
      <c r="A6" s="5">
        <v>11</v>
      </c>
      <c r="B6" s="8" t="s">
        <v>106</v>
      </c>
      <c r="C6" s="12">
        <f>C7</f>
        <v>12000000</v>
      </c>
      <c r="D6" s="12">
        <f t="shared" ref="D6:AK6" si="16">D7</f>
        <v>12000000</v>
      </c>
      <c r="E6" s="12">
        <f t="shared" si="16"/>
        <v>11894586.380000001</v>
      </c>
      <c r="F6" s="12">
        <f t="shared" si="16"/>
        <v>8500000</v>
      </c>
      <c r="G6" s="12">
        <f t="shared" si="16"/>
        <v>8400000</v>
      </c>
      <c r="H6" s="12">
        <f t="shared" si="16"/>
        <v>8403864.0299999993</v>
      </c>
      <c r="I6" s="12">
        <f t="shared" si="16"/>
        <v>7100000</v>
      </c>
      <c r="J6" s="12">
        <f t="shared" si="16"/>
        <v>7100000</v>
      </c>
      <c r="K6" s="12">
        <f t="shared" si="16"/>
        <v>7351293.6300000008</v>
      </c>
      <c r="L6" s="12">
        <f t="shared" si="16"/>
        <v>6410000</v>
      </c>
      <c r="M6" s="12">
        <f t="shared" si="16"/>
        <v>7550000</v>
      </c>
      <c r="N6" s="12">
        <f t="shared" si="16"/>
        <v>7790001.0099999998</v>
      </c>
      <c r="O6" s="12">
        <f t="shared" si="16"/>
        <v>7600000</v>
      </c>
      <c r="P6" s="12">
        <f t="shared" si="16"/>
        <v>7600000</v>
      </c>
      <c r="Q6" s="12">
        <f t="shared" si="16"/>
        <v>7401383.2400000002</v>
      </c>
      <c r="R6" s="12">
        <f t="shared" si="16"/>
        <v>7700000</v>
      </c>
      <c r="S6" s="12">
        <f t="shared" si="16"/>
        <v>7700000</v>
      </c>
      <c r="T6" s="12">
        <f t="shared" si="16"/>
        <v>7779471.7199999997</v>
      </c>
      <c r="U6" s="12">
        <f t="shared" si="16"/>
        <v>6000000</v>
      </c>
      <c r="V6" s="12">
        <f t="shared" si="16"/>
        <v>6500000</v>
      </c>
      <c r="W6" s="12">
        <f t="shared" si="16"/>
        <v>7227600.6600000001</v>
      </c>
      <c r="X6" s="12">
        <f t="shared" si="16"/>
        <v>8130000</v>
      </c>
      <c r="Y6" s="12">
        <f t="shared" si="16"/>
        <v>7500000</v>
      </c>
      <c r="Z6" s="12">
        <f t="shared" si="16"/>
        <v>7169956.7199999997</v>
      </c>
      <c r="AA6" s="12">
        <f t="shared" si="16"/>
        <v>7500000</v>
      </c>
      <c r="AB6" s="12">
        <f t="shared" si="16"/>
        <v>7400000</v>
      </c>
      <c r="AC6" s="12">
        <f t="shared" si="16"/>
        <v>7748125.9699999997</v>
      </c>
      <c r="AD6" s="12">
        <f t="shared" si="16"/>
        <v>7000000</v>
      </c>
      <c r="AE6" s="12">
        <f t="shared" si="16"/>
        <v>7800000</v>
      </c>
      <c r="AF6" s="12">
        <f t="shared" si="16"/>
        <v>8098640.8200000003</v>
      </c>
      <c r="AG6" s="12">
        <f t="shared" si="16"/>
        <v>7800000</v>
      </c>
      <c r="AH6" s="12">
        <f t="shared" si="16"/>
        <v>8000000</v>
      </c>
      <c r="AI6" s="12">
        <f t="shared" si="16"/>
        <v>8263162.8200000003</v>
      </c>
      <c r="AJ6" s="12">
        <f t="shared" si="16"/>
        <v>8100000</v>
      </c>
      <c r="AK6" s="12">
        <f t="shared" si="16"/>
        <v>8100000</v>
      </c>
    </row>
    <row r="7" spans="1:37" x14ac:dyDescent="0.25">
      <c r="A7" s="5">
        <v>1100</v>
      </c>
      <c r="B7" s="9" t="s">
        <v>106</v>
      </c>
      <c r="C7" s="14">
        <v>12000000</v>
      </c>
      <c r="D7" s="14">
        <v>12000000</v>
      </c>
      <c r="E7" s="14">
        <v>11894586.380000001</v>
      </c>
      <c r="F7" s="14">
        <v>8500000</v>
      </c>
      <c r="G7" s="14">
        <v>8400000</v>
      </c>
      <c r="H7" s="14">
        <v>8403864.0299999993</v>
      </c>
      <c r="I7" s="14">
        <v>7100000</v>
      </c>
      <c r="J7" s="14">
        <v>7100000</v>
      </c>
      <c r="K7" s="14">
        <v>7351293.6300000008</v>
      </c>
      <c r="L7" s="14">
        <v>6410000</v>
      </c>
      <c r="M7" s="14">
        <v>7550000</v>
      </c>
      <c r="N7" s="14">
        <v>7790001.0099999998</v>
      </c>
      <c r="O7" s="14">
        <v>7600000</v>
      </c>
      <c r="P7" s="14">
        <v>7600000</v>
      </c>
      <c r="Q7" s="14">
        <v>7401383.2400000002</v>
      </c>
      <c r="R7" s="14">
        <v>7700000</v>
      </c>
      <c r="S7" s="14">
        <v>7700000</v>
      </c>
      <c r="T7" s="14">
        <v>7779471.7199999997</v>
      </c>
      <c r="U7" s="14">
        <v>6000000</v>
      </c>
      <c r="V7" s="14">
        <v>6500000</v>
      </c>
      <c r="W7" s="14">
        <v>7227600.6600000001</v>
      </c>
      <c r="X7" s="14">
        <v>8130000</v>
      </c>
      <c r="Y7" s="14">
        <v>7500000</v>
      </c>
      <c r="Z7" s="14">
        <v>7169956.7199999997</v>
      </c>
      <c r="AA7" s="14">
        <v>7500000</v>
      </c>
      <c r="AB7" s="14">
        <v>7400000</v>
      </c>
      <c r="AC7" s="14">
        <v>7748125.9699999997</v>
      </c>
      <c r="AD7" s="14">
        <v>7000000</v>
      </c>
      <c r="AE7" s="14">
        <v>7800000</v>
      </c>
      <c r="AF7" s="14">
        <v>8098640.8200000003</v>
      </c>
      <c r="AG7" s="14">
        <v>7800000</v>
      </c>
      <c r="AH7" s="14">
        <v>8000000</v>
      </c>
      <c r="AI7" s="14">
        <v>8263162.8200000003</v>
      </c>
      <c r="AJ7" s="14">
        <v>8100000</v>
      </c>
      <c r="AK7" s="14">
        <v>8100000</v>
      </c>
    </row>
    <row r="8" spans="1:37" x14ac:dyDescent="0.25">
      <c r="A8" s="5">
        <v>12</v>
      </c>
      <c r="B8" s="8" t="s">
        <v>107</v>
      </c>
      <c r="C8" s="12">
        <f>C9</f>
        <v>150000</v>
      </c>
      <c r="D8" s="12">
        <f t="shared" ref="D8:AK8" si="17">D9</f>
        <v>150000</v>
      </c>
      <c r="E8" s="12">
        <f t="shared" si="17"/>
        <v>85269.8</v>
      </c>
      <c r="F8" s="12">
        <f t="shared" si="17"/>
        <v>200000</v>
      </c>
      <c r="G8" s="12">
        <f t="shared" si="17"/>
        <v>200000</v>
      </c>
      <c r="H8" s="12">
        <f t="shared" si="17"/>
        <v>237701.05</v>
      </c>
      <c r="I8" s="12">
        <f t="shared" si="17"/>
        <v>180000</v>
      </c>
      <c r="J8" s="12">
        <f t="shared" si="17"/>
        <v>180000</v>
      </c>
      <c r="K8" s="12">
        <f t="shared" si="17"/>
        <v>88227.55</v>
      </c>
      <c r="L8" s="12">
        <f t="shared" si="17"/>
        <v>100000</v>
      </c>
      <c r="M8" s="12">
        <f t="shared" si="17"/>
        <v>200000</v>
      </c>
      <c r="N8" s="12">
        <f t="shared" si="17"/>
        <v>238089.3</v>
      </c>
      <c r="O8" s="12">
        <f t="shared" si="17"/>
        <v>250000</v>
      </c>
      <c r="P8" s="12">
        <f t="shared" si="17"/>
        <v>250000</v>
      </c>
      <c r="Q8" s="12">
        <f t="shared" si="17"/>
        <v>92772.68</v>
      </c>
      <c r="R8" s="12">
        <f t="shared" si="17"/>
        <v>240000</v>
      </c>
      <c r="S8" s="12">
        <f t="shared" si="17"/>
        <v>240000</v>
      </c>
      <c r="T8" s="12">
        <f t="shared" si="17"/>
        <v>208187.72</v>
      </c>
      <c r="U8" s="12">
        <f t="shared" si="17"/>
        <v>320000</v>
      </c>
      <c r="V8" s="12">
        <f t="shared" si="17"/>
        <v>200000</v>
      </c>
      <c r="W8" s="12">
        <f t="shared" si="17"/>
        <v>103614.72</v>
      </c>
      <c r="X8" s="12">
        <f t="shared" si="17"/>
        <v>400000</v>
      </c>
      <c r="Y8" s="12">
        <f t="shared" si="17"/>
        <v>200000</v>
      </c>
      <c r="Z8" s="12">
        <f t="shared" si="17"/>
        <v>75879.87</v>
      </c>
      <c r="AA8" s="12">
        <f t="shared" si="17"/>
        <v>150000</v>
      </c>
      <c r="AB8" s="12">
        <f t="shared" si="17"/>
        <v>110000</v>
      </c>
      <c r="AC8" s="12">
        <f t="shared" si="17"/>
        <v>162106.22</v>
      </c>
      <c r="AD8" s="12">
        <f t="shared" si="17"/>
        <v>80000</v>
      </c>
      <c r="AE8" s="12">
        <f t="shared" si="17"/>
        <v>160000</v>
      </c>
      <c r="AF8" s="12">
        <f t="shared" si="17"/>
        <v>174463.88</v>
      </c>
      <c r="AG8" s="12">
        <f t="shared" si="17"/>
        <v>160000</v>
      </c>
      <c r="AH8" s="12">
        <f t="shared" si="17"/>
        <v>170000</v>
      </c>
      <c r="AI8" s="12">
        <f t="shared" si="17"/>
        <v>194560</v>
      </c>
      <c r="AJ8" s="12">
        <f t="shared" si="17"/>
        <v>150000</v>
      </c>
      <c r="AK8" s="12">
        <f t="shared" si="17"/>
        <v>160000</v>
      </c>
    </row>
    <row r="9" spans="1:37" x14ac:dyDescent="0.25">
      <c r="A9" s="5">
        <v>1200</v>
      </c>
      <c r="B9" s="9" t="s">
        <v>107</v>
      </c>
      <c r="C9" s="14">
        <v>150000</v>
      </c>
      <c r="D9" s="14">
        <v>150000</v>
      </c>
      <c r="E9" s="14">
        <v>85269.8</v>
      </c>
      <c r="F9" s="14">
        <v>200000</v>
      </c>
      <c r="G9" s="14">
        <v>200000</v>
      </c>
      <c r="H9" s="14">
        <v>237701.05</v>
      </c>
      <c r="I9" s="14">
        <v>180000</v>
      </c>
      <c r="J9" s="14">
        <v>180000</v>
      </c>
      <c r="K9" s="14">
        <v>88227.55</v>
      </c>
      <c r="L9" s="14">
        <v>100000</v>
      </c>
      <c r="M9" s="14">
        <v>200000</v>
      </c>
      <c r="N9" s="14">
        <v>238089.3</v>
      </c>
      <c r="O9" s="14">
        <v>250000</v>
      </c>
      <c r="P9" s="14">
        <v>250000</v>
      </c>
      <c r="Q9" s="14">
        <v>92772.68</v>
      </c>
      <c r="R9" s="14">
        <v>240000</v>
      </c>
      <c r="S9" s="14">
        <v>240000</v>
      </c>
      <c r="T9" s="14">
        <v>208187.72</v>
      </c>
      <c r="U9" s="14">
        <v>320000</v>
      </c>
      <c r="V9" s="14">
        <v>200000</v>
      </c>
      <c r="W9" s="14">
        <v>103614.72</v>
      </c>
      <c r="X9" s="14">
        <v>400000</v>
      </c>
      <c r="Y9" s="14">
        <v>200000</v>
      </c>
      <c r="Z9" s="14">
        <v>75879.87</v>
      </c>
      <c r="AA9" s="14">
        <v>150000</v>
      </c>
      <c r="AB9" s="14">
        <v>110000</v>
      </c>
      <c r="AC9" s="14">
        <v>162106.22</v>
      </c>
      <c r="AD9" s="14">
        <v>80000</v>
      </c>
      <c r="AE9" s="14">
        <v>160000</v>
      </c>
      <c r="AF9" s="14">
        <v>174463.88</v>
      </c>
      <c r="AG9" s="14">
        <v>160000</v>
      </c>
      <c r="AH9" s="14">
        <v>170000</v>
      </c>
      <c r="AI9" s="14">
        <v>194560</v>
      </c>
      <c r="AJ9" s="14">
        <v>150000</v>
      </c>
      <c r="AK9" s="14">
        <v>160000</v>
      </c>
    </row>
    <row r="10" spans="1:37" x14ac:dyDescent="0.25">
      <c r="A10" s="5">
        <v>13</v>
      </c>
      <c r="B10" s="8" t="s">
        <v>108</v>
      </c>
      <c r="C10" s="12">
        <f>C11</f>
        <v>65000</v>
      </c>
      <c r="D10" s="12">
        <f t="shared" ref="D10:AK10" si="18">D11</f>
        <v>65000</v>
      </c>
      <c r="E10" s="12">
        <f t="shared" si="18"/>
        <v>41881.339999999997</v>
      </c>
      <c r="F10" s="12">
        <f t="shared" si="18"/>
        <v>80000</v>
      </c>
      <c r="G10" s="12">
        <f t="shared" si="18"/>
        <v>60000</v>
      </c>
      <c r="H10" s="12">
        <f t="shared" si="18"/>
        <v>76275.42</v>
      </c>
      <c r="I10" s="12">
        <f t="shared" si="18"/>
        <v>60000</v>
      </c>
      <c r="J10" s="12">
        <f t="shared" si="18"/>
        <v>60000</v>
      </c>
      <c r="K10" s="12">
        <f t="shared" si="18"/>
        <v>52487.929999999993</v>
      </c>
      <c r="L10" s="12">
        <f t="shared" si="18"/>
        <v>40000</v>
      </c>
      <c r="M10" s="12">
        <f t="shared" si="18"/>
        <v>50000</v>
      </c>
      <c r="N10" s="12">
        <f t="shared" si="18"/>
        <v>64258.81</v>
      </c>
      <c r="O10" s="12">
        <f t="shared" si="18"/>
        <v>70000</v>
      </c>
      <c r="P10" s="12">
        <f t="shared" si="18"/>
        <v>70000</v>
      </c>
      <c r="Q10" s="12">
        <f t="shared" si="18"/>
        <v>40320.480000000003</v>
      </c>
      <c r="R10" s="12">
        <f t="shared" si="18"/>
        <v>60000</v>
      </c>
      <c r="S10" s="12">
        <f t="shared" si="18"/>
        <v>60000</v>
      </c>
      <c r="T10" s="12">
        <f t="shared" si="18"/>
        <v>35639.22</v>
      </c>
      <c r="U10" s="12">
        <f t="shared" si="18"/>
        <v>60000</v>
      </c>
      <c r="V10" s="12">
        <f t="shared" si="18"/>
        <v>35000</v>
      </c>
      <c r="W10" s="12">
        <f t="shared" si="18"/>
        <v>30526.480000000003</v>
      </c>
      <c r="X10" s="12">
        <f t="shared" si="18"/>
        <v>50000</v>
      </c>
      <c r="Y10" s="12">
        <f t="shared" si="18"/>
        <v>40000</v>
      </c>
      <c r="Z10" s="12">
        <f t="shared" si="18"/>
        <v>20411.27</v>
      </c>
      <c r="AA10" s="12">
        <f t="shared" si="18"/>
        <v>30000</v>
      </c>
      <c r="AB10" s="12">
        <f t="shared" si="18"/>
        <v>50000</v>
      </c>
      <c r="AC10" s="12">
        <f t="shared" si="18"/>
        <v>47782.32</v>
      </c>
      <c r="AD10" s="12">
        <f t="shared" si="18"/>
        <v>20000</v>
      </c>
      <c r="AE10" s="12">
        <f t="shared" si="18"/>
        <v>40000</v>
      </c>
      <c r="AF10" s="12">
        <f t="shared" si="18"/>
        <v>50046.01</v>
      </c>
      <c r="AG10" s="12">
        <f t="shared" si="18"/>
        <v>40000</v>
      </c>
      <c r="AH10" s="12">
        <f t="shared" si="18"/>
        <v>50000</v>
      </c>
      <c r="AI10" s="12">
        <f t="shared" si="18"/>
        <v>66055.98</v>
      </c>
      <c r="AJ10" s="12">
        <f t="shared" si="18"/>
        <v>50000</v>
      </c>
      <c r="AK10" s="12">
        <f t="shared" si="18"/>
        <v>50000</v>
      </c>
    </row>
    <row r="11" spans="1:37" x14ac:dyDescent="0.25">
      <c r="A11" s="5">
        <v>1300</v>
      </c>
      <c r="B11" s="9" t="s">
        <v>108</v>
      </c>
      <c r="C11" s="14">
        <v>65000</v>
      </c>
      <c r="D11" s="14">
        <v>65000</v>
      </c>
      <c r="E11" s="14">
        <v>41881.339999999997</v>
      </c>
      <c r="F11" s="14">
        <v>80000</v>
      </c>
      <c r="G11" s="14">
        <v>60000</v>
      </c>
      <c r="H11" s="14">
        <v>76275.42</v>
      </c>
      <c r="I11" s="14">
        <v>60000</v>
      </c>
      <c r="J11" s="14">
        <v>60000</v>
      </c>
      <c r="K11" s="14">
        <v>52487.929999999993</v>
      </c>
      <c r="L11" s="14">
        <v>40000</v>
      </c>
      <c r="M11" s="14">
        <v>50000</v>
      </c>
      <c r="N11" s="14">
        <v>64258.81</v>
      </c>
      <c r="O11" s="14">
        <v>70000</v>
      </c>
      <c r="P11" s="14">
        <v>70000</v>
      </c>
      <c r="Q11" s="14">
        <v>40320.480000000003</v>
      </c>
      <c r="R11" s="14">
        <v>60000</v>
      </c>
      <c r="S11" s="14">
        <v>60000</v>
      </c>
      <c r="T11" s="14">
        <v>35639.22</v>
      </c>
      <c r="U11" s="14">
        <v>60000</v>
      </c>
      <c r="V11" s="14">
        <v>35000</v>
      </c>
      <c r="W11" s="14">
        <v>30526.480000000003</v>
      </c>
      <c r="X11" s="14">
        <v>50000</v>
      </c>
      <c r="Y11" s="14">
        <v>40000</v>
      </c>
      <c r="Z11" s="14">
        <v>20411.27</v>
      </c>
      <c r="AA11" s="14">
        <v>30000</v>
      </c>
      <c r="AB11" s="14">
        <v>50000</v>
      </c>
      <c r="AC11" s="14">
        <v>47782.32</v>
      </c>
      <c r="AD11" s="14">
        <v>20000</v>
      </c>
      <c r="AE11" s="14">
        <v>40000</v>
      </c>
      <c r="AF11" s="14">
        <v>50046.01</v>
      </c>
      <c r="AG11" s="14">
        <v>40000</v>
      </c>
      <c r="AH11" s="14">
        <v>50000</v>
      </c>
      <c r="AI11" s="14">
        <v>66055.98</v>
      </c>
      <c r="AJ11" s="14">
        <v>50000</v>
      </c>
      <c r="AK11" s="14">
        <v>50000</v>
      </c>
    </row>
    <row r="12" spans="1:37" x14ac:dyDescent="0.25">
      <c r="A12" s="5">
        <v>14</v>
      </c>
      <c r="B12" s="8" t="s">
        <v>109</v>
      </c>
      <c r="C12" s="12">
        <f>C13</f>
        <v>4500000</v>
      </c>
      <c r="D12" s="12">
        <f t="shared" ref="D12:AK12" si="19">D13</f>
        <v>4500000</v>
      </c>
      <c r="E12" s="12">
        <f t="shared" si="19"/>
        <v>4408756.96</v>
      </c>
      <c r="F12" s="12">
        <f t="shared" si="19"/>
        <v>4333000</v>
      </c>
      <c r="G12" s="12">
        <f t="shared" si="19"/>
        <v>4300000</v>
      </c>
      <c r="H12" s="12">
        <f t="shared" si="19"/>
        <v>4121816.99</v>
      </c>
      <c r="I12" s="12">
        <f t="shared" si="19"/>
        <v>4045000</v>
      </c>
      <c r="J12" s="12">
        <f t="shared" si="19"/>
        <v>4150000</v>
      </c>
      <c r="K12" s="12">
        <f t="shared" si="19"/>
        <v>4267672.66</v>
      </c>
      <c r="L12" s="12">
        <f t="shared" si="19"/>
        <v>4195000</v>
      </c>
      <c r="M12" s="12">
        <f t="shared" si="19"/>
        <v>4195000</v>
      </c>
      <c r="N12" s="12">
        <f t="shared" si="19"/>
        <v>4323287.8099999996</v>
      </c>
      <c r="O12" s="12">
        <f t="shared" si="19"/>
        <v>4100000</v>
      </c>
      <c r="P12" s="12">
        <f t="shared" si="19"/>
        <v>4100000</v>
      </c>
      <c r="Q12" s="12">
        <f t="shared" si="19"/>
        <v>4412122.6500000004</v>
      </c>
      <c r="R12" s="12">
        <f t="shared" si="19"/>
        <v>4200000</v>
      </c>
      <c r="S12" s="12">
        <f t="shared" si="19"/>
        <v>4400000</v>
      </c>
      <c r="T12" s="12">
        <f t="shared" si="19"/>
        <v>4304186.4000000004</v>
      </c>
      <c r="U12" s="12">
        <f t="shared" si="19"/>
        <v>4209000</v>
      </c>
      <c r="V12" s="12">
        <f t="shared" si="19"/>
        <v>4209000</v>
      </c>
      <c r="W12" s="12">
        <f t="shared" si="19"/>
        <v>4239728.9000000004</v>
      </c>
      <c r="X12" s="12">
        <f t="shared" si="19"/>
        <v>4200000</v>
      </c>
      <c r="Y12" s="12">
        <f t="shared" si="19"/>
        <v>4200000</v>
      </c>
      <c r="Z12" s="12">
        <f t="shared" si="19"/>
        <v>4357625.63</v>
      </c>
      <c r="AA12" s="12">
        <f t="shared" si="19"/>
        <v>4240000</v>
      </c>
      <c r="AB12" s="12">
        <f t="shared" si="19"/>
        <v>4210000</v>
      </c>
      <c r="AC12" s="12">
        <f t="shared" si="19"/>
        <v>4085691.65</v>
      </c>
      <c r="AD12" s="12">
        <f t="shared" si="19"/>
        <v>4250000</v>
      </c>
      <c r="AE12" s="12">
        <f t="shared" si="19"/>
        <v>4250000</v>
      </c>
      <c r="AF12" s="12">
        <f t="shared" si="19"/>
        <v>4488502.18</v>
      </c>
      <c r="AG12" s="12">
        <f t="shared" si="19"/>
        <v>4250000</v>
      </c>
      <c r="AH12" s="12">
        <f t="shared" si="19"/>
        <v>4300000</v>
      </c>
      <c r="AI12" s="12">
        <f t="shared" si="19"/>
        <v>4628048.05</v>
      </c>
      <c r="AJ12" s="12">
        <f t="shared" si="19"/>
        <v>4300000</v>
      </c>
      <c r="AK12" s="12">
        <f t="shared" si="19"/>
        <v>4200000</v>
      </c>
    </row>
    <row r="13" spans="1:37" x14ac:dyDescent="0.25">
      <c r="A13" s="5">
        <v>1400</v>
      </c>
      <c r="B13" s="9" t="s">
        <v>109</v>
      </c>
      <c r="C13" s="14">
        <v>4500000</v>
      </c>
      <c r="D13" s="14">
        <v>4500000</v>
      </c>
      <c r="E13" s="14">
        <v>4408756.96</v>
      </c>
      <c r="F13" s="14">
        <v>4333000</v>
      </c>
      <c r="G13" s="14">
        <v>4300000</v>
      </c>
      <c r="H13" s="14">
        <v>4121816.99</v>
      </c>
      <c r="I13" s="14">
        <v>4045000</v>
      </c>
      <c r="J13" s="14">
        <v>4150000</v>
      </c>
      <c r="K13" s="14">
        <v>4267672.66</v>
      </c>
      <c r="L13" s="14">
        <v>4195000</v>
      </c>
      <c r="M13" s="14">
        <v>4195000</v>
      </c>
      <c r="N13" s="14">
        <v>4323287.8099999996</v>
      </c>
      <c r="O13" s="14">
        <v>4100000</v>
      </c>
      <c r="P13" s="14">
        <v>4100000</v>
      </c>
      <c r="Q13" s="14">
        <v>4412122.6500000004</v>
      </c>
      <c r="R13" s="14">
        <v>4200000</v>
      </c>
      <c r="S13" s="14">
        <v>4400000</v>
      </c>
      <c r="T13" s="14">
        <v>4304186.4000000004</v>
      </c>
      <c r="U13" s="14">
        <v>4209000</v>
      </c>
      <c r="V13" s="14">
        <v>4209000</v>
      </c>
      <c r="W13" s="14">
        <v>4239728.9000000004</v>
      </c>
      <c r="X13" s="14">
        <v>4200000</v>
      </c>
      <c r="Y13" s="14">
        <v>4200000</v>
      </c>
      <c r="Z13" s="14">
        <v>4357625.63</v>
      </c>
      <c r="AA13" s="14">
        <v>4240000</v>
      </c>
      <c r="AB13" s="14">
        <v>4210000</v>
      </c>
      <c r="AC13" s="14">
        <v>4085691.65</v>
      </c>
      <c r="AD13" s="14">
        <v>4250000</v>
      </c>
      <c r="AE13" s="14">
        <v>4250000</v>
      </c>
      <c r="AF13" s="14">
        <v>4488502.18</v>
      </c>
      <c r="AG13" s="14">
        <v>4250000</v>
      </c>
      <c r="AH13" s="14">
        <v>4300000</v>
      </c>
      <c r="AI13" s="14">
        <v>4628048.05</v>
      </c>
      <c r="AJ13" s="14">
        <v>4300000</v>
      </c>
      <c r="AK13" s="14">
        <v>4200000</v>
      </c>
    </row>
    <row r="14" spans="1:37" x14ac:dyDescent="0.25">
      <c r="A14" s="5">
        <v>15</v>
      </c>
      <c r="B14" s="8" t="s">
        <v>110</v>
      </c>
      <c r="C14" s="12">
        <f>C15</f>
        <v>40000</v>
      </c>
      <c r="D14" s="12">
        <f t="shared" ref="D14:AK14" si="20">D15</f>
        <v>50000</v>
      </c>
      <c r="E14" s="12">
        <f t="shared" si="20"/>
        <v>57325.64</v>
      </c>
      <c r="F14" s="12">
        <f t="shared" si="20"/>
        <v>47000</v>
      </c>
      <c r="G14" s="12">
        <f t="shared" si="20"/>
        <v>55000</v>
      </c>
      <c r="H14" s="12">
        <f t="shared" si="20"/>
        <v>62210.47</v>
      </c>
      <c r="I14" s="12">
        <f t="shared" si="20"/>
        <v>57350</v>
      </c>
      <c r="J14" s="12">
        <f t="shared" si="20"/>
        <v>57350</v>
      </c>
      <c r="K14" s="12">
        <f t="shared" si="20"/>
        <v>53409.159999999996</v>
      </c>
      <c r="L14" s="12">
        <f t="shared" si="20"/>
        <v>48000</v>
      </c>
      <c r="M14" s="12">
        <f t="shared" si="20"/>
        <v>48000</v>
      </c>
      <c r="N14" s="12">
        <f t="shared" si="20"/>
        <v>24994.560000000001</v>
      </c>
      <c r="O14" s="12">
        <f t="shared" si="20"/>
        <v>30000</v>
      </c>
      <c r="P14" s="12">
        <f t="shared" si="20"/>
        <v>30000</v>
      </c>
      <c r="Q14" s="12">
        <f t="shared" si="20"/>
        <v>25378.880000000001</v>
      </c>
      <c r="R14" s="12">
        <f t="shared" si="20"/>
        <v>28000</v>
      </c>
      <c r="S14" s="12">
        <f t="shared" si="20"/>
        <v>34000</v>
      </c>
      <c r="T14" s="12">
        <f t="shared" si="20"/>
        <v>43233.24</v>
      </c>
      <c r="U14" s="12">
        <f t="shared" si="20"/>
        <v>37000</v>
      </c>
      <c r="V14" s="12">
        <f t="shared" si="20"/>
        <v>37000</v>
      </c>
      <c r="W14" s="12">
        <f t="shared" si="20"/>
        <v>42039.22</v>
      </c>
      <c r="X14" s="12">
        <f t="shared" si="20"/>
        <v>38000</v>
      </c>
      <c r="Y14" s="12">
        <f t="shared" si="20"/>
        <v>42000</v>
      </c>
      <c r="Z14" s="12">
        <f t="shared" si="20"/>
        <v>43789.36</v>
      </c>
      <c r="AA14" s="12">
        <f t="shared" si="20"/>
        <v>42000</v>
      </c>
      <c r="AB14" s="12">
        <f t="shared" si="20"/>
        <v>42000</v>
      </c>
      <c r="AC14" s="12">
        <f t="shared" si="20"/>
        <v>37536.68</v>
      </c>
      <c r="AD14" s="12">
        <f t="shared" si="20"/>
        <v>40000</v>
      </c>
      <c r="AE14" s="12">
        <f t="shared" si="20"/>
        <v>40000</v>
      </c>
      <c r="AF14" s="12">
        <f t="shared" si="20"/>
        <v>59935.63</v>
      </c>
      <c r="AG14" s="12">
        <f t="shared" si="20"/>
        <v>50000</v>
      </c>
      <c r="AH14" s="12">
        <f t="shared" si="20"/>
        <v>50000</v>
      </c>
      <c r="AI14" s="12">
        <f t="shared" si="20"/>
        <v>56473.37</v>
      </c>
      <c r="AJ14" s="12">
        <f t="shared" si="20"/>
        <v>50000</v>
      </c>
      <c r="AK14" s="12">
        <f t="shared" si="20"/>
        <v>55000</v>
      </c>
    </row>
    <row r="15" spans="1:37" x14ac:dyDescent="0.25">
      <c r="A15" s="5">
        <v>1500</v>
      </c>
      <c r="B15" s="9" t="s">
        <v>110</v>
      </c>
      <c r="C15" s="14">
        <v>40000</v>
      </c>
      <c r="D15" s="14">
        <v>50000</v>
      </c>
      <c r="E15" s="14">
        <v>57325.64</v>
      </c>
      <c r="F15" s="14">
        <v>47000</v>
      </c>
      <c r="G15" s="14">
        <v>55000</v>
      </c>
      <c r="H15" s="14">
        <v>62210.47</v>
      </c>
      <c r="I15" s="14">
        <v>57350</v>
      </c>
      <c r="J15" s="14">
        <v>57350</v>
      </c>
      <c r="K15" s="14">
        <v>53409.159999999996</v>
      </c>
      <c r="L15" s="14">
        <v>48000</v>
      </c>
      <c r="M15" s="14">
        <v>48000</v>
      </c>
      <c r="N15" s="14">
        <v>24994.560000000001</v>
      </c>
      <c r="O15" s="14">
        <v>30000</v>
      </c>
      <c r="P15" s="14">
        <v>30000</v>
      </c>
      <c r="Q15" s="14">
        <v>25378.880000000001</v>
      </c>
      <c r="R15" s="14">
        <v>28000</v>
      </c>
      <c r="S15" s="14">
        <v>34000</v>
      </c>
      <c r="T15" s="14">
        <v>43233.24</v>
      </c>
      <c r="U15" s="14">
        <v>37000</v>
      </c>
      <c r="V15" s="14">
        <v>37000</v>
      </c>
      <c r="W15" s="14">
        <v>42039.22</v>
      </c>
      <c r="X15" s="14">
        <v>38000</v>
      </c>
      <c r="Y15" s="14">
        <v>42000</v>
      </c>
      <c r="Z15" s="14">
        <v>43789.36</v>
      </c>
      <c r="AA15" s="14">
        <v>42000</v>
      </c>
      <c r="AB15" s="14">
        <v>42000</v>
      </c>
      <c r="AC15" s="14">
        <v>37536.68</v>
      </c>
      <c r="AD15" s="14">
        <v>40000</v>
      </c>
      <c r="AE15" s="14">
        <v>40000</v>
      </c>
      <c r="AF15" s="14">
        <v>59935.63</v>
      </c>
      <c r="AG15" s="14">
        <v>50000</v>
      </c>
      <c r="AH15" s="14">
        <v>50000</v>
      </c>
      <c r="AI15" s="14">
        <v>56473.37</v>
      </c>
      <c r="AJ15" s="14">
        <v>50000</v>
      </c>
      <c r="AK15" s="14">
        <v>55000</v>
      </c>
    </row>
    <row r="16" spans="1:37" x14ac:dyDescent="0.25">
      <c r="A16" s="5">
        <v>2</v>
      </c>
      <c r="B16" s="7" t="s">
        <v>111</v>
      </c>
      <c r="C16" s="11">
        <f t="shared" ref="C16:D16" si="21">C17+C20</f>
        <v>269000</v>
      </c>
      <c r="D16" s="11">
        <f t="shared" si="21"/>
        <v>265000</v>
      </c>
      <c r="E16" s="11">
        <f t="shared" ref="E16:K16" si="22">E17+E20</f>
        <v>333016.06000000006</v>
      </c>
      <c r="F16" s="11">
        <f t="shared" si="22"/>
        <v>260000</v>
      </c>
      <c r="G16" s="25">
        <f t="shared" ref="G16" si="23">G17+G20</f>
        <v>218200</v>
      </c>
      <c r="H16" s="25">
        <f t="shared" si="22"/>
        <v>221006.6</v>
      </c>
      <c r="I16" s="11">
        <f t="shared" si="22"/>
        <v>203010</v>
      </c>
      <c r="J16" s="11">
        <f t="shared" si="22"/>
        <v>235960</v>
      </c>
      <c r="K16" s="11">
        <f t="shared" si="22"/>
        <v>266923</v>
      </c>
      <c r="L16" s="11">
        <f t="shared" ref="L16:P16" si="24">L17+L20</f>
        <v>243050</v>
      </c>
      <c r="M16" s="11">
        <f t="shared" ref="M16" si="25">M17+M20</f>
        <v>240790</v>
      </c>
      <c r="N16" s="11">
        <f t="shared" si="24"/>
        <v>239158.68</v>
      </c>
      <c r="O16" s="11">
        <f t="shared" ref="O16" si="26">O17+O20</f>
        <v>166550</v>
      </c>
      <c r="P16" s="11">
        <f t="shared" si="24"/>
        <v>187550</v>
      </c>
      <c r="Q16" s="11">
        <f t="shared" ref="Q16:R16" si="27">Q17+Q20</f>
        <v>257094.84</v>
      </c>
      <c r="R16" s="11">
        <f t="shared" si="27"/>
        <v>168550</v>
      </c>
      <c r="S16" s="11">
        <f t="shared" ref="S16:T16" si="28">S17+S20</f>
        <v>227550</v>
      </c>
      <c r="T16" s="11">
        <f t="shared" si="28"/>
        <v>312688.12</v>
      </c>
      <c r="U16" s="11">
        <f t="shared" ref="U16:X16" si="29">U17+U20</f>
        <v>220000</v>
      </c>
      <c r="V16" s="11">
        <f t="shared" ref="V16" si="30">V17+V20</f>
        <v>187760</v>
      </c>
      <c r="W16" s="11">
        <f t="shared" si="29"/>
        <v>211671.94</v>
      </c>
      <c r="X16" s="11">
        <f t="shared" si="29"/>
        <v>195950</v>
      </c>
      <c r="Y16" s="11">
        <f t="shared" ref="Y16" si="31">Y17+Y20</f>
        <v>240550</v>
      </c>
      <c r="Z16" s="11">
        <f t="shared" ref="Z16:AA16" si="32">Z17+Z20</f>
        <v>305922.76999999996</v>
      </c>
      <c r="AA16" s="11">
        <f t="shared" si="32"/>
        <v>228000</v>
      </c>
      <c r="AB16" s="11">
        <f t="shared" ref="AB16:AC16" si="33">AB17+AB20</f>
        <v>303200</v>
      </c>
      <c r="AC16" s="11">
        <f t="shared" si="33"/>
        <v>366043.83999999997</v>
      </c>
      <c r="AD16" s="11">
        <f t="shared" ref="AD16:AF16" si="34">AD17+AD20</f>
        <v>227050</v>
      </c>
      <c r="AE16" s="11">
        <f t="shared" si="34"/>
        <v>285050</v>
      </c>
      <c r="AF16" s="11">
        <f t="shared" si="34"/>
        <v>404556.67000000004</v>
      </c>
      <c r="AG16" s="11">
        <f t="shared" ref="AG16:AH16" si="35">AG17+AG20</f>
        <v>364050</v>
      </c>
      <c r="AH16" s="11">
        <f t="shared" si="35"/>
        <v>388050</v>
      </c>
      <c r="AI16" s="11">
        <f t="shared" ref="AI16:AK16" si="36">AI17+AI20</f>
        <v>319128.51</v>
      </c>
      <c r="AJ16" s="11">
        <f t="shared" si="36"/>
        <v>307200</v>
      </c>
      <c r="AK16" s="11">
        <f t="shared" si="36"/>
        <v>252040</v>
      </c>
    </row>
    <row r="17" spans="1:37" x14ac:dyDescent="0.25">
      <c r="A17" s="5">
        <v>21</v>
      </c>
      <c r="B17" s="8" t="s">
        <v>241</v>
      </c>
      <c r="C17" s="12">
        <f t="shared" ref="C17:AE17" si="37">SUM(C18:C19)</f>
        <v>21000</v>
      </c>
      <c r="D17" s="12">
        <f t="shared" si="37"/>
        <v>21000</v>
      </c>
      <c r="E17" s="12">
        <f t="shared" si="37"/>
        <v>26660.639999999999</v>
      </c>
      <c r="F17" s="12">
        <f t="shared" si="37"/>
        <v>30250</v>
      </c>
      <c r="G17" s="12">
        <f t="shared" si="37"/>
        <v>26200</v>
      </c>
      <c r="H17" s="12">
        <f t="shared" si="37"/>
        <v>22485.31</v>
      </c>
      <c r="I17" s="12">
        <f t="shared" si="37"/>
        <v>22460</v>
      </c>
      <c r="J17" s="12">
        <f t="shared" si="37"/>
        <v>22460</v>
      </c>
      <c r="K17" s="12">
        <f t="shared" si="37"/>
        <v>25620.46</v>
      </c>
      <c r="L17" s="12">
        <f t="shared" si="37"/>
        <v>27170</v>
      </c>
      <c r="M17" s="12">
        <f t="shared" si="37"/>
        <v>27170</v>
      </c>
      <c r="N17" s="12">
        <f t="shared" si="37"/>
        <v>19885.259999999998</v>
      </c>
      <c r="O17" s="12">
        <f t="shared" si="37"/>
        <v>19050</v>
      </c>
      <c r="P17" s="12">
        <f t="shared" si="37"/>
        <v>30050</v>
      </c>
      <c r="Q17" s="12">
        <f t="shared" si="37"/>
        <v>18481.740000000002</v>
      </c>
      <c r="R17" s="12">
        <f t="shared" si="37"/>
        <v>20050</v>
      </c>
      <c r="S17" s="12">
        <f t="shared" si="37"/>
        <v>20050</v>
      </c>
      <c r="T17" s="12">
        <f t="shared" si="37"/>
        <v>21157.22</v>
      </c>
      <c r="U17" s="12">
        <f t="shared" si="37"/>
        <v>17560</v>
      </c>
      <c r="V17" s="12">
        <f t="shared" si="37"/>
        <v>17560</v>
      </c>
      <c r="W17" s="12">
        <f t="shared" si="37"/>
        <v>24203.88</v>
      </c>
      <c r="X17" s="12">
        <f t="shared" si="37"/>
        <v>17550</v>
      </c>
      <c r="Y17" s="12">
        <f t="shared" si="37"/>
        <v>20050</v>
      </c>
      <c r="Z17" s="12">
        <f t="shared" si="37"/>
        <v>14420.22</v>
      </c>
      <c r="AA17" s="12">
        <f t="shared" si="37"/>
        <v>22030</v>
      </c>
      <c r="AB17" s="12">
        <f t="shared" si="37"/>
        <v>44100</v>
      </c>
      <c r="AC17" s="12">
        <f t="shared" ref="AC17" si="38">SUM(AC18:AC19)</f>
        <v>43334.18</v>
      </c>
      <c r="AD17" s="12">
        <f t="shared" ref="AD17:AH17" si="39">SUM(AD18:AD19)</f>
        <v>24050</v>
      </c>
      <c r="AE17" s="12">
        <f t="shared" si="37"/>
        <v>44050</v>
      </c>
      <c r="AF17" s="12">
        <f t="shared" ref="AF17" si="40">SUM(AF18:AF19)</f>
        <v>60132.78</v>
      </c>
      <c r="AG17" s="12">
        <f t="shared" si="39"/>
        <v>60050</v>
      </c>
      <c r="AH17" s="12">
        <f t="shared" si="39"/>
        <v>60050</v>
      </c>
      <c r="AI17" s="12">
        <f t="shared" ref="AI17:AK17" si="41">SUM(AI18:AI19)</f>
        <v>41042.15</v>
      </c>
      <c r="AJ17" s="12">
        <f t="shared" si="41"/>
        <v>44400</v>
      </c>
      <c r="AK17" s="12">
        <f t="shared" si="41"/>
        <v>50040</v>
      </c>
    </row>
    <row r="18" spans="1:37" x14ac:dyDescent="0.25">
      <c r="A18" s="5">
        <v>2101</v>
      </c>
      <c r="B18" s="9" t="s">
        <v>112</v>
      </c>
      <c r="C18" s="15">
        <v>1000</v>
      </c>
      <c r="D18" s="15">
        <v>1000</v>
      </c>
      <c r="E18" s="15">
        <v>675</v>
      </c>
      <c r="F18" s="15">
        <v>50</v>
      </c>
      <c r="G18" s="15">
        <v>1200</v>
      </c>
      <c r="H18" s="15">
        <v>1187.77</v>
      </c>
      <c r="I18" s="15">
        <v>260</v>
      </c>
      <c r="J18" s="15">
        <v>260</v>
      </c>
      <c r="K18" s="15">
        <v>192</v>
      </c>
      <c r="L18" s="15">
        <v>170</v>
      </c>
      <c r="M18" s="15">
        <v>170</v>
      </c>
      <c r="O18" s="15">
        <v>50</v>
      </c>
      <c r="P18" s="15">
        <v>50</v>
      </c>
      <c r="Q18" s="15">
        <v>50</v>
      </c>
      <c r="R18" s="15">
        <v>50</v>
      </c>
      <c r="S18" s="15">
        <v>50</v>
      </c>
      <c r="U18" s="15">
        <v>50</v>
      </c>
      <c r="V18" s="15">
        <v>50</v>
      </c>
      <c r="W18" s="14">
        <v>15</v>
      </c>
      <c r="X18" s="15">
        <v>50</v>
      </c>
      <c r="Y18" s="15">
        <v>50</v>
      </c>
      <c r="Z18" s="14">
        <v>15</v>
      </c>
      <c r="AA18" s="15">
        <v>30</v>
      </c>
      <c r="AB18" s="15">
        <v>100</v>
      </c>
      <c r="AC18" s="14">
        <v>75</v>
      </c>
      <c r="AD18" s="15">
        <v>50</v>
      </c>
      <c r="AE18" s="15">
        <v>50</v>
      </c>
      <c r="AF18" s="14">
        <v>0</v>
      </c>
      <c r="AG18" s="15">
        <v>50</v>
      </c>
      <c r="AH18" s="15">
        <v>50</v>
      </c>
      <c r="AI18" s="15">
        <v>0</v>
      </c>
      <c r="AJ18" s="15">
        <v>40</v>
      </c>
      <c r="AK18" s="15">
        <v>40</v>
      </c>
    </row>
    <row r="19" spans="1:37" x14ac:dyDescent="0.25">
      <c r="A19" s="5">
        <v>2199</v>
      </c>
      <c r="B19" s="9" t="s">
        <v>113</v>
      </c>
      <c r="C19" s="15">
        <v>20000</v>
      </c>
      <c r="D19" s="15">
        <v>20000</v>
      </c>
      <c r="E19" s="15">
        <v>25985.64</v>
      </c>
      <c r="F19" s="15">
        <v>30200</v>
      </c>
      <c r="G19" s="15">
        <v>25000</v>
      </c>
      <c r="H19" s="15">
        <v>21297.54</v>
      </c>
      <c r="I19" s="15">
        <v>22200</v>
      </c>
      <c r="J19" s="15">
        <v>22200</v>
      </c>
      <c r="K19" s="15">
        <v>25428.46</v>
      </c>
      <c r="L19" s="15">
        <v>27000</v>
      </c>
      <c r="M19" s="15">
        <v>27000</v>
      </c>
      <c r="N19" s="15">
        <v>19885.259999999998</v>
      </c>
      <c r="O19" s="15">
        <v>19000</v>
      </c>
      <c r="P19" s="15">
        <v>30000</v>
      </c>
      <c r="Q19" s="15">
        <v>18431.740000000002</v>
      </c>
      <c r="R19" s="15">
        <v>20000</v>
      </c>
      <c r="S19" s="15">
        <v>20000</v>
      </c>
      <c r="T19" s="15">
        <v>21157.22</v>
      </c>
      <c r="U19" s="15">
        <v>17510</v>
      </c>
      <c r="V19" s="15">
        <v>17510</v>
      </c>
      <c r="W19" s="14">
        <v>24188.880000000001</v>
      </c>
      <c r="X19" s="15">
        <v>17500</v>
      </c>
      <c r="Y19" s="15">
        <v>20000</v>
      </c>
      <c r="Z19" s="14">
        <v>14405.22</v>
      </c>
      <c r="AA19" s="15">
        <v>22000</v>
      </c>
      <c r="AB19" s="15">
        <v>44000</v>
      </c>
      <c r="AC19" s="14">
        <v>43259.18</v>
      </c>
      <c r="AD19" s="15">
        <v>24000</v>
      </c>
      <c r="AE19" s="15">
        <v>44000</v>
      </c>
      <c r="AF19" s="14">
        <v>60132.78</v>
      </c>
      <c r="AG19" s="15">
        <v>60000</v>
      </c>
      <c r="AH19" s="15">
        <v>60000</v>
      </c>
      <c r="AI19" s="15">
        <v>41042.15</v>
      </c>
      <c r="AJ19" s="15">
        <v>44360</v>
      </c>
      <c r="AK19" s="15">
        <v>50000</v>
      </c>
    </row>
    <row r="20" spans="1:37" x14ac:dyDescent="0.25">
      <c r="A20" s="5">
        <v>22</v>
      </c>
      <c r="B20" s="8" t="s">
        <v>242</v>
      </c>
      <c r="C20" s="12">
        <f t="shared" ref="C20:AH20" si="42">SUM(C21:C24)</f>
        <v>248000</v>
      </c>
      <c r="D20" s="12">
        <f t="shared" si="42"/>
        <v>244000</v>
      </c>
      <c r="E20" s="12">
        <f t="shared" si="42"/>
        <v>306355.42000000004</v>
      </c>
      <c r="F20" s="12">
        <f t="shared" si="42"/>
        <v>229750</v>
      </c>
      <c r="G20" s="12">
        <f t="shared" si="42"/>
        <v>192000</v>
      </c>
      <c r="H20" s="12">
        <f t="shared" si="42"/>
        <v>198521.29</v>
      </c>
      <c r="I20" s="12">
        <f t="shared" si="42"/>
        <v>180550</v>
      </c>
      <c r="J20" s="12">
        <f t="shared" si="42"/>
        <v>213500</v>
      </c>
      <c r="K20" s="12">
        <f t="shared" si="42"/>
        <v>241302.53999999998</v>
      </c>
      <c r="L20" s="12">
        <f t="shared" si="42"/>
        <v>215880</v>
      </c>
      <c r="M20" s="12">
        <f t="shared" si="42"/>
        <v>213620</v>
      </c>
      <c r="N20" s="12">
        <f t="shared" si="42"/>
        <v>219273.41999999998</v>
      </c>
      <c r="O20" s="12">
        <f t="shared" si="42"/>
        <v>147500</v>
      </c>
      <c r="P20" s="12">
        <f t="shared" si="42"/>
        <v>157500</v>
      </c>
      <c r="Q20" s="12">
        <f t="shared" si="42"/>
        <v>238613.1</v>
      </c>
      <c r="R20" s="12">
        <f t="shared" si="42"/>
        <v>148500</v>
      </c>
      <c r="S20" s="12">
        <f t="shared" si="42"/>
        <v>207500</v>
      </c>
      <c r="T20" s="12">
        <f t="shared" si="42"/>
        <v>291530.90000000002</v>
      </c>
      <c r="U20" s="12">
        <f t="shared" si="42"/>
        <v>202440</v>
      </c>
      <c r="V20" s="12">
        <f t="shared" si="42"/>
        <v>170200</v>
      </c>
      <c r="W20" s="12">
        <f t="shared" si="42"/>
        <v>187468.06</v>
      </c>
      <c r="X20" s="12">
        <f t="shared" si="42"/>
        <v>178400</v>
      </c>
      <c r="Y20" s="12">
        <f t="shared" si="42"/>
        <v>220500</v>
      </c>
      <c r="Z20" s="12">
        <f t="shared" si="42"/>
        <v>291502.55</v>
      </c>
      <c r="AA20" s="12">
        <f t="shared" si="42"/>
        <v>205970</v>
      </c>
      <c r="AB20" s="12">
        <f t="shared" si="42"/>
        <v>259100</v>
      </c>
      <c r="AC20" s="12">
        <f t="shared" ref="AC20:AD20" si="43">SUM(AC21:AC24)</f>
        <v>322709.65999999997</v>
      </c>
      <c r="AD20" s="12">
        <f t="shared" si="43"/>
        <v>203000</v>
      </c>
      <c r="AE20" s="12">
        <f t="shared" si="42"/>
        <v>241000</v>
      </c>
      <c r="AF20" s="12">
        <f t="shared" si="42"/>
        <v>344423.89</v>
      </c>
      <c r="AG20" s="12">
        <f t="shared" si="42"/>
        <v>304000</v>
      </c>
      <c r="AH20" s="12">
        <f t="shared" si="42"/>
        <v>328000</v>
      </c>
      <c r="AI20" s="12">
        <f t="shared" ref="AI20:AK20" si="44">SUM(AI21:AI24)</f>
        <v>278086.36</v>
      </c>
      <c r="AJ20" s="12">
        <f t="shared" si="44"/>
        <v>262800</v>
      </c>
      <c r="AK20" s="12">
        <f t="shared" si="44"/>
        <v>202000</v>
      </c>
    </row>
    <row r="21" spans="1:37" x14ac:dyDescent="0.25">
      <c r="A21" s="5">
        <v>2201</v>
      </c>
      <c r="B21" s="9" t="s">
        <v>114</v>
      </c>
      <c r="C21" s="15">
        <v>52000</v>
      </c>
      <c r="D21" s="15">
        <v>48000</v>
      </c>
      <c r="E21" s="15">
        <v>43500.69</v>
      </c>
      <c r="F21" s="15">
        <v>38000</v>
      </c>
      <c r="G21" s="15">
        <v>32000</v>
      </c>
      <c r="H21" s="15">
        <v>34371.64</v>
      </c>
      <c r="I21" s="15">
        <v>28000</v>
      </c>
      <c r="J21" s="15">
        <v>34000</v>
      </c>
      <c r="K21" s="15">
        <v>41306.68</v>
      </c>
      <c r="L21" s="15">
        <f>27000*1.22</f>
        <v>32940</v>
      </c>
      <c r="M21" s="15">
        <v>35940</v>
      </c>
      <c r="N21" s="15">
        <v>36583.410000000003</v>
      </c>
      <c r="O21" s="15">
        <v>20000</v>
      </c>
      <c r="P21" s="15">
        <v>30000</v>
      </c>
      <c r="Q21" s="15">
        <v>29053.58</v>
      </c>
      <c r="R21" s="15">
        <v>3000</v>
      </c>
      <c r="S21" s="15">
        <v>6000</v>
      </c>
      <c r="T21" s="15">
        <v>6913.74</v>
      </c>
      <c r="U21" s="15">
        <v>3000</v>
      </c>
      <c r="V21" s="15">
        <v>3500</v>
      </c>
      <c r="W21" s="14">
        <v>4499.3599999999997</v>
      </c>
      <c r="X21" s="15">
        <v>2600</v>
      </c>
      <c r="Y21" s="15">
        <v>4500</v>
      </c>
      <c r="Z21" s="14">
        <v>7427.36</v>
      </c>
      <c r="AA21" s="15">
        <v>5570</v>
      </c>
      <c r="AB21" s="15">
        <v>4700</v>
      </c>
      <c r="AC21" s="14">
        <v>5020.3999999999996</v>
      </c>
      <c r="AD21" s="15">
        <v>6000</v>
      </c>
      <c r="AE21" s="15">
        <v>5000</v>
      </c>
      <c r="AF21" s="14">
        <v>3455.04</v>
      </c>
      <c r="AG21" s="15">
        <v>3000</v>
      </c>
      <c r="AH21" s="15">
        <v>2000</v>
      </c>
      <c r="AI21" s="15">
        <v>2469.2800000000002</v>
      </c>
      <c r="AJ21" s="15">
        <v>2800</v>
      </c>
      <c r="AK21" s="15">
        <v>2800</v>
      </c>
    </row>
    <row r="22" spans="1:37" x14ac:dyDescent="0.25">
      <c r="A22" s="5">
        <v>2202</v>
      </c>
      <c r="B22" s="9" t="s">
        <v>115</v>
      </c>
      <c r="C22" s="15">
        <v>20000</v>
      </c>
      <c r="D22" s="15">
        <v>20000</v>
      </c>
      <c r="E22" s="15">
        <v>25283.279999999999</v>
      </c>
      <c r="F22" s="15">
        <v>22000</v>
      </c>
      <c r="G22" s="15">
        <v>22000</v>
      </c>
      <c r="H22" s="15">
        <v>23954.7</v>
      </c>
      <c r="I22" s="15">
        <v>22000</v>
      </c>
      <c r="J22" s="15">
        <v>20000</v>
      </c>
      <c r="K22" s="15">
        <v>23948.600000000002</v>
      </c>
      <c r="L22" s="15">
        <f>19000*1.22</f>
        <v>23180</v>
      </c>
      <c r="M22" s="15">
        <f>19000*1.22</f>
        <v>23180</v>
      </c>
      <c r="N22" s="15">
        <v>27514.66</v>
      </c>
      <c r="O22" s="15">
        <v>20000</v>
      </c>
      <c r="P22" s="15">
        <v>20000</v>
      </c>
      <c r="Q22" s="15">
        <v>23013.46</v>
      </c>
      <c r="R22" s="15">
        <v>22000</v>
      </c>
      <c r="S22" s="15">
        <v>18000</v>
      </c>
      <c r="T22" s="15">
        <v>18453.099999999999</v>
      </c>
      <c r="U22" s="15">
        <v>14000</v>
      </c>
      <c r="V22" s="15">
        <v>14000</v>
      </c>
      <c r="W22" s="14">
        <v>14707.099999999999</v>
      </c>
      <c r="X22" s="15">
        <v>14000</v>
      </c>
      <c r="Y22" s="15">
        <v>14000</v>
      </c>
      <c r="Z22" s="14">
        <v>14664.4</v>
      </c>
      <c r="AA22" s="15">
        <v>14000</v>
      </c>
      <c r="AB22" s="15">
        <v>12000</v>
      </c>
      <c r="AC22" s="14">
        <v>12822.2</v>
      </c>
      <c r="AD22" s="15">
        <v>12000</v>
      </c>
      <c r="AE22" s="15">
        <v>12000</v>
      </c>
      <c r="AF22" s="14">
        <v>12535.5</v>
      </c>
      <c r="AG22" s="15">
        <v>12000</v>
      </c>
      <c r="AH22" s="15">
        <v>12000</v>
      </c>
      <c r="AI22" s="15">
        <v>9581.8799999999992</v>
      </c>
      <c r="AJ22" s="15">
        <v>8000</v>
      </c>
      <c r="AK22" s="15">
        <v>8000</v>
      </c>
    </row>
    <row r="23" spans="1:37" x14ac:dyDescent="0.25">
      <c r="A23" s="5">
        <v>2203</v>
      </c>
      <c r="B23" s="9" t="s">
        <v>116</v>
      </c>
      <c r="C23" s="15">
        <v>6000</v>
      </c>
      <c r="D23" s="15">
        <v>6000</v>
      </c>
      <c r="E23" s="15">
        <v>6670.28</v>
      </c>
      <c r="F23" s="15">
        <v>5450</v>
      </c>
      <c r="G23" s="15">
        <v>8000</v>
      </c>
      <c r="H23" s="15">
        <v>7529.75</v>
      </c>
      <c r="I23" s="15">
        <v>6500</v>
      </c>
      <c r="J23" s="15">
        <v>9500</v>
      </c>
      <c r="K23" s="15">
        <v>9230.2100000000009</v>
      </c>
      <c r="L23" s="15">
        <f>8000*1.22</f>
        <v>9760</v>
      </c>
      <c r="M23" s="15">
        <v>4500</v>
      </c>
      <c r="N23" s="15">
        <v>4810.83</v>
      </c>
      <c r="O23" s="15">
        <v>3500</v>
      </c>
      <c r="P23" s="15">
        <v>3500</v>
      </c>
      <c r="Q23" s="15">
        <v>5989.62</v>
      </c>
      <c r="R23" s="15">
        <v>3500</v>
      </c>
      <c r="S23" s="15">
        <v>3500</v>
      </c>
      <c r="T23" s="15">
        <v>5307.71</v>
      </c>
      <c r="U23" s="15">
        <v>2700</v>
      </c>
      <c r="V23" s="15">
        <v>2700</v>
      </c>
      <c r="W23" s="14">
        <v>1819.9300000000003</v>
      </c>
      <c r="X23" s="15">
        <v>1800</v>
      </c>
      <c r="Y23" s="15">
        <v>2000</v>
      </c>
      <c r="Z23" s="14">
        <v>6656.37</v>
      </c>
      <c r="AA23" s="15">
        <v>6400</v>
      </c>
      <c r="AB23" s="15">
        <v>2400</v>
      </c>
      <c r="AC23" s="14">
        <v>1049.8399999999999</v>
      </c>
      <c r="AD23" s="15">
        <v>5000</v>
      </c>
      <c r="AE23" s="15">
        <v>4000</v>
      </c>
      <c r="AF23" s="14">
        <v>2311.35</v>
      </c>
      <c r="AG23" s="15">
        <v>4000</v>
      </c>
      <c r="AH23" s="15">
        <v>4000</v>
      </c>
      <c r="AI23" s="15">
        <v>2084.33</v>
      </c>
      <c r="AJ23" s="15">
        <v>2000</v>
      </c>
      <c r="AK23" s="15">
        <v>1200</v>
      </c>
    </row>
    <row r="24" spans="1:37" x14ac:dyDescent="0.25">
      <c r="A24" s="5">
        <v>2299</v>
      </c>
      <c r="B24" s="9" t="s">
        <v>117</v>
      </c>
      <c r="C24" s="15">
        <v>170000</v>
      </c>
      <c r="D24" s="15">
        <v>170000</v>
      </c>
      <c r="E24" s="15">
        <v>230901.17</v>
      </c>
      <c r="F24" s="15">
        <v>164300</v>
      </c>
      <c r="G24" s="15">
        <v>130000</v>
      </c>
      <c r="H24" s="15">
        <v>132665.20000000001</v>
      </c>
      <c r="I24" s="15">
        <v>124050</v>
      </c>
      <c r="J24" s="15">
        <v>150000</v>
      </c>
      <c r="K24" s="15">
        <v>166817.04999999999</v>
      </c>
      <c r="L24" s="15">
        <v>150000</v>
      </c>
      <c r="M24" s="15">
        <v>150000</v>
      </c>
      <c r="N24" s="15">
        <v>150364.51999999999</v>
      </c>
      <c r="O24" s="15">
        <v>104000</v>
      </c>
      <c r="P24" s="15">
        <v>104000</v>
      </c>
      <c r="Q24" s="15">
        <v>180556.44</v>
      </c>
      <c r="R24" s="15">
        <v>120000</v>
      </c>
      <c r="S24" s="15">
        <v>180000</v>
      </c>
      <c r="T24" s="15">
        <v>260856.35</v>
      </c>
      <c r="U24" s="15">
        <v>182740</v>
      </c>
      <c r="V24" s="15">
        <v>150000</v>
      </c>
      <c r="W24" s="14">
        <v>166441.66999999998</v>
      </c>
      <c r="X24" s="15">
        <v>160000</v>
      </c>
      <c r="Y24" s="15">
        <v>200000</v>
      </c>
      <c r="Z24" s="14">
        <v>262754.42</v>
      </c>
      <c r="AA24" s="15">
        <v>180000</v>
      </c>
      <c r="AB24" s="15">
        <v>240000</v>
      </c>
      <c r="AC24" s="14">
        <v>303817.21999999997</v>
      </c>
      <c r="AD24" s="15">
        <v>180000</v>
      </c>
      <c r="AE24" s="15">
        <v>220000</v>
      </c>
      <c r="AF24" s="14">
        <v>326122</v>
      </c>
      <c r="AG24" s="15">
        <v>285000</v>
      </c>
      <c r="AH24" s="15">
        <v>310000</v>
      </c>
      <c r="AI24" s="15">
        <v>263950.87</v>
      </c>
      <c r="AJ24" s="15">
        <v>250000</v>
      </c>
      <c r="AK24" s="15">
        <v>190000</v>
      </c>
    </row>
    <row r="25" spans="1:37" x14ac:dyDescent="0.25">
      <c r="A25" s="5">
        <v>3</v>
      </c>
      <c r="B25" s="7" t="s">
        <v>118</v>
      </c>
      <c r="C25" s="11">
        <f t="shared" ref="C25:D25" si="45">C26+C57+C63</f>
        <v>360900</v>
      </c>
      <c r="D25" s="11">
        <f t="shared" si="45"/>
        <v>1700100</v>
      </c>
      <c r="E25" s="11">
        <f t="shared" ref="E25:K25" si="46">E26+E57+E63</f>
        <v>1577169.0999999999</v>
      </c>
      <c r="F25" s="11">
        <f t="shared" si="46"/>
        <v>365700</v>
      </c>
      <c r="G25" s="25">
        <f t="shared" ref="G25" si="47">G26+G57+G63</f>
        <v>342927.89999999997</v>
      </c>
      <c r="H25" s="25">
        <f t="shared" si="46"/>
        <v>402798.46</v>
      </c>
      <c r="I25" s="11">
        <f t="shared" si="46"/>
        <v>257376</v>
      </c>
      <c r="J25" s="11">
        <f t="shared" si="46"/>
        <v>407636.34</v>
      </c>
      <c r="K25" s="11">
        <f t="shared" si="46"/>
        <v>424566.55</v>
      </c>
      <c r="L25" s="11">
        <f t="shared" ref="L25:P25" si="48">L26+L57+L63</f>
        <v>309850</v>
      </c>
      <c r="M25" s="11">
        <f t="shared" ref="M25" si="49">M26+M57+M63</f>
        <v>307461.65999999997</v>
      </c>
      <c r="N25" s="11">
        <f t="shared" si="48"/>
        <v>289539.45999999996</v>
      </c>
      <c r="O25" s="11">
        <f t="shared" ref="O25" si="50">O26+O57+O63</f>
        <v>348780</v>
      </c>
      <c r="P25" s="11">
        <f t="shared" si="48"/>
        <v>331768.94000000006</v>
      </c>
      <c r="Q25" s="11">
        <f t="shared" ref="Q25:R25" si="51">Q26+Q57+Q63</f>
        <v>429010.9</v>
      </c>
      <c r="R25" s="11">
        <f t="shared" si="51"/>
        <v>238915</v>
      </c>
      <c r="S25" s="11">
        <f t="shared" ref="S25:T25" si="52">S26+S57+S63</f>
        <v>599728.06000000006</v>
      </c>
      <c r="T25" s="11">
        <f t="shared" si="52"/>
        <v>489391.66</v>
      </c>
      <c r="U25" s="11">
        <f t="shared" ref="U25:X25" si="53">U26+U57+U63</f>
        <v>317505.28000000003</v>
      </c>
      <c r="V25" s="11">
        <f t="shared" ref="V25" si="54">V26+V57+V63</f>
        <v>487920.08000000007</v>
      </c>
      <c r="W25" s="11">
        <f t="shared" si="53"/>
        <v>459344.58</v>
      </c>
      <c r="X25" s="11">
        <f t="shared" si="53"/>
        <v>424900</v>
      </c>
      <c r="Y25" s="11">
        <f t="shared" ref="Y25" si="55">Y26+Y57+Y63</f>
        <v>3742176.16</v>
      </c>
      <c r="Z25" s="11">
        <f t="shared" ref="Z25:AA25" si="56">Z26+Z57+Z63</f>
        <v>3554929.8999999994</v>
      </c>
      <c r="AA25" s="11">
        <f t="shared" si="56"/>
        <v>354000</v>
      </c>
      <c r="AB25" s="11">
        <f t="shared" ref="AB25:AC25" si="57">AB26+AB57+AB63</f>
        <v>415495.04</v>
      </c>
      <c r="AC25" s="11">
        <f t="shared" si="57"/>
        <v>356817.85</v>
      </c>
      <c r="AD25" s="11">
        <f t="shared" ref="AD25:AF25" si="58">AD26+AD57+AD63</f>
        <v>275000</v>
      </c>
      <c r="AE25" s="11">
        <f t="shared" si="58"/>
        <v>428500</v>
      </c>
      <c r="AF25" s="11">
        <f t="shared" si="58"/>
        <v>323635.95</v>
      </c>
      <c r="AG25" s="11">
        <f t="shared" ref="AG25:AH25" si="59">AG26+AG57+AG63</f>
        <v>423500</v>
      </c>
      <c r="AH25" s="11">
        <f t="shared" si="59"/>
        <v>550500</v>
      </c>
      <c r="AI25" s="11">
        <f t="shared" ref="AI25:AK25" si="60">AI26+AI57+AI63</f>
        <v>525338.48</v>
      </c>
      <c r="AJ25" s="11">
        <f t="shared" si="60"/>
        <v>439000</v>
      </c>
      <c r="AK25" s="11">
        <f t="shared" si="60"/>
        <v>410123</v>
      </c>
    </row>
    <row r="26" spans="1:37" x14ac:dyDescent="0.25">
      <c r="A26" s="5">
        <v>31</v>
      </c>
      <c r="B26" s="8" t="s">
        <v>119</v>
      </c>
      <c r="C26" s="12">
        <f t="shared" ref="C26:AE26" si="61">SUM(C27:C56)</f>
        <v>305800</v>
      </c>
      <c r="D26" s="12">
        <f t="shared" si="61"/>
        <v>1575000</v>
      </c>
      <c r="E26" s="12">
        <f t="shared" si="61"/>
        <v>1469467.44</v>
      </c>
      <c r="F26" s="12">
        <f t="shared" si="61"/>
        <v>328000</v>
      </c>
      <c r="G26" s="12">
        <f t="shared" si="61"/>
        <v>311023.34999999998</v>
      </c>
      <c r="H26" s="12">
        <f t="shared" si="61"/>
        <v>369924.47000000003</v>
      </c>
      <c r="I26" s="12">
        <f t="shared" si="61"/>
        <v>247780</v>
      </c>
      <c r="J26" s="12">
        <f t="shared" si="61"/>
        <v>343628.57</v>
      </c>
      <c r="K26" s="12">
        <f t="shared" si="61"/>
        <v>351266.85</v>
      </c>
      <c r="L26" s="12">
        <f t="shared" si="61"/>
        <v>293550</v>
      </c>
      <c r="M26" s="12">
        <f t="shared" si="61"/>
        <v>292779.84999999998</v>
      </c>
      <c r="N26" s="12">
        <f t="shared" si="61"/>
        <v>275417.64999999997</v>
      </c>
      <c r="O26" s="12">
        <f t="shared" si="61"/>
        <v>222780</v>
      </c>
      <c r="P26" s="12">
        <f t="shared" si="61"/>
        <v>279421.66000000003</v>
      </c>
      <c r="Q26" s="12">
        <f t="shared" si="61"/>
        <v>419913.62</v>
      </c>
      <c r="R26" s="12">
        <f t="shared" si="61"/>
        <v>230915</v>
      </c>
      <c r="S26" s="12">
        <f t="shared" si="61"/>
        <v>518152.82</v>
      </c>
      <c r="T26" s="12">
        <f t="shared" si="61"/>
        <v>419730.1</v>
      </c>
      <c r="U26" s="12">
        <f t="shared" si="61"/>
        <v>316905.28000000003</v>
      </c>
      <c r="V26" s="12">
        <f t="shared" si="61"/>
        <v>483820.08000000007</v>
      </c>
      <c r="W26" s="12">
        <f t="shared" si="61"/>
        <v>438536.68</v>
      </c>
      <c r="X26" s="12">
        <f t="shared" si="61"/>
        <v>422800</v>
      </c>
      <c r="Y26" s="12">
        <f t="shared" si="61"/>
        <v>3706576.16</v>
      </c>
      <c r="Z26" s="12">
        <f t="shared" si="61"/>
        <v>3509702.3499999996</v>
      </c>
      <c r="AA26" s="12">
        <f t="shared" si="61"/>
        <v>340000</v>
      </c>
      <c r="AB26" s="12">
        <f t="shared" si="61"/>
        <v>398025</v>
      </c>
      <c r="AC26" s="12">
        <f t="shared" ref="AC26" si="62">SUM(AC27:AC56)</f>
        <v>348947.81</v>
      </c>
      <c r="AD26" s="12">
        <f t="shared" ref="AD26:AH26" si="63">SUM(AD27:AD56)</f>
        <v>275000</v>
      </c>
      <c r="AE26" s="12">
        <f t="shared" si="61"/>
        <v>343500</v>
      </c>
      <c r="AF26" s="12">
        <f t="shared" ref="AF26" si="64">SUM(AF27:AF56)</f>
        <v>276135.95</v>
      </c>
      <c r="AG26" s="12">
        <f t="shared" si="63"/>
        <v>373500</v>
      </c>
      <c r="AH26" s="12">
        <f t="shared" si="63"/>
        <v>510500</v>
      </c>
      <c r="AI26" s="12">
        <f t="shared" ref="AI26:AK26" si="65">SUM(AI27:AI56)</f>
        <v>473238.48000000004</v>
      </c>
      <c r="AJ26" s="12">
        <f t="shared" si="65"/>
        <v>439000</v>
      </c>
      <c r="AK26" s="12">
        <f t="shared" si="65"/>
        <v>410123</v>
      </c>
    </row>
    <row r="27" spans="1:37" x14ac:dyDescent="0.25">
      <c r="A27" s="5">
        <v>3101</v>
      </c>
      <c r="B27" s="9" t="s">
        <v>120</v>
      </c>
      <c r="W27" s="14">
        <v>0</v>
      </c>
      <c r="X27" s="15">
        <v>0</v>
      </c>
      <c r="Y27" s="15">
        <v>0</v>
      </c>
      <c r="Z27" s="14">
        <v>0</v>
      </c>
      <c r="AA27" s="15">
        <v>0</v>
      </c>
      <c r="AB27" s="15">
        <v>0</v>
      </c>
      <c r="AC27" s="14">
        <v>0</v>
      </c>
      <c r="AD27" s="15">
        <v>0</v>
      </c>
      <c r="AE27" s="15">
        <v>0</v>
      </c>
      <c r="AF27" s="14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</row>
    <row r="28" spans="1:37" x14ac:dyDescent="0.25">
      <c r="A28" s="5">
        <v>3102</v>
      </c>
      <c r="B28" s="9" t="s">
        <v>121</v>
      </c>
      <c r="W28" s="14">
        <v>0</v>
      </c>
      <c r="X28" s="15">
        <v>0</v>
      </c>
      <c r="Y28" s="15">
        <v>0</v>
      </c>
      <c r="Z28" s="14">
        <v>0</v>
      </c>
      <c r="AA28" s="15">
        <v>0</v>
      </c>
      <c r="AB28" s="15">
        <v>0</v>
      </c>
      <c r="AC28" s="14">
        <v>0</v>
      </c>
      <c r="AD28" s="15">
        <v>0</v>
      </c>
      <c r="AE28" s="15">
        <v>0</v>
      </c>
      <c r="AF28" s="14">
        <v>0</v>
      </c>
      <c r="AG28" s="15">
        <v>0</v>
      </c>
      <c r="AH28" s="15">
        <v>14000</v>
      </c>
      <c r="AI28" s="15">
        <v>0</v>
      </c>
      <c r="AJ28" s="15">
        <v>0</v>
      </c>
      <c r="AK28" s="15">
        <v>14000</v>
      </c>
    </row>
    <row r="29" spans="1:37" x14ac:dyDescent="0.25">
      <c r="A29" s="5">
        <v>3103</v>
      </c>
      <c r="B29" s="9" t="s">
        <v>122</v>
      </c>
      <c r="W29" s="14">
        <v>0</v>
      </c>
      <c r="X29" s="15">
        <v>0</v>
      </c>
      <c r="Y29" s="15">
        <v>0</v>
      </c>
      <c r="Z29" s="14">
        <v>0</v>
      </c>
      <c r="AA29" s="15">
        <v>0</v>
      </c>
      <c r="AB29" s="15">
        <v>0</v>
      </c>
      <c r="AC29" s="14">
        <v>0</v>
      </c>
      <c r="AD29" s="15">
        <v>0</v>
      </c>
      <c r="AE29" s="15">
        <v>0</v>
      </c>
      <c r="AF29" s="14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</row>
    <row r="30" spans="1:37" x14ac:dyDescent="0.25">
      <c r="A30" s="5">
        <v>3104</v>
      </c>
      <c r="B30" s="9" t="s">
        <v>123</v>
      </c>
      <c r="W30" s="14">
        <v>0</v>
      </c>
      <c r="X30" s="15">
        <v>0</v>
      </c>
      <c r="Y30" s="15">
        <v>0</v>
      </c>
      <c r="Z30" s="14">
        <v>0</v>
      </c>
      <c r="AA30" s="15">
        <v>0</v>
      </c>
      <c r="AB30" s="15">
        <v>0</v>
      </c>
      <c r="AC30" s="14">
        <v>0</v>
      </c>
      <c r="AD30" s="15">
        <v>0</v>
      </c>
      <c r="AE30" s="15">
        <v>0</v>
      </c>
      <c r="AF30" s="14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</row>
    <row r="31" spans="1:37" x14ac:dyDescent="0.25">
      <c r="A31" s="5">
        <v>3105</v>
      </c>
      <c r="B31" s="9" t="s">
        <v>124</v>
      </c>
      <c r="C31" s="15">
        <v>220000</v>
      </c>
      <c r="D31" s="15">
        <v>220000</v>
      </c>
      <c r="F31" s="15">
        <v>220000</v>
      </c>
      <c r="G31" s="15">
        <v>222779.85</v>
      </c>
      <c r="H31" s="15">
        <v>222779.85</v>
      </c>
      <c r="I31" s="15">
        <v>222780</v>
      </c>
      <c r="J31" s="15">
        <v>223535.15</v>
      </c>
      <c r="K31" s="15">
        <v>223535.15</v>
      </c>
      <c r="L31" s="15">
        <v>223550</v>
      </c>
      <c r="M31" s="15">
        <v>222779.85</v>
      </c>
      <c r="N31" s="15">
        <v>222779.85</v>
      </c>
      <c r="O31" s="15">
        <v>222780</v>
      </c>
      <c r="P31" s="15">
        <v>222780</v>
      </c>
      <c r="Q31" s="15">
        <v>212407.32</v>
      </c>
      <c r="R31" s="15">
        <v>222780</v>
      </c>
      <c r="S31" s="15">
        <v>216993.51</v>
      </c>
      <c r="T31" s="15">
        <v>285528.61</v>
      </c>
      <c r="U31" s="15">
        <v>216905.28</v>
      </c>
      <c r="V31" s="15">
        <v>216905.28</v>
      </c>
      <c r="W31" s="14">
        <v>216415.11</v>
      </c>
      <c r="X31" s="15">
        <v>216000</v>
      </c>
      <c r="Y31" s="15">
        <v>224726.16</v>
      </c>
      <c r="Z31" s="14">
        <v>0</v>
      </c>
      <c r="AA31" s="15">
        <v>220000</v>
      </c>
      <c r="AB31" s="15">
        <v>0</v>
      </c>
      <c r="AC31" s="14">
        <v>0</v>
      </c>
      <c r="AD31" s="15">
        <v>0</v>
      </c>
      <c r="AE31" s="15">
        <v>0</v>
      </c>
      <c r="AF31" s="14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</row>
    <row r="32" spans="1:37" x14ac:dyDescent="0.25">
      <c r="A32" s="5">
        <v>3106</v>
      </c>
      <c r="B32" s="9" t="s">
        <v>125</v>
      </c>
      <c r="D32" s="15">
        <v>168000</v>
      </c>
      <c r="E32" s="15">
        <v>167577.5</v>
      </c>
      <c r="W32" s="14">
        <v>0</v>
      </c>
      <c r="X32" s="15">
        <v>22000</v>
      </c>
      <c r="Y32" s="15">
        <v>32850</v>
      </c>
      <c r="Z32" s="14">
        <v>10850</v>
      </c>
      <c r="AA32" s="15">
        <v>22000</v>
      </c>
      <c r="AB32" s="15">
        <v>33025</v>
      </c>
      <c r="AC32" s="14">
        <v>33025</v>
      </c>
      <c r="AD32" s="15">
        <v>0</v>
      </c>
      <c r="AE32" s="15">
        <v>0</v>
      </c>
      <c r="AF32" s="14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</row>
    <row r="33" spans="1:37" x14ac:dyDescent="0.25">
      <c r="A33" s="5">
        <v>3107</v>
      </c>
      <c r="B33" s="9" t="s">
        <v>126</v>
      </c>
      <c r="E33" s="15">
        <v>146.66999999999999</v>
      </c>
      <c r="W33" s="14">
        <v>0</v>
      </c>
      <c r="X33" s="15">
        <v>0</v>
      </c>
      <c r="Y33" s="15">
        <v>0</v>
      </c>
      <c r="Z33" s="14">
        <v>0</v>
      </c>
      <c r="AA33" s="15">
        <v>0</v>
      </c>
      <c r="AB33" s="15">
        <v>0</v>
      </c>
      <c r="AC33" s="14">
        <v>0</v>
      </c>
      <c r="AD33" s="15">
        <v>0</v>
      </c>
      <c r="AE33" s="15">
        <v>0</v>
      </c>
      <c r="AF33" s="14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</row>
    <row r="34" spans="1:37" x14ac:dyDescent="0.25">
      <c r="A34" s="5">
        <v>3108</v>
      </c>
      <c r="B34" s="9" t="s">
        <v>127</v>
      </c>
      <c r="W34" s="14">
        <v>0</v>
      </c>
      <c r="X34" s="15">
        <v>0</v>
      </c>
      <c r="Y34" s="15">
        <v>0</v>
      </c>
      <c r="Z34" s="14">
        <v>0</v>
      </c>
      <c r="AA34" s="15">
        <v>0</v>
      </c>
      <c r="AB34" s="15">
        <v>0</v>
      </c>
      <c r="AC34" s="14">
        <v>0</v>
      </c>
      <c r="AD34" s="15">
        <v>0</v>
      </c>
      <c r="AE34" s="15">
        <v>0</v>
      </c>
      <c r="AF34" s="14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</row>
    <row r="35" spans="1:37" x14ac:dyDescent="0.25">
      <c r="A35" s="5">
        <v>3109</v>
      </c>
      <c r="B35" s="9" t="s">
        <v>128</v>
      </c>
      <c r="C35" s="15">
        <v>20000</v>
      </c>
      <c r="D35" s="15">
        <v>6500</v>
      </c>
      <c r="E35" s="15">
        <v>10487.89</v>
      </c>
      <c r="N35" s="15">
        <v>45000</v>
      </c>
      <c r="Q35" s="15">
        <v>138000</v>
      </c>
      <c r="S35" s="15">
        <v>77000</v>
      </c>
      <c r="T35" s="15">
        <v>70000</v>
      </c>
      <c r="U35" s="15">
        <v>70000</v>
      </c>
      <c r="V35" s="15">
        <v>70000</v>
      </c>
      <c r="W35" s="14">
        <v>0</v>
      </c>
      <c r="X35" s="15">
        <v>0</v>
      </c>
      <c r="Y35" s="15">
        <v>0</v>
      </c>
      <c r="Z35" s="14">
        <v>0</v>
      </c>
      <c r="AA35" s="15">
        <v>0</v>
      </c>
      <c r="AB35" s="15">
        <v>200</v>
      </c>
      <c r="AC35" s="14">
        <v>127.39</v>
      </c>
      <c r="AD35" s="15">
        <v>0</v>
      </c>
      <c r="AE35" s="15">
        <v>0</v>
      </c>
      <c r="AF35" s="14">
        <v>0</v>
      </c>
      <c r="AG35" s="15">
        <v>20000</v>
      </c>
      <c r="AH35" s="15">
        <v>0</v>
      </c>
      <c r="AI35" s="15">
        <v>0</v>
      </c>
      <c r="AJ35" s="15">
        <v>15000</v>
      </c>
      <c r="AK35" s="15">
        <v>15000</v>
      </c>
    </row>
    <row r="36" spans="1:37" x14ac:dyDescent="0.25">
      <c r="A36" s="5">
        <v>3110</v>
      </c>
      <c r="B36" s="9" t="s">
        <v>129</v>
      </c>
      <c r="W36" s="14">
        <v>0</v>
      </c>
      <c r="X36" s="15">
        <v>0</v>
      </c>
      <c r="Y36" s="15">
        <v>0</v>
      </c>
      <c r="Z36" s="14">
        <v>0</v>
      </c>
      <c r="AA36" s="15">
        <v>0</v>
      </c>
      <c r="AB36" s="15">
        <v>0</v>
      </c>
      <c r="AC36" s="14">
        <v>0</v>
      </c>
      <c r="AD36" s="15">
        <v>0</v>
      </c>
      <c r="AE36" s="15">
        <v>0</v>
      </c>
      <c r="AF36" s="14">
        <v>0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</row>
    <row r="37" spans="1:37" x14ac:dyDescent="0.25">
      <c r="A37" s="5">
        <v>3111</v>
      </c>
      <c r="B37" s="9" t="s">
        <v>130</v>
      </c>
      <c r="W37" s="14">
        <v>0</v>
      </c>
      <c r="X37" s="15">
        <v>0</v>
      </c>
      <c r="Y37" s="15">
        <v>0</v>
      </c>
      <c r="Z37" s="14">
        <v>0</v>
      </c>
      <c r="AA37" s="15">
        <v>0</v>
      </c>
      <c r="AB37" s="15">
        <v>0</v>
      </c>
      <c r="AC37" s="14">
        <v>0</v>
      </c>
      <c r="AD37" s="15">
        <v>0</v>
      </c>
      <c r="AE37" s="15">
        <v>0</v>
      </c>
      <c r="AF37" s="14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</row>
    <row r="38" spans="1:37" x14ac:dyDescent="0.25">
      <c r="A38" s="5">
        <v>3112</v>
      </c>
      <c r="B38" s="9" t="s">
        <v>131</v>
      </c>
      <c r="W38" s="14">
        <v>0</v>
      </c>
      <c r="X38" s="15">
        <v>0</v>
      </c>
      <c r="Y38" s="15">
        <v>0</v>
      </c>
      <c r="Z38" s="14">
        <v>0</v>
      </c>
      <c r="AA38" s="15">
        <v>0</v>
      </c>
      <c r="AB38" s="15">
        <v>0</v>
      </c>
      <c r="AC38" s="14">
        <v>0</v>
      </c>
      <c r="AD38" s="15">
        <v>0</v>
      </c>
      <c r="AE38" s="15">
        <v>0</v>
      </c>
      <c r="AF38" s="14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</row>
    <row r="39" spans="1:37" x14ac:dyDescent="0.25">
      <c r="A39" s="5">
        <v>3113</v>
      </c>
      <c r="B39" s="9" t="s">
        <v>132</v>
      </c>
      <c r="W39" s="14">
        <v>0</v>
      </c>
      <c r="X39" s="15">
        <v>0</v>
      </c>
      <c r="Y39" s="15">
        <v>0</v>
      </c>
      <c r="Z39" s="14">
        <v>0</v>
      </c>
      <c r="AA39" s="15">
        <v>0</v>
      </c>
      <c r="AB39" s="15">
        <v>0</v>
      </c>
      <c r="AC39" s="14">
        <v>0</v>
      </c>
      <c r="AD39" s="15">
        <v>0</v>
      </c>
      <c r="AE39" s="15">
        <v>0</v>
      </c>
      <c r="AF39" s="14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</row>
    <row r="40" spans="1:37" x14ac:dyDescent="0.25">
      <c r="A40" s="5">
        <v>3114</v>
      </c>
      <c r="B40" s="9" t="s">
        <v>133</v>
      </c>
      <c r="W40" s="14">
        <v>0</v>
      </c>
      <c r="X40" s="15">
        <v>0</v>
      </c>
      <c r="Y40" s="15">
        <v>0</v>
      </c>
      <c r="Z40" s="14">
        <v>0</v>
      </c>
      <c r="AA40" s="15">
        <v>0</v>
      </c>
      <c r="AB40" s="15">
        <v>0</v>
      </c>
      <c r="AC40" s="14">
        <v>0</v>
      </c>
      <c r="AD40" s="15">
        <v>0</v>
      </c>
      <c r="AE40" s="15">
        <v>0</v>
      </c>
      <c r="AF40" s="14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</row>
    <row r="41" spans="1:37" x14ac:dyDescent="0.25">
      <c r="A41" s="5">
        <v>3115</v>
      </c>
      <c r="B41" s="9" t="s">
        <v>134</v>
      </c>
      <c r="W41" s="14">
        <v>0</v>
      </c>
      <c r="X41" s="15">
        <v>0</v>
      </c>
      <c r="Y41" s="15">
        <v>0</v>
      </c>
      <c r="Z41" s="14">
        <v>0</v>
      </c>
      <c r="AA41" s="15">
        <v>0</v>
      </c>
      <c r="AB41" s="15">
        <v>0</v>
      </c>
      <c r="AC41" s="14">
        <v>0</v>
      </c>
      <c r="AD41" s="15">
        <v>0</v>
      </c>
      <c r="AE41" s="15">
        <v>0</v>
      </c>
      <c r="AF41" s="14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</row>
    <row r="42" spans="1:37" x14ac:dyDescent="0.25">
      <c r="A42" s="5">
        <v>3116</v>
      </c>
      <c r="B42" s="9" t="s">
        <v>135</v>
      </c>
      <c r="W42" s="14">
        <v>0</v>
      </c>
      <c r="X42" s="15">
        <v>0</v>
      </c>
      <c r="Y42" s="15">
        <v>0</v>
      </c>
      <c r="Z42" s="14">
        <v>0</v>
      </c>
      <c r="AA42" s="15">
        <v>0</v>
      </c>
      <c r="AB42" s="15">
        <v>0</v>
      </c>
      <c r="AC42" s="14">
        <v>0</v>
      </c>
      <c r="AD42" s="15">
        <v>0</v>
      </c>
      <c r="AE42" s="15">
        <v>0</v>
      </c>
      <c r="AF42" s="14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</row>
    <row r="43" spans="1:37" x14ac:dyDescent="0.25">
      <c r="A43" s="5">
        <v>3117</v>
      </c>
      <c r="B43" s="9" t="s">
        <v>136</v>
      </c>
      <c r="E43" s="15">
        <v>24223.13</v>
      </c>
      <c r="W43" s="14">
        <v>0</v>
      </c>
      <c r="X43" s="15">
        <v>0</v>
      </c>
      <c r="Y43" s="15">
        <v>0</v>
      </c>
      <c r="Z43" s="14">
        <v>0</v>
      </c>
      <c r="AA43" s="15">
        <v>0</v>
      </c>
      <c r="AB43" s="15">
        <v>0</v>
      </c>
      <c r="AC43" s="14">
        <v>0</v>
      </c>
      <c r="AD43" s="15">
        <v>0</v>
      </c>
      <c r="AE43" s="15">
        <v>0</v>
      </c>
      <c r="AF43" s="14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</row>
    <row r="44" spans="1:37" x14ac:dyDescent="0.25">
      <c r="A44" s="5">
        <v>3118</v>
      </c>
      <c r="B44" s="9" t="s">
        <v>137</v>
      </c>
      <c r="F44" s="15">
        <v>30000</v>
      </c>
      <c r="W44" s="14">
        <v>0</v>
      </c>
      <c r="X44" s="15">
        <v>0</v>
      </c>
      <c r="Y44" s="15">
        <v>0</v>
      </c>
      <c r="Z44" s="14">
        <v>0</v>
      </c>
      <c r="AA44" s="15">
        <v>0</v>
      </c>
      <c r="AB44" s="15">
        <v>0</v>
      </c>
      <c r="AC44" s="14">
        <v>0</v>
      </c>
      <c r="AD44" s="15">
        <v>0</v>
      </c>
      <c r="AE44" s="15">
        <v>0</v>
      </c>
      <c r="AF44" s="14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</row>
    <row r="45" spans="1:37" x14ac:dyDescent="0.25">
      <c r="A45" s="5">
        <v>3119</v>
      </c>
      <c r="B45" s="9" t="s">
        <v>138</v>
      </c>
      <c r="C45" s="15">
        <v>20000</v>
      </c>
      <c r="D45" s="15">
        <v>25000</v>
      </c>
      <c r="E45" s="15">
        <v>44620.15</v>
      </c>
      <c r="G45" s="15">
        <v>10000</v>
      </c>
      <c r="H45" s="15">
        <v>49667.44</v>
      </c>
      <c r="I45" s="15">
        <v>10000</v>
      </c>
      <c r="P45" s="15">
        <v>26641.66</v>
      </c>
      <c r="Q45" s="15">
        <v>26641.66</v>
      </c>
      <c r="S45" s="15">
        <v>87000</v>
      </c>
      <c r="U45" s="15">
        <v>30000</v>
      </c>
      <c r="V45" s="15">
        <v>83159.759999999995</v>
      </c>
      <c r="W45" s="14">
        <v>83159.759999999995</v>
      </c>
      <c r="X45" s="15">
        <v>65000</v>
      </c>
      <c r="Y45" s="15">
        <v>65000</v>
      </c>
      <c r="Z45" s="14">
        <v>29978.55</v>
      </c>
      <c r="AA45" s="15">
        <v>30000</v>
      </c>
      <c r="AB45" s="15">
        <v>30000</v>
      </c>
      <c r="AC45" s="14">
        <v>30000</v>
      </c>
      <c r="AD45" s="15">
        <v>30000</v>
      </c>
      <c r="AE45" s="15">
        <v>28500</v>
      </c>
      <c r="AF45" s="14">
        <v>28500</v>
      </c>
      <c r="AG45" s="15">
        <v>28500</v>
      </c>
      <c r="AH45" s="15">
        <v>41500</v>
      </c>
      <c r="AI45" s="15">
        <v>41500</v>
      </c>
      <c r="AJ45" s="15">
        <v>50000</v>
      </c>
      <c r="AK45" s="15">
        <v>50000</v>
      </c>
    </row>
    <row r="46" spans="1:37" x14ac:dyDescent="0.25">
      <c r="A46" s="5">
        <v>3120</v>
      </c>
      <c r="B46" s="9" t="s">
        <v>139</v>
      </c>
      <c r="D46" s="15">
        <v>200000</v>
      </c>
      <c r="E46" s="15">
        <v>200000</v>
      </c>
      <c r="G46" s="15">
        <v>18243.5</v>
      </c>
      <c r="H46" s="15">
        <v>18243.5</v>
      </c>
      <c r="I46" s="15">
        <v>2000</v>
      </c>
      <c r="J46" s="15">
        <v>2000</v>
      </c>
      <c r="L46" s="15">
        <v>2000</v>
      </c>
      <c r="M46" s="15">
        <v>2000</v>
      </c>
      <c r="P46" s="15">
        <v>20000</v>
      </c>
      <c r="Q46" s="15">
        <v>18887.3</v>
      </c>
      <c r="S46" s="15">
        <v>93421.57</v>
      </c>
      <c r="T46" s="15">
        <v>9013.75</v>
      </c>
      <c r="V46" s="15">
        <v>94853.51</v>
      </c>
      <c r="W46" s="14">
        <v>94853.51</v>
      </c>
      <c r="X46" s="15">
        <v>99500</v>
      </c>
      <c r="Y46" s="15">
        <v>3350000</v>
      </c>
      <c r="Z46" s="14">
        <v>3446563.57</v>
      </c>
      <c r="AA46" s="15">
        <v>50000</v>
      </c>
      <c r="AB46" s="15">
        <v>264800</v>
      </c>
      <c r="AC46" s="14">
        <v>217040.92</v>
      </c>
      <c r="AD46" s="15">
        <v>220000</v>
      </c>
      <c r="AE46" s="15">
        <v>290000</v>
      </c>
      <c r="AF46" s="14">
        <v>211944.7</v>
      </c>
      <c r="AG46" s="15">
        <v>290000</v>
      </c>
      <c r="AH46" s="15">
        <v>420000</v>
      </c>
      <c r="AI46" s="15">
        <v>398487.34</v>
      </c>
      <c r="AJ46" s="15">
        <v>360000</v>
      </c>
      <c r="AK46" s="15">
        <v>300000</v>
      </c>
    </row>
    <row r="47" spans="1:37" x14ac:dyDescent="0.25">
      <c r="A47" s="5">
        <v>3121</v>
      </c>
      <c r="B47" s="9" t="s">
        <v>140</v>
      </c>
      <c r="W47" s="14">
        <v>0</v>
      </c>
      <c r="X47" s="15">
        <v>0</v>
      </c>
      <c r="Y47" s="15">
        <v>0</v>
      </c>
      <c r="Z47" s="14">
        <v>0</v>
      </c>
      <c r="AA47" s="15">
        <v>0</v>
      </c>
      <c r="AB47" s="15">
        <v>0</v>
      </c>
      <c r="AC47" s="14">
        <v>0</v>
      </c>
      <c r="AD47" s="15">
        <v>0</v>
      </c>
      <c r="AE47" s="15">
        <v>0</v>
      </c>
      <c r="AF47" s="14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</row>
    <row r="48" spans="1:37" ht="30" x14ac:dyDescent="0.25">
      <c r="A48" s="5">
        <v>3122</v>
      </c>
      <c r="B48" s="9" t="s">
        <v>141</v>
      </c>
      <c r="W48" s="14">
        <v>0</v>
      </c>
      <c r="X48" s="15">
        <v>0</v>
      </c>
      <c r="Y48" s="15">
        <v>0</v>
      </c>
      <c r="Z48" s="14">
        <v>0</v>
      </c>
      <c r="AA48" s="15">
        <v>0</v>
      </c>
      <c r="AB48" s="15">
        <v>0</v>
      </c>
      <c r="AC48" s="14">
        <v>0</v>
      </c>
      <c r="AD48" s="15">
        <v>0</v>
      </c>
      <c r="AE48" s="15">
        <v>0</v>
      </c>
      <c r="AF48" s="14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</row>
    <row r="49" spans="1:37" x14ac:dyDescent="0.25">
      <c r="A49" s="5">
        <v>3123</v>
      </c>
      <c r="B49" s="9" t="s">
        <v>142</v>
      </c>
      <c r="C49" s="15">
        <v>45800</v>
      </c>
      <c r="D49" s="15">
        <v>55500</v>
      </c>
      <c r="E49" s="15">
        <v>123458.45</v>
      </c>
      <c r="F49" s="15">
        <v>78000</v>
      </c>
      <c r="G49" s="15">
        <v>60000</v>
      </c>
      <c r="H49" s="15">
        <v>79233.679999999993</v>
      </c>
      <c r="I49" s="15">
        <v>13000</v>
      </c>
      <c r="J49" s="15">
        <v>48000</v>
      </c>
      <c r="K49" s="15">
        <v>57638.28</v>
      </c>
      <c r="L49" s="15">
        <v>68000</v>
      </c>
      <c r="M49" s="15">
        <v>68000</v>
      </c>
      <c r="N49" s="15">
        <v>7637.8</v>
      </c>
      <c r="P49" s="15">
        <v>10000</v>
      </c>
      <c r="Q49" s="15">
        <v>17932.34</v>
      </c>
      <c r="R49" s="15">
        <v>8135</v>
      </c>
      <c r="S49" s="15">
        <v>19404.98</v>
      </c>
      <c r="T49" s="15">
        <v>27554.98</v>
      </c>
      <c r="V49" s="15">
        <v>4880</v>
      </c>
      <c r="W49" s="14">
        <v>0</v>
      </c>
      <c r="X49" s="15">
        <v>4000</v>
      </c>
      <c r="Y49" s="15">
        <v>4000</v>
      </c>
      <c r="Z49" s="14">
        <v>0</v>
      </c>
      <c r="AA49" s="15">
        <v>4000</v>
      </c>
      <c r="AB49" s="15">
        <v>0</v>
      </c>
      <c r="AC49" s="14">
        <v>0</v>
      </c>
      <c r="AD49" s="15">
        <v>0</v>
      </c>
      <c r="AE49" s="15">
        <v>0</v>
      </c>
      <c r="AF49" s="14">
        <v>0</v>
      </c>
      <c r="AG49" s="15">
        <v>0</v>
      </c>
      <c r="AH49" s="15">
        <v>0</v>
      </c>
      <c r="AI49" s="15">
        <v>0</v>
      </c>
      <c r="AJ49" s="15">
        <v>0</v>
      </c>
      <c r="AK49" s="15">
        <v>0</v>
      </c>
    </row>
    <row r="50" spans="1:37" x14ac:dyDescent="0.25">
      <c r="A50" s="5">
        <v>3124</v>
      </c>
      <c r="B50" s="9" t="s">
        <v>143</v>
      </c>
      <c r="D50" s="15">
        <v>900000</v>
      </c>
      <c r="E50" s="15">
        <v>898953.65</v>
      </c>
      <c r="J50" s="15">
        <v>70093.42</v>
      </c>
      <c r="K50" s="15">
        <v>70093.42</v>
      </c>
      <c r="Q50" s="15">
        <v>6045</v>
      </c>
      <c r="S50" s="15">
        <v>24332.76</v>
      </c>
      <c r="T50" s="15">
        <v>27632.76</v>
      </c>
      <c r="V50" s="15">
        <v>14021.53</v>
      </c>
      <c r="W50" s="14">
        <v>44108.3</v>
      </c>
      <c r="X50" s="15">
        <v>16300</v>
      </c>
      <c r="Y50" s="15">
        <v>30000</v>
      </c>
      <c r="Z50" s="14">
        <v>22310.23</v>
      </c>
      <c r="AA50" s="15">
        <v>14000</v>
      </c>
      <c r="AB50" s="15">
        <v>70000</v>
      </c>
      <c r="AC50" s="14">
        <v>68754.5</v>
      </c>
      <c r="AD50" s="15">
        <v>25000</v>
      </c>
      <c r="AE50" s="15">
        <v>25000</v>
      </c>
      <c r="AF50" s="14">
        <v>35691.25</v>
      </c>
      <c r="AG50" s="15">
        <v>35000</v>
      </c>
      <c r="AH50" s="15">
        <v>35000</v>
      </c>
      <c r="AI50" s="15">
        <v>33251.14</v>
      </c>
      <c r="AJ50" s="15">
        <v>14000</v>
      </c>
      <c r="AK50" s="15">
        <v>31123</v>
      </c>
    </row>
    <row r="51" spans="1:37" x14ac:dyDescent="0.25">
      <c r="A51" s="5">
        <v>3125</v>
      </c>
      <c r="B51" s="9" t="s">
        <v>144</v>
      </c>
      <c r="W51" s="14">
        <v>0</v>
      </c>
      <c r="X51" s="15">
        <v>0</v>
      </c>
      <c r="Y51" s="15">
        <v>0</v>
      </c>
      <c r="Z51" s="14">
        <v>0</v>
      </c>
      <c r="AA51" s="15">
        <v>0</v>
      </c>
      <c r="AB51" s="15">
        <v>0</v>
      </c>
      <c r="AC51" s="14">
        <v>0</v>
      </c>
      <c r="AD51" s="15">
        <v>0</v>
      </c>
      <c r="AE51" s="15">
        <v>0</v>
      </c>
      <c r="AF51" s="14">
        <v>0</v>
      </c>
      <c r="AG51" s="15">
        <v>0</v>
      </c>
      <c r="AH51" s="15">
        <v>0</v>
      </c>
      <c r="AI51" s="15">
        <v>0</v>
      </c>
      <c r="AJ51" s="15">
        <v>0</v>
      </c>
      <c r="AK51" s="15">
        <v>0</v>
      </c>
    </row>
    <row r="52" spans="1:37" x14ac:dyDescent="0.25">
      <c r="A52" s="5">
        <v>3126</v>
      </c>
      <c r="B52" s="9" t="s">
        <v>145</v>
      </c>
      <c r="W52" s="14">
        <v>0</v>
      </c>
      <c r="X52" s="15">
        <v>0</v>
      </c>
      <c r="Y52" s="15">
        <v>0</v>
      </c>
      <c r="Z52" s="14">
        <v>0</v>
      </c>
      <c r="AA52" s="15">
        <v>0</v>
      </c>
      <c r="AB52" s="15">
        <v>0</v>
      </c>
      <c r="AC52" s="14">
        <v>0</v>
      </c>
      <c r="AD52" s="15">
        <v>0</v>
      </c>
      <c r="AE52" s="15">
        <v>0</v>
      </c>
      <c r="AF52" s="14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</row>
    <row r="53" spans="1:37" x14ac:dyDescent="0.25">
      <c r="A53" s="5">
        <v>3127</v>
      </c>
      <c r="B53" s="9" t="s">
        <v>146</v>
      </c>
      <c r="W53" s="14">
        <v>0</v>
      </c>
      <c r="X53" s="15">
        <v>0</v>
      </c>
      <c r="Y53" s="15">
        <v>0</v>
      </c>
      <c r="Z53" s="14">
        <v>0</v>
      </c>
      <c r="AA53" s="15">
        <v>0</v>
      </c>
      <c r="AB53" s="15">
        <v>0</v>
      </c>
      <c r="AC53" s="14">
        <v>0</v>
      </c>
      <c r="AD53" s="15">
        <v>0</v>
      </c>
      <c r="AE53" s="15">
        <v>0</v>
      </c>
      <c r="AF53" s="14">
        <v>0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</row>
    <row r="54" spans="1:37" x14ac:dyDescent="0.25">
      <c r="A54" s="5">
        <v>3128</v>
      </c>
      <c r="B54" s="9" t="s">
        <v>147</v>
      </c>
      <c r="W54" s="14">
        <v>0</v>
      </c>
      <c r="X54" s="15">
        <v>0</v>
      </c>
      <c r="Y54" s="15">
        <v>0</v>
      </c>
      <c r="Z54" s="14">
        <v>0</v>
      </c>
      <c r="AA54" s="15">
        <v>0</v>
      </c>
      <c r="AB54" s="15">
        <v>0</v>
      </c>
      <c r="AC54" s="14">
        <v>0</v>
      </c>
      <c r="AD54" s="15">
        <v>0</v>
      </c>
      <c r="AE54" s="15">
        <v>0</v>
      </c>
      <c r="AF54" s="14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</row>
    <row r="55" spans="1:37" x14ac:dyDescent="0.25">
      <c r="A55" s="5">
        <v>3129</v>
      </c>
      <c r="B55" s="9" t="s">
        <v>148</v>
      </c>
      <c r="W55" s="14">
        <v>0</v>
      </c>
      <c r="X55" s="15">
        <v>0</v>
      </c>
      <c r="Y55" s="15">
        <v>0</v>
      </c>
      <c r="Z55" s="14">
        <v>0</v>
      </c>
      <c r="AA55" s="15">
        <v>0</v>
      </c>
      <c r="AB55" s="15">
        <v>0</v>
      </c>
      <c r="AC55" s="14">
        <v>0</v>
      </c>
      <c r="AD55" s="15">
        <v>0</v>
      </c>
      <c r="AE55" s="15">
        <v>0</v>
      </c>
      <c r="AF55" s="14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</row>
    <row r="56" spans="1:37" x14ac:dyDescent="0.25">
      <c r="A56" s="5">
        <v>3199</v>
      </c>
      <c r="B56" s="9" t="s">
        <v>149</v>
      </c>
      <c r="W56" s="14">
        <v>0</v>
      </c>
      <c r="X56" s="15">
        <v>0</v>
      </c>
      <c r="Y56" s="15">
        <v>0</v>
      </c>
      <c r="Z56" s="14">
        <v>0</v>
      </c>
      <c r="AA56" s="15">
        <v>0</v>
      </c>
      <c r="AB56" s="15">
        <v>0</v>
      </c>
      <c r="AC56" s="14">
        <v>0</v>
      </c>
      <c r="AD56" s="15">
        <v>0</v>
      </c>
      <c r="AE56" s="15">
        <v>0</v>
      </c>
      <c r="AF56" s="14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</row>
    <row r="57" spans="1:37" x14ac:dyDescent="0.25">
      <c r="A57" s="5">
        <v>32</v>
      </c>
      <c r="B57" s="8" t="s">
        <v>150</v>
      </c>
      <c r="C57" s="12">
        <f t="shared" ref="C57:AH57" si="66">SUM(C58:C62)</f>
        <v>55100</v>
      </c>
      <c r="D57" s="12">
        <f t="shared" si="66"/>
        <v>125100</v>
      </c>
      <c r="E57" s="12">
        <f t="shared" si="66"/>
        <v>107701.66</v>
      </c>
      <c r="F57" s="12">
        <f t="shared" si="66"/>
        <v>37700</v>
      </c>
      <c r="G57" s="12">
        <f t="shared" si="66"/>
        <v>31904.55</v>
      </c>
      <c r="H57" s="12">
        <f t="shared" si="66"/>
        <v>32873.99</v>
      </c>
      <c r="I57" s="12">
        <f t="shared" si="66"/>
        <v>9596</v>
      </c>
      <c r="J57" s="12">
        <f t="shared" si="66"/>
        <v>64007.77</v>
      </c>
      <c r="K57" s="12">
        <f t="shared" si="66"/>
        <v>73299.7</v>
      </c>
      <c r="L57" s="12">
        <f t="shared" si="66"/>
        <v>16300</v>
      </c>
      <c r="M57" s="12">
        <f t="shared" si="66"/>
        <v>14681.81</v>
      </c>
      <c r="N57" s="12">
        <f t="shared" si="66"/>
        <v>14121.81</v>
      </c>
      <c r="O57" s="12">
        <f t="shared" si="66"/>
        <v>126000</v>
      </c>
      <c r="P57" s="12">
        <f t="shared" si="66"/>
        <v>52347.28</v>
      </c>
      <c r="Q57" s="12">
        <f t="shared" si="66"/>
        <v>9097.2799999999988</v>
      </c>
      <c r="R57" s="12">
        <f t="shared" si="66"/>
        <v>8000</v>
      </c>
      <c r="S57" s="12">
        <f t="shared" si="66"/>
        <v>81575.239999999991</v>
      </c>
      <c r="T57" s="12">
        <f t="shared" si="66"/>
        <v>69661.56</v>
      </c>
      <c r="U57" s="12">
        <f t="shared" si="66"/>
        <v>600</v>
      </c>
      <c r="V57" s="12">
        <f t="shared" si="66"/>
        <v>4100</v>
      </c>
      <c r="W57" s="12">
        <f t="shared" si="66"/>
        <v>20807.900000000001</v>
      </c>
      <c r="X57" s="12">
        <f t="shared" si="66"/>
        <v>2100</v>
      </c>
      <c r="Y57" s="12">
        <f t="shared" si="66"/>
        <v>35600</v>
      </c>
      <c r="Z57" s="12">
        <f t="shared" si="66"/>
        <v>45227.55</v>
      </c>
      <c r="AA57" s="12">
        <f t="shared" si="66"/>
        <v>14000</v>
      </c>
      <c r="AB57" s="12">
        <f t="shared" si="66"/>
        <v>12100</v>
      </c>
      <c r="AC57" s="12">
        <f t="shared" ref="AC57:AD57" si="67">SUM(AC58:AC62)</f>
        <v>2500</v>
      </c>
      <c r="AD57" s="12">
        <f t="shared" si="67"/>
        <v>0</v>
      </c>
      <c r="AE57" s="12">
        <f t="shared" si="66"/>
        <v>85000</v>
      </c>
      <c r="AF57" s="12">
        <f t="shared" si="66"/>
        <v>47500</v>
      </c>
      <c r="AG57" s="12">
        <f t="shared" si="66"/>
        <v>50000</v>
      </c>
      <c r="AH57" s="12">
        <f t="shared" si="66"/>
        <v>40000</v>
      </c>
      <c r="AI57" s="12">
        <f t="shared" ref="AI57:AK57" si="68">SUM(AI58:AI62)</f>
        <v>52100</v>
      </c>
      <c r="AJ57" s="12">
        <f t="shared" si="68"/>
        <v>0</v>
      </c>
      <c r="AK57" s="12">
        <f t="shared" si="68"/>
        <v>0</v>
      </c>
    </row>
    <row r="58" spans="1:37" x14ac:dyDescent="0.25">
      <c r="A58" s="5">
        <v>3201</v>
      </c>
      <c r="B58" s="9" t="s">
        <v>151</v>
      </c>
      <c r="W58" s="14">
        <v>0</v>
      </c>
      <c r="X58" s="15">
        <v>0</v>
      </c>
      <c r="Y58" s="15">
        <v>0</v>
      </c>
      <c r="Z58" s="14">
        <v>0</v>
      </c>
      <c r="AA58" s="15">
        <v>0</v>
      </c>
      <c r="AB58" s="15">
        <v>0</v>
      </c>
      <c r="AC58" s="14">
        <v>0</v>
      </c>
      <c r="AD58" s="15">
        <v>0</v>
      </c>
      <c r="AE58" s="15">
        <v>0</v>
      </c>
      <c r="AF58" s="14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</row>
    <row r="59" spans="1:37" x14ac:dyDescent="0.25">
      <c r="A59" s="5">
        <v>3202</v>
      </c>
      <c r="B59" s="9" t="s">
        <v>152</v>
      </c>
      <c r="U59" s="15">
        <v>100</v>
      </c>
      <c r="V59" s="15">
        <v>100</v>
      </c>
      <c r="W59" s="14">
        <v>0</v>
      </c>
      <c r="X59" s="15">
        <v>600</v>
      </c>
      <c r="Y59" s="15">
        <v>600</v>
      </c>
      <c r="Z59" s="14">
        <v>0</v>
      </c>
      <c r="AA59" s="15">
        <v>0</v>
      </c>
      <c r="AB59" s="15">
        <v>0</v>
      </c>
      <c r="AC59" s="14">
        <v>0</v>
      </c>
      <c r="AD59" s="15">
        <v>0</v>
      </c>
      <c r="AE59" s="15">
        <v>85000</v>
      </c>
      <c r="AF59" s="14">
        <v>45000</v>
      </c>
      <c r="AG59" s="15">
        <v>50000</v>
      </c>
      <c r="AH59" s="15">
        <v>40000</v>
      </c>
      <c r="AI59" s="15">
        <v>0</v>
      </c>
      <c r="AJ59" s="15">
        <v>0</v>
      </c>
      <c r="AK59" s="15">
        <v>0</v>
      </c>
    </row>
    <row r="60" spans="1:37" x14ac:dyDescent="0.25">
      <c r="A60" s="5">
        <v>3203</v>
      </c>
      <c r="B60" s="9" t="s">
        <v>153</v>
      </c>
      <c r="C60" s="15">
        <v>35000</v>
      </c>
      <c r="D60" s="15">
        <v>105000</v>
      </c>
      <c r="E60" s="15">
        <v>104289.2</v>
      </c>
      <c r="F60" s="15">
        <v>30000</v>
      </c>
      <c r="G60" s="15">
        <v>29904.55</v>
      </c>
      <c r="H60" s="15">
        <v>29904.55</v>
      </c>
      <c r="I60" s="15">
        <v>7000</v>
      </c>
      <c r="J60" s="15">
        <v>64007.77</v>
      </c>
      <c r="K60" s="15">
        <v>64007.77</v>
      </c>
      <c r="L60" s="15">
        <v>10000</v>
      </c>
      <c r="M60" s="15">
        <v>8381.81</v>
      </c>
      <c r="N60" s="15">
        <v>8381.81</v>
      </c>
      <c r="O60" s="15">
        <v>80000</v>
      </c>
      <c r="P60" s="15">
        <v>6347.28</v>
      </c>
      <c r="Q60" s="15">
        <v>6347.28</v>
      </c>
      <c r="R60" s="15">
        <v>5000</v>
      </c>
      <c r="S60" s="15">
        <v>61575.24</v>
      </c>
      <c r="T60" s="15">
        <v>61575.24</v>
      </c>
      <c r="W60" s="14">
        <v>0</v>
      </c>
      <c r="X60" s="15">
        <v>0</v>
      </c>
      <c r="Y60" s="15">
        <v>0</v>
      </c>
      <c r="Z60" s="14">
        <v>0</v>
      </c>
      <c r="AA60" s="15">
        <v>0</v>
      </c>
      <c r="AB60" s="15">
        <v>0</v>
      </c>
      <c r="AC60" s="14">
        <v>0</v>
      </c>
      <c r="AD60" s="15">
        <v>0</v>
      </c>
      <c r="AE60" s="15">
        <v>0</v>
      </c>
      <c r="AF60" s="14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</row>
    <row r="61" spans="1:37" x14ac:dyDescent="0.25">
      <c r="A61" s="5">
        <v>3204</v>
      </c>
      <c r="B61" s="9" t="s">
        <v>154</v>
      </c>
      <c r="W61" s="14">
        <v>0</v>
      </c>
      <c r="X61" s="15">
        <v>0</v>
      </c>
      <c r="Y61" s="15">
        <v>0</v>
      </c>
      <c r="Z61" s="14">
        <v>0</v>
      </c>
      <c r="AA61" s="15">
        <v>0</v>
      </c>
      <c r="AB61" s="15">
        <v>0</v>
      </c>
      <c r="AC61" s="14">
        <v>0</v>
      </c>
      <c r="AD61" s="15">
        <v>0</v>
      </c>
      <c r="AE61" s="15">
        <v>0</v>
      </c>
      <c r="AF61" s="14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</row>
    <row r="62" spans="1:37" x14ac:dyDescent="0.25">
      <c r="A62" s="5">
        <v>3205</v>
      </c>
      <c r="B62" s="9" t="s">
        <v>155</v>
      </c>
      <c r="C62" s="15">
        <v>20100</v>
      </c>
      <c r="D62" s="15">
        <v>20100</v>
      </c>
      <c r="E62" s="15">
        <v>3412.46</v>
      </c>
      <c r="F62" s="15">
        <v>7700</v>
      </c>
      <c r="G62" s="15">
        <v>2000</v>
      </c>
      <c r="H62" s="15">
        <v>2969.44</v>
      </c>
      <c r="I62" s="15">
        <v>2596</v>
      </c>
      <c r="J62" s="15">
        <v>0</v>
      </c>
      <c r="K62" s="15">
        <v>9291.93</v>
      </c>
      <c r="L62" s="15">
        <v>6300</v>
      </c>
      <c r="M62" s="15">
        <v>6300</v>
      </c>
      <c r="N62" s="15">
        <v>5740</v>
      </c>
      <c r="O62" s="15">
        <v>46000</v>
      </c>
      <c r="P62" s="15">
        <v>46000</v>
      </c>
      <c r="Q62" s="15">
        <v>2750</v>
      </c>
      <c r="R62" s="15">
        <v>3000</v>
      </c>
      <c r="S62" s="15">
        <v>20000</v>
      </c>
      <c r="T62" s="15">
        <v>8086.32</v>
      </c>
      <c r="U62" s="15">
        <v>500</v>
      </c>
      <c r="V62" s="15">
        <v>4000</v>
      </c>
      <c r="W62" s="14">
        <v>20807.900000000001</v>
      </c>
      <c r="X62" s="15">
        <v>1500</v>
      </c>
      <c r="Y62" s="15">
        <v>35000</v>
      </c>
      <c r="Z62" s="14">
        <v>45227.55</v>
      </c>
      <c r="AA62" s="15">
        <v>14000</v>
      </c>
      <c r="AB62" s="15">
        <v>12100</v>
      </c>
      <c r="AC62" s="14">
        <v>2500</v>
      </c>
      <c r="AD62" s="15">
        <v>0</v>
      </c>
      <c r="AE62" s="15">
        <v>0</v>
      </c>
      <c r="AF62" s="14">
        <v>2500</v>
      </c>
      <c r="AG62" s="15">
        <v>0</v>
      </c>
      <c r="AH62" s="15">
        <v>0</v>
      </c>
      <c r="AI62" s="15">
        <v>52100</v>
      </c>
      <c r="AJ62" s="15">
        <v>0</v>
      </c>
      <c r="AK62" s="15">
        <v>0</v>
      </c>
    </row>
    <row r="63" spans="1:37" x14ac:dyDescent="0.25">
      <c r="A63" s="5">
        <v>33</v>
      </c>
      <c r="B63" s="8" t="s">
        <v>156</v>
      </c>
      <c r="C63" s="12">
        <f t="shared" ref="C63:AH63" si="69">SUM(C64:C66)</f>
        <v>0</v>
      </c>
      <c r="D63" s="12">
        <f t="shared" si="69"/>
        <v>0</v>
      </c>
      <c r="E63" s="12">
        <f t="shared" si="69"/>
        <v>0</v>
      </c>
      <c r="F63" s="12">
        <f t="shared" si="69"/>
        <v>0</v>
      </c>
      <c r="G63" s="12">
        <f t="shared" si="69"/>
        <v>0</v>
      </c>
      <c r="H63" s="12">
        <f t="shared" si="69"/>
        <v>0</v>
      </c>
      <c r="I63" s="12">
        <f t="shared" si="69"/>
        <v>0</v>
      </c>
      <c r="J63" s="12">
        <f t="shared" si="69"/>
        <v>0</v>
      </c>
      <c r="K63" s="12">
        <f t="shared" si="69"/>
        <v>0</v>
      </c>
      <c r="L63" s="12">
        <f t="shared" si="69"/>
        <v>0</v>
      </c>
      <c r="M63" s="12">
        <f t="shared" si="69"/>
        <v>0</v>
      </c>
      <c r="N63" s="12">
        <f t="shared" si="69"/>
        <v>0</v>
      </c>
      <c r="O63" s="12">
        <f t="shared" si="69"/>
        <v>0</v>
      </c>
      <c r="P63" s="12">
        <f t="shared" si="69"/>
        <v>0</v>
      </c>
      <c r="Q63" s="12">
        <f t="shared" si="69"/>
        <v>0</v>
      </c>
      <c r="R63" s="12">
        <f t="shared" si="69"/>
        <v>0</v>
      </c>
      <c r="S63" s="12">
        <f t="shared" si="69"/>
        <v>0</v>
      </c>
      <c r="T63" s="12">
        <f t="shared" si="69"/>
        <v>0</v>
      </c>
      <c r="U63" s="12">
        <f t="shared" si="69"/>
        <v>0</v>
      </c>
      <c r="V63" s="12">
        <f t="shared" si="69"/>
        <v>0</v>
      </c>
      <c r="W63" s="12">
        <f t="shared" si="69"/>
        <v>0</v>
      </c>
      <c r="X63" s="12">
        <f t="shared" si="69"/>
        <v>0</v>
      </c>
      <c r="Y63" s="12">
        <f t="shared" si="69"/>
        <v>0</v>
      </c>
      <c r="Z63" s="12">
        <f t="shared" si="69"/>
        <v>0</v>
      </c>
      <c r="AA63" s="12">
        <f t="shared" si="69"/>
        <v>0</v>
      </c>
      <c r="AB63" s="12">
        <f t="shared" si="69"/>
        <v>5370.04</v>
      </c>
      <c r="AC63" s="12">
        <f t="shared" ref="AC63:AD63" si="70">SUM(AC64:AC66)</f>
        <v>5370.04</v>
      </c>
      <c r="AD63" s="12">
        <f t="shared" si="70"/>
        <v>0</v>
      </c>
      <c r="AE63" s="12">
        <f t="shared" si="69"/>
        <v>0</v>
      </c>
      <c r="AF63" s="12">
        <f t="shared" si="69"/>
        <v>0</v>
      </c>
      <c r="AG63" s="12">
        <f t="shared" si="69"/>
        <v>0</v>
      </c>
      <c r="AH63" s="12">
        <f t="shared" si="69"/>
        <v>0</v>
      </c>
      <c r="AI63" s="12">
        <f t="shared" ref="AI63:AK63" si="71">SUM(AI64:AI66)</f>
        <v>0</v>
      </c>
      <c r="AJ63" s="12">
        <f t="shared" si="71"/>
        <v>0</v>
      </c>
      <c r="AK63" s="12">
        <f t="shared" si="71"/>
        <v>0</v>
      </c>
    </row>
    <row r="64" spans="1:37" x14ac:dyDescent="0.25">
      <c r="A64" s="5">
        <v>3301</v>
      </c>
      <c r="B64" s="9" t="s">
        <v>157</v>
      </c>
      <c r="W64" s="14">
        <v>0</v>
      </c>
      <c r="X64" s="15">
        <v>0</v>
      </c>
      <c r="Y64" s="15">
        <v>0</v>
      </c>
      <c r="Z64" s="14">
        <v>0</v>
      </c>
      <c r="AA64" s="15">
        <v>0</v>
      </c>
      <c r="AB64" s="15">
        <v>0</v>
      </c>
      <c r="AC64" s="14">
        <v>0</v>
      </c>
      <c r="AD64" s="15">
        <v>0</v>
      </c>
      <c r="AE64" s="15">
        <v>0</v>
      </c>
      <c r="AF64" s="14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</row>
    <row r="65" spans="1:37" x14ac:dyDescent="0.25">
      <c r="A65" s="5">
        <v>3302</v>
      </c>
      <c r="B65" s="9" t="s">
        <v>158</v>
      </c>
      <c r="W65" s="14">
        <v>0</v>
      </c>
      <c r="X65" s="15">
        <v>0</v>
      </c>
      <c r="Y65" s="15">
        <v>0</v>
      </c>
      <c r="Z65" s="14">
        <v>0</v>
      </c>
      <c r="AA65" s="15">
        <v>0</v>
      </c>
      <c r="AB65" s="15">
        <v>5370.04</v>
      </c>
      <c r="AC65" s="14">
        <v>5370.04</v>
      </c>
      <c r="AD65" s="15">
        <v>0</v>
      </c>
      <c r="AE65" s="15">
        <v>0</v>
      </c>
      <c r="AF65" s="14">
        <v>0</v>
      </c>
      <c r="AG65" s="15">
        <v>0</v>
      </c>
      <c r="AH65" s="15">
        <v>0</v>
      </c>
      <c r="AI65" s="15">
        <v>0</v>
      </c>
      <c r="AJ65" s="15">
        <v>0</v>
      </c>
      <c r="AK65" s="15">
        <v>0</v>
      </c>
    </row>
    <row r="66" spans="1:37" x14ac:dyDescent="0.25">
      <c r="A66" s="5">
        <v>3303</v>
      </c>
      <c r="B66" s="9" t="s">
        <v>159</v>
      </c>
      <c r="W66" s="14">
        <v>0</v>
      </c>
      <c r="X66" s="15">
        <v>0</v>
      </c>
      <c r="Y66" s="15">
        <v>0</v>
      </c>
      <c r="Z66" s="14">
        <v>0</v>
      </c>
      <c r="AA66" s="15">
        <v>0</v>
      </c>
      <c r="AB66" s="15">
        <v>0</v>
      </c>
      <c r="AC66" s="14">
        <v>0</v>
      </c>
      <c r="AD66" s="15">
        <v>0</v>
      </c>
      <c r="AE66" s="15">
        <v>0</v>
      </c>
      <c r="AF66" s="14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</row>
    <row r="67" spans="1:37" x14ac:dyDescent="0.25">
      <c r="A67" s="5">
        <v>4</v>
      </c>
      <c r="B67" s="7" t="s">
        <v>160</v>
      </c>
      <c r="C67" s="11">
        <f t="shared" ref="C67:D67" si="72">C68+C73</f>
        <v>119000</v>
      </c>
      <c r="D67" s="11">
        <f t="shared" si="72"/>
        <v>271200</v>
      </c>
      <c r="E67" s="11">
        <f t="shared" ref="E67:K67" si="73">E68+E73</f>
        <v>328040.46000000002</v>
      </c>
      <c r="F67" s="11">
        <f t="shared" si="73"/>
        <v>85300</v>
      </c>
      <c r="G67" s="25">
        <f t="shared" ref="G67" si="74">G68+G73</f>
        <v>107874.4</v>
      </c>
      <c r="H67" s="25">
        <f t="shared" si="73"/>
        <v>287496.34999999998</v>
      </c>
      <c r="I67" s="11">
        <f t="shared" si="73"/>
        <v>92790</v>
      </c>
      <c r="J67" s="11">
        <f t="shared" si="73"/>
        <v>157356.83000000002</v>
      </c>
      <c r="K67" s="11">
        <f t="shared" si="73"/>
        <v>260290.53999999998</v>
      </c>
      <c r="L67" s="11">
        <f t="shared" ref="L67:P67" si="75">L68+L73</f>
        <v>92415</v>
      </c>
      <c r="M67" s="11">
        <f t="shared" ref="M67" si="76">M68+M73</f>
        <v>620550.64</v>
      </c>
      <c r="N67" s="11">
        <f t="shared" si="75"/>
        <v>644377.29999999993</v>
      </c>
      <c r="O67" s="11">
        <f t="shared" ref="O67" si="77">O68+O73</f>
        <v>339320</v>
      </c>
      <c r="P67" s="11">
        <f t="shared" si="75"/>
        <v>339320</v>
      </c>
      <c r="Q67" s="11">
        <f t="shared" ref="Q67:R67" si="78">Q68+Q73</f>
        <v>500231.64000000007</v>
      </c>
      <c r="R67" s="11">
        <f t="shared" si="78"/>
        <v>285400</v>
      </c>
      <c r="S67" s="11">
        <f t="shared" ref="S67:T67" si="79">S68+S73</f>
        <v>231900.4</v>
      </c>
      <c r="T67" s="11">
        <f t="shared" si="79"/>
        <v>549131.15</v>
      </c>
      <c r="U67" s="11">
        <f t="shared" ref="U67:X67" si="80">U68+U73</f>
        <v>203894.72</v>
      </c>
      <c r="V67" s="11">
        <f t="shared" ref="V67" si="81">V68+V73</f>
        <v>414133.35</v>
      </c>
      <c r="W67" s="11">
        <f t="shared" si="80"/>
        <v>604754.37</v>
      </c>
      <c r="X67" s="11">
        <f t="shared" si="80"/>
        <v>323050</v>
      </c>
      <c r="Y67" s="11">
        <f t="shared" ref="Y67" si="82">Y68+Y73</f>
        <v>859706.7</v>
      </c>
      <c r="Z67" s="11">
        <f t="shared" ref="Z67:AA67" si="83">Z68+Z73</f>
        <v>784792.45000000007</v>
      </c>
      <c r="AA67" s="11">
        <f t="shared" si="83"/>
        <v>406000</v>
      </c>
      <c r="AB67" s="11">
        <f t="shared" ref="AB67:AC67" si="84">AB68+AB73</f>
        <v>415068.91000000003</v>
      </c>
      <c r="AC67" s="11">
        <f t="shared" si="84"/>
        <v>358832</v>
      </c>
      <c r="AD67" s="11">
        <f t="shared" ref="AD67:AF67" si="85">AD68+AD73</f>
        <v>332000</v>
      </c>
      <c r="AE67" s="11">
        <f t="shared" si="85"/>
        <v>352000</v>
      </c>
      <c r="AF67" s="11">
        <f t="shared" si="85"/>
        <v>1127969.03</v>
      </c>
      <c r="AG67" s="11">
        <f t="shared" ref="AG67:AH67" si="86">AG68+AG73</f>
        <v>361000</v>
      </c>
      <c r="AH67" s="11">
        <f t="shared" si="86"/>
        <v>370311.57999999996</v>
      </c>
      <c r="AI67" s="11">
        <f t="shared" ref="AI67:AK67" si="87">AI68+AI73</f>
        <v>1087335.6200000001</v>
      </c>
      <c r="AJ67" s="11">
        <f t="shared" si="87"/>
        <v>345000</v>
      </c>
      <c r="AK67" s="11">
        <f t="shared" si="87"/>
        <v>1301837</v>
      </c>
    </row>
    <row r="68" spans="1:37" x14ac:dyDescent="0.25">
      <c r="A68" s="5">
        <v>41</v>
      </c>
      <c r="B68" s="8" t="s">
        <v>161</v>
      </c>
      <c r="C68" s="12">
        <f t="shared" ref="C68:AH68" si="88">SUM(C69:C72)</f>
        <v>53000</v>
      </c>
      <c r="D68" s="12">
        <f t="shared" si="88"/>
        <v>203200</v>
      </c>
      <c r="E68" s="12">
        <f t="shared" si="88"/>
        <v>270033.14</v>
      </c>
      <c r="F68" s="12">
        <f t="shared" si="88"/>
        <v>26300</v>
      </c>
      <c r="G68" s="12">
        <f t="shared" si="88"/>
        <v>48274.400000000001</v>
      </c>
      <c r="H68" s="12">
        <f t="shared" si="88"/>
        <v>242184.8</v>
      </c>
      <c r="I68" s="12">
        <f t="shared" si="88"/>
        <v>27300</v>
      </c>
      <c r="J68" s="12">
        <f t="shared" si="88"/>
        <v>61028.05</v>
      </c>
      <c r="K68" s="12">
        <f t="shared" si="88"/>
        <v>155191.51999999999</v>
      </c>
      <c r="L68" s="12">
        <f t="shared" si="88"/>
        <v>29265</v>
      </c>
      <c r="M68" s="12">
        <f t="shared" si="88"/>
        <v>528000.64</v>
      </c>
      <c r="N68" s="12">
        <f t="shared" si="88"/>
        <v>573393.77999999991</v>
      </c>
      <c r="O68" s="12">
        <f t="shared" si="88"/>
        <v>220320</v>
      </c>
      <c r="P68" s="12">
        <f t="shared" si="88"/>
        <v>220320</v>
      </c>
      <c r="Q68" s="12">
        <f t="shared" si="88"/>
        <v>290445.12000000005</v>
      </c>
      <c r="R68" s="12">
        <f t="shared" si="88"/>
        <v>155500</v>
      </c>
      <c r="S68" s="12">
        <f t="shared" si="88"/>
        <v>72400</v>
      </c>
      <c r="T68" s="12">
        <f t="shared" si="88"/>
        <v>99835.3</v>
      </c>
      <c r="U68" s="12">
        <f t="shared" si="88"/>
        <v>58440</v>
      </c>
      <c r="V68" s="12">
        <f t="shared" si="88"/>
        <v>131178.54</v>
      </c>
      <c r="W68" s="12">
        <f t="shared" si="88"/>
        <v>168168.4</v>
      </c>
      <c r="X68" s="12">
        <f t="shared" si="88"/>
        <v>60000</v>
      </c>
      <c r="Y68" s="12">
        <f t="shared" si="88"/>
        <v>595756.69999999995</v>
      </c>
      <c r="Z68" s="12">
        <f t="shared" si="88"/>
        <v>650856.82000000007</v>
      </c>
      <c r="AA68" s="12">
        <f t="shared" si="88"/>
        <v>160000</v>
      </c>
      <c r="AB68" s="12">
        <f t="shared" si="88"/>
        <v>215267.14</v>
      </c>
      <c r="AC68" s="12">
        <f t="shared" ref="AC68:AD68" si="89">SUM(AC69:AC72)</f>
        <v>219694.48</v>
      </c>
      <c r="AD68" s="12">
        <f t="shared" si="89"/>
        <v>102000</v>
      </c>
      <c r="AE68" s="12">
        <f t="shared" si="88"/>
        <v>122000</v>
      </c>
      <c r="AF68" s="12">
        <f t="shared" si="88"/>
        <v>977951.23</v>
      </c>
      <c r="AG68" s="12">
        <f t="shared" si="88"/>
        <v>125000</v>
      </c>
      <c r="AH68" s="12">
        <f t="shared" si="88"/>
        <v>150311.57999999999</v>
      </c>
      <c r="AI68" s="12">
        <f t="shared" ref="AI68:AK68" si="90">SUM(AI69:AI72)</f>
        <v>843492.39</v>
      </c>
      <c r="AJ68" s="12">
        <f t="shared" si="90"/>
        <v>125000</v>
      </c>
      <c r="AK68" s="12">
        <f t="shared" si="90"/>
        <v>125037</v>
      </c>
    </row>
    <row r="69" spans="1:37" x14ac:dyDescent="0.25">
      <c r="A69" s="5">
        <v>4101</v>
      </c>
      <c r="B69" s="9" t="s">
        <v>162</v>
      </c>
      <c r="W69" s="14">
        <v>0</v>
      </c>
      <c r="X69" s="15">
        <v>0</v>
      </c>
      <c r="Y69" s="15">
        <v>35390.699999999997</v>
      </c>
      <c r="Z69" s="14">
        <v>35390.699999999997</v>
      </c>
      <c r="AA69" s="15">
        <v>0</v>
      </c>
      <c r="AB69" s="15">
        <v>0</v>
      </c>
      <c r="AC69" s="14">
        <v>0</v>
      </c>
      <c r="AD69" s="15">
        <v>0</v>
      </c>
      <c r="AE69" s="15">
        <v>0</v>
      </c>
      <c r="AF69" s="14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</row>
    <row r="70" spans="1:37" x14ac:dyDescent="0.25">
      <c r="A70" s="5">
        <v>4103</v>
      </c>
      <c r="B70" s="9" t="s">
        <v>163</v>
      </c>
      <c r="D70" s="15">
        <v>2200</v>
      </c>
      <c r="E70" s="15">
        <v>3179.13</v>
      </c>
      <c r="G70" s="15">
        <v>174.4</v>
      </c>
      <c r="H70" s="15">
        <v>174.4</v>
      </c>
      <c r="I70" s="15">
        <v>0</v>
      </c>
      <c r="L70" s="15">
        <v>4265</v>
      </c>
      <c r="M70" s="15">
        <v>3000.64</v>
      </c>
      <c r="N70" s="15">
        <v>3000.64</v>
      </c>
      <c r="O70" s="15">
        <v>3000</v>
      </c>
      <c r="P70" s="15">
        <v>3000</v>
      </c>
      <c r="Q70" s="15">
        <v>2544.58</v>
      </c>
      <c r="R70" s="15">
        <v>5500</v>
      </c>
      <c r="S70" s="15">
        <v>2000</v>
      </c>
      <c r="T70" s="15">
        <v>1866.68</v>
      </c>
      <c r="W70" s="14">
        <v>0</v>
      </c>
      <c r="X70" s="15">
        <v>0</v>
      </c>
      <c r="Y70" s="15">
        <v>0</v>
      </c>
      <c r="Z70" s="14">
        <v>0</v>
      </c>
      <c r="AA70" s="15">
        <v>0</v>
      </c>
      <c r="AB70" s="15">
        <v>0</v>
      </c>
      <c r="AC70" s="14">
        <v>0</v>
      </c>
      <c r="AD70" s="15">
        <v>0</v>
      </c>
      <c r="AE70" s="15">
        <v>0</v>
      </c>
      <c r="AF70" s="14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</row>
    <row r="71" spans="1:37" x14ac:dyDescent="0.25">
      <c r="A71" s="5">
        <v>4198</v>
      </c>
      <c r="B71" s="9" t="s">
        <v>164</v>
      </c>
      <c r="C71" s="15">
        <v>43000</v>
      </c>
      <c r="D71" s="15">
        <v>200000</v>
      </c>
      <c r="E71" s="15">
        <v>243305.47</v>
      </c>
      <c r="F71" s="15">
        <v>26300</v>
      </c>
      <c r="G71" s="15">
        <v>47500</v>
      </c>
      <c r="H71" s="15">
        <v>241429.38</v>
      </c>
      <c r="I71" s="15">
        <v>27300</v>
      </c>
      <c r="J71" s="15">
        <v>61000</v>
      </c>
      <c r="K71" s="15">
        <v>155163.47</v>
      </c>
      <c r="L71" s="15">
        <v>25000</v>
      </c>
      <c r="M71" s="15">
        <v>525000</v>
      </c>
      <c r="N71" s="15">
        <v>569784.94999999995</v>
      </c>
      <c r="O71" s="15">
        <v>217320</v>
      </c>
      <c r="P71" s="15">
        <v>217320</v>
      </c>
      <c r="Q71" s="15">
        <v>286660.28000000003</v>
      </c>
      <c r="R71" s="15">
        <v>150000</v>
      </c>
      <c r="S71" s="15">
        <v>60000</v>
      </c>
      <c r="T71" s="15">
        <v>83252.38</v>
      </c>
      <c r="U71" s="15">
        <v>58440</v>
      </c>
      <c r="V71" s="15">
        <v>100000</v>
      </c>
      <c r="W71" s="14">
        <v>129989.85999999999</v>
      </c>
      <c r="X71" s="15">
        <v>60000</v>
      </c>
      <c r="Y71" s="15">
        <v>560000</v>
      </c>
      <c r="Z71" s="14">
        <v>181113.73</v>
      </c>
      <c r="AA71" s="15">
        <v>150000</v>
      </c>
      <c r="AB71" s="15">
        <v>200000</v>
      </c>
      <c r="AC71" s="14">
        <v>161935.67000000001</v>
      </c>
      <c r="AD71" s="15">
        <v>100000</v>
      </c>
      <c r="AE71" s="15">
        <v>120000</v>
      </c>
      <c r="AF71" s="14">
        <v>195609.73</v>
      </c>
      <c r="AG71" s="15">
        <v>125000</v>
      </c>
      <c r="AH71" s="15">
        <v>150000</v>
      </c>
      <c r="AI71" s="15">
        <v>117267.15</v>
      </c>
      <c r="AJ71" s="15">
        <v>125000</v>
      </c>
      <c r="AK71" s="15">
        <v>125000</v>
      </c>
    </row>
    <row r="72" spans="1:37" x14ac:dyDescent="0.25">
      <c r="A72" s="5">
        <v>4199</v>
      </c>
      <c r="B72" s="9" t="s">
        <v>165</v>
      </c>
      <c r="C72" s="15">
        <v>10000</v>
      </c>
      <c r="D72" s="15">
        <v>1000</v>
      </c>
      <c r="E72" s="15">
        <v>23548.54</v>
      </c>
      <c r="G72" s="15">
        <v>600</v>
      </c>
      <c r="H72" s="15">
        <v>581.02</v>
      </c>
      <c r="I72" s="15">
        <v>0</v>
      </c>
      <c r="J72" s="15">
        <v>28.049999999999997</v>
      </c>
      <c r="K72" s="15">
        <v>28.049999999999997</v>
      </c>
      <c r="N72" s="15">
        <v>608.19000000000005</v>
      </c>
      <c r="Q72" s="15">
        <v>1240.26</v>
      </c>
      <c r="S72" s="15">
        <v>10400</v>
      </c>
      <c r="T72" s="15">
        <v>14716.24</v>
      </c>
      <c r="V72" s="15">
        <v>31178.54</v>
      </c>
      <c r="W72" s="14">
        <v>38178.54</v>
      </c>
      <c r="X72" s="15">
        <v>0</v>
      </c>
      <c r="Y72" s="15">
        <v>366</v>
      </c>
      <c r="Z72" s="14">
        <v>434352.39</v>
      </c>
      <c r="AA72" s="15">
        <v>10000</v>
      </c>
      <c r="AB72" s="15">
        <v>15267.14</v>
      </c>
      <c r="AC72" s="14">
        <v>57758.81</v>
      </c>
      <c r="AD72" s="15">
        <v>2000</v>
      </c>
      <c r="AE72" s="15">
        <v>2000</v>
      </c>
      <c r="AF72" s="14">
        <v>782341.5</v>
      </c>
      <c r="AG72" s="15">
        <v>0</v>
      </c>
      <c r="AH72" s="15">
        <v>311.58</v>
      </c>
      <c r="AI72" s="15">
        <v>726225.24</v>
      </c>
      <c r="AJ72" s="15">
        <v>0</v>
      </c>
      <c r="AK72" s="15">
        <v>37</v>
      </c>
    </row>
    <row r="73" spans="1:37" x14ac:dyDescent="0.25">
      <c r="A73" s="5">
        <v>42</v>
      </c>
      <c r="B73" s="8" t="s">
        <v>166</v>
      </c>
      <c r="C73" s="12">
        <f t="shared" ref="C73:AH73" si="91">SUM(C74:C79)</f>
        <v>66000</v>
      </c>
      <c r="D73" s="12">
        <f t="shared" si="91"/>
        <v>68000</v>
      </c>
      <c r="E73" s="12">
        <f t="shared" si="91"/>
        <v>58007.32</v>
      </c>
      <c r="F73" s="12">
        <f t="shared" si="91"/>
        <v>59000</v>
      </c>
      <c r="G73" s="12">
        <f t="shared" si="91"/>
        <v>59600</v>
      </c>
      <c r="H73" s="12">
        <f t="shared" si="91"/>
        <v>45311.55</v>
      </c>
      <c r="I73" s="12">
        <f t="shared" si="91"/>
        <v>65490</v>
      </c>
      <c r="J73" s="12">
        <f t="shared" si="91"/>
        <v>96328.78</v>
      </c>
      <c r="K73" s="12">
        <f t="shared" si="91"/>
        <v>105099.01999999999</v>
      </c>
      <c r="L73" s="12">
        <f t="shared" si="91"/>
        <v>63150</v>
      </c>
      <c r="M73" s="12">
        <f t="shared" si="91"/>
        <v>92550</v>
      </c>
      <c r="N73" s="12">
        <f t="shared" si="91"/>
        <v>70983.520000000004</v>
      </c>
      <c r="O73" s="12">
        <f t="shared" si="91"/>
        <v>119000</v>
      </c>
      <c r="P73" s="12">
        <f t="shared" si="91"/>
        <v>119000</v>
      </c>
      <c r="Q73" s="12">
        <f t="shared" si="91"/>
        <v>209786.52000000002</v>
      </c>
      <c r="R73" s="12">
        <f t="shared" si="91"/>
        <v>129900</v>
      </c>
      <c r="S73" s="12">
        <f t="shared" si="91"/>
        <v>159500.4</v>
      </c>
      <c r="T73" s="12">
        <f t="shared" si="91"/>
        <v>449295.85000000003</v>
      </c>
      <c r="U73" s="12">
        <f t="shared" si="91"/>
        <v>145454.72</v>
      </c>
      <c r="V73" s="12">
        <f t="shared" si="91"/>
        <v>282954.81</v>
      </c>
      <c r="W73" s="12">
        <f t="shared" si="91"/>
        <v>436585.97</v>
      </c>
      <c r="X73" s="12">
        <f t="shared" si="91"/>
        <v>263050</v>
      </c>
      <c r="Y73" s="12">
        <f t="shared" si="91"/>
        <v>263950</v>
      </c>
      <c r="Z73" s="12">
        <f t="shared" si="91"/>
        <v>133935.63</v>
      </c>
      <c r="AA73" s="12">
        <f t="shared" si="91"/>
        <v>246000</v>
      </c>
      <c r="AB73" s="12">
        <f t="shared" si="91"/>
        <v>199801.77000000002</v>
      </c>
      <c r="AC73" s="12">
        <f t="shared" ref="AC73:AD73" si="92">SUM(AC74:AC79)</f>
        <v>139137.52000000002</v>
      </c>
      <c r="AD73" s="12">
        <f t="shared" si="92"/>
        <v>230000</v>
      </c>
      <c r="AE73" s="12">
        <f t="shared" si="91"/>
        <v>230000</v>
      </c>
      <c r="AF73" s="12">
        <f t="shared" si="91"/>
        <v>150017.79999999999</v>
      </c>
      <c r="AG73" s="12">
        <f t="shared" si="91"/>
        <v>236000</v>
      </c>
      <c r="AH73" s="12">
        <f t="shared" si="91"/>
        <v>220000</v>
      </c>
      <c r="AI73" s="12">
        <f t="shared" ref="AI73:AK73" si="93">SUM(AI74:AI79)</f>
        <v>243843.23</v>
      </c>
      <c r="AJ73" s="12">
        <f t="shared" si="93"/>
        <v>220000</v>
      </c>
      <c r="AK73" s="12">
        <f t="shared" si="93"/>
        <v>1176800</v>
      </c>
    </row>
    <row r="74" spans="1:37" x14ac:dyDescent="0.25">
      <c r="A74" s="5">
        <v>4201</v>
      </c>
      <c r="B74" s="9" t="s">
        <v>167</v>
      </c>
      <c r="W74" s="14">
        <v>0</v>
      </c>
      <c r="X74" s="15">
        <v>0</v>
      </c>
      <c r="Y74" s="15">
        <v>0</v>
      </c>
      <c r="Z74" s="14">
        <v>0</v>
      </c>
      <c r="AA74" s="15">
        <v>0</v>
      </c>
      <c r="AB74" s="15">
        <v>0</v>
      </c>
      <c r="AC74" s="14">
        <v>0</v>
      </c>
      <c r="AD74" s="15">
        <v>0</v>
      </c>
      <c r="AE74" s="15">
        <v>0</v>
      </c>
      <c r="AF74" s="14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</row>
    <row r="75" spans="1:37" x14ac:dyDescent="0.25">
      <c r="A75" s="5">
        <v>4202</v>
      </c>
      <c r="B75" s="9" t="s">
        <v>168</v>
      </c>
      <c r="C75" s="15">
        <v>24000</v>
      </c>
      <c r="D75" s="15">
        <v>24000</v>
      </c>
      <c r="E75" s="15">
        <v>12063.37</v>
      </c>
      <c r="F75" s="15">
        <v>24000</v>
      </c>
      <c r="G75" s="15">
        <v>20600</v>
      </c>
      <c r="H75" s="15">
        <v>10253.870000000001</v>
      </c>
      <c r="I75" s="15">
        <v>33480</v>
      </c>
      <c r="J75" s="15">
        <v>30796.53</v>
      </c>
      <c r="K75" s="15">
        <v>30796.53</v>
      </c>
      <c r="L75" s="15">
        <v>20550</v>
      </c>
      <c r="M75" s="15">
        <v>30550</v>
      </c>
      <c r="N75" s="15">
        <v>20507.759999999998</v>
      </c>
      <c r="O75" s="15">
        <v>71000</v>
      </c>
      <c r="P75" s="15">
        <v>71000</v>
      </c>
      <c r="Q75" s="15">
        <v>77729.240000000005</v>
      </c>
      <c r="R75" s="15">
        <v>81500</v>
      </c>
      <c r="S75" s="15">
        <v>81500</v>
      </c>
      <c r="T75" s="15">
        <v>116956.94</v>
      </c>
      <c r="U75" s="15">
        <v>75454.720000000001</v>
      </c>
      <c r="V75" s="15">
        <v>75454.720000000001</v>
      </c>
      <c r="W75" s="14">
        <v>54756.56</v>
      </c>
      <c r="X75" s="15">
        <v>75550</v>
      </c>
      <c r="Y75" s="15">
        <v>75450</v>
      </c>
      <c r="Z75" s="14">
        <v>58635.75</v>
      </c>
      <c r="AA75" s="15">
        <v>125400</v>
      </c>
      <c r="AB75" s="15">
        <v>125400</v>
      </c>
      <c r="AC75" s="14">
        <v>66108.649999999994</v>
      </c>
      <c r="AD75" s="15">
        <v>160000</v>
      </c>
      <c r="AE75" s="15">
        <v>160000</v>
      </c>
      <c r="AF75" s="14">
        <v>104954.22</v>
      </c>
      <c r="AG75" s="15">
        <v>166000</v>
      </c>
      <c r="AH75" s="15">
        <v>150000</v>
      </c>
      <c r="AI75" s="15">
        <v>141813.84</v>
      </c>
      <c r="AJ75" s="15">
        <v>170000</v>
      </c>
      <c r="AK75" s="15">
        <v>170000</v>
      </c>
    </row>
    <row r="76" spans="1:37" x14ac:dyDescent="0.25">
      <c r="A76" s="5">
        <v>4203</v>
      </c>
      <c r="B76" s="9" t="s">
        <v>169</v>
      </c>
      <c r="W76" s="14">
        <v>0</v>
      </c>
      <c r="X76" s="15">
        <v>0</v>
      </c>
      <c r="Y76" s="15">
        <v>0</v>
      </c>
      <c r="Z76" s="14">
        <v>0</v>
      </c>
      <c r="AA76" s="15">
        <v>0</v>
      </c>
      <c r="AB76" s="15">
        <v>0</v>
      </c>
      <c r="AC76" s="14">
        <v>0</v>
      </c>
      <c r="AD76" s="15">
        <v>0</v>
      </c>
      <c r="AE76" s="15">
        <v>0</v>
      </c>
      <c r="AF76" s="14">
        <v>28.14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</row>
    <row r="77" spans="1:37" x14ac:dyDescent="0.25">
      <c r="A77" s="5">
        <v>4204</v>
      </c>
      <c r="B77" s="9" t="s">
        <v>170</v>
      </c>
      <c r="C77" s="15">
        <v>12000</v>
      </c>
      <c r="D77" s="15">
        <v>14000</v>
      </c>
      <c r="E77" s="15">
        <v>17901.95</v>
      </c>
      <c r="F77" s="15">
        <v>9000</v>
      </c>
      <c r="G77" s="15">
        <v>13000</v>
      </c>
      <c r="H77" s="15">
        <v>11688.42</v>
      </c>
      <c r="I77" s="15">
        <v>8010</v>
      </c>
      <c r="J77" s="15">
        <v>25000</v>
      </c>
      <c r="K77" s="15">
        <v>25462</v>
      </c>
      <c r="L77" s="15">
        <v>7600</v>
      </c>
      <c r="M77" s="15">
        <v>7000</v>
      </c>
      <c r="N77" s="15">
        <v>6304.79</v>
      </c>
      <c r="O77" s="15">
        <v>5400</v>
      </c>
      <c r="P77" s="15">
        <v>5400</v>
      </c>
      <c r="Q77" s="15">
        <v>5935.67</v>
      </c>
      <c r="R77" s="15">
        <v>5400</v>
      </c>
      <c r="S77" s="15">
        <v>8000</v>
      </c>
      <c r="T77" s="15">
        <v>7616.77</v>
      </c>
      <c r="U77" s="15">
        <v>7500</v>
      </c>
      <c r="V77" s="15">
        <v>7500</v>
      </c>
      <c r="W77" s="14">
        <v>8399.6</v>
      </c>
      <c r="X77" s="15">
        <v>7500</v>
      </c>
      <c r="Y77" s="15">
        <v>8500</v>
      </c>
      <c r="Z77" s="14">
        <v>10395.33</v>
      </c>
      <c r="AA77" s="15">
        <v>10600</v>
      </c>
      <c r="AB77" s="15">
        <v>8600</v>
      </c>
      <c r="AC77" s="14">
        <v>7227.1</v>
      </c>
      <c r="AD77" s="15">
        <v>7000</v>
      </c>
      <c r="AE77" s="15">
        <v>7000</v>
      </c>
      <c r="AF77" s="14">
        <v>7199.84</v>
      </c>
      <c r="AG77" s="15">
        <v>7000</v>
      </c>
      <c r="AH77" s="15">
        <v>7000</v>
      </c>
      <c r="AI77" s="15">
        <v>6914.23</v>
      </c>
      <c r="AJ77" s="15">
        <v>6800</v>
      </c>
      <c r="AK77" s="15">
        <v>6800</v>
      </c>
    </row>
    <row r="78" spans="1:37" x14ac:dyDescent="0.25">
      <c r="A78" s="5">
        <v>4205</v>
      </c>
      <c r="B78" s="9" t="s">
        <v>171</v>
      </c>
      <c r="C78" s="15">
        <v>30000</v>
      </c>
      <c r="D78" s="15">
        <v>30000</v>
      </c>
      <c r="E78" s="15">
        <v>28042</v>
      </c>
      <c r="F78" s="15">
        <v>26000</v>
      </c>
      <c r="G78" s="15">
        <v>26000</v>
      </c>
      <c r="H78" s="15">
        <v>23369.26</v>
      </c>
      <c r="I78" s="15">
        <v>24000</v>
      </c>
      <c r="J78" s="15">
        <v>40532.25</v>
      </c>
      <c r="K78" s="15">
        <v>48840.49</v>
      </c>
      <c r="L78" s="15">
        <v>35000</v>
      </c>
      <c r="M78" s="15">
        <v>55000</v>
      </c>
      <c r="N78" s="15">
        <v>44170.97</v>
      </c>
      <c r="O78" s="15">
        <v>42600</v>
      </c>
      <c r="P78" s="15">
        <v>42600</v>
      </c>
      <c r="Q78" s="15">
        <v>126121.61</v>
      </c>
      <c r="R78" s="15">
        <v>43000</v>
      </c>
      <c r="S78" s="15">
        <v>70000</v>
      </c>
      <c r="T78" s="15">
        <v>324721.74</v>
      </c>
      <c r="U78" s="15">
        <v>62500</v>
      </c>
      <c r="V78" s="15">
        <v>200000</v>
      </c>
      <c r="W78" s="14">
        <v>373429.72</v>
      </c>
      <c r="X78" s="15">
        <v>180000</v>
      </c>
      <c r="Y78" s="15">
        <v>180000</v>
      </c>
      <c r="Z78" s="14">
        <v>64904.55</v>
      </c>
      <c r="AA78" s="15">
        <v>110000</v>
      </c>
      <c r="AB78" s="15">
        <v>65801.77</v>
      </c>
      <c r="AC78" s="14">
        <v>65801.77</v>
      </c>
      <c r="AD78" s="15">
        <v>63000</v>
      </c>
      <c r="AE78" s="15">
        <v>63000</v>
      </c>
      <c r="AF78" s="14">
        <v>37835.599999999999</v>
      </c>
      <c r="AG78" s="15">
        <v>63000</v>
      </c>
      <c r="AH78" s="15">
        <v>63000</v>
      </c>
      <c r="AI78" s="15">
        <v>95115.16</v>
      </c>
      <c r="AJ78" s="15">
        <v>43200</v>
      </c>
      <c r="AK78" s="15">
        <v>1000000</v>
      </c>
    </row>
    <row r="79" spans="1:37" x14ac:dyDescent="0.25">
      <c r="A79" s="5">
        <v>4499</v>
      </c>
      <c r="B79" s="9" t="s">
        <v>172</v>
      </c>
      <c r="S79" s="15">
        <v>0.4</v>
      </c>
      <c r="T79" s="15">
        <v>0.4</v>
      </c>
      <c r="V79" s="15">
        <v>0.09</v>
      </c>
      <c r="W79" s="14">
        <v>0.09</v>
      </c>
      <c r="X79" s="15">
        <v>0</v>
      </c>
      <c r="Y79" s="15">
        <v>0</v>
      </c>
      <c r="Z79" s="14">
        <v>0</v>
      </c>
      <c r="AA79" s="15">
        <v>0</v>
      </c>
      <c r="AB79" s="15">
        <v>0</v>
      </c>
      <c r="AC79" s="14">
        <v>0</v>
      </c>
      <c r="AD79" s="15">
        <v>0</v>
      </c>
      <c r="AE79" s="15">
        <v>0</v>
      </c>
      <c r="AF79" s="14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</row>
    <row r="80" spans="1:37" x14ac:dyDescent="0.25">
      <c r="A80" s="5">
        <v>5</v>
      </c>
      <c r="B80" s="7" t="s">
        <v>173</v>
      </c>
      <c r="C80" s="11">
        <f t="shared" ref="C80:D80" si="94">C81+C88</f>
        <v>0</v>
      </c>
      <c r="D80" s="11">
        <f t="shared" si="94"/>
        <v>0</v>
      </c>
      <c r="E80" s="11">
        <f t="shared" ref="E80:K80" si="95">E81+E88</f>
        <v>0</v>
      </c>
      <c r="F80" s="11">
        <f t="shared" si="95"/>
        <v>0</v>
      </c>
      <c r="G80" s="25">
        <f t="shared" ref="G80" si="96">G81+G88</f>
        <v>0</v>
      </c>
      <c r="H80" s="25">
        <f t="shared" si="95"/>
        <v>19857.2</v>
      </c>
      <c r="I80" s="11">
        <f t="shared" si="95"/>
        <v>0</v>
      </c>
      <c r="J80" s="11">
        <f t="shared" si="95"/>
        <v>0</v>
      </c>
      <c r="K80" s="11">
        <f t="shared" si="95"/>
        <v>0</v>
      </c>
      <c r="L80" s="11">
        <f t="shared" ref="L80:P80" si="97">L81+L88</f>
        <v>0</v>
      </c>
      <c r="M80" s="11">
        <f t="shared" ref="M80" si="98">M81+M88</f>
        <v>0</v>
      </c>
      <c r="N80" s="11">
        <f t="shared" si="97"/>
        <v>0</v>
      </c>
      <c r="O80" s="11">
        <f t="shared" ref="O80" si="99">O81+O88</f>
        <v>0</v>
      </c>
      <c r="P80" s="11">
        <f t="shared" si="97"/>
        <v>0</v>
      </c>
      <c r="Q80" s="11">
        <f t="shared" ref="Q80:R80" si="100">Q81+Q88</f>
        <v>0</v>
      </c>
      <c r="R80" s="11">
        <f t="shared" si="100"/>
        <v>0</v>
      </c>
      <c r="S80" s="11">
        <f t="shared" ref="S80:T80" si="101">S81+S88</f>
        <v>15493.2</v>
      </c>
      <c r="T80" s="11">
        <f t="shared" si="101"/>
        <v>23545.58</v>
      </c>
      <c r="U80" s="11">
        <f t="shared" ref="U80:X80" si="102">U81+U88</f>
        <v>0</v>
      </c>
      <c r="V80" s="11">
        <f t="shared" ref="V80" si="103">V81+V88</f>
        <v>1878.49</v>
      </c>
      <c r="W80" s="11">
        <f t="shared" si="102"/>
        <v>1878.49</v>
      </c>
      <c r="X80" s="11">
        <f t="shared" si="102"/>
        <v>0</v>
      </c>
      <c r="Y80" s="11">
        <f t="shared" ref="Y80" si="104">Y81+Y88</f>
        <v>41587</v>
      </c>
      <c r="Z80" s="11">
        <f t="shared" ref="Z80:AA80" si="105">Z81+Z88</f>
        <v>8872649.2599999998</v>
      </c>
      <c r="AA80" s="11">
        <f t="shared" si="105"/>
        <v>0</v>
      </c>
      <c r="AB80" s="11">
        <f t="shared" ref="AB80:AC80" si="106">AB81+AB88</f>
        <v>25275.13</v>
      </c>
      <c r="AC80" s="11">
        <f t="shared" si="106"/>
        <v>31275.13</v>
      </c>
      <c r="AD80" s="11">
        <f t="shared" ref="AD80:AF80" si="107">AD81+AD88</f>
        <v>0</v>
      </c>
      <c r="AE80" s="11">
        <f t="shared" si="107"/>
        <v>16687.41</v>
      </c>
      <c r="AF80" s="11">
        <f t="shared" si="107"/>
        <v>0</v>
      </c>
      <c r="AG80" s="11">
        <f t="shared" ref="AG80:AH80" si="108">AG81+AG88</f>
        <v>0</v>
      </c>
      <c r="AH80" s="11">
        <f t="shared" si="108"/>
        <v>0</v>
      </c>
      <c r="AI80" s="11">
        <f t="shared" ref="AI80:AK80" si="109">AI81+AI88</f>
        <v>27.54</v>
      </c>
      <c r="AJ80" s="11">
        <f t="shared" si="109"/>
        <v>0</v>
      </c>
      <c r="AK80" s="11">
        <f t="shared" si="109"/>
        <v>0</v>
      </c>
    </row>
    <row r="81" spans="1:37" x14ac:dyDescent="0.25">
      <c r="A81" s="5">
        <v>51</v>
      </c>
      <c r="B81" s="8" t="s">
        <v>174</v>
      </c>
      <c r="C81" s="12">
        <f t="shared" ref="C81:AH81" si="110">SUM(C82:C85)</f>
        <v>0</v>
      </c>
      <c r="D81" s="12">
        <f t="shared" si="110"/>
        <v>0</v>
      </c>
      <c r="E81" s="12">
        <f t="shared" si="110"/>
        <v>0</v>
      </c>
      <c r="F81" s="12">
        <f t="shared" si="110"/>
        <v>0</v>
      </c>
      <c r="G81" s="12">
        <f t="shared" si="110"/>
        <v>0</v>
      </c>
      <c r="H81" s="12">
        <f t="shared" si="110"/>
        <v>0</v>
      </c>
      <c r="I81" s="12">
        <f t="shared" si="110"/>
        <v>0</v>
      </c>
      <c r="J81" s="12">
        <f t="shared" si="110"/>
        <v>0</v>
      </c>
      <c r="K81" s="12">
        <f t="shared" si="110"/>
        <v>0</v>
      </c>
      <c r="L81" s="12">
        <f t="shared" si="110"/>
        <v>0</v>
      </c>
      <c r="M81" s="12">
        <f t="shared" si="110"/>
        <v>0</v>
      </c>
      <c r="N81" s="12">
        <f t="shared" si="110"/>
        <v>0</v>
      </c>
      <c r="O81" s="12">
        <f t="shared" si="110"/>
        <v>0</v>
      </c>
      <c r="P81" s="12">
        <f t="shared" si="110"/>
        <v>0</v>
      </c>
      <c r="Q81" s="12">
        <f t="shared" si="110"/>
        <v>0</v>
      </c>
      <c r="R81" s="12">
        <f t="shared" si="110"/>
        <v>0</v>
      </c>
      <c r="S81" s="12">
        <f t="shared" si="110"/>
        <v>0</v>
      </c>
      <c r="T81" s="12">
        <f t="shared" si="110"/>
        <v>0</v>
      </c>
      <c r="U81" s="12">
        <f t="shared" si="110"/>
        <v>0</v>
      </c>
      <c r="V81" s="12">
        <f t="shared" si="110"/>
        <v>0</v>
      </c>
      <c r="W81" s="12">
        <f t="shared" si="110"/>
        <v>0</v>
      </c>
      <c r="X81" s="12">
        <f t="shared" si="110"/>
        <v>0</v>
      </c>
      <c r="Y81" s="12">
        <f t="shared" si="110"/>
        <v>0</v>
      </c>
      <c r="Z81" s="12">
        <f t="shared" si="110"/>
        <v>0</v>
      </c>
      <c r="AA81" s="12">
        <f t="shared" si="110"/>
        <v>0</v>
      </c>
      <c r="AB81" s="12">
        <f t="shared" si="110"/>
        <v>0</v>
      </c>
      <c r="AC81" s="12">
        <f t="shared" ref="AC81:AD81" si="111">SUM(AC82:AC85)</f>
        <v>0</v>
      </c>
      <c r="AD81" s="12">
        <f t="shared" si="111"/>
        <v>0</v>
      </c>
      <c r="AE81" s="12">
        <f t="shared" si="110"/>
        <v>0</v>
      </c>
      <c r="AF81" s="12">
        <f t="shared" si="110"/>
        <v>0</v>
      </c>
      <c r="AG81" s="12">
        <f t="shared" si="110"/>
        <v>0</v>
      </c>
      <c r="AH81" s="12">
        <f t="shared" si="110"/>
        <v>0</v>
      </c>
      <c r="AI81" s="12">
        <f t="shared" ref="AI81:AK81" si="112">SUM(AI82:AI85)</f>
        <v>0</v>
      </c>
      <c r="AJ81" s="12">
        <f t="shared" si="112"/>
        <v>0</v>
      </c>
      <c r="AK81" s="12">
        <f t="shared" si="112"/>
        <v>0</v>
      </c>
    </row>
    <row r="82" spans="1:37" x14ac:dyDescent="0.25">
      <c r="A82" s="5">
        <v>5101</v>
      </c>
      <c r="B82" s="9" t="s">
        <v>175</v>
      </c>
      <c r="W82" s="14">
        <v>0</v>
      </c>
      <c r="X82" s="15">
        <v>0</v>
      </c>
      <c r="Y82" s="15">
        <v>0</v>
      </c>
      <c r="Z82" s="14">
        <v>0</v>
      </c>
      <c r="AA82" s="15">
        <v>0</v>
      </c>
      <c r="AB82" s="15">
        <v>0</v>
      </c>
      <c r="AC82" s="14">
        <v>0</v>
      </c>
      <c r="AD82" s="15">
        <v>0</v>
      </c>
      <c r="AE82" s="15">
        <v>0</v>
      </c>
      <c r="AF82" s="14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</row>
    <row r="83" spans="1:37" x14ac:dyDescent="0.25">
      <c r="A83" s="5">
        <v>5102</v>
      </c>
      <c r="B83" s="9" t="s">
        <v>176</v>
      </c>
      <c r="W83" s="14">
        <v>0</v>
      </c>
      <c r="X83" s="15">
        <v>0</v>
      </c>
      <c r="Y83" s="15">
        <v>0</v>
      </c>
      <c r="Z83" s="14">
        <v>0</v>
      </c>
      <c r="AA83" s="15">
        <v>0</v>
      </c>
      <c r="AB83" s="15">
        <v>0</v>
      </c>
      <c r="AC83" s="14">
        <v>0</v>
      </c>
      <c r="AD83" s="15">
        <v>0</v>
      </c>
      <c r="AE83" s="15">
        <v>0</v>
      </c>
      <c r="AF83" s="14">
        <v>0</v>
      </c>
      <c r="AG83" s="15">
        <v>0</v>
      </c>
      <c r="AH83" s="15">
        <v>0</v>
      </c>
      <c r="AI83" s="15">
        <v>0</v>
      </c>
      <c r="AJ83" s="15">
        <v>0</v>
      </c>
      <c r="AK83" s="15">
        <v>0</v>
      </c>
    </row>
    <row r="84" spans="1:37" x14ac:dyDescent="0.25">
      <c r="A84" s="5">
        <v>5103</v>
      </c>
      <c r="B84" s="9" t="s">
        <v>177</v>
      </c>
      <c r="W84" s="14">
        <v>0</v>
      </c>
      <c r="X84" s="15">
        <v>0</v>
      </c>
      <c r="Y84" s="15">
        <v>0</v>
      </c>
      <c r="Z84" s="14">
        <v>0</v>
      </c>
      <c r="AA84" s="15">
        <v>0</v>
      </c>
      <c r="AB84" s="15">
        <v>0</v>
      </c>
      <c r="AC84" s="14">
        <v>0</v>
      </c>
      <c r="AD84" s="15">
        <v>0</v>
      </c>
      <c r="AE84" s="15">
        <v>0</v>
      </c>
      <c r="AF84" s="14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</row>
    <row r="85" spans="1:37" x14ac:dyDescent="0.25">
      <c r="A85" s="5">
        <v>5104</v>
      </c>
      <c r="B85" s="9" t="s">
        <v>178</v>
      </c>
      <c r="W85" s="14">
        <v>0</v>
      </c>
      <c r="X85" s="15">
        <v>0</v>
      </c>
      <c r="Y85" s="15">
        <v>0</v>
      </c>
      <c r="Z85" s="14">
        <v>0</v>
      </c>
      <c r="AA85" s="15">
        <v>0</v>
      </c>
      <c r="AB85" s="15">
        <v>0</v>
      </c>
      <c r="AC85" s="14">
        <v>0</v>
      </c>
      <c r="AD85" s="15">
        <v>0</v>
      </c>
      <c r="AE85" s="15">
        <v>0</v>
      </c>
      <c r="AF85" s="14">
        <v>0</v>
      </c>
      <c r="AG85" s="15">
        <v>0</v>
      </c>
      <c r="AH85" s="15">
        <v>0</v>
      </c>
      <c r="AI85" s="15">
        <v>0</v>
      </c>
      <c r="AJ85" s="15">
        <v>0</v>
      </c>
      <c r="AK85" s="15">
        <v>0</v>
      </c>
    </row>
    <row r="86" spans="1:37" x14ac:dyDescent="0.25">
      <c r="A86" s="5">
        <v>52</v>
      </c>
      <c r="B86" s="8" t="s">
        <v>179</v>
      </c>
      <c r="C86" s="12">
        <f t="shared" ref="C86:AK86" si="113">SUM(C87)</f>
        <v>0</v>
      </c>
      <c r="D86" s="12">
        <f t="shared" si="113"/>
        <v>0</v>
      </c>
      <c r="E86" s="12">
        <f t="shared" si="113"/>
        <v>0</v>
      </c>
      <c r="F86" s="12">
        <f t="shared" si="113"/>
        <v>0</v>
      </c>
      <c r="G86" s="12">
        <f t="shared" si="113"/>
        <v>0</v>
      </c>
      <c r="H86" s="12">
        <f t="shared" si="113"/>
        <v>0</v>
      </c>
      <c r="I86" s="12">
        <f t="shared" si="113"/>
        <v>0</v>
      </c>
      <c r="J86" s="12">
        <f t="shared" si="113"/>
        <v>0</v>
      </c>
      <c r="K86" s="12">
        <f t="shared" si="113"/>
        <v>0</v>
      </c>
      <c r="L86" s="12">
        <f t="shared" si="113"/>
        <v>0</v>
      </c>
      <c r="M86" s="12">
        <f t="shared" si="113"/>
        <v>0</v>
      </c>
      <c r="N86" s="12">
        <f t="shared" si="113"/>
        <v>0</v>
      </c>
      <c r="O86" s="12">
        <f t="shared" si="113"/>
        <v>0</v>
      </c>
      <c r="P86" s="12">
        <f t="shared" si="113"/>
        <v>0</v>
      </c>
      <c r="Q86" s="12">
        <f t="shared" si="113"/>
        <v>0</v>
      </c>
      <c r="R86" s="12">
        <f t="shared" si="113"/>
        <v>0</v>
      </c>
      <c r="S86" s="12">
        <f t="shared" si="113"/>
        <v>0</v>
      </c>
      <c r="T86" s="12">
        <f t="shared" si="113"/>
        <v>0</v>
      </c>
      <c r="U86" s="12">
        <f t="shared" si="113"/>
        <v>0</v>
      </c>
      <c r="V86" s="12">
        <f t="shared" si="113"/>
        <v>0</v>
      </c>
      <c r="W86" s="12">
        <f t="shared" si="113"/>
        <v>0</v>
      </c>
      <c r="X86" s="12">
        <f t="shared" si="113"/>
        <v>0</v>
      </c>
      <c r="Y86" s="12">
        <f t="shared" si="113"/>
        <v>0</v>
      </c>
      <c r="Z86" s="12">
        <f t="shared" si="113"/>
        <v>0</v>
      </c>
      <c r="AA86" s="12">
        <f t="shared" si="113"/>
        <v>0</v>
      </c>
      <c r="AB86" s="12">
        <f t="shared" si="113"/>
        <v>0</v>
      </c>
      <c r="AC86" s="12">
        <f t="shared" si="113"/>
        <v>0</v>
      </c>
      <c r="AD86" s="12">
        <f t="shared" si="113"/>
        <v>0</v>
      </c>
      <c r="AE86" s="12">
        <f t="shared" si="113"/>
        <v>0</v>
      </c>
      <c r="AF86" s="12">
        <f t="shared" si="113"/>
        <v>0</v>
      </c>
      <c r="AG86" s="12">
        <f t="shared" si="113"/>
        <v>0</v>
      </c>
      <c r="AH86" s="12">
        <f t="shared" si="113"/>
        <v>0</v>
      </c>
      <c r="AI86" s="12">
        <f t="shared" si="113"/>
        <v>0</v>
      </c>
      <c r="AJ86" s="12">
        <f t="shared" si="113"/>
        <v>0</v>
      </c>
      <c r="AK86" s="12">
        <f t="shared" si="113"/>
        <v>0</v>
      </c>
    </row>
    <row r="87" spans="1:37" x14ac:dyDescent="0.25">
      <c r="A87" s="5">
        <v>5200</v>
      </c>
      <c r="B87" s="9" t="s">
        <v>179</v>
      </c>
      <c r="W87" s="14">
        <v>0</v>
      </c>
      <c r="X87" s="15">
        <v>0</v>
      </c>
      <c r="Y87" s="15">
        <v>0</v>
      </c>
      <c r="Z87" s="14">
        <v>0</v>
      </c>
      <c r="AA87" s="15">
        <v>0</v>
      </c>
      <c r="AB87" s="15">
        <v>0</v>
      </c>
      <c r="AC87" s="14">
        <v>0</v>
      </c>
      <c r="AD87" s="15">
        <v>0</v>
      </c>
      <c r="AE87" s="15">
        <v>0</v>
      </c>
      <c r="AF87" s="14">
        <v>0</v>
      </c>
      <c r="AG87" s="15">
        <v>0</v>
      </c>
      <c r="AH87" s="15">
        <v>0</v>
      </c>
      <c r="AI87" s="15">
        <v>0</v>
      </c>
      <c r="AJ87" s="15">
        <v>0</v>
      </c>
      <c r="AK87" s="15">
        <v>0</v>
      </c>
    </row>
    <row r="88" spans="1:37" x14ac:dyDescent="0.25">
      <c r="A88" s="5">
        <v>53</v>
      </c>
      <c r="B88" s="8" t="s">
        <v>180</v>
      </c>
      <c r="C88" s="12">
        <f t="shared" ref="C88:AH88" si="114">SUM(C89:C92)</f>
        <v>0</v>
      </c>
      <c r="D88" s="12">
        <f t="shared" si="114"/>
        <v>0</v>
      </c>
      <c r="E88" s="12">
        <f t="shared" si="114"/>
        <v>0</v>
      </c>
      <c r="F88" s="12">
        <f t="shared" si="114"/>
        <v>0</v>
      </c>
      <c r="G88" s="12">
        <f t="shared" si="114"/>
        <v>0</v>
      </c>
      <c r="H88" s="12">
        <f t="shared" si="114"/>
        <v>19857.2</v>
      </c>
      <c r="I88" s="12">
        <f t="shared" si="114"/>
        <v>0</v>
      </c>
      <c r="J88" s="12">
        <f t="shared" si="114"/>
        <v>0</v>
      </c>
      <c r="K88" s="12">
        <f t="shared" si="114"/>
        <v>0</v>
      </c>
      <c r="L88" s="12">
        <f t="shared" si="114"/>
        <v>0</v>
      </c>
      <c r="M88" s="12">
        <f t="shared" si="114"/>
        <v>0</v>
      </c>
      <c r="N88" s="12">
        <f t="shared" si="114"/>
        <v>0</v>
      </c>
      <c r="O88" s="12">
        <f t="shared" si="114"/>
        <v>0</v>
      </c>
      <c r="P88" s="12">
        <f t="shared" si="114"/>
        <v>0</v>
      </c>
      <c r="Q88" s="12">
        <f t="shared" si="114"/>
        <v>0</v>
      </c>
      <c r="R88" s="12">
        <f t="shared" si="114"/>
        <v>0</v>
      </c>
      <c r="S88" s="12">
        <f t="shared" si="114"/>
        <v>15493.2</v>
      </c>
      <c r="T88" s="12">
        <f t="shared" si="114"/>
        <v>23545.58</v>
      </c>
      <c r="U88" s="12">
        <f t="shared" si="114"/>
        <v>0</v>
      </c>
      <c r="V88" s="12">
        <f t="shared" si="114"/>
        <v>1878.49</v>
      </c>
      <c r="W88" s="12">
        <f t="shared" si="114"/>
        <v>1878.49</v>
      </c>
      <c r="X88" s="12">
        <f t="shared" si="114"/>
        <v>0</v>
      </c>
      <c r="Y88" s="12">
        <f t="shared" si="114"/>
        <v>41587</v>
      </c>
      <c r="Z88" s="12">
        <f t="shared" si="114"/>
        <v>8872649.2599999998</v>
      </c>
      <c r="AA88" s="12">
        <f t="shared" si="114"/>
        <v>0</v>
      </c>
      <c r="AB88" s="12">
        <f t="shared" si="114"/>
        <v>25275.13</v>
      </c>
      <c r="AC88" s="12">
        <f t="shared" ref="AC88:AD88" si="115">SUM(AC89:AC92)</f>
        <v>31275.13</v>
      </c>
      <c r="AD88" s="12">
        <f t="shared" si="115"/>
        <v>0</v>
      </c>
      <c r="AE88" s="12">
        <f t="shared" si="114"/>
        <v>16687.41</v>
      </c>
      <c r="AF88" s="12">
        <f t="shared" si="114"/>
        <v>0</v>
      </c>
      <c r="AG88" s="12">
        <f t="shared" si="114"/>
        <v>0</v>
      </c>
      <c r="AH88" s="12">
        <f t="shared" si="114"/>
        <v>0</v>
      </c>
      <c r="AI88" s="12">
        <f t="shared" ref="AI88:AK88" si="116">SUM(AI89:AI92)</f>
        <v>27.54</v>
      </c>
      <c r="AJ88" s="12">
        <f t="shared" si="116"/>
        <v>0</v>
      </c>
      <c r="AK88" s="12">
        <f t="shared" si="116"/>
        <v>0</v>
      </c>
    </row>
    <row r="89" spans="1:37" x14ac:dyDescent="0.25">
      <c r="A89" s="5">
        <v>5301</v>
      </c>
      <c r="B89" s="9" t="s">
        <v>181</v>
      </c>
      <c r="H89" s="15">
        <v>19857.2</v>
      </c>
      <c r="W89" s="14">
        <v>0</v>
      </c>
      <c r="X89" s="15">
        <v>0</v>
      </c>
      <c r="Y89" s="15">
        <v>41587</v>
      </c>
      <c r="Z89" s="14">
        <v>8872649.2599999998</v>
      </c>
      <c r="AA89" s="15">
        <v>0</v>
      </c>
      <c r="AB89" s="15">
        <v>0</v>
      </c>
      <c r="AC89" s="14">
        <v>6000</v>
      </c>
      <c r="AD89" s="15">
        <v>0</v>
      </c>
      <c r="AE89" s="15">
        <v>16687.41</v>
      </c>
      <c r="AF89" s="14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</row>
    <row r="90" spans="1:37" x14ac:dyDescent="0.25">
      <c r="A90" s="5">
        <v>5302</v>
      </c>
      <c r="B90" s="9" t="s">
        <v>182</v>
      </c>
      <c r="S90" s="15">
        <v>15493.2</v>
      </c>
      <c r="T90" s="15">
        <v>23545.58</v>
      </c>
      <c r="V90" s="15">
        <v>1878.49</v>
      </c>
      <c r="W90" s="14">
        <v>1878.49</v>
      </c>
      <c r="X90" s="15">
        <v>0</v>
      </c>
      <c r="Y90" s="15">
        <v>0</v>
      </c>
      <c r="Z90" s="14">
        <v>0</v>
      </c>
      <c r="AA90" s="15">
        <v>0</v>
      </c>
      <c r="AB90" s="15">
        <v>25275.13</v>
      </c>
      <c r="AC90" s="14">
        <v>25275.13</v>
      </c>
      <c r="AD90" s="15">
        <v>0</v>
      </c>
      <c r="AE90" s="15">
        <v>0</v>
      </c>
      <c r="AF90" s="14">
        <v>0</v>
      </c>
      <c r="AG90" s="15">
        <v>0</v>
      </c>
      <c r="AH90" s="15">
        <v>0</v>
      </c>
      <c r="AI90" s="15">
        <v>27.54</v>
      </c>
      <c r="AJ90" s="15">
        <v>0</v>
      </c>
      <c r="AK90" s="15">
        <v>0</v>
      </c>
    </row>
    <row r="91" spans="1:37" x14ac:dyDescent="0.25">
      <c r="A91" s="5">
        <v>5303</v>
      </c>
      <c r="B91" s="9" t="s">
        <v>183</v>
      </c>
      <c r="W91" s="14">
        <v>0</v>
      </c>
      <c r="X91" s="15">
        <v>0</v>
      </c>
      <c r="Y91" s="15">
        <v>0</v>
      </c>
      <c r="Z91" s="14">
        <v>0</v>
      </c>
      <c r="AA91" s="15">
        <v>0</v>
      </c>
      <c r="AB91" s="15">
        <v>0</v>
      </c>
      <c r="AC91" s="14">
        <v>0</v>
      </c>
      <c r="AD91" s="15">
        <v>0</v>
      </c>
      <c r="AE91" s="15">
        <v>0</v>
      </c>
      <c r="AF91" s="14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</row>
    <row r="92" spans="1:37" x14ac:dyDescent="0.25">
      <c r="A92" s="5">
        <v>5304</v>
      </c>
      <c r="B92" s="9" t="s">
        <v>184</v>
      </c>
      <c r="W92" s="14">
        <v>0</v>
      </c>
      <c r="X92" s="15">
        <v>0</v>
      </c>
      <c r="Y92" s="15">
        <v>0</v>
      </c>
      <c r="Z92" s="14">
        <v>0</v>
      </c>
      <c r="AA92" s="15">
        <v>0</v>
      </c>
      <c r="AB92" s="15">
        <v>0</v>
      </c>
      <c r="AC92" s="14">
        <v>0</v>
      </c>
      <c r="AD92" s="15">
        <v>0</v>
      </c>
      <c r="AE92" s="15">
        <v>0</v>
      </c>
      <c r="AF92" s="14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</row>
    <row r="93" spans="1:37" x14ac:dyDescent="0.25">
      <c r="A93" s="5">
        <v>6</v>
      </c>
      <c r="B93" s="7" t="s">
        <v>185</v>
      </c>
      <c r="C93" s="11">
        <f t="shared" ref="C93:D93" si="117">C94+C121+C126</f>
        <v>0</v>
      </c>
      <c r="D93" s="11">
        <f t="shared" si="117"/>
        <v>0</v>
      </c>
      <c r="E93" s="11">
        <f t="shared" ref="E93:K93" si="118">E94+E121+E126</f>
        <v>0</v>
      </c>
      <c r="F93" s="11">
        <f t="shared" si="118"/>
        <v>0</v>
      </c>
      <c r="G93" s="25">
        <f t="shared" ref="G93" si="119">G94+G121+G126</f>
        <v>0</v>
      </c>
      <c r="H93" s="25">
        <f t="shared" si="118"/>
        <v>0</v>
      </c>
      <c r="I93" s="11">
        <f t="shared" si="118"/>
        <v>0</v>
      </c>
      <c r="J93" s="11">
        <f t="shared" si="118"/>
        <v>0</v>
      </c>
      <c r="K93" s="11">
        <f t="shared" si="118"/>
        <v>0</v>
      </c>
      <c r="L93" s="11">
        <f t="shared" ref="L93:P93" si="120">L94+L121+L126</f>
        <v>0</v>
      </c>
      <c r="M93" s="11">
        <f t="shared" ref="M93" si="121">M94+M121+M126</f>
        <v>0</v>
      </c>
      <c r="N93" s="11">
        <f t="shared" si="120"/>
        <v>0</v>
      </c>
      <c r="O93" s="11">
        <f t="shared" ref="O93" si="122">O94+O121+O126</f>
        <v>0</v>
      </c>
      <c r="P93" s="11">
        <f t="shared" si="120"/>
        <v>145000</v>
      </c>
      <c r="Q93" s="11">
        <f t="shared" ref="Q93:R93" si="123">Q94+Q121+Q126</f>
        <v>0</v>
      </c>
      <c r="R93" s="11">
        <f t="shared" si="123"/>
        <v>0</v>
      </c>
      <c r="S93" s="11">
        <f t="shared" ref="S93:T93" si="124">S94+S121+S126</f>
        <v>0</v>
      </c>
      <c r="T93" s="11">
        <f t="shared" si="124"/>
        <v>0</v>
      </c>
      <c r="U93" s="11">
        <f t="shared" ref="U93:X93" si="125">U94+U121+U126</f>
        <v>0</v>
      </c>
      <c r="V93" s="11">
        <f t="shared" ref="V93" si="126">V94+V121+V126</f>
        <v>0</v>
      </c>
      <c r="W93" s="11">
        <f t="shared" si="125"/>
        <v>0</v>
      </c>
      <c r="X93" s="11">
        <f t="shared" si="125"/>
        <v>0</v>
      </c>
      <c r="Y93" s="11">
        <f t="shared" ref="Y93" si="127">Y94+Y121+Y126</f>
        <v>0</v>
      </c>
      <c r="Z93" s="11">
        <f t="shared" ref="Z93:AA93" si="128">Z94+Z121+Z126</f>
        <v>0</v>
      </c>
      <c r="AA93" s="11">
        <f t="shared" si="128"/>
        <v>0</v>
      </c>
      <c r="AB93" s="11">
        <f t="shared" ref="AB93:AC93" si="129">AB94+AB121+AB126</f>
        <v>0</v>
      </c>
      <c r="AC93" s="11">
        <f t="shared" si="129"/>
        <v>0</v>
      </c>
      <c r="AD93" s="11">
        <f t="shared" ref="AD93:AF93" si="130">AD94+AD121+AD126</f>
        <v>0</v>
      </c>
      <c r="AE93" s="11">
        <f t="shared" si="130"/>
        <v>0</v>
      </c>
      <c r="AF93" s="11">
        <f t="shared" si="130"/>
        <v>0</v>
      </c>
      <c r="AG93" s="11">
        <f t="shared" ref="AG93:AH93" si="131">AG94+AG121+AG126</f>
        <v>0</v>
      </c>
      <c r="AH93" s="11">
        <f t="shared" si="131"/>
        <v>0</v>
      </c>
      <c r="AI93" s="11">
        <f t="shared" ref="AI93:AK93" si="132">AI94+AI121+AI126</f>
        <v>0</v>
      </c>
      <c r="AJ93" s="11">
        <f t="shared" si="132"/>
        <v>0</v>
      </c>
      <c r="AK93" s="11">
        <f t="shared" si="132"/>
        <v>0</v>
      </c>
    </row>
    <row r="94" spans="1:37" x14ac:dyDescent="0.25">
      <c r="A94" s="5">
        <v>61</v>
      </c>
      <c r="B94" s="8" t="s">
        <v>186</v>
      </c>
      <c r="C94" s="12">
        <f t="shared" ref="C94:AE94" si="133">SUM(C95:C120)</f>
        <v>0</v>
      </c>
      <c r="D94" s="12">
        <f t="shared" si="133"/>
        <v>0</v>
      </c>
      <c r="E94" s="12">
        <f t="shared" si="133"/>
        <v>0</v>
      </c>
      <c r="F94" s="12">
        <f t="shared" si="133"/>
        <v>0</v>
      </c>
      <c r="G94" s="12">
        <f t="shared" si="133"/>
        <v>0</v>
      </c>
      <c r="H94" s="12">
        <f t="shared" si="133"/>
        <v>0</v>
      </c>
      <c r="I94" s="12">
        <f t="shared" si="133"/>
        <v>0</v>
      </c>
      <c r="J94" s="12">
        <f t="shared" si="133"/>
        <v>0</v>
      </c>
      <c r="K94" s="12">
        <f t="shared" si="133"/>
        <v>0</v>
      </c>
      <c r="L94" s="12">
        <f t="shared" si="133"/>
        <v>0</v>
      </c>
      <c r="M94" s="12">
        <f t="shared" si="133"/>
        <v>0</v>
      </c>
      <c r="N94" s="12">
        <f t="shared" si="133"/>
        <v>0</v>
      </c>
      <c r="O94" s="12">
        <f t="shared" si="133"/>
        <v>0</v>
      </c>
      <c r="P94" s="12">
        <f t="shared" si="133"/>
        <v>145000</v>
      </c>
      <c r="Q94" s="12">
        <f t="shared" si="133"/>
        <v>0</v>
      </c>
      <c r="R94" s="12">
        <f t="shared" si="133"/>
        <v>0</v>
      </c>
      <c r="S94" s="12">
        <f t="shared" si="133"/>
        <v>0</v>
      </c>
      <c r="T94" s="12">
        <f t="shared" si="133"/>
        <v>0</v>
      </c>
      <c r="U94" s="12">
        <f t="shared" si="133"/>
        <v>0</v>
      </c>
      <c r="V94" s="12">
        <f t="shared" si="133"/>
        <v>0</v>
      </c>
      <c r="W94" s="12">
        <f t="shared" si="133"/>
        <v>0</v>
      </c>
      <c r="X94" s="12">
        <f t="shared" si="133"/>
        <v>0</v>
      </c>
      <c r="Y94" s="12">
        <f t="shared" si="133"/>
        <v>0</v>
      </c>
      <c r="Z94" s="12">
        <f t="shared" si="133"/>
        <v>0</v>
      </c>
      <c r="AA94" s="12">
        <f t="shared" si="133"/>
        <v>0</v>
      </c>
      <c r="AB94" s="12">
        <f t="shared" si="133"/>
        <v>0</v>
      </c>
      <c r="AC94" s="12">
        <f t="shared" ref="AC94" si="134">SUM(AC95:AC120)</f>
        <v>0</v>
      </c>
      <c r="AD94" s="12">
        <f t="shared" ref="AD94:AH94" si="135">SUM(AD95:AD120)</f>
        <v>0</v>
      </c>
      <c r="AE94" s="12">
        <f t="shared" si="133"/>
        <v>0</v>
      </c>
      <c r="AF94" s="12">
        <f t="shared" ref="AF94" si="136">SUM(AF95:AF120)</f>
        <v>0</v>
      </c>
      <c r="AG94" s="12">
        <f t="shared" si="135"/>
        <v>0</v>
      </c>
      <c r="AH94" s="12">
        <f t="shared" si="135"/>
        <v>0</v>
      </c>
      <c r="AI94" s="12">
        <f t="shared" ref="AI94:AK94" si="137">SUM(AI95:AI120)</f>
        <v>0</v>
      </c>
      <c r="AJ94" s="12">
        <f t="shared" si="137"/>
        <v>0</v>
      </c>
      <c r="AK94" s="12">
        <f t="shared" si="137"/>
        <v>0</v>
      </c>
    </row>
    <row r="95" spans="1:37" x14ac:dyDescent="0.25">
      <c r="A95" s="5">
        <v>6101</v>
      </c>
      <c r="B95" s="9" t="s">
        <v>187</v>
      </c>
      <c r="W95" s="14">
        <v>0</v>
      </c>
      <c r="X95" s="15">
        <v>0</v>
      </c>
      <c r="Y95" s="15">
        <v>0</v>
      </c>
      <c r="Z95" s="14">
        <v>0</v>
      </c>
      <c r="AA95" s="15">
        <v>0</v>
      </c>
      <c r="AB95" s="15">
        <v>0</v>
      </c>
      <c r="AC95" s="14">
        <v>0</v>
      </c>
      <c r="AD95" s="15">
        <v>0</v>
      </c>
      <c r="AE95" s="15">
        <v>0</v>
      </c>
      <c r="AF95" s="14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</row>
    <row r="96" spans="1:37" x14ac:dyDescent="0.25">
      <c r="A96" s="5">
        <v>6102</v>
      </c>
      <c r="B96" s="9" t="s">
        <v>188</v>
      </c>
      <c r="W96" s="14">
        <v>0</v>
      </c>
      <c r="X96" s="15">
        <v>0</v>
      </c>
      <c r="Y96" s="15">
        <v>0</v>
      </c>
      <c r="Z96" s="14">
        <v>0</v>
      </c>
      <c r="AA96" s="15">
        <v>0</v>
      </c>
      <c r="AB96" s="15">
        <v>0</v>
      </c>
      <c r="AC96" s="14">
        <v>0</v>
      </c>
      <c r="AD96" s="15">
        <v>0</v>
      </c>
      <c r="AE96" s="15">
        <v>0</v>
      </c>
      <c r="AF96" s="14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</row>
    <row r="97" spans="1:37" x14ac:dyDescent="0.25">
      <c r="A97" s="5">
        <v>6103</v>
      </c>
      <c r="B97" s="9" t="s">
        <v>189</v>
      </c>
      <c r="W97" s="14">
        <v>0</v>
      </c>
      <c r="X97" s="15">
        <v>0</v>
      </c>
      <c r="Y97" s="15">
        <v>0</v>
      </c>
      <c r="Z97" s="14">
        <v>0</v>
      </c>
      <c r="AA97" s="15">
        <v>0</v>
      </c>
      <c r="AB97" s="15">
        <v>0</v>
      </c>
      <c r="AC97" s="14">
        <v>0</v>
      </c>
      <c r="AD97" s="15">
        <v>0</v>
      </c>
      <c r="AE97" s="15">
        <v>0</v>
      </c>
      <c r="AF97" s="14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</row>
    <row r="98" spans="1:37" x14ac:dyDescent="0.25">
      <c r="A98" s="5">
        <v>6104</v>
      </c>
      <c r="B98" s="9" t="s">
        <v>190</v>
      </c>
      <c r="W98" s="14">
        <v>0</v>
      </c>
      <c r="X98" s="15">
        <v>0</v>
      </c>
      <c r="Y98" s="15">
        <v>0</v>
      </c>
      <c r="Z98" s="14">
        <v>0</v>
      </c>
      <c r="AA98" s="15">
        <v>0</v>
      </c>
      <c r="AB98" s="15">
        <v>0</v>
      </c>
      <c r="AC98" s="14">
        <v>0</v>
      </c>
      <c r="AD98" s="15">
        <v>0</v>
      </c>
      <c r="AE98" s="15">
        <v>0</v>
      </c>
      <c r="AF98" s="1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</row>
    <row r="99" spans="1:37" x14ac:dyDescent="0.25">
      <c r="A99" s="5">
        <v>6105</v>
      </c>
      <c r="B99" s="9" t="s">
        <v>191</v>
      </c>
      <c r="W99" s="14">
        <v>0</v>
      </c>
      <c r="X99" s="15">
        <v>0</v>
      </c>
      <c r="Y99" s="15">
        <v>0</v>
      </c>
      <c r="Z99" s="14">
        <v>0</v>
      </c>
      <c r="AA99" s="15">
        <v>0</v>
      </c>
      <c r="AB99" s="15">
        <v>0</v>
      </c>
      <c r="AC99" s="14">
        <v>0</v>
      </c>
      <c r="AD99" s="15">
        <v>0</v>
      </c>
      <c r="AE99" s="15">
        <v>0</v>
      </c>
      <c r="AF99" s="14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</row>
    <row r="100" spans="1:37" x14ac:dyDescent="0.25">
      <c r="A100" s="5">
        <v>6106</v>
      </c>
      <c r="B100" s="9" t="s">
        <v>192</v>
      </c>
      <c r="W100" s="14">
        <v>0</v>
      </c>
      <c r="X100" s="15">
        <v>0</v>
      </c>
      <c r="Y100" s="15">
        <v>0</v>
      </c>
      <c r="Z100" s="14">
        <v>0</v>
      </c>
      <c r="AA100" s="15">
        <v>0</v>
      </c>
      <c r="AB100" s="15">
        <v>0</v>
      </c>
      <c r="AC100" s="14">
        <v>0</v>
      </c>
      <c r="AD100" s="15">
        <v>0</v>
      </c>
      <c r="AE100" s="15">
        <v>0</v>
      </c>
      <c r="AF100" s="1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</row>
    <row r="101" spans="1:37" x14ac:dyDescent="0.25">
      <c r="A101" s="5">
        <v>6107</v>
      </c>
      <c r="B101" s="9" t="s">
        <v>193</v>
      </c>
      <c r="P101" s="15">
        <v>145000</v>
      </c>
      <c r="W101" s="14">
        <v>0</v>
      </c>
      <c r="X101" s="15">
        <v>0</v>
      </c>
      <c r="Y101" s="15">
        <v>0</v>
      </c>
      <c r="Z101" s="14">
        <v>0</v>
      </c>
      <c r="AA101" s="15">
        <v>0</v>
      </c>
      <c r="AB101" s="15">
        <v>0</v>
      </c>
      <c r="AC101" s="14">
        <v>0</v>
      </c>
      <c r="AD101" s="15">
        <v>0</v>
      </c>
      <c r="AE101" s="15">
        <v>0</v>
      </c>
      <c r="AF101" s="14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0</v>
      </c>
    </row>
    <row r="102" spans="1:37" x14ac:dyDescent="0.25">
      <c r="A102" s="5">
        <v>6108</v>
      </c>
      <c r="B102" s="9" t="s">
        <v>194</v>
      </c>
      <c r="W102" s="14">
        <v>0</v>
      </c>
      <c r="X102" s="15">
        <v>0</v>
      </c>
      <c r="Y102" s="15">
        <v>0</v>
      </c>
      <c r="Z102" s="14">
        <v>0</v>
      </c>
      <c r="AA102" s="15">
        <v>0</v>
      </c>
      <c r="AB102" s="15">
        <v>0</v>
      </c>
      <c r="AC102" s="14">
        <v>0</v>
      </c>
      <c r="AD102" s="15">
        <v>0</v>
      </c>
      <c r="AE102" s="15">
        <v>0</v>
      </c>
      <c r="AF102" s="14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</row>
    <row r="103" spans="1:37" x14ac:dyDescent="0.25">
      <c r="A103" s="5">
        <v>6109</v>
      </c>
      <c r="B103" s="9" t="s">
        <v>195</v>
      </c>
      <c r="W103" s="14">
        <v>0</v>
      </c>
      <c r="X103" s="15">
        <v>0</v>
      </c>
      <c r="Y103" s="15">
        <v>0</v>
      </c>
      <c r="Z103" s="14">
        <v>0</v>
      </c>
      <c r="AA103" s="15">
        <v>0</v>
      </c>
      <c r="AB103" s="15">
        <v>0</v>
      </c>
      <c r="AC103" s="14">
        <v>0</v>
      </c>
      <c r="AD103" s="15">
        <v>0</v>
      </c>
      <c r="AE103" s="15">
        <v>0</v>
      </c>
      <c r="AF103" s="14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</row>
    <row r="104" spans="1:37" x14ac:dyDescent="0.25">
      <c r="A104" s="5">
        <v>6110</v>
      </c>
      <c r="B104" s="9" t="s">
        <v>196</v>
      </c>
      <c r="W104" s="14">
        <v>0</v>
      </c>
      <c r="X104" s="15">
        <v>0</v>
      </c>
      <c r="Y104" s="15">
        <v>0</v>
      </c>
      <c r="Z104" s="14">
        <v>0</v>
      </c>
      <c r="AA104" s="15">
        <v>0</v>
      </c>
      <c r="AB104" s="15">
        <v>0</v>
      </c>
      <c r="AC104" s="14">
        <v>0</v>
      </c>
      <c r="AD104" s="15">
        <v>0</v>
      </c>
      <c r="AE104" s="15">
        <v>0</v>
      </c>
      <c r="AF104" s="14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</row>
    <row r="105" spans="1:37" x14ac:dyDescent="0.25">
      <c r="A105" s="5">
        <v>6111</v>
      </c>
      <c r="B105" s="9" t="s">
        <v>197</v>
      </c>
      <c r="W105" s="14">
        <v>0</v>
      </c>
      <c r="X105" s="15">
        <v>0</v>
      </c>
      <c r="Y105" s="15">
        <v>0</v>
      </c>
      <c r="Z105" s="14">
        <v>0</v>
      </c>
      <c r="AA105" s="15">
        <v>0</v>
      </c>
      <c r="AB105" s="15">
        <v>0</v>
      </c>
      <c r="AC105" s="14">
        <v>0</v>
      </c>
      <c r="AD105" s="15">
        <v>0</v>
      </c>
      <c r="AE105" s="15">
        <v>0</v>
      </c>
      <c r="AF105" s="14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</row>
    <row r="106" spans="1:37" x14ac:dyDescent="0.25">
      <c r="A106" s="5">
        <v>6112</v>
      </c>
      <c r="B106" s="9" t="s">
        <v>198</v>
      </c>
      <c r="W106" s="14">
        <v>0</v>
      </c>
      <c r="X106" s="15">
        <v>0</v>
      </c>
      <c r="Y106" s="15">
        <v>0</v>
      </c>
      <c r="Z106" s="14">
        <v>0</v>
      </c>
      <c r="AA106" s="15">
        <v>0</v>
      </c>
      <c r="AB106" s="15">
        <v>0</v>
      </c>
      <c r="AC106" s="14">
        <v>0</v>
      </c>
      <c r="AD106" s="15">
        <v>0</v>
      </c>
      <c r="AE106" s="15">
        <v>0</v>
      </c>
      <c r="AF106" s="14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</row>
    <row r="107" spans="1:37" x14ac:dyDescent="0.25">
      <c r="A107" s="5">
        <v>6113</v>
      </c>
      <c r="B107" s="9" t="s">
        <v>199</v>
      </c>
      <c r="W107" s="14">
        <v>0</v>
      </c>
      <c r="X107" s="15">
        <v>0</v>
      </c>
      <c r="Y107" s="15">
        <v>0</v>
      </c>
      <c r="Z107" s="14">
        <v>0</v>
      </c>
      <c r="AA107" s="15">
        <v>0</v>
      </c>
      <c r="AB107" s="15">
        <v>0</v>
      </c>
      <c r="AC107" s="14">
        <v>0</v>
      </c>
      <c r="AD107" s="15">
        <v>0</v>
      </c>
      <c r="AE107" s="15">
        <v>0</v>
      </c>
      <c r="AF107" s="14">
        <v>0</v>
      </c>
      <c r="AG107" s="15">
        <v>0</v>
      </c>
      <c r="AH107" s="15">
        <v>0</v>
      </c>
      <c r="AI107" s="15">
        <v>0</v>
      </c>
      <c r="AJ107" s="15">
        <v>0</v>
      </c>
      <c r="AK107" s="15">
        <v>0</v>
      </c>
    </row>
    <row r="108" spans="1:37" x14ac:dyDescent="0.25">
      <c r="A108" s="5">
        <v>6114</v>
      </c>
      <c r="B108" s="9" t="s">
        <v>200</v>
      </c>
      <c r="W108" s="14">
        <v>0</v>
      </c>
      <c r="X108" s="15">
        <v>0</v>
      </c>
      <c r="Y108" s="15">
        <v>0</v>
      </c>
      <c r="Z108" s="14">
        <v>0</v>
      </c>
      <c r="AA108" s="15">
        <v>0</v>
      </c>
      <c r="AB108" s="15">
        <v>0</v>
      </c>
      <c r="AC108" s="14">
        <v>0</v>
      </c>
      <c r="AD108" s="15">
        <v>0</v>
      </c>
      <c r="AE108" s="15">
        <v>0</v>
      </c>
      <c r="AF108" s="14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</row>
    <row r="109" spans="1:37" x14ac:dyDescent="0.25">
      <c r="A109" s="5">
        <v>6115</v>
      </c>
      <c r="B109" s="9" t="s">
        <v>201</v>
      </c>
      <c r="W109" s="14">
        <v>0</v>
      </c>
      <c r="X109" s="15">
        <v>0</v>
      </c>
      <c r="Y109" s="15">
        <v>0</v>
      </c>
      <c r="Z109" s="14">
        <v>0</v>
      </c>
      <c r="AA109" s="15">
        <v>0</v>
      </c>
      <c r="AB109" s="15">
        <v>0</v>
      </c>
      <c r="AC109" s="14">
        <v>0</v>
      </c>
      <c r="AD109" s="15">
        <v>0</v>
      </c>
      <c r="AE109" s="15">
        <v>0</v>
      </c>
      <c r="AF109" s="14">
        <v>0</v>
      </c>
      <c r="AG109" s="15">
        <v>0</v>
      </c>
      <c r="AH109" s="15">
        <v>0</v>
      </c>
      <c r="AI109" s="15">
        <v>0</v>
      </c>
      <c r="AJ109" s="15">
        <v>0</v>
      </c>
      <c r="AK109" s="15">
        <v>0</v>
      </c>
    </row>
    <row r="110" spans="1:37" x14ac:dyDescent="0.25">
      <c r="A110" s="5">
        <v>6116</v>
      </c>
      <c r="B110" s="9" t="s">
        <v>202</v>
      </c>
      <c r="W110" s="14">
        <v>0</v>
      </c>
      <c r="X110" s="15">
        <v>0</v>
      </c>
      <c r="Y110" s="15">
        <v>0</v>
      </c>
      <c r="Z110" s="14">
        <v>0</v>
      </c>
      <c r="AA110" s="15">
        <v>0</v>
      </c>
      <c r="AB110" s="15">
        <v>0</v>
      </c>
      <c r="AC110" s="14">
        <v>0</v>
      </c>
      <c r="AD110" s="15">
        <v>0</v>
      </c>
      <c r="AE110" s="15">
        <v>0</v>
      </c>
      <c r="AF110" s="14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</row>
    <row r="111" spans="1:37" x14ac:dyDescent="0.25">
      <c r="A111" s="5">
        <v>6117</v>
      </c>
      <c r="B111" s="9" t="s">
        <v>203</v>
      </c>
      <c r="W111" s="14">
        <v>0</v>
      </c>
      <c r="X111" s="15">
        <v>0</v>
      </c>
      <c r="Y111" s="15">
        <v>0</v>
      </c>
      <c r="Z111" s="14">
        <v>0</v>
      </c>
      <c r="AA111" s="15">
        <v>0</v>
      </c>
      <c r="AB111" s="15">
        <v>0</v>
      </c>
      <c r="AC111" s="14">
        <v>0</v>
      </c>
      <c r="AD111" s="15">
        <v>0</v>
      </c>
      <c r="AE111" s="15">
        <v>0</v>
      </c>
      <c r="AF111" s="14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</row>
    <row r="112" spans="1:37" x14ac:dyDescent="0.25">
      <c r="A112" s="5">
        <v>6118</v>
      </c>
      <c r="B112" s="9" t="s">
        <v>204</v>
      </c>
      <c r="W112" s="14">
        <v>0</v>
      </c>
      <c r="X112" s="15">
        <v>0</v>
      </c>
      <c r="Y112" s="15">
        <v>0</v>
      </c>
      <c r="Z112" s="14">
        <v>0</v>
      </c>
      <c r="AA112" s="15">
        <v>0</v>
      </c>
      <c r="AB112" s="15">
        <v>0</v>
      </c>
      <c r="AC112" s="14">
        <v>0</v>
      </c>
      <c r="AD112" s="15">
        <v>0</v>
      </c>
      <c r="AE112" s="15">
        <v>0</v>
      </c>
      <c r="AF112" s="14">
        <v>0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</row>
    <row r="113" spans="1:37" x14ac:dyDescent="0.25">
      <c r="A113" s="5">
        <v>6119</v>
      </c>
      <c r="B113" s="9" t="s">
        <v>205</v>
      </c>
      <c r="W113" s="14">
        <v>0</v>
      </c>
      <c r="X113" s="15">
        <v>0</v>
      </c>
      <c r="Y113" s="15">
        <v>0</v>
      </c>
      <c r="Z113" s="14">
        <v>0</v>
      </c>
      <c r="AA113" s="15">
        <v>0</v>
      </c>
      <c r="AB113" s="15">
        <v>0</v>
      </c>
      <c r="AC113" s="14">
        <v>0</v>
      </c>
      <c r="AD113" s="15">
        <v>0</v>
      </c>
      <c r="AE113" s="15">
        <v>0</v>
      </c>
      <c r="AF113" s="14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</row>
    <row r="114" spans="1:37" x14ac:dyDescent="0.25">
      <c r="A114" s="5">
        <v>6120</v>
      </c>
      <c r="B114" s="9" t="s">
        <v>206</v>
      </c>
      <c r="W114" s="14">
        <v>0</v>
      </c>
      <c r="X114" s="15">
        <v>0</v>
      </c>
      <c r="Y114" s="15">
        <v>0</v>
      </c>
      <c r="Z114" s="14">
        <v>0</v>
      </c>
      <c r="AA114" s="15">
        <v>0</v>
      </c>
      <c r="AB114" s="15">
        <v>0</v>
      </c>
      <c r="AC114" s="14">
        <v>0</v>
      </c>
      <c r="AD114" s="15">
        <v>0</v>
      </c>
      <c r="AE114" s="15">
        <v>0</v>
      </c>
      <c r="AF114" s="14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</row>
    <row r="115" spans="1:37" x14ac:dyDescent="0.25">
      <c r="A115" s="5">
        <v>6121</v>
      </c>
      <c r="B115" s="9" t="s">
        <v>207</v>
      </c>
      <c r="W115" s="14">
        <v>0</v>
      </c>
      <c r="X115" s="15">
        <v>0</v>
      </c>
      <c r="Y115" s="15">
        <v>0</v>
      </c>
      <c r="Z115" s="14">
        <v>0</v>
      </c>
      <c r="AA115" s="15">
        <v>0</v>
      </c>
      <c r="AB115" s="15">
        <v>0</v>
      </c>
      <c r="AC115" s="14">
        <v>0</v>
      </c>
      <c r="AD115" s="15">
        <v>0</v>
      </c>
      <c r="AE115" s="15">
        <v>0</v>
      </c>
      <c r="AF115" s="14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</row>
    <row r="116" spans="1:37" x14ac:dyDescent="0.25">
      <c r="A116" s="5">
        <v>6122</v>
      </c>
      <c r="B116" s="9" t="s">
        <v>208</v>
      </c>
      <c r="W116" s="14">
        <v>0</v>
      </c>
      <c r="X116" s="15">
        <v>0</v>
      </c>
      <c r="Y116" s="15">
        <v>0</v>
      </c>
      <c r="Z116" s="14">
        <v>0</v>
      </c>
      <c r="AA116" s="15">
        <v>0</v>
      </c>
      <c r="AB116" s="15">
        <v>0</v>
      </c>
      <c r="AC116" s="14">
        <v>0</v>
      </c>
      <c r="AD116" s="15">
        <v>0</v>
      </c>
      <c r="AE116" s="15">
        <v>0</v>
      </c>
      <c r="AF116" s="14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</row>
    <row r="117" spans="1:37" x14ac:dyDescent="0.25">
      <c r="A117" s="5">
        <v>6123</v>
      </c>
      <c r="B117" s="9" t="s">
        <v>209</v>
      </c>
      <c r="W117" s="14">
        <v>0</v>
      </c>
      <c r="X117" s="15">
        <v>0</v>
      </c>
      <c r="Y117" s="15">
        <v>0</v>
      </c>
      <c r="Z117" s="14">
        <v>0</v>
      </c>
      <c r="AA117" s="15">
        <v>0</v>
      </c>
      <c r="AB117" s="15">
        <v>0</v>
      </c>
      <c r="AC117" s="14">
        <v>0</v>
      </c>
      <c r="AD117" s="15">
        <v>0</v>
      </c>
      <c r="AE117" s="15">
        <v>0</v>
      </c>
      <c r="AF117" s="14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</row>
    <row r="118" spans="1:37" x14ac:dyDescent="0.25">
      <c r="A118" s="5">
        <v>6124</v>
      </c>
      <c r="B118" s="9" t="s">
        <v>210</v>
      </c>
      <c r="W118" s="14">
        <v>0</v>
      </c>
      <c r="X118" s="15">
        <v>0</v>
      </c>
      <c r="Y118" s="15">
        <v>0</v>
      </c>
      <c r="Z118" s="14">
        <v>0</v>
      </c>
      <c r="AA118" s="15">
        <v>0</v>
      </c>
      <c r="AB118" s="15">
        <v>0</v>
      </c>
      <c r="AC118" s="14">
        <v>0</v>
      </c>
      <c r="AD118" s="15">
        <v>0</v>
      </c>
      <c r="AE118" s="15">
        <v>0</v>
      </c>
      <c r="AF118" s="14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</row>
    <row r="119" spans="1:37" x14ac:dyDescent="0.25">
      <c r="A119" s="5">
        <v>6125</v>
      </c>
      <c r="B119" s="9" t="s">
        <v>211</v>
      </c>
      <c r="W119" s="14">
        <v>0</v>
      </c>
      <c r="X119" s="15">
        <v>0</v>
      </c>
      <c r="Y119" s="15">
        <v>0</v>
      </c>
      <c r="Z119" s="14">
        <v>0</v>
      </c>
      <c r="AA119" s="15">
        <v>0</v>
      </c>
      <c r="AB119" s="15">
        <v>0</v>
      </c>
      <c r="AC119" s="14">
        <v>0</v>
      </c>
      <c r="AD119" s="15">
        <v>0</v>
      </c>
      <c r="AE119" s="15">
        <v>0</v>
      </c>
      <c r="AF119" s="14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</row>
    <row r="120" spans="1:37" x14ac:dyDescent="0.25">
      <c r="A120" s="5">
        <v>6199</v>
      </c>
      <c r="B120" s="9" t="s">
        <v>212</v>
      </c>
      <c r="W120" s="14">
        <v>0</v>
      </c>
      <c r="X120" s="15">
        <v>0</v>
      </c>
      <c r="Y120" s="15">
        <v>0</v>
      </c>
      <c r="Z120" s="14">
        <v>0</v>
      </c>
      <c r="AA120" s="15">
        <v>0</v>
      </c>
      <c r="AB120" s="15">
        <v>0</v>
      </c>
      <c r="AC120" s="14">
        <v>0</v>
      </c>
      <c r="AD120" s="15">
        <v>0</v>
      </c>
      <c r="AE120" s="15">
        <v>0</v>
      </c>
      <c r="AF120" s="14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</row>
    <row r="121" spans="1:37" x14ac:dyDescent="0.25">
      <c r="A121" s="5">
        <v>62</v>
      </c>
      <c r="B121" s="8" t="s">
        <v>213</v>
      </c>
      <c r="C121" s="12">
        <f t="shared" ref="C121:AH121" si="138">SUM(C122:C125)</f>
        <v>0</v>
      </c>
      <c r="D121" s="12">
        <f t="shared" si="138"/>
        <v>0</v>
      </c>
      <c r="E121" s="12">
        <f t="shared" si="138"/>
        <v>0</v>
      </c>
      <c r="F121" s="12">
        <f t="shared" si="138"/>
        <v>0</v>
      </c>
      <c r="G121" s="12">
        <f t="shared" si="138"/>
        <v>0</v>
      </c>
      <c r="H121" s="12">
        <f t="shared" si="138"/>
        <v>0</v>
      </c>
      <c r="I121" s="12">
        <f t="shared" si="138"/>
        <v>0</v>
      </c>
      <c r="J121" s="12">
        <f t="shared" si="138"/>
        <v>0</v>
      </c>
      <c r="K121" s="12">
        <f t="shared" si="138"/>
        <v>0</v>
      </c>
      <c r="L121" s="12">
        <f t="shared" si="138"/>
        <v>0</v>
      </c>
      <c r="M121" s="12">
        <f t="shared" si="138"/>
        <v>0</v>
      </c>
      <c r="N121" s="12">
        <f t="shared" si="138"/>
        <v>0</v>
      </c>
      <c r="O121" s="12">
        <f t="shared" si="138"/>
        <v>0</v>
      </c>
      <c r="P121" s="12">
        <f t="shared" si="138"/>
        <v>0</v>
      </c>
      <c r="Q121" s="12">
        <f t="shared" si="138"/>
        <v>0</v>
      </c>
      <c r="R121" s="12">
        <f t="shared" si="138"/>
        <v>0</v>
      </c>
      <c r="S121" s="12">
        <f t="shared" si="138"/>
        <v>0</v>
      </c>
      <c r="T121" s="12">
        <f t="shared" si="138"/>
        <v>0</v>
      </c>
      <c r="U121" s="12">
        <f t="shared" si="138"/>
        <v>0</v>
      </c>
      <c r="V121" s="12">
        <f t="shared" si="138"/>
        <v>0</v>
      </c>
      <c r="W121" s="12">
        <f t="shared" si="138"/>
        <v>0</v>
      </c>
      <c r="X121" s="12">
        <f t="shared" si="138"/>
        <v>0</v>
      </c>
      <c r="Y121" s="12">
        <f t="shared" si="138"/>
        <v>0</v>
      </c>
      <c r="Z121" s="12">
        <f t="shared" si="138"/>
        <v>0</v>
      </c>
      <c r="AA121" s="12">
        <f t="shared" si="138"/>
        <v>0</v>
      </c>
      <c r="AB121" s="12">
        <f t="shared" si="138"/>
        <v>0</v>
      </c>
      <c r="AC121" s="12">
        <f t="shared" ref="AC121:AD121" si="139">SUM(AC122:AC125)</f>
        <v>0</v>
      </c>
      <c r="AD121" s="12">
        <f t="shared" si="139"/>
        <v>0</v>
      </c>
      <c r="AE121" s="12">
        <f t="shared" si="138"/>
        <v>0</v>
      </c>
      <c r="AF121" s="12">
        <f t="shared" si="138"/>
        <v>0</v>
      </c>
      <c r="AG121" s="12">
        <f t="shared" si="138"/>
        <v>0</v>
      </c>
      <c r="AH121" s="12">
        <f t="shared" si="138"/>
        <v>0</v>
      </c>
      <c r="AI121" s="12">
        <f t="shared" ref="AI121:AK121" si="140">SUM(AI122:AI125)</f>
        <v>0</v>
      </c>
      <c r="AJ121" s="12">
        <f t="shared" si="140"/>
        <v>0</v>
      </c>
      <c r="AK121" s="12">
        <f t="shared" si="140"/>
        <v>0</v>
      </c>
    </row>
    <row r="122" spans="1:37" x14ac:dyDescent="0.25">
      <c r="A122" s="5">
        <v>6201</v>
      </c>
      <c r="B122" s="9" t="s">
        <v>214</v>
      </c>
      <c r="W122" s="14">
        <v>0</v>
      </c>
      <c r="X122" s="15">
        <v>0</v>
      </c>
      <c r="Y122" s="15">
        <v>0</v>
      </c>
      <c r="Z122" s="14">
        <v>0</v>
      </c>
      <c r="AA122" s="15">
        <v>0</v>
      </c>
      <c r="AB122" s="15">
        <v>0</v>
      </c>
      <c r="AC122" s="14">
        <v>0</v>
      </c>
      <c r="AD122" s="15">
        <v>0</v>
      </c>
      <c r="AE122" s="15">
        <v>0</v>
      </c>
      <c r="AF122" s="14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</row>
    <row r="123" spans="1:37" x14ac:dyDescent="0.25">
      <c r="A123" s="5">
        <v>6202</v>
      </c>
      <c r="B123" s="9" t="s">
        <v>215</v>
      </c>
      <c r="W123" s="14">
        <v>0</v>
      </c>
      <c r="X123" s="15">
        <v>0</v>
      </c>
      <c r="Y123" s="15">
        <v>0</v>
      </c>
      <c r="Z123" s="14">
        <v>0</v>
      </c>
      <c r="AA123" s="15">
        <v>0</v>
      </c>
      <c r="AB123" s="15">
        <v>0</v>
      </c>
      <c r="AC123" s="14">
        <v>0</v>
      </c>
      <c r="AD123" s="15">
        <v>0</v>
      </c>
      <c r="AE123" s="15">
        <v>0</v>
      </c>
      <c r="AF123" s="14">
        <v>0</v>
      </c>
      <c r="AG123" s="15">
        <v>0</v>
      </c>
      <c r="AH123" s="15">
        <v>0</v>
      </c>
      <c r="AI123" s="15">
        <v>0</v>
      </c>
      <c r="AJ123" s="15">
        <v>0</v>
      </c>
      <c r="AK123" s="15">
        <v>0</v>
      </c>
    </row>
    <row r="124" spans="1:37" x14ac:dyDescent="0.25">
      <c r="A124" s="5">
        <v>6203</v>
      </c>
      <c r="B124" s="9" t="s">
        <v>216</v>
      </c>
      <c r="W124" s="14">
        <v>0</v>
      </c>
      <c r="X124" s="15">
        <v>0</v>
      </c>
      <c r="Y124" s="15">
        <v>0</v>
      </c>
      <c r="Z124" s="14">
        <v>0</v>
      </c>
      <c r="AA124" s="15">
        <v>0</v>
      </c>
      <c r="AB124" s="15">
        <v>0</v>
      </c>
      <c r="AC124" s="14">
        <v>0</v>
      </c>
      <c r="AD124" s="15">
        <v>0</v>
      </c>
      <c r="AE124" s="15">
        <v>0</v>
      </c>
      <c r="AF124" s="14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</row>
    <row r="125" spans="1:37" x14ac:dyDescent="0.25">
      <c r="A125" s="5">
        <v>6204</v>
      </c>
      <c r="B125" s="9" t="s">
        <v>217</v>
      </c>
      <c r="W125" s="14">
        <v>0</v>
      </c>
      <c r="X125" s="15">
        <v>0</v>
      </c>
      <c r="Y125" s="15">
        <v>0</v>
      </c>
      <c r="Z125" s="14">
        <v>0</v>
      </c>
      <c r="AA125" s="15">
        <v>0</v>
      </c>
      <c r="AB125" s="15">
        <v>0</v>
      </c>
      <c r="AC125" s="14">
        <v>0</v>
      </c>
      <c r="AD125" s="15">
        <v>0</v>
      </c>
      <c r="AE125" s="15">
        <v>0</v>
      </c>
      <c r="AF125" s="14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</row>
    <row r="126" spans="1:37" x14ac:dyDescent="0.25">
      <c r="A126" s="5">
        <v>63</v>
      </c>
      <c r="B126" s="8" t="s">
        <v>218</v>
      </c>
      <c r="C126" s="12">
        <f t="shared" ref="C126:AH126" si="141">SUM(C127:C129)</f>
        <v>0</v>
      </c>
      <c r="D126" s="12">
        <f t="shared" si="141"/>
        <v>0</v>
      </c>
      <c r="E126" s="12">
        <f t="shared" si="141"/>
        <v>0</v>
      </c>
      <c r="F126" s="12">
        <f t="shared" si="141"/>
        <v>0</v>
      </c>
      <c r="G126" s="12">
        <f t="shared" si="141"/>
        <v>0</v>
      </c>
      <c r="H126" s="12">
        <f t="shared" si="141"/>
        <v>0</v>
      </c>
      <c r="I126" s="12">
        <f t="shared" si="141"/>
        <v>0</v>
      </c>
      <c r="J126" s="12">
        <f t="shared" si="141"/>
        <v>0</v>
      </c>
      <c r="K126" s="12">
        <f t="shared" si="141"/>
        <v>0</v>
      </c>
      <c r="L126" s="12">
        <f t="shared" si="141"/>
        <v>0</v>
      </c>
      <c r="M126" s="12">
        <f t="shared" si="141"/>
        <v>0</v>
      </c>
      <c r="N126" s="12">
        <f t="shared" si="141"/>
        <v>0</v>
      </c>
      <c r="O126" s="12">
        <f t="shared" si="141"/>
        <v>0</v>
      </c>
      <c r="P126" s="12">
        <f t="shared" si="141"/>
        <v>0</v>
      </c>
      <c r="Q126" s="12">
        <f t="shared" si="141"/>
        <v>0</v>
      </c>
      <c r="R126" s="12">
        <f t="shared" si="141"/>
        <v>0</v>
      </c>
      <c r="S126" s="12">
        <f t="shared" si="141"/>
        <v>0</v>
      </c>
      <c r="T126" s="12">
        <f t="shared" si="141"/>
        <v>0</v>
      </c>
      <c r="U126" s="12">
        <f t="shared" si="141"/>
        <v>0</v>
      </c>
      <c r="V126" s="12">
        <f t="shared" si="141"/>
        <v>0</v>
      </c>
      <c r="W126" s="12">
        <f t="shared" si="141"/>
        <v>0</v>
      </c>
      <c r="X126" s="12">
        <f t="shared" si="141"/>
        <v>0</v>
      </c>
      <c r="Y126" s="12">
        <f t="shared" si="141"/>
        <v>0</v>
      </c>
      <c r="Z126" s="12">
        <f t="shared" si="141"/>
        <v>0</v>
      </c>
      <c r="AA126" s="12">
        <f t="shared" si="141"/>
        <v>0</v>
      </c>
      <c r="AB126" s="12">
        <f t="shared" si="141"/>
        <v>0</v>
      </c>
      <c r="AC126" s="12">
        <f t="shared" ref="AC126:AD126" si="142">SUM(AC127:AC129)</f>
        <v>0</v>
      </c>
      <c r="AD126" s="12">
        <f t="shared" si="142"/>
        <v>0</v>
      </c>
      <c r="AE126" s="12">
        <f t="shared" si="141"/>
        <v>0</v>
      </c>
      <c r="AF126" s="12">
        <f t="shared" si="141"/>
        <v>0</v>
      </c>
      <c r="AG126" s="12">
        <f t="shared" si="141"/>
        <v>0</v>
      </c>
      <c r="AH126" s="12">
        <f t="shared" si="141"/>
        <v>0</v>
      </c>
      <c r="AI126" s="12">
        <f t="shared" ref="AI126:AK126" si="143">SUM(AI127:AI129)</f>
        <v>0</v>
      </c>
      <c r="AJ126" s="12">
        <f t="shared" si="143"/>
        <v>0</v>
      </c>
      <c r="AK126" s="12">
        <f t="shared" si="143"/>
        <v>0</v>
      </c>
    </row>
    <row r="127" spans="1:37" x14ac:dyDescent="0.25">
      <c r="A127" s="5">
        <v>6301</v>
      </c>
      <c r="B127" s="9" t="s">
        <v>219</v>
      </c>
      <c r="W127" s="14">
        <v>0</v>
      </c>
      <c r="X127" s="15">
        <v>0</v>
      </c>
      <c r="Y127" s="15">
        <v>0</v>
      </c>
      <c r="Z127" s="14">
        <v>0</v>
      </c>
      <c r="AA127" s="15">
        <v>0</v>
      </c>
      <c r="AB127" s="15">
        <v>0</v>
      </c>
      <c r="AC127" s="14">
        <v>0</v>
      </c>
      <c r="AD127" s="15">
        <v>0</v>
      </c>
      <c r="AE127" s="15">
        <v>0</v>
      </c>
      <c r="AF127" s="14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</row>
    <row r="128" spans="1:37" x14ac:dyDescent="0.25">
      <c r="A128" s="5">
        <v>6302</v>
      </c>
      <c r="B128" s="9" t="s">
        <v>220</v>
      </c>
      <c r="W128" s="14">
        <v>0</v>
      </c>
      <c r="X128" s="15">
        <v>0</v>
      </c>
      <c r="Y128" s="15">
        <v>0</v>
      </c>
      <c r="Z128" s="14">
        <v>0</v>
      </c>
      <c r="AA128" s="15">
        <v>0</v>
      </c>
      <c r="AB128" s="15">
        <v>0</v>
      </c>
      <c r="AC128" s="14">
        <v>0</v>
      </c>
      <c r="AD128" s="15">
        <v>0</v>
      </c>
      <c r="AE128" s="15">
        <v>0</v>
      </c>
      <c r="AF128" s="14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</row>
    <row r="129" spans="1:37" x14ac:dyDescent="0.25">
      <c r="A129" s="5">
        <v>6303</v>
      </c>
      <c r="B129" s="9" t="s">
        <v>221</v>
      </c>
      <c r="W129" s="14">
        <v>0</v>
      </c>
      <c r="X129" s="15">
        <v>0</v>
      </c>
      <c r="Y129" s="15">
        <v>0</v>
      </c>
      <c r="Z129" s="14">
        <v>0</v>
      </c>
      <c r="AA129" s="15">
        <v>0</v>
      </c>
      <c r="AB129" s="15">
        <v>0</v>
      </c>
      <c r="AC129" s="14">
        <v>0</v>
      </c>
      <c r="AD129" s="15">
        <v>0</v>
      </c>
      <c r="AE129" s="15">
        <v>0</v>
      </c>
      <c r="AF129" s="14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</row>
    <row r="130" spans="1:37" x14ac:dyDescent="0.25">
      <c r="A130" s="5">
        <v>7</v>
      </c>
      <c r="B130" s="7" t="s">
        <v>100</v>
      </c>
      <c r="C130" s="11">
        <f t="shared" ref="C130:D130" si="144">C131+C133+C135+C137+C139+C149</f>
        <v>2200000</v>
      </c>
      <c r="D130" s="11">
        <f t="shared" si="144"/>
        <v>2238300</v>
      </c>
      <c r="E130" s="11">
        <f t="shared" ref="E130:P130" si="145">E131+E133+E135+E137+E139+E149</f>
        <v>2248252.87</v>
      </c>
      <c r="F130" s="11">
        <f t="shared" si="145"/>
        <v>2321358</v>
      </c>
      <c r="G130" s="25">
        <f t="shared" ref="G130" si="146">G131+G133+G135+G137+G139+G149</f>
        <v>2838028.7</v>
      </c>
      <c r="H130" s="25">
        <f t="shared" si="145"/>
        <v>2582276.7200000002</v>
      </c>
      <c r="I130" s="25">
        <f t="shared" si="145"/>
        <v>2286000</v>
      </c>
      <c r="J130" s="25">
        <f t="shared" si="145"/>
        <v>2357969.4700000002</v>
      </c>
      <c r="K130" s="25">
        <f t="shared" si="145"/>
        <v>5387828.3600000003</v>
      </c>
      <c r="L130" s="25">
        <f t="shared" si="145"/>
        <v>2345000</v>
      </c>
      <c r="M130" s="25">
        <f t="shared" ref="M130" si="147">M131+M133+M135+M137+M139+M149</f>
        <v>2420073.4900000002</v>
      </c>
      <c r="N130" s="25">
        <f t="shared" si="145"/>
        <v>2584655.58</v>
      </c>
      <c r="O130" s="25">
        <f t="shared" ref="O130" si="148">O131+O133+O135+O137+O139+O149</f>
        <v>2473840</v>
      </c>
      <c r="P130" s="25">
        <f t="shared" si="145"/>
        <v>2485950</v>
      </c>
      <c r="Q130" s="25">
        <f t="shared" ref="Q130:R130" si="149">Q131+Q133+Q135+Q137+Q139+Q149</f>
        <v>2828135.45</v>
      </c>
      <c r="R130" s="25">
        <f t="shared" si="149"/>
        <v>2506090.87</v>
      </c>
      <c r="S130" s="25">
        <f t="shared" ref="S130:T130" si="150">S131+S133+S135+S137+S139+S149</f>
        <v>2286090.87</v>
      </c>
      <c r="T130" s="25">
        <f t="shared" si="150"/>
        <v>2317266.25</v>
      </c>
      <c r="U130" s="25">
        <f t="shared" ref="U130:X130" si="151">U131+U133+U135+U137+U139+U149</f>
        <v>2060141.82</v>
      </c>
      <c r="V130" s="25">
        <f t="shared" ref="V130" si="152">V131+V133+V135+V137+V139+V149</f>
        <v>2368492.15</v>
      </c>
      <c r="W130" s="25">
        <f t="shared" si="151"/>
        <v>2597119.44</v>
      </c>
      <c r="X130" s="25">
        <f t="shared" si="151"/>
        <v>2000000</v>
      </c>
      <c r="Y130" s="25">
        <f t="shared" ref="Y130" si="153">Y131+Y133+Y135+Y137+Y139+Y149</f>
        <v>2513952.14</v>
      </c>
      <c r="Z130" s="25">
        <f t="shared" ref="Z130:AA130" si="154">Z131+Z133+Z135+Z137+Z139+Z149</f>
        <v>2458794.08</v>
      </c>
      <c r="AA130" s="25">
        <f t="shared" si="154"/>
        <v>2400000</v>
      </c>
      <c r="AB130" s="25">
        <f t="shared" ref="AB130:AC130" si="155">AB131+AB133+AB135+AB137+AB139+AB149</f>
        <v>2424231.4</v>
      </c>
      <c r="AC130" s="25">
        <f t="shared" si="155"/>
        <v>2379557.5699999998</v>
      </c>
      <c r="AD130" s="25">
        <f t="shared" ref="AD130:AF130" si="156">AD131+AD133+AD135+AD137+AD139+AD149</f>
        <v>2400000</v>
      </c>
      <c r="AE130" s="25">
        <f t="shared" si="156"/>
        <v>2400000</v>
      </c>
      <c r="AF130" s="25">
        <f t="shared" si="156"/>
        <v>2393930.5299999998</v>
      </c>
      <c r="AG130" s="25">
        <f t="shared" ref="AG130:AH130" si="157">AG131+AG133+AG135+AG137+AG139+AG149</f>
        <v>2400000</v>
      </c>
      <c r="AH130" s="25">
        <f t="shared" si="157"/>
        <v>2400419.21</v>
      </c>
      <c r="AI130" s="25">
        <f t="shared" ref="AI130:AK130" si="158">AI131+AI133+AI135+AI137+AI139+AI149</f>
        <v>2181604.42</v>
      </c>
      <c r="AJ130" s="25">
        <f t="shared" si="158"/>
        <v>2400000</v>
      </c>
      <c r="AK130" s="25">
        <f t="shared" si="158"/>
        <v>2454000</v>
      </c>
    </row>
    <row r="131" spans="1:37" x14ac:dyDescent="0.25">
      <c r="A131" s="5">
        <v>710</v>
      </c>
      <c r="B131" s="8" t="s">
        <v>222</v>
      </c>
      <c r="C131" s="12">
        <f t="shared" ref="C131:AK131" si="159">C132</f>
        <v>0</v>
      </c>
      <c r="D131" s="12">
        <f t="shared" si="159"/>
        <v>0</v>
      </c>
      <c r="E131" s="12">
        <f t="shared" si="159"/>
        <v>0</v>
      </c>
      <c r="F131" s="12">
        <f t="shared" si="159"/>
        <v>0</v>
      </c>
      <c r="G131" s="12">
        <f t="shared" si="159"/>
        <v>0</v>
      </c>
      <c r="H131" s="12">
        <f t="shared" si="159"/>
        <v>0</v>
      </c>
      <c r="I131" s="12">
        <f t="shared" si="159"/>
        <v>0</v>
      </c>
      <c r="J131" s="12">
        <f t="shared" si="159"/>
        <v>0</v>
      </c>
      <c r="K131" s="12">
        <f t="shared" si="159"/>
        <v>0</v>
      </c>
      <c r="L131" s="12">
        <f t="shared" si="159"/>
        <v>0</v>
      </c>
      <c r="M131" s="12">
        <f t="shared" si="159"/>
        <v>0</v>
      </c>
      <c r="N131" s="12">
        <f t="shared" si="159"/>
        <v>0</v>
      </c>
      <c r="O131" s="12">
        <f t="shared" si="159"/>
        <v>0</v>
      </c>
      <c r="P131" s="12">
        <f t="shared" si="159"/>
        <v>0</v>
      </c>
      <c r="Q131" s="12">
        <f t="shared" si="159"/>
        <v>0</v>
      </c>
      <c r="R131" s="12">
        <f t="shared" si="159"/>
        <v>0</v>
      </c>
      <c r="S131" s="12">
        <f t="shared" si="159"/>
        <v>0</v>
      </c>
      <c r="T131" s="12">
        <f t="shared" si="159"/>
        <v>0</v>
      </c>
      <c r="U131" s="12">
        <f t="shared" si="159"/>
        <v>0</v>
      </c>
      <c r="V131" s="12">
        <f t="shared" si="159"/>
        <v>0</v>
      </c>
      <c r="W131" s="12">
        <f t="shared" si="159"/>
        <v>0</v>
      </c>
      <c r="X131" s="12">
        <f t="shared" si="159"/>
        <v>0</v>
      </c>
      <c r="Y131" s="12">
        <f t="shared" si="159"/>
        <v>0</v>
      </c>
      <c r="Z131" s="12">
        <f t="shared" si="159"/>
        <v>0</v>
      </c>
      <c r="AA131" s="12">
        <f t="shared" si="159"/>
        <v>0</v>
      </c>
      <c r="AB131" s="12">
        <f t="shared" si="159"/>
        <v>0</v>
      </c>
      <c r="AC131" s="12">
        <f t="shared" si="159"/>
        <v>0</v>
      </c>
      <c r="AD131" s="12">
        <f t="shared" si="159"/>
        <v>0</v>
      </c>
      <c r="AE131" s="12">
        <f t="shared" si="159"/>
        <v>0</v>
      </c>
      <c r="AF131" s="12">
        <f t="shared" si="159"/>
        <v>0</v>
      </c>
      <c r="AG131" s="12">
        <f t="shared" si="159"/>
        <v>0</v>
      </c>
      <c r="AH131" s="12">
        <f t="shared" si="159"/>
        <v>0</v>
      </c>
      <c r="AI131" s="12">
        <f t="shared" si="159"/>
        <v>0</v>
      </c>
      <c r="AJ131" s="12">
        <f t="shared" si="159"/>
        <v>0</v>
      </c>
      <c r="AK131" s="12">
        <f t="shared" si="159"/>
        <v>0</v>
      </c>
    </row>
    <row r="132" spans="1:37" x14ac:dyDescent="0.25">
      <c r="A132" s="5">
        <v>7100</v>
      </c>
      <c r="B132" s="9" t="s">
        <v>222</v>
      </c>
      <c r="W132" s="14">
        <v>0</v>
      </c>
      <c r="X132" s="15">
        <v>0</v>
      </c>
      <c r="Y132" s="15">
        <v>0</v>
      </c>
      <c r="Z132" s="14">
        <v>0</v>
      </c>
      <c r="AA132" s="15">
        <v>0</v>
      </c>
      <c r="AB132" s="15">
        <v>0</v>
      </c>
      <c r="AC132" s="14">
        <v>0</v>
      </c>
      <c r="AD132" s="15">
        <v>0</v>
      </c>
      <c r="AE132" s="15">
        <v>0</v>
      </c>
      <c r="AF132" s="14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</row>
    <row r="133" spans="1:37" x14ac:dyDescent="0.25">
      <c r="A133" s="5">
        <v>720</v>
      </c>
      <c r="B133" s="8" t="s">
        <v>223</v>
      </c>
      <c r="C133" s="12">
        <f t="shared" ref="C133:AK133" si="160">C134</f>
        <v>0</v>
      </c>
      <c r="D133" s="12">
        <f t="shared" si="160"/>
        <v>0</v>
      </c>
      <c r="E133" s="12">
        <f t="shared" si="160"/>
        <v>0</v>
      </c>
      <c r="F133" s="12">
        <f t="shared" si="160"/>
        <v>0</v>
      </c>
      <c r="G133" s="12">
        <f t="shared" si="160"/>
        <v>0</v>
      </c>
      <c r="H133" s="12">
        <f t="shared" si="160"/>
        <v>0</v>
      </c>
      <c r="I133" s="12">
        <f t="shared" si="160"/>
        <v>0</v>
      </c>
      <c r="J133" s="12">
        <f t="shared" si="160"/>
        <v>0</v>
      </c>
      <c r="K133" s="12">
        <f t="shared" si="160"/>
        <v>0</v>
      </c>
      <c r="L133" s="12">
        <f t="shared" si="160"/>
        <v>0</v>
      </c>
      <c r="M133" s="12">
        <f t="shared" si="160"/>
        <v>216.05</v>
      </c>
      <c r="N133" s="12">
        <f t="shared" si="160"/>
        <v>216.05</v>
      </c>
      <c r="O133" s="12">
        <f t="shared" si="160"/>
        <v>0</v>
      </c>
      <c r="P133" s="12">
        <f t="shared" si="160"/>
        <v>0</v>
      </c>
      <c r="Q133" s="12">
        <f t="shared" si="160"/>
        <v>0</v>
      </c>
      <c r="R133" s="12">
        <f t="shared" si="160"/>
        <v>0</v>
      </c>
      <c r="S133" s="12">
        <f t="shared" si="160"/>
        <v>0</v>
      </c>
      <c r="T133" s="12">
        <f t="shared" si="160"/>
        <v>0</v>
      </c>
      <c r="U133" s="12">
        <f t="shared" si="160"/>
        <v>0</v>
      </c>
      <c r="V133" s="12">
        <f t="shared" si="160"/>
        <v>0</v>
      </c>
      <c r="W133" s="12">
        <f t="shared" si="160"/>
        <v>0</v>
      </c>
      <c r="X133" s="12">
        <f t="shared" si="160"/>
        <v>0</v>
      </c>
      <c r="Y133" s="12">
        <f t="shared" si="160"/>
        <v>0</v>
      </c>
      <c r="Z133" s="12">
        <f t="shared" si="160"/>
        <v>0</v>
      </c>
      <c r="AA133" s="12">
        <f t="shared" si="160"/>
        <v>0</v>
      </c>
      <c r="AB133" s="12">
        <f t="shared" si="160"/>
        <v>0</v>
      </c>
      <c r="AC133" s="12">
        <f t="shared" si="160"/>
        <v>0</v>
      </c>
      <c r="AD133" s="12">
        <f t="shared" si="160"/>
        <v>0</v>
      </c>
      <c r="AE133" s="12">
        <f t="shared" si="160"/>
        <v>0</v>
      </c>
      <c r="AF133" s="12">
        <f t="shared" si="160"/>
        <v>0</v>
      </c>
      <c r="AG133" s="12">
        <f t="shared" si="160"/>
        <v>0</v>
      </c>
      <c r="AH133" s="12">
        <f t="shared" si="160"/>
        <v>0</v>
      </c>
      <c r="AI133" s="12">
        <f t="shared" si="160"/>
        <v>0</v>
      </c>
      <c r="AJ133" s="12">
        <f t="shared" si="160"/>
        <v>0</v>
      </c>
      <c r="AK133" s="12">
        <f t="shared" si="160"/>
        <v>0</v>
      </c>
    </row>
    <row r="134" spans="1:37" x14ac:dyDescent="0.25">
      <c r="A134" s="5">
        <v>7200</v>
      </c>
      <c r="B134" s="9" t="s">
        <v>223</v>
      </c>
      <c r="M134" s="15">
        <v>216.05</v>
      </c>
      <c r="N134" s="15">
        <v>216.05</v>
      </c>
      <c r="W134" s="14">
        <v>0</v>
      </c>
      <c r="X134" s="15">
        <v>0</v>
      </c>
      <c r="Y134" s="15">
        <v>0</v>
      </c>
      <c r="Z134" s="14">
        <v>0</v>
      </c>
      <c r="AA134" s="15">
        <v>0</v>
      </c>
      <c r="AB134" s="15">
        <v>0</v>
      </c>
      <c r="AC134" s="14">
        <v>0</v>
      </c>
      <c r="AD134" s="15">
        <v>0</v>
      </c>
      <c r="AE134" s="15">
        <v>0</v>
      </c>
      <c r="AF134" s="14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</row>
    <row r="135" spans="1:37" x14ac:dyDescent="0.25">
      <c r="A135" s="5">
        <v>730</v>
      </c>
      <c r="B135" s="8" t="s">
        <v>224</v>
      </c>
      <c r="C135" s="12">
        <f t="shared" ref="C135:AK135" si="161">C136</f>
        <v>0</v>
      </c>
      <c r="D135" s="12">
        <f t="shared" si="161"/>
        <v>0</v>
      </c>
      <c r="E135" s="12">
        <f t="shared" si="161"/>
        <v>600</v>
      </c>
      <c r="F135" s="12">
        <f t="shared" si="161"/>
        <v>0</v>
      </c>
      <c r="G135" s="12">
        <f t="shared" si="161"/>
        <v>0</v>
      </c>
      <c r="H135" s="12">
        <f t="shared" si="161"/>
        <v>0</v>
      </c>
      <c r="I135" s="12">
        <f t="shared" si="161"/>
        <v>0</v>
      </c>
      <c r="J135" s="12">
        <f t="shared" si="161"/>
        <v>0</v>
      </c>
      <c r="K135" s="12">
        <f t="shared" si="161"/>
        <v>0</v>
      </c>
      <c r="L135" s="12">
        <f t="shared" si="161"/>
        <v>0</v>
      </c>
      <c r="M135" s="12">
        <f t="shared" si="161"/>
        <v>0</v>
      </c>
      <c r="N135" s="12">
        <f t="shared" si="161"/>
        <v>0</v>
      </c>
      <c r="O135" s="12">
        <f t="shared" si="161"/>
        <v>0</v>
      </c>
      <c r="P135" s="12">
        <f t="shared" si="161"/>
        <v>0</v>
      </c>
      <c r="Q135" s="12">
        <f t="shared" si="161"/>
        <v>0</v>
      </c>
      <c r="R135" s="12">
        <f t="shared" si="161"/>
        <v>0</v>
      </c>
      <c r="S135" s="12">
        <f t="shared" si="161"/>
        <v>0</v>
      </c>
      <c r="T135" s="12">
        <f t="shared" si="161"/>
        <v>0</v>
      </c>
      <c r="U135" s="12">
        <f t="shared" si="161"/>
        <v>0</v>
      </c>
      <c r="V135" s="12">
        <f t="shared" si="161"/>
        <v>0</v>
      </c>
      <c r="W135" s="12">
        <f t="shared" si="161"/>
        <v>0</v>
      </c>
      <c r="X135" s="12">
        <f t="shared" si="161"/>
        <v>0</v>
      </c>
      <c r="Y135" s="12">
        <f t="shared" si="161"/>
        <v>0</v>
      </c>
      <c r="Z135" s="12">
        <f t="shared" si="161"/>
        <v>0</v>
      </c>
      <c r="AA135" s="12">
        <f t="shared" si="161"/>
        <v>0</v>
      </c>
      <c r="AB135" s="12">
        <f t="shared" si="161"/>
        <v>0</v>
      </c>
      <c r="AC135" s="12">
        <f t="shared" si="161"/>
        <v>0</v>
      </c>
      <c r="AD135" s="12">
        <f t="shared" si="161"/>
        <v>0</v>
      </c>
      <c r="AE135" s="12">
        <f t="shared" si="161"/>
        <v>0</v>
      </c>
      <c r="AF135" s="12">
        <f t="shared" si="161"/>
        <v>0</v>
      </c>
      <c r="AG135" s="12">
        <f t="shared" si="161"/>
        <v>0</v>
      </c>
      <c r="AH135" s="12">
        <f t="shared" si="161"/>
        <v>0</v>
      </c>
      <c r="AI135" s="12">
        <f t="shared" si="161"/>
        <v>0</v>
      </c>
      <c r="AJ135" s="12">
        <f t="shared" si="161"/>
        <v>0</v>
      </c>
      <c r="AK135" s="12">
        <f t="shared" si="161"/>
        <v>0</v>
      </c>
    </row>
    <row r="136" spans="1:37" x14ac:dyDescent="0.25">
      <c r="A136" s="5">
        <v>7300</v>
      </c>
      <c r="B136" s="9" t="s">
        <v>224</v>
      </c>
      <c r="E136" s="15">
        <v>600</v>
      </c>
      <c r="W136" s="14">
        <v>0</v>
      </c>
      <c r="X136" s="15">
        <v>0</v>
      </c>
      <c r="Y136" s="15">
        <v>0</v>
      </c>
      <c r="Z136" s="14">
        <v>0</v>
      </c>
      <c r="AA136" s="15">
        <v>0</v>
      </c>
      <c r="AB136" s="15">
        <v>0</v>
      </c>
      <c r="AC136" s="14">
        <v>0</v>
      </c>
      <c r="AD136" s="15">
        <v>0</v>
      </c>
      <c r="AE136" s="15">
        <v>0</v>
      </c>
      <c r="AF136" s="14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</row>
    <row r="137" spans="1:37" x14ac:dyDescent="0.25">
      <c r="A137" s="5">
        <v>735</v>
      </c>
      <c r="B137" s="8" t="s">
        <v>225</v>
      </c>
      <c r="C137" s="12">
        <f t="shared" ref="C137:AK137" si="162">C138</f>
        <v>0</v>
      </c>
      <c r="D137" s="12">
        <f t="shared" si="162"/>
        <v>0</v>
      </c>
      <c r="E137" s="12">
        <f t="shared" si="162"/>
        <v>0</v>
      </c>
      <c r="F137" s="12">
        <f t="shared" si="162"/>
        <v>0</v>
      </c>
      <c r="G137" s="12">
        <f t="shared" si="162"/>
        <v>6494</v>
      </c>
      <c r="H137" s="12">
        <f t="shared" si="162"/>
        <v>6494</v>
      </c>
      <c r="I137" s="12">
        <f t="shared" si="162"/>
        <v>0</v>
      </c>
      <c r="J137" s="12">
        <f t="shared" si="162"/>
        <v>0</v>
      </c>
      <c r="K137" s="12">
        <f t="shared" si="162"/>
        <v>0</v>
      </c>
      <c r="L137" s="12">
        <f t="shared" si="162"/>
        <v>0</v>
      </c>
      <c r="M137" s="12">
        <f t="shared" si="162"/>
        <v>0</v>
      </c>
      <c r="N137" s="12">
        <f t="shared" si="162"/>
        <v>0</v>
      </c>
      <c r="O137" s="12">
        <f t="shared" si="162"/>
        <v>0</v>
      </c>
      <c r="P137" s="12">
        <f t="shared" si="162"/>
        <v>0</v>
      </c>
      <c r="Q137" s="12">
        <f t="shared" si="162"/>
        <v>0</v>
      </c>
      <c r="R137" s="12">
        <f t="shared" si="162"/>
        <v>0</v>
      </c>
      <c r="S137" s="12">
        <f t="shared" si="162"/>
        <v>0</v>
      </c>
      <c r="T137" s="12">
        <f t="shared" si="162"/>
        <v>0</v>
      </c>
      <c r="U137" s="12">
        <f t="shared" si="162"/>
        <v>0</v>
      </c>
      <c r="V137" s="12">
        <f t="shared" si="162"/>
        <v>0</v>
      </c>
      <c r="W137" s="12">
        <f t="shared" si="162"/>
        <v>0</v>
      </c>
      <c r="X137" s="12">
        <f t="shared" si="162"/>
        <v>0</v>
      </c>
      <c r="Y137" s="12">
        <f t="shared" si="162"/>
        <v>0</v>
      </c>
      <c r="Z137" s="12">
        <f t="shared" si="162"/>
        <v>0</v>
      </c>
      <c r="AA137" s="12">
        <f t="shared" si="162"/>
        <v>0</v>
      </c>
      <c r="AB137" s="12">
        <f t="shared" si="162"/>
        <v>0</v>
      </c>
      <c r="AC137" s="12">
        <f t="shared" si="162"/>
        <v>0</v>
      </c>
      <c r="AD137" s="12">
        <f t="shared" si="162"/>
        <v>0</v>
      </c>
      <c r="AE137" s="12">
        <f t="shared" si="162"/>
        <v>0</v>
      </c>
      <c r="AF137" s="12">
        <f t="shared" si="162"/>
        <v>0</v>
      </c>
      <c r="AG137" s="12">
        <f t="shared" si="162"/>
        <v>0</v>
      </c>
      <c r="AH137" s="12">
        <f t="shared" si="162"/>
        <v>0</v>
      </c>
      <c r="AI137" s="12">
        <f t="shared" si="162"/>
        <v>0</v>
      </c>
      <c r="AJ137" s="12">
        <f t="shared" si="162"/>
        <v>0</v>
      </c>
      <c r="AK137" s="12">
        <f t="shared" si="162"/>
        <v>5000</v>
      </c>
    </row>
    <row r="138" spans="1:37" x14ac:dyDescent="0.25">
      <c r="A138" s="5">
        <v>7350</v>
      </c>
      <c r="B138" s="9" t="s">
        <v>225</v>
      </c>
      <c r="G138" s="15">
        <v>6494</v>
      </c>
      <c r="H138" s="15">
        <v>6494</v>
      </c>
      <c r="W138" s="14">
        <v>0</v>
      </c>
      <c r="X138" s="15">
        <v>0</v>
      </c>
      <c r="Y138" s="15">
        <v>0</v>
      </c>
      <c r="Z138" s="14">
        <v>0</v>
      </c>
      <c r="AA138" s="15">
        <v>0</v>
      </c>
      <c r="AB138" s="15">
        <v>0</v>
      </c>
      <c r="AC138" s="14">
        <v>0</v>
      </c>
      <c r="AD138" s="15">
        <v>0</v>
      </c>
      <c r="AE138" s="15">
        <v>0</v>
      </c>
      <c r="AF138" s="14">
        <v>0</v>
      </c>
      <c r="AG138" s="15">
        <v>0</v>
      </c>
      <c r="AH138" s="15">
        <v>0</v>
      </c>
      <c r="AI138" s="15">
        <v>0</v>
      </c>
      <c r="AJ138" s="15">
        <v>0</v>
      </c>
      <c r="AK138" s="15">
        <v>5000</v>
      </c>
    </row>
    <row r="139" spans="1:37" x14ac:dyDescent="0.25">
      <c r="A139" s="5">
        <v>740</v>
      </c>
      <c r="B139" s="8" t="s">
        <v>226</v>
      </c>
      <c r="C139" s="12">
        <f t="shared" ref="C139:AE139" si="163">SUM(C140:C148)</f>
        <v>0</v>
      </c>
      <c r="D139" s="12">
        <f t="shared" si="163"/>
        <v>38300</v>
      </c>
      <c r="E139" s="12">
        <f t="shared" si="163"/>
        <v>38300</v>
      </c>
      <c r="F139" s="12">
        <f t="shared" si="163"/>
        <v>121358</v>
      </c>
      <c r="G139" s="12">
        <f t="shared" si="163"/>
        <v>131534.70000000001</v>
      </c>
      <c r="H139" s="12">
        <f t="shared" si="163"/>
        <v>131534.70000000001</v>
      </c>
      <c r="I139" s="12">
        <f t="shared" si="163"/>
        <v>86000</v>
      </c>
      <c r="J139" s="12">
        <f t="shared" si="163"/>
        <v>57969.47</v>
      </c>
      <c r="K139" s="12">
        <f t="shared" si="163"/>
        <v>2824119.14</v>
      </c>
      <c r="L139" s="12">
        <f t="shared" si="163"/>
        <v>45000</v>
      </c>
      <c r="M139" s="12">
        <f t="shared" si="163"/>
        <v>119857.44</v>
      </c>
      <c r="N139" s="12">
        <f t="shared" si="163"/>
        <v>129857.44</v>
      </c>
      <c r="O139" s="12">
        <f t="shared" si="163"/>
        <v>73840</v>
      </c>
      <c r="P139" s="12">
        <f t="shared" si="163"/>
        <v>85950</v>
      </c>
      <c r="Q139" s="12">
        <f t="shared" si="163"/>
        <v>78000</v>
      </c>
      <c r="R139" s="12">
        <f t="shared" si="163"/>
        <v>106090.87</v>
      </c>
      <c r="S139" s="12">
        <f t="shared" si="163"/>
        <v>86090.87</v>
      </c>
      <c r="T139" s="12">
        <f t="shared" si="163"/>
        <v>0</v>
      </c>
      <c r="U139" s="12">
        <f t="shared" si="163"/>
        <v>60141.82</v>
      </c>
      <c r="V139" s="12">
        <f t="shared" si="163"/>
        <v>368492.15</v>
      </c>
      <c r="W139" s="12">
        <f t="shared" si="163"/>
        <v>334348.18</v>
      </c>
      <c r="X139" s="12">
        <f t="shared" si="163"/>
        <v>0</v>
      </c>
      <c r="Y139" s="12">
        <f t="shared" si="163"/>
        <v>13952.14</v>
      </c>
      <c r="Z139" s="12">
        <f t="shared" si="163"/>
        <v>13952.14</v>
      </c>
      <c r="AA139" s="12">
        <f t="shared" si="163"/>
        <v>0</v>
      </c>
      <c r="AB139" s="12">
        <f t="shared" si="163"/>
        <v>24231.4</v>
      </c>
      <c r="AC139" s="12">
        <f t="shared" ref="AC139" si="164">SUM(AC140:AC148)</f>
        <v>30231.4</v>
      </c>
      <c r="AD139" s="12">
        <f t="shared" ref="AD139:AH139" si="165">SUM(AD140:AD148)</f>
        <v>0</v>
      </c>
      <c r="AE139" s="12">
        <f t="shared" si="163"/>
        <v>0</v>
      </c>
      <c r="AF139" s="12">
        <f t="shared" ref="AF139" si="166">SUM(AF140:AF148)</f>
        <v>37197.4</v>
      </c>
      <c r="AG139" s="12">
        <f t="shared" si="165"/>
        <v>0</v>
      </c>
      <c r="AH139" s="12">
        <f t="shared" si="165"/>
        <v>419.21</v>
      </c>
      <c r="AI139" s="12">
        <f t="shared" ref="AI139:AK139" si="167">SUM(AI140:AI148)</f>
        <v>419.21</v>
      </c>
      <c r="AJ139" s="12">
        <f t="shared" si="167"/>
        <v>0</v>
      </c>
      <c r="AK139" s="12">
        <f t="shared" si="167"/>
        <v>49000</v>
      </c>
    </row>
    <row r="140" spans="1:37" x14ac:dyDescent="0.25">
      <c r="A140" s="5">
        <v>7401</v>
      </c>
      <c r="B140" s="9" t="s">
        <v>227</v>
      </c>
      <c r="W140" s="14">
        <v>0</v>
      </c>
      <c r="X140" s="15">
        <v>0</v>
      </c>
      <c r="Y140" s="15">
        <v>0</v>
      </c>
      <c r="Z140" s="14">
        <v>0</v>
      </c>
      <c r="AA140" s="15">
        <v>0</v>
      </c>
      <c r="AB140" s="15">
        <v>0</v>
      </c>
      <c r="AC140" s="14">
        <v>0</v>
      </c>
      <c r="AD140" s="15">
        <v>0</v>
      </c>
      <c r="AE140" s="15">
        <v>0</v>
      </c>
      <c r="AF140" s="14">
        <v>6772.4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</row>
    <row r="141" spans="1:37" x14ac:dyDescent="0.25">
      <c r="A141" s="5">
        <v>7402</v>
      </c>
      <c r="B141" s="9" t="s">
        <v>228</v>
      </c>
      <c r="W141" s="14">
        <v>0</v>
      </c>
      <c r="X141" s="15">
        <v>0</v>
      </c>
      <c r="Y141" s="15">
        <v>0</v>
      </c>
      <c r="Z141" s="14">
        <v>0</v>
      </c>
      <c r="AA141" s="15">
        <v>0</v>
      </c>
      <c r="AB141" s="15">
        <v>0</v>
      </c>
      <c r="AC141" s="14">
        <v>0</v>
      </c>
      <c r="AD141" s="15">
        <v>0</v>
      </c>
      <c r="AE141" s="15">
        <v>0</v>
      </c>
      <c r="AF141" s="14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</row>
    <row r="142" spans="1:37" x14ac:dyDescent="0.25">
      <c r="A142" s="5">
        <v>7403</v>
      </c>
      <c r="B142" s="9" t="s">
        <v>229</v>
      </c>
      <c r="N142" s="15">
        <v>10000</v>
      </c>
      <c r="O142" s="15">
        <v>47890</v>
      </c>
      <c r="P142" s="15">
        <v>60000</v>
      </c>
      <c r="Q142" s="15">
        <v>55000</v>
      </c>
      <c r="R142" s="15">
        <v>20000</v>
      </c>
      <c r="W142" s="14">
        <v>0</v>
      </c>
      <c r="X142" s="15">
        <v>0</v>
      </c>
      <c r="Y142" s="15">
        <v>0</v>
      </c>
      <c r="Z142" s="14">
        <v>0</v>
      </c>
      <c r="AA142" s="15">
        <v>0</v>
      </c>
      <c r="AB142" s="15">
        <v>0</v>
      </c>
      <c r="AC142" s="14">
        <v>0</v>
      </c>
      <c r="AD142" s="15">
        <v>0</v>
      </c>
      <c r="AE142" s="15">
        <v>0</v>
      </c>
      <c r="AF142" s="14">
        <v>18425</v>
      </c>
      <c r="AG142" s="15">
        <v>0</v>
      </c>
      <c r="AH142" s="15">
        <v>419.21</v>
      </c>
      <c r="AI142" s="15">
        <v>419.21</v>
      </c>
      <c r="AJ142" s="15">
        <v>0</v>
      </c>
      <c r="AK142" s="15">
        <v>0</v>
      </c>
    </row>
    <row r="143" spans="1:37" x14ac:dyDescent="0.25">
      <c r="A143" s="5">
        <v>7404</v>
      </c>
      <c r="B143" s="9" t="s">
        <v>230</v>
      </c>
      <c r="W143" s="14">
        <v>0</v>
      </c>
      <c r="X143" s="15">
        <v>0</v>
      </c>
      <c r="Y143" s="15">
        <v>0</v>
      </c>
      <c r="Z143" s="14">
        <v>0</v>
      </c>
      <c r="AA143" s="15">
        <v>0</v>
      </c>
      <c r="AB143" s="15">
        <v>0</v>
      </c>
      <c r="AC143" s="14">
        <v>0</v>
      </c>
      <c r="AD143" s="15">
        <v>0</v>
      </c>
      <c r="AE143" s="15">
        <v>0</v>
      </c>
      <c r="AF143" s="14"/>
      <c r="AG143" s="15">
        <v>0</v>
      </c>
      <c r="AH143" s="15">
        <v>0</v>
      </c>
      <c r="AI143" s="15">
        <v>0</v>
      </c>
      <c r="AJ143" s="15">
        <v>0</v>
      </c>
      <c r="AK143" s="15">
        <v>0</v>
      </c>
    </row>
    <row r="144" spans="1:37" x14ac:dyDescent="0.25">
      <c r="A144" s="5">
        <v>7405</v>
      </c>
      <c r="B144" s="9" t="s">
        <v>231</v>
      </c>
      <c r="K144" s="15">
        <v>2691649.67</v>
      </c>
      <c r="V144" s="15">
        <v>308350.33</v>
      </c>
      <c r="W144" s="14">
        <v>308350.33</v>
      </c>
      <c r="X144" s="15">
        <v>0</v>
      </c>
      <c r="Y144" s="15">
        <v>0</v>
      </c>
      <c r="Z144" s="14">
        <v>0</v>
      </c>
      <c r="AA144" s="15">
        <v>0</v>
      </c>
      <c r="AB144" s="15">
        <v>0</v>
      </c>
      <c r="AC144" s="14">
        <v>6000</v>
      </c>
      <c r="AD144" s="15">
        <v>0</v>
      </c>
      <c r="AE144" s="15">
        <v>0</v>
      </c>
      <c r="AF144" s="14">
        <v>12000</v>
      </c>
      <c r="AG144" s="15">
        <v>0</v>
      </c>
      <c r="AH144" s="15">
        <v>0</v>
      </c>
      <c r="AI144" s="15">
        <v>0</v>
      </c>
      <c r="AJ144" s="15">
        <v>0</v>
      </c>
      <c r="AK144" s="15">
        <v>24000</v>
      </c>
    </row>
    <row r="145" spans="1:37" x14ac:dyDescent="0.25">
      <c r="A145" s="5">
        <v>7406</v>
      </c>
      <c r="B145" s="9" t="s">
        <v>232</v>
      </c>
      <c r="D145" s="15">
        <v>38300</v>
      </c>
      <c r="E145" s="15">
        <v>38300</v>
      </c>
      <c r="F145" s="15">
        <v>121358</v>
      </c>
      <c r="G145" s="15">
        <v>131534.70000000001</v>
      </c>
      <c r="H145" s="15">
        <v>131534.70000000001</v>
      </c>
      <c r="I145" s="15">
        <v>86000</v>
      </c>
      <c r="J145" s="15">
        <v>57969.47</v>
      </c>
      <c r="K145" s="15">
        <v>132469.47</v>
      </c>
      <c r="L145" s="15">
        <v>45000</v>
      </c>
      <c r="M145" s="15">
        <v>119857.44</v>
      </c>
      <c r="N145" s="15">
        <v>119857.44</v>
      </c>
      <c r="O145" s="15">
        <v>25950</v>
      </c>
      <c r="P145" s="15">
        <v>25950</v>
      </c>
      <c r="Q145" s="15">
        <v>23000</v>
      </c>
      <c r="R145" s="15">
        <v>86090.87</v>
      </c>
      <c r="S145" s="15">
        <v>86090.87</v>
      </c>
      <c r="U145" s="15">
        <v>60141.82</v>
      </c>
      <c r="V145" s="15">
        <v>60141.82</v>
      </c>
      <c r="W145" s="14">
        <v>25997.85</v>
      </c>
      <c r="X145" s="15">
        <v>0</v>
      </c>
      <c r="Y145" s="15">
        <v>13952.14</v>
      </c>
      <c r="Z145" s="14">
        <v>13952.14</v>
      </c>
      <c r="AA145" s="15">
        <v>0</v>
      </c>
      <c r="AB145" s="15">
        <v>24231.4</v>
      </c>
      <c r="AC145" s="14">
        <v>24231.4</v>
      </c>
      <c r="AD145" s="15">
        <v>0</v>
      </c>
      <c r="AE145" s="15">
        <v>0</v>
      </c>
      <c r="AF145" s="14">
        <v>0</v>
      </c>
      <c r="AG145" s="15">
        <v>0</v>
      </c>
      <c r="AH145" s="15">
        <v>0</v>
      </c>
      <c r="AI145" s="15">
        <v>0</v>
      </c>
      <c r="AJ145" s="15">
        <v>0</v>
      </c>
      <c r="AK145" s="15">
        <v>25000</v>
      </c>
    </row>
    <row r="146" spans="1:37" x14ac:dyDescent="0.25">
      <c r="A146" s="5">
        <v>7407</v>
      </c>
      <c r="B146" s="9" t="s">
        <v>233</v>
      </c>
      <c r="W146" s="14">
        <v>0</v>
      </c>
      <c r="X146" s="15">
        <v>0</v>
      </c>
      <c r="Y146" s="15">
        <v>0</v>
      </c>
      <c r="Z146" s="14">
        <v>0</v>
      </c>
      <c r="AA146" s="15">
        <v>0</v>
      </c>
      <c r="AB146" s="15">
        <v>0</v>
      </c>
      <c r="AC146" s="14">
        <v>0</v>
      </c>
      <c r="AD146" s="15">
        <v>0</v>
      </c>
      <c r="AE146" s="15">
        <v>0</v>
      </c>
      <c r="AF146" s="14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</row>
    <row r="147" spans="1:37" x14ac:dyDescent="0.25">
      <c r="A147" s="5">
        <v>7408</v>
      </c>
      <c r="B147" s="9" t="s">
        <v>234</v>
      </c>
      <c r="W147" s="14">
        <v>0</v>
      </c>
      <c r="X147" s="15">
        <v>0</v>
      </c>
      <c r="Y147" s="15">
        <v>0</v>
      </c>
      <c r="Z147" s="14">
        <v>0</v>
      </c>
      <c r="AA147" s="15">
        <v>0</v>
      </c>
      <c r="AB147" s="15">
        <v>0</v>
      </c>
      <c r="AC147" s="14">
        <v>0</v>
      </c>
      <c r="AD147" s="15">
        <v>0</v>
      </c>
      <c r="AE147" s="15">
        <v>0</v>
      </c>
      <c r="AF147" s="14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</row>
    <row r="148" spans="1:37" x14ac:dyDescent="0.25">
      <c r="A148" s="5">
        <v>7409</v>
      </c>
      <c r="B148" s="9" t="s">
        <v>235</v>
      </c>
      <c r="W148" s="14">
        <v>0</v>
      </c>
      <c r="X148" s="15">
        <v>0</v>
      </c>
      <c r="Y148" s="15">
        <v>0</v>
      </c>
      <c r="Z148" s="14">
        <v>0</v>
      </c>
      <c r="AA148" s="15">
        <v>0</v>
      </c>
      <c r="AB148" s="15">
        <v>0</v>
      </c>
      <c r="AC148" s="14">
        <v>0</v>
      </c>
      <c r="AD148" s="15">
        <v>0</v>
      </c>
      <c r="AE148" s="15">
        <v>0</v>
      </c>
      <c r="AF148" s="14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</row>
    <row r="149" spans="1:37" x14ac:dyDescent="0.25">
      <c r="A149" s="5">
        <v>750</v>
      </c>
      <c r="B149" s="8" t="s">
        <v>69</v>
      </c>
      <c r="C149" s="12">
        <f t="shared" ref="C149:AK149" si="168">C150</f>
        <v>2200000</v>
      </c>
      <c r="D149" s="12">
        <f t="shared" si="168"/>
        <v>2200000</v>
      </c>
      <c r="E149" s="12">
        <f t="shared" si="168"/>
        <v>2209352.87</v>
      </c>
      <c r="F149" s="12">
        <f t="shared" si="168"/>
        <v>2200000</v>
      </c>
      <c r="G149" s="12">
        <f t="shared" si="168"/>
        <v>2700000</v>
      </c>
      <c r="H149" s="12">
        <f t="shared" si="168"/>
        <v>2444248.02</v>
      </c>
      <c r="I149" s="12">
        <f t="shared" si="168"/>
        <v>2200000</v>
      </c>
      <c r="J149" s="12">
        <f t="shared" si="168"/>
        <v>2300000</v>
      </c>
      <c r="K149" s="12">
        <f t="shared" si="168"/>
        <v>2563709.2200000002</v>
      </c>
      <c r="L149" s="12">
        <f t="shared" si="168"/>
        <v>2300000</v>
      </c>
      <c r="M149" s="12">
        <f t="shared" si="168"/>
        <v>2300000</v>
      </c>
      <c r="N149" s="12">
        <f t="shared" si="168"/>
        <v>2454582.09</v>
      </c>
      <c r="O149" s="12">
        <f t="shared" si="168"/>
        <v>2400000</v>
      </c>
      <c r="P149" s="12">
        <f t="shared" si="168"/>
        <v>2400000</v>
      </c>
      <c r="Q149" s="12">
        <f t="shared" si="168"/>
        <v>2750135.45</v>
      </c>
      <c r="R149" s="12">
        <f t="shared" si="168"/>
        <v>2400000</v>
      </c>
      <c r="S149" s="12">
        <f t="shared" si="168"/>
        <v>2200000</v>
      </c>
      <c r="T149" s="12">
        <f t="shared" si="168"/>
        <v>2317266.25</v>
      </c>
      <c r="U149" s="12">
        <f t="shared" si="168"/>
        <v>2000000</v>
      </c>
      <c r="V149" s="12">
        <f t="shared" si="168"/>
        <v>2000000</v>
      </c>
      <c r="W149" s="12">
        <f t="shared" si="168"/>
        <v>2262771.2599999998</v>
      </c>
      <c r="X149" s="12">
        <f t="shared" si="168"/>
        <v>2000000</v>
      </c>
      <c r="Y149" s="12">
        <f t="shared" si="168"/>
        <v>2500000</v>
      </c>
      <c r="Z149" s="12">
        <f t="shared" si="168"/>
        <v>2444841.94</v>
      </c>
      <c r="AA149" s="12">
        <f t="shared" si="168"/>
        <v>2400000</v>
      </c>
      <c r="AB149" s="12">
        <f t="shared" si="168"/>
        <v>2400000</v>
      </c>
      <c r="AC149" s="12">
        <f t="shared" si="168"/>
        <v>2349326.17</v>
      </c>
      <c r="AD149" s="12">
        <f t="shared" si="168"/>
        <v>2400000</v>
      </c>
      <c r="AE149" s="12">
        <f t="shared" si="168"/>
        <v>2400000</v>
      </c>
      <c r="AF149" s="12">
        <f t="shared" si="168"/>
        <v>2356733.13</v>
      </c>
      <c r="AG149" s="12">
        <f t="shared" si="168"/>
        <v>2400000</v>
      </c>
      <c r="AH149" s="12">
        <f t="shared" si="168"/>
        <v>2400000</v>
      </c>
      <c r="AI149" s="12">
        <f t="shared" si="168"/>
        <v>2181185.21</v>
      </c>
      <c r="AJ149" s="12">
        <f t="shared" si="168"/>
        <v>2400000</v>
      </c>
      <c r="AK149" s="12">
        <f t="shared" si="168"/>
        <v>2400000</v>
      </c>
    </row>
    <row r="150" spans="1:37" x14ac:dyDescent="0.25">
      <c r="A150" s="5">
        <v>7500</v>
      </c>
      <c r="B150" s="9" t="s">
        <v>69</v>
      </c>
      <c r="C150" s="15">
        <v>2200000</v>
      </c>
      <c r="D150" s="15">
        <v>2200000</v>
      </c>
      <c r="E150" s="15">
        <v>2209352.87</v>
      </c>
      <c r="F150" s="15">
        <v>2200000</v>
      </c>
      <c r="G150" s="15">
        <v>2700000</v>
      </c>
      <c r="H150" s="15">
        <v>2444248.02</v>
      </c>
      <c r="I150" s="15">
        <v>2200000</v>
      </c>
      <c r="J150" s="15">
        <v>2300000</v>
      </c>
      <c r="K150" s="15">
        <v>2563709.2200000002</v>
      </c>
      <c r="L150" s="15">
        <v>2300000</v>
      </c>
      <c r="M150" s="15">
        <v>2300000</v>
      </c>
      <c r="N150" s="15">
        <v>2454582.09</v>
      </c>
      <c r="O150" s="15">
        <v>2400000</v>
      </c>
      <c r="P150" s="15">
        <v>2400000</v>
      </c>
      <c r="Q150" s="15">
        <v>2750135.45</v>
      </c>
      <c r="R150" s="15">
        <v>2400000</v>
      </c>
      <c r="S150" s="15">
        <v>2200000</v>
      </c>
      <c r="T150" s="15">
        <v>2317266.25</v>
      </c>
      <c r="U150" s="15">
        <v>2000000</v>
      </c>
      <c r="V150" s="15">
        <v>2000000</v>
      </c>
      <c r="W150" s="14">
        <v>2262771.2599999998</v>
      </c>
      <c r="X150" s="15">
        <v>2000000</v>
      </c>
      <c r="Y150" s="15">
        <v>2500000</v>
      </c>
      <c r="Z150" s="14">
        <v>2444841.94</v>
      </c>
      <c r="AA150" s="15">
        <v>2400000</v>
      </c>
      <c r="AB150" s="15">
        <v>2400000</v>
      </c>
      <c r="AC150" s="14">
        <v>2349326.17</v>
      </c>
      <c r="AD150" s="15">
        <v>2400000</v>
      </c>
      <c r="AE150" s="15">
        <v>2400000</v>
      </c>
      <c r="AF150" s="14">
        <v>2356733.13</v>
      </c>
      <c r="AG150" s="15">
        <v>2400000</v>
      </c>
      <c r="AH150" s="15">
        <v>2400000</v>
      </c>
      <c r="AI150" s="15">
        <v>2181185.21</v>
      </c>
      <c r="AJ150" s="15">
        <v>2400000</v>
      </c>
      <c r="AK150" s="15">
        <v>2400000</v>
      </c>
    </row>
    <row r="151" spans="1:37" x14ac:dyDescent="0.25">
      <c r="A151" s="5">
        <v>8</v>
      </c>
      <c r="B151" s="7" t="s">
        <v>236</v>
      </c>
      <c r="C151" s="11">
        <f t="shared" ref="C151:D151" si="169">C152+C154</f>
        <v>0</v>
      </c>
      <c r="D151" s="11">
        <f t="shared" si="169"/>
        <v>0</v>
      </c>
      <c r="E151" s="11">
        <f t="shared" ref="E151:K151" si="170">E152+E154</f>
        <v>0</v>
      </c>
      <c r="F151" s="11">
        <f t="shared" si="170"/>
        <v>0</v>
      </c>
      <c r="G151" s="25">
        <f t="shared" ref="G151" si="171">G152+G154</f>
        <v>0</v>
      </c>
      <c r="H151" s="25">
        <f t="shared" si="170"/>
        <v>0</v>
      </c>
      <c r="I151" s="11">
        <f t="shared" si="170"/>
        <v>0</v>
      </c>
      <c r="J151" s="11">
        <f t="shared" si="170"/>
        <v>0</v>
      </c>
      <c r="K151" s="11">
        <f t="shared" si="170"/>
        <v>0</v>
      </c>
      <c r="L151" s="11">
        <f t="shared" ref="L151:P151" si="172">L152+L154</f>
        <v>0</v>
      </c>
      <c r="M151" s="11">
        <f t="shared" ref="M151" si="173">M152+M154</f>
        <v>0</v>
      </c>
      <c r="N151" s="11">
        <f t="shared" si="172"/>
        <v>0</v>
      </c>
      <c r="O151" s="11">
        <f t="shared" ref="O151" si="174">O152+O154</f>
        <v>0</v>
      </c>
      <c r="P151" s="11">
        <f t="shared" si="172"/>
        <v>0</v>
      </c>
      <c r="Q151" s="11">
        <f t="shared" ref="Q151:R151" si="175">Q152+Q154</f>
        <v>0</v>
      </c>
      <c r="R151" s="11">
        <f t="shared" si="175"/>
        <v>0</v>
      </c>
      <c r="S151" s="11">
        <f t="shared" ref="S151:T151" si="176">S152+S154</f>
        <v>0</v>
      </c>
      <c r="T151" s="11">
        <f t="shared" si="176"/>
        <v>0</v>
      </c>
      <c r="U151" s="11">
        <f t="shared" ref="U151:X151" si="177">U152+U154</f>
        <v>0</v>
      </c>
      <c r="V151" s="11">
        <f t="shared" ref="V151" si="178">V152+V154</f>
        <v>0</v>
      </c>
      <c r="W151" s="11">
        <f t="shared" si="177"/>
        <v>0</v>
      </c>
      <c r="X151" s="11">
        <f t="shared" si="177"/>
        <v>0</v>
      </c>
      <c r="Y151" s="11">
        <f t="shared" ref="Y151" si="179">Y152+Y154</f>
        <v>0</v>
      </c>
      <c r="Z151" s="11">
        <f t="shared" ref="Z151:AA151" si="180">Z152+Z154</f>
        <v>0</v>
      </c>
      <c r="AA151" s="11">
        <f t="shared" si="180"/>
        <v>0</v>
      </c>
      <c r="AB151" s="11">
        <f t="shared" ref="AB151:AC151" si="181">AB152+AB154</f>
        <v>0</v>
      </c>
      <c r="AC151" s="11">
        <f t="shared" si="181"/>
        <v>0</v>
      </c>
      <c r="AD151" s="11">
        <f t="shared" ref="AD151:AF151" si="182">AD152+AD154</f>
        <v>0</v>
      </c>
      <c r="AE151" s="11">
        <f t="shared" si="182"/>
        <v>0</v>
      </c>
      <c r="AF151" s="11">
        <f t="shared" si="182"/>
        <v>0</v>
      </c>
      <c r="AG151" s="11">
        <f t="shared" ref="AG151:AH151" si="183">AG152+AG154</f>
        <v>0</v>
      </c>
      <c r="AH151" s="11">
        <f t="shared" si="183"/>
        <v>0</v>
      </c>
      <c r="AI151" s="11">
        <f t="shared" ref="AI151:AK151" si="184">AI152+AI154</f>
        <v>0</v>
      </c>
      <c r="AJ151" s="11">
        <f t="shared" si="184"/>
        <v>0</v>
      </c>
      <c r="AK151" s="11">
        <f t="shared" si="184"/>
        <v>0</v>
      </c>
    </row>
    <row r="152" spans="1:37" x14ac:dyDescent="0.25">
      <c r="A152" s="5">
        <v>81</v>
      </c>
      <c r="B152" s="8" t="s">
        <v>237</v>
      </c>
      <c r="C152" s="12">
        <f>C153</f>
        <v>0</v>
      </c>
      <c r="D152" s="12">
        <f t="shared" ref="D152:AK152" si="185">D153</f>
        <v>0</v>
      </c>
      <c r="E152" s="12">
        <f t="shared" si="185"/>
        <v>0</v>
      </c>
      <c r="F152" s="12">
        <f t="shared" si="185"/>
        <v>0</v>
      </c>
      <c r="G152" s="12">
        <f t="shared" si="185"/>
        <v>0</v>
      </c>
      <c r="H152" s="12">
        <f t="shared" si="185"/>
        <v>0</v>
      </c>
      <c r="I152" s="12">
        <f t="shared" si="185"/>
        <v>0</v>
      </c>
      <c r="J152" s="12">
        <f t="shared" si="185"/>
        <v>0</v>
      </c>
      <c r="K152" s="12">
        <f t="shared" si="185"/>
        <v>0</v>
      </c>
      <c r="L152" s="12">
        <f t="shared" si="185"/>
        <v>0</v>
      </c>
      <c r="M152" s="12">
        <f t="shared" si="185"/>
        <v>0</v>
      </c>
      <c r="N152" s="12">
        <f t="shared" si="185"/>
        <v>0</v>
      </c>
      <c r="O152" s="12">
        <f t="shared" si="185"/>
        <v>0</v>
      </c>
      <c r="P152" s="12">
        <f t="shared" si="185"/>
        <v>0</v>
      </c>
      <c r="Q152" s="12">
        <f t="shared" si="185"/>
        <v>0</v>
      </c>
      <c r="R152" s="12">
        <f t="shared" si="185"/>
        <v>0</v>
      </c>
      <c r="S152" s="12">
        <f t="shared" si="185"/>
        <v>0</v>
      </c>
      <c r="T152" s="12">
        <f t="shared" si="185"/>
        <v>0</v>
      </c>
      <c r="U152" s="12">
        <f t="shared" si="185"/>
        <v>0</v>
      </c>
      <c r="V152" s="12">
        <f t="shared" si="185"/>
        <v>0</v>
      </c>
      <c r="W152" s="12">
        <f t="shared" si="185"/>
        <v>0</v>
      </c>
      <c r="X152" s="12">
        <f t="shared" si="185"/>
        <v>0</v>
      </c>
      <c r="Y152" s="12">
        <f t="shared" si="185"/>
        <v>0</v>
      </c>
      <c r="Z152" s="12">
        <f t="shared" si="185"/>
        <v>0</v>
      </c>
      <c r="AA152" s="12">
        <f t="shared" si="185"/>
        <v>0</v>
      </c>
      <c r="AB152" s="12">
        <f t="shared" si="185"/>
        <v>0</v>
      </c>
      <c r="AC152" s="12">
        <f t="shared" si="185"/>
        <v>0</v>
      </c>
      <c r="AD152" s="12">
        <f t="shared" si="185"/>
        <v>0</v>
      </c>
      <c r="AE152" s="12">
        <f t="shared" si="185"/>
        <v>0</v>
      </c>
      <c r="AF152" s="12">
        <f t="shared" si="185"/>
        <v>0</v>
      </c>
      <c r="AG152" s="12">
        <f t="shared" si="185"/>
        <v>0</v>
      </c>
      <c r="AH152" s="12">
        <f t="shared" si="185"/>
        <v>0</v>
      </c>
      <c r="AI152" s="12">
        <f t="shared" si="185"/>
        <v>0</v>
      </c>
      <c r="AJ152" s="12">
        <f t="shared" si="185"/>
        <v>0</v>
      </c>
      <c r="AK152" s="12">
        <f t="shared" si="185"/>
        <v>0</v>
      </c>
    </row>
    <row r="153" spans="1:37" x14ac:dyDescent="0.25">
      <c r="A153" s="5">
        <v>8100</v>
      </c>
      <c r="B153" s="9" t="s">
        <v>237</v>
      </c>
      <c r="W153" s="14">
        <v>0</v>
      </c>
      <c r="X153" s="15">
        <v>0</v>
      </c>
      <c r="Y153" s="15">
        <v>0</v>
      </c>
      <c r="Z153" s="14">
        <v>0</v>
      </c>
      <c r="AA153" s="15">
        <v>0</v>
      </c>
      <c r="AB153" s="15">
        <v>0</v>
      </c>
      <c r="AC153" s="14">
        <v>0</v>
      </c>
      <c r="AD153" s="15">
        <v>0</v>
      </c>
      <c r="AE153" s="15">
        <v>0</v>
      </c>
      <c r="AF153" s="14">
        <v>0</v>
      </c>
      <c r="AG153" s="15">
        <v>0</v>
      </c>
      <c r="AH153" s="15">
        <v>0</v>
      </c>
      <c r="AI153" s="15">
        <v>0</v>
      </c>
      <c r="AJ153" s="15">
        <v>0</v>
      </c>
      <c r="AK153" s="15">
        <v>0</v>
      </c>
    </row>
    <row r="154" spans="1:37" x14ac:dyDescent="0.25">
      <c r="A154" s="5">
        <v>82</v>
      </c>
      <c r="B154" s="8" t="s">
        <v>238</v>
      </c>
      <c r="C154" s="12">
        <f>C155</f>
        <v>0</v>
      </c>
      <c r="D154" s="12">
        <f t="shared" ref="D154:AK154" si="186">D155</f>
        <v>0</v>
      </c>
      <c r="E154" s="12">
        <f t="shared" si="186"/>
        <v>0</v>
      </c>
      <c r="F154" s="12">
        <f t="shared" si="186"/>
        <v>0</v>
      </c>
      <c r="G154" s="12">
        <f t="shared" si="186"/>
        <v>0</v>
      </c>
      <c r="H154" s="12">
        <f t="shared" si="186"/>
        <v>0</v>
      </c>
      <c r="I154" s="12">
        <f t="shared" si="186"/>
        <v>0</v>
      </c>
      <c r="J154" s="12">
        <f t="shared" si="186"/>
        <v>0</v>
      </c>
      <c r="K154" s="12">
        <f t="shared" si="186"/>
        <v>0</v>
      </c>
      <c r="L154" s="12">
        <f t="shared" si="186"/>
        <v>0</v>
      </c>
      <c r="M154" s="12">
        <f t="shared" si="186"/>
        <v>0</v>
      </c>
      <c r="N154" s="12">
        <f t="shared" si="186"/>
        <v>0</v>
      </c>
      <c r="O154" s="12">
        <f t="shared" si="186"/>
        <v>0</v>
      </c>
      <c r="P154" s="12">
        <f t="shared" si="186"/>
        <v>0</v>
      </c>
      <c r="Q154" s="12">
        <f t="shared" si="186"/>
        <v>0</v>
      </c>
      <c r="R154" s="12">
        <f t="shared" si="186"/>
        <v>0</v>
      </c>
      <c r="S154" s="12">
        <f t="shared" si="186"/>
        <v>0</v>
      </c>
      <c r="T154" s="12">
        <f t="shared" si="186"/>
        <v>0</v>
      </c>
      <c r="U154" s="12">
        <f t="shared" si="186"/>
        <v>0</v>
      </c>
      <c r="V154" s="12">
        <f t="shared" si="186"/>
        <v>0</v>
      </c>
      <c r="W154" s="12">
        <f t="shared" si="186"/>
        <v>0</v>
      </c>
      <c r="X154" s="12">
        <f t="shared" si="186"/>
        <v>0</v>
      </c>
      <c r="Y154" s="12">
        <f t="shared" si="186"/>
        <v>0</v>
      </c>
      <c r="Z154" s="12">
        <f t="shared" si="186"/>
        <v>0</v>
      </c>
      <c r="AA154" s="12">
        <f t="shared" si="186"/>
        <v>0</v>
      </c>
      <c r="AB154" s="12">
        <f t="shared" si="186"/>
        <v>0</v>
      </c>
      <c r="AC154" s="12">
        <f t="shared" si="186"/>
        <v>0</v>
      </c>
      <c r="AD154" s="12">
        <f t="shared" si="186"/>
        <v>0</v>
      </c>
      <c r="AE154" s="12">
        <f t="shared" si="186"/>
        <v>0</v>
      </c>
      <c r="AF154" s="12">
        <f t="shared" si="186"/>
        <v>0</v>
      </c>
      <c r="AG154" s="12">
        <f t="shared" si="186"/>
        <v>0</v>
      </c>
      <c r="AH154" s="12">
        <f t="shared" si="186"/>
        <v>0</v>
      </c>
      <c r="AI154" s="12">
        <f t="shared" si="186"/>
        <v>0</v>
      </c>
      <c r="AJ154" s="12">
        <f t="shared" si="186"/>
        <v>0</v>
      </c>
      <c r="AK154" s="12">
        <f t="shared" si="186"/>
        <v>0</v>
      </c>
    </row>
    <row r="155" spans="1:37" x14ac:dyDescent="0.25">
      <c r="A155" s="5">
        <v>8200</v>
      </c>
      <c r="B155" s="9" t="s">
        <v>238</v>
      </c>
      <c r="W155" s="14">
        <v>0</v>
      </c>
      <c r="X155" s="15">
        <v>0</v>
      </c>
      <c r="Y155" s="15">
        <v>0</v>
      </c>
      <c r="Z155" s="14">
        <v>0</v>
      </c>
      <c r="AA155" s="15">
        <v>0</v>
      </c>
      <c r="AB155" s="15">
        <v>0</v>
      </c>
      <c r="AC155" s="14">
        <v>0</v>
      </c>
      <c r="AD155" s="15">
        <v>0</v>
      </c>
      <c r="AE155" s="15">
        <v>0</v>
      </c>
      <c r="AF155" s="14">
        <v>0</v>
      </c>
      <c r="AG155" s="15">
        <v>0</v>
      </c>
      <c r="AH155" s="15">
        <v>0</v>
      </c>
      <c r="AI155" s="15">
        <v>0</v>
      </c>
      <c r="AJ155" s="15">
        <v>0</v>
      </c>
      <c r="AK155" s="15">
        <v>0</v>
      </c>
    </row>
    <row r="156" spans="1:37" ht="30" x14ac:dyDescent="0.25">
      <c r="A156" s="5">
        <v>9998</v>
      </c>
      <c r="B156" s="7" t="s">
        <v>239</v>
      </c>
      <c r="C156" s="11"/>
      <c r="D156" s="11"/>
      <c r="E156" s="11"/>
      <c r="F156" s="11"/>
      <c r="G156" s="25"/>
      <c r="H156" s="25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 spans="1:37" x14ac:dyDescent="0.25">
      <c r="A157" s="5">
        <v>9999</v>
      </c>
      <c r="B157" s="7" t="s">
        <v>240</v>
      </c>
      <c r="C157" s="11"/>
      <c r="D157" s="11"/>
      <c r="E157" s="11"/>
      <c r="F157" s="11"/>
      <c r="G157" s="25"/>
      <c r="H157" s="25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spans="1:37" s="42" customFormat="1" ht="24.95" customHeight="1" x14ac:dyDescent="0.25">
      <c r="A158" s="39"/>
      <c r="B158" s="40"/>
      <c r="C158" s="41">
        <f t="shared" ref="C158:T158" si="187">C159</f>
        <v>19703900</v>
      </c>
      <c r="D158" s="41">
        <f t="shared" si="187"/>
        <v>21239600</v>
      </c>
      <c r="E158" s="41">
        <f t="shared" si="187"/>
        <v>20974298.609999999</v>
      </c>
      <c r="F158" s="41">
        <f t="shared" si="187"/>
        <v>16192358</v>
      </c>
      <c r="G158" s="41">
        <f t="shared" si="187"/>
        <v>16522031</v>
      </c>
      <c r="H158" s="41">
        <f t="shared" si="187"/>
        <v>16415303.290000001</v>
      </c>
      <c r="I158" s="41">
        <f t="shared" si="187"/>
        <v>14281526</v>
      </c>
      <c r="J158" s="41">
        <f t="shared" si="187"/>
        <v>14706272.640000001</v>
      </c>
      <c r="K158" s="41">
        <f t="shared" si="187"/>
        <v>18152699.379999999</v>
      </c>
      <c r="L158" s="41">
        <f>L159</f>
        <v>13783315</v>
      </c>
      <c r="M158" s="41">
        <f>M159</f>
        <v>15631875.790000001</v>
      </c>
      <c r="N158" s="41">
        <f t="shared" si="187"/>
        <v>16198362.51</v>
      </c>
      <c r="O158" s="41">
        <f>O159</f>
        <v>15378490</v>
      </c>
      <c r="P158" s="41">
        <f>P159</f>
        <v>15539588.939999999</v>
      </c>
      <c r="Q158" s="41">
        <f t="shared" si="187"/>
        <v>15986450.760000002</v>
      </c>
      <c r="R158" s="41">
        <f>R159</f>
        <v>15426955.870000001</v>
      </c>
      <c r="S158" s="41">
        <f t="shared" si="187"/>
        <v>15794762.530000001</v>
      </c>
      <c r="T158" s="41">
        <f t="shared" si="187"/>
        <v>16062741.059999999</v>
      </c>
      <c r="U158" s="41">
        <f>U159</f>
        <v>13427541.82</v>
      </c>
      <c r="V158" s="41">
        <f>V159</f>
        <v>14441184.07</v>
      </c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</row>
    <row r="159" spans="1:37" s="18" customFormat="1" ht="24.95" customHeight="1" x14ac:dyDescent="0.25">
      <c r="A159" s="16"/>
      <c r="B159" s="17" t="s">
        <v>243</v>
      </c>
      <c r="C159" s="27">
        <f t="shared" ref="C159:D159" si="188">C157+C156+C151+C130+C93+C80+C67+C25+C16+C5</f>
        <v>19703900</v>
      </c>
      <c r="D159" s="27">
        <f t="shared" si="188"/>
        <v>21239600</v>
      </c>
      <c r="E159" s="27">
        <f t="shared" ref="E159:K159" si="189">E157+E156+E151+E130+E93+E80+E67+E25+E16+E5</f>
        <v>20974298.609999999</v>
      </c>
      <c r="F159" s="27">
        <f t="shared" si="189"/>
        <v>16192358</v>
      </c>
      <c r="G159" s="27">
        <f t="shared" ref="G159" si="190">G157+G156+G151+G130+G93+G80+G67+G25+G16+G5</f>
        <v>16522031</v>
      </c>
      <c r="H159" s="27">
        <f t="shared" si="189"/>
        <v>16415303.290000001</v>
      </c>
      <c r="I159" s="27">
        <f t="shared" si="189"/>
        <v>14281526</v>
      </c>
      <c r="J159" s="27">
        <f t="shared" si="189"/>
        <v>14706272.640000001</v>
      </c>
      <c r="K159" s="27">
        <f t="shared" si="189"/>
        <v>18152699.379999999</v>
      </c>
      <c r="L159" s="27">
        <f t="shared" ref="L159:P159" si="191">L157+L156+L151+L130+L93+L80+L67+L25+L16+L5</f>
        <v>13783315</v>
      </c>
      <c r="M159" s="27">
        <f t="shared" ref="M159" si="192">M157+M156+M151+M130+M93+M80+M67+M25+M16+M5</f>
        <v>15631875.790000001</v>
      </c>
      <c r="N159" s="27">
        <f t="shared" si="191"/>
        <v>16198362.51</v>
      </c>
      <c r="O159" s="27">
        <f t="shared" ref="O159" si="193">O157+O156+O151+O130+O93+O80+O67+O25+O16+O5</f>
        <v>15378490</v>
      </c>
      <c r="P159" s="27">
        <f t="shared" si="191"/>
        <v>15539588.939999999</v>
      </c>
      <c r="Q159" s="27">
        <f t="shared" ref="Q159:R159" si="194">Q157+Q156+Q151+Q130+Q93+Q80+Q67+Q25+Q16+Q5</f>
        <v>15986450.760000002</v>
      </c>
      <c r="R159" s="27">
        <f t="shared" si="194"/>
        <v>15426955.870000001</v>
      </c>
      <c r="S159" s="27">
        <f t="shared" ref="S159:T159" si="195">S157+S156+S151+S130+S93+S80+S67+S25+S16+S5</f>
        <v>15794762.530000001</v>
      </c>
      <c r="T159" s="27">
        <f t="shared" si="195"/>
        <v>16062741.059999999</v>
      </c>
      <c r="U159" s="27">
        <f t="shared" ref="U159:AH159" si="196">U157+U156+U151+U130+U93+U80+U67+U25+U16+U5</f>
        <v>13427541.82</v>
      </c>
      <c r="V159" s="27">
        <f t="shared" ref="V159" si="197">V157+V156+V151+V130+V93+V80+V67+V25+V16+V5</f>
        <v>14441184.07</v>
      </c>
      <c r="W159" s="27">
        <f t="shared" si="196"/>
        <v>15518278.800000003</v>
      </c>
      <c r="X159" s="27">
        <f t="shared" si="196"/>
        <v>15761900</v>
      </c>
      <c r="Y159" s="27">
        <f t="shared" ref="Y159" si="198">Y157+Y156+Y151+Y130+Y93+Y80+Y67+Y25+Y16+Y5</f>
        <v>19379972</v>
      </c>
      <c r="Z159" s="27">
        <f t="shared" si="196"/>
        <v>27644751.309999995</v>
      </c>
      <c r="AA159" s="27">
        <f t="shared" si="196"/>
        <v>15350000</v>
      </c>
      <c r="AB159" s="27">
        <f t="shared" ref="AB159:AD159" si="199">AB157+AB156+AB151+AB130+AB93+AB80+AB67+AB25+AB16+AB5</f>
        <v>15395270.48</v>
      </c>
      <c r="AC159" s="27">
        <f t="shared" si="199"/>
        <v>15573769.23</v>
      </c>
      <c r="AD159" s="27">
        <f t="shared" si="199"/>
        <v>14624050</v>
      </c>
      <c r="AE159" s="27">
        <f t="shared" si="196"/>
        <v>15772237.41</v>
      </c>
      <c r="AF159" s="27">
        <f t="shared" si="196"/>
        <v>17121680.700000003</v>
      </c>
      <c r="AG159" s="27">
        <f t="shared" si="196"/>
        <v>15848550</v>
      </c>
      <c r="AH159" s="27">
        <f t="shared" si="196"/>
        <v>16279280.789999999</v>
      </c>
      <c r="AI159" s="27">
        <f t="shared" ref="AI159:AK159" si="200">AI157+AI156+AI151+AI130+AI93+AI80+AI67+AI25+AI16+AI5</f>
        <v>17321734.789999999</v>
      </c>
      <c r="AJ159" s="27">
        <f t="shared" si="200"/>
        <v>16141200</v>
      </c>
      <c r="AK159" s="27">
        <f t="shared" si="200"/>
        <v>16983000</v>
      </c>
    </row>
    <row r="161" spans="1:37" s="2" customFormat="1" ht="29.25" hidden="1" customHeight="1" x14ac:dyDescent="0.25">
      <c r="A161" s="3"/>
      <c r="B161" s="28" t="str">
        <f t="shared" ref="B161:L161" si="201">B3</f>
        <v>DESCRIZIONE CODICE ECONOMICO</v>
      </c>
      <c r="C161" s="4" t="str">
        <f t="shared" si="201"/>
        <v>PREVENTIVO ENTRATE 2014</v>
      </c>
      <c r="D161" s="4" t="str">
        <f t="shared" ref="D161" si="202">D3</f>
        <v>PREVENTIVO AGG. ENTRATE 2014</v>
      </c>
      <c r="E161" s="4" t="str">
        <f t="shared" si="201"/>
        <v>CONSUNTIVO ENTRATE 2014</v>
      </c>
      <c r="F161" s="4" t="str">
        <f t="shared" si="201"/>
        <v xml:space="preserve">PREVENTIVO ENTRATE 2015 </v>
      </c>
      <c r="G161" s="4" t="str">
        <f t="shared" ref="G161" si="203">G3</f>
        <v>PREVENTIVO AGG. ENTRATE 2015</v>
      </c>
      <c r="H161" s="4" t="str">
        <f t="shared" si="201"/>
        <v>CONSUNTIVO ENTRATE 2015</v>
      </c>
      <c r="I161" s="4" t="str">
        <f t="shared" si="201"/>
        <v xml:space="preserve">PREVENTIVO ENTRATE 2016 </v>
      </c>
      <c r="J161" s="4" t="str">
        <f t="shared" ref="J161" si="204">J3</f>
        <v>PREVENTIVO AGG. ENTRATE 2016</v>
      </c>
      <c r="K161" s="4" t="str">
        <f t="shared" si="201"/>
        <v xml:space="preserve">CONSUNTIVO ENTRATE 2016 </v>
      </c>
      <c r="L161" s="4" t="str">
        <f t="shared" si="201"/>
        <v xml:space="preserve">PREVENTIVO ENTRATE 2017 </v>
      </c>
      <c r="M161" s="4" t="str">
        <f t="shared" ref="M161" si="205">M3</f>
        <v>PREVENTIVO AGG. ENTRATE 2017</v>
      </c>
      <c r="N161" s="4" t="str">
        <f t="shared" ref="N161:Q161" si="206">N3</f>
        <v xml:space="preserve">CONSUNTIVO ENTRATE 2017 </v>
      </c>
      <c r="O161" s="4" t="str">
        <f t="shared" si="206"/>
        <v xml:space="preserve">PREVENTIVO ENTRATE 2018 </v>
      </c>
      <c r="P161" s="4" t="str">
        <f t="shared" ref="P161:T161" si="207">P3</f>
        <v>PREVENTIVO AGG. ENTRATE 2018</v>
      </c>
      <c r="Q161" s="4" t="str">
        <f t="shared" si="206"/>
        <v>CONSUNTIVO ENTRATE 2018</v>
      </c>
      <c r="R161" s="4" t="str">
        <f t="shared" si="207"/>
        <v>PREVENTIVO ENTRATE 2019</v>
      </c>
      <c r="S161" s="4" t="str">
        <f t="shared" ref="S161" si="208">S3</f>
        <v>PREVENTIVO AGG. ENTRATE 2019</v>
      </c>
      <c r="T161" s="4" t="str">
        <f t="shared" si="207"/>
        <v>CONSUNTIVO ENTRATE 2019</v>
      </c>
      <c r="U161" s="4" t="str">
        <f t="shared" ref="U161:W161" si="209">U3</f>
        <v>PREVENTIVO ENTRATE 2020</v>
      </c>
      <c r="V161" s="4" t="str">
        <f t="shared" ref="V161" si="210">V3</f>
        <v>PREVENTIVO AGG. ENTRATE 2020</v>
      </c>
      <c r="W161" s="4" t="str">
        <f t="shared" si="209"/>
        <v>CONSUNTIVO ENTRATE 2020</v>
      </c>
      <c r="X161" s="4" t="str">
        <f t="shared" ref="X161:Z161" si="211">X3</f>
        <v>PREVENTIVO ENTRATE 2021</v>
      </c>
      <c r="Y161" s="4" t="str">
        <f t="shared" ref="Y161" si="212">Y3</f>
        <v>PREVENTIVO AGG. ENTRATE 2021</v>
      </c>
      <c r="Z161" s="4" t="str">
        <f t="shared" si="211"/>
        <v>CONSUNTIVO ENTRATE 2021</v>
      </c>
      <c r="AA161" s="4" t="str">
        <f t="shared" ref="AA161:AG161" si="213">AA3</f>
        <v>PREVENTIVO ENTRATE 2022</v>
      </c>
      <c r="AB161" s="4" t="str">
        <f t="shared" ref="AB161:AD161" si="214">AB3</f>
        <v>PREVENTIVO AGG. ENTRATE 2022</v>
      </c>
      <c r="AC161" s="4" t="str">
        <f t="shared" si="214"/>
        <v>CONSUNTIVO ENTRATE 2022</v>
      </c>
      <c r="AD161" s="4" t="str">
        <f t="shared" si="214"/>
        <v>PREVENTIVO ENTRATE 2023</v>
      </c>
      <c r="AE161" s="4" t="str">
        <f t="shared" si="213"/>
        <v>PREVENTIVO AGG. ENTRATE 2023</v>
      </c>
      <c r="AF161" s="4" t="str">
        <f t="shared" si="213"/>
        <v>CONSUNTIVO ENTRATE 2023</v>
      </c>
      <c r="AG161" s="4" t="str">
        <f t="shared" si="213"/>
        <v>PREVENTIVO ENTRATE 2024</v>
      </c>
      <c r="AH161" s="4" t="str">
        <f t="shared" ref="AH161:AJ161" si="215">AH3</f>
        <v>PREVENTIVO AGG. ENTRATE 2024</v>
      </c>
      <c r="AI161" s="4" t="str">
        <f t="shared" si="215"/>
        <v>CONSUNTIVO ENTRATE 2024</v>
      </c>
      <c r="AJ161" s="4" t="str">
        <f t="shared" si="215"/>
        <v>PREVENTIVO ENTRATE 2025</v>
      </c>
      <c r="AK161" s="4" t="str">
        <f t="shared" ref="AK161" si="216">AK3</f>
        <v>PREVENTIVO AGG. ENTRATE 2025</v>
      </c>
    </row>
  </sheetData>
  <pageMargins left="0.70866141732283472" right="0.70866141732283472" top="0.74803149606299213" bottom="0.74803149606299213" header="0.31496062992125984" footer="0.31496062992125984"/>
  <pageSetup paperSize="8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146"/>
  <sheetViews>
    <sheetView zoomScaleNormal="100" workbookViewId="0">
      <pane xSplit="2" ySplit="3" topLeftCell="AD118" activePane="bottomRight" state="frozen"/>
      <selection pane="topRight" activeCell="C1" sqref="C1"/>
      <selection pane="bottomLeft" activeCell="A5" sqref="A5"/>
      <selection pane="bottomRight" activeCell="AM139" sqref="AM139"/>
    </sheetView>
  </sheetViews>
  <sheetFormatPr defaultColWidth="9.140625" defaultRowHeight="15" x14ac:dyDescent="0.25"/>
  <cols>
    <col min="1" max="1" width="5.7109375" customWidth="1"/>
    <col min="2" max="2" width="60.85546875" style="2" customWidth="1"/>
    <col min="3" max="3" width="17.140625" style="1" customWidth="1"/>
    <col min="4" max="5" width="17.85546875" style="1" customWidth="1"/>
    <col min="6" max="7" width="17.140625" style="1" customWidth="1"/>
    <col min="8" max="8" width="17.85546875" style="23" customWidth="1"/>
    <col min="9" max="10" width="17.140625" style="23" customWidth="1"/>
    <col min="11" max="11" width="17.85546875" style="23" customWidth="1"/>
    <col min="12" max="13" width="17.140625" style="23" customWidth="1"/>
    <col min="14" max="14" width="18" style="23" customWidth="1"/>
    <col min="15" max="16" width="17.28515625" style="23" customWidth="1"/>
    <col min="17" max="17" width="18" style="23" customWidth="1"/>
    <col min="18" max="19" width="17.28515625" style="23" customWidth="1"/>
    <col min="20" max="28" width="18" style="23" bestFit="1" customWidth="1"/>
    <col min="29" max="31" width="18" style="23" customWidth="1"/>
    <col min="32" max="32" width="18" style="23" bestFit="1" customWidth="1"/>
    <col min="33" max="38" width="18" style="23" customWidth="1"/>
  </cols>
  <sheetData>
    <row r="1" spans="1:38" s="20" customFormat="1" ht="38.25" hidden="1" customHeight="1" x14ac:dyDescent="0.25">
      <c r="B1" s="38" t="s">
        <v>245</v>
      </c>
    </row>
    <row r="2" spans="1:38" s="20" customFormat="1" ht="24" hidden="1" customHeight="1" x14ac:dyDescent="0.25">
      <c r="A2" s="19"/>
      <c r="B2" s="24" t="s">
        <v>244</v>
      </c>
    </row>
    <row r="3" spans="1:38" s="2" customFormat="1" ht="45" customHeight="1" x14ac:dyDescent="0.25">
      <c r="A3" s="3"/>
      <c r="B3" s="6" t="s">
        <v>102</v>
      </c>
      <c r="C3" s="32" t="str">
        <f>'Uscite dettaglio missioni'!JB3</f>
        <v>TOTALE SPESE 
PREVENTIVO 2014</v>
      </c>
      <c r="D3" s="32" t="str">
        <f>'Uscite dettaglio missioni'!JC3</f>
        <v>TOTALE SPESE 
PREVENTIVO AGG.  2014</v>
      </c>
      <c r="E3" s="32" t="str">
        <f>'Uscite dettaglio missioni'!JD3</f>
        <v>TOTALE SPESE 
CONSUNTIVO 2014</v>
      </c>
      <c r="F3" s="32" t="str">
        <f>'Uscite dettaglio missioni'!JE3</f>
        <v>TOTALE SPESE 
PREVENTIVO 2015</v>
      </c>
      <c r="G3" s="32" t="str">
        <f>'Uscite dettaglio missioni'!JF3</f>
        <v>TOTALE SPESE 
PREVENTIVO AGG.  2015</v>
      </c>
      <c r="H3" s="32" t="str">
        <f>'Uscite dettaglio missioni'!JG3</f>
        <v>TOTALE SPESE 
CONSUNTIVO 2015</v>
      </c>
      <c r="I3" s="32" t="str">
        <f>'Uscite dettaglio missioni'!JH3</f>
        <v>TOTALE SPESE 
PREVENTIVO 2016</v>
      </c>
      <c r="J3" s="32" t="str">
        <f>'Uscite dettaglio missioni'!JI3</f>
        <v>TOTALE SPESE 
PREVENTIVO AGG.  2016</v>
      </c>
      <c r="K3" s="32" t="str">
        <f>'Uscite dettaglio missioni'!JJ3</f>
        <v>TOTALE SPESE 
CONSUNTIVO 2016</v>
      </c>
      <c r="L3" s="32" t="str">
        <f>'Uscite dettaglio missioni'!JK3</f>
        <v>TOTALE SPESE 
PREVENTIVO 2017</v>
      </c>
      <c r="M3" s="32" t="str">
        <f>'Uscite dettaglio missioni'!JL3</f>
        <v>TOTALE SPESE 
PREVENTIVO AGG.  2017</v>
      </c>
      <c r="N3" s="32" t="str">
        <f>'Uscite dettaglio missioni'!JM3</f>
        <v>TOTALE SPESE 
CONSUNTIVO 2017</v>
      </c>
      <c r="O3" s="32" t="str">
        <f>'Uscite dettaglio missioni'!JN3</f>
        <v>TOTALE SPESE 
PREVENTIVO 2018</v>
      </c>
      <c r="P3" s="32" t="str">
        <f>'Uscite dettaglio missioni'!JO3</f>
        <v>TOTALE SPESE 
PREVENTIVO AGG. 2018</v>
      </c>
      <c r="Q3" s="32" t="str">
        <f>'Uscite dettaglio missioni'!JP3</f>
        <v>TOTALE SPESE 
CONSUNTIVO 2018</v>
      </c>
      <c r="R3" s="32" t="str">
        <f>'Uscite dettaglio missioni'!JQ3</f>
        <v>TOTALE SPESE 
PREVENTIVO 2019</v>
      </c>
      <c r="S3" s="32" t="str">
        <f>'Uscite dettaglio missioni'!JR3</f>
        <v>TOTALE SPESE 
PREVENTIVO AGG.  2019</v>
      </c>
      <c r="T3" s="32" t="str">
        <f>'Uscite dettaglio missioni'!JS3</f>
        <v>TOTALE SPESE 
CONSUNTIVO 2019</v>
      </c>
      <c r="U3" s="32" t="str">
        <f>'Uscite dettaglio missioni'!JT3</f>
        <v>TOTALE SPESE 
PREVENTIVO 2020</v>
      </c>
      <c r="V3" s="32" t="str">
        <f>'Uscite dettaglio missioni'!JU3</f>
        <v>TOTALE SPESE 
PREVENTIVO AGG. 2020</v>
      </c>
      <c r="W3" s="32" t="str">
        <f>'Uscite dettaglio missioni'!JV3</f>
        <v>TOTALE SPESE 
CONSUNTIVO 2020</v>
      </c>
      <c r="X3" s="32" t="str">
        <f>'Uscite dettaglio missioni'!JW3</f>
        <v>TOTALE SPESE 
PREVENTIVO 2021</v>
      </c>
      <c r="Y3" s="32" t="str">
        <f>'Uscite dettaglio missioni'!JX3</f>
        <v>TOTALE SPESE 
PREVENTIVO AGG. 2021</v>
      </c>
      <c r="Z3" s="32" t="str">
        <f>'Uscite dettaglio missioni'!JY3</f>
        <v>TOTALE SPESE 
CONSUNTIVO 2021</v>
      </c>
      <c r="AA3" s="32" t="str">
        <f>'Uscite dettaglio missioni'!JZ3</f>
        <v>TOTALE SPESE 
PREVENTIVO 2022</v>
      </c>
      <c r="AB3" s="32" t="str">
        <f>'Uscite dettaglio missioni'!KA3</f>
        <v>TOTALE SPESE 
PREVENTIVO AGG. 2022</v>
      </c>
      <c r="AC3" s="32" t="str">
        <f>'Uscite dettaglio missioni'!KA3</f>
        <v>TOTALE SPESE 
PREVENTIVO AGG. 2022</v>
      </c>
      <c r="AD3" s="32" t="str">
        <f>'Uscite dettaglio missioni'!KB3</f>
        <v>TOTALE SPESE 
CONSUNTIVO 2022</v>
      </c>
      <c r="AE3" s="32" t="str">
        <f>'Uscite dettaglio missioni'!KC3</f>
        <v>TOTALE SPESE 
PREVENTIVO 2023</v>
      </c>
      <c r="AF3" s="32" t="str">
        <f>'Uscite dettaglio missioni'!KD3</f>
        <v>TOTALE SPESE 
PREVENTIVO AGG. 2023</v>
      </c>
      <c r="AG3" s="32" t="str">
        <f>'Uscite dettaglio missioni'!KE3</f>
        <v>TOTALE SPESE 
CONSUNTIVO 2023</v>
      </c>
      <c r="AH3" s="32" t="str">
        <f>'Uscite dettaglio missioni'!KF3</f>
        <v>TOTALE SPESE 
PREVENTIVO 2024</v>
      </c>
      <c r="AI3" s="32" t="str">
        <f>'Uscite dettaglio missioni'!KG3</f>
        <v>TOTALE SPESE 
PREVENTIVO AGG. 2024</v>
      </c>
      <c r="AJ3" s="57" t="str">
        <f>'Uscite dettaglio missioni'!KH3</f>
        <v>TOTALE SPESE 
CONSUNTIVO 2024</v>
      </c>
      <c r="AK3" s="57" t="str">
        <f>'Uscite dettaglio missioni'!KI3</f>
        <v>TOTALE SPESE 
PREVENTIVO 2025</v>
      </c>
      <c r="AL3" s="57" t="str">
        <f>'Uscite dettaglio missioni'!KJ3</f>
        <v>TOTALE SPESE 
PREVENTIVO AGG. 2025</v>
      </c>
    </row>
    <row r="4" spans="1:38" ht="20.100000000000001" customHeight="1" x14ac:dyDescent="0.25">
      <c r="A4" s="5">
        <v>1</v>
      </c>
      <c r="B4" s="7" t="s">
        <v>85</v>
      </c>
      <c r="C4" s="11">
        <f>'Uscite dettaglio missioni'!JB4</f>
        <v>3845669.39</v>
      </c>
      <c r="D4" s="11">
        <f>'Uscite dettaglio missioni'!JC4</f>
        <v>3846329.89</v>
      </c>
      <c r="E4" s="11">
        <f>'Uscite dettaglio missioni'!JD4</f>
        <v>3943235.99</v>
      </c>
      <c r="F4" s="11">
        <f>'Uscite dettaglio missioni'!JE4</f>
        <v>3797835</v>
      </c>
      <c r="G4" s="11">
        <f>'Uscite dettaglio missioni'!JF4</f>
        <v>3837977.08</v>
      </c>
      <c r="H4" s="11">
        <f>'Uscite dettaglio missioni'!JG4</f>
        <v>3504325.3200000003</v>
      </c>
      <c r="I4" s="11">
        <f>'Uscite dettaglio missioni'!JH4</f>
        <v>4879740.2699999996</v>
      </c>
      <c r="J4" s="11">
        <f>'Uscite dettaglio missioni'!JI4</f>
        <v>3664417.2910000002</v>
      </c>
      <c r="K4" s="11">
        <f>'Uscite dettaglio missioni'!JJ4</f>
        <v>3642513.8900000006</v>
      </c>
      <c r="L4" s="11">
        <f>'Uscite dettaglio missioni'!JK4</f>
        <v>3687326</v>
      </c>
      <c r="M4" s="11">
        <f>'Uscite dettaglio missioni'!JL4</f>
        <v>3761323.21</v>
      </c>
      <c r="N4" s="11">
        <f>'Uscite dettaglio missioni'!JM4</f>
        <v>3628107.19</v>
      </c>
      <c r="O4" s="11">
        <f>'Uscite dettaglio missioni'!JN4</f>
        <v>3532921</v>
      </c>
      <c r="P4" s="11">
        <f>'Uscite dettaglio missioni'!JO4</f>
        <v>3595495.73</v>
      </c>
      <c r="Q4" s="11">
        <f>'Uscite dettaglio missioni'!JP4</f>
        <v>3731795.2900000005</v>
      </c>
      <c r="R4" s="11">
        <f>'Uscite dettaglio missioni'!JQ4</f>
        <v>3368324.21</v>
      </c>
      <c r="S4" s="11">
        <f>'Uscite dettaglio missioni'!JR4</f>
        <v>3365676.3000000003</v>
      </c>
      <c r="T4" s="11">
        <f>'Uscite dettaglio missioni'!JS4</f>
        <v>3100503.34</v>
      </c>
      <c r="U4" s="11">
        <f>'Uscite dettaglio missioni'!JT4</f>
        <v>3696475</v>
      </c>
      <c r="V4" s="11">
        <f>'Uscite dettaglio missioni'!JU4</f>
        <v>3525296.46</v>
      </c>
      <c r="W4" s="11">
        <f>'Uscite dettaglio missioni'!JV4</f>
        <v>3692996.75</v>
      </c>
      <c r="X4" s="11">
        <f>'Uscite dettaglio missioni'!JW4</f>
        <v>3651938</v>
      </c>
      <c r="Y4" s="11">
        <f>'Uscite dettaglio missioni'!JX4</f>
        <v>3701393.6</v>
      </c>
      <c r="Z4" s="11">
        <f>'Uscite dettaglio missioni'!JY4</f>
        <v>3633090.49</v>
      </c>
      <c r="AA4" s="11">
        <f>'Uscite dettaglio missioni'!JZ4</f>
        <v>5603525</v>
      </c>
      <c r="AB4" s="11">
        <f>'Uscite dettaglio missioni'!KA4</f>
        <v>3541866.4499999997</v>
      </c>
      <c r="AC4" s="11">
        <f>'Uscite dettaglio missioni'!KA4</f>
        <v>3541866.4499999997</v>
      </c>
      <c r="AD4" s="11">
        <f>'Uscite dettaglio missioni'!KB4</f>
        <v>3656798.96</v>
      </c>
      <c r="AE4" s="11">
        <f>'Uscite dettaglio missioni'!KC4</f>
        <v>3871134</v>
      </c>
      <c r="AF4" s="11">
        <f>'Uscite dettaglio missioni'!KD4</f>
        <v>3910995.85</v>
      </c>
      <c r="AG4" s="11">
        <f>'Uscite dettaglio missioni'!KE4</f>
        <v>4035372.7599999993</v>
      </c>
      <c r="AH4" s="11">
        <f>'Uscite dettaglio missioni'!KF4</f>
        <v>3918006.17</v>
      </c>
      <c r="AI4" s="11">
        <f>'Uscite dettaglio missioni'!KG4</f>
        <v>4245230.87</v>
      </c>
      <c r="AJ4" s="11">
        <f>'Uscite dettaglio missioni'!KH4</f>
        <v>3892685.6</v>
      </c>
      <c r="AK4" s="11">
        <f>'Uscite dettaglio missioni'!KI4</f>
        <v>3855245</v>
      </c>
      <c r="AL4" s="11">
        <f>'Uscite dettaglio missioni'!KJ4</f>
        <v>4265161</v>
      </c>
    </row>
    <row r="5" spans="1:38" ht="15" customHeight="1" x14ac:dyDescent="0.25">
      <c r="A5" s="5">
        <v>11</v>
      </c>
      <c r="B5" s="8" t="s">
        <v>80</v>
      </c>
      <c r="C5" s="12">
        <f>'Uscite dettaglio missioni'!JB5</f>
        <v>1920000</v>
      </c>
      <c r="D5" s="12">
        <f>'Uscite dettaglio missioni'!JC5</f>
        <v>1920000</v>
      </c>
      <c r="E5" s="12">
        <f>'Uscite dettaglio missioni'!JD5</f>
        <v>2195767.3199999998</v>
      </c>
      <c r="F5" s="12">
        <f>'Uscite dettaglio missioni'!JE5</f>
        <v>1864000</v>
      </c>
      <c r="G5" s="12">
        <f>'Uscite dettaglio missioni'!JF5</f>
        <v>1934650</v>
      </c>
      <c r="H5" s="12">
        <f>'Uscite dettaglio missioni'!JG5</f>
        <v>1876369.6700000002</v>
      </c>
      <c r="I5" s="12">
        <f>'Uscite dettaglio missioni'!JH5</f>
        <v>2942462.6599999997</v>
      </c>
      <c r="J5" s="12">
        <f>'Uscite dettaglio missioni'!JI5</f>
        <v>1870800</v>
      </c>
      <c r="K5" s="12">
        <f>'Uscite dettaglio missioni'!JJ5</f>
        <v>1838181.77</v>
      </c>
      <c r="L5" s="12">
        <f>'Uscite dettaglio missioni'!JK5</f>
        <v>1851300</v>
      </c>
      <c r="M5" s="12">
        <f>'Uscite dettaglio missioni'!JL5</f>
        <v>1851300</v>
      </c>
      <c r="N5" s="12">
        <f>'Uscite dettaglio missioni'!JM5</f>
        <v>1859433.13</v>
      </c>
      <c r="O5" s="12">
        <f>'Uscite dettaglio missioni'!JN5</f>
        <v>1758179</v>
      </c>
      <c r="P5" s="12">
        <f>'Uscite dettaglio missioni'!JO5</f>
        <v>1758179</v>
      </c>
      <c r="Q5" s="12">
        <f>'Uscite dettaglio missioni'!JP5</f>
        <v>1924394.84</v>
      </c>
      <c r="R5" s="12">
        <f>'Uscite dettaglio missioni'!JQ5</f>
        <v>1746890</v>
      </c>
      <c r="S5" s="12">
        <f>'Uscite dettaglio missioni'!JR5</f>
        <v>1746890</v>
      </c>
      <c r="T5" s="12">
        <f>'Uscite dettaglio missioni'!JS5</f>
        <v>1686510.3499999999</v>
      </c>
      <c r="U5" s="12">
        <f>'Uscite dettaglio missioni'!JT5</f>
        <v>1872431</v>
      </c>
      <c r="V5" s="12">
        <f>'Uscite dettaglio missioni'!JU5</f>
        <v>1783537</v>
      </c>
      <c r="W5" s="12">
        <f>'Uscite dettaglio missioni'!JV5</f>
        <v>1909246.67</v>
      </c>
      <c r="X5" s="12">
        <f>'Uscite dettaglio missioni'!JW5</f>
        <v>1831060</v>
      </c>
      <c r="Y5" s="12">
        <f>'Uscite dettaglio missioni'!JX5</f>
        <v>1847399.6</v>
      </c>
      <c r="Z5" s="12">
        <f>'Uscite dettaglio missioni'!JY5</f>
        <v>2028913.2800000003</v>
      </c>
      <c r="AA5" s="12">
        <f>'Uscite dettaglio missioni'!JZ5</f>
        <v>1873134</v>
      </c>
      <c r="AB5" s="12">
        <f>'Uscite dettaglio missioni'!KA5</f>
        <v>1812000</v>
      </c>
      <c r="AC5" s="12">
        <f>'Uscite dettaglio missioni'!KA5</f>
        <v>1812000</v>
      </c>
      <c r="AD5" s="12">
        <f>'Uscite dettaglio missioni'!KB5</f>
        <v>2041976.92</v>
      </c>
      <c r="AE5" s="12">
        <f>'Uscite dettaglio missioni'!KC5</f>
        <v>1997419.51</v>
      </c>
      <c r="AF5" s="12">
        <f>'Uscite dettaglio missioni'!KD5</f>
        <v>2012155.62</v>
      </c>
      <c r="AG5" s="12">
        <f>'Uscite dettaglio missioni'!KE5</f>
        <v>2149963.6899999995</v>
      </c>
      <c r="AH5" s="12">
        <f>'Uscite dettaglio missioni'!KF5</f>
        <v>1900700</v>
      </c>
      <c r="AI5" s="12">
        <f>'Uscite dettaglio missioni'!KG5</f>
        <v>2169028.7000000002</v>
      </c>
      <c r="AJ5" s="12">
        <f>'Uscite dettaglio missioni'!KH5</f>
        <v>2212855.3299999996</v>
      </c>
      <c r="AK5" s="12">
        <f>'Uscite dettaglio missioni'!KI5</f>
        <v>1971100</v>
      </c>
      <c r="AL5" s="12">
        <f>'Uscite dettaglio missioni'!KJ5</f>
        <v>2141016</v>
      </c>
    </row>
    <row r="6" spans="1:38" x14ac:dyDescent="0.25">
      <c r="A6" s="5">
        <v>1101</v>
      </c>
      <c r="B6" s="9" t="s">
        <v>0</v>
      </c>
      <c r="C6" s="13">
        <f>'Uscite dettaglio missioni'!JB6</f>
        <v>1920000</v>
      </c>
      <c r="D6" s="13">
        <f>'Uscite dettaglio missioni'!JC6</f>
        <v>1920000</v>
      </c>
      <c r="E6" s="13">
        <f>'Uscite dettaglio missioni'!JD6</f>
        <v>2105691.3199999998</v>
      </c>
      <c r="F6" s="13">
        <f>'Uscite dettaglio missioni'!JE6</f>
        <v>1864000</v>
      </c>
      <c r="G6" s="13">
        <f>'Uscite dettaglio missioni'!JF6</f>
        <v>1923700</v>
      </c>
      <c r="H6" s="13">
        <f>'Uscite dettaglio missioni'!JG6</f>
        <v>1870894.6700000002</v>
      </c>
      <c r="I6" s="13">
        <f>'Uscite dettaglio missioni'!JH6</f>
        <v>2942462.6599999997</v>
      </c>
      <c r="J6" s="13">
        <f>'Uscite dettaglio missioni'!JI6</f>
        <v>1870800</v>
      </c>
      <c r="K6" s="13">
        <f>'Uscite dettaglio missioni'!JJ6</f>
        <v>1838181.77</v>
      </c>
      <c r="L6" s="13">
        <f>'Uscite dettaglio missioni'!JK6</f>
        <v>1851300</v>
      </c>
      <c r="M6" s="13">
        <f>'Uscite dettaglio missioni'!JL6</f>
        <v>1851300</v>
      </c>
      <c r="N6" s="13">
        <f>'Uscite dettaglio missioni'!JM6</f>
        <v>1859433.13</v>
      </c>
      <c r="O6" s="13">
        <f>'Uscite dettaglio missioni'!JN6</f>
        <v>1758179</v>
      </c>
      <c r="P6" s="13">
        <f>'Uscite dettaglio missioni'!JO6</f>
        <v>1758179</v>
      </c>
      <c r="Q6" s="13">
        <f>'Uscite dettaglio missioni'!JP6</f>
        <v>1897703.3900000001</v>
      </c>
      <c r="R6" s="13">
        <f>'Uscite dettaglio missioni'!JQ6</f>
        <v>1746890</v>
      </c>
      <c r="S6" s="13">
        <f>'Uscite dettaglio missioni'!JR6</f>
        <v>1746890</v>
      </c>
      <c r="T6" s="13">
        <f>'Uscite dettaglio missioni'!JS6</f>
        <v>1686510.3499999999</v>
      </c>
      <c r="U6" s="13">
        <f>'Uscite dettaglio missioni'!JT6</f>
        <v>1872431</v>
      </c>
      <c r="V6" s="13">
        <f>'Uscite dettaglio missioni'!JU6</f>
        <v>1783537</v>
      </c>
      <c r="W6" s="13">
        <f>'Uscite dettaglio missioni'!JV6</f>
        <v>1909246.67</v>
      </c>
      <c r="X6" s="13">
        <f>'Uscite dettaglio missioni'!JW6</f>
        <v>1831060</v>
      </c>
      <c r="Y6" s="13">
        <f>'Uscite dettaglio missioni'!JX6</f>
        <v>1835060</v>
      </c>
      <c r="Z6" s="13">
        <f>'Uscite dettaglio missioni'!JY6</f>
        <v>2016562.7400000002</v>
      </c>
      <c r="AA6" s="13">
        <f>'Uscite dettaglio missioni'!JZ6</f>
        <v>1861034</v>
      </c>
      <c r="AB6" s="13">
        <f>'Uscite dettaglio missioni'!KA6</f>
        <v>1812000</v>
      </c>
      <c r="AC6" s="13">
        <v>1980841.61</v>
      </c>
      <c r="AD6" s="13">
        <v>1980841.61</v>
      </c>
      <c r="AE6" s="13">
        <v>1980841.61</v>
      </c>
      <c r="AF6" s="13">
        <f>'Uscite dettaglio missioni'!KD6</f>
        <v>1997419.51</v>
      </c>
      <c r="AG6" s="13">
        <v>1980841.61</v>
      </c>
      <c r="AH6" s="13">
        <v>1980841.61</v>
      </c>
      <c r="AI6" s="13">
        <v>1980841.61</v>
      </c>
      <c r="AJ6" s="13">
        <v>1980841.61</v>
      </c>
      <c r="AK6" s="13">
        <v>1980841.61</v>
      </c>
      <c r="AL6" s="13">
        <f>'Uscite dettaglio missioni'!KJ6</f>
        <v>2141016</v>
      </c>
    </row>
    <row r="7" spans="1:38" x14ac:dyDescent="0.25">
      <c r="A7" s="5">
        <v>1103</v>
      </c>
      <c r="B7" s="9" t="s">
        <v>1</v>
      </c>
      <c r="C7" s="13">
        <f>'Uscite dettaglio missioni'!JB7</f>
        <v>0</v>
      </c>
      <c r="D7" s="13">
        <f>'Uscite dettaglio missioni'!JC7</f>
        <v>0</v>
      </c>
      <c r="E7" s="13">
        <f>'Uscite dettaglio missioni'!JD7</f>
        <v>90076</v>
      </c>
      <c r="F7" s="13">
        <f>'Uscite dettaglio missioni'!JE7</f>
        <v>0</v>
      </c>
      <c r="G7" s="13">
        <f>'Uscite dettaglio missioni'!JF7</f>
        <v>10950</v>
      </c>
      <c r="H7" s="13">
        <f>'Uscite dettaglio missioni'!JG7</f>
        <v>5475</v>
      </c>
      <c r="I7" s="13">
        <f>'Uscite dettaglio missioni'!JH7</f>
        <v>0</v>
      </c>
      <c r="J7" s="13">
        <f>'Uscite dettaglio missioni'!JI7</f>
        <v>0</v>
      </c>
      <c r="K7" s="13">
        <f>'Uscite dettaglio missioni'!JJ7</f>
        <v>0</v>
      </c>
      <c r="L7" s="13">
        <f>'Uscite dettaglio missioni'!JK7</f>
        <v>0</v>
      </c>
      <c r="M7" s="13">
        <f>'Uscite dettaglio missioni'!JL7</f>
        <v>0</v>
      </c>
      <c r="N7" s="13">
        <f>'Uscite dettaglio missioni'!JM7</f>
        <v>0</v>
      </c>
      <c r="O7" s="13">
        <f>'Uscite dettaglio missioni'!JN7</f>
        <v>0</v>
      </c>
      <c r="P7" s="13">
        <f>'Uscite dettaglio missioni'!JO7</f>
        <v>0</v>
      </c>
      <c r="Q7" s="13">
        <f>'Uscite dettaglio missioni'!JP7</f>
        <v>26691.45</v>
      </c>
      <c r="R7" s="13">
        <f>'Uscite dettaglio missioni'!JQ7</f>
        <v>0</v>
      </c>
      <c r="S7" s="13">
        <f>'Uscite dettaglio missioni'!JR7</f>
        <v>0</v>
      </c>
      <c r="T7" s="13">
        <f>'Uscite dettaglio missioni'!JS7</f>
        <v>0</v>
      </c>
      <c r="U7" s="13">
        <f>'Uscite dettaglio missioni'!JT7</f>
        <v>0</v>
      </c>
      <c r="V7" s="13">
        <f>'Uscite dettaglio missioni'!JU7</f>
        <v>0</v>
      </c>
      <c r="W7" s="13">
        <f>'Uscite dettaglio missioni'!JV7</f>
        <v>0</v>
      </c>
      <c r="X7" s="13">
        <f>'Uscite dettaglio missioni'!JW7</f>
        <v>0</v>
      </c>
      <c r="Y7" s="13">
        <f>'Uscite dettaglio missioni'!JX7</f>
        <v>12339.600000000002</v>
      </c>
      <c r="Z7" s="13">
        <f>'Uscite dettaglio missioni'!JY7</f>
        <v>12350.54</v>
      </c>
      <c r="AA7" s="13">
        <f>'Uscite dettaglio missioni'!JZ7</f>
        <v>12100</v>
      </c>
      <c r="AB7" s="13">
        <f>'Uscite dettaglio missioni'!KA7</f>
        <v>0</v>
      </c>
      <c r="AC7" s="13">
        <v>61135.31</v>
      </c>
      <c r="AD7" s="13">
        <v>61135.31</v>
      </c>
      <c r="AE7" s="13">
        <v>61135.31</v>
      </c>
      <c r="AF7" s="13">
        <f>'Uscite dettaglio missioni'!KD7</f>
        <v>14736.11</v>
      </c>
      <c r="AG7" s="13">
        <v>61135.31</v>
      </c>
      <c r="AH7" s="13">
        <v>61135.31</v>
      </c>
      <c r="AI7" s="13">
        <v>61135.31</v>
      </c>
      <c r="AJ7" s="13">
        <v>61135.31</v>
      </c>
      <c r="AK7" s="13">
        <v>61135.31</v>
      </c>
      <c r="AL7" s="13">
        <f>'Uscite dettaglio missioni'!KJ7</f>
        <v>0</v>
      </c>
    </row>
    <row r="8" spans="1:38" ht="15" customHeight="1" x14ac:dyDescent="0.25">
      <c r="A8" s="5">
        <v>12</v>
      </c>
      <c r="B8" s="8" t="s">
        <v>81</v>
      </c>
      <c r="C8" s="12">
        <f>'Uscite dettaglio missioni'!JB8</f>
        <v>1125500</v>
      </c>
      <c r="D8" s="12">
        <f>'Uscite dettaglio missioni'!JC8</f>
        <v>1125500</v>
      </c>
      <c r="E8" s="12">
        <f>'Uscite dettaglio missioni'!JD8</f>
        <v>1000896.18</v>
      </c>
      <c r="F8" s="12">
        <f>'Uscite dettaglio missioni'!JE8</f>
        <v>1032800</v>
      </c>
      <c r="G8" s="12">
        <f>'Uscite dettaglio missioni'!JF8</f>
        <v>1013300</v>
      </c>
      <c r="H8" s="12">
        <f>'Uscite dettaglio missioni'!JG8</f>
        <v>904835.53</v>
      </c>
      <c r="I8" s="12">
        <f>'Uscite dettaglio missioni'!JH8</f>
        <v>1029835.41</v>
      </c>
      <c r="J8" s="12">
        <f>'Uscite dettaglio missioni'!JI8</f>
        <v>918600</v>
      </c>
      <c r="K8" s="12">
        <f>'Uscite dettaglio missioni'!JJ8</f>
        <v>913327.92000000016</v>
      </c>
      <c r="L8" s="12">
        <f>'Uscite dettaglio missioni'!JK8</f>
        <v>950595</v>
      </c>
      <c r="M8" s="12">
        <f>'Uscite dettaglio missioni'!JL8</f>
        <v>955970</v>
      </c>
      <c r="N8" s="12">
        <f>'Uscite dettaglio missioni'!JM8</f>
        <v>902069.21</v>
      </c>
      <c r="O8" s="12">
        <f>'Uscite dettaglio missioni'!JN8</f>
        <v>877968</v>
      </c>
      <c r="P8" s="12">
        <f>'Uscite dettaglio missioni'!JO8</f>
        <v>877968</v>
      </c>
      <c r="Q8" s="12">
        <f>'Uscite dettaglio missioni'!JP8</f>
        <v>927200.84000000008</v>
      </c>
      <c r="R8" s="12">
        <f>'Uscite dettaglio missioni'!JQ8</f>
        <v>860440</v>
      </c>
      <c r="S8" s="12">
        <f>'Uscite dettaglio missioni'!JR8</f>
        <v>871700</v>
      </c>
      <c r="T8" s="12">
        <f>'Uscite dettaglio missioni'!JS8</f>
        <v>766172.04999999993</v>
      </c>
      <c r="U8" s="12">
        <f>'Uscite dettaglio missioni'!JT8</f>
        <v>922243</v>
      </c>
      <c r="V8" s="12">
        <f>'Uscite dettaglio missioni'!JU8</f>
        <v>875000</v>
      </c>
      <c r="W8" s="12">
        <f>'Uscite dettaglio missioni'!JV8</f>
        <v>920406.83</v>
      </c>
      <c r="X8" s="12">
        <f>'Uscite dettaglio missioni'!JW8</f>
        <v>902000</v>
      </c>
      <c r="Y8" s="12">
        <f>'Uscite dettaglio missioni'!JX8</f>
        <v>902000</v>
      </c>
      <c r="Z8" s="12">
        <f>'Uscite dettaglio missioni'!JY8</f>
        <v>833145.44</v>
      </c>
      <c r="AA8" s="12">
        <f>'Uscite dettaglio missioni'!JZ8</f>
        <v>1004249.7</v>
      </c>
      <c r="AB8" s="12">
        <f>'Uscite dettaglio missioni'!KA8</f>
        <v>949900</v>
      </c>
      <c r="AC8" s="12">
        <f>'Uscite dettaglio missioni'!KA8</f>
        <v>949900</v>
      </c>
      <c r="AD8" s="12">
        <f>'Uscite dettaglio missioni'!KB8</f>
        <v>869687.05</v>
      </c>
      <c r="AE8" s="12">
        <f>'Uscite dettaglio missioni'!KC8</f>
        <v>951060</v>
      </c>
      <c r="AF8" s="12">
        <f>'Uscite dettaglio missioni'!KD8</f>
        <v>951060</v>
      </c>
      <c r="AG8" s="12">
        <f>'Uscite dettaglio missioni'!KE8</f>
        <v>927244.64</v>
      </c>
      <c r="AH8" s="12">
        <f>'Uscite dettaglio missioni'!KF8</f>
        <v>1100300</v>
      </c>
      <c r="AI8" s="12">
        <f>'Uscite dettaglio missioni'!KG8</f>
        <v>1155000</v>
      </c>
      <c r="AJ8" s="12">
        <f>'Uscite dettaglio missioni'!KH8</f>
        <v>959607.34000000008</v>
      </c>
      <c r="AK8" s="12">
        <f>'Uscite dettaglio missioni'!KI8</f>
        <v>998200</v>
      </c>
      <c r="AL8" s="12">
        <f>'Uscite dettaglio missioni'!KJ8</f>
        <v>1118200</v>
      </c>
    </row>
    <row r="9" spans="1:38" x14ac:dyDescent="0.25">
      <c r="A9" s="5">
        <v>1201</v>
      </c>
      <c r="B9" s="9" t="s">
        <v>2</v>
      </c>
      <c r="C9" s="13">
        <f>'Uscite dettaglio missioni'!JB9</f>
        <v>304000</v>
      </c>
      <c r="D9" s="13">
        <f>'Uscite dettaglio missioni'!JC9</f>
        <v>304000</v>
      </c>
      <c r="E9" s="13">
        <f>'Uscite dettaglio missioni'!JD9</f>
        <v>270902.08</v>
      </c>
      <c r="F9" s="13">
        <f>'Uscite dettaglio missioni'!JE9</f>
        <v>280000</v>
      </c>
      <c r="G9" s="13">
        <f>'Uscite dettaglio missioni'!JF9</f>
        <v>300000</v>
      </c>
      <c r="H9" s="13">
        <f>'Uscite dettaglio missioni'!JG9</f>
        <v>257709.57</v>
      </c>
      <c r="I9" s="13">
        <f>'Uscite dettaglio missioni'!JH9</f>
        <v>277850.88</v>
      </c>
      <c r="J9" s="13">
        <f>'Uscite dettaglio missioni'!JI9</f>
        <v>258000</v>
      </c>
      <c r="K9" s="13">
        <f>'Uscite dettaglio missioni'!JJ9</f>
        <v>252869.44</v>
      </c>
      <c r="L9" s="13">
        <f>'Uscite dettaglio missioni'!JK9</f>
        <v>254000</v>
      </c>
      <c r="M9" s="13">
        <f>'Uscite dettaglio missioni'!JL9</f>
        <v>254000</v>
      </c>
      <c r="N9" s="13">
        <f>'Uscite dettaglio missioni'!JM9</f>
        <v>246339.04</v>
      </c>
      <c r="O9" s="13">
        <f>'Uscite dettaglio missioni'!JN9</f>
        <v>236173</v>
      </c>
      <c r="P9" s="13">
        <f>'Uscite dettaglio missioni'!JO9</f>
        <v>236173</v>
      </c>
      <c r="Q9" s="13">
        <f>'Uscite dettaglio missioni'!JP9</f>
        <v>248402.63</v>
      </c>
      <c r="R9" s="13">
        <f>'Uscite dettaglio missioni'!JQ9</f>
        <v>234700</v>
      </c>
      <c r="S9" s="13">
        <f>'Uscite dettaglio missioni'!JR9</f>
        <v>234700</v>
      </c>
      <c r="T9" s="13">
        <f>'Uscite dettaglio missioni'!JS9</f>
        <v>217987.07</v>
      </c>
      <c r="U9" s="13">
        <f>'Uscite dettaglio missioni'!JT9</f>
        <v>251521</v>
      </c>
      <c r="V9" s="13">
        <f>'Uscite dettaglio missioni'!JU9</f>
        <v>230000</v>
      </c>
      <c r="W9" s="13">
        <f>'Uscite dettaglio missioni'!JV9</f>
        <v>258936.47999999998</v>
      </c>
      <c r="X9" s="13">
        <f>'Uscite dettaglio missioni'!JW9</f>
        <v>246000</v>
      </c>
      <c r="Y9" s="13">
        <f>'Uscite dettaglio missioni'!JX9</f>
        <v>246000</v>
      </c>
      <c r="Z9" s="13">
        <f>'Uscite dettaglio missioni'!JY9</f>
        <v>228910.22</v>
      </c>
      <c r="AA9" s="13">
        <f>'Uscite dettaglio missioni'!JZ9</f>
        <v>271449.7</v>
      </c>
      <c r="AB9" s="13">
        <f>'Uscite dettaglio missioni'!KA9</f>
        <v>266000</v>
      </c>
      <c r="AC9" s="13">
        <v>223789.15</v>
      </c>
      <c r="AD9" s="13">
        <v>223789.15</v>
      </c>
      <c r="AE9" s="13">
        <v>223789.15</v>
      </c>
      <c r="AF9" s="13">
        <f>'Uscite dettaglio missioni'!KD9</f>
        <v>242710</v>
      </c>
      <c r="AG9" s="13">
        <v>223789.15</v>
      </c>
      <c r="AH9" s="13">
        <v>223789.15</v>
      </c>
      <c r="AI9" s="13">
        <v>223789.15</v>
      </c>
      <c r="AJ9" s="13">
        <v>223789.15</v>
      </c>
      <c r="AK9" s="13">
        <v>223789.15</v>
      </c>
      <c r="AL9" s="13">
        <f>'Uscite dettaglio missioni'!KJ9</f>
        <v>330000</v>
      </c>
    </row>
    <row r="10" spans="1:38" x14ac:dyDescent="0.25">
      <c r="A10" s="5">
        <v>1202</v>
      </c>
      <c r="B10" s="9" t="s">
        <v>3</v>
      </c>
      <c r="C10" s="13">
        <f>'Uscite dettaglio missioni'!JB10</f>
        <v>801000</v>
      </c>
      <c r="D10" s="13">
        <f>'Uscite dettaglio missioni'!JC10</f>
        <v>801000</v>
      </c>
      <c r="E10" s="13">
        <f>'Uscite dettaglio missioni'!JD10</f>
        <v>716955.42</v>
      </c>
      <c r="F10" s="13">
        <f>'Uscite dettaglio missioni'!JE10</f>
        <v>740000</v>
      </c>
      <c r="G10" s="13">
        <f>'Uscite dettaglio missioni'!JF10</f>
        <v>700000</v>
      </c>
      <c r="H10" s="13">
        <f>'Uscite dettaglio missioni'!JG10</f>
        <v>634642.46</v>
      </c>
      <c r="I10" s="13">
        <f>'Uscite dettaglio missioni'!JH10</f>
        <v>739184.53</v>
      </c>
      <c r="J10" s="13">
        <f>'Uscite dettaglio missioni'!JI10</f>
        <v>647800</v>
      </c>
      <c r="K10" s="13">
        <f>'Uscite dettaglio missioni'!JJ10</f>
        <v>648419.92000000004</v>
      </c>
      <c r="L10" s="13">
        <f>'Uscite dettaglio missioni'!JK10</f>
        <v>683995</v>
      </c>
      <c r="M10" s="13">
        <f>'Uscite dettaglio missioni'!JL10</f>
        <v>689370</v>
      </c>
      <c r="N10" s="13">
        <f>'Uscite dettaglio missioni'!JM10</f>
        <v>644941.96</v>
      </c>
      <c r="O10" s="13">
        <f>'Uscite dettaglio missioni'!JN10</f>
        <v>629795</v>
      </c>
      <c r="P10" s="13">
        <f>'Uscite dettaglio missioni'!JO10</f>
        <v>629795</v>
      </c>
      <c r="Q10" s="13">
        <f>'Uscite dettaglio missioni'!JP10</f>
        <v>672023.56</v>
      </c>
      <c r="R10" s="13">
        <f>'Uscite dettaglio missioni'!JQ10</f>
        <v>625740</v>
      </c>
      <c r="S10" s="13">
        <f>'Uscite dettaglio missioni'!JR10</f>
        <v>634000</v>
      </c>
      <c r="T10" s="13">
        <f>'Uscite dettaglio missioni'!JS10</f>
        <v>544990.66</v>
      </c>
      <c r="U10" s="13">
        <f>'Uscite dettaglio missioni'!JT10</f>
        <v>670722</v>
      </c>
      <c r="V10" s="13">
        <f>'Uscite dettaglio missioni'!JU10</f>
        <v>640000</v>
      </c>
      <c r="W10" s="13">
        <f>'Uscite dettaglio missioni'!JV10</f>
        <v>654478.26</v>
      </c>
      <c r="X10" s="13">
        <f>'Uscite dettaglio missioni'!JW10</f>
        <v>656000</v>
      </c>
      <c r="Y10" s="13">
        <f>'Uscite dettaglio missioni'!JX10</f>
        <v>656000</v>
      </c>
      <c r="Z10" s="13">
        <f>'Uscite dettaglio missioni'!JY10</f>
        <v>592954.31999999995</v>
      </c>
      <c r="AA10" s="13">
        <f>'Uscite dettaglio missioni'!JZ10</f>
        <v>721000</v>
      </c>
      <c r="AB10" s="13">
        <f>'Uscite dettaglio missioni'!KA10</f>
        <v>670000</v>
      </c>
      <c r="AC10" s="13">
        <v>632302.14</v>
      </c>
      <c r="AD10" s="13">
        <v>632302.14</v>
      </c>
      <c r="AE10" s="13">
        <v>632302.14</v>
      </c>
      <c r="AF10" s="13">
        <f>'Uscite dettaglio missioni'!KD10</f>
        <v>694350</v>
      </c>
      <c r="AG10" s="13">
        <v>632302.14</v>
      </c>
      <c r="AH10" s="13">
        <v>632302.14</v>
      </c>
      <c r="AI10" s="13">
        <v>632302.14</v>
      </c>
      <c r="AJ10" s="13">
        <v>632302.14</v>
      </c>
      <c r="AK10" s="13">
        <v>632302.14</v>
      </c>
      <c r="AL10" s="13">
        <f>'Uscite dettaglio missioni'!KJ10</f>
        <v>770200</v>
      </c>
    </row>
    <row r="11" spans="1:38" x14ac:dyDescent="0.25">
      <c r="A11" s="5">
        <v>1203</v>
      </c>
      <c r="B11" s="9" t="s">
        <v>4</v>
      </c>
      <c r="C11" s="13">
        <f>'Uscite dettaglio missioni'!JB11</f>
        <v>20500</v>
      </c>
      <c r="D11" s="13">
        <f>'Uscite dettaglio missioni'!JC11</f>
        <v>20500</v>
      </c>
      <c r="E11" s="13">
        <f>'Uscite dettaglio missioni'!JD11</f>
        <v>13038.68</v>
      </c>
      <c r="F11" s="13">
        <f>'Uscite dettaglio missioni'!JE11</f>
        <v>12800</v>
      </c>
      <c r="G11" s="13">
        <f>'Uscite dettaglio missioni'!JF11</f>
        <v>13300</v>
      </c>
      <c r="H11" s="13">
        <f>'Uscite dettaglio missioni'!JG11</f>
        <v>12483.5</v>
      </c>
      <c r="I11" s="13">
        <f>'Uscite dettaglio missioni'!JH11</f>
        <v>12800</v>
      </c>
      <c r="J11" s="13">
        <f>'Uscite dettaglio missioni'!JI11</f>
        <v>12800</v>
      </c>
      <c r="K11" s="13">
        <f>'Uscite dettaglio missioni'!JJ11</f>
        <v>12038.56</v>
      </c>
      <c r="L11" s="13">
        <f>'Uscite dettaglio missioni'!JK11</f>
        <v>12600</v>
      </c>
      <c r="M11" s="13">
        <f>'Uscite dettaglio missioni'!JL11</f>
        <v>12600</v>
      </c>
      <c r="N11" s="13">
        <f>'Uscite dettaglio missioni'!JM11</f>
        <v>10788.21</v>
      </c>
      <c r="O11" s="13">
        <f>'Uscite dettaglio missioni'!JN11</f>
        <v>12000</v>
      </c>
      <c r="P11" s="13">
        <f>'Uscite dettaglio missioni'!JO11</f>
        <v>12000</v>
      </c>
      <c r="Q11" s="13">
        <f>'Uscite dettaglio missioni'!JP11</f>
        <v>6774.65</v>
      </c>
      <c r="R11" s="13">
        <f>'Uscite dettaglio missioni'!JQ11</f>
        <v>0</v>
      </c>
      <c r="S11" s="13">
        <f>'Uscite dettaglio missioni'!JR11</f>
        <v>3000</v>
      </c>
      <c r="T11" s="13">
        <f>'Uscite dettaglio missioni'!JS11</f>
        <v>3194.32</v>
      </c>
      <c r="U11" s="13">
        <f>'Uscite dettaglio missioni'!JT11</f>
        <v>0</v>
      </c>
      <c r="V11" s="13">
        <f>'Uscite dettaglio missioni'!JU11</f>
        <v>5000</v>
      </c>
      <c r="W11" s="13">
        <f>'Uscite dettaglio missioni'!JV11</f>
        <v>6992.09</v>
      </c>
      <c r="X11" s="13">
        <f>'Uscite dettaglio missioni'!JW11</f>
        <v>0</v>
      </c>
      <c r="Y11" s="13">
        <f>'Uscite dettaglio missioni'!JX11</f>
        <v>0</v>
      </c>
      <c r="Z11" s="13">
        <f>'Uscite dettaglio missioni'!JY11</f>
        <v>11280.9</v>
      </c>
      <c r="AA11" s="13">
        <f>'Uscite dettaglio missioni'!JZ11</f>
        <v>11800</v>
      </c>
      <c r="AB11" s="13">
        <f>'Uscite dettaglio missioni'!KA11</f>
        <v>13900</v>
      </c>
      <c r="AC11" s="13">
        <v>13595.76</v>
      </c>
      <c r="AD11" s="13">
        <v>13595.76</v>
      </c>
      <c r="AE11" s="13">
        <v>13595.76</v>
      </c>
      <c r="AF11" s="13">
        <f>'Uscite dettaglio missioni'!KD11</f>
        <v>14000</v>
      </c>
      <c r="AG11" s="13">
        <v>13595.76</v>
      </c>
      <c r="AH11" s="13">
        <v>13595.76</v>
      </c>
      <c r="AI11" s="13">
        <v>13595.76</v>
      </c>
      <c r="AJ11" s="13">
        <v>13595.76</v>
      </c>
      <c r="AK11" s="13">
        <v>13595.76</v>
      </c>
      <c r="AL11" s="13">
        <f>'Uscite dettaglio missioni'!KJ11</f>
        <v>18000</v>
      </c>
    </row>
    <row r="12" spans="1:38" ht="15" customHeight="1" x14ac:dyDescent="0.25">
      <c r="A12" s="5">
        <v>13</v>
      </c>
      <c r="B12" s="8" t="s">
        <v>82</v>
      </c>
      <c r="C12" s="12">
        <f>'Uscite dettaglio missioni'!JB12</f>
        <v>730000</v>
      </c>
      <c r="D12" s="12">
        <f>'Uscite dettaglio missioni'!JC12</f>
        <v>730000</v>
      </c>
      <c r="E12" s="12">
        <f>'Uscite dettaglio missioni'!JD12</f>
        <v>670977.25</v>
      </c>
      <c r="F12" s="12">
        <f>'Uscite dettaglio missioni'!JE12</f>
        <v>717500</v>
      </c>
      <c r="G12" s="12">
        <f>'Uscite dettaglio missioni'!JF12</f>
        <v>737500</v>
      </c>
      <c r="H12" s="12">
        <f>'Uscite dettaglio missioni'!JG12</f>
        <v>673159.53</v>
      </c>
      <c r="I12" s="12">
        <f>'Uscite dettaglio missioni'!JH12</f>
        <v>727496.62</v>
      </c>
      <c r="J12" s="12">
        <f>'Uscite dettaglio missioni'!JI12</f>
        <v>673244</v>
      </c>
      <c r="K12" s="12">
        <f>'Uscite dettaglio missioni'!JJ12</f>
        <v>659704.12</v>
      </c>
      <c r="L12" s="12">
        <f>'Uscite dettaglio missioni'!JK12</f>
        <v>663000</v>
      </c>
      <c r="M12" s="12">
        <f>'Uscite dettaglio missioni'!JL12</f>
        <v>663000</v>
      </c>
      <c r="N12" s="12">
        <f>'Uscite dettaglio missioni'!JM12</f>
        <v>637777.68000000005</v>
      </c>
      <c r="O12" s="12">
        <f>'Uscite dettaglio missioni'!JN12</f>
        <v>640158</v>
      </c>
      <c r="P12" s="12">
        <f>'Uscite dettaglio missioni'!JO12</f>
        <v>640158</v>
      </c>
      <c r="Q12" s="12">
        <f>'Uscite dettaglio missioni'!JP12</f>
        <v>644447.80000000005</v>
      </c>
      <c r="R12" s="12">
        <f>'Uscite dettaglio missioni'!JQ12</f>
        <v>634594.19999999995</v>
      </c>
      <c r="S12" s="12">
        <f>'Uscite dettaglio missioni'!JR12</f>
        <v>634594.19999999995</v>
      </c>
      <c r="T12" s="12">
        <f>'Uscite dettaglio missioni'!JS12</f>
        <v>574050.0199999999</v>
      </c>
      <c r="U12" s="12">
        <f>'Uscite dettaglio missioni'!JT12</f>
        <v>683326</v>
      </c>
      <c r="V12" s="12">
        <f>'Uscite dettaglio missioni'!JU12</f>
        <v>625415</v>
      </c>
      <c r="W12" s="12">
        <f>'Uscite dettaglio missioni'!JV12</f>
        <v>677021.31</v>
      </c>
      <c r="X12" s="12">
        <f>'Uscite dettaglio missioni'!JW12</f>
        <v>698650</v>
      </c>
      <c r="Y12" s="12">
        <f>'Uscite dettaglio missioni'!JX12</f>
        <v>698650</v>
      </c>
      <c r="Z12" s="12">
        <f>'Uscite dettaglio missioni'!JY12</f>
        <v>582946.87</v>
      </c>
      <c r="AA12" s="12">
        <f>'Uscite dettaglio missioni'!JZ12</f>
        <v>551565</v>
      </c>
      <c r="AB12" s="12">
        <f>'Uscite dettaglio missioni'!KA12</f>
        <v>637360</v>
      </c>
      <c r="AC12" s="12">
        <f>'Uscite dettaglio missioni'!KA12</f>
        <v>637360</v>
      </c>
      <c r="AD12" s="12">
        <f>'Uscite dettaglio missioni'!KB12</f>
        <v>635163.53</v>
      </c>
      <c r="AE12" s="12">
        <f>'Uscite dettaglio missioni'!KC12</f>
        <v>705300</v>
      </c>
      <c r="AF12" s="12">
        <f>'Uscite dettaglio missioni'!KD12</f>
        <v>717775.33</v>
      </c>
      <c r="AG12" s="12">
        <f>'Uscite dettaglio missioni'!KE12</f>
        <v>701994.25</v>
      </c>
      <c r="AH12" s="12">
        <f>'Uscite dettaglio missioni'!KF12</f>
        <v>712100</v>
      </c>
      <c r="AI12" s="12">
        <f>'Uscite dettaglio missioni'!KG12</f>
        <v>715250</v>
      </c>
      <c r="AJ12" s="12">
        <f>'Uscite dettaglio missioni'!KH12</f>
        <v>523657.54000000004</v>
      </c>
      <c r="AK12" s="12">
        <f>'Uscite dettaglio missioni'!KI12</f>
        <v>719400</v>
      </c>
      <c r="AL12" s="12">
        <f>'Uscite dettaglio missioni'!KJ12</f>
        <v>839400</v>
      </c>
    </row>
    <row r="13" spans="1:38" x14ac:dyDescent="0.25">
      <c r="A13" s="5">
        <v>1301</v>
      </c>
      <c r="B13" s="9" t="s">
        <v>5</v>
      </c>
      <c r="C13" s="13">
        <f>'Uscite dettaglio missioni'!JB13</f>
        <v>730000</v>
      </c>
      <c r="D13" s="13">
        <f>'Uscite dettaglio missioni'!JC13</f>
        <v>730000</v>
      </c>
      <c r="E13" s="13">
        <f>'Uscite dettaglio missioni'!JD13</f>
        <v>670977.25</v>
      </c>
      <c r="F13" s="13">
        <f>'Uscite dettaglio missioni'!JE13</f>
        <v>717500</v>
      </c>
      <c r="G13" s="13">
        <f>'Uscite dettaglio missioni'!JF13</f>
        <v>737500</v>
      </c>
      <c r="H13" s="13">
        <f>'Uscite dettaglio missioni'!JG13</f>
        <v>673159.53</v>
      </c>
      <c r="I13" s="13">
        <f>'Uscite dettaglio missioni'!JH13</f>
        <v>727496.62</v>
      </c>
      <c r="J13" s="13">
        <f>'Uscite dettaglio missioni'!JI13</f>
        <v>673244</v>
      </c>
      <c r="K13" s="13">
        <f>'Uscite dettaglio missioni'!JJ13</f>
        <v>659704.12</v>
      </c>
      <c r="L13" s="13">
        <f>'Uscite dettaglio missioni'!JK13</f>
        <v>663000</v>
      </c>
      <c r="M13" s="13">
        <f>'Uscite dettaglio missioni'!JL13</f>
        <v>663000</v>
      </c>
      <c r="N13" s="13">
        <f>'Uscite dettaglio missioni'!JM13</f>
        <v>637777.68000000005</v>
      </c>
      <c r="O13" s="13">
        <f>'Uscite dettaglio missioni'!JN13</f>
        <v>640158</v>
      </c>
      <c r="P13" s="13">
        <f>'Uscite dettaglio missioni'!JO13</f>
        <v>640158</v>
      </c>
      <c r="Q13" s="13">
        <f>'Uscite dettaglio missioni'!JP13</f>
        <v>644447.80000000005</v>
      </c>
      <c r="R13" s="13">
        <f>'Uscite dettaglio missioni'!JQ13</f>
        <v>634594.19999999995</v>
      </c>
      <c r="S13" s="13">
        <f>'Uscite dettaglio missioni'!JR13</f>
        <v>634594.19999999995</v>
      </c>
      <c r="T13" s="13">
        <f>'Uscite dettaglio missioni'!JS13</f>
        <v>574050.0199999999</v>
      </c>
      <c r="U13" s="13">
        <f>'Uscite dettaglio missioni'!JT13</f>
        <v>683326</v>
      </c>
      <c r="V13" s="13">
        <f>'Uscite dettaglio missioni'!JU13</f>
        <v>625415</v>
      </c>
      <c r="W13" s="13">
        <f>'Uscite dettaglio missioni'!JV13</f>
        <v>677021.31</v>
      </c>
      <c r="X13" s="13">
        <f>'Uscite dettaglio missioni'!JW13</f>
        <v>698650</v>
      </c>
      <c r="Y13" s="13">
        <f>'Uscite dettaglio missioni'!JX13</f>
        <v>698650</v>
      </c>
      <c r="Z13" s="13">
        <f>'Uscite dettaglio missioni'!JY13</f>
        <v>582946.87</v>
      </c>
      <c r="AA13" s="13">
        <f>'Uscite dettaglio missioni'!JZ13</f>
        <v>551565</v>
      </c>
      <c r="AB13" s="13">
        <f>'Uscite dettaglio missioni'!KA13</f>
        <v>637360</v>
      </c>
      <c r="AC13" s="13">
        <v>635163.53</v>
      </c>
      <c r="AD13" s="13">
        <v>635163.53</v>
      </c>
      <c r="AE13" s="13">
        <v>635163.53</v>
      </c>
      <c r="AF13" s="13">
        <f>'Uscite dettaglio missioni'!KD13</f>
        <v>717775.33</v>
      </c>
      <c r="AG13" s="13">
        <v>635163.53</v>
      </c>
      <c r="AH13" s="13">
        <v>635163.53</v>
      </c>
      <c r="AI13" s="13">
        <v>635163.53</v>
      </c>
      <c r="AJ13" s="13">
        <v>635163.53</v>
      </c>
      <c r="AK13" s="13">
        <v>635163.53</v>
      </c>
      <c r="AL13" s="13">
        <f>'Uscite dettaglio missioni'!KJ13</f>
        <v>839400</v>
      </c>
    </row>
    <row r="14" spans="1:38" ht="15" customHeight="1" x14ac:dyDescent="0.25">
      <c r="A14" s="5">
        <v>14</v>
      </c>
      <c r="B14" s="8" t="s">
        <v>83</v>
      </c>
      <c r="C14" s="12">
        <f>'Uscite dettaglio missioni'!JB14</f>
        <v>46000</v>
      </c>
      <c r="D14" s="12">
        <f>'Uscite dettaglio missioni'!JC14</f>
        <v>46000</v>
      </c>
      <c r="E14" s="12">
        <f>'Uscite dettaglio missioni'!JD14</f>
        <v>53150.999999999993</v>
      </c>
      <c r="F14" s="12">
        <f>'Uscite dettaglio missioni'!JE14</f>
        <v>53406</v>
      </c>
      <c r="G14" s="12">
        <f>'Uscite dettaglio missioni'!JF14</f>
        <v>50919</v>
      </c>
      <c r="H14" s="12">
        <f>'Uscite dettaglio missioni'!JG14</f>
        <v>35000</v>
      </c>
      <c r="I14" s="12">
        <f>'Uscite dettaglio missioni'!JH14</f>
        <v>50000</v>
      </c>
      <c r="J14" s="12">
        <f>'Uscite dettaglio missioni'!JI14</f>
        <v>56419.001000000004</v>
      </c>
      <c r="K14" s="12">
        <f>'Uscite dettaglio missioni'!JJ14</f>
        <v>75690</v>
      </c>
      <c r="L14" s="12">
        <f>'Uscite dettaglio missioni'!JK14</f>
        <v>52000</v>
      </c>
      <c r="M14" s="12">
        <f>'Uscite dettaglio missioni'!JL14</f>
        <v>52000</v>
      </c>
      <c r="N14" s="12">
        <f>'Uscite dettaglio missioni'!JM14</f>
        <v>25000</v>
      </c>
      <c r="O14" s="12">
        <f>'Uscite dettaglio missioni'!JN14</f>
        <v>53000</v>
      </c>
      <c r="P14" s="12">
        <f>'Uscite dettaglio missioni'!JO14</f>
        <v>71750</v>
      </c>
      <c r="Q14" s="12">
        <f>'Uscite dettaglio missioni'!JP14</f>
        <v>48622</v>
      </c>
      <c r="R14" s="12">
        <f>'Uscite dettaglio missioni'!JQ14</f>
        <v>51000</v>
      </c>
      <c r="S14" s="12">
        <f>'Uscite dettaglio missioni'!JR14</f>
        <v>48112.52</v>
      </c>
      <c r="T14" s="12">
        <f>'Uscite dettaglio missioni'!JS14</f>
        <v>23112.87</v>
      </c>
      <c r="U14" s="12">
        <f>'Uscite dettaglio missioni'!JT14</f>
        <v>48000</v>
      </c>
      <c r="V14" s="12">
        <f>'Uscite dettaglio missioni'!JU14</f>
        <v>23000</v>
      </c>
      <c r="W14" s="12">
        <f>'Uscite dettaglio missioni'!JV14</f>
        <v>0</v>
      </c>
      <c r="X14" s="12">
        <f>'Uscite dettaglio missioni'!JW14</f>
        <v>23000</v>
      </c>
      <c r="Y14" s="12">
        <f>'Uscite dettaglio missioni'!JX14</f>
        <v>54300</v>
      </c>
      <c r="Z14" s="12">
        <f>'Uscite dettaglio missioni'!JY14</f>
        <v>53987.73000000001</v>
      </c>
      <c r="AA14" s="12">
        <f>'Uscite dettaglio missioni'!JZ14</f>
        <v>50000</v>
      </c>
      <c r="AB14" s="12">
        <f>'Uscite dettaglio missioni'!KA14</f>
        <v>48275.53</v>
      </c>
      <c r="AC14" s="12">
        <f>'Uscite dettaglio missioni'!KA14</f>
        <v>48275.53</v>
      </c>
      <c r="AD14" s="12">
        <f>'Uscite dettaglio missioni'!KB14</f>
        <v>48275.53</v>
      </c>
      <c r="AE14" s="12">
        <f>'Uscite dettaglio missioni'!KC14</f>
        <v>50000</v>
      </c>
      <c r="AF14" s="12">
        <f>'Uscite dettaglio missioni'!KD14</f>
        <v>50031.65</v>
      </c>
      <c r="AG14" s="12">
        <f>'Uscite dettaglio missioni'!KE14</f>
        <v>50034.400000000001</v>
      </c>
      <c r="AH14" s="12">
        <f>'Uscite dettaglio missioni'!KF14</f>
        <v>50800</v>
      </c>
      <c r="AI14" s="12">
        <f>'Uscite dettaglio missioni'!KG14</f>
        <v>50800</v>
      </c>
      <c r="AJ14" s="12">
        <f>'Uscite dettaglio missioni'!KH14</f>
        <v>50039.5</v>
      </c>
      <c r="AK14" s="12">
        <f>'Uscite dettaglio missioni'!KI14</f>
        <v>54846</v>
      </c>
      <c r="AL14" s="12">
        <f>'Uscite dettaglio missioni'!KJ14</f>
        <v>54846</v>
      </c>
    </row>
    <row r="15" spans="1:38" x14ac:dyDescent="0.25">
      <c r="A15" s="5">
        <v>1401</v>
      </c>
      <c r="B15" s="9" t="s">
        <v>247</v>
      </c>
      <c r="C15" s="13">
        <f>'Uscite dettaglio missioni'!JB15</f>
        <v>0</v>
      </c>
      <c r="D15" s="13">
        <f>'Uscite dettaglio missioni'!JC15</f>
        <v>0</v>
      </c>
      <c r="E15" s="13">
        <f>'Uscite dettaglio missioni'!JD15</f>
        <v>0</v>
      </c>
      <c r="F15" s="13">
        <f>'Uscite dettaglio missioni'!JE15</f>
        <v>25000</v>
      </c>
      <c r="G15" s="13">
        <f>'Uscite dettaglio missioni'!JF15</f>
        <v>25000</v>
      </c>
      <c r="H15" s="13">
        <f>'Uscite dettaglio missioni'!JG15</f>
        <v>35000</v>
      </c>
      <c r="I15" s="13">
        <f>'Uscite dettaglio missioni'!JH15</f>
        <v>25000</v>
      </c>
      <c r="J15" s="13">
        <f>'Uscite dettaglio missioni'!JI15</f>
        <v>25000</v>
      </c>
      <c r="K15" s="13">
        <f>'Uscite dettaglio missioni'!JJ15</f>
        <v>25000</v>
      </c>
      <c r="L15" s="13">
        <f>'Uscite dettaglio missioni'!JK15</f>
        <v>25000</v>
      </c>
      <c r="M15" s="13">
        <f>'Uscite dettaglio missioni'!JL15</f>
        <v>25000</v>
      </c>
      <c r="N15" s="13">
        <f>'Uscite dettaglio missioni'!JM15</f>
        <v>25000</v>
      </c>
      <c r="O15" s="13">
        <f>'Uscite dettaglio missioni'!JN15</f>
        <v>25000</v>
      </c>
      <c r="P15" s="13">
        <f>'Uscite dettaglio missioni'!JO15</f>
        <v>25000</v>
      </c>
      <c r="Q15" s="13">
        <f>'Uscite dettaglio missioni'!JP15</f>
        <v>25000</v>
      </c>
      <c r="R15" s="13">
        <f>'Uscite dettaglio missioni'!JQ15</f>
        <v>25000</v>
      </c>
      <c r="S15" s="13">
        <f>'Uscite dettaglio missioni'!JR15</f>
        <v>25000</v>
      </c>
      <c r="T15" s="13">
        <f>'Uscite dettaglio missioni'!JS15</f>
        <v>0</v>
      </c>
      <c r="U15" s="13">
        <f>'Uscite dettaglio missioni'!JT15</f>
        <v>25000</v>
      </c>
      <c r="V15" s="13">
        <f>'Uscite dettaglio missioni'!JU15</f>
        <v>0</v>
      </c>
      <c r="W15" s="13">
        <f>'Uscite dettaglio missioni'!JV15</f>
        <v>0</v>
      </c>
      <c r="X15" s="13">
        <f>'Uscite dettaglio missioni'!JW15</f>
        <v>0</v>
      </c>
      <c r="Y15" s="13">
        <f>'Uscite dettaglio missioni'!JX15</f>
        <v>0</v>
      </c>
      <c r="Z15" s="13">
        <f>'Uscite dettaglio missioni'!JY15</f>
        <v>0</v>
      </c>
      <c r="AA15" s="13">
        <f>'Uscite dettaglio missioni'!JZ15</f>
        <v>0</v>
      </c>
      <c r="AB15" s="13">
        <f>'Uscite dettaglio missioni'!KA15</f>
        <v>0</v>
      </c>
      <c r="AC15" s="13">
        <f>'Uscite dettaglio missioni'!KA15</f>
        <v>0</v>
      </c>
      <c r="AD15" s="13">
        <f>'Uscite dettaglio missioni'!KB15</f>
        <v>0</v>
      </c>
      <c r="AE15" s="13">
        <f>'Uscite dettaglio missioni'!KC15</f>
        <v>0</v>
      </c>
      <c r="AF15" s="13">
        <f>'Uscite dettaglio missioni'!KD15</f>
        <v>0</v>
      </c>
      <c r="AG15" s="13">
        <f>'Uscite dettaglio missioni'!KE15</f>
        <v>0</v>
      </c>
      <c r="AH15" s="13">
        <f>'Uscite dettaglio missioni'!KF15</f>
        <v>0</v>
      </c>
      <c r="AI15" s="13">
        <f>'Uscite dettaglio missioni'!KG15</f>
        <v>0</v>
      </c>
      <c r="AJ15" s="13">
        <f>'Uscite dettaglio missioni'!KH15</f>
        <v>0</v>
      </c>
      <c r="AK15" s="13">
        <f>'Uscite dettaglio missioni'!KI15</f>
        <v>0</v>
      </c>
      <c r="AL15" s="13">
        <f>'Uscite dettaglio missioni'!KJ15</f>
        <v>0</v>
      </c>
    </row>
    <row r="16" spans="1:38" x14ac:dyDescent="0.25">
      <c r="A16" s="5">
        <v>1402</v>
      </c>
      <c r="B16" s="9" t="s">
        <v>6</v>
      </c>
      <c r="C16" s="13">
        <f>'Uscite dettaglio missioni'!JB16</f>
        <v>46000</v>
      </c>
      <c r="D16" s="13">
        <f>'Uscite dettaglio missioni'!JC16</f>
        <v>46000</v>
      </c>
      <c r="E16" s="13">
        <f>'Uscite dettaglio missioni'!JD16</f>
        <v>53150.999999999993</v>
      </c>
      <c r="F16" s="13">
        <f>'Uscite dettaglio missioni'!JE16</f>
        <v>28406</v>
      </c>
      <c r="G16" s="13">
        <f>'Uscite dettaglio missioni'!JF16</f>
        <v>25919</v>
      </c>
      <c r="H16" s="13">
        <f>'Uscite dettaglio missioni'!JG16</f>
        <v>0</v>
      </c>
      <c r="I16" s="13">
        <f>'Uscite dettaglio missioni'!JH16</f>
        <v>25000</v>
      </c>
      <c r="J16" s="13">
        <f>'Uscite dettaglio missioni'!JI16</f>
        <v>31419.001</v>
      </c>
      <c r="K16" s="13">
        <f>'Uscite dettaglio missioni'!JJ16</f>
        <v>50690</v>
      </c>
      <c r="L16" s="13">
        <f>'Uscite dettaglio missioni'!JK16</f>
        <v>27000</v>
      </c>
      <c r="M16" s="13">
        <f>'Uscite dettaglio missioni'!JL16</f>
        <v>27000</v>
      </c>
      <c r="N16" s="13">
        <f>'Uscite dettaglio missioni'!JM16</f>
        <v>0</v>
      </c>
      <c r="O16" s="13">
        <f>'Uscite dettaglio missioni'!JN16</f>
        <v>28000</v>
      </c>
      <c r="P16" s="13">
        <f>'Uscite dettaglio missioni'!JO16</f>
        <v>46750</v>
      </c>
      <c r="Q16" s="13">
        <f>'Uscite dettaglio missioni'!JP16</f>
        <v>23622</v>
      </c>
      <c r="R16" s="13">
        <f>'Uscite dettaglio missioni'!JQ16</f>
        <v>26000</v>
      </c>
      <c r="S16" s="13">
        <f>'Uscite dettaglio missioni'!JR16</f>
        <v>23112.519999999997</v>
      </c>
      <c r="T16" s="13">
        <f>'Uscite dettaglio missioni'!JS16</f>
        <v>23112.87</v>
      </c>
      <c r="U16" s="13">
        <f>'Uscite dettaglio missioni'!JT16</f>
        <v>23000</v>
      </c>
      <c r="V16" s="13">
        <f>'Uscite dettaglio missioni'!JU16</f>
        <v>23000</v>
      </c>
      <c r="W16" s="13">
        <f>'Uscite dettaglio missioni'!JV16</f>
        <v>0</v>
      </c>
      <c r="X16" s="13">
        <f>'Uscite dettaglio missioni'!JW16</f>
        <v>23000</v>
      </c>
      <c r="Y16" s="13">
        <f>'Uscite dettaglio missioni'!JX16</f>
        <v>54300</v>
      </c>
      <c r="Z16" s="13">
        <f>'Uscite dettaglio missioni'!JY16</f>
        <v>53987.73000000001</v>
      </c>
      <c r="AA16" s="13">
        <f>'Uscite dettaglio missioni'!JZ16</f>
        <v>50000</v>
      </c>
      <c r="AB16" s="13">
        <f>'Uscite dettaglio missioni'!KA16</f>
        <v>48275.53</v>
      </c>
      <c r="AC16" s="13">
        <v>48275.53</v>
      </c>
      <c r="AD16" s="13">
        <v>48275.53</v>
      </c>
      <c r="AE16" s="13">
        <v>48275.53</v>
      </c>
      <c r="AF16" s="13">
        <f>'Uscite dettaglio missioni'!KD16</f>
        <v>50031.65</v>
      </c>
      <c r="AG16" s="13">
        <v>48275.53</v>
      </c>
      <c r="AH16" s="13">
        <v>48275.53</v>
      </c>
      <c r="AI16" s="13">
        <v>48275.53</v>
      </c>
      <c r="AJ16" s="13">
        <v>48275.53</v>
      </c>
      <c r="AK16" s="13">
        <v>48275.53</v>
      </c>
      <c r="AL16" s="13">
        <f>'Uscite dettaglio missioni'!KJ16</f>
        <v>54846</v>
      </c>
    </row>
    <row r="17" spans="1:38" ht="15" customHeight="1" x14ac:dyDescent="0.25">
      <c r="A17" s="5">
        <v>15</v>
      </c>
      <c r="B17" s="8" t="s">
        <v>84</v>
      </c>
      <c r="C17" s="12">
        <f>'Uscite dettaglio missioni'!JB17</f>
        <v>24169.39</v>
      </c>
      <c r="D17" s="12">
        <f>'Uscite dettaglio missioni'!JC17</f>
        <v>24829.89</v>
      </c>
      <c r="E17" s="12">
        <f>'Uscite dettaglio missioni'!JD17</f>
        <v>22444.239999999998</v>
      </c>
      <c r="F17" s="12">
        <f>'Uscite dettaglio missioni'!JE17</f>
        <v>130129</v>
      </c>
      <c r="G17" s="12">
        <f>'Uscite dettaglio missioni'!JF17</f>
        <v>101608.08</v>
      </c>
      <c r="H17" s="12">
        <f>'Uscite dettaglio missioni'!JG17</f>
        <v>14960.59</v>
      </c>
      <c r="I17" s="12">
        <f>'Uscite dettaglio missioni'!JH17</f>
        <v>129945.58</v>
      </c>
      <c r="J17" s="12">
        <f>'Uscite dettaglio missioni'!JI17</f>
        <v>145354.29</v>
      </c>
      <c r="K17" s="12">
        <f>'Uscite dettaglio missioni'!JJ17</f>
        <v>155610.07999999999</v>
      </c>
      <c r="L17" s="12">
        <f>'Uscite dettaglio missioni'!JK17</f>
        <v>170431</v>
      </c>
      <c r="M17" s="12">
        <f>'Uscite dettaglio missioni'!JL17</f>
        <v>239053.21</v>
      </c>
      <c r="N17" s="12">
        <f>'Uscite dettaglio missioni'!JM17</f>
        <v>203827.17</v>
      </c>
      <c r="O17" s="12">
        <f>'Uscite dettaglio missioni'!JN17</f>
        <v>203616</v>
      </c>
      <c r="P17" s="12">
        <f>'Uscite dettaglio missioni'!JO17</f>
        <v>247440.73</v>
      </c>
      <c r="Q17" s="12">
        <f>'Uscite dettaglio missioni'!JP17</f>
        <v>187129.81</v>
      </c>
      <c r="R17" s="12">
        <f>'Uscite dettaglio missioni'!JQ17</f>
        <v>75400.009999999995</v>
      </c>
      <c r="S17" s="12">
        <f>'Uscite dettaglio missioni'!JR17</f>
        <v>64379.58</v>
      </c>
      <c r="T17" s="12">
        <f>'Uscite dettaglio missioni'!JS17</f>
        <v>50658.049999999996</v>
      </c>
      <c r="U17" s="12">
        <f>'Uscite dettaglio missioni'!JT17</f>
        <v>170475</v>
      </c>
      <c r="V17" s="12">
        <f>'Uscite dettaglio missioni'!JU17</f>
        <v>218344.46</v>
      </c>
      <c r="W17" s="12">
        <f>'Uscite dettaglio missioni'!JV17</f>
        <v>186321.94</v>
      </c>
      <c r="X17" s="12">
        <f>'Uscite dettaglio missioni'!JW17</f>
        <v>197228</v>
      </c>
      <c r="Y17" s="12">
        <f>'Uscite dettaglio missioni'!JX17</f>
        <v>199044</v>
      </c>
      <c r="Z17" s="12">
        <f>'Uscite dettaglio missioni'!JY17</f>
        <v>134097.17000000001</v>
      </c>
      <c r="AA17" s="12">
        <f>'Uscite dettaglio missioni'!JZ17</f>
        <v>2124576.2999999998</v>
      </c>
      <c r="AB17" s="12">
        <f>'Uscite dettaglio missioni'!KA17</f>
        <v>94330.92</v>
      </c>
      <c r="AC17" s="12">
        <f>'Uscite dettaglio missioni'!KA17</f>
        <v>94330.92</v>
      </c>
      <c r="AD17" s="12">
        <f>'Uscite dettaglio missioni'!KB17</f>
        <v>61695.93</v>
      </c>
      <c r="AE17" s="12">
        <f>'Uscite dettaglio missioni'!KC17</f>
        <v>167354.49</v>
      </c>
      <c r="AF17" s="12">
        <f>'Uscite dettaglio missioni'!KD17</f>
        <v>179973.25</v>
      </c>
      <c r="AG17" s="12">
        <f>'Uscite dettaglio missioni'!KE17</f>
        <v>206135.78</v>
      </c>
      <c r="AH17" s="12">
        <f>'Uscite dettaglio missioni'!KF17</f>
        <v>154106.16999999998</v>
      </c>
      <c r="AI17" s="12">
        <f>'Uscite dettaglio missioni'!KG17</f>
        <v>155152.16999999998</v>
      </c>
      <c r="AJ17" s="12">
        <f>'Uscite dettaglio missioni'!KH17</f>
        <v>146525.89000000001</v>
      </c>
      <c r="AK17" s="12">
        <f>'Uscite dettaglio missioni'!KI17</f>
        <v>111699</v>
      </c>
      <c r="AL17" s="12">
        <f>'Uscite dettaglio missioni'!KJ17</f>
        <v>111699</v>
      </c>
    </row>
    <row r="18" spans="1:38" x14ac:dyDescent="0.25">
      <c r="A18" s="5">
        <v>1501</v>
      </c>
      <c r="B18" s="9" t="s">
        <v>7</v>
      </c>
      <c r="C18" s="13">
        <f>'Uscite dettaglio missioni'!JB18</f>
        <v>4169.3900000000003</v>
      </c>
      <c r="D18" s="13">
        <f>'Uscite dettaglio missioni'!JC18</f>
        <v>4667.8900000000003</v>
      </c>
      <c r="E18" s="13">
        <f>'Uscite dettaglio missioni'!JD18</f>
        <v>4646.6900000000005</v>
      </c>
      <c r="F18" s="13">
        <f>'Uscite dettaglio missioni'!JE18</f>
        <v>10135</v>
      </c>
      <c r="G18" s="13">
        <f>'Uscite dettaglio missioni'!JF18</f>
        <v>3875</v>
      </c>
      <c r="H18" s="13">
        <f>'Uscite dettaglio missioni'!JG18</f>
        <v>3042.05</v>
      </c>
      <c r="I18" s="13">
        <f>'Uscite dettaglio missioni'!JH18</f>
        <v>5700</v>
      </c>
      <c r="J18" s="13">
        <f>'Uscite dettaglio missioni'!JI18</f>
        <v>5700</v>
      </c>
      <c r="K18" s="13">
        <f>'Uscite dettaglio missioni'!JJ18</f>
        <v>3323.0600000000004</v>
      </c>
      <c r="L18" s="13">
        <f>'Uscite dettaglio missioni'!JK18</f>
        <v>5600</v>
      </c>
      <c r="M18" s="13">
        <f>'Uscite dettaglio missioni'!JL18</f>
        <v>5600</v>
      </c>
      <c r="N18" s="13">
        <f>'Uscite dettaglio missioni'!JM18</f>
        <v>4595.97</v>
      </c>
      <c r="O18" s="13">
        <f>'Uscite dettaglio missioni'!JN18</f>
        <v>5500</v>
      </c>
      <c r="P18" s="13">
        <f>'Uscite dettaglio missioni'!JO18</f>
        <v>5500</v>
      </c>
      <c r="Q18" s="13">
        <f>'Uscite dettaglio missioni'!JP18</f>
        <v>6444.9</v>
      </c>
      <c r="R18" s="13">
        <f>'Uscite dettaglio missioni'!JQ18</f>
        <v>5400</v>
      </c>
      <c r="S18" s="13">
        <f>'Uscite dettaglio missioni'!JR18</f>
        <v>5420</v>
      </c>
      <c r="T18" s="13">
        <f>'Uscite dettaglio missioni'!JS18</f>
        <v>6154.04</v>
      </c>
      <c r="U18" s="13">
        <f>'Uscite dettaglio missioni'!JT18</f>
        <v>5892</v>
      </c>
      <c r="V18" s="13">
        <f>'Uscite dettaglio missioni'!JU18</f>
        <v>5892</v>
      </c>
      <c r="W18" s="13">
        <f>'Uscite dettaglio missioni'!JV18</f>
        <v>1430.6499999999999</v>
      </c>
      <c r="X18" s="13">
        <f>'Uscite dettaglio missioni'!JW18</f>
        <v>4928</v>
      </c>
      <c r="Y18" s="13">
        <f>'Uscite dettaglio missioni'!JX18</f>
        <v>4928</v>
      </c>
      <c r="Z18" s="13">
        <f>'Uscite dettaglio missioni'!JY18</f>
        <v>1410.83</v>
      </c>
      <c r="AA18" s="13">
        <f>'Uscite dettaglio missioni'!JZ18</f>
        <v>5444</v>
      </c>
      <c r="AB18" s="13">
        <f>'Uscite dettaglio missioni'!KA18</f>
        <v>5444</v>
      </c>
      <c r="AC18" s="13">
        <v>2256.12</v>
      </c>
      <c r="AD18" s="13">
        <v>2256.12</v>
      </c>
      <c r="AE18" s="13">
        <v>2256.12</v>
      </c>
      <c r="AF18" s="13">
        <f>'Uscite dettaglio missioni'!KD18</f>
        <v>5980</v>
      </c>
      <c r="AG18" s="13">
        <v>2256.12</v>
      </c>
      <c r="AH18" s="13">
        <v>2256.12</v>
      </c>
      <c r="AI18" s="13">
        <v>2256.12</v>
      </c>
      <c r="AJ18" s="13">
        <v>2256.12</v>
      </c>
      <c r="AK18" s="13">
        <v>2256.12</v>
      </c>
      <c r="AL18" s="13">
        <f>'Uscite dettaglio missioni'!KJ18</f>
        <v>5350</v>
      </c>
    </row>
    <row r="19" spans="1:38" x14ac:dyDescent="0.25">
      <c r="A19" s="5">
        <v>1502</v>
      </c>
      <c r="B19" s="9" t="s">
        <v>251</v>
      </c>
      <c r="C19" s="13">
        <f>'Uscite dettaglio missioni'!JB19</f>
        <v>0</v>
      </c>
      <c r="D19" s="13">
        <f>'Uscite dettaglio missioni'!JC19</f>
        <v>0</v>
      </c>
      <c r="E19" s="13">
        <f>'Uscite dettaglio missioni'!JD19</f>
        <v>0</v>
      </c>
      <c r="F19" s="13">
        <f>'Uscite dettaglio missioni'!JE19</f>
        <v>100000</v>
      </c>
      <c r="G19" s="13">
        <f>'Uscite dettaglio missioni'!JF19</f>
        <v>81939.08</v>
      </c>
      <c r="H19" s="13">
        <f>'Uscite dettaglio missioni'!JG19</f>
        <v>0</v>
      </c>
      <c r="I19" s="13">
        <f>'Uscite dettaglio missioni'!JH19</f>
        <v>102245.58</v>
      </c>
      <c r="J19" s="13">
        <f>'Uscite dettaglio missioni'!JI19</f>
        <v>120394.29000000001</v>
      </c>
      <c r="K19" s="13">
        <f>'Uscite dettaglio missioni'!JJ19</f>
        <v>142795.28</v>
      </c>
      <c r="L19" s="13">
        <f>'Uscite dettaglio missioni'!JK19</f>
        <v>145835</v>
      </c>
      <c r="M19" s="13">
        <f>'Uscite dettaglio missioni'!JL19</f>
        <v>214457.21</v>
      </c>
      <c r="N19" s="13">
        <f>'Uscite dettaglio missioni'!JM19</f>
        <v>186575.16</v>
      </c>
      <c r="O19" s="13">
        <f>'Uscite dettaglio missioni'!JN19</f>
        <v>181116</v>
      </c>
      <c r="P19" s="13">
        <f>'Uscite dettaglio missioni'!JO19</f>
        <v>224940.73</v>
      </c>
      <c r="Q19" s="13">
        <f>'Uscite dettaglio missioni'!JP19</f>
        <v>167757.74</v>
      </c>
      <c r="R19" s="13">
        <f>'Uscite dettaglio missioni'!JQ19</f>
        <v>50000</v>
      </c>
      <c r="S19" s="13">
        <f>'Uscite dettaglio missioni'!JR19</f>
        <v>40459.58</v>
      </c>
      <c r="T19" s="13">
        <f>'Uscite dettaglio missioni'!JS19</f>
        <v>40841.81</v>
      </c>
      <c r="U19" s="13">
        <f>'Uscite dettaglio missioni'!JT19</f>
        <v>141583</v>
      </c>
      <c r="V19" s="13">
        <f>'Uscite dettaglio missioni'!JU19</f>
        <v>162888.46</v>
      </c>
      <c r="W19" s="13">
        <f>'Uscite dettaglio missioni'!JV19</f>
        <v>163232.01</v>
      </c>
      <c r="X19" s="13">
        <f>'Uscite dettaglio missioni'!JW19</f>
        <v>169300</v>
      </c>
      <c r="Y19" s="13">
        <f>'Uscite dettaglio missioni'!JX19</f>
        <v>169300</v>
      </c>
      <c r="Z19" s="13">
        <f>'Uscite dettaglio missioni'!JY19</f>
        <v>113226.83</v>
      </c>
      <c r="AA19" s="13">
        <f>'Uscite dettaglio missioni'!JZ19</f>
        <v>2085050.3</v>
      </c>
      <c r="AB19" s="13">
        <f>'Uscite dettaglio missioni'!KA19</f>
        <v>56754.92</v>
      </c>
      <c r="AC19" s="13">
        <v>53497.96</v>
      </c>
      <c r="AD19" s="13">
        <v>53497.96</v>
      </c>
      <c r="AE19" s="13">
        <v>53497.96</v>
      </c>
      <c r="AF19" s="13">
        <f>'Uscite dettaglio missioni'!KD19</f>
        <v>129543.25000000001</v>
      </c>
      <c r="AG19" s="13">
        <v>53497.96</v>
      </c>
      <c r="AH19" s="13">
        <v>53497.96</v>
      </c>
      <c r="AI19" s="13">
        <v>53497.96</v>
      </c>
      <c r="AJ19" s="13">
        <v>53497.96</v>
      </c>
      <c r="AK19" s="13">
        <v>53497.96</v>
      </c>
      <c r="AL19" s="13">
        <f>'Uscite dettaglio missioni'!KJ19</f>
        <v>83258</v>
      </c>
    </row>
    <row r="20" spans="1:38" x14ac:dyDescent="0.25">
      <c r="A20" s="5">
        <v>1599</v>
      </c>
      <c r="B20" s="9" t="s">
        <v>8</v>
      </c>
      <c r="C20" s="13">
        <f>'Uscite dettaglio missioni'!JB20</f>
        <v>20000</v>
      </c>
      <c r="D20" s="13">
        <f>'Uscite dettaglio missioni'!JC20</f>
        <v>20162</v>
      </c>
      <c r="E20" s="13">
        <f>'Uscite dettaglio missioni'!JD20</f>
        <v>17797.55</v>
      </c>
      <c r="F20" s="13">
        <f>'Uscite dettaglio missioni'!JE20</f>
        <v>19994</v>
      </c>
      <c r="G20" s="13">
        <f>'Uscite dettaglio missioni'!JF20</f>
        <v>15794</v>
      </c>
      <c r="H20" s="13">
        <f>'Uscite dettaglio missioni'!JG20</f>
        <v>11918.54</v>
      </c>
      <c r="I20" s="13">
        <f>'Uscite dettaglio missioni'!JH20</f>
        <v>22000</v>
      </c>
      <c r="J20" s="13">
        <f>'Uscite dettaglio missioni'!JI20</f>
        <v>19260</v>
      </c>
      <c r="K20" s="13">
        <f>'Uscite dettaglio missioni'!JJ20</f>
        <v>9491.74</v>
      </c>
      <c r="L20" s="13">
        <f>'Uscite dettaglio missioni'!JK20</f>
        <v>18996</v>
      </c>
      <c r="M20" s="13">
        <f>'Uscite dettaglio missioni'!JL20</f>
        <v>18996</v>
      </c>
      <c r="N20" s="13">
        <f>'Uscite dettaglio missioni'!JM20</f>
        <v>12656.04</v>
      </c>
      <c r="O20" s="13">
        <f>'Uscite dettaglio missioni'!JN20</f>
        <v>17000</v>
      </c>
      <c r="P20" s="13">
        <f>'Uscite dettaglio missioni'!JO20</f>
        <v>17000</v>
      </c>
      <c r="Q20" s="13">
        <f>'Uscite dettaglio missioni'!JP20</f>
        <v>12927.17</v>
      </c>
      <c r="R20" s="13">
        <f>'Uscite dettaglio missioni'!JQ20</f>
        <v>20000.009999999998</v>
      </c>
      <c r="S20" s="13">
        <f>'Uscite dettaglio missioni'!JR20</f>
        <v>18500</v>
      </c>
      <c r="T20" s="13">
        <f>'Uscite dettaglio missioni'!JS20</f>
        <v>3662.2</v>
      </c>
      <c r="U20" s="13">
        <f>'Uscite dettaglio missioni'!JT20</f>
        <v>23000</v>
      </c>
      <c r="V20" s="13">
        <f>'Uscite dettaglio missioni'!JU20</f>
        <v>49564</v>
      </c>
      <c r="W20" s="13">
        <f>'Uscite dettaglio missioni'!JV20</f>
        <v>21659.279999999999</v>
      </c>
      <c r="X20" s="13">
        <f>'Uscite dettaglio missioni'!JW20</f>
        <v>23000</v>
      </c>
      <c r="Y20" s="13">
        <f>'Uscite dettaglio missioni'!JX20</f>
        <v>24816</v>
      </c>
      <c r="Z20" s="13">
        <f>'Uscite dettaglio missioni'!JY20</f>
        <v>19459.509999999998</v>
      </c>
      <c r="AA20" s="13">
        <f>'Uscite dettaglio missioni'!JZ20</f>
        <v>34082</v>
      </c>
      <c r="AB20" s="13">
        <f>'Uscite dettaglio missioni'!KA20</f>
        <v>32132</v>
      </c>
      <c r="AC20" s="13">
        <v>5941.85</v>
      </c>
      <c r="AD20" s="13">
        <v>5941.85</v>
      </c>
      <c r="AE20" s="13">
        <v>5941.85</v>
      </c>
      <c r="AF20" s="13">
        <f>'Uscite dettaglio missioni'!KD20</f>
        <v>44450</v>
      </c>
      <c r="AG20" s="13">
        <v>5941.85</v>
      </c>
      <c r="AH20" s="13">
        <v>5941.85</v>
      </c>
      <c r="AI20" s="13">
        <v>5941.85</v>
      </c>
      <c r="AJ20" s="13">
        <v>5941.85</v>
      </c>
      <c r="AK20" s="13">
        <v>5941.85</v>
      </c>
      <c r="AL20" s="13">
        <f>'Uscite dettaglio missioni'!KJ20</f>
        <v>23091</v>
      </c>
    </row>
    <row r="21" spans="1:38" ht="20.100000000000001" customHeight="1" x14ac:dyDescent="0.25">
      <c r="A21" s="5">
        <v>2</v>
      </c>
      <c r="B21" s="7" t="s">
        <v>86</v>
      </c>
      <c r="C21" s="11">
        <f>'Uscite dettaglio missioni'!JB21</f>
        <v>3231116.1399999997</v>
      </c>
      <c r="D21" s="11">
        <f>'Uscite dettaglio missioni'!JC21</f>
        <v>3375979.6800000006</v>
      </c>
      <c r="E21" s="11">
        <f>'Uscite dettaglio missioni'!JD21</f>
        <v>3544662.6700000009</v>
      </c>
      <c r="F21" s="11">
        <f>'Uscite dettaglio missioni'!JE21</f>
        <v>2722515.35</v>
      </c>
      <c r="G21" s="11">
        <f>'Uscite dettaglio missioni'!JF21</f>
        <v>3162385.46</v>
      </c>
      <c r="H21" s="11">
        <f>'Uscite dettaglio missioni'!JG21</f>
        <v>2799782.66</v>
      </c>
      <c r="I21" s="11">
        <f>'Uscite dettaglio missioni'!JH21</f>
        <v>2526163.5700000003</v>
      </c>
      <c r="J21" s="11">
        <f>'Uscite dettaglio missioni'!JI21</f>
        <v>2629240.8600000003</v>
      </c>
      <c r="K21" s="11">
        <f>'Uscite dettaglio missioni'!JJ21</f>
        <v>2097506.98</v>
      </c>
      <c r="L21" s="11">
        <f>'Uscite dettaglio missioni'!JK21</f>
        <v>2291986</v>
      </c>
      <c r="M21" s="11">
        <f>'Uscite dettaglio missioni'!JL21</f>
        <v>2290115.1</v>
      </c>
      <c r="N21" s="11">
        <f>'Uscite dettaglio missioni'!JM21</f>
        <v>2159100.35</v>
      </c>
      <c r="O21" s="11">
        <f>'Uscite dettaglio missioni'!JN21</f>
        <v>2686692</v>
      </c>
      <c r="P21" s="11">
        <f>'Uscite dettaglio missioni'!JO21</f>
        <v>3094675.17</v>
      </c>
      <c r="Q21" s="11">
        <f>'Uscite dettaglio missioni'!JP21</f>
        <v>2478804.2599999998</v>
      </c>
      <c r="R21" s="11">
        <f>'Uscite dettaglio missioni'!JQ21</f>
        <v>2564189.04</v>
      </c>
      <c r="S21" s="11">
        <f>'Uscite dettaglio missioni'!JR21</f>
        <v>3079120.3200000003</v>
      </c>
      <c r="T21" s="11">
        <f>'Uscite dettaglio missioni'!JS21</f>
        <v>3063333.69</v>
      </c>
      <c r="U21" s="11">
        <f>'Uscite dettaglio missioni'!JT21</f>
        <v>2656010</v>
      </c>
      <c r="V21" s="11">
        <f>'Uscite dettaglio missioni'!JU21</f>
        <v>2911772.29</v>
      </c>
      <c r="W21" s="11">
        <f>'Uscite dettaglio missioni'!JV21</f>
        <v>3233284.29</v>
      </c>
      <c r="X21" s="11">
        <f>'Uscite dettaglio missioni'!JW21</f>
        <v>2639853</v>
      </c>
      <c r="Y21" s="11">
        <f>'Uscite dettaglio missioni'!JX21</f>
        <v>2880830</v>
      </c>
      <c r="Z21" s="11">
        <f>'Uscite dettaglio missioni'!JY21</f>
        <v>2918756.17</v>
      </c>
      <c r="AA21" s="11">
        <f>'Uscite dettaglio missioni'!JZ21</f>
        <v>3020899</v>
      </c>
      <c r="AB21" s="11">
        <f>'Uscite dettaglio missioni'!KA21</f>
        <v>3590150.08</v>
      </c>
      <c r="AC21" s="11">
        <f>'Uscite dettaglio missioni'!KA21</f>
        <v>3590150.08</v>
      </c>
      <c r="AD21" s="11">
        <f>'Uscite dettaglio missioni'!KB21</f>
        <v>3215896.94</v>
      </c>
      <c r="AE21" s="11">
        <f>'Uscite dettaglio missioni'!KC21</f>
        <v>3041386.2</v>
      </c>
      <c r="AF21" s="11">
        <f>'Uscite dettaglio missioni'!KD21</f>
        <v>2943786.12</v>
      </c>
      <c r="AG21" s="11">
        <f>'Uscite dettaglio missioni'!KE21</f>
        <v>3404826.79</v>
      </c>
      <c r="AH21" s="11">
        <f>'Uscite dettaglio missioni'!KF21</f>
        <v>3426505.6</v>
      </c>
      <c r="AI21" s="11">
        <f>'Uscite dettaglio missioni'!KG21</f>
        <v>3504315.84</v>
      </c>
      <c r="AJ21" s="11">
        <f>'Uscite dettaglio missioni'!KH21</f>
        <v>3238714.4199999995</v>
      </c>
      <c r="AK21" s="11">
        <f>'Uscite dettaglio missioni'!KI21</f>
        <v>3273789</v>
      </c>
      <c r="AL21" s="11">
        <f>'Uscite dettaglio missioni'!KJ21</f>
        <v>3582990</v>
      </c>
    </row>
    <row r="22" spans="1:38" x14ac:dyDescent="0.25">
      <c r="A22" s="5">
        <v>2101</v>
      </c>
      <c r="B22" s="9" t="s">
        <v>9</v>
      </c>
      <c r="C22" s="13">
        <f>'Uscite dettaglio missioni'!JB22</f>
        <v>65329.25</v>
      </c>
      <c r="D22" s="13">
        <f>'Uscite dettaglio missioni'!JC22</f>
        <v>65329.25</v>
      </c>
      <c r="E22" s="13">
        <f>'Uscite dettaglio missioni'!JD22</f>
        <v>19566.14</v>
      </c>
      <c r="F22" s="13">
        <f>'Uscite dettaglio missioni'!JE22</f>
        <v>42656</v>
      </c>
      <c r="G22" s="13">
        <f>'Uscite dettaglio missioni'!JF22</f>
        <v>24206</v>
      </c>
      <c r="H22" s="13">
        <f>'Uscite dettaglio missioni'!JG22</f>
        <v>21348.300000000003</v>
      </c>
      <c r="I22" s="13">
        <f>'Uscite dettaglio missioni'!JH22</f>
        <v>25420.989999999998</v>
      </c>
      <c r="J22" s="13">
        <f>'Uscite dettaglio missioni'!JI22</f>
        <v>7991</v>
      </c>
      <c r="K22" s="13">
        <f>'Uscite dettaglio missioni'!JJ22</f>
        <v>5462.4400000000005</v>
      </c>
      <c r="L22" s="13">
        <f>'Uscite dettaglio missioni'!JK22</f>
        <v>18901</v>
      </c>
      <c r="M22" s="13">
        <f>'Uscite dettaglio missioni'!JL22</f>
        <v>11634</v>
      </c>
      <c r="N22" s="13">
        <f>'Uscite dettaglio missioni'!JM22</f>
        <v>4795.42</v>
      </c>
      <c r="O22" s="13">
        <f>'Uscite dettaglio missioni'!JN22</f>
        <v>14150</v>
      </c>
      <c r="P22" s="13">
        <f>'Uscite dettaglio missioni'!JO22</f>
        <v>14150</v>
      </c>
      <c r="Q22" s="13">
        <f>'Uscite dettaglio missioni'!JP22</f>
        <v>13478.52</v>
      </c>
      <c r="R22" s="13">
        <f>'Uscite dettaglio missioni'!JQ22</f>
        <v>20600</v>
      </c>
      <c r="S22" s="13">
        <f>'Uscite dettaglio missioni'!JR22</f>
        <v>17420</v>
      </c>
      <c r="T22" s="13">
        <f>'Uscite dettaglio missioni'!JS22</f>
        <v>9773.869999999999</v>
      </c>
      <c r="U22" s="13">
        <f>'Uscite dettaglio missioni'!JT22</f>
        <v>14435</v>
      </c>
      <c r="V22" s="13">
        <f>'Uscite dettaglio missioni'!JU22</f>
        <v>14435</v>
      </c>
      <c r="W22" s="13">
        <f>'Uscite dettaglio missioni'!JV22</f>
        <v>6359.38</v>
      </c>
      <c r="X22" s="13">
        <f>'Uscite dettaglio missioni'!JW22</f>
        <v>13159</v>
      </c>
      <c r="Y22" s="13">
        <f>'Uscite dettaglio missioni'!JX22</f>
        <v>13329</v>
      </c>
      <c r="Z22" s="13">
        <f>'Uscite dettaglio missioni'!JY22</f>
        <v>7985.1000000000013</v>
      </c>
      <c r="AA22" s="13">
        <f>'Uscite dettaglio missioni'!JZ22</f>
        <v>13291</v>
      </c>
      <c r="AB22" s="13">
        <f>'Uscite dettaglio missioni'!KA22</f>
        <v>13393</v>
      </c>
      <c r="AC22" s="13">
        <v>9985.69</v>
      </c>
      <c r="AD22" s="13">
        <v>9985.69</v>
      </c>
      <c r="AE22" s="13">
        <v>9985.69</v>
      </c>
      <c r="AF22" s="13">
        <f>'Uscite dettaglio missioni'!KD22</f>
        <v>11610</v>
      </c>
      <c r="AG22" s="13">
        <v>9985.69</v>
      </c>
      <c r="AH22" s="13">
        <v>9985.69</v>
      </c>
      <c r="AI22" s="13">
        <v>9985.69</v>
      </c>
      <c r="AJ22" s="13">
        <v>9985.69</v>
      </c>
      <c r="AK22" s="13">
        <v>9985.69</v>
      </c>
      <c r="AL22" s="13">
        <f>'Uscite dettaglio missioni'!KJ22</f>
        <v>10433</v>
      </c>
    </row>
    <row r="23" spans="1:38" x14ac:dyDescent="0.25">
      <c r="A23" s="5">
        <v>2102</v>
      </c>
      <c r="B23" s="9" t="s">
        <v>317</v>
      </c>
      <c r="C23" s="13">
        <f>'Uscite dettaglio missioni'!JB23</f>
        <v>2099.9</v>
      </c>
      <c r="D23" s="13">
        <f>'Uscite dettaglio missioni'!JC23</f>
        <v>2099.9</v>
      </c>
      <c r="E23" s="13">
        <f>'Uscite dettaglio missioni'!JD23</f>
        <v>1560.89</v>
      </c>
      <c r="F23" s="13">
        <f>'Uscite dettaglio missioni'!JE23</f>
        <v>1450</v>
      </c>
      <c r="G23" s="13">
        <f>'Uscite dettaglio missioni'!JF23</f>
        <v>1750</v>
      </c>
      <c r="H23" s="13">
        <f>'Uscite dettaglio missioni'!JG23</f>
        <v>1551.52</v>
      </c>
      <c r="I23" s="13">
        <f>'Uscite dettaglio missioni'!JH23</f>
        <v>1589.99</v>
      </c>
      <c r="J23" s="13">
        <f>'Uscite dettaglio missioni'!JI23</f>
        <v>1239.3399999999999</v>
      </c>
      <c r="K23" s="13">
        <f>'Uscite dettaglio missioni'!JJ23</f>
        <v>1200.3499999999999</v>
      </c>
      <c r="L23" s="13">
        <f>'Uscite dettaglio missioni'!JK23</f>
        <v>1900</v>
      </c>
      <c r="M23" s="13">
        <f>'Uscite dettaglio missioni'!JL23</f>
        <v>1903.49</v>
      </c>
      <c r="N23" s="13">
        <f>'Uscite dettaglio missioni'!JM23</f>
        <v>1330.26</v>
      </c>
      <c r="O23" s="13">
        <f>'Uscite dettaglio missioni'!JN23</f>
        <v>1884</v>
      </c>
      <c r="P23" s="13">
        <f>'Uscite dettaglio missioni'!JO23</f>
        <v>1884</v>
      </c>
      <c r="Q23" s="13">
        <f>'Uscite dettaglio missioni'!JP23</f>
        <v>1672.43</v>
      </c>
      <c r="R23" s="13">
        <f>'Uscite dettaglio missioni'!JQ23</f>
        <v>2484</v>
      </c>
      <c r="S23" s="13">
        <f>'Uscite dettaglio missioni'!JR23</f>
        <v>2821.7</v>
      </c>
      <c r="T23" s="13">
        <f>'Uscite dettaglio missioni'!JS23</f>
        <v>1826.47</v>
      </c>
      <c r="U23" s="13">
        <f>'Uscite dettaglio missioni'!JT23</f>
        <v>2284</v>
      </c>
      <c r="V23" s="13">
        <f>'Uscite dettaglio missioni'!JU23</f>
        <v>2284</v>
      </c>
      <c r="W23" s="13">
        <f>'Uscite dettaglio missioni'!JV23</f>
        <v>515.61</v>
      </c>
      <c r="X23" s="13">
        <f>'Uscite dettaglio missioni'!JW23</f>
        <v>2100</v>
      </c>
      <c r="Y23" s="13">
        <f>'Uscite dettaglio missioni'!JX23</f>
        <v>2520</v>
      </c>
      <c r="Z23" s="13">
        <f>'Uscite dettaglio missioni'!JY23</f>
        <v>1236.48</v>
      </c>
      <c r="AA23" s="13">
        <f>'Uscite dettaglio missioni'!JZ23</f>
        <v>1840</v>
      </c>
      <c r="AB23" s="13">
        <f>'Uscite dettaglio missioni'!KA23</f>
        <v>1840</v>
      </c>
      <c r="AC23" s="13">
        <v>149</v>
      </c>
      <c r="AD23" s="13">
        <v>149</v>
      </c>
      <c r="AE23" s="13">
        <v>149</v>
      </c>
      <c r="AF23" s="13">
        <f>'Uscite dettaglio missioni'!KD23</f>
        <v>1540</v>
      </c>
      <c r="AG23" s="13">
        <v>149</v>
      </c>
      <c r="AH23" s="13">
        <v>149</v>
      </c>
      <c r="AI23" s="13">
        <v>149</v>
      </c>
      <c r="AJ23" s="13">
        <v>149</v>
      </c>
      <c r="AK23" s="13">
        <v>149</v>
      </c>
      <c r="AL23" s="13">
        <f>'Uscite dettaglio missioni'!KJ23</f>
        <v>1030</v>
      </c>
    </row>
    <row r="24" spans="1:38" x14ac:dyDescent="0.25">
      <c r="A24" s="5">
        <v>2103</v>
      </c>
      <c r="B24" s="9" t="s">
        <v>10</v>
      </c>
      <c r="C24" s="13">
        <f>'Uscite dettaglio missioni'!JB24</f>
        <v>14570.01</v>
      </c>
      <c r="D24" s="13">
        <f>'Uscite dettaglio missioni'!JC24</f>
        <v>17002.760000000002</v>
      </c>
      <c r="E24" s="13">
        <f>'Uscite dettaglio missioni'!JD24</f>
        <v>18955.580000000002</v>
      </c>
      <c r="F24" s="13">
        <f>'Uscite dettaglio missioni'!JE24</f>
        <v>17355</v>
      </c>
      <c r="G24" s="13">
        <f>'Uscite dettaglio missioni'!JF24</f>
        <v>15565</v>
      </c>
      <c r="H24" s="13">
        <f>'Uscite dettaglio missioni'!JG24</f>
        <v>12904.4</v>
      </c>
      <c r="I24" s="13">
        <f>'Uscite dettaglio missioni'!JH24</f>
        <v>15947.04</v>
      </c>
      <c r="J24" s="13">
        <f>'Uscite dettaglio missioni'!JI24</f>
        <v>12877.12</v>
      </c>
      <c r="K24" s="13">
        <f>'Uscite dettaglio missioni'!JJ24</f>
        <v>12505.91</v>
      </c>
      <c r="L24" s="13">
        <f>'Uscite dettaglio missioni'!JK24</f>
        <v>12825</v>
      </c>
      <c r="M24" s="13">
        <f>'Uscite dettaglio missioni'!JL24</f>
        <v>12856.41</v>
      </c>
      <c r="N24" s="13">
        <f>'Uscite dettaglio missioni'!JM24</f>
        <v>12128.61</v>
      </c>
      <c r="O24" s="13">
        <f>'Uscite dettaglio missioni'!JN24</f>
        <v>11518</v>
      </c>
      <c r="P24" s="13">
        <f>'Uscite dettaglio missioni'!JO24</f>
        <v>11519</v>
      </c>
      <c r="Q24" s="13">
        <f>'Uscite dettaglio missioni'!JP24</f>
        <v>10560.060000000001</v>
      </c>
      <c r="R24" s="13">
        <f>'Uscite dettaglio missioni'!JQ24</f>
        <v>11135</v>
      </c>
      <c r="S24" s="13">
        <f>'Uscite dettaglio missioni'!JR24</f>
        <v>10007.299999999999</v>
      </c>
      <c r="T24" s="13">
        <f>'Uscite dettaglio missioni'!JS24</f>
        <v>7316.08</v>
      </c>
      <c r="U24" s="13">
        <f>'Uscite dettaglio missioni'!JT24</f>
        <v>7844</v>
      </c>
      <c r="V24" s="13">
        <f>'Uscite dettaglio missioni'!JU24</f>
        <v>9146.7000000000007</v>
      </c>
      <c r="W24" s="13">
        <f>'Uscite dettaglio missioni'!JV24</f>
        <v>7576.4400000000005</v>
      </c>
      <c r="X24" s="13">
        <f>'Uscite dettaglio missioni'!JW24</f>
        <v>7599</v>
      </c>
      <c r="Y24" s="13">
        <f>'Uscite dettaglio missioni'!JX24</f>
        <v>8599</v>
      </c>
      <c r="Z24" s="13">
        <f>'Uscite dettaglio missioni'!JY24</f>
        <v>7401.13</v>
      </c>
      <c r="AA24" s="13">
        <f>'Uscite dettaglio missioni'!JZ24</f>
        <v>8492</v>
      </c>
      <c r="AB24" s="13">
        <f>'Uscite dettaglio missioni'!KA24</f>
        <v>8332</v>
      </c>
      <c r="AC24" s="13">
        <v>6835.34</v>
      </c>
      <c r="AD24" s="13">
        <v>6835.34</v>
      </c>
      <c r="AE24" s="13">
        <v>6835.34</v>
      </c>
      <c r="AF24" s="13">
        <f>'Uscite dettaglio missioni'!KD24</f>
        <v>8565</v>
      </c>
      <c r="AG24" s="13">
        <v>6835.34</v>
      </c>
      <c r="AH24" s="13">
        <v>6835.34</v>
      </c>
      <c r="AI24" s="13">
        <v>6835.34</v>
      </c>
      <c r="AJ24" s="13">
        <v>6835.34</v>
      </c>
      <c r="AK24" s="13">
        <v>6835.34</v>
      </c>
      <c r="AL24" s="13">
        <f>'Uscite dettaglio missioni'!KJ24</f>
        <v>8020</v>
      </c>
    </row>
    <row r="25" spans="1:38" x14ac:dyDescent="0.25">
      <c r="A25" s="5">
        <v>2104</v>
      </c>
      <c r="B25" s="9" t="s">
        <v>11</v>
      </c>
      <c r="C25" s="13">
        <f>'Uscite dettaglio missioni'!JB25</f>
        <v>47804.729999999996</v>
      </c>
      <c r="D25" s="13">
        <f>'Uscite dettaglio missioni'!JC25</f>
        <v>47804.729999999996</v>
      </c>
      <c r="E25" s="13">
        <f>'Uscite dettaglio missioni'!JD25</f>
        <v>50946.51</v>
      </c>
      <c r="F25" s="13">
        <f>'Uscite dettaglio missioni'!JE25</f>
        <v>54803</v>
      </c>
      <c r="G25" s="13">
        <f>'Uscite dettaglio missioni'!JF25</f>
        <v>54921</v>
      </c>
      <c r="H25" s="13">
        <f>'Uscite dettaglio missioni'!JG25</f>
        <v>45260.649999999994</v>
      </c>
      <c r="I25" s="13">
        <f>'Uscite dettaglio missioni'!JH25</f>
        <v>55170</v>
      </c>
      <c r="J25" s="13">
        <f>'Uscite dettaglio missioni'!JI25</f>
        <v>49140</v>
      </c>
      <c r="K25" s="13">
        <f>'Uscite dettaglio missioni'!JJ25</f>
        <v>31764.519999999997</v>
      </c>
      <c r="L25" s="13">
        <f>'Uscite dettaglio missioni'!JK25</f>
        <v>44600</v>
      </c>
      <c r="M25" s="13">
        <f>'Uscite dettaglio missioni'!JL25</f>
        <v>44600</v>
      </c>
      <c r="N25" s="13">
        <f>'Uscite dettaglio missioni'!JM25</f>
        <v>34588.620000000003</v>
      </c>
      <c r="O25" s="13">
        <f>'Uscite dettaglio missioni'!JN25</f>
        <v>37950</v>
      </c>
      <c r="P25" s="13">
        <f>'Uscite dettaglio missioni'!JO25</f>
        <v>37950</v>
      </c>
      <c r="Q25" s="13">
        <f>'Uscite dettaglio missioni'!JP25</f>
        <v>35000.199999999997</v>
      </c>
      <c r="R25" s="13">
        <f>'Uscite dettaglio missioni'!JQ25</f>
        <v>43700</v>
      </c>
      <c r="S25" s="13">
        <f>'Uscite dettaglio missioni'!JR25</f>
        <v>35050</v>
      </c>
      <c r="T25" s="13">
        <f>'Uscite dettaglio missioni'!JS25</f>
        <v>32007.659999999996</v>
      </c>
      <c r="U25" s="13">
        <f>'Uscite dettaglio missioni'!JT25</f>
        <v>39859</v>
      </c>
      <c r="V25" s="13">
        <f>'Uscite dettaglio missioni'!JU25</f>
        <v>39859</v>
      </c>
      <c r="W25" s="13">
        <f>'Uscite dettaglio missioni'!JV25</f>
        <v>41907.61</v>
      </c>
      <c r="X25" s="13">
        <f>'Uscite dettaglio missioni'!JW25</f>
        <v>48640</v>
      </c>
      <c r="Y25" s="13">
        <f>'Uscite dettaglio missioni'!JX25</f>
        <v>49640</v>
      </c>
      <c r="Z25" s="13">
        <f>'Uscite dettaglio missioni'!JY25</f>
        <v>26069.230000000003</v>
      </c>
      <c r="AA25" s="13">
        <f>'Uscite dettaglio missioni'!JZ25</f>
        <v>47900</v>
      </c>
      <c r="AB25" s="13">
        <f>'Uscite dettaglio missioni'!KA25</f>
        <v>127900</v>
      </c>
      <c r="AC25" s="13">
        <v>105387.32</v>
      </c>
      <c r="AD25" s="13">
        <v>105387.32</v>
      </c>
      <c r="AE25" s="13">
        <v>105387.32</v>
      </c>
      <c r="AF25" s="13">
        <f>'Uscite dettaglio missioni'!KD25</f>
        <v>153600</v>
      </c>
      <c r="AG25" s="13">
        <v>105387.32</v>
      </c>
      <c r="AH25" s="13">
        <v>105387.32</v>
      </c>
      <c r="AI25" s="13">
        <v>105387.32</v>
      </c>
      <c r="AJ25" s="13">
        <v>105387.32</v>
      </c>
      <c r="AK25" s="13">
        <v>105387.32</v>
      </c>
      <c r="AL25" s="13">
        <f>'Uscite dettaglio missioni'!KJ25</f>
        <v>146030</v>
      </c>
    </row>
    <row r="26" spans="1:38" x14ac:dyDescent="0.25">
      <c r="A26" s="5">
        <v>2107</v>
      </c>
      <c r="B26" s="9" t="s">
        <v>12</v>
      </c>
      <c r="C26" s="13">
        <f>'Uscite dettaglio missioni'!JB26</f>
        <v>39000</v>
      </c>
      <c r="D26" s="13">
        <f>'Uscite dettaglio missioni'!JC26</f>
        <v>9711.99</v>
      </c>
      <c r="E26" s="13">
        <f>'Uscite dettaglio missioni'!JD26</f>
        <v>9711.99</v>
      </c>
      <c r="F26" s="13">
        <f>'Uscite dettaglio missioni'!JE26</f>
        <v>0</v>
      </c>
      <c r="G26" s="13">
        <f>'Uscite dettaglio missioni'!JF26</f>
        <v>0</v>
      </c>
      <c r="H26" s="13">
        <f>'Uscite dettaglio missioni'!JG26</f>
        <v>0</v>
      </c>
      <c r="I26" s="13">
        <f>'Uscite dettaglio missioni'!JH26</f>
        <v>0</v>
      </c>
      <c r="J26" s="13">
        <f>'Uscite dettaglio missioni'!JI26</f>
        <v>0</v>
      </c>
      <c r="K26" s="13">
        <f>'Uscite dettaglio missioni'!JJ26</f>
        <v>0</v>
      </c>
      <c r="L26" s="13">
        <f>'Uscite dettaglio missioni'!JK26</f>
        <v>0</v>
      </c>
      <c r="M26" s="13">
        <f>'Uscite dettaglio missioni'!JL26</f>
        <v>0</v>
      </c>
      <c r="N26" s="13">
        <f>'Uscite dettaglio missioni'!JM26</f>
        <v>0</v>
      </c>
      <c r="O26" s="13">
        <f>'Uscite dettaglio missioni'!JN26</f>
        <v>0</v>
      </c>
      <c r="P26" s="13">
        <f>'Uscite dettaglio missioni'!JO26</f>
        <v>0</v>
      </c>
      <c r="Q26" s="13">
        <f>'Uscite dettaglio missioni'!JP26</f>
        <v>0</v>
      </c>
      <c r="R26" s="13">
        <f>'Uscite dettaglio missioni'!JQ26</f>
        <v>0</v>
      </c>
      <c r="S26" s="13">
        <f>'Uscite dettaglio missioni'!JR26</f>
        <v>0</v>
      </c>
      <c r="T26" s="13">
        <f>'Uscite dettaglio missioni'!JS26</f>
        <v>0</v>
      </c>
      <c r="U26" s="13">
        <f>'Uscite dettaglio missioni'!JT26</f>
        <v>0</v>
      </c>
      <c r="V26" s="13">
        <f>'Uscite dettaglio missioni'!JU26</f>
        <v>0</v>
      </c>
      <c r="W26" s="13">
        <f>'Uscite dettaglio missioni'!JV26</f>
        <v>0</v>
      </c>
      <c r="X26" s="13">
        <f>'Uscite dettaglio missioni'!JW26</f>
        <v>0</v>
      </c>
      <c r="Y26" s="13">
        <f>'Uscite dettaglio missioni'!JX26</f>
        <v>0</v>
      </c>
      <c r="Z26" s="13">
        <f>'Uscite dettaglio missioni'!JY26</f>
        <v>0</v>
      </c>
      <c r="AA26" s="13">
        <f>'Uscite dettaglio missioni'!JZ26</f>
        <v>0</v>
      </c>
      <c r="AB26" s="13">
        <f>'Uscite dettaglio missioni'!KA26</f>
        <v>0</v>
      </c>
      <c r="AC26" s="13">
        <f>'Uscite dettaglio missioni'!KA26</f>
        <v>0</v>
      </c>
      <c r="AD26" s="13">
        <f>'Uscite dettaglio missioni'!KB26</f>
        <v>0</v>
      </c>
      <c r="AE26" s="13">
        <f>'Uscite dettaglio missioni'!KC26</f>
        <v>0</v>
      </c>
      <c r="AF26" s="13">
        <f>'Uscite dettaglio missioni'!KD26</f>
        <v>0</v>
      </c>
      <c r="AG26" s="13">
        <f>'Uscite dettaglio missioni'!KE26</f>
        <v>0</v>
      </c>
      <c r="AH26" s="13">
        <f>'Uscite dettaglio missioni'!KF26</f>
        <v>0</v>
      </c>
      <c r="AI26" s="13">
        <f>'Uscite dettaglio missioni'!KG26</f>
        <v>0</v>
      </c>
      <c r="AJ26" s="13">
        <f>'Uscite dettaglio missioni'!KH26</f>
        <v>0</v>
      </c>
      <c r="AK26" s="13">
        <f>'Uscite dettaglio missioni'!KI26</f>
        <v>0</v>
      </c>
      <c r="AL26" s="13">
        <f>'Uscite dettaglio missioni'!KJ26</f>
        <v>0</v>
      </c>
    </row>
    <row r="27" spans="1:38" x14ac:dyDescent="0.25">
      <c r="A27" s="5">
        <v>2108</v>
      </c>
      <c r="B27" s="9" t="s">
        <v>13</v>
      </c>
      <c r="C27" s="13">
        <f>'Uscite dettaglio missioni'!JB27</f>
        <v>23985</v>
      </c>
      <c r="D27" s="13">
        <f>'Uscite dettaglio missioni'!JC27</f>
        <v>23985</v>
      </c>
      <c r="E27" s="13">
        <f>'Uscite dettaglio missioni'!JD27</f>
        <v>12635.6</v>
      </c>
      <c r="F27" s="13">
        <f>'Uscite dettaglio missioni'!JE27</f>
        <v>25170</v>
      </c>
      <c r="G27" s="13">
        <f>'Uscite dettaglio missioni'!JF27</f>
        <v>47538</v>
      </c>
      <c r="H27" s="13">
        <f>'Uscite dettaglio missioni'!JG27</f>
        <v>37277.880000000005</v>
      </c>
      <c r="I27" s="13">
        <f>'Uscite dettaglio missioni'!JH27</f>
        <v>45840</v>
      </c>
      <c r="J27" s="13">
        <f>'Uscite dettaglio missioni'!JI27</f>
        <v>22400</v>
      </c>
      <c r="K27" s="13">
        <f>'Uscite dettaglio missioni'!JJ27</f>
        <v>7852</v>
      </c>
      <c r="L27" s="13">
        <f>'Uscite dettaglio missioni'!JK27</f>
        <v>23352</v>
      </c>
      <c r="M27" s="13">
        <f>'Uscite dettaglio missioni'!JL27</f>
        <v>23549.8</v>
      </c>
      <c r="N27" s="13">
        <f>'Uscite dettaglio missioni'!JM27</f>
        <v>16408.12</v>
      </c>
      <c r="O27" s="13">
        <f>'Uscite dettaglio missioni'!JN27</f>
        <v>18700</v>
      </c>
      <c r="P27" s="13">
        <f>'Uscite dettaglio missioni'!JO27</f>
        <v>19400</v>
      </c>
      <c r="Q27" s="13">
        <f>'Uscite dettaglio missioni'!JP27</f>
        <v>11473.77</v>
      </c>
      <c r="R27" s="13">
        <f>'Uscite dettaglio missioni'!JQ27</f>
        <v>45000</v>
      </c>
      <c r="S27" s="13">
        <f>'Uscite dettaglio missioni'!JR27</f>
        <v>28149.79</v>
      </c>
      <c r="T27" s="13">
        <f>'Uscite dettaglio missioni'!JS27</f>
        <v>37431.760000000002</v>
      </c>
      <c r="U27" s="13">
        <f>'Uscite dettaglio missioni'!JT27</f>
        <v>44994</v>
      </c>
      <c r="V27" s="13">
        <f>'Uscite dettaglio missioni'!JU27</f>
        <v>26995.539999999997</v>
      </c>
      <c r="W27" s="13">
        <f>'Uscite dettaglio missioni'!JV27</f>
        <v>25349.46</v>
      </c>
      <c r="X27" s="13">
        <f>'Uscite dettaglio missioni'!JW27</f>
        <v>50004</v>
      </c>
      <c r="Y27" s="13">
        <f>'Uscite dettaglio missioni'!JX27</f>
        <v>50100</v>
      </c>
      <c r="Z27" s="13">
        <f>'Uscite dettaglio missioni'!JY27</f>
        <v>32927.93</v>
      </c>
      <c r="AA27" s="13">
        <f>'Uscite dettaglio missioni'!JZ27</f>
        <v>57865</v>
      </c>
      <c r="AB27" s="13">
        <f>'Uscite dettaglio missioni'!KA27</f>
        <v>65295</v>
      </c>
      <c r="AC27" s="13">
        <v>23603.32</v>
      </c>
      <c r="AD27" s="13">
        <v>23603.32</v>
      </c>
      <c r="AE27" s="13">
        <v>23603.32</v>
      </c>
      <c r="AF27" s="13">
        <f>'Uscite dettaglio missioni'!KD27</f>
        <v>59690</v>
      </c>
      <c r="AG27" s="13">
        <v>23603.32</v>
      </c>
      <c r="AH27" s="13">
        <v>23603.32</v>
      </c>
      <c r="AI27" s="13">
        <v>23603.32</v>
      </c>
      <c r="AJ27" s="13">
        <v>23603.32</v>
      </c>
      <c r="AK27" s="13">
        <v>23603.32</v>
      </c>
      <c r="AL27" s="13">
        <f>'Uscite dettaglio missioni'!KJ27</f>
        <v>31864</v>
      </c>
    </row>
    <row r="28" spans="1:38" x14ac:dyDescent="0.25">
      <c r="A28" s="5">
        <v>2109</v>
      </c>
      <c r="B28" s="9" t="s">
        <v>14</v>
      </c>
      <c r="C28" s="13">
        <f>'Uscite dettaglio missioni'!JB28</f>
        <v>60000</v>
      </c>
      <c r="D28" s="13">
        <f>'Uscite dettaglio missioni'!JC28</f>
        <v>80000</v>
      </c>
      <c r="E28" s="13">
        <f>'Uscite dettaglio missioni'!JD28</f>
        <v>17579.46</v>
      </c>
      <c r="F28" s="13">
        <f>'Uscite dettaglio missioni'!JE28</f>
        <v>17160</v>
      </c>
      <c r="G28" s="13">
        <f>'Uscite dettaglio missioni'!JF28</f>
        <v>0</v>
      </c>
      <c r="H28" s="13">
        <f>'Uscite dettaglio missioni'!JG28</f>
        <v>0</v>
      </c>
      <c r="I28" s="13">
        <f>'Uscite dettaglio missioni'!JH28</f>
        <v>9136</v>
      </c>
      <c r="J28" s="13">
        <f>'Uscite dettaglio missioni'!JI28</f>
        <v>9823.7200000000012</v>
      </c>
      <c r="K28" s="13">
        <f>'Uscite dettaglio missioni'!JJ28</f>
        <v>8044.42</v>
      </c>
      <c r="L28" s="13">
        <f>'Uscite dettaglio missioni'!JK28</f>
        <v>69901</v>
      </c>
      <c r="M28" s="13">
        <f>'Uscite dettaglio missioni'!JL28</f>
        <v>73498</v>
      </c>
      <c r="N28" s="13">
        <f>'Uscite dettaglio missioni'!JM28</f>
        <v>25359.040000000001</v>
      </c>
      <c r="O28" s="13">
        <f>'Uscite dettaglio missioni'!JN28</f>
        <v>35336</v>
      </c>
      <c r="P28" s="13">
        <f>'Uscite dettaglio missioni'!JO28</f>
        <v>31751</v>
      </c>
      <c r="Q28" s="13">
        <f>'Uscite dettaglio missioni'!JP28</f>
        <v>34610.97</v>
      </c>
      <c r="R28" s="13">
        <f>'Uscite dettaglio missioni'!JQ28</f>
        <v>10989.84</v>
      </c>
      <c r="S28" s="13">
        <f>'Uscite dettaglio missioni'!JR28</f>
        <v>12009.07</v>
      </c>
      <c r="T28" s="13">
        <f>'Uscite dettaglio missioni'!JS28</f>
        <v>26433.279999999999</v>
      </c>
      <c r="U28" s="13">
        <f>'Uscite dettaglio missioni'!JT28</f>
        <v>10161</v>
      </c>
      <c r="V28" s="13">
        <f>'Uscite dettaglio missioni'!JU28</f>
        <v>6320</v>
      </c>
      <c r="W28" s="13">
        <f>'Uscite dettaglio missioni'!JV28</f>
        <v>18100</v>
      </c>
      <c r="X28" s="13">
        <f>'Uscite dettaglio missioni'!JW28</f>
        <v>1950</v>
      </c>
      <c r="Y28" s="13">
        <f>'Uscite dettaglio missioni'!JX28</f>
        <v>1950</v>
      </c>
      <c r="Z28" s="13">
        <f>'Uscite dettaglio missioni'!JY28</f>
        <v>1600</v>
      </c>
      <c r="AA28" s="13">
        <f>'Uscite dettaglio missioni'!JZ28</f>
        <v>10800</v>
      </c>
      <c r="AB28" s="13">
        <f>'Uscite dettaglio missioni'!KA28</f>
        <v>7200</v>
      </c>
      <c r="AC28" s="13">
        <v>0</v>
      </c>
      <c r="AD28" s="13">
        <v>0</v>
      </c>
      <c r="AE28" s="13">
        <v>0</v>
      </c>
      <c r="AF28" s="13">
        <f>'Uscite dettaglio missioni'!KD28</f>
        <v>7200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f>'Uscite dettaglio missioni'!KJ28</f>
        <v>33416</v>
      </c>
    </row>
    <row r="29" spans="1:38" x14ac:dyDescent="0.25">
      <c r="A29" s="5">
        <v>2112</v>
      </c>
      <c r="B29" s="9" t="s">
        <v>15</v>
      </c>
      <c r="C29" s="13">
        <f>'Uscite dettaglio missioni'!JB29</f>
        <v>18000</v>
      </c>
      <c r="D29" s="13">
        <f>'Uscite dettaglio missioni'!JC29</f>
        <v>17937.349999999999</v>
      </c>
      <c r="E29" s="13">
        <f>'Uscite dettaglio missioni'!JD29</f>
        <v>9393.8799999999992</v>
      </c>
      <c r="F29" s="13">
        <f>'Uscite dettaglio missioni'!JE29</f>
        <v>17937.349999999999</v>
      </c>
      <c r="G29" s="13">
        <f>'Uscite dettaglio missioni'!JF29</f>
        <v>7937.35</v>
      </c>
      <c r="H29" s="13">
        <f>'Uscite dettaglio missioni'!JG29</f>
        <v>530.14</v>
      </c>
      <c r="I29" s="13">
        <f>'Uscite dettaglio missioni'!JH29</f>
        <v>8852.4599999999991</v>
      </c>
      <c r="J29" s="13">
        <f>'Uscite dettaglio missioni'!JI29</f>
        <v>707.6</v>
      </c>
      <c r="K29" s="13">
        <f>'Uscite dettaglio missioni'!JJ29</f>
        <v>744.2</v>
      </c>
      <c r="L29" s="13">
        <f>'Uscite dettaglio missioni'!JK29</f>
        <v>1600</v>
      </c>
      <c r="M29" s="13">
        <f>'Uscite dettaglio missioni'!JL29</f>
        <v>1600</v>
      </c>
      <c r="N29" s="13">
        <f>'Uscite dettaglio missioni'!JM29</f>
        <v>0</v>
      </c>
      <c r="O29" s="13">
        <f>'Uscite dettaglio missioni'!JN29</f>
        <v>3800</v>
      </c>
      <c r="P29" s="13">
        <f>'Uscite dettaglio missioni'!JO29</f>
        <v>3800</v>
      </c>
      <c r="Q29" s="13">
        <f>'Uscite dettaglio missioni'!JP29</f>
        <v>230.01</v>
      </c>
      <c r="R29" s="13">
        <f>'Uscite dettaglio missioni'!JQ29</f>
        <v>1090.1599999999999</v>
      </c>
      <c r="S29" s="13">
        <f>'Uscite dettaglio missioni'!JR29</f>
        <v>1400</v>
      </c>
      <c r="T29" s="13">
        <f>'Uscite dettaglio missioni'!JS29</f>
        <v>845.8</v>
      </c>
      <c r="U29" s="13">
        <f>'Uscite dettaglio missioni'!JT29</f>
        <v>560</v>
      </c>
      <c r="V29" s="13">
        <f>'Uscite dettaglio missioni'!JU29</f>
        <v>560</v>
      </c>
      <c r="W29" s="13">
        <f>'Uscite dettaglio missioni'!JV29</f>
        <v>0</v>
      </c>
      <c r="X29" s="13">
        <f>'Uscite dettaglio missioni'!JW29</f>
        <v>504</v>
      </c>
      <c r="Y29" s="13">
        <f>'Uscite dettaglio missioni'!JX29</f>
        <v>504</v>
      </c>
      <c r="Z29" s="13">
        <f>'Uscite dettaglio missioni'!JY29</f>
        <v>901</v>
      </c>
      <c r="AA29" s="13">
        <f>'Uscite dettaglio missioni'!JZ29</f>
        <v>800</v>
      </c>
      <c r="AB29" s="13">
        <f>'Uscite dettaglio missioni'!KA29</f>
        <v>800</v>
      </c>
      <c r="AC29" s="13">
        <v>0</v>
      </c>
      <c r="AD29" s="13">
        <v>0</v>
      </c>
      <c r="AE29" s="13">
        <v>0</v>
      </c>
      <c r="AF29" s="13">
        <f>'Uscite dettaglio missioni'!KD29</f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f>'Uscite dettaglio missioni'!KJ29</f>
        <v>0</v>
      </c>
    </row>
    <row r="30" spans="1:38" x14ac:dyDescent="0.25">
      <c r="A30" s="5">
        <v>2113</v>
      </c>
      <c r="B30" s="9" t="s">
        <v>16</v>
      </c>
      <c r="C30" s="13">
        <f>'Uscite dettaglio missioni'!JB30</f>
        <v>268839.33999999997</v>
      </c>
      <c r="D30" s="13">
        <f>'Uscite dettaglio missioni'!JC30</f>
        <v>268839.33999999997</v>
      </c>
      <c r="E30" s="13">
        <f>'Uscite dettaglio missioni'!JD30</f>
        <v>261533.47999999998</v>
      </c>
      <c r="F30" s="13">
        <f>'Uscite dettaglio missioni'!JE30</f>
        <v>277990</v>
      </c>
      <c r="G30" s="13">
        <f>'Uscite dettaglio missioni'!JF30</f>
        <v>323190</v>
      </c>
      <c r="H30" s="13">
        <f>'Uscite dettaglio missioni'!JG30</f>
        <v>331171.21000000002</v>
      </c>
      <c r="I30" s="13">
        <f>'Uscite dettaglio missioni'!JH30</f>
        <v>217895.08000000002</v>
      </c>
      <c r="J30" s="13">
        <f>'Uscite dettaglio missioni'!JI30</f>
        <v>225591.67</v>
      </c>
      <c r="K30" s="13">
        <f>'Uscite dettaglio missioni'!JJ30</f>
        <v>248280.38999999998</v>
      </c>
      <c r="L30" s="13">
        <f>'Uscite dettaglio missioni'!JK30</f>
        <v>253820</v>
      </c>
      <c r="M30" s="13">
        <f>'Uscite dettaglio missioni'!JL30</f>
        <v>238779.9</v>
      </c>
      <c r="N30" s="13">
        <f>'Uscite dettaglio missioni'!JM30</f>
        <v>216836.93</v>
      </c>
      <c r="O30" s="13">
        <f>'Uscite dettaglio missioni'!JN30</f>
        <v>303498</v>
      </c>
      <c r="P30" s="13">
        <f>'Uscite dettaglio missioni'!JO30</f>
        <v>303498</v>
      </c>
      <c r="Q30" s="13">
        <f>'Uscite dettaglio missioni'!JP30</f>
        <v>239903.06000000003</v>
      </c>
      <c r="R30" s="13">
        <f>'Uscite dettaglio missioni'!JQ30</f>
        <v>308439.7</v>
      </c>
      <c r="S30" s="13">
        <f>'Uscite dettaglio missioni'!JR30</f>
        <v>282463.14</v>
      </c>
      <c r="T30" s="13">
        <f>'Uscite dettaglio missioni'!JS30</f>
        <v>270648.74</v>
      </c>
      <c r="U30" s="13">
        <f>'Uscite dettaglio missioni'!JT30</f>
        <v>288936</v>
      </c>
      <c r="V30" s="13">
        <f>'Uscite dettaglio missioni'!JU30</f>
        <v>289104</v>
      </c>
      <c r="W30" s="13">
        <f>'Uscite dettaglio missioni'!JV30</f>
        <v>279277.78999999998</v>
      </c>
      <c r="X30" s="13">
        <f>'Uscite dettaglio missioni'!JW30</f>
        <v>319990</v>
      </c>
      <c r="Y30" s="13">
        <f>'Uscite dettaglio missioni'!JX30</f>
        <v>309490</v>
      </c>
      <c r="Z30" s="13">
        <f>'Uscite dettaglio missioni'!JY30</f>
        <v>258121.71</v>
      </c>
      <c r="AA30" s="13">
        <f>'Uscite dettaglio missioni'!JZ30</f>
        <v>298032</v>
      </c>
      <c r="AB30" s="13">
        <f>'Uscite dettaglio missioni'!KA30</f>
        <v>310800</v>
      </c>
      <c r="AC30" s="13">
        <v>251589.55</v>
      </c>
      <c r="AD30" s="13">
        <v>251589.55</v>
      </c>
      <c r="AE30" s="13">
        <v>251589.55</v>
      </c>
      <c r="AF30" s="13">
        <f>'Uscite dettaglio missioni'!KD30</f>
        <v>257300</v>
      </c>
      <c r="AG30" s="13">
        <v>251589.55</v>
      </c>
      <c r="AH30" s="13">
        <v>251589.55</v>
      </c>
      <c r="AI30" s="13">
        <v>251589.55</v>
      </c>
      <c r="AJ30" s="13">
        <v>251589.55</v>
      </c>
      <c r="AK30" s="13">
        <v>251589.55</v>
      </c>
      <c r="AL30" s="13">
        <f>'Uscite dettaglio missioni'!KJ30</f>
        <v>305143</v>
      </c>
    </row>
    <row r="31" spans="1:38" x14ac:dyDescent="0.25">
      <c r="A31" s="5">
        <v>2114</v>
      </c>
      <c r="B31" s="9" t="s">
        <v>17</v>
      </c>
      <c r="C31" s="13">
        <f>'Uscite dettaglio missioni'!JB31</f>
        <v>91822.739999999991</v>
      </c>
      <c r="D31" s="13">
        <f>'Uscite dettaglio missioni'!JC31</f>
        <v>91822.739999999991</v>
      </c>
      <c r="E31" s="13">
        <f>'Uscite dettaglio missioni'!JD31</f>
        <v>73507.200000000012</v>
      </c>
      <c r="F31" s="13">
        <f>'Uscite dettaglio missioni'!JE31</f>
        <v>61000</v>
      </c>
      <c r="G31" s="13">
        <f>'Uscite dettaglio missioni'!JF31</f>
        <v>69678.7</v>
      </c>
      <c r="H31" s="13">
        <f>'Uscite dettaglio missioni'!JG31</f>
        <v>84109.2</v>
      </c>
      <c r="I31" s="13">
        <f>'Uscite dettaglio missioni'!JH31</f>
        <v>86000.01</v>
      </c>
      <c r="J31" s="13">
        <f>'Uscite dettaglio missioni'!JI31</f>
        <v>37392</v>
      </c>
      <c r="K31" s="13">
        <f>'Uscite dettaglio missioni'!JJ31</f>
        <v>26050.120000000003</v>
      </c>
      <c r="L31" s="13">
        <f>'Uscite dettaglio missioni'!JK31</f>
        <v>46998</v>
      </c>
      <c r="M31" s="13">
        <f>'Uscite dettaglio missioni'!JL31</f>
        <v>46998</v>
      </c>
      <c r="N31" s="13">
        <f>'Uscite dettaglio missioni'!JM31</f>
        <v>44108.759999999995</v>
      </c>
      <c r="O31" s="13">
        <f>'Uscite dettaglio missioni'!JN31</f>
        <v>44502</v>
      </c>
      <c r="P31" s="13">
        <f>'Uscite dettaglio missioni'!JO31</f>
        <v>44502</v>
      </c>
      <c r="Q31" s="13">
        <f>'Uscite dettaglio missioni'!JP31</f>
        <v>46324.299999999996</v>
      </c>
      <c r="R31" s="13">
        <f>'Uscite dettaglio missioni'!JQ31</f>
        <v>38900.01</v>
      </c>
      <c r="S31" s="13">
        <f>'Uscite dettaglio missioni'!JR31</f>
        <v>38500.400000000001</v>
      </c>
      <c r="T31" s="13">
        <f>'Uscite dettaglio missioni'!JS31</f>
        <v>38038.430000000008</v>
      </c>
      <c r="U31" s="13">
        <f>'Uscite dettaglio missioni'!JT31</f>
        <v>39000</v>
      </c>
      <c r="V31" s="13">
        <f>'Uscite dettaglio missioni'!JU31</f>
        <v>39000</v>
      </c>
      <c r="W31" s="13">
        <f>'Uscite dettaglio missioni'!JV31</f>
        <v>32839</v>
      </c>
      <c r="X31" s="13">
        <f>'Uscite dettaglio missioni'!JW31</f>
        <v>59250</v>
      </c>
      <c r="Y31" s="13">
        <f>'Uscite dettaglio missioni'!JX31</f>
        <v>62250</v>
      </c>
      <c r="Z31" s="13">
        <f>'Uscite dettaglio missioni'!JY31</f>
        <v>41793.060000000005</v>
      </c>
      <c r="AA31" s="13">
        <f>'Uscite dettaglio missioni'!JZ31</f>
        <v>60392</v>
      </c>
      <c r="AB31" s="13">
        <f>'Uscite dettaglio missioni'!KA31</f>
        <v>60392</v>
      </c>
      <c r="AC31" s="13">
        <v>50592.29</v>
      </c>
      <c r="AD31" s="13">
        <v>50592.29</v>
      </c>
      <c r="AE31" s="13">
        <v>50592.29</v>
      </c>
      <c r="AF31" s="13">
        <f>'Uscite dettaglio missioni'!KD31</f>
        <v>76000</v>
      </c>
      <c r="AG31" s="13">
        <v>50592.29</v>
      </c>
      <c r="AH31" s="13">
        <v>50592.29</v>
      </c>
      <c r="AI31" s="13">
        <v>50592.29</v>
      </c>
      <c r="AJ31" s="13">
        <v>50592.29</v>
      </c>
      <c r="AK31" s="13">
        <v>50592.29</v>
      </c>
      <c r="AL31" s="13">
        <f>'Uscite dettaglio missioni'!KJ31</f>
        <v>69300</v>
      </c>
    </row>
    <row r="32" spans="1:38" x14ac:dyDescent="0.25">
      <c r="A32" s="5">
        <v>2115</v>
      </c>
      <c r="B32" s="9" t="s">
        <v>18</v>
      </c>
      <c r="C32" s="13">
        <f>'Uscite dettaglio missioni'!JB32</f>
        <v>51676.979999999996</v>
      </c>
      <c r="D32" s="13">
        <f>'Uscite dettaglio missioni'!JC32</f>
        <v>51676.979999999996</v>
      </c>
      <c r="E32" s="13">
        <f>'Uscite dettaglio missioni'!JD32</f>
        <v>36021.89</v>
      </c>
      <c r="F32" s="13">
        <f>'Uscite dettaglio missioni'!JE32</f>
        <v>61637</v>
      </c>
      <c r="G32" s="13">
        <f>'Uscite dettaglio missioni'!JF32</f>
        <v>35637</v>
      </c>
      <c r="H32" s="13">
        <f>'Uscite dettaglio missioni'!JG32</f>
        <v>29714.09</v>
      </c>
      <c r="I32" s="13">
        <f>'Uscite dettaglio missioni'!JH32</f>
        <v>52283.61</v>
      </c>
      <c r="J32" s="13">
        <f>'Uscite dettaglio missioni'!JI32</f>
        <v>34930.019999999997</v>
      </c>
      <c r="K32" s="13">
        <f>'Uscite dettaglio missioni'!JJ32</f>
        <v>20405.679999999997</v>
      </c>
      <c r="L32" s="13">
        <f>'Uscite dettaglio missioni'!JK32</f>
        <v>75984</v>
      </c>
      <c r="M32" s="13">
        <f>'Uscite dettaglio missioni'!JL32</f>
        <v>75984</v>
      </c>
      <c r="N32" s="13">
        <f>'Uscite dettaglio missioni'!JM32</f>
        <v>42055.34</v>
      </c>
      <c r="O32" s="13">
        <f>'Uscite dettaglio missioni'!JN32</f>
        <v>69242</v>
      </c>
      <c r="P32" s="13">
        <f>'Uscite dettaglio missioni'!JO32</f>
        <v>69183</v>
      </c>
      <c r="Q32" s="13">
        <f>'Uscite dettaglio missioni'!JP32</f>
        <v>48510.92</v>
      </c>
      <c r="R32" s="13">
        <f>'Uscite dettaglio missioni'!JQ32</f>
        <v>52252.88</v>
      </c>
      <c r="S32" s="13">
        <f>'Uscite dettaglio missioni'!JR32</f>
        <v>61543.49</v>
      </c>
      <c r="T32" s="13">
        <f>'Uscite dettaglio missioni'!JS32</f>
        <v>46971.62</v>
      </c>
      <c r="U32" s="13">
        <f>'Uscite dettaglio missioni'!JT32</f>
        <v>42367</v>
      </c>
      <c r="V32" s="13">
        <f>'Uscite dettaglio missioni'!JU32</f>
        <v>49366</v>
      </c>
      <c r="W32" s="13">
        <f>'Uscite dettaglio missioni'!JV32</f>
        <v>37575.81</v>
      </c>
      <c r="X32" s="13">
        <f>'Uscite dettaglio missioni'!JW32</f>
        <v>163050</v>
      </c>
      <c r="Y32" s="13">
        <f>'Uscite dettaglio missioni'!JX32</f>
        <v>54300</v>
      </c>
      <c r="Z32" s="13">
        <f>'Uscite dettaglio missioni'!JY32</f>
        <v>29743.3</v>
      </c>
      <c r="AA32" s="13">
        <f>'Uscite dettaglio missioni'!JZ32</f>
        <v>52536</v>
      </c>
      <c r="AB32" s="13">
        <f>'Uscite dettaglio missioni'!KA32</f>
        <v>40956</v>
      </c>
      <c r="AC32" s="13">
        <v>30944.7</v>
      </c>
      <c r="AD32" s="13">
        <v>30944.7</v>
      </c>
      <c r="AE32" s="13">
        <v>30944.7</v>
      </c>
      <c r="AF32" s="13">
        <f>'Uscite dettaglio missioni'!KD32</f>
        <v>35100</v>
      </c>
      <c r="AG32" s="13">
        <v>30944.7</v>
      </c>
      <c r="AH32" s="13">
        <v>30944.7</v>
      </c>
      <c r="AI32" s="13">
        <v>30944.7</v>
      </c>
      <c r="AJ32" s="13">
        <v>30944.7</v>
      </c>
      <c r="AK32" s="13">
        <v>30944.7</v>
      </c>
      <c r="AL32" s="13">
        <f>'Uscite dettaglio missioni'!KJ32</f>
        <v>40349</v>
      </c>
    </row>
    <row r="33" spans="1:38" x14ac:dyDescent="0.25">
      <c r="A33" s="5">
        <v>2116</v>
      </c>
      <c r="B33" s="9" t="s">
        <v>19</v>
      </c>
      <c r="C33" s="13">
        <f>'Uscite dettaglio missioni'!JB33</f>
        <v>136834.22</v>
      </c>
      <c r="D33" s="13">
        <f>'Uscite dettaglio missioni'!JC33</f>
        <v>237912.17</v>
      </c>
      <c r="E33" s="13">
        <f>'Uscite dettaglio missioni'!JD33</f>
        <v>297762.48</v>
      </c>
      <c r="F33" s="13">
        <f>'Uscite dettaglio missioni'!JE33</f>
        <v>121802</v>
      </c>
      <c r="G33" s="13">
        <f>'Uscite dettaglio missioni'!JF33</f>
        <v>147802</v>
      </c>
      <c r="H33" s="13">
        <f>'Uscite dettaglio missioni'!JG33</f>
        <v>139737.76999999999</v>
      </c>
      <c r="I33" s="13">
        <f>'Uscite dettaglio missioni'!JH33</f>
        <v>132200</v>
      </c>
      <c r="J33" s="13">
        <f>'Uscite dettaglio missioni'!JI33</f>
        <v>95600.010000000009</v>
      </c>
      <c r="K33" s="13">
        <f>'Uscite dettaglio missioni'!JJ33</f>
        <v>69133.94</v>
      </c>
      <c r="L33" s="13">
        <f>'Uscite dettaglio missioni'!JK33</f>
        <v>103992</v>
      </c>
      <c r="M33" s="13">
        <f>'Uscite dettaglio missioni'!JL33</f>
        <v>103992</v>
      </c>
      <c r="N33" s="13">
        <f>'Uscite dettaglio missioni'!JM33</f>
        <v>98622.399999999994</v>
      </c>
      <c r="O33" s="13">
        <f>'Uscite dettaglio missioni'!JN33</f>
        <v>86400</v>
      </c>
      <c r="P33" s="13">
        <f>'Uscite dettaglio missioni'!JO33</f>
        <v>86400</v>
      </c>
      <c r="Q33" s="13">
        <f>'Uscite dettaglio missioni'!JP33</f>
        <v>95730.22</v>
      </c>
      <c r="R33" s="13">
        <f>'Uscite dettaglio missioni'!JQ33</f>
        <v>76600</v>
      </c>
      <c r="S33" s="13">
        <f>'Uscite dettaglio missioni'!JR33</f>
        <v>59292</v>
      </c>
      <c r="T33" s="13">
        <f>'Uscite dettaglio missioni'!JS33</f>
        <v>74361.38</v>
      </c>
      <c r="U33" s="13">
        <f>'Uscite dettaglio missioni'!JT33</f>
        <v>71599</v>
      </c>
      <c r="V33" s="13">
        <f>'Uscite dettaglio missioni'!JU33</f>
        <v>71599</v>
      </c>
      <c r="W33" s="13">
        <f>'Uscite dettaglio missioni'!JV33</f>
        <v>61359.200000000004</v>
      </c>
      <c r="X33" s="13">
        <f>'Uscite dettaglio missioni'!JW33</f>
        <v>63600</v>
      </c>
      <c r="Y33" s="13">
        <f>'Uscite dettaglio missioni'!JX33</f>
        <v>64650</v>
      </c>
      <c r="Z33" s="13">
        <f>'Uscite dettaglio missioni'!JY33</f>
        <v>83757.77</v>
      </c>
      <c r="AA33" s="13">
        <f>'Uscite dettaglio missioni'!JZ33</f>
        <v>71292</v>
      </c>
      <c r="AB33" s="13">
        <f>'Uscite dettaglio missioni'!KA33</f>
        <v>243800</v>
      </c>
      <c r="AC33" s="13">
        <v>222584.1</v>
      </c>
      <c r="AD33" s="13">
        <v>222584.1</v>
      </c>
      <c r="AE33" s="13">
        <v>222584.1</v>
      </c>
      <c r="AF33" s="13">
        <f>'Uscite dettaglio missioni'!KD33</f>
        <v>163100</v>
      </c>
      <c r="AG33" s="13">
        <v>222584.1</v>
      </c>
      <c r="AH33" s="13">
        <v>222584.1</v>
      </c>
      <c r="AI33" s="13">
        <v>222584.1</v>
      </c>
      <c r="AJ33" s="13">
        <v>222584.1</v>
      </c>
      <c r="AK33" s="13">
        <v>222584.1</v>
      </c>
      <c r="AL33" s="13">
        <f>'Uscite dettaglio missioni'!KJ33</f>
        <v>157950</v>
      </c>
    </row>
    <row r="34" spans="1:38" x14ac:dyDescent="0.25">
      <c r="A34" s="5">
        <v>2117</v>
      </c>
      <c r="B34" s="9" t="s">
        <v>20</v>
      </c>
      <c r="C34" s="13">
        <f>'Uscite dettaglio missioni'!JB34</f>
        <v>1266452.2799999998</v>
      </c>
      <c r="D34" s="13">
        <f>'Uscite dettaglio missioni'!JC34</f>
        <v>1156452.28</v>
      </c>
      <c r="E34" s="13">
        <f>'Uscite dettaglio missioni'!JD34</f>
        <v>955789.78999999992</v>
      </c>
      <c r="F34" s="13">
        <f>'Uscite dettaglio missioni'!JE34</f>
        <v>478110</v>
      </c>
      <c r="G34" s="13">
        <f>'Uscite dettaglio missioni'!JF34</f>
        <v>635320.89</v>
      </c>
      <c r="H34" s="13">
        <f>'Uscite dettaglio missioni'!JG34</f>
        <v>519888.23</v>
      </c>
      <c r="I34" s="13">
        <f>'Uscite dettaglio missioni'!JH34</f>
        <v>375126.89</v>
      </c>
      <c r="J34" s="13">
        <f>'Uscite dettaglio missioni'!JI34</f>
        <v>411668.09</v>
      </c>
      <c r="K34" s="13">
        <f>'Uscite dettaglio missioni'!JJ34</f>
        <v>265200.54000000004</v>
      </c>
      <c r="L34" s="13">
        <f>'Uscite dettaglio missioni'!JK34</f>
        <v>440194</v>
      </c>
      <c r="M34" s="13">
        <f>'Uscite dettaglio missioni'!JL34</f>
        <v>350884.95</v>
      </c>
      <c r="N34" s="13">
        <f>'Uscite dettaglio missioni'!JM34</f>
        <v>278635.01</v>
      </c>
      <c r="O34" s="13">
        <f>'Uscite dettaglio missioni'!JN34</f>
        <v>351247</v>
      </c>
      <c r="P34" s="13">
        <f>'Uscite dettaglio missioni'!JO34</f>
        <v>351247</v>
      </c>
      <c r="Q34" s="13">
        <f>'Uscite dettaglio missioni'!JP34</f>
        <v>271964.95</v>
      </c>
      <c r="R34" s="13">
        <f>'Uscite dettaglio missioni'!JQ34</f>
        <v>335189.43</v>
      </c>
      <c r="S34" s="13">
        <f>'Uscite dettaglio missioni'!JR34</f>
        <v>272025.55</v>
      </c>
      <c r="T34" s="13">
        <f>'Uscite dettaglio missioni'!JS34</f>
        <v>257725.46999999997</v>
      </c>
      <c r="U34" s="13">
        <f>'Uscite dettaglio missioni'!JT34</f>
        <v>264560</v>
      </c>
      <c r="V34" s="13">
        <f>'Uscite dettaglio missioni'!JU34</f>
        <v>231787</v>
      </c>
      <c r="W34" s="13">
        <f>'Uscite dettaglio missioni'!JV34</f>
        <v>190493.58</v>
      </c>
      <c r="X34" s="13">
        <f>'Uscite dettaglio missioni'!JW34</f>
        <v>181252</v>
      </c>
      <c r="Y34" s="13">
        <f>'Uscite dettaglio missioni'!JX34</f>
        <v>167755</v>
      </c>
      <c r="Z34" s="13">
        <f>'Uscite dettaglio missioni'!JY34</f>
        <v>178034.25</v>
      </c>
      <c r="AA34" s="13">
        <f>'Uscite dettaglio missioni'!JZ34</f>
        <v>165751</v>
      </c>
      <c r="AB34" s="13">
        <f>'Uscite dettaglio missioni'!KA34</f>
        <v>198439</v>
      </c>
      <c r="AC34" s="13">
        <v>148374.75</v>
      </c>
      <c r="AD34" s="13">
        <v>148374.75</v>
      </c>
      <c r="AE34" s="13">
        <v>148374.75</v>
      </c>
      <c r="AF34" s="13">
        <f>'Uscite dettaglio missioni'!KD34</f>
        <v>94100</v>
      </c>
      <c r="AG34" s="13">
        <v>148374.75</v>
      </c>
      <c r="AH34" s="13">
        <v>148374.75</v>
      </c>
      <c r="AI34" s="13">
        <v>148374.75</v>
      </c>
      <c r="AJ34" s="13">
        <v>148374.75</v>
      </c>
      <c r="AK34" s="13">
        <v>148374.75</v>
      </c>
      <c r="AL34" s="13">
        <f>'Uscite dettaglio missioni'!KJ34</f>
        <v>91337</v>
      </c>
    </row>
    <row r="35" spans="1:38" x14ac:dyDescent="0.25">
      <c r="A35" s="5">
        <v>2118</v>
      </c>
      <c r="B35" s="9" t="s">
        <v>248</v>
      </c>
      <c r="C35" s="13">
        <f>'Uscite dettaglio missioni'!JB35</f>
        <v>4389.76</v>
      </c>
      <c r="D35" s="13">
        <f>'Uscite dettaglio missioni'!JC35</f>
        <v>4389.76</v>
      </c>
      <c r="E35" s="13">
        <f>'Uscite dettaglio missioni'!JD35</f>
        <v>0</v>
      </c>
      <c r="F35" s="13">
        <f>'Uscite dettaglio missioni'!JE35</f>
        <v>126791</v>
      </c>
      <c r="G35" s="13">
        <f>'Uscite dettaglio missioni'!JF35</f>
        <v>169321</v>
      </c>
      <c r="H35" s="13">
        <f>'Uscite dettaglio missioni'!JG35</f>
        <v>163246.87</v>
      </c>
      <c r="I35" s="13">
        <f>'Uscite dettaglio missioni'!JH35</f>
        <v>110000</v>
      </c>
      <c r="J35" s="13">
        <f>'Uscite dettaglio missioni'!JI35</f>
        <v>134200</v>
      </c>
      <c r="K35" s="13">
        <f>'Uscite dettaglio missioni'!JJ35</f>
        <v>113540.62</v>
      </c>
      <c r="L35" s="13">
        <f>'Uscite dettaglio missioni'!JK35</f>
        <v>130001</v>
      </c>
      <c r="M35" s="13">
        <f>'Uscite dettaglio missioni'!JL35</f>
        <v>160100</v>
      </c>
      <c r="N35" s="13">
        <f>'Uscite dettaglio missioni'!JM35</f>
        <v>157104.41</v>
      </c>
      <c r="O35" s="13">
        <f>'Uscite dettaglio missioni'!JN35</f>
        <v>130020</v>
      </c>
      <c r="P35" s="13">
        <f>'Uscite dettaglio missioni'!JO35</f>
        <v>130020</v>
      </c>
      <c r="Q35" s="13">
        <f>'Uscite dettaglio missioni'!JP35</f>
        <v>114746.49</v>
      </c>
      <c r="R35" s="13">
        <f>'Uscite dettaglio missioni'!JQ35</f>
        <v>137060.00999999998</v>
      </c>
      <c r="S35" s="13">
        <f>'Uscite dettaglio missioni'!JR35</f>
        <v>169500</v>
      </c>
      <c r="T35" s="13">
        <f>'Uscite dettaglio missioni'!JS35</f>
        <v>167309.71</v>
      </c>
      <c r="U35" s="13">
        <f>'Uscite dettaglio missioni'!JT35</f>
        <v>137061</v>
      </c>
      <c r="V35" s="13">
        <f>'Uscite dettaglio missioni'!JU35</f>
        <v>137061</v>
      </c>
      <c r="W35" s="13">
        <f>'Uscite dettaglio missioni'!JV35</f>
        <v>143296.63</v>
      </c>
      <c r="X35" s="13">
        <f>'Uscite dettaglio missioni'!JW35</f>
        <v>137007</v>
      </c>
      <c r="Y35" s="13">
        <f>'Uscite dettaglio missioni'!JX35</f>
        <v>149175</v>
      </c>
      <c r="Z35" s="13">
        <f>'Uscite dettaglio missioni'!JY35</f>
        <v>140568.47</v>
      </c>
      <c r="AA35" s="13">
        <f>'Uscite dettaglio missioni'!JZ35</f>
        <v>141020</v>
      </c>
      <c r="AB35" s="13">
        <f>'Uscite dettaglio missioni'!KA35</f>
        <v>309740</v>
      </c>
      <c r="AC35" s="13">
        <v>291378.39</v>
      </c>
      <c r="AD35" s="13">
        <v>291378.39</v>
      </c>
      <c r="AE35" s="13">
        <v>291378.39</v>
      </c>
      <c r="AF35" s="13">
        <f>'Uscite dettaglio missioni'!KD35</f>
        <v>332152</v>
      </c>
      <c r="AG35" s="13">
        <v>291378.39</v>
      </c>
      <c r="AH35" s="13">
        <v>291378.39</v>
      </c>
      <c r="AI35" s="13">
        <v>291378.39</v>
      </c>
      <c r="AJ35" s="13">
        <v>291378.39</v>
      </c>
      <c r="AK35" s="13">
        <v>291378.39</v>
      </c>
      <c r="AL35" s="13">
        <f>'Uscite dettaglio missioni'!KJ35</f>
        <v>154850</v>
      </c>
    </row>
    <row r="36" spans="1:38" x14ac:dyDescent="0.25">
      <c r="A36" s="5">
        <v>2119</v>
      </c>
      <c r="B36" s="9" t="s">
        <v>21</v>
      </c>
      <c r="C36" s="13">
        <f>'Uscite dettaglio missioni'!JB36</f>
        <v>91955.260000000009</v>
      </c>
      <c r="D36" s="13">
        <f>'Uscite dettaglio missioni'!JC36</f>
        <v>90955.8</v>
      </c>
      <c r="E36" s="13">
        <f>'Uscite dettaglio missioni'!JD36</f>
        <v>73006.179999999993</v>
      </c>
      <c r="F36" s="13">
        <f>'Uscite dettaglio missioni'!JE36</f>
        <v>41000</v>
      </c>
      <c r="G36" s="13">
        <f>'Uscite dettaglio missioni'!JF36</f>
        <v>9000</v>
      </c>
      <c r="H36" s="13">
        <f>'Uscite dettaglio missioni'!JG36</f>
        <v>7247.98</v>
      </c>
      <c r="I36" s="13">
        <f>'Uscite dettaglio missioni'!JH36</f>
        <v>1022.95</v>
      </c>
      <c r="J36" s="13">
        <f>'Uscite dettaglio missioni'!JI36</f>
        <v>1200</v>
      </c>
      <c r="K36" s="13">
        <f>'Uscite dettaglio missioni'!JJ36</f>
        <v>1010.98</v>
      </c>
      <c r="L36" s="13">
        <f>'Uscite dettaglio missioni'!JK36</f>
        <v>1300</v>
      </c>
      <c r="M36" s="13">
        <f>'Uscite dettaglio missioni'!JL36</f>
        <v>1300</v>
      </c>
      <c r="N36" s="13">
        <f>'Uscite dettaglio missioni'!JM36</f>
        <v>681.05000000000007</v>
      </c>
      <c r="O36" s="13">
        <f>'Uscite dettaglio missioni'!JN36</f>
        <v>1200</v>
      </c>
      <c r="P36" s="13">
        <f>'Uscite dettaglio missioni'!JO36</f>
        <v>1200</v>
      </c>
      <c r="Q36" s="13">
        <f>'Uscite dettaglio missioni'!JP36</f>
        <v>0</v>
      </c>
      <c r="R36" s="13">
        <f>'Uscite dettaglio missioni'!JQ36</f>
        <v>1000</v>
      </c>
      <c r="S36" s="13">
        <f>'Uscite dettaglio missioni'!JR36</f>
        <v>1000</v>
      </c>
      <c r="T36" s="13">
        <f>'Uscite dettaglio missioni'!JS36</f>
        <v>0</v>
      </c>
      <c r="U36" s="13">
        <f>'Uscite dettaglio missioni'!JT36</f>
        <v>500</v>
      </c>
      <c r="V36" s="13">
        <f>'Uscite dettaglio missioni'!JU36</f>
        <v>500</v>
      </c>
      <c r="W36" s="13">
        <f>'Uscite dettaglio missioni'!JV36</f>
        <v>0</v>
      </c>
      <c r="X36" s="13">
        <f>'Uscite dettaglio missioni'!JW36</f>
        <v>961</v>
      </c>
      <c r="Y36" s="13">
        <f>'Uscite dettaglio missioni'!JX36</f>
        <v>961</v>
      </c>
      <c r="Z36" s="13">
        <f>'Uscite dettaglio missioni'!JY36</f>
        <v>0</v>
      </c>
      <c r="AA36" s="13">
        <f>'Uscite dettaglio missioni'!JZ36</f>
        <v>0</v>
      </c>
      <c r="AB36" s="13">
        <f>'Uscite dettaglio missioni'!KA36</f>
        <v>0</v>
      </c>
      <c r="AC36" s="13">
        <f>'Uscite dettaglio missioni'!KA36</f>
        <v>0</v>
      </c>
      <c r="AD36" s="13">
        <f>'Uscite dettaglio missioni'!KB36</f>
        <v>0</v>
      </c>
      <c r="AE36" s="13">
        <f>'Uscite dettaglio missioni'!KC36</f>
        <v>0</v>
      </c>
      <c r="AF36" s="13">
        <f>'Uscite dettaglio missioni'!KD36</f>
        <v>0</v>
      </c>
      <c r="AG36" s="13">
        <f>'Uscite dettaglio missioni'!KE36</f>
        <v>0</v>
      </c>
      <c r="AH36" s="13">
        <f>'Uscite dettaglio missioni'!KF36</f>
        <v>0</v>
      </c>
      <c r="AI36" s="13">
        <f>'Uscite dettaglio missioni'!KG36</f>
        <v>0</v>
      </c>
      <c r="AJ36" s="13">
        <f>'Uscite dettaglio missioni'!KH36</f>
        <v>0</v>
      </c>
      <c r="AK36" s="13">
        <f>'Uscite dettaglio missioni'!KI36</f>
        <v>0</v>
      </c>
      <c r="AL36" s="13">
        <f>'Uscite dettaglio missioni'!KJ36</f>
        <v>0</v>
      </c>
    </row>
    <row r="37" spans="1:38" x14ac:dyDescent="0.25">
      <c r="A37" s="5">
        <v>2120</v>
      </c>
      <c r="B37" s="9" t="s">
        <v>22</v>
      </c>
      <c r="C37" s="13">
        <f>'Uscite dettaglio missioni'!JB37</f>
        <v>126812.31999999999</v>
      </c>
      <c r="D37" s="13">
        <f>'Uscite dettaglio missioni'!JC37</f>
        <v>128297.90999999999</v>
      </c>
      <c r="E37" s="13">
        <f>'Uscite dettaglio missioni'!JD37</f>
        <v>70016.58</v>
      </c>
      <c r="F37" s="13">
        <f>'Uscite dettaglio missioni'!JE37</f>
        <v>134900</v>
      </c>
      <c r="G37" s="13">
        <f>'Uscite dettaglio missioni'!JF37</f>
        <v>138000</v>
      </c>
      <c r="H37" s="13">
        <f>'Uscite dettaglio missioni'!JG37</f>
        <v>49046.74</v>
      </c>
      <c r="I37" s="13">
        <f>'Uscite dettaglio missioni'!JH37</f>
        <v>152400</v>
      </c>
      <c r="J37" s="13">
        <f>'Uscite dettaglio missioni'!JI37</f>
        <v>104983.61</v>
      </c>
      <c r="K37" s="13">
        <f>'Uscite dettaglio missioni'!JJ37</f>
        <v>52305.80000000001</v>
      </c>
      <c r="L37" s="13">
        <f>'Uscite dettaglio missioni'!JK37</f>
        <v>120700</v>
      </c>
      <c r="M37" s="13">
        <f>'Uscite dettaglio missioni'!JL37</f>
        <v>153700</v>
      </c>
      <c r="N37" s="13">
        <f>'Uscite dettaglio missioni'!JM37</f>
        <v>149092.47999999998</v>
      </c>
      <c r="O37" s="13">
        <f>'Uscite dettaglio missioni'!JN37</f>
        <v>144000</v>
      </c>
      <c r="P37" s="13">
        <f>'Uscite dettaglio missioni'!JO37</f>
        <v>144293.17000000001</v>
      </c>
      <c r="Q37" s="13">
        <f>'Uscite dettaglio missioni'!JP37</f>
        <v>77520.45</v>
      </c>
      <c r="R37" s="13">
        <f>'Uscite dettaglio missioni'!JQ37</f>
        <v>110450</v>
      </c>
      <c r="S37" s="13">
        <f>'Uscite dettaglio missioni'!JR37</f>
        <v>128649</v>
      </c>
      <c r="T37" s="13">
        <f>'Uscite dettaglio missioni'!JS37</f>
        <v>93060.810000000012</v>
      </c>
      <c r="U37" s="13">
        <f>'Uscite dettaglio missioni'!JT37</f>
        <v>87010</v>
      </c>
      <c r="V37" s="13">
        <f>'Uscite dettaglio missioni'!JU37</f>
        <v>99510</v>
      </c>
      <c r="W37" s="13">
        <f>'Uscite dettaglio missioni'!JV37</f>
        <v>94356.640000000014</v>
      </c>
      <c r="X37" s="13">
        <f>'Uscite dettaglio missioni'!JW37</f>
        <v>108250</v>
      </c>
      <c r="Y37" s="13">
        <f>'Uscite dettaglio missioni'!JX37</f>
        <v>130250</v>
      </c>
      <c r="Z37" s="13">
        <f>'Uscite dettaglio missioni'!JY37</f>
        <v>102719.46999999999</v>
      </c>
      <c r="AA37" s="13">
        <f>'Uscite dettaglio missioni'!JZ37</f>
        <v>86900</v>
      </c>
      <c r="AB37" s="13">
        <f>'Uscite dettaglio missioni'!KA37</f>
        <v>109250</v>
      </c>
      <c r="AC37" s="13">
        <v>117922.44</v>
      </c>
      <c r="AD37" s="13">
        <v>117922.44</v>
      </c>
      <c r="AE37" s="13">
        <v>117922.44</v>
      </c>
      <c r="AF37" s="13">
        <f>'Uscite dettaglio missioni'!KD37</f>
        <v>95450</v>
      </c>
      <c r="AG37" s="13">
        <v>117922.44</v>
      </c>
      <c r="AH37" s="13">
        <v>117922.44</v>
      </c>
      <c r="AI37" s="13">
        <v>117922.44</v>
      </c>
      <c r="AJ37" s="13">
        <v>117922.44</v>
      </c>
      <c r="AK37" s="13">
        <v>117922.44</v>
      </c>
      <c r="AL37" s="13">
        <f>'Uscite dettaglio missioni'!KJ37</f>
        <v>93250</v>
      </c>
    </row>
    <row r="38" spans="1:38" x14ac:dyDescent="0.25">
      <c r="A38" s="5">
        <v>2121</v>
      </c>
      <c r="B38" s="9" t="s">
        <v>23</v>
      </c>
      <c r="C38" s="13">
        <f>'Uscite dettaglio missioni'!JB38</f>
        <v>69336.88</v>
      </c>
      <c r="D38" s="13">
        <f>'Uscite dettaglio missioni'!JC38</f>
        <v>70321.72</v>
      </c>
      <c r="E38" s="13">
        <f>'Uscite dettaglio missioni'!JD38</f>
        <v>31607.279999999999</v>
      </c>
      <c r="F38" s="13">
        <f>'Uscite dettaglio missioni'!JE38</f>
        <v>26100</v>
      </c>
      <c r="G38" s="13">
        <f>'Uscite dettaglio missioni'!JF38</f>
        <v>12950</v>
      </c>
      <c r="H38" s="13">
        <f>'Uscite dettaglio missioni'!JG38</f>
        <v>3441.25</v>
      </c>
      <c r="I38" s="13">
        <f>'Uscite dettaglio missioni'!JH38</f>
        <v>18850.010000000002</v>
      </c>
      <c r="J38" s="13">
        <f>'Uscite dettaglio missioni'!JI38</f>
        <v>5590</v>
      </c>
      <c r="K38" s="13">
        <f>'Uscite dettaglio missioni'!JJ38</f>
        <v>9855.07</v>
      </c>
      <c r="L38" s="13">
        <f>'Uscite dettaglio missioni'!JK38</f>
        <v>12700</v>
      </c>
      <c r="M38" s="13">
        <f>'Uscite dettaglio missioni'!JL38</f>
        <v>12804.78</v>
      </c>
      <c r="N38" s="13">
        <f>'Uscite dettaglio missioni'!JM38</f>
        <v>11395.699999999999</v>
      </c>
      <c r="O38" s="13">
        <f>'Uscite dettaglio missioni'!JN38</f>
        <v>11930</v>
      </c>
      <c r="P38" s="13">
        <f>'Uscite dettaglio missioni'!JO38</f>
        <v>13745</v>
      </c>
      <c r="Q38" s="13">
        <f>'Uscite dettaglio missioni'!JP38</f>
        <v>5512.01</v>
      </c>
      <c r="R38" s="13">
        <f>'Uscite dettaglio missioni'!JQ38</f>
        <v>13690</v>
      </c>
      <c r="S38" s="13">
        <f>'Uscite dettaglio missioni'!JR38</f>
        <v>14987.26</v>
      </c>
      <c r="T38" s="13">
        <f>'Uscite dettaglio missioni'!JS38</f>
        <v>4451.8500000000004</v>
      </c>
      <c r="U38" s="13">
        <f>'Uscite dettaglio missioni'!JT38</f>
        <v>13259</v>
      </c>
      <c r="V38" s="13">
        <f>'Uscite dettaglio missioni'!JU38</f>
        <v>13259</v>
      </c>
      <c r="W38" s="13">
        <f>'Uscite dettaglio missioni'!JV38</f>
        <v>9203.18</v>
      </c>
      <c r="X38" s="13">
        <f>'Uscite dettaglio missioni'!JW38</f>
        <v>17382</v>
      </c>
      <c r="Y38" s="13">
        <f>'Uscite dettaglio missioni'!JX38</f>
        <v>17882</v>
      </c>
      <c r="Z38" s="13">
        <f>'Uscite dettaglio missioni'!JY38</f>
        <v>16763.440000000002</v>
      </c>
      <c r="AA38" s="13">
        <f>'Uscite dettaglio missioni'!JZ38</f>
        <v>19600</v>
      </c>
      <c r="AB38" s="13">
        <f>'Uscite dettaglio missioni'!KA38</f>
        <v>21250</v>
      </c>
      <c r="AC38" s="13">
        <v>11556.73</v>
      </c>
      <c r="AD38" s="13">
        <v>11556.73</v>
      </c>
      <c r="AE38" s="13">
        <v>11556.73</v>
      </c>
      <c r="AF38" s="13">
        <f>'Uscite dettaglio missioni'!KD38</f>
        <v>14000</v>
      </c>
      <c r="AG38" s="13">
        <v>11556.73</v>
      </c>
      <c r="AH38" s="13">
        <v>11556.73</v>
      </c>
      <c r="AI38" s="13">
        <v>11556.73</v>
      </c>
      <c r="AJ38" s="13">
        <v>11556.73</v>
      </c>
      <c r="AK38" s="13">
        <v>11556.73</v>
      </c>
      <c r="AL38" s="13">
        <f>'Uscite dettaglio missioni'!KJ38</f>
        <v>17556</v>
      </c>
    </row>
    <row r="39" spans="1:38" x14ac:dyDescent="0.25">
      <c r="A39" s="5">
        <v>2122</v>
      </c>
      <c r="B39" s="9" t="s">
        <v>24</v>
      </c>
      <c r="C39" s="13">
        <f>'Uscite dettaglio missioni'!JB39</f>
        <v>42967.94</v>
      </c>
      <c r="D39" s="13">
        <f>'Uscite dettaglio missioni'!JC39</f>
        <v>43704.41</v>
      </c>
      <c r="E39" s="13">
        <f>'Uscite dettaglio missioni'!JD39</f>
        <v>43017.58</v>
      </c>
      <c r="F39" s="13">
        <f>'Uscite dettaglio missioni'!JE39</f>
        <v>42150</v>
      </c>
      <c r="G39" s="13">
        <f>'Uscite dettaglio missioni'!JF39</f>
        <v>39850</v>
      </c>
      <c r="H39" s="13">
        <f>'Uscite dettaglio missioni'!JG39</f>
        <v>35853.21</v>
      </c>
      <c r="I39" s="13">
        <f>'Uscite dettaglio missioni'!JH39</f>
        <v>30532.78</v>
      </c>
      <c r="J39" s="13">
        <f>'Uscite dettaglio missioni'!JI39</f>
        <v>42797.74</v>
      </c>
      <c r="K39" s="13">
        <f>'Uscite dettaglio missioni'!JJ39</f>
        <v>42917.31</v>
      </c>
      <c r="L39" s="13">
        <f>'Uscite dettaglio missioni'!JK39</f>
        <v>42853</v>
      </c>
      <c r="M39" s="13">
        <f>'Uscite dettaglio missioni'!JL39</f>
        <v>42853</v>
      </c>
      <c r="N39" s="13">
        <f>'Uscite dettaglio missioni'!JM39</f>
        <v>35449.79</v>
      </c>
      <c r="O39" s="13">
        <f>'Uscite dettaglio missioni'!JN39</f>
        <v>37370</v>
      </c>
      <c r="P39" s="13">
        <f>'Uscite dettaglio missioni'!JO39</f>
        <v>37370</v>
      </c>
      <c r="Q39" s="13">
        <f>'Uscite dettaglio missioni'!JP39</f>
        <v>35105.379999999997</v>
      </c>
      <c r="R39" s="13">
        <f>'Uscite dettaglio missioni'!JQ39</f>
        <v>37117.08</v>
      </c>
      <c r="S39" s="13">
        <f>'Uscite dettaglio missioni'!JR39</f>
        <v>36650</v>
      </c>
      <c r="T39" s="13">
        <f>'Uscite dettaglio missioni'!JS39</f>
        <v>34169.880000000005</v>
      </c>
      <c r="U39" s="13">
        <f>'Uscite dettaglio missioni'!JT39</f>
        <v>37118</v>
      </c>
      <c r="V39" s="13">
        <f>'Uscite dettaglio missioni'!JU39</f>
        <v>37118</v>
      </c>
      <c r="W39" s="13">
        <f>'Uscite dettaglio missioni'!JV39</f>
        <v>52849.78</v>
      </c>
      <c r="X39" s="13">
        <f>'Uscite dettaglio missioni'!JW39</f>
        <v>37470</v>
      </c>
      <c r="Y39" s="13">
        <f>'Uscite dettaglio missioni'!JX39</f>
        <v>38470</v>
      </c>
      <c r="Z39" s="13">
        <f>'Uscite dettaglio missioni'!JY39</f>
        <v>37548.26</v>
      </c>
      <c r="AA39" s="13">
        <f>'Uscite dettaglio missioni'!JZ39</f>
        <v>40026</v>
      </c>
      <c r="AB39" s="13">
        <f>'Uscite dettaglio missioni'!KA39</f>
        <v>40700.229999999996</v>
      </c>
      <c r="AC39" s="13">
        <v>38866.33</v>
      </c>
      <c r="AD39" s="13">
        <v>38866.33</v>
      </c>
      <c r="AE39" s="13">
        <v>38866.33</v>
      </c>
      <c r="AF39" s="13">
        <f>'Uscite dettaglio missioni'!KD39</f>
        <v>39500</v>
      </c>
      <c r="AG39" s="13">
        <v>38866.33</v>
      </c>
      <c r="AH39" s="13">
        <v>38866.33</v>
      </c>
      <c r="AI39" s="13">
        <v>38866.33</v>
      </c>
      <c r="AJ39" s="13">
        <v>38866.33</v>
      </c>
      <c r="AK39" s="13">
        <v>38866.33</v>
      </c>
      <c r="AL39" s="13">
        <f>'Uscite dettaglio missioni'!KJ39</f>
        <v>45500</v>
      </c>
    </row>
    <row r="40" spans="1:38" x14ac:dyDescent="0.25">
      <c r="A40" s="5">
        <v>2123</v>
      </c>
      <c r="B40" s="9" t="s">
        <v>25</v>
      </c>
      <c r="C40" s="13">
        <f>'Uscite dettaglio missioni'!JB40</f>
        <v>194155.92000000004</v>
      </c>
      <c r="D40" s="13">
        <f>'Uscite dettaglio missioni'!JC40</f>
        <v>194155.92000000004</v>
      </c>
      <c r="E40" s="13">
        <f>'Uscite dettaglio missioni'!JD40</f>
        <v>155475.69999999998</v>
      </c>
      <c r="F40" s="13">
        <f>'Uscite dettaglio missioni'!JE40</f>
        <v>93780</v>
      </c>
      <c r="G40" s="13">
        <f>'Uscite dettaglio missioni'!JF40</f>
        <v>210810.11</v>
      </c>
      <c r="H40" s="13">
        <f>'Uscite dettaglio missioni'!JG40</f>
        <v>189526.75</v>
      </c>
      <c r="I40" s="13">
        <f>'Uscite dettaglio missioni'!JH40</f>
        <v>185326.00000000003</v>
      </c>
      <c r="J40" s="13">
        <f>'Uscite dettaglio missioni'!JI40</f>
        <v>179617.6</v>
      </c>
      <c r="K40" s="13">
        <f>'Uscite dettaglio missioni'!JJ40</f>
        <v>144400.75</v>
      </c>
      <c r="L40" s="13">
        <f>'Uscite dettaglio missioni'!JK40</f>
        <v>128014</v>
      </c>
      <c r="M40" s="13">
        <f>'Uscite dettaglio missioni'!JL40</f>
        <v>129468.77</v>
      </c>
      <c r="N40" s="13">
        <f>'Uscite dettaglio missioni'!JM40</f>
        <v>144242.95000000001</v>
      </c>
      <c r="O40" s="13">
        <f>'Uscite dettaglio missioni'!JN40</f>
        <v>120173</v>
      </c>
      <c r="P40" s="13">
        <f>'Uscite dettaglio missioni'!JO40</f>
        <v>120365</v>
      </c>
      <c r="Q40" s="13">
        <f>'Uscite dettaglio missioni'!JP40</f>
        <v>127954.19</v>
      </c>
      <c r="R40" s="13">
        <f>'Uscite dettaglio missioni'!JQ40</f>
        <v>194008.19999999998</v>
      </c>
      <c r="S40" s="13">
        <f>'Uscite dettaglio missioni'!JR40</f>
        <v>92783.510000000009</v>
      </c>
      <c r="T40" s="13">
        <f>'Uscite dettaglio missioni'!JS40</f>
        <v>111494.48</v>
      </c>
      <c r="U40" s="13">
        <f>'Uscite dettaglio missioni'!JT40</f>
        <v>87215</v>
      </c>
      <c r="V40" s="13">
        <f>'Uscite dettaglio missioni'!JU40</f>
        <v>83004</v>
      </c>
      <c r="W40" s="13">
        <f>'Uscite dettaglio missioni'!JV40</f>
        <v>82874.850000000006</v>
      </c>
      <c r="X40" s="13">
        <f>'Uscite dettaglio missioni'!JW40</f>
        <v>85175</v>
      </c>
      <c r="Y40" s="13">
        <f>'Uscite dettaglio missioni'!JX40</f>
        <v>83470</v>
      </c>
      <c r="Z40" s="13">
        <f>'Uscite dettaglio missioni'!JY40</f>
        <v>16646.86</v>
      </c>
      <c r="AA40" s="13">
        <f>'Uscite dettaglio missioni'!JZ40</f>
        <v>126813</v>
      </c>
      <c r="AB40" s="13">
        <f>'Uscite dettaglio missioni'!KA40</f>
        <v>109472</v>
      </c>
      <c r="AC40" s="13">
        <v>111762.16</v>
      </c>
      <c r="AD40" s="13">
        <v>111762.16</v>
      </c>
      <c r="AE40" s="13">
        <v>111762.16</v>
      </c>
      <c r="AF40" s="13">
        <f>'Uscite dettaglio missioni'!KD40</f>
        <v>85000</v>
      </c>
      <c r="AG40" s="13">
        <v>111762.16</v>
      </c>
      <c r="AH40" s="13">
        <v>111762.16</v>
      </c>
      <c r="AI40" s="13">
        <v>111762.16</v>
      </c>
      <c r="AJ40" s="13">
        <v>111762.16</v>
      </c>
      <c r="AK40" s="13">
        <v>111762.16</v>
      </c>
      <c r="AL40" s="13">
        <f>'Uscite dettaglio missioni'!KJ40</f>
        <v>105034</v>
      </c>
    </row>
    <row r="41" spans="1:38" ht="15" customHeight="1" x14ac:dyDescent="0.25">
      <c r="A41" s="5">
        <v>2124</v>
      </c>
      <c r="B41" s="9" t="s">
        <v>26</v>
      </c>
      <c r="C41" s="13">
        <f>'Uscite dettaglio missioni'!JB41</f>
        <v>139579.15000000002</v>
      </c>
      <c r="D41" s="13">
        <f>'Uscite dettaglio missioni'!JC41</f>
        <v>80007.959999999992</v>
      </c>
      <c r="E41" s="13">
        <f>'Uscite dettaglio missioni'!JD41</f>
        <v>39760.65</v>
      </c>
      <c r="F41" s="13">
        <f>'Uscite dettaglio missioni'!JE41</f>
        <v>66440</v>
      </c>
      <c r="G41" s="13">
        <f>'Uscite dettaglio missioni'!JF41</f>
        <v>102940</v>
      </c>
      <c r="H41" s="13">
        <f>'Uscite dettaglio missioni'!JG41</f>
        <v>94253.39</v>
      </c>
      <c r="I41" s="13">
        <f>'Uscite dettaglio missioni'!JH41</f>
        <v>142000</v>
      </c>
      <c r="J41" s="13">
        <f>'Uscite dettaglio missioni'!JI41</f>
        <v>263520</v>
      </c>
      <c r="K41" s="13">
        <f>'Uscite dettaglio missioni'!JJ41</f>
        <v>183200.68</v>
      </c>
      <c r="L41" s="13">
        <f>'Uscite dettaglio missioni'!JK41</f>
        <v>90000</v>
      </c>
      <c r="M41" s="13">
        <f>'Uscite dettaglio missioni'!JL41</f>
        <v>65400</v>
      </c>
      <c r="N41" s="13">
        <f>'Uscite dettaglio missioni'!JM41</f>
        <v>62270.67</v>
      </c>
      <c r="O41" s="13">
        <f>'Uscite dettaglio missioni'!JN41</f>
        <v>113300</v>
      </c>
      <c r="P41" s="13">
        <f>'Uscite dettaglio missioni'!JO41</f>
        <v>124926</v>
      </c>
      <c r="Q41" s="13">
        <f>'Uscite dettaglio missioni'!JP41</f>
        <v>34914.49</v>
      </c>
      <c r="R41" s="13">
        <f>'Uscite dettaglio missioni'!JQ41</f>
        <v>120627.05</v>
      </c>
      <c r="S41" s="13">
        <f>'Uscite dettaglio missioni'!JR41</f>
        <v>116627.05</v>
      </c>
      <c r="T41" s="13">
        <f>'Uscite dettaglio missioni'!JS41</f>
        <v>179497.28999999998</v>
      </c>
      <c r="U41" s="13">
        <f>'Uscite dettaglio missioni'!JT41</f>
        <v>116800</v>
      </c>
      <c r="V41" s="13">
        <f>'Uscite dettaglio missioni'!JU41</f>
        <v>116800</v>
      </c>
      <c r="W41" s="13">
        <f>'Uscite dettaglio missioni'!JV41</f>
        <v>131164.37</v>
      </c>
      <c r="X41" s="13">
        <f>'Uscite dettaglio missioni'!JW41</f>
        <v>148900</v>
      </c>
      <c r="Y41" s="13">
        <f>'Uscite dettaglio missioni'!JX41</f>
        <v>148900</v>
      </c>
      <c r="Z41" s="13">
        <f>'Uscite dettaglio missioni'!JY41</f>
        <v>87832.98</v>
      </c>
      <c r="AA41" s="13">
        <f>'Uscite dettaglio missioni'!JZ41</f>
        <v>132847</v>
      </c>
      <c r="AB41" s="13">
        <f>'Uscite dettaglio missioni'!KA41</f>
        <v>137000</v>
      </c>
      <c r="AC41" s="13">
        <v>125879.31</v>
      </c>
      <c r="AD41" s="13">
        <v>125879.31</v>
      </c>
      <c r="AE41" s="13">
        <v>125879.31</v>
      </c>
      <c r="AF41" s="13">
        <f>'Uscite dettaglio missioni'!KD41</f>
        <v>143200</v>
      </c>
      <c r="AG41" s="13">
        <v>125879.31</v>
      </c>
      <c r="AH41" s="13">
        <v>125879.31</v>
      </c>
      <c r="AI41" s="13">
        <v>125879.31</v>
      </c>
      <c r="AJ41" s="13">
        <v>125879.31</v>
      </c>
      <c r="AK41" s="13">
        <v>125879.31</v>
      </c>
      <c r="AL41" s="13">
        <f>'Uscite dettaglio missioni'!KJ41</f>
        <v>171100</v>
      </c>
    </row>
    <row r="42" spans="1:38" x14ac:dyDescent="0.25">
      <c r="A42" s="5">
        <v>2125</v>
      </c>
      <c r="B42" s="9" t="s">
        <v>27</v>
      </c>
      <c r="C42" s="13">
        <f>'Uscite dettaglio missioni'!JB42</f>
        <v>134859.6</v>
      </c>
      <c r="D42" s="13">
        <f>'Uscite dettaglio missioni'!JC42</f>
        <v>149419.14000000001</v>
      </c>
      <c r="E42" s="13">
        <f>'Uscite dettaglio missioni'!JD42</f>
        <v>151758.93</v>
      </c>
      <c r="F42" s="13">
        <f>'Uscite dettaglio missioni'!JE42</f>
        <v>135959</v>
      </c>
      <c r="G42" s="13">
        <f>'Uscite dettaglio missioni'!JF42</f>
        <v>118103.98999999999</v>
      </c>
      <c r="H42" s="13">
        <f>'Uscite dettaglio missioni'!JG42</f>
        <v>100708.15999999999</v>
      </c>
      <c r="I42" s="13">
        <f>'Uscite dettaglio missioni'!JH42</f>
        <v>83726.23</v>
      </c>
      <c r="J42" s="13">
        <f>'Uscite dettaglio missioni'!JI42</f>
        <v>101523.18</v>
      </c>
      <c r="K42" s="13">
        <f>'Uscite dettaglio missioni'!JJ42</f>
        <v>80976.909999999989</v>
      </c>
      <c r="L42" s="13">
        <f>'Uscite dettaglio missioni'!JK42</f>
        <v>95910</v>
      </c>
      <c r="M42" s="13">
        <f>'Uscite dettaglio missioni'!JL42</f>
        <v>97270</v>
      </c>
      <c r="N42" s="13">
        <f>'Uscite dettaglio missioni'!JM42</f>
        <v>76941.25</v>
      </c>
      <c r="O42" s="13">
        <f>'Uscite dettaglio missioni'!JN42</f>
        <v>91601</v>
      </c>
      <c r="P42" s="13">
        <f>'Uscite dettaglio missioni'!JO42</f>
        <v>91601</v>
      </c>
      <c r="Q42" s="13">
        <f>'Uscite dettaglio missioni'!JP42</f>
        <v>116964.03</v>
      </c>
      <c r="R42" s="13">
        <f>'Uscite dettaglio missioni'!JQ42</f>
        <v>131884.67000000001</v>
      </c>
      <c r="S42" s="13">
        <f>'Uscite dettaglio missioni'!JR42</f>
        <v>128841.60000000001</v>
      </c>
      <c r="T42" s="13">
        <f>'Uscite dettaglio missioni'!JS42</f>
        <v>102428.67</v>
      </c>
      <c r="U42" s="13">
        <f>'Uscite dettaglio missioni'!JT42</f>
        <v>119493</v>
      </c>
      <c r="V42" s="13">
        <f>'Uscite dettaglio missioni'!JU42</f>
        <v>122643</v>
      </c>
      <c r="W42" s="13">
        <f>'Uscite dettaglio missioni'!JV42</f>
        <v>99257.79</v>
      </c>
      <c r="X42" s="13">
        <f>'Uscite dettaglio missioni'!JW42</f>
        <v>120100</v>
      </c>
      <c r="Y42" s="13">
        <f>'Uscite dettaglio missioni'!JX42</f>
        <v>120100</v>
      </c>
      <c r="Z42" s="13">
        <f>'Uscite dettaglio missioni'!JY42</f>
        <v>94753</v>
      </c>
      <c r="AA42" s="13">
        <f>'Uscite dettaglio missioni'!JZ42</f>
        <v>122663</v>
      </c>
      <c r="AB42" s="13">
        <f>'Uscite dettaglio missioni'!KA42</f>
        <v>101093</v>
      </c>
      <c r="AC42" s="13">
        <v>70246.28</v>
      </c>
      <c r="AD42" s="13">
        <v>70246.28</v>
      </c>
      <c r="AE42" s="13">
        <v>70246.28</v>
      </c>
      <c r="AF42" s="13">
        <f>'Uscite dettaglio missioni'!KD42</f>
        <v>90800</v>
      </c>
      <c r="AG42" s="13">
        <v>70246.28</v>
      </c>
      <c r="AH42" s="13">
        <v>70246.28</v>
      </c>
      <c r="AI42" s="13">
        <v>70246.28</v>
      </c>
      <c r="AJ42" s="13">
        <v>70246.28</v>
      </c>
      <c r="AK42" s="13">
        <v>70246.28</v>
      </c>
      <c r="AL42" s="13">
        <f>'Uscite dettaglio missioni'!KJ42</f>
        <v>99839</v>
      </c>
    </row>
    <row r="43" spans="1:38" x14ac:dyDescent="0.25">
      <c r="A43" s="5">
        <v>2126</v>
      </c>
      <c r="B43" s="9" t="s">
        <v>28</v>
      </c>
      <c r="C43" s="13">
        <f>'Uscite dettaglio missioni'!JB43</f>
        <v>0</v>
      </c>
      <c r="D43" s="13">
        <f>'Uscite dettaglio missioni'!JC43</f>
        <v>0</v>
      </c>
      <c r="E43" s="13">
        <f>'Uscite dettaglio missioni'!JD43</f>
        <v>601.20000000000005</v>
      </c>
      <c r="F43" s="13">
        <f>'Uscite dettaglio missioni'!JE43</f>
        <v>500</v>
      </c>
      <c r="G43" s="13">
        <f>'Uscite dettaglio missioni'!JF43</f>
        <v>2700</v>
      </c>
      <c r="H43" s="13">
        <f>'Uscite dettaglio missioni'!JG43</f>
        <v>2693.09</v>
      </c>
      <c r="I43" s="13">
        <f>'Uscite dettaglio missioni'!JH43</f>
        <v>3278.69</v>
      </c>
      <c r="J43" s="13">
        <f>'Uscite dettaglio missioni'!JI43</f>
        <v>9000</v>
      </c>
      <c r="K43" s="13">
        <f>'Uscite dettaglio missioni'!JJ43</f>
        <v>6678.98</v>
      </c>
      <c r="L43" s="13">
        <f>'Uscite dettaglio missioni'!JK43</f>
        <v>6000</v>
      </c>
      <c r="M43" s="13">
        <f>'Uscite dettaglio missioni'!JL43</f>
        <v>10000</v>
      </c>
      <c r="N43" s="13">
        <f>'Uscite dettaglio missioni'!JM43</f>
        <v>6196.1</v>
      </c>
      <c r="O43" s="13">
        <f>'Uscite dettaglio missioni'!JN43</f>
        <v>4700</v>
      </c>
      <c r="P43" s="13">
        <f>'Uscite dettaglio missioni'!JO43</f>
        <v>4700</v>
      </c>
      <c r="Q43" s="13">
        <f>'Uscite dettaglio missioni'!JP43</f>
        <v>3369.23</v>
      </c>
      <c r="R43" s="13">
        <f>'Uscite dettaglio missioni'!JQ43</f>
        <v>4300</v>
      </c>
      <c r="S43" s="13">
        <f>'Uscite dettaglio missioni'!JR43</f>
        <v>4300</v>
      </c>
      <c r="T43" s="13">
        <f>'Uscite dettaglio missioni'!JS43</f>
        <v>4763.41</v>
      </c>
      <c r="U43" s="13">
        <f>'Uscite dettaglio missioni'!JT43</f>
        <v>3800</v>
      </c>
      <c r="V43" s="13">
        <f>'Uscite dettaglio missioni'!JU43</f>
        <v>3800</v>
      </c>
      <c r="W43" s="13">
        <f>'Uscite dettaglio missioni'!JV43</f>
        <v>0</v>
      </c>
      <c r="X43" s="13">
        <f>'Uscite dettaglio missioni'!JW43</f>
        <v>3800</v>
      </c>
      <c r="Y43" s="13">
        <f>'Uscite dettaglio missioni'!JX43</f>
        <v>3800</v>
      </c>
      <c r="Z43" s="13">
        <f>'Uscite dettaglio missioni'!JY43</f>
        <v>8550.4</v>
      </c>
      <c r="AA43" s="13">
        <f>'Uscite dettaglio missioni'!JZ43</f>
        <v>1800</v>
      </c>
      <c r="AB43" s="13">
        <f>'Uscite dettaglio missioni'!KA43</f>
        <v>1800</v>
      </c>
      <c r="AC43" s="13">
        <f>'Uscite dettaglio missioni'!KA43</f>
        <v>1800</v>
      </c>
      <c r="AD43" s="13">
        <f>'Uscite dettaglio missioni'!KB43</f>
        <v>0</v>
      </c>
      <c r="AE43" s="13">
        <f>'Uscite dettaglio missioni'!KC43</f>
        <v>100</v>
      </c>
      <c r="AF43" s="13">
        <f>'Uscite dettaglio missioni'!KD43</f>
        <v>14371.2</v>
      </c>
      <c r="AG43" s="13">
        <f>'Uscite dettaglio missioni'!KE43</f>
        <v>24763.16</v>
      </c>
      <c r="AH43" s="13">
        <f>'Uscite dettaglio missioni'!KF43</f>
        <v>0</v>
      </c>
      <c r="AI43" s="13">
        <f>'Uscite dettaglio missioni'!KG43</f>
        <v>3670.24</v>
      </c>
      <c r="AJ43" s="13">
        <f>'Uscite dettaglio missioni'!KH43</f>
        <v>12296.92</v>
      </c>
      <c r="AK43" s="13">
        <f>'Uscite dettaglio missioni'!KI43</f>
        <v>18932</v>
      </c>
      <c r="AL43" s="13">
        <f>'Uscite dettaglio missioni'!KJ43</f>
        <v>18932</v>
      </c>
    </row>
    <row r="44" spans="1:38" x14ac:dyDescent="0.25">
      <c r="A44" s="5">
        <v>2127</v>
      </c>
      <c r="B44" s="9" t="s">
        <v>29</v>
      </c>
      <c r="C44" s="13">
        <f>'Uscite dettaglio missioni'!JB44</f>
        <v>435.93</v>
      </c>
      <c r="D44" s="13">
        <f>'Uscite dettaglio missioni'!JC44</f>
        <v>435.93</v>
      </c>
      <c r="E44" s="13">
        <f>'Uscite dettaglio missioni'!JD44</f>
        <v>60.5</v>
      </c>
      <c r="F44" s="13">
        <f>'Uscite dettaglio missioni'!JE44</f>
        <v>0</v>
      </c>
      <c r="G44" s="13">
        <f>'Uscite dettaglio missioni'!JF44</f>
        <v>500</v>
      </c>
      <c r="H44" s="13">
        <f>'Uscite dettaglio missioni'!JG44</f>
        <v>452.67</v>
      </c>
      <c r="I44" s="13">
        <f>'Uscite dettaglio missioni'!JH44</f>
        <v>409.84</v>
      </c>
      <c r="J44" s="13">
        <f>'Uscite dettaglio missioni'!JI44</f>
        <v>409.84</v>
      </c>
      <c r="K44" s="13">
        <f>'Uscite dettaglio missioni'!JJ44</f>
        <v>0</v>
      </c>
      <c r="L44" s="13">
        <f>'Uscite dettaglio missioni'!JK44</f>
        <v>500</v>
      </c>
      <c r="M44" s="13">
        <f>'Uscite dettaglio missioni'!JL44</f>
        <v>500</v>
      </c>
      <c r="N44" s="13">
        <f>'Uscite dettaglio missioni'!JM44</f>
        <v>118</v>
      </c>
      <c r="O44" s="13">
        <f>'Uscite dettaglio missioni'!JN44</f>
        <v>500</v>
      </c>
      <c r="P44" s="13">
        <f>'Uscite dettaglio missioni'!JO44</f>
        <v>500</v>
      </c>
      <c r="Q44" s="13">
        <f>'Uscite dettaglio missioni'!JP44</f>
        <v>330</v>
      </c>
      <c r="R44" s="13">
        <f>'Uscite dettaglio missioni'!JQ44</f>
        <v>500</v>
      </c>
      <c r="S44" s="13">
        <f>'Uscite dettaglio missioni'!JR44</f>
        <v>500</v>
      </c>
      <c r="T44" s="13">
        <f>'Uscite dettaglio missioni'!JS44</f>
        <v>0</v>
      </c>
      <c r="U44" s="13">
        <f>'Uscite dettaglio missioni'!JT44</f>
        <v>400</v>
      </c>
      <c r="V44" s="13">
        <f>'Uscite dettaglio missioni'!JU44</f>
        <v>400</v>
      </c>
      <c r="W44" s="13">
        <f>'Uscite dettaglio missioni'!JV44</f>
        <v>351.3</v>
      </c>
      <c r="X44" s="13">
        <f>'Uscite dettaglio missioni'!JW44</f>
        <v>400</v>
      </c>
      <c r="Y44" s="13">
        <f>'Uscite dettaglio missioni'!JX44</f>
        <v>400</v>
      </c>
      <c r="Z44" s="13">
        <f>'Uscite dettaglio missioni'!JY44</f>
        <v>1451.13</v>
      </c>
      <c r="AA44" s="13">
        <f>'Uscite dettaglio missioni'!JZ44</f>
        <v>400</v>
      </c>
      <c r="AB44" s="13">
        <f>'Uscite dettaglio missioni'!KA44</f>
        <v>1060</v>
      </c>
      <c r="AC44" s="13">
        <v>1060</v>
      </c>
      <c r="AD44" s="13">
        <v>1060</v>
      </c>
      <c r="AE44" s="13">
        <v>1060</v>
      </c>
      <c r="AF44" s="13">
        <f>'Uscite dettaglio missioni'!KD44</f>
        <v>1200</v>
      </c>
      <c r="AG44" s="13">
        <v>1060</v>
      </c>
      <c r="AH44" s="13">
        <v>1060</v>
      </c>
      <c r="AI44" s="13">
        <v>1060</v>
      </c>
      <c r="AJ44" s="13">
        <v>1060</v>
      </c>
      <c r="AK44" s="13">
        <v>1060</v>
      </c>
      <c r="AL44" s="13">
        <f>'Uscite dettaglio missioni'!KJ44</f>
        <v>1800</v>
      </c>
    </row>
    <row r="45" spans="1:38" x14ac:dyDescent="0.25">
      <c r="A45" s="5">
        <v>2298</v>
      </c>
      <c r="B45" s="9" t="s">
        <v>30</v>
      </c>
      <c r="C45" s="13">
        <f>'Uscite dettaglio missioni'!JB45</f>
        <v>336077.73</v>
      </c>
      <c r="D45" s="13">
        <f>'Uscite dettaglio missioni'!JC45</f>
        <v>543716.64</v>
      </c>
      <c r="E45" s="13">
        <f>'Uscite dettaglio missioni'!JD45</f>
        <v>1214393.1800000002</v>
      </c>
      <c r="F45" s="13">
        <f>'Uscite dettaglio missioni'!JE45</f>
        <v>877825</v>
      </c>
      <c r="G45" s="13">
        <f>'Uscite dettaglio missioni'!JF45</f>
        <v>994664.41999999993</v>
      </c>
      <c r="H45" s="13">
        <f>'Uscite dettaglio missioni'!JG45</f>
        <v>929819.16</v>
      </c>
      <c r="I45" s="13">
        <f>'Uscite dettaglio missioni'!JH45</f>
        <v>773155</v>
      </c>
      <c r="J45" s="13">
        <f>'Uscite dettaglio missioni'!JI45</f>
        <v>877038.32000000007</v>
      </c>
      <c r="K45" s="13">
        <f>'Uscite dettaglio missioni'!JJ45</f>
        <v>765925.37</v>
      </c>
      <c r="L45" s="13">
        <f>'Uscite dettaglio missioni'!JK45</f>
        <v>569941</v>
      </c>
      <c r="M45" s="13">
        <f>'Uscite dettaglio missioni'!JL45</f>
        <v>630438</v>
      </c>
      <c r="N45" s="13">
        <f>'Uscite dettaglio missioni'!JM45</f>
        <v>739739.44000000006</v>
      </c>
      <c r="O45" s="13">
        <f>'Uscite dettaglio missioni'!JN45</f>
        <v>1053671</v>
      </c>
      <c r="P45" s="13">
        <f>'Uscite dettaglio missioni'!JO45</f>
        <v>1450671</v>
      </c>
      <c r="Q45" s="13">
        <f>'Uscite dettaglio missioni'!JP45</f>
        <v>1152928.58</v>
      </c>
      <c r="R45" s="13">
        <f>'Uscite dettaglio missioni'!JQ45</f>
        <v>867171.01</v>
      </c>
      <c r="S45" s="13">
        <f>'Uscite dettaglio missioni'!JR45</f>
        <v>1564599.46</v>
      </c>
      <c r="T45" s="13">
        <f>'Uscite dettaglio missioni'!JS45</f>
        <v>1562777.03</v>
      </c>
      <c r="U45" s="13">
        <f>'Uscite dettaglio missioni'!JT45</f>
        <v>1226755</v>
      </c>
      <c r="V45" s="13">
        <f>'Uscite dettaglio missioni'!JU45</f>
        <v>1517221.05</v>
      </c>
      <c r="W45" s="13">
        <f>'Uscite dettaglio missioni'!JV45</f>
        <v>1918270.87</v>
      </c>
      <c r="X45" s="13">
        <f>'Uscite dettaglio missioni'!JW45</f>
        <v>1069310</v>
      </c>
      <c r="Y45" s="13">
        <f>'Uscite dettaglio missioni'!JX45</f>
        <v>1402335</v>
      </c>
      <c r="Z45" s="13">
        <f>'Uscite dettaglio missioni'!JY45</f>
        <v>1742351.2</v>
      </c>
      <c r="AA45" s="13">
        <f>'Uscite dettaglio missioni'!JZ45</f>
        <v>1559839</v>
      </c>
      <c r="AB45" s="13">
        <f>'Uscite dettaglio missioni'!KA45</f>
        <v>1679509</v>
      </c>
      <c r="AC45" s="13">
        <v>1597111.09</v>
      </c>
      <c r="AD45" s="13">
        <v>1597111.09</v>
      </c>
      <c r="AE45" s="13">
        <v>1597111.09</v>
      </c>
      <c r="AF45" s="13">
        <f>'Uscite dettaglio missioni'!KD45</f>
        <v>1260290</v>
      </c>
      <c r="AG45" s="13">
        <v>1597111.09</v>
      </c>
      <c r="AH45" s="13">
        <v>1597111.09</v>
      </c>
      <c r="AI45" s="13">
        <v>1597111.09</v>
      </c>
      <c r="AJ45" s="13">
        <v>1597111.09</v>
      </c>
      <c r="AK45" s="13">
        <v>1597111.09</v>
      </c>
      <c r="AL45" s="13">
        <f>'Uscite dettaglio missioni'!KJ45</f>
        <v>1980257</v>
      </c>
    </row>
    <row r="46" spans="1:38" x14ac:dyDescent="0.25">
      <c r="A46" s="5">
        <v>2299</v>
      </c>
      <c r="B46" s="9" t="s">
        <v>316</v>
      </c>
      <c r="C46" s="13">
        <f>'Uscite dettaglio missioni'!JB46</f>
        <v>4131.2</v>
      </c>
      <c r="D46" s="13">
        <f>'Uscite dettaglio missioni'!JC46</f>
        <v>0</v>
      </c>
      <c r="E46" s="13">
        <f>'Uscite dettaglio missioni'!JD46</f>
        <v>0</v>
      </c>
      <c r="F46" s="13">
        <f>'Uscite dettaglio missioni'!JE46</f>
        <v>0</v>
      </c>
      <c r="G46" s="13">
        <f>'Uscite dettaglio missioni'!JF46</f>
        <v>0</v>
      </c>
      <c r="H46" s="13">
        <f>'Uscite dettaglio missioni'!JG46</f>
        <v>0</v>
      </c>
      <c r="I46" s="13">
        <f>'Uscite dettaglio missioni'!JH46</f>
        <v>0</v>
      </c>
      <c r="J46" s="13">
        <f>'Uscite dettaglio missioni'!JI46</f>
        <v>0</v>
      </c>
      <c r="K46" s="13">
        <f>'Uscite dettaglio missioni'!JJ46</f>
        <v>50</v>
      </c>
      <c r="L46" s="13">
        <f>'Uscite dettaglio missioni'!JK46</f>
        <v>0</v>
      </c>
      <c r="M46" s="13">
        <f>'Uscite dettaglio missioni'!JL46</f>
        <v>0</v>
      </c>
      <c r="N46" s="13">
        <f>'Uscite dettaglio missioni'!JM46</f>
        <v>1000</v>
      </c>
      <c r="O46" s="13">
        <f>'Uscite dettaglio missioni'!JN46</f>
        <v>0</v>
      </c>
      <c r="P46" s="13">
        <f>'Uscite dettaglio missioni'!JO46</f>
        <v>0</v>
      </c>
      <c r="Q46" s="13">
        <f>'Uscite dettaglio missioni'!JP46</f>
        <v>0</v>
      </c>
      <c r="R46" s="13">
        <f>'Uscite dettaglio missioni'!JQ46</f>
        <v>0</v>
      </c>
      <c r="S46" s="13">
        <f>'Uscite dettaglio missioni'!JR46</f>
        <v>0</v>
      </c>
      <c r="T46" s="13">
        <f>'Uscite dettaglio missioni'!JS46</f>
        <v>0</v>
      </c>
      <c r="U46" s="13">
        <f>'Uscite dettaglio missioni'!JT46</f>
        <v>0</v>
      </c>
      <c r="V46" s="13">
        <f>'Uscite dettaglio missioni'!JU46</f>
        <v>0</v>
      </c>
      <c r="W46" s="13">
        <f>'Uscite dettaglio missioni'!JV46</f>
        <v>305</v>
      </c>
      <c r="X46" s="13">
        <f>'Uscite dettaglio missioni'!JW46</f>
        <v>0</v>
      </c>
      <c r="Y46" s="13">
        <f>'Uscite dettaglio missioni'!JX46</f>
        <v>0</v>
      </c>
      <c r="Z46" s="13">
        <f>'Uscite dettaglio missioni'!JY46</f>
        <v>0</v>
      </c>
      <c r="AA46" s="13">
        <f>'Uscite dettaglio missioni'!JZ46</f>
        <v>0</v>
      </c>
      <c r="AB46" s="13">
        <f>'Uscite dettaglio missioni'!KA46</f>
        <v>128.85</v>
      </c>
      <c r="AC46" s="13">
        <v>68.150000000000006</v>
      </c>
      <c r="AD46" s="13">
        <v>68.150000000000006</v>
      </c>
      <c r="AE46" s="13">
        <v>68.150000000000006</v>
      </c>
      <c r="AF46" s="13">
        <f>'Uscite dettaglio missioni'!KD46</f>
        <v>17.920000000000002</v>
      </c>
      <c r="AG46" s="13">
        <v>68.150000000000006</v>
      </c>
      <c r="AH46" s="13">
        <v>68.150000000000006</v>
      </c>
      <c r="AI46" s="13">
        <v>68.150000000000006</v>
      </c>
      <c r="AJ46" s="13">
        <v>68.150000000000006</v>
      </c>
      <c r="AK46" s="13">
        <v>68.150000000000006</v>
      </c>
      <c r="AL46" s="13">
        <f>'Uscite dettaglio missioni'!KJ46</f>
        <v>0</v>
      </c>
    </row>
    <row r="47" spans="1:38" ht="20.100000000000001" customHeight="1" x14ac:dyDescent="0.25">
      <c r="A47" s="5">
        <v>3</v>
      </c>
      <c r="B47" s="7" t="s">
        <v>87</v>
      </c>
      <c r="C47" s="11">
        <f>'Uscite dettaglio missioni'!JB47</f>
        <v>7497690.5300000003</v>
      </c>
      <c r="D47" s="11">
        <f>'Uscite dettaglio missioni'!JC47</f>
        <v>7731787.8900000006</v>
      </c>
      <c r="E47" s="11">
        <f>'Uscite dettaglio missioni'!JD47</f>
        <v>8160425.790000001</v>
      </c>
      <c r="F47" s="11">
        <f>'Uscite dettaglio missioni'!JE47</f>
        <v>5336371</v>
      </c>
      <c r="G47" s="11">
        <f>'Uscite dettaglio missioni'!JF47</f>
        <v>6366882.3300000001</v>
      </c>
      <c r="H47" s="11">
        <f>'Uscite dettaglio missioni'!JG47</f>
        <v>5804756.3700000001</v>
      </c>
      <c r="I47" s="11">
        <f>'Uscite dettaglio missioni'!JH47</f>
        <v>4113519.21</v>
      </c>
      <c r="J47" s="11">
        <f>'Uscite dettaglio missioni'!JI47</f>
        <v>4045232.41</v>
      </c>
      <c r="K47" s="11">
        <f>'Uscite dettaglio missioni'!JJ47</f>
        <v>3556593.12</v>
      </c>
      <c r="L47" s="11">
        <f>'Uscite dettaglio missioni'!JK47</f>
        <v>2711438</v>
      </c>
      <c r="M47" s="11">
        <f>'Uscite dettaglio missioni'!JL47</f>
        <v>4045324.9200000004</v>
      </c>
      <c r="N47" s="11">
        <f>'Uscite dettaglio missioni'!JM47</f>
        <v>2170835.12</v>
      </c>
      <c r="O47" s="11">
        <f>'Uscite dettaglio missioni'!JN47</f>
        <v>4063250</v>
      </c>
      <c r="P47" s="11">
        <f>'Uscite dettaglio missioni'!JO47</f>
        <v>4576078.24</v>
      </c>
      <c r="Q47" s="11">
        <f>'Uscite dettaglio missioni'!JP47</f>
        <v>2652745.7000000002</v>
      </c>
      <c r="R47" s="11">
        <f>'Uscite dettaglio missioni'!JQ47</f>
        <v>4836494.7699999996</v>
      </c>
      <c r="S47" s="11">
        <f>'Uscite dettaglio missioni'!JR47</f>
        <v>6008665.5599999996</v>
      </c>
      <c r="T47" s="11">
        <f>'Uscite dettaglio missioni'!JS47</f>
        <v>4517292.66</v>
      </c>
      <c r="U47" s="11">
        <f>'Uscite dettaglio missioni'!JT47</f>
        <v>2179808</v>
      </c>
      <c r="V47" s="11">
        <f>'Uscite dettaglio missioni'!JU47</f>
        <v>8357325.7400000002</v>
      </c>
      <c r="W47" s="11">
        <f>'Uscite dettaglio missioni'!JV47</f>
        <v>3835494.94</v>
      </c>
      <c r="X47" s="11">
        <f>'Uscite dettaglio missioni'!JW47</f>
        <v>7317650</v>
      </c>
      <c r="Y47" s="11">
        <f>'Uscite dettaglio missioni'!JX47</f>
        <v>6684105</v>
      </c>
      <c r="Z47" s="11">
        <f>'Uscite dettaglio missioni'!JY47</f>
        <v>5043284.0299999993</v>
      </c>
      <c r="AA47" s="11">
        <f>'Uscite dettaglio missioni'!JZ47</f>
        <v>1870400</v>
      </c>
      <c r="AB47" s="11">
        <f>'Uscite dettaglio missioni'!KA47</f>
        <v>2803200</v>
      </c>
      <c r="AC47" s="11">
        <f>'Uscite dettaglio missioni'!KA47</f>
        <v>2803200</v>
      </c>
      <c r="AD47" s="11">
        <f>'Uscite dettaglio missioni'!KB47</f>
        <v>2110316.56</v>
      </c>
      <c r="AE47" s="11">
        <f>'Uscite dettaglio missioni'!KC47</f>
        <v>2512500</v>
      </c>
      <c r="AF47" s="11">
        <f>'Uscite dettaglio missioni'!KD47</f>
        <v>2707109.74</v>
      </c>
      <c r="AG47" s="11">
        <f>'Uscite dettaglio missioni'!KE47</f>
        <v>3098838.1399999997</v>
      </c>
      <c r="AH47" s="11">
        <f>'Uscite dettaglio missioni'!KF47</f>
        <v>2110360</v>
      </c>
      <c r="AI47" s="11">
        <f>'Uscite dettaglio missioni'!KG47</f>
        <v>2414411.25</v>
      </c>
      <c r="AJ47" s="11">
        <f>'Uscite dettaglio missioni'!KH47</f>
        <v>2387401.6100000003</v>
      </c>
      <c r="AK47" s="11">
        <f>'Uscite dettaglio missioni'!KI47</f>
        <v>2565999</v>
      </c>
      <c r="AL47" s="11">
        <f>'Uscite dettaglio missioni'!KJ47</f>
        <v>2858949</v>
      </c>
    </row>
    <row r="48" spans="1:38" ht="15" customHeight="1" x14ac:dyDescent="0.25">
      <c r="A48" s="5">
        <v>31</v>
      </c>
      <c r="B48" s="8" t="s">
        <v>88</v>
      </c>
      <c r="C48" s="12">
        <f>'Uscite dettaglio missioni'!JB48</f>
        <v>2517690.5300000003</v>
      </c>
      <c r="D48" s="12">
        <f>'Uscite dettaglio missioni'!JC48</f>
        <v>2167653.41</v>
      </c>
      <c r="E48" s="12">
        <f>'Uscite dettaglio missioni'!JD48</f>
        <v>2686805.65</v>
      </c>
      <c r="F48" s="12">
        <f>'Uscite dettaglio missioni'!JE48</f>
        <v>1072996</v>
      </c>
      <c r="G48" s="12">
        <f>'Uscite dettaglio missioni'!JF48</f>
        <v>1163447.33</v>
      </c>
      <c r="H48" s="12">
        <f>'Uscite dettaglio missioni'!JG48</f>
        <v>1197490.99</v>
      </c>
      <c r="I48" s="12">
        <f>'Uscite dettaglio missioni'!JH48</f>
        <v>1082177.7</v>
      </c>
      <c r="J48" s="12">
        <f>'Uscite dettaglio missioni'!JI48</f>
        <v>1024341.9000000001</v>
      </c>
      <c r="K48" s="12">
        <f>'Uscite dettaglio missioni'!JJ48</f>
        <v>1026980.4600000002</v>
      </c>
      <c r="L48" s="12">
        <f>'Uscite dettaglio missioni'!JK48</f>
        <v>954612</v>
      </c>
      <c r="M48" s="12">
        <f>'Uscite dettaglio missioni'!JL48</f>
        <v>1577991.1800000002</v>
      </c>
      <c r="N48" s="12">
        <f>'Uscite dettaglio missioni'!JM48</f>
        <v>919423.58999999985</v>
      </c>
      <c r="O48" s="12">
        <f>'Uscite dettaglio missioni'!JN48</f>
        <v>1712909</v>
      </c>
      <c r="P48" s="12">
        <f>'Uscite dettaglio missioni'!JO48</f>
        <v>1827318.5</v>
      </c>
      <c r="Q48" s="12">
        <f>'Uscite dettaglio missioni'!JP48</f>
        <v>1039236.1399999999</v>
      </c>
      <c r="R48" s="12">
        <f>'Uscite dettaglio missioni'!JQ48</f>
        <v>1356523</v>
      </c>
      <c r="S48" s="12">
        <f>'Uscite dettaglio missioni'!JR48</f>
        <v>2132864.5499999998</v>
      </c>
      <c r="T48" s="12">
        <f>'Uscite dettaglio missioni'!JS48</f>
        <v>1481388.2</v>
      </c>
      <c r="U48" s="12">
        <f>'Uscite dettaglio missioni'!JT48</f>
        <v>950000</v>
      </c>
      <c r="V48" s="12">
        <f>'Uscite dettaglio missioni'!JU48</f>
        <v>2243538.56</v>
      </c>
      <c r="W48" s="12">
        <f>'Uscite dettaglio missioni'!JV48</f>
        <v>2056029.55</v>
      </c>
      <c r="X48" s="12">
        <f>'Uscite dettaglio missioni'!JW48</f>
        <v>1296250</v>
      </c>
      <c r="Y48" s="12">
        <f>'Uscite dettaglio missioni'!JX48</f>
        <v>1782250</v>
      </c>
      <c r="Z48" s="12">
        <f>'Uscite dettaglio missioni'!JY48</f>
        <v>1300495.54</v>
      </c>
      <c r="AA48" s="12">
        <f>'Uscite dettaglio missioni'!JZ48</f>
        <v>983400</v>
      </c>
      <c r="AB48" s="12">
        <f>'Uscite dettaglio missioni'!KA48</f>
        <v>1441200</v>
      </c>
      <c r="AC48" s="12">
        <f>'Uscite dettaglio missioni'!KA48</f>
        <v>1441200</v>
      </c>
      <c r="AD48" s="12">
        <f>'Uscite dettaglio missioni'!KB48</f>
        <v>1009630.5</v>
      </c>
      <c r="AE48" s="12">
        <f>'Uscite dettaglio missioni'!KC48</f>
        <v>840000</v>
      </c>
      <c r="AF48" s="12">
        <f>'Uscite dettaglio missioni'!KD48</f>
        <v>1023650</v>
      </c>
      <c r="AG48" s="12">
        <f>'Uscite dettaglio missioni'!KE48</f>
        <v>1424012.65</v>
      </c>
      <c r="AH48" s="12">
        <f>'Uscite dettaglio missioni'!KF48</f>
        <v>1254000</v>
      </c>
      <c r="AI48" s="12">
        <f>'Uscite dettaglio missioni'!KG48</f>
        <v>1385051.25</v>
      </c>
      <c r="AJ48" s="12">
        <f>'Uscite dettaglio missioni'!KH48</f>
        <v>1418941.54</v>
      </c>
      <c r="AK48" s="12">
        <f>'Uscite dettaglio missioni'!KI48</f>
        <v>1472919</v>
      </c>
      <c r="AL48" s="12">
        <f>'Uscite dettaglio missioni'!KJ48</f>
        <v>1532919</v>
      </c>
    </row>
    <row r="49" spans="1:38" x14ac:dyDescent="0.25">
      <c r="A49" s="5">
        <v>3101</v>
      </c>
      <c r="B49" s="9" t="s">
        <v>357</v>
      </c>
      <c r="C49" s="13">
        <f>'Uscite dettaglio missioni'!JB49</f>
        <v>722271.79</v>
      </c>
      <c r="D49" s="13">
        <f>'Uscite dettaglio missioni'!JC49</f>
        <v>525049.06999999995</v>
      </c>
      <c r="E49" s="13">
        <f>'Uscite dettaglio missioni'!JD49</f>
        <v>689661.11999999988</v>
      </c>
      <c r="F49" s="13">
        <f>'Uscite dettaglio missioni'!JE49</f>
        <v>0</v>
      </c>
      <c r="G49" s="13">
        <f>'Uscite dettaglio missioni'!JF49</f>
        <v>0</v>
      </c>
      <c r="H49" s="13">
        <f>'Uscite dettaglio missioni'!JG49</f>
        <v>0</v>
      </c>
      <c r="I49" s="13">
        <f>'Uscite dettaglio missioni'!JH49</f>
        <v>0</v>
      </c>
      <c r="J49" s="13">
        <f>'Uscite dettaglio missioni'!JI49</f>
        <v>0</v>
      </c>
      <c r="K49" s="13">
        <f>'Uscite dettaglio missioni'!JJ49</f>
        <v>0</v>
      </c>
      <c r="L49" s="13">
        <f>'Uscite dettaglio missioni'!JK49</f>
        <v>0</v>
      </c>
      <c r="M49" s="13">
        <f>'Uscite dettaglio missioni'!JL49</f>
        <v>0</v>
      </c>
      <c r="N49" s="13">
        <f>'Uscite dettaglio missioni'!JM49</f>
        <v>0</v>
      </c>
      <c r="O49" s="13">
        <f>'Uscite dettaglio missioni'!JN49</f>
        <v>0</v>
      </c>
      <c r="P49" s="13">
        <f>'Uscite dettaglio missioni'!JO49</f>
        <v>0</v>
      </c>
      <c r="Q49" s="13">
        <f>'Uscite dettaglio missioni'!JP49</f>
        <v>0</v>
      </c>
      <c r="R49" s="13">
        <f>'Uscite dettaglio missioni'!JQ49</f>
        <v>0</v>
      </c>
      <c r="S49" s="13">
        <f>'Uscite dettaglio missioni'!JR49</f>
        <v>0</v>
      </c>
      <c r="T49" s="13">
        <f>'Uscite dettaglio missioni'!JS49</f>
        <v>0</v>
      </c>
      <c r="U49" s="13">
        <f>'Uscite dettaglio missioni'!JT49</f>
        <v>0</v>
      </c>
      <c r="V49" s="13">
        <f>'Uscite dettaglio missioni'!JU49</f>
        <v>0</v>
      </c>
      <c r="W49" s="13">
        <f>'Uscite dettaglio missioni'!JV49</f>
        <v>0</v>
      </c>
      <c r="X49" s="13">
        <f>'Uscite dettaglio missioni'!JW49</f>
        <v>0</v>
      </c>
      <c r="Y49" s="13">
        <f>'Uscite dettaglio missioni'!JX49</f>
        <v>0</v>
      </c>
      <c r="Z49" s="13">
        <f>'Uscite dettaglio missioni'!JY49</f>
        <v>0</v>
      </c>
      <c r="AA49" s="13">
        <f>'Uscite dettaglio missioni'!JZ49</f>
        <v>0</v>
      </c>
      <c r="AB49" s="13">
        <f>'Uscite dettaglio missioni'!KA49</f>
        <v>0</v>
      </c>
      <c r="AC49" s="13">
        <f>'Uscite dettaglio missioni'!KA49</f>
        <v>0</v>
      </c>
      <c r="AD49" s="13">
        <f>'Uscite dettaglio missioni'!KB49</f>
        <v>0</v>
      </c>
      <c r="AE49" s="13">
        <f>'Uscite dettaglio missioni'!KC49</f>
        <v>0</v>
      </c>
      <c r="AF49" s="13">
        <f>'Uscite dettaglio missioni'!KD49</f>
        <v>0</v>
      </c>
      <c r="AG49" s="13">
        <f>'Uscite dettaglio missioni'!KE49</f>
        <v>0</v>
      </c>
      <c r="AH49" s="13">
        <f>'Uscite dettaglio missioni'!KF49</f>
        <v>0</v>
      </c>
      <c r="AI49" s="13">
        <f>'Uscite dettaglio missioni'!KG49</f>
        <v>0</v>
      </c>
      <c r="AJ49" s="13">
        <f>'Uscite dettaglio missioni'!KH49</f>
        <v>0</v>
      </c>
      <c r="AK49" s="13">
        <f>'Uscite dettaglio missioni'!KI49</f>
        <v>0</v>
      </c>
      <c r="AL49" s="13">
        <f>'Uscite dettaglio missioni'!KJ49</f>
        <v>0</v>
      </c>
    </row>
    <row r="50" spans="1:38" ht="30" x14ac:dyDescent="0.25">
      <c r="A50" s="5">
        <v>3103</v>
      </c>
      <c r="B50" s="9" t="s">
        <v>31</v>
      </c>
      <c r="C50" s="13">
        <f>'Uscite dettaglio missioni'!JB50</f>
        <v>40000</v>
      </c>
      <c r="D50" s="13">
        <f>'Uscite dettaglio missioni'!JC50</f>
        <v>187450</v>
      </c>
      <c r="E50" s="13">
        <f>'Uscite dettaglio missioni'!JD50</f>
        <v>227752.11</v>
      </c>
      <c r="F50" s="13">
        <f>'Uscite dettaglio missioni'!JE50</f>
        <v>30000</v>
      </c>
      <c r="G50" s="13">
        <f>'Uscite dettaglio missioni'!JF50</f>
        <v>0</v>
      </c>
      <c r="H50" s="13">
        <f>'Uscite dettaglio missioni'!JG50</f>
        <v>0</v>
      </c>
      <c r="I50" s="13">
        <f>'Uscite dettaglio missioni'!JH50</f>
        <v>0</v>
      </c>
      <c r="J50" s="13">
        <f>'Uscite dettaglio missioni'!JI50</f>
        <v>60000</v>
      </c>
      <c r="K50" s="13">
        <f>'Uscite dettaglio missioni'!JJ50</f>
        <v>24699.67</v>
      </c>
      <c r="L50" s="13">
        <f>'Uscite dettaglio missioni'!JK50</f>
        <v>30000</v>
      </c>
      <c r="M50" s="13">
        <f>'Uscite dettaglio missioni'!JL50</f>
        <v>30000</v>
      </c>
      <c r="N50" s="13">
        <f>'Uscite dettaglio missioni'!JM50</f>
        <v>58945.06</v>
      </c>
      <c r="O50" s="13">
        <f>'Uscite dettaglio missioni'!JN50</f>
        <v>262082</v>
      </c>
      <c r="P50" s="13">
        <f>'Uscite dettaglio missioni'!JO50</f>
        <v>262082</v>
      </c>
      <c r="Q50" s="13">
        <f>'Uscite dettaglio missioni'!JP50</f>
        <v>77565.649999999994</v>
      </c>
      <c r="R50" s="13">
        <f>'Uscite dettaglio missioni'!JQ50</f>
        <v>70000</v>
      </c>
      <c r="S50" s="13">
        <f>'Uscite dettaglio missioni'!JR50</f>
        <v>128335</v>
      </c>
      <c r="T50" s="13">
        <f>'Uscite dettaglio missioni'!JS50</f>
        <v>75650.61</v>
      </c>
      <c r="U50" s="13">
        <f>'Uscite dettaglio missioni'!JT50</f>
        <v>70000</v>
      </c>
      <c r="V50" s="13">
        <f>'Uscite dettaglio missioni'!JU50</f>
        <v>71890</v>
      </c>
      <c r="W50" s="13">
        <f>'Uscite dettaglio missioni'!JV50</f>
        <v>14032.9</v>
      </c>
      <c r="X50" s="13">
        <f>'Uscite dettaglio missioni'!JW50</f>
        <v>15000</v>
      </c>
      <c r="Y50" s="13">
        <f>'Uscite dettaglio missioni'!JX50</f>
        <v>15000</v>
      </c>
      <c r="Z50" s="13">
        <f>'Uscite dettaglio missioni'!JY50</f>
        <v>39370.28</v>
      </c>
      <c r="AA50" s="13">
        <f>'Uscite dettaglio missioni'!JZ50</f>
        <v>45000</v>
      </c>
      <c r="AB50" s="13">
        <f>'Uscite dettaglio missioni'!KA50</f>
        <v>45000</v>
      </c>
      <c r="AC50" s="13">
        <v>34100</v>
      </c>
      <c r="AD50" s="13">
        <v>34100</v>
      </c>
      <c r="AE50" s="13">
        <v>34100</v>
      </c>
      <c r="AF50" s="13">
        <f>'Uscite dettaglio missioni'!KD50</f>
        <v>30000</v>
      </c>
      <c r="AG50" s="13">
        <v>34100</v>
      </c>
      <c r="AH50" s="13">
        <v>34100</v>
      </c>
      <c r="AI50" s="13">
        <v>34100</v>
      </c>
      <c r="AJ50" s="13">
        <v>34100</v>
      </c>
      <c r="AK50" s="13">
        <v>34100</v>
      </c>
      <c r="AL50" s="13">
        <f>'Uscite dettaglio missioni'!KJ50</f>
        <v>100000</v>
      </c>
    </row>
    <row r="51" spans="1:38" x14ac:dyDescent="0.25">
      <c r="A51" s="5">
        <v>3105</v>
      </c>
      <c r="B51" s="9" t="s">
        <v>358</v>
      </c>
      <c r="C51" s="13">
        <f>'Uscite dettaglio missioni'!JB51</f>
        <v>5000</v>
      </c>
      <c r="D51" s="13">
        <f>'Uscite dettaglio missioni'!JC51</f>
        <v>21000</v>
      </c>
      <c r="E51" s="13">
        <f>'Uscite dettaglio missioni'!JD51</f>
        <v>24417.5</v>
      </c>
      <c r="F51" s="13">
        <f>'Uscite dettaglio missioni'!JE51</f>
        <v>0</v>
      </c>
      <c r="G51" s="13">
        <f>'Uscite dettaglio missioni'!JF51</f>
        <v>5000</v>
      </c>
      <c r="H51" s="13">
        <f>'Uscite dettaglio missioni'!JG51</f>
        <v>5000</v>
      </c>
      <c r="I51" s="13">
        <f>'Uscite dettaglio missioni'!JH51</f>
        <v>0</v>
      </c>
      <c r="J51" s="13">
        <f>'Uscite dettaglio missioni'!JI51</f>
        <v>0</v>
      </c>
      <c r="K51" s="13">
        <f>'Uscite dettaglio missioni'!JJ51</f>
        <v>0</v>
      </c>
      <c r="L51" s="13">
        <f>'Uscite dettaglio missioni'!JK51</f>
        <v>0</v>
      </c>
      <c r="M51" s="13">
        <f>'Uscite dettaglio missioni'!JL51</f>
        <v>0</v>
      </c>
      <c r="N51" s="13">
        <f>'Uscite dettaglio missioni'!JM51</f>
        <v>0</v>
      </c>
      <c r="O51" s="13">
        <f>'Uscite dettaglio missioni'!JN51</f>
        <v>0</v>
      </c>
      <c r="P51" s="13">
        <f>'Uscite dettaglio missioni'!JO51</f>
        <v>0</v>
      </c>
      <c r="Q51" s="13">
        <f>'Uscite dettaglio missioni'!JP51</f>
        <v>0</v>
      </c>
      <c r="R51" s="13">
        <f>'Uscite dettaglio missioni'!JQ51</f>
        <v>0</v>
      </c>
      <c r="S51" s="13">
        <f>'Uscite dettaglio missioni'!JR51</f>
        <v>0</v>
      </c>
      <c r="T51" s="13">
        <f>'Uscite dettaglio missioni'!JS51</f>
        <v>0</v>
      </c>
      <c r="U51" s="13">
        <f>'Uscite dettaglio missioni'!JT51</f>
        <v>10000</v>
      </c>
      <c r="V51" s="13">
        <f>'Uscite dettaglio missioni'!JU51</f>
        <v>20000</v>
      </c>
      <c r="W51" s="13">
        <f>'Uscite dettaglio missioni'!JV51</f>
        <v>10000</v>
      </c>
      <c r="X51" s="13">
        <f>'Uscite dettaglio missioni'!JW51</f>
        <v>0</v>
      </c>
      <c r="Y51" s="13">
        <f>'Uscite dettaglio missioni'!JX51</f>
        <v>0</v>
      </c>
      <c r="Z51" s="13">
        <f>'Uscite dettaglio missioni'!JY51</f>
        <v>0</v>
      </c>
      <c r="AA51" s="13">
        <f>'Uscite dettaglio missioni'!JZ51</f>
        <v>0</v>
      </c>
      <c r="AB51" s="13">
        <f>'Uscite dettaglio missioni'!KA51</f>
        <v>0</v>
      </c>
      <c r="AC51" s="13">
        <f>'Uscite dettaglio missioni'!KA51</f>
        <v>0</v>
      </c>
      <c r="AD51" s="13">
        <f>'Uscite dettaglio missioni'!KB51</f>
        <v>0</v>
      </c>
      <c r="AE51" s="13">
        <f>'Uscite dettaglio missioni'!KC51</f>
        <v>0</v>
      </c>
      <c r="AF51" s="13">
        <f>'Uscite dettaglio missioni'!KD51</f>
        <v>42700</v>
      </c>
      <c r="AG51" s="13">
        <f>'Uscite dettaglio missioni'!KE51</f>
        <v>42700</v>
      </c>
      <c r="AH51" s="13">
        <f>'Uscite dettaglio missioni'!KF51</f>
        <v>0</v>
      </c>
      <c r="AI51" s="13">
        <f>'Uscite dettaglio missioni'!KG51</f>
        <v>0</v>
      </c>
      <c r="AJ51" s="13">
        <f>'Uscite dettaglio missioni'!KH51</f>
        <v>0</v>
      </c>
      <c r="AK51" s="13">
        <f>'Uscite dettaglio missioni'!KI51</f>
        <v>0</v>
      </c>
      <c r="AL51" s="13">
        <f>'Uscite dettaglio missioni'!KJ51</f>
        <v>0</v>
      </c>
    </row>
    <row r="52" spans="1:38" x14ac:dyDescent="0.25">
      <c r="A52" s="5">
        <v>3107</v>
      </c>
      <c r="B52" s="9" t="s">
        <v>359</v>
      </c>
      <c r="C52" s="13">
        <f>'Uscite dettaglio missioni'!JB52</f>
        <v>7213.5</v>
      </c>
      <c r="D52" s="13">
        <f>'Uscite dettaglio missioni'!JC52</f>
        <v>28500</v>
      </c>
      <c r="E52" s="13">
        <f>'Uscite dettaglio missioni'!JD52</f>
        <v>137000</v>
      </c>
      <c r="F52" s="13">
        <f>'Uscite dettaglio missioni'!JE52</f>
        <v>35000</v>
      </c>
      <c r="G52" s="13">
        <f>'Uscite dettaglio missioni'!JF52</f>
        <v>35000</v>
      </c>
      <c r="H52" s="13">
        <f>'Uscite dettaglio missioni'!JG52</f>
        <v>30000</v>
      </c>
      <c r="I52" s="13">
        <f>'Uscite dettaglio missioni'!JH52</f>
        <v>0</v>
      </c>
      <c r="J52" s="13">
        <f>'Uscite dettaglio missioni'!JI52</f>
        <v>0</v>
      </c>
      <c r="K52" s="13">
        <f>'Uscite dettaglio missioni'!JJ52</f>
        <v>0</v>
      </c>
      <c r="L52" s="13">
        <f>'Uscite dettaglio missioni'!JK52</f>
        <v>0</v>
      </c>
      <c r="M52" s="13">
        <f>'Uscite dettaglio missioni'!JL52</f>
        <v>15000</v>
      </c>
      <c r="N52" s="13">
        <f>'Uscite dettaglio missioni'!JM52</f>
        <v>5000</v>
      </c>
      <c r="O52" s="13">
        <f>'Uscite dettaglio missioni'!JN52</f>
        <v>17500</v>
      </c>
      <c r="P52" s="13">
        <f>'Uscite dettaglio missioni'!JO52</f>
        <v>17500</v>
      </c>
      <c r="Q52" s="13">
        <f>'Uscite dettaglio missioni'!JP52</f>
        <v>600</v>
      </c>
      <c r="R52" s="13">
        <f>'Uscite dettaglio missioni'!JQ52</f>
        <v>10000</v>
      </c>
      <c r="S52" s="13">
        <f>'Uscite dettaglio missioni'!JR52</f>
        <v>15000</v>
      </c>
      <c r="T52" s="13">
        <f>'Uscite dettaglio missioni'!JS52</f>
        <v>22300</v>
      </c>
      <c r="U52" s="13">
        <f>'Uscite dettaglio missioni'!JT52</f>
        <v>0</v>
      </c>
      <c r="V52" s="13">
        <f>'Uscite dettaglio missioni'!JU52</f>
        <v>87700</v>
      </c>
      <c r="W52" s="13">
        <f>'Uscite dettaglio missioni'!JV52</f>
        <v>77700</v>
      </c>
      <c r="X52" s="13">
        <f>'Uscite dettaglio missioni'!JW52</f>
        <v>0</v>
      </c>
      <c r="Y52" s="13">
        <f>'Uscite dettaglio missioni'!JX52</f>
        <v>0</v>
      </c>
      <c r="Z52" s="13">
        <f>'Uscite dettaglio missioni'!JY52</f>
        <v>0</v>
      </c>
      <c r="AA52" s="13">
        <f>'Uscite dettaglio missioni'!JZ52</f>
        <v>0</v>
      </c>
      <c r="AB52" s="13">
        <f>'Uscite dettaglio missioni'!KA52</f>
        <v>20000</v>
      </c>
      <c r="AC52" s="13">
        <v>1000</v>
      </c>
      <c r="AD52" s="13">
        <v>1000</v>
      </c>
      <c r="AE52" s="13">
        <v>1000</v>
      </c>
      <c r="AF52" s="13">
        <f>'Uscite dettaglio missioni'!KD52</f>
        <v>20000</v>
      </c>
      <c r="AG52" s="13">
        <v>1000</v>
      </c>
      <c r="AH52" s="13">
        <v>1000</v>
      </c>
      <c r="AI52" s="13">
        <v>1000</v>
      </c>
      <c r="AJ52" s="13">
        <v>1000</v>
      </c>
      <c r="AK52" s="13">
        <v>1000</v>
      </c>
      <c r="AL52" s="13">
        <f>'Uscite dettaglio missioni'!KJ52</f>
        <v>25000</v>
      </c>
    </row>
    <row r="53" spans="1:38" x14ac:dyDescent="0.25">
      <c r="A53" s="5">
        <v>3108</v>
      </c>
      <c r="B53" s="9" t="s">
        <v>360</v>
      </c>
      <c r="C53" s="13">
        <f>'Uscite dettaglio missioni'!JB53</f>
        <v>7850</v>
      </c>
      <c r="D53" s="13">
        <f>'Uscite dettaglio missioni'!JC53</f>
        <v>0</v>
      </c>
      <c r="E53" s="13">
        <f>'Uscite dettaglio missioni'!JD53</f>
        <v>0</v>
      </c>
      <c r="F53" s="13">
        <f>'Uscite dettaglio missioni'!JE53</f>
        <v>0</v>
      </c>
      <c r="G53" s="13">
        <f>'Uscite dettaglio missioni'!JF53</f>
        <v>0</v>
      </c>
      <c r="H53" s="13">
        <f>'Uscite dettaglio missioni'!JG53</f>
        <v>0</v>
      </c>
      <c r="I53" s="13">
        <f>'Uscite dettaglio missioni'!JH53</f>
        <v>0</v>
      </c>
      <c r="J53" s="13">
        <f>'Uscite dettaglio missioni'!JI53</f>
        <v>0</v>
      </c>
      <c r="K53" s="13">
        <f>'Uscite dettaglio missioni'!JJ53</f>
        <v>0</v>
      </c>
      <c r="L53" s="13">
        <f>'Uscite dettaglio missioni'!JK53</f>
        <v>0</v>
      </c>
      <c r="M53" s="13">
        <f>'Uscite dettaglio missioni'!JL53</f>
        <v>0</v>
      </c>
      <c r="N53" s="13">
        <f>'Uscite dettaglio missioni'!JM53</f>
        <v>0</v>
      </c>
      <c r="O53" s="13">
        <f>'Uscite dettaglio missioni'!JN53</f>
        <v>0</v>
      </c>
      <c r="P53" s="13">
        <f>'Uscite dettaglio missioni'!JO53</f>
        <v>0</v>
      </c>
      <c r="Q53" s="13">
        <f>'Uscite dettaglio missioni'!JP53</f>
        <v>0</v>
      </c>
      <c r="R53" s="13">
        <f>'Uscite dettaglio missioni'!JQ53</f>
        <v>0</v>
      </c>
      <c r="S53" s="13">
        <f>'Uscite dettaglio missioni'!JR53</f>
        <v>0</v>
      </c>
      <c r="T53" s="13">
        <f>'Uscite dettaglio missioni'!JS53</f>
        <v>0</v>
      </c>
      <c r="U53" s="13">
        <f>'Uscite dettaglio missioni'!JT53</f>
        <v>0</v>
      </c>
      <c r="V53" s="13">
        <f>'Uscite dettaglio missioni'!JU53</f>
        <v>0</v>
      </c>
      <c r="W53" s="13">
        <f>'Uscite dettaglio missioni'!JV53</f>
        <v>0</v>
      </c>
      <c r="X53" s="13">
        <f>'Uscite dettaglio missioni'!JW53</f>
        <v>0</v>
      </c>
      <c r="Y53" s="13">
        <f>'Uscite dettaglio missioni'!JX53</f>
        <v>0</v>
      </c>
      <c r="Z53" s="13">
        <f>'Uscite dettaglio missioni'!JY53</f>
        <v>0</v>
      </c>
      <c r="AA53" s="13">
        <f>'Uscite dettaglio missioni'!JZ53</f>
        <v>0</v>
      </c>
      <c r="AB53" s="13">
        <f>'Uscite dettaglio missioni'!KA53</f>
        <v>0</v>
      </c>
      <c r="AC53" s="13">
        <f>'Uscite dettaglio missioni'!KA53</f>
        <v>0</v>
      </c>
      <c r="AD53" s="13">
        <f>'Uscite dettaglio missioni'!KB53</f>
        <v>0</v>
      </c>
      <c r="AE53" s="13">
        <f>'Uscite dettaglio missioni'!KC53</f>
        <v>0</v>
      </c>
      <c r="AF53" s="13">
        <f>'Uscite dettaglio missioni'!KD53</f>
        <v>0</v>
      </c>
      <c r="AG53" s="13">
        <f>'Uscite dettaglio missioni'!KE53</f>
        <v>0</v>
      </c>
      <c r="AH53" s="13">
        <f>'Uscite dettaglio missioni'!KF53</f>
        <v>0</v>
      </c>
      <c r="AI53" s="13">
        <f>'Uscite dettaglio missioni'!KG53</f>
        <v>0</v>
      </c>
      <c r="AJ53" s="13">
        <f>'Uscite dettaglio missioni'!KH53</f>
        <v>0</v>
      </c>
      <c r="AK53" s="13">
        <f>'Uscite dettaglio missioni'!KI53</f>
        <v>0</v>
      </c>
      <c r="AL53" s="13">
        <f>'Uscite dettaglio missioni'!KJ53</f>
        <v>0</v>
      </c>
    </row>
    <row r="54" spans="1:38" x14ac:dyDescent="0.25">
      <c r="A54" s="5">
        <v>3109</v>
      </c>
      <c r="B54" s="9" t="s">
        <v>361</v>
      </c>
      <c r="C54" s="13">
        <f>'Uscite dettaglio missioni'!JB54</f>
        <v>7500</v>
      </c>
      <c r="D54" s="13">
        <f>'Uscite dettaglio missioni'!JC54</f>
        <v>7500</v>
      </c>
      <c r="E54" s="13">
        <f>'Uscite dettaglio missioni'!JD54</f>
        <v>0</v>
      </c>
      <c r="F54" s="13">
        <f>'Uscite dettaglio missioni'!JE54</f>
        <v>0</v>
      </c>
      <c r="G54" s="13">
        <f>'Uscite dettaglio missioni'!JF54</f>
        <v>0</v>
      </c>
      <c r="H54" s="13">
        <f>'Uscite dettaglio missioni'!JG54</f>
        <v>0</v>
      </c>
      <c r="I54" s="13">
        <f>'Uscite dettaglio missioni'!JH54</f>
        <v>0</v>
      </c>
      <c r="J54" s="13">
        <f>'Uscite dettaglio missioni'!JI54</f>
        <v>0</v>
      </c>
      <c r="K54" s="13">
        <f>'Uscite dettaglio missioni'!JJ54</f>
        <v>0</v>
      </c>
      <c r="L54" s="13">
        <f>'Uscite dettaglio missioni'!JK54</f>
        <v>0</v>
      </c>
      <c r="M54" s="13">
        <f>'Uscite dettaglio missioni'!JL54</f>
        <v>0</v>
      </c>
      <c r="N54" s="13">
        <f>'Uscite dettaglio missioni'!JM54</f>
        <v>0</v>
      </c>
      <c r="O54" s="13">
        <f>'Uscite dettaglio missioni'!JN54</f>
        <v>0</v>
      </c>
      <c r="P54" s="13">
        <f>'Uscite dettaglio missioni'!JO54</f>
        <v>0</v>
      </c>
      <c r="Q54" s="13">
        <f>'Uscite dettaglio missioni'!JP54</f>
        <v>0</v>
      </c>
      <c r="R54" s="13">
        <f>'Uscite dettaglio missioni'!JQ54</f>
        <v>0</v>
      </c>
      <c r="S54" s="13">
        <f>'Uscite dettaglio missioni'!JR54</f>
        <v>0</v>
      </c>
      <c r="T54" s="13">
        <f>'Uscite dettaglio missioni'!JS54</f>
        <v>0</v>
      </c>
      <c r="U54" s="13">
        <f>'Uscite dettaglio missioni'!JT54</f>
        <v>0</v>
      </c>
      <c r="V54" s="13">
        <f>'Uscite dettaglio missioni'!JU54</f>
        <v>0</v>
      </c>
      <c r="W54" s="13">
        <f>'Uscite dettaglio missioni'!JV54</f>
        <v>0</v>
      </c>
      <c r="X54" s="13">
        <f>'Uscite dettaglio missioni'!JW54</f>
        <v>0</v>
      </c>
      <c r="Y54" s="13">
        <f>'Uscite dettaglio missioni'!JX54</f>
        <v>0</v>
      </c>
      <c r="Z54" s="13">
        <f>'Uscite dettaglio missioni'!JY54</f>
        <v>0</v>
      </c>
      <c r="AA54" s="13">
        <f>'Uscite dettaglio missioni'!JZ54</f>
        <v>0</v>
      </c>
      <c r="AB54" s="13">
        <f>'Uscite dettaglio missioni'!KA54</f>
        <v>0</v>
      </c>
      <c r="AC54" s="13">
        <f>'Uscite dettaglio missioni'!KA54</f>
        <v>0</v>
      </c>
      <c r="AD54" s="13">
        <f>'Uscite dettaglio missioni'!KB54</f>
        <v>0</v>
      </c>
      <c r="AE54" s="13">
        <f>'Uscite dettaglio missioni'!KC54</f>
        <v>0</v>
      </c>
      <c r="AF54" s="13">
        <f>'Uscite dettaglio missioni'!KD54</f>
        <v>0</v>
      </c>
      <c r="AG54" s="13">
        <f>'Uscite dettaglio missioni'!KE54</f>
        <v>0</v>
      </c>
      <c r="AH54" s="13">
        <f>'Uscite dettaglio missioni'!KF54</f>
        <v>0</v>
      </c>
      <c r="AI54" s="13">
        <f>'Uscite dettaglio missioni'!KG54</f>
        <v>0</v>
      </c>
      <c r="AJ54" s="13">
        <f>'Uscite dettaglio missioni'!KH54</f>
        <v>0</v>
      </c>
      <c r="AK54" s="13">
        <f>'Uscite dettaglio missioni'!KI54</f>
        <v>0</v>
      </c>
      <c r="AL54" s="13">
        <f>'Uscite dettaglio missioni'!KJ54</f>
        <v>0</v>
      </c>
    </row>
    <row r="55" spans="1:38" x14ac:dyDescent="0.25">
      <c r="A55" s="5">
        <v>3112</v>
      </c>
      <c r="B55" s="9" t="s">
        <v>356</v>
      </c>
      <c r="C55" s="13">
        <f>'Uscite dettaglio missioni'!JB55</f>
        <v>0</v>
      </c>
      <c r="D55" s="13">
        <f>'Uscite dettaglio missioni'!JC55</f>
        <v>41225.910000000003</v>
      </c>
      <c r="E55" s="13">
        <f>'Uscite dettaglio missioni'!JD55</f>
        <v>28143.99</v>
      </c>
      <c r="F55" s="13">
        <f>'Uscite dettaglio missioni'!JE55</f>
        <v>0</v>
      </c>
      <c r="G55" s="13">
        <f>'Uscite dettaglio missioni'!JF55</f>
        <v>23000</v>
      </c>
      <c r="H55" s="13">
        <f>'Uscite dettaglio missioni'!JG55</f>
        <v>22619.39</v>
      </c>
      <c r="I55" s="13">
        <f>'Uscite dettaglio missioni'!JH55</f>
        <v>13666</v>
      </c>
      <c r="J55" s="13">
        <f>'Uscite dettaglio missioni'!JI55</f>
        <v>11.01</v>
      </c>
      <c r="K55" s="13">
        <f>'Uscite dettaglio missioni'!JJ55</f>
        <v>11.01</v>
      </c>
      <c r="L55" s="13">
        <f>'Uscite dettaglio missioni'!JK55</f>
        <v>0</v>
      </c>
      <c r="M55" s="13">
        <f>'Uscite dettaglio missioni'!JL55</f>
        <v>0</v>
      </c>
      <c r="N55" s="13">
        <f>'Uscite dettaglio missioni'!JM55</f>
        <v>9921</v>
      </c>
      <c r="O55" s="13">
        <f>'Uscite dettaglio missioni'!JN55</f>
        <v>0</v>
      </c>
      <c r="P55" s="13">
        <f>'Uscite dettaglio missioni'!JO55</f>
        <v>0</v>
      </c>
      <c r="Q55" s="13">
        <f>'Uscite dettaglio missioni'!JP55</f>
        <v>0</v>
      </c>
      <c r="R55" s="13">
        <f>'Uscite dettaglio missioni'!JQ55</f>
        <v>0</v>
      </c>
      <c r="S55" s="13">
        <f>'Uscite dettaglio missioni'!JR55</f>
        <v>0</v>
      </c>
      <c r="T55" s="13">
        <f>'Uscite dettaglio missioni'!JS55</f>
        <v>0</v>
      </c>
      <c r="U55" s="13">
        <f>'Uscite dettaglio missioni'!JT55</f>
        <v>0</v>
      </c>
      <c r="V55" s="13">
        <f>'Uscite dettaglio missioni'!JU55</f>
        <v>0</v>
      </c>
      <c r="W55" s="13">
        <f>'Uscite dettaglio missioni'!JV55</f>
        <v>0</v>
      </c>
      <c r="X55" s="13">
        <f>'Uscite dettaglio missioni'!JW55</f>
        <v>0</v>
      </c>
      <c r="Y55" s="13">
        <f>'Uscite dettaglio missioni'!JX55</f>
        <v>0</v>
      </c>
      <c r="Z55" s="13">
        <f>'Uscite dettaglio missioni'!JY55</f>
        <v>4002</v>
      </c>
      <c r="AA55" s="13">
        <f>'Uscite dettaglio missioni'!JZ55</f>
        <v>0</v>
      </c>
      <c r="AB55" s="13">
        <f>'Uscite dettaglio missioni'!KA55</f>
        <v>0</v>
      </c>
      <c r="AC55" s="13">
        <f>'Uscite dettaglio missioni'!KA55</f>
        <v>0</v>
      </c>
      <c r="AD55" s="13">
        <f>'Uscite dettaglio missioni'!KB55</f>
        <v>0</v>
      </c>
      <c r="AE55" s="13">
        <f>'Uscite dettaglio missioni'!KC55</f>
        <v>0</v>
      </c>
      <c r="AF55" s="13">
        <f>'Uscite dettaglio missioni'!KD55</f>
        <v>0</v>
      </c>
      <c r="AG55" s="13">
        <f>'Uscite dettaglio missioni'!KE55</f>
        <v>0</v>
      </c>
      <c r="AH55" s="13">
        <f>'Uscite dettaglio missioni'!KF55</f>
        <v>0</v>
      </c>
      <c r="AI55" s="13">
        <f>'Uscite dettaglio missioni'!KG55</f>
        <v>0</v>
      </c>
      <c r="AJ55" s="13">
        <f>'Uscite dettaglio missioni'!KH55</f>
        <v>0</v>
      </c>
      <c r="AK55" s="13">
        <f>'Uscite dettaglio missioni'!KI55</f>
        <v>0</v>
      </c>
      <c r="AL55" s="13">
        <f>'Uscite dettaglio missioni'!KJ55</f>
        <v>0</v>
      </c>
    </row>
    <row r="56" spans="1:38" ht="30" x14ac:dyDescent="0.25">
      <c r="A56" s="5">
        <v>3113</v>
      </c>
      <c r="B56" s="9" t="s">
        <v>32</v>
      </c>
      <c r="C56" s="13">
        <f>'Uscite dettaglio missioni'!JB56</f>
        <v>619000</v>
      </c>
      <c r="D56" s="13">
        <f>'Uscite dettaglio missioni'!JC56</f>
        <v>412380</v>
      </c>
      <c r="E56" s="13">
        <f>'Uscite dettaglio missioni'!JD56</f>
        <v>577956</v>
      </c>
      <c r="F56" s="13">
        <f>'Uscite dettaglio missioni'!JE56</f>
        <v>393441</v>
      </c>
      <c r="G56" s="13">
        <f>'Uscite dettaglio missioni'!JF56</f>
        <v>397641.17000000004</v>
      </c>
      <c r="H56" s="13">
        <f>'Uscite dettaglio missioni'!JG56</f>
        <v>381576.03</v>
      </c>
      <c r="I56" s="13">
        <f>'Uscite dettaglio missioni'!JH56</f>
        <v>350000</v>
      </c>
      <c r="J56" s="13">
        <f>'Uscite dettaglio missioni'!JI56</f>
        <v>304832.40000000002</v>
      </c>
      <c r="K56" s="13">
        <f>'Uscite dettaglio missioni'!JJ56</f>
        <v>304832.40000000002</v>
      </c>
      <c r="L56" s="13">
        <f>'Uscite dettaglio missioni'!JK56</f>
        <v>280000</v>
      </c>
      <c r="M56" s="13">
        <f>'Uscite dettaglio missioni'!JL56</f>
        <v>247756.88999999998</v>
      </c>
      <c r="N56" s="13">
        <f>'Uscite dettaglio missioni'!JM56</f>
        <v>247756.88999999998</v>
      </c>
      <c r="O56" s="13">
        <f>'Uscite dettaglio missioni'!JN56</f>
        <v>250000</v>
      </c>
      <c r="P56" s="13">
        <f>'Uscite dettaglio missioni'!JO56</f>
        <v>250000</v>
      </c>
      <c r="Q56" s="13">
        <f>'Uscite dettaglio missioni'!JP56</f>
        <v>229567.14999999997</v>
      </c>
      <c r="R56" s="13">
        <f>'Uscite dettaglio missioni'!JQ56</f>
        <v>230000</v>
      </c>
      <c r="S56" s="13">
        <f>'Uscite dettaglio missioni'!JR56</f>
        <v>230000</v>
      </c>
      <c r="T56" s="13">
        <f>'Uscite dettaglio missioni'!JS56</f>
        <v>229327.94</v>
      </c>
      <c r="U56" s="13">
        <f>'Uscite dettaglio missioni'!JT56</f>
        <v>250000</v>
      </c>
      <c r="V56" s="13">
        <f>'Uscite dettaglio missioni'!JU56</f>
        <v>250000</v>
      </c>
      <c r="W56" s="13">
        <f>'Uscite dettaglio missioni'!JV56</f>
        <v>230865.85</v>
      </c>
      <c r="X56" s="13">
        <f>'Uscite dettaglio missioni'!JW56</f>
        <v>236000</v>
      </c>
      <c r="Y56" s="13">
        <f>'Uscite dettaglio missioni'!JX56</f>
        <v>246000</v>
      </c>
      <c r="Z56" s="13">
        <f>'Uscite dettaglio missioni'!JY56</f>
        <v>225246.77999999997</v>
      </c>
      <c r="AA56" s="13">
        <f>'Uscite dettaglio missioni'!JZ56</f>
        <v>240000</v>
      </c>
      <c r="AB56" s="13">
        <f>'Uscite dettaglio missioni'!KA56</f>
        <v>240000</v>
      </c>
      <c r="AC56" s="13">
        <f>'Uscite dettaglio missioni'!KA56</f>
        <v>240000</v>
      </c>
      <c r="AD56" s="13">
        <f>'Uscite dettaglio missioni'!KB56</f>
        <v>0</v>
      </c>
      <c r="AE56" s="13">
        <f>'Uscite dettaglio missioni'!KC56</f>
        <v>230000</v>
      </c>
      <c r="AF56" s="13">
        <f>'Uscite dettaglio missioni'!KD56</f>
        <v>228650</v>
      </c>
      <c r="AG56" s="13">
        <f>'Uscite dettaglio missioni'!KE56</f>
        <v>463651.91999999993</v>
      </c>
      <c r="AH56" s="13">
        <f>'Uscite dettaglio missioni'!KF56</f>
        <v>250000</v>
      </c>
      <c r="AI56" s="13">
        <f>'Uscite dettaglio missioni'!KG56</f>
        <v>250000</v>
      </c>
      <c r="AJ56" s="13">
        <f>'Uscite dettaglio missioni'!KH56</f>
        <v>244280.02000000002</v>
      </c>
      <c r="AK56" s="13">
        <f>'Uscite dettaglio missioni'!KI56</f>
        <v>297141.18</v>
      </c>
      <c r="AL56" s="13">
        <f>'Uscite dettaglio missioni'!KJ56</f>
        <v>297141.18</v>
      </c>
    </row>
    <row r="57" spans="1:38" x14ac:dyDescent="0.25">
      <c r="A57" s="5">
        <v>3114</v>
      </c>
      <c r="B57" s="9" t="s">
        <v>33</v>
      </c>
      <c r="C57" s="13">
        <f>'Uscite dettaglio missioni'!JB57</f>
        <v>426855.24</v>
      </c>
      <c r="D57" s="13">
        <f>'Uscite dettaglio missioni'!JC57</f>
        <v>421673.43</v>
      </c>
      <c r="E57" s="13">
        <f>'Uscite dettaglio missioni'!JD57</f>
        <v>421673.43</v>
      </c>
      <c r="F57" s="13">
        <f>'Uscite dettaglio missioni'!JE57</f>
        <v>274000</v>
      </c>
      <c r="G57" s="13">
        <f>'Uscite dettaglio missioni'!JF57</f>
        <v>273620.14</v>
      </c>
      <c r="H57" s="13">
        <f>'Uscite dettaglio missioni'!JG57</f>
        <v>272480.56999999995</v>
      </c>
      <c r="I57" s="13">
        <f>'Uscite dettaglio missioni'!JH57</f>
        <v>170850</v>
      </c>
      <c r="J57" s="13">
        <f>'Uscite dettaglio missioni'!JI57</f>
        <v>244870.79</v>
      </c>
      <c r="K57" s="13">
        <f>'Uscite dettaglio missioni'!JJ57</f>
        <v>244870.79000000004</v>
      </c>
      <c r="L57" s="13">
        <f>'Uscite dettaglio missioni'!JK57</f>
        <v>220000</v>
      </c>
      <c r="M57" s="13">
        <f>'Uscite dettaglio missioni'!JL57</f>
        <v>275685.26</v>
      </c>
      <c r="N57" s="13">
        <f>'Uscite dettaglio missioni'!JM57</f>
        <v>242685.25</v>
      </c>
      <c r="O57" s="13">
        <f>'Uscite dettaglio missioni'!JN57</f>
        <v>278000</v>
      </c>
      <c r="P57" s="13">
        <f>'Uscite dettaglio missioni'!JO57</f>
        <v>278000</v>
      </c>
      <c r="Q57" s="13">
        <f>'Uscite dettaglio missioni'!JP57</f>
        <v>232677.37</v>
      </c>
      <c r="R57" s="13">
        <f>'Uscite dettaglio missioni'!JQ57</f>
        <v>240000</v>
      </c>
      <c r="S57" s="13">
        <f>'Uscite dettaglio missioni'!JR57</f>
        <v>728752.29</v>
      </c>
      <c r="T57" s="13">
        <f>'Uscite dettaglio missioni'!JS57</f>
        <v>212229.04</v>
      </c>
      <c r="U57" s="13">
        <f>'Uscite dettaglio missioni'!JT57</f>
        <v>220000</v>
      </c>
      <c r="V57" s="13">
        <f>'Uscite dettaglio missioni'!JU57</f>
        <v>237620</v>
      </c>
      <c r="W57" s="13">
        <f>'Uscite dettaglio missioni'!JV57</f>
        <v>237569.83000000002</v>
      </c>
      <c r="X57" s="13">
        <f>'Uscite dettaglio missioni'!JW57</f>
        <v>232600</v>
      </c>
      <c r="Y57" s="13">
        <f>'Uscite dettaglio missioni'!JX57</f>
        <v>242600</v>
      </c>
      <c r="Z57" s="13">
        <f>'Uscite dettaglio missioni'!JY57</f>
        <v>242750.74</v>
      </c>
      <c r="AA57" s="13">
        <f>'Uscite dettaglio missioni'!JZ57</f>
        <v>245000</v>
      </c>
      <c r="AB57" s="13">
        <f>'Uscite dettaglio missioni'!KA57</f>
        <v>224450</v>
      </c>
      <c r="AC57" s="13">
        <v>224231.95</v>
      </c>
      <c r="AD57" s="13">
        <v>224231.95</v>
      </c>
      <c r="AE57" s="13">
        <v>224231.95</v>
      </c>
      <c r="AF57" s="13">
        <f>'Uscite dettaglio missioni'!KD57</f>
        <v>225000</v>
      </c>
      <c r="AG57" s="13">
        <v>224231.95</v>
      </c>
      <c r="AH57" s="13">
        <v>224231.95</v>
      </c>
      <c r="AI57" s="13">
        <v>224231.95</v>
      </c>
      <c r="AJ57" s="13">
        <v>224231.95</v>
      </c>
      <c r="AK57" s="13">
        <v>224231.95</v>
      </c>
      <c r="AL57" s="13">
        <f>'Uscite dettaglio missioni'!KJ57</f>
        <v>283299.07999999996</v>
      </c>
    </row>
    <row r="58" spans="1:38" ht="30" x14ac:dyDescent="0.25">
      <c r="A58" s="5">
        <v>3116</v>
      </c>
      <c r="B58" s="9" t="s">
        <v>34</v>
      </c>
      <c r="C58" s="13">
        <f>'Uscite dettaglio missioni'!JB58</f>
        <v>682000</v>
      </c>
      <c r="D58" s="13">
        <f>'Uscite dettaglio missioni'!JC58</f>
        <v>522875</v>
      </c>
      <c r="E58" s="13">
        <f>'Uscite dettaglio missioni'!JD58</f>
        <v>580201.5</v>
      </c>
      <c r="F58" s="13">
        <f>'Uscite dettaglio missioni'!JE58</f>
        <v>340555</v>
      </c>
      <c r="G58" s="13">
        <f>'Uscite dettaglio missioni'!JF58</f>
        <v>429186.02</v>
      </c>
      <c r="H58" s="13">
        <f>'Uscite dettaglio missioni'!JG58</f>
        <v>485815</v>
      </c>
      <c r="I58" s="13">
        <f>'Uscite dettaglio missioni'!JH58</f>
        <v>547661.69999999995</v>
      </c>
      <c r="J58" s="13">
        <f>'Uscite dettaglio missioni'!JI58</f>
        <v>414627.70000000007</v>
      </c>
      <c r="K58" s="13">
        <f>'Uscite dettaglio missioni'!JJ58</f>
        <v>452566.59</v>
      </c>
      <c r="L58" s="13">
        <f>'Uscite dettaglio missioni'!JK58</f>
        <v>424612</v>
      </c>
      <c r="M58" s="13">
        <f>'Uscite dettaglio missioni'!JL58</f>
        <v>1009549.0300000001</v>
      </c>
      <c r="N58" s="13">
        <f>'Uscite dettaglio missioni'!JM58</f>
        <v>355115.38999999996</v>
      </c>
      <c r="O58" s="13">
        <f>'Uscite dettaglio missioni'!JN58</f>
        <v>905327</v>
      </c>
      <c r="P58" s="13">
        <f>'Uscite dettaglio missioni'!JO58</f>
        <v>1019736.5</v>
      </c>
      <c r="Q58" s="13">
        <f>'Uscite dettaglio missioni'!JP58</f>
        <v>498825.97</v>
      </c>
      <c r="R58" s="13">
        <f>'Uscite dettaglio missioni'!JQ58</f>
        <v>806523</v>
      </c>
      <c r="S58" s="13">
        <f>'Uscite dettaglio missioni'!JR58</f>
        <v>1030777.26</v>
      </c>
      <c r="T58" s="13">
        <f>'Uscite dettaglio missioni'!JS58</f>
        <v>891880.61</v>
      </c>
      <c r="U58" s="13">
        <f>'Uscite dettaglio missioni'!JT58</f>
        <v>400000</v>
      </c>
      <c r="V58" s="13">
        <f>'Uscite dettaglio missioni'!JU58</f>
        <v>1576328.56</v>
      </c>
      <c r="W58" s="13">
        <f>'Uscite dettaglio missioni'!JV58</f>
        <v>1485860.97</v>
      </c>
      <c r="X58" s="13">
        <f>'Uscite dettaglio missioni'!JW58</f>
        <v>812650</v>
      </c>
      <c r="Y58" s="13">
        <f>'Uscite dettaglio missioni'!JX58</f>
        <v>1278650</v>
      </c>
      <c r="Z58" s="13">
        <f>'Uscite dettaglio missioni'!JY58</f>
        <v>739125.74</v>
      </c>
      <c r="AA58" s="13">
        <f>'Uscite dettaglio missioni'!JZ58</f>
        <v>453400</v>
      </c>
      <c r="AB58" s="13">
        <f>'Uscite dettaglio missioni'!KA58</f>
        <v>852250</v>
      </c>
      <c r="AC58" s="13">
        <v>690798.55</v>
      </c>
      <c r="AD58" s="13">
        <v>690798.55</v>
      </c>
      <c r="AE58" s="13">
        <v>690798.55</v>
      </c>
      <c r="AF58" s="13">
        <f>'Uscite dettaglio missioni'!KD58</f>
        <v>477300</v>
      </c>
      <c r="AG58" s="13">
        <v>690798.55</v>
      </c>
      <c r="AH58" s="13">
        <v>690798.55</v>
      </c>
      <c r="AI58" s="13">
        <v>690798.55</v>
      </c>
      <c r="AJ58" s="13">
        <v>690798.55</v>
      </c>
      <c r="AK58" s="13">
        <v>690798.55</v>
      </c>
      <c r="AL58" s="13">
        <f>'Uscite dettaglio missioni'!KJ58</f>
        <v>809139.74</v>
      </c>
    </row>
    <row r="59" spans="1:38" x14ac:dyDescent="0.25">
      <c r="A59" s="5">
        <v>3125</v>
      </c>
      <c r="B59" s="9" t="s">
        <v>411</v>
      </c>
      <c r="C59" s="13">
        <f>'Uscite dettaglio missioni'!JB59</f>
        <v>0</v>
      </c>
      <c r="D59" s="13">
        <f>'Uscite dettaglio missioni'!JC59</f>
        <v>0</v>
      </c>
      <c r="E59" s="13">
        <f>'Uscite dettaglio missioni'!JD59</f>
        <v>0</v>
      </c>
      <c r="F59" s="13">
        <f>'Uscite dettaglio missioni'!JE59</f>
        <v>0</v>
      </c>
      <c r="G59" s="13">
        <f>'Uscite dettaglio missioni'!JF59</f>
        <v>0</v>
      </c>
      <c r="H59" s="13">
        <f>'Uscite dettaglio missioni'!JG59</f>
        <v>0</v>
      </c>
      <c r="I59" s="13">
        <f>'Uscite dettaglio missioni'!JH59</f>
        <v>0</v>
      </c>
      <c r="J59" s="13">
        <f>'Uscite dettaglio missioni'!JI59</f>
        <v>0</v>
      </c>
      <c r="K59" s="13">
        <f>'Uscite dettaglio missioni'!JJ59</f>
        <v>0</v>
      </c>
      <c r="L59" s="13">
        <f>'Uscite dettaglio missioni'!JK59</f>
        <v>0</v>
      </c>
      <c r="M59" s="13">
        <f>'Uscite dettaglio missioni'!JL59</f>
        <v>0</v>
      </c>
      <c r="N59" s="13">
        <f>'Uscite dettaglio missioni'!JM59</f>
        <v>0</v>
      </c>
      <c r="O59" s="13">
        <f>'Uscite dettaglio missioni'!JN59</f>
        <v>0</v>
      </c>
      <c r="P59" s="13">
        <f>'Uscite dettaglio missioni'!JO59</f>
        <v>0</v>
      </c>
      <c r="Q59" s="13">
        <f>'Uscite dettaglio missioni'!JP59</f>
        <v>0</v>
      </c>
      <c r="R59" s="13">
        <f>'Uscite dettaglio missioni'!JQ59</f>
        <v>0</v>
      </c>
      <c r="S59" s="13">
        <f>'Uscite dettaglio missioni'!JR59</f>
        <v>0</v>
      </c>
      <c r="T59" s="13">
        <f>'Uscite dettaglio missioni'!JS59</f>
        <v>50000</v>
      </c>
      <c r="U59" s="13">
        <f>'Uscite dettaglio missioni'!JT59</f>
        <v>0</v>
      </c>
      <c r="V59" s="13">
        <f>'Uscite dettaglio missioni'!JU59</f>
        <v>0</v>
      </c>
      <c r="W59" s="13">
        <f>'Uscite dettaglio missioni'!JV59</f>
        <v>0</v>
      </c>
      <c r="X59" s="13">
        <f>'Uscite dettaglio missioni'!JW59</f>
        <v>0</v>
      </c>
      <c r="Y59" s="13">
        <f>'Uscite dettaglio missioni'!JX59</f>
        <v>0</v>
      </c>
      <c r="Z59" s="13">
        <f>'Uscite dettaglio missioni'!JY59</f>
        <v>50000</v>
      </c>
      <c r="AA59" s="13">
        <f>'Uscite dettaglio missioni'!JZ59</f>
        <v>0</v>
      </c>
      <c r="AB59" s="13">
        <f>'Uscite dettaglio missioni'!KA59</f>
        <v>59500</v>
      </c>
      <c r="AC59" s="13">
        <v>59500</v>
      </c>
      <c r="AD59" s="13">
        <v>59500</v>
      </c>
      <c r="AE59" s="13">
        <v>59500</v>
      </c>
      <c r="AF59" s="13">
        <f>'Uscite dettaglio missioni'!KD59</f>
        <v>0</v>
      </c>
      <c r="AG59" s="13">
        <v>59500</v>
      </c>
      <c r="AH59" s="13">
        <v>59500</v>
      </c>
      <c r="AI59" s="13">
        <v>59500</v>
      </c>
      <c r="AJ59" s="13">
        <v>59500</v>
      </c>
      <c r="AK59" s="13">
        <v>59500</v>
      </c>
      <c r="AL59" s="13">
        <f>'Uscite dettaglio missioni'!KJ59</f>
        <v>18339</v>
      </c>
    </row>
    <row r="60" spans="1:38" ht="15" customHeight="1" x14ac:dyDescent="0.25">
      <c r="A60" s="5">
        <v>32</v>
      </c>
      <c r="B60" s="8" t="s">
        <v>89</v>
      </c>
      <c r="C60" s="12">
        <f>'Uscite dettaglio missioni'!JB60</f>
        <v>4980000</v>
      </c>
      <c r="D60" s="12">
        <f>'Uscite dettaglio missioni'!JC60</f>
        <v>5564134.4800000004</v>
      </c>
      <c r="E60" s="12">
        <f>'Uscite dettaglio missioni'!JD60</f>
        <v>5473620.1400000006</v>
      </c>
      <c r="F60" s="12">
        <f>'Uscite dettaglio missioni'!JE60</f>
        <v>4263375</v>
      </c>
      <c r="G60" s="12">
        <f>'Uscite dettaglio missioni'!JF60</f>
        <v>5203435</v>
      </c>
      <c r="H60" s="12">
        <f>'Uscite dettaglio missioni'!JG60</f>
        <v>4607265.38</v>
      </c>
      <c r="I60" s="12">
        <f>'Uscite dettaglio missioni'!JH60</f>
        <v>3031341.51</v>
      </c>
      <c r="J60" s="12">
        <f>'Uscite dettaglio missioni'!JI60</f>
        <v>3020890.51</v>
      </c>
      <c r="K60" s="12">
        <f>'Uscite dettaglio missioni'!JJ60</f>
        <v>2529612.66</v>
      </c>
      <c r="L60" s="12">
        <f>'Uscite dettaglio missioni'!JK60</f>
        <v>1756826</v>
      </c>
      <c r="M60" s="12">
        <f>'Uscite dettaglio missioni'!JL60</f>
        <v>2467333.7400000002</v>
      </c>
      <c r="N60" s="12">
        <f>'Uscite dettaglio missioni'!JM60</f>
        <v>1251411.53</v>
      </c>
      <c r="O60" s="12">
        <f>'Uscite dettaglio missioni'!JN60</f>
        <v>2350341</v>
      </c>
      <c r="P60" s="12">
        <f>'Uscite dettaglio missioni'!JO60</f>
        <v>2748759.74</v>
      </c>
      <c r="Q60" s="12">
        <f>'Uscite dettaglio missioni'!JP60</f>
        <v>1613509.56</v>
      </c>
      <c r="R60" s="12">
        <f>'Uscite dettaglio missioni'!JQ60</f>
        <v>3479971.77</v>
      </c>
      <c r="S60" s="12">
        <f>'Uscite dettaglio missioni'!JR60</f>
        <v>3875801.01</v>
      </c>
      <c r="T60" s="12">
        <f>'Uscite dettaglio missioni'!JS60</f>
        <v>3035904.4600000004</v>
      </c>
      <c r="U60" s="12">
        <f>'Uscite dettaglio missioni'!JT60</f>
        <v>1229808</v>
      </c>
      <c r="V60" s="12">
        <f>'Uscite dettaglio missioni'!JU60</f>
        <v>6113787.1799999997</v>
      </c>
      <c r="W60" s="12">
        <f>'Uscite dettaglio missioni'!JV60</f>
        <v>1779465.39</v>
      </c>
      <c r="X60" s="12">
        <f>'Uscite dettaglio missioni'!JW60</f>
        <v>6021400</v>
      </c>
      <c r="Y60" s="12">
        <f>'Uscite dettaglio missioni'!JX60</f>
        <v>4901855</v>
      </c>
      <c r="Z60" s="12">
        <f>'Uscite dettaglio missioni'!JY60</f>
        <v>3742788.4899999998</v>
      </c>
      <c r="AA60" s="12">
        <f>'Uscite dettaglio missioni'!JZ60</f>
        <v>887000</v>
      </c>
      <c r="AB60" s="12">
        <f>'Uscite dettaglio missioni'!KA60</f>
        <v>1362000</v>
      </c>
      <c r="AC60" s="12">
        <f>'Uscite dettaglio missioni'!KA60</f>
        <v>1362000</v>
      </c>
      <c r="AD60" s="12">
        <f>'Uscite dettaglio missioni'!KB60</f>
        <v>1100686.06</v>
      </c>
      <c r="AE60" s="12">
        <f>'Uscite dettaglio missioni'!KC60</f>
        <v>1672500</v>
      </c>
      <c r="AF60" s="12">
        <f>'Uscite dettaglio missioni'!KD60</f>
        <v>1683459.74</v>
      </c>
      <c r="AG60" s="12">
        <f>'Uscite dettaglio missioni'!KE60</f>
        <v>1674825.49</v>
      </c>
      <c r="AH60" s="12">
        <f>'Uscite dettaglio missioni'!KF60</f>
        <v>856360</v>
      </c>
      <c r="AI60" s="12">
        <f>'Uscite dettaglio missioni'!KG60</f>
        <v>1029360</v>
      </c>
      <c r="AJ60" s="12">
        <f>'Uscite dettaglio missioni'!KH60</f>
        <v>968460.07000000007</v>
      </c>
      <c r="AK60" s="12">
        <f>'Uscite dettaglio missioni'!KI60</f>
        <v>1093080</v>
      </c>
      <c r="AL60" s="12">
        <f>'Uscite dettaglio missioni'!KJ60</f>
        <v>1326030</v>
      </c>
    </row>
    <row r="61" spans="1:38" x14ac:dyDescent="0.25">
      <c r="A61" s="5">
        <v>3201</v>
      </c>
      <c r="B61" s="9" t="s">
        <v>259</v>
      </c>
      <c r="C61" s="13">
        <f>'Uscite dettaglio missioni'!JB61</f>
        <v>0</v>
      </c>
      <c r="D61" s="13">
        <f>'Uscite dettaglio missioni'!JC61</f>
        <v>0</v>
      </c>
      <c r="E61" s="13">
        <f>'Uscite dettaglio missioni'!JD61</f>
        <v>0</v>
      </c>
      <c r="F61" s="13">
        <f>'Uscite dettaglio missioni'!JE61</f>
        <v>0</v>
      </c>
      <c r="G61" s="13">
        <f>'Uscite dettaglio missioni'!JF61</f>
        <v>0</v>
      </c>
      <c r="H61" s="13">
        <f>'Uscite dettaglio missioni'!JG61</f>
        <v>0</v>
      </c>
      <c r="I61" s="13">
        <f>'Uscite dettaglio missioni'!JH61</f>
        <v>0</v>
      </c>
      <c r="J61" s="13">
        <f>'Uscite dettaglio missioni'!JI61</f>
        <v>0</v>
      </c>
      <c r="K61" s="13">
        <f>'Uscite dettaglio missioni'!JJ61</f>
        <v>0</v>
      </c>
      <c r="L61" s="13">
        <f>'Uscite dettaglio missioni'!JK61</f>
        <v>0</v>
      </c>
      <c r="M61" s="13">
        <f>'Uscite dettaglio missioni'!JL61</f>
        <v>0</v>
      </c>
      <c r="N61" s="13">
        <f>'Uscite dettaglio missioni'!JM61</f>
        <v>0</v>
      </c>
      <c r="O61" s="13">
        <f>'Uscite dettaglio missioni'!JN61</f>
        <v>0</v>
      </c>
      <c r="P61" s="13">
        <f>'Uscite dettaglio missioni'!JO61</f>
        <v>0</v>
      </c>
      <c r="Q61" s="13">
        <f>'Uscite dettaglio missioni'!JP61</f>
        <v>0</v>
      </c>
      <c r="R61" s="13">
        <f>'Uscite dettaglio missioni'!JQ61</f>
        <v>0</v>
      </c>
      <c r="S61" s="13">
        <f>'Uscite dettaglio missioni'!JR61</f>
        <v>0</v>
      </c>
      <c r="T61" s="13">
        <f>'Uscite dettaglio missioni'!JS61</f>
        <v>0</v>
      </c>
      <c r="U61" s="13">
        <f>'Uscite dettaglio missioni'!JT61</f>
        <v>0</v>
      </c>
      <c r="V61" s="13">
        <f>'Uscite dettaglio missioni'!JU61</f>
        <v>0</v>
      </c>
      <c r="W61" s="13">
        <f>'Uscite dettaglio missioni'!JV61</f>
        <v>0</v>
      </c>
      <c r="X61" s="13">
        <f>'Uscite dettaglio missioni'!JW61</f>
        <v>0</v>
      </c>
      <c r="Y61" s="13">
        <f>'Uscite dettaglio missioni'!JX61</f>
        <v>0</v>
      </c>
      <c r="Z61" s="13">
        <f>'Uscite dettaglio missioni'!JY61</f>
        <v>0</v>
      </c>
      <c r="AA61" s="13">
        <f>'Uscite dettaglio missioni'!JZ61</f>
        <v>0</v>
      </c>
      <c r="AB61" s="13">
        <f>'Uscite dettaglio missioni'!KA61</f>
        <v>0</v>
      </c>
      <c r="AC61" s="13">
        <f>'Uscite dettaglio missioni'!KA61</f>
        <v>0</v>
      </c>
      <c r="AD61" s="13">
        <f>'Uscite dettaglio missioni'!KB61</f>
        <v>0</v>
      </c>
      <c r="AE61" s="13">
        <f>'Uscite dettaglio missioni'!KC61</f>
        <v>0</v>
      </c>
      <c r="AF61" s="13">
        <f>'Uscite dettaglio missioni'!KD61</f>
        <v>0</v>
      </c>
      <c r="AG61" s="13">
        <f>'Uscite dettaglio missioni'!KE61</f>
        <v>0</v>
      </c>
      <c r="AH61" s="13">
        <f>'Uscite dettaglio missioni'!KF61</f>
        <v>0</v>
      </c>
      <c r="AI61" s="13">
        <f>'Uscite dettaglio missioni'!KG61</f>
        <v>0</v>
      </c>
      <c r="AJ61" s="13">
        <f>'Uscite dettaglio missioni'!KH61</f>
        <v>0</v>
      </c>
      <c r="AK61" s="13">
        <f>'Uscite dettaglio missioni'!KI61</f>
        <v>0</v>
      </c>
      <c r="AL61" s="13">
        <f>'Uscite dettaglio missioni'!KJ61</f>
        <v>0</v>
      </c>
    </row>
    <row r="62" spans="1:38" x14ac:dyDescent="0.25">
      <c r="A62" s="5">
        <v>3202</v>
      </c>
      <c r="B62" s="9" t="s">
        <v>354</v>
      </c>
      <c r="C62" s="13">
        <f>'Uscite dettaglio missioni'!JB62</f>
        <v>1100000</v>
      </c>
      <c r="D62" s="13">
        <f>'Uscite dettaglio missioni'!JC62</f>
        <v>1524709.35</v>
      </c>
      <c r="E62" s="13">
        <f>'Uscite dettaglio missioni'!JD62</f>
        <v>1275175.06</v>
      </c>
      <c r="F62" s="13">
        <f>'Uscite dettaglio missioni'!JE62</f>
        <v>881925</v>
      </c>
      <c r="G62" s="13">
        <f>'Uscite dettaglio missioni'!JF62</f>
        <v>881925</v>
      </c>
      <c r="H62" s="13">
        <f>'Uscite dettaglio missioni'!JG62</f>
        <v>611949.23</v>
      </c>
      <c r="I62" s="13">
        <f>'Uscite dettaglio missioni'!JH62</f>
        <v>672000</v>
      </c>
      <c r="J62" s="13">
        <f>'Uscite dettaglio missioni'!JI62</f>
        <v>550000</v>
      </c>
      <c r="K62" s="13">
        <f>'Uscite dettaglio missioni'!JJ62</f>
        <v>439600</v>
      </c>
      <c r="L62" s="13">
        <f>'Uscite dettaglio missioni'!JK62</f>
        <v>600000</v>
      </c>
      <c r="M62" s="13">
        <f>'Uscite dettaglio missioni'!JL62</f>
        <v>600000</v>
      </c>
      <c r="N62" s="13">
        <f>'Uscite dettaglio missioni'!JM62</f>
        <v>343000</v>
      </c>
      <c r="O62" s="13">
        <f>'Uscite dettaglio missioni'!JN62</f>
        <v>0</v>
      </c>
      <c r="P62" s="13">
        <f>'Uscite dettaglio missioni'!JO62</f>
        <v>0</v>
      </c>
      <c r="Q62" s="13">
        <f>'Uscite dettaglio missioni'!JP62</f>
        <v>177494.28</v>
      </c>
      <c r="R62" s="13">
        <f>'Uscite dettaglio missioni'!JQ62</f>
        <v>815000</v>
      </c>
      <c r="S62" s="13">
        <f>'Uscite dettaglio missioni'!JR62</f>
        <v>387500</v>
      </c>
      <c r="T62" s="13">
        <f>'Uscite dettaglio missioni'!JS62</f>
        <v>387500</v>
      </c>
      <c r="U62" s="13">
        <f>'Uscite dettaglio missioni'!JT62</f>
        <v>0</v>
      </c>
      <c r="V62" s="13">
        <f>'Uscite dettaglio missioni'!JU62</f>
        <v>4188.66</v>
      </c>
      <c r="W62" s="13">
        <f>'Uscite dettaglio missioni'!JV62</f>
        <v>4188.66</v>
      </c>
      <c r="X62" s="13">
        <f>'Uscite dettaglio missioni'!JW62</f>
        <v>0</v>
      </c>
      <c r="Y62" s="13">
        <f>'Uscite dettaglio missioni'!JX62</f>
        <v>0</v>
      </c>
      <c r="Z62" s="13">
        <f>'Uscite dettaglio missioni'!JY62</f>
        <v>0</v>
      </c>
      <c r="AA62" s="13">
        <f>'Uscite dettaglio missioni'!JZ62</f>
        <v>0</v>
      </c>
      <c r="AB62" s="13">
        <f>'Uscite dettaglio missioni'!KA62</f>
        <v>0</v>
      </c>
      <c r="AC62" s="13">
        <f>'Uscite dettaglio missioni'!KA62</f>
        <v>0</v>
      </c>
      <c r="AD62" s="13">
        <f>'Uscite dettaglio missioni'!KB62</f>
        <v>0</v>
      </c>
      <c r="AE62" s="13">
        <f>'Uscite dettaglio missioni'!KC62</f>
        <v>0</v>
      </c>
      <c r="AF62" s="13">
        <f>'Uscite dettaglio missioni'!KD62</f>
        <v>0</v>
      </c>
      <c r="AG62" s="13">
        <f>'Uscite dettaglio missioni'!KE62</f>
        <v>0</v>
      </c>
      <c r="AH62" s="13">
        <f>'Uscite dettaglio missioni'!KF62</f>
        <v>0</v>
      </c>
      <c r="AI62" s="13">
        <f>'Uscite dettaglio missioni'!KG62</f>
        <v>0</v>
      </c>
      <c r="AJ62" s="13">
        <f>'Uscite dettaglio missioni'!KH62</f>
        <v>0</v>
      </c>
      <c r="AK62" s="13">
        <f>'Uscite dettaglio missioni'!KI62</f>
        <v>0</v>
      </c>
      <c r="AL62" s="13">
        <f>'Uscite dettaglio missioni'!KJ62</f>
        <v>0</v>
      </c>
    </row>
    <row r="63" spans="1:38" x14ac:dyDescent="0.25">
      <c r="A63" s="5">
        <v>3203</v>
      </c>
      <c r="B63" s="9" t="s">
        <v>355</v>
      </c>
      <c r="C63" s="13">
        <f>'Uscite dettaglio missioni'!JB63</f>
        <v>2740000</v>
      </c>
      <c r="D63" s="13">
        <f>'Uscite dettaglio missioni'!JC63</f>
        <v>2893425.13</v>
      </c>
      <c r="E63" s="13">
        <f>'Uscite dettaglio missioni'!JD63</f>
        <v>3332810.98</v>
      </c>
      <c r="F63" s="13">
        <f>'Uscite dettaglio missioni'!JE63</f>
        <v>1779000</v>
      </c>
      <c r="G63" s="13">
        <f>'Uscite dettaglio missioni'!JF63</f>
        <v>2409060</v>
      </c>
      <c r="H63" s="13">
        <f>'Uscite dettaglio missioni'!JG63</f>
        <v>2177735.87</v>
      </c>
      <c r="I63" s="13">
        <f>'Uscite dettaglio missioni'!JH63</f>
        <v>1414343.96</v>
      </c>
      <c r="J63" s="13">
        <f>'Uscite dettaglio missioni'!JI63</f>
        <v>1419692.96</v>
      </c>
      <c r="K63" s="13">
        <f>'Uscite dettaglio missioni'!JJ63</f>
        <v>1367914.89</v>
      </c>
      <c r="L63" s="13">
        <f>'Uscite dettaglio missioni'!JK63</f>
        <v>507700</v>
      </c>
      <c r="M63" s="13">
        <f>'Uscite dettaglio missioni'!JL63</f>
        <v>1040207.74</v>
      </c>
      <c r="N63" s="13">
        <f>'Uscite dettaglio missioni'!JM63</f>
        <v>447059.3</v>
      </c>
      <c r="O63" s="13">
        <f>'Uscite dettaglio missioni'!JN63</f>
        <v>1373000</v>
      </c>
      <c r="P63" s="13">
        <f>'Uscite dettaglio missioni'!JO63</f>
        <v>1719558.74</v>
      </c>
      <c r="Q63" s="13">
        <f>'Uscite dettaglio missioni'!JP63</f>
        <v>681781.46</v>
      </c>
      <c r="R63" s="13">
        <f>'Uscite dettaglio missioni'!JQ63</f>
        <v>1913931.77</v>
      </c>
      <c r="S63" s="13">
        <f>'Uscite dettaglio missioni'!JR63</f>
        <v>2432620.98</v>
      </c>
      <c r="T63" s="13">
        <f>'Uscite dettaglio missioni'!JS63</f>
        <v>1887748.78</v>
      </c>
      <c r="U63" s="13">
        <f>'Uscite dettaglio missioni'!JT63</f>
        <v>590339</v>
      </c>
      <c r="V63" s="13">
        <f>'Uscite dettaglio missioni'!JU63</f>
        <v>5282837</v>
      </c>
      <c r="W63" s="13">
        <f>'Uscite dettaglio missioni'!JV63</f>
        <v>1466395.23</v>
      </c>
      <c r="X63" s="13">
        <f>'Uscite dettaglio missioni'!JW63</f>
        <v>4833400</v>
      </c>
      <c r="Y63" s="13">
        <f>'Uscite dettaglio missioni'!JX63</f>
        <v>4053855</v>
      </c>
      <c r="Z63" s="13">
        <f>'Uscite dettaglio missioni'!JY63</f>
        <v>3194845.6199999996</v>
      </c>
      <c r="AA63" s="13">
        <f>'Uscite dettaglio missioni'!JZ63</f>
        <v>516000</v>
      </c>
      <c r="AB63" s="13">
        <f>'Uscite dettaglio missioni'!KA63</f>
        <v>710000</v>
      </c>
      <c r="AC63" s="13">
        <v>621162.56000000006</v>
      </c>
      <c r="AD63" s="13">
        <v>621162.56000000006</v>
      </c>
      <c r="AE63" s="13">
        <v>621162.56000000006</v>
      </c>
      <c r="AF63" s="13">
        <f>'Uscite dettaglio missioni'!KD63</f>
        <v>1103459.74</v>
      </c>
      <c r="AG63" s="13">
        <v>621162.56000000006</v>
      </c>
      <c r="AH63" s="13">
        <v>621162.56000000006</v>
      </c>
      <c r="AI63" s="13">
        <v>621162.56000000006</v>
      </c>
      <c r="AJ63" s="13">
        <v>621162.56000000006</v>
      </c>
      <c r="AK63" s="13">
        <v>621162.56000000006</v>
      </c>
      <c r="AL63" s="13">
        <f>'Uscite dettaglio missioni'!KJ63</f>
        <v>827380</v>
      </c>
    </row>
    <row r="64" spans="1:38" x14ac:dyDescent="0.25">
      <c r="A64" s="5">
        <v>3204</v>
      </c>
      <c r="B64" s="9" t="s">
        <v>260</v>
      </c>
      <c r="C64" s="13">
        <f>'Uscite dettaglio missioni'!JB64</f>
        <v>5000</v>
      </c>
      <c r="D64" s="13">
        <f>'Uscite dettaglio missioni'!JC64</f>
        <v>5000</v>
      </c>
      <c r="E64" s="13">
        <f>'Uscite dettaglio missioni'!JD64</f>
        <v>0</v>
      </c>
      <c r="F64" s="13">
        <f>'Uscite dettaglio missioni'!JE64</f>
        <v>0</v>
      </c>
      <c r="G64" s="13">
        <f>'Uscite dettaglio missioni'!JF64</f>
        <v>0</v>
      </c>
      <c r="H64" s="13">
        <f>'Uscite dettaglio missioni'!JG64</f>
        <v>0</v>
      </c>
      <c r="I64" s="13">
        <f>'Uscite dettaglio missioni'!JH64</f>
        <v>0</v>
      </c>
      <c r="J64" s="13">
        <f>'Uscite dettaglio missioni'!JI64</f>
        <v>0</v>
      </c>
      <c r="K64" s="13">
        <f>'Uscite dettaglio missioni'!JJ64</f>
        <v>0</v>
      </c>
      <c r="L64" s="13">
        <f>'Uscite dettaglio missioni'!JK64</f>
        <v>0</v>
      </c>
      <c r="M64" s="13">
        <f>'Uscite dettaglio missioni'!JL64</f>
        <v>0</v>
      </c>
      <c r="N64" s="13">
        <f>'Uscite dettaglio missioni'!JM64</f>
        <v>0</v>
      </c>
      <c r="O64" s="13">
        <f>'Uscite dettaglio missioni'!JN64</f>
        <v>0</v>
      </c>
      <c r="P64" s="13">
        <f>'Uscite dettaglio missioni'!JO64</f>
        <v>0</v>
      </c>
      <c r="Q64" s="13">
        <f>'Uscite dettaglio missioni'!JP64</f>
        <v>0</v>
      </c>
      <c r="R64" s="13">
        <f>'Uscite dettaglio missioni'!JQ64</f>
        <v>0</v>
      </c>
      <c r="S64" s="13">
        <f>'Uscite dettaglio missioni'!JR64</f>
        <v>0</v>
      </c>
      <c r="T64" s="13">
        <f>'Uscite dettaglio missioni'!JS64</f>
        <v>0</v>
      </c>
      <c r="U64" s="13">
        <f>'Uscite dettaglio missioni'!JT64</f>
        <v>0</v>
      </c>
      <c r="V64" s="13">
        <f>'Uscite dettaglio missioni'!JU64</f>
        <v>0</v>
      </c>
      <c r="W64" s="13">
        <f>'Uscite dettaglio missioni'!JV64</f>
        <v>0</v>
      </c>
      <c r="X64" s="13">
        <f>'Uscite dettaglio missioni'!JW64</f>
        <v>0</v>
      </c>
      <c r="Y64" s="13">
        <f>'Uscite dettaglio missioni'!JX64</f>
        <v>0</v>
      </c>
      <c r="Z64" s="13">
        <f>'Uscite dettaglio missioni'!JY64</f>
        <v>0</v>
      </c>
      <c r="AA64" s="13">
        <f>'Uscite dettaglio missioni'!JZ64</f>
        <v>0</v>
      </c>
      <c r="AB64" s="13">
        <f>'Uscite dettaglio missioni'!KA64</f>
        <v>0</v>
      </c>
      <c r="AC64" s="13">
        <f>'Uscite dettaglio missioni'!KA64</f>
        <v>0</v>
      </c>
      <c r="AD64" s="13">
        <f>'Uscite dettaglio missioni'!KB64</f>
        <v>0</v>
      </c>
      <c r="AE64" s="13">
        <f>'Uscite dettaglio missioni'!KC64</f>
        <v>0</v>
      </c>
      <c r="AF64" s="13">
        <f>'Uscite dettaglio missioni'!KD64</f>
        <v>0</v>
      </c>
      <c r="AG64" s="13">
        <f>'Uscite dettaglio missioni'!KE64</f>
        <v>0</v>
      </c>
      <c r="AH64" s="13">
        <f>'Uscite dettaglio missioni'!KF64</f>
        <v>0</v>
      </c>
      <c r="AI64" s="13">
        <f>'Uscite dettaglio missioni'!KG64</f>
        <v>0</v>
      </c>
      <c r="AJ64" s="13">
        <f>'Uscite dettaglio missioni'!KH64</f>
        <v>0</v>
      </c>
      <c r="AK64" s="13">
        <f>'Uscite dettaglio missioni'!KI64</f>
        <v>0</v>
      </c>
      <c r="AL64" s="13">
        <f>'Uscite dettaglio missioni'!KJ64</f>
        <v>75000</v>
      </c>
    </row>
    <row r="65" spans="1:38" x14ac:dyDescent="0.25">
      <c r="A65" s="5">
        <v>3205</v>
      </c>
      <c r="B65" s="9" t="s">
        <v>362</v>
      </c>
      <c r="C65" s="13">
        <f>'Uscite dettaglio missioni'!JB65</f>
        <v>1135000</v>
      </c>
      <c r="D65" s="13">
        <f>'Uscite dettaglio missioni'!JC65</f>
        <v>1141000</v>
      </c>
      <c r="E65" s="13">
        <f>'Uscite dettaglio missioni'!JD65</f>
        <v>865634.10000000009</v>
      </c>
      <c r="F65" s="13">
        <f>'Uscite dettaglio missioni'!JE65</f>
        <v>1602450</v>
      </c>
      <c r="G65" s="13">
        <f>'Uscite dettaglio missioni'!JF65</f>
        <v>1912450</v>
      </c>
      <c r="H65" s="13">
        <f>'Uscite dettaglio missioni'!JG65</f>
        <v>1817580.28</v>
      </c>
      <c r="I65" s="13">
        <f>'Uscite dettaglio missioni'!JH65</f>
        <v>944997.55</v>
      </c>
      <c r="J65" s="13">
        <f>'Uscite dettaglio missioni'!JI65</f>
        <v>1051197.55</v>
      </c>
      <c r="K65" s="13">
        <f>'Uscite dettaglio missioni'!JJ65</f>
        <v>722097.77</v>
      </c>
      <c r="L65" s="13">
        <f>'Uscite dettaglio missioni'!JK65</f>
        <v>649126</v>
      </c>
      <c r="M65" s="13">
        <f>'Uscite dettaglio missioni'!JL65</f>
        <v>827126</v>
      </c>
      <c r="N65" s="13">
        <f>'Uscite dettaglio missioni'!JM65</f>
        <v>461352.23</v>
      </c>
      <c r="O65" s="13">
        <f>'Uscite dettaglio missioni'!JN65</f>
        <v>977341</v>
      </c>
      <c r="P65" s="13">
        <f>'Uscite dettaglio missioni'!JO65</f>
        <v>1029201</v>
      </c>
      <c r="Q65" s="13">
        <f>'Uscite dettaglio missioni'!JP65</f>
        <v>754233.82000000007</v>
      </c>
      <c r="R65" s="13">
        <f>'Uscite dettaglio missioni'!JQ65</f>
        <v>751040</v>
      </c>
      <c r="S65" s="13">
        <f>'Uscite dettaglio missioni'!JR65</f>
        <v>1055680.03</v>
      </c>
      <c r="T65" s="13">
        <f>'Uscite dettaglio missioni'!JS65</f>
        <v>760655.68</v>
      </c>
      <c r="U65" s="13">
        <f>'Uscite dettaglio missioni'!JT65</f>
        <v>639469</v>
      </c>
      <c r="V65" s="13">
        <f>'Uscite dettaglio missioni'!JU65</f>
        <v>826761.52</v>
      </c>
      <c r="W65" s="13">
        <f>'Uscite dettaglio missioni'!JV65</f>
        <v>308881.5</v>
      </c>
      <c r="X65" s="13">
        <f>'Uscite dettaglio missioni'!JW65</f>
        <v>1188000</v>
      </c>
      <c r="Y65" s="13">
        <f>'Uscite dettaglio missioni'!JX65</f>
        <v>848000</v>
      </c>
      <c r="Z65" s="13">
        <f>'Uscite dettaglio missioni'!JY65</f>
        <v>547942.87000000011</v>
      </c>
      <c r="AA65" s="13">
        <f>'Uscite dettaglio missioni'!JZ65</f>
        <v>371000</v>
      </c>
      <c r="AB65" s="13">
        <f>'Uscite dettaglio missioni'!KA65</f>
        <v>652000</v>
      </c>
      <c r="AC65" s="13">
        <v>479523.5</v>
      </c>
      <c r="AD65" s="13">
        <v>479523.5</v>
      </c>
      <c r="AE65" s="13">
        <v>479523.5</v>
      </c>
      <c r="AF65" s="13">
        <f>'Uscite dettaglio missioni'!KD65</f>
        <v>580000</v>
      </c>
      <c r="AG65" s="13">
        <v>479523.5</v>
      </c>
      <c r="AH65" s="13">
        <v>479523.5</v>
      </c>
      <c r="AI65" s="13">
        <v>479523.5</v>
      </c>
      <c r="AJ65" s="13">
        <v>479523.5</v>
      </c>
      <c r="AK65" s="13">
        <v>479523.5</v>
      </c>
      <c r="AL65" s="13">
        <f>'Uscite dettaglio missioni'!KJ65</f>
        <v>418650</v>
      </c>
    </row>
    <row r="66" spans="1:38" x14ac:dyDescent="0.25">
      <c r="A66" s="5">
        <v>3206</v>
      </c>
      <c r="B66" s="9" t="s">
        <v>615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>
        <f>'Uscite dettaglio missioni'!KA66</f>
        <v>0</v>
      </c>
      <c r="AC66" s="13">
        <f>'Uscite dettaglio missioni'!KA66</f>
        <v>0</v>
      </c>
      <c r="AD66" s="13">
        <f>'Uscite dettaglio missioni'!KB66</f>
        <v>0</v>
      </c>
      <c r="AE66" s="13">
        <f>'Uscite dettaglio missioni'!KC66</f>
        <v>0</v>
      </c>
      <c r="AF66" s="13">
        <f>'Uscite dettaglio missioni'!KD66</f>
        <v>0</v>
      </c>
      <c r="AG66" s="13">
        <f>'Uscite dettaglio missioni'!KE66</f>
        <v>0</v>
      </c>
      <c r="AH66" s="13">
        <f>'Uscite dettaglio missioni'!KF66</f>
        <v>0</v>
      </c>
      <c r="AI66" s="13">
        <f>'Uscite dettaglio missioni'!KG66</f>
        <v>0</v>
      </c>
      <c r="AJ66" s="13">
        <f>'Uscite dettaglio missioni'!KH66</f>
        <v>0</v>
      </c>
      <c r="AK66" s="13">
        <f>'Uscite dettaglio missioni'!KI66</f>
        <v>0</v>
      </c>
      <c r="AL66" s="13">
        <f>'Uscite dettaglio missioni'!KJ66</f>
        <v>5000</v>
      </c>
    </row>
    <row r="67" spans="1:38" ht="20.100000000000001" customHeight="1" x14ac:dyDescent="0.25">
      <c r="A67" s="5">
        <v>4</v>
      </c>
      <c r="B67" s="7" t="s">
        <v>90</v>
      </c>
      <c r="C67" s="11">
        <f>'Uscite dettaglio missioni'!JB67</f>
        <v>1110154.8799999999</v>
      </c>
      <c r="D67" s="11">
        <f>'Uscite dettaglio missioni'!JC67</f>
        <v>1126861.4099999999</v>
      </c>
      <c r="E67" s="11">
        <f>'Uscite dettaglio missioni'!JD67</f>
        <v>995927.01</v>
      </c>
      <c r="F67" s="11">
        <f>'Uscite dettaglio missioni'!JE67</f>
        <v>1720726.9</v>
      </c>
      <c r="G67" s="11">
        <f>'Uscite dettaglio missioni'!JF67</f>
        <v>1880700.4</v>
      </c>
      <c r="H67" s="11">
        <f>'Uscite dettaglio missioni'!JG67</f>
        <v>1713271.43</v>
      </c>
      <c r="I67" s="11">
        <f>'Uscite dettaglio missioni'!JH67</f>
        <v>1672850.93</v>
      </c>
      <c r="J67" s="11">
        <f>'Uscite dettaglio missioni'!JI67</f>
        <v>1754652.08</v>
      </c>
      <c r="K67" s="11">
        <f>'Uscite dettaglio missioni'!JJ67</f>
        <v>1592009.5599999998</v>
      </c>
      <c r="L67" s="11">
        <f>'Uscite dettaglio missioni'!JK67</f>
        <v>1576699</v>
      </c>
      <c r="M67" s="11">
        <f>'Uscite dettaglio missioni'!JL67</f>
        <v>1583277.99</v>
      </c>
      <c r="N67" s="11">
        <f>'Uscite dettaglio missioni'!JM67</f>
        <v>1430168.25</v>
      </c>
      <c r="O67" s="11">
        <f>'Uscite dettaglio missioni'!JN67</f>
        <v>1440182</v>
      </c>
      <c r="P67" s="11">
        <f>'Uscite dettaglio missioni'!JO67</f>
        <v>1472543.78</v>
      </c>
      <c r="Q67" s="11">
        <f>'Uscite dettaglio missioni'!JP67</f>
        <v>1284752.5000000002</v>
      </c>
      <c r="R67" s="11">
        <f>'Uscite dettaglio missioni'!JQ67</f>
        <v>1253534.01</v>
      </c>
      <c r="S67" s="11">
        <f>'Uscite dettaglio missioni'!JR67</f>
        <v>1350888.35</v>
      </c>
      <c r="T67" s="11">
        <f>'Uscite dettaglio missioni'!JS67</f>
        <v>1369341.3599999999</v>
      </c>
      <c r="U67" s="11">
        <f>'Uscite dettaglio missioni'!JT67</f>
        <v>1323970.3999999999</v>
      </c>
      <c r="V67" s="11">
        <f>'Uscite dettaglio missioni'!JU67</f>
        <v>1496746.1199999999</v>
      </c>
      <c r="W67" s="11">
        <f>'Uscite dettaglio missioni'!JV67</f>
        <v>1509406.3099999998</v>
      </c>
      <c r="X67" s="11">
        <f>'Uscite dettaglio missioni'!JW67</f>
        <v>1524801</v>
      </c>
      <c r="Y67" s="11">
        <f>'Uscite dettaglio missioni'!JX67</f>
        <v>1645559.41</v>
      </c>
      <c r="Z67" s="11">
        <f>'Uscite dettaglio missioni'!JY67</f>
        <v>1433783.1000000003</v>
      </c>
      <c r="AA67" s="11">
        <f>'Uscite dettaglio missioni'!JZ67</f>
        <v>1643508</v>
      </c>
      <c r="AB67" s="11">
        <f>'Uscite dettaglio missioni'!KA67</f>
        <v>1656561.7</v>
      </c>
      <c r="AC67" s="11">
        <f>'Uscite dettaglio missioni'!KA67</f>
        <v>1656561.7</v>
      </c>
      <c r="AD67" s="11">
        <f>'Uscite dettaglio missioni'!KB67</f>
        <v>1334004.8699999999</v>
      </c>
      <c r="AE67" s="11">
        <f>'Uscite dettaglio missioni'!KC67</f>
        <v>1498065.5</v>
      </c>
      <c r="AF67" s="11">
        <f>'Uscite dettaglio missioni'!KD67</f>
        <v>2115578.23</v>
      </c>
      <c r="AG67" s="11">
        <f>'Uscite dettaglio missioni'!KE67</f>
        <v>1373614.22</v>
      </c>
      <c r="AH67" s="11">
        <f>'Uscite dettaglio missioni'!KF67</f>
        <v>867826</v>
      </c>
      <c r="AI67" s="11">
        <f>'Uscite dettaglio missioni'!KG67</f>
        <v>1708858.1900000002</v>
      </c>
      <c r="AJ67" s="11">
        <f>'Uscite dettaglio missioni'!KH67</f>
        <v>1557875.1599999997</v>
      </c>
      <c r="AK67" s="11">
        <f>'Uscite dettaglio missioni'!KI67</f>
        <v>1755166</v>
      </c>
      <c r="AL67" s="11">
        <f>'Uscite dettaglio missioni'!KJ67</f>
        <v>1769166</v>
      </c>
    </row>
    <row r="68" spans="1:38" ht="15" customHeight="1" x14ac:dyDescent="0.25">
      <c r="A68" s="5">
        <v>41</v>
      </c>
      <c r="B68" s="8" t="s">
        <v>91</v>
      </c>
      <c r="C68" s="12">
        <f>'Uscite dettaglio missioni'!JB68</f>
        <v>31055</v>
      </c>
      <c r="D68" s="12">
        <f>'Uscite dettaglio missioni'!JC68</f>
        <v>40736.620000000003</v>
      </c>
      <c r="E68" s="12">
        <f>'Uscite dettaglio missioni'!JD68</f>
        <v>115616.92000000001</v>
      </c>
      <c r="F68" s="12">
        <f>'Uscite dettaglio missioni'!JE68</f>
        <v>37250</v>
      </c>
      <c r="G68" s="12">
        <f>'Uscite dettaglio missioni'!JF68</f>
        <v>180326.1</v>
      </c>
      <c r="H68" s="12">
        <f>'Uscite dettaglio missioni'!JG68</f>
        <v>145137.54999999999</v>
      </c>
      <c r="I68" s="12">
        <f>'Uscite dettaglio missioni'!JH68</f>
        <v>27600</v>
      </c>
      <c r="J68" s="12">
        <f>'Uscite dettaglio missioni'!JI68</f>
        <v>31232.1</v>
      </c>
      <c r="K68" s="12">
        <f>'Uscite dettaglio missioni'!JJ68</f>
        <v>24665.829999999998</v>
      </c>
      <c r="L68" s="12">
        <f>'Uscite dettaglio missioni'!JK68</f>
        <v>27900</v>
      </c>
      <c r="M68" s="12">
        <f>'Uscite dettaglio missioni'!JL68</f>
        <v>33900</v>
      </c>
      <c r="N68" s="12">
        <f>'Uscite dettaglio missioni'!JM68</f>
        <v>25049.67</v>
      </c>
      <c r="O68" s="12">
        <f>'Uscite dettaglio missioni'!JN68</f>
        <v>15160</v>
      </c>
      <c r="P68" s="12">
        <f>'Uscite dettaglio missioni'!JO68</f>
        <v>48160</v>
      </c>
      <c r="Q68" s="12">
        <f>'Uscite dettaglio missioni'!JP68</f>
        <v>30025.05</v>
      </c>
      <c r="R68" s="12">
        <f>'Uscite dettaglio missioni'!JQ68</f>
        <v>15000</v>
      </c>
      <c r="S68" s="12">
        <f>'Uscite dettaglio missioni'!JR68</f>
        <v>12334.85</v>
      </c>
      <c r="T68" s="12">
        <f>'Uscite dettaglio missioni'!JS68</f>
        <v>12830.399999999998</v>
      </c>
      <c r="U68" s="12">
        <f>'Uscite dettaglio missioni'!JT68</f>
        <v>6000</v>
      </c>
      <c r="V68" s="12">
        <f>'Uscite dettaglio missioni'!JU68</f>
        <v>39000</v>
      </c>
      <c r="W68" s="12">
        <f>'Uscite dettaglio missioni'!JV68</f>
        <v>23184.41</v>
      </c>
      <c r="X68" s="12">
        <f>'Uscite dettaglio missioni'!JW68</f>
        <v>16100</v>
      </c>
      <c r="Y68" s="12">
        <f>'Uscite dettaglio missioni'!JX68</f>
        <v>26900</v>
      </c>
      <c r="Z68" s="12">
        <f>'Uscite dettaglio missioni'!JY68</f>
        <v>27353.940000000002</v>
      </c>
      <c r="AA68" s="12">
        <f>'Uscite dettaglio missioni'!JZ68</f>
        <v>16885</v>
      </c>
      <c r="AB68" s="12">
        <f>'Uscite dettaglio missioni'!KA68</f>
        <v>31085</v>
      </c>
      <c r="AC68" s="12">
        <f>'Uscite dettaglio missioni'!KA68</f>
        <v>31085</v>
      </c>
      <c r="AD68" s="12">
        <f>'Uscite dettaglio missioni'!KB68</f>
        <v>25457.56</v>
      </c>
      <c r="AE68" s="12">
        <f>'Uscite dettaglio missioni'!KC68</f>
        <v>29750</v>
      </c>
      <c r="AF68" s="12">
        <f>'Uscite dettaglio missioni'!KD68</f>
        <v>541795.13</v>
      </c>
      <c r="AG68" s="12">
        <f>'Uscite dettaglio missioni'!KE68</f>
        <v>527830.05000000005</v>
      </c>
      <c r="AH68" s="12">
        <f>'Uscite dettaglio missioni'!KF68</f>
        <v>15716</v>
      </c>
      <c r="AI68" s="12">
        <f>'Uscite dettaglio missioni'!KG68</f>
        <v>36306</v>
      </c>
      <c r="AJ68" s="12">
        <f>'Uscite dettaglio missioni'!KH68</f>
        <v>37188.979999999996</v>
      </c>
      <c r="AK68" s="12">
        <f>'Uscite dettaglio missioni'!KI68</f>
        <v>18831</v>
      </c>
      <c r="AL68" s="12">
        <f>'Uscite dettaglio missioni'!KJ68</f>
        <v>18831</v>
      </c>
    </row>
    <row r="69" spans="1:38" x14ac:dyDescent="0.25">
      <c r="A69" s="5">
        <v>4101</v>
      </c>
      <c r="B69" s="9" t="s">
        <v>35</v>
      </c>
      <c r="C69" s="13">
        <f>'Uscite dettaglio missioni'!JB69</f>
        <v>15578.57</v>
      </c>
      <c r="D69" s="13">
        <f>'Uscite dettaglio missioni'!JC69</f>
        <v>21874.23</v>
      </c>
      <c r="E69" s="13">
        <f>'Uscite dettaglio missioni'!JD69</f>
        <v>93274.540000000008</v>
      </c>
      <c r="F69" s="13">
        <f>'Uscite dettaglio missioni'!JE69</f>
        <v>30000</v>
      </c>
      <c r="G69" s="13">
        <f>'Uscite dettaglio missioni'!JF69</f>
        <v>157616.1</v>
      </c>
      <c r="H69" s="13">
        <f>'Uscite dettaglio missioni'!JG69</f>
        <v>129921.93</v>
      </c>
      <c r="I69" s="13">
        <f>'Uscite dettaglio missioni'!JH69</f>
        <v>27000</v>
      </c>
      <c r="J69" s="13">
        <f>'Uscite dettaglio missioni'!JI69</f>
        <v>15000</v>
      </c>
      <c r="K69" s="13">
        <f>'Uscite dettaglio missioni'!JJ69</f>
        <v>9390.7999999999993</v>
      </c>
      <c r="L69" s="13">
        <f>'Uscite dettaglio missioni'!JK69</f>
        <v>10000</v>
      </c>
      <c r="M69" s="13">
        <f>'Uscite dettaglio missioni'!JL69</f>
        <v>16000</v>
      </c>
      <c r="N69" s="13">
        <f>'Uscite dettaglio missioni'!JM69</f>
        <v>17008.98</v>
      </c>
      <c r="O69" s="13">
        <f>'Uscite dettaglio missioni'!JN69</f>
        <v>0</v>
      </c>
      <c r="P69" s="13">
        <f>'Uscite dettaglio missioni'!JO69</f>
        <v>30000</v>
      </c>
      <c r="Q69" s="13">
        <f>'Uscite dettaglio missioni'!JP69</f>
        <v>23467.73</v>
      </c>
      <c r="R69" s="13">
        <f>'Uscite dettaglio missioni'!JQ69</f>
        <v>10000</v>
      </c>
      <c r="S69" s="13">
        <f>'Uscite dettaglio missioni'!JR69</f>
        <v>7000</v>
      </c>
      <c r="T69" s="13">
        <f>'Uscite dettaglio missioni'!JS69</f>
        <v>10500.109999999999</v>
      </c>
      <c r="U69" s="13">
        <f>'Uscite dettaglio missioni'!JT69</f>
        <v>0</v>
      </c>
      <c r="V69" s="13">
        <f>'Uscite dettaglio missioni'!JU69</f>
        <v>26400</v>
      </c>
      <c r="W69" s="13">
        <f>'Uscite dettaglio missioni'!JV69</f>
        <v>11476.78</v>
      </c>
      <c r="X69" s="13">
        <f>'Uscite dettaglio missioni'!JW69</f>
        <v>10000</v>
      </c>
      <c r="Y69" s="13">
        <f>'Uscite dettaglio missioni'!JX69</f>
        <v>20000</v>
      </c>
      <c r="Z69" s="13">
        <f>'Uscite dettaglio missioni'!JY69</f>
        <v>22772.52</v>
      </c>
      <c r="AA69" s="13">
        <f>'Uscite dettaglio missioni'!JZ69</f>
        <v>10000</v>
      </c>
      <c r="AB69" s="13">
        <f>'Uscite dettaglio missioni'!KA69</f>
        <v>22000</v>
      </c>
      <c r="AC69" s="13">
        <v>20224.82</v>
      </c>
      <c r="AD69" s="13">
        <v>20224.82</v>
      </c>
      <c r="AE69" s="13">
        <v>20224.82</v>
      </c>
      <c r="AF69" s="13">
        <f>'Uscite dettaglio missioni'!KD69</f>
        <v>70000</v>
      </c>
      <c r="AG69" s="13">
        <v>20224.82</v>
      </c>
      <c r="AH69" s="13">
        <v>20224.82</v>
      </c>
      <c r="AI69" s="13">
        <v>20224.82</v>
      </c>
      <c r="AJ69" s="13">
        <v>20224.82</v>
      </c>
      <c r="AK69" s="13">
        <v>20224.82</v>
      </c>
      <c r="AL69" s="13">
        <f>'Uscite dettaglio missioni'!KJ69</f>
        <v>10000</v>
      </c>
    </row>
    <row r="70" spans="1:38" x14ac:dyDescent="0.25">
      <c r="A70" s="5">
        <v>4102</v>
      </c>
      <c r="B70" s="9" t="s">
        <v>36</v>
      </c>
      <c r="C70" s="13">
        <f>'Uscite dettaglio missioni'!JB70</f>
        <v>2671.73</v>
      </c>
      <c r="D70" s="13">
        <f>'Uscite dettaglio missioni'!JC70</f>
        <v>2743.11</v>
      </c>
      <c r="E70" s="13">
        <f>'Uscite dettaglio missioni'!JD70</f>
        <v>2314.62</v>
      </c>
      <c r="F70" s="13">
        <f>'Uscite dettaglio missioni'!JE70</f>
        <v>2250</v>
      </c>
      <c r="G70" s="13">
        <f>'Uscite dettaglio missioni'!JF70</f>
        <v>3710</v>
      </c>
      <c r="H70" s="13">
        <f>'Uscite dettaglio missioni'!JG70</f>
        <v>3773.2</v>
      </c>
      <c r="I70" s="13">
        <f>'Uscite dettaglio missioni'!JH70</f>
        <v>600</v>
      </c>
      <c r="J70" s="13">
        <f>'Uscite dettaglio missioni'!JI70</f>
        <v>2800</v>
      </c>
      <c r="K70" s="13">
        <f>'Uscite dettaglio missioni'!JJ70</f>
        <v>1839.43</v>
      </c>
      <c r="L70" s="13">
        <f>'Uscite dettaglio missioni'!JK70</f>
        <v>2900</v>
      </c>
      <c r="M70" s="13">
        <f>'Uscite dettaglio missioni'!JL70</f>
        <v>2900</v>
      </c>
      <c r="N70" s="13">
        <f>'Uscite dettaglio missioni'!JM70</f>
        <v>3724.79</v>
      </c>
      <c r="O70" s="13">
        <f>'Uscite dettaglio missioni'!JN70</f>
        <v>160</v>
      </c>
      <c r="P70" s="13">
        <f>'Uscite dettaglio missioni'!JO70</f>
        <v>3160</v>
      </c>
      <c r="Q70" s="13">
        <f>'Uscite dettaglio missioni'!JP70</f>
        <v>6508.52</v>
      </c>
      <c r="R70" s="13">
        <f>'Uscite dettaglio missioni'!JQ70</f>
        <v>5000</v>
      </c>
      <c r="S70" s="13">
        <f>'Uscite dettaglio missioni'!JR70</f>
        <v>5000</v>
      </c>
      <c r="T70" s="13">
        <f>'Uscite dettaglio missioni'!JS70</f>
        <v>1797.3</v>
      </c>
      <c r="U70" s="13">
        <f>'Uscite dettaglio missioni'!JT70</f>
        <v>6000</v>
      </c>
      <c r="V70" s="13">
        <f>'Uscite dettaglio missioni'!JU70</f>
        <v>6000</v>
      </c>
      <c r="W70" s="13">
        <f>'Uscite dettaglio missioni'!JV70</f>
        <v>4971.29</v>
      </c>
      <c r="X70" s="13">
        <f>'Uscite dettaglio missioni'!JW70</f>
        <v>6100</v>
      </c>
      <c r="Y70" s="13">
        <f>'Uscite dettaglio missioni'!JX70</f>
        <v>6100</v>
      </c>
      <c r="Z70" s="13">
        <f>'Uscite dettaglio missioni'!JY70</f>
        <v>3401.11</v>
      </c>
      <c r="AA70" s="13">
        <f>'Uscite dettaglio missioni'!JZ70</f>
        <v>5885</v>
      </c>
      <c r="AB70" s="13">
        <f>'Uscite dettaglio missioni'!KA70</f>
        <v>5885</v>
      </c>
      <c r="AC70" s="13">
        <v>3042.97</v>
      </c>
      <c r="AD70" s="13">
        <v>3042.97</v>
      </c>
      <c r="AE70" s="13">
        <v>3042.97</v>
      </c>
      <c r="AF70" s="13">
        <f>'Uscite dettaglio missioni'!KD70</f>
        <v>5150</v>
      </c>
      <c r="AG70" s="13">
        <v>3042.97</v>
      </c>
      <c r="AH70" s="13">
        <v>3042.97</v>
      </c>
      <c r="AI70" s="13">
        <v>3042.97</v>
      </c>
      <c r="AJ70" s="13">
        <v>3042.97</v>
      </c>
      <c r="AK70" s="13">
        <v>3042.97</v>
      </c>
      <c r="AL70" s="13">
        <f>'Uscite dettaglio missioni'!KJ70</f>
        <v>3623</v>
      </c>
    </row>
    <row r="71" spans="1:38" x14ac:dyDescent="0.25">
      <c r="A71" s="5">
        <v>4199</v>
      </c>
      <c r="B71" s="9" t="s">
        <v>37</v>
      </c>
      <c r="C71" s="13">
        <f>'Uscite dettaglio missioni'!JB71</f>
        <v>12804.7</v>
      </c>
      <c r="D71" s="13">
        <f>'Uscite dettaglio missioni'!JC71</f>
        <v>16119.28</v>
      </c>
      <c r="E71" s="13">
        <f>'Uscite dettaglio missioni'!JD71</f>
        <v>20027.760000000002</v>
      </c>
      <c r="F71" s="13">
        <f>'Uscite dettaglio missioni'!JE71</f>
        <v>5000</v>
      </c>
      <c r="G71" s="13">
        <f>'Uscite dettaglio missioni'!JF71</f>
        <v>19000</v>
      </c>
      <c r="H71" s="13">
        <f>'Uscite dettaglio missioni'!JG71</f>
        <v>11442.419999999998</v>
      </c>
      <c r="I71" s="13">
        <f>'Uscite dettaglio missioni'!JH71</f>
        <v>0</v>
      </c>
      <c r="J71" s="13">
        <f>'Uscite dettaglio missioni'!JI71</f>
        <v>13432.099999999999</v>
      </c>
      <c r="K71" s="13">
        <f>'Uscite dettaglio missioni'!JJ71</f>
        <v>13435.599999999999</v>
      </c>
      <c r="L71" s="13">
        <f>'Uscite dettaglio missioni'!JK71</f>
        <v>15000</v>
      </c>
      <c r="M71" s="13">
        <f>'Uscite dettaglio missioni'!JL71</f>
        <v>15000</v>
      </c>
      <c r="N71" s="13">
        <f>'Uscite dettaglio missioni'!JM71</f>
        <v>4315.8999999999996</v>
      </c>
      <c r="O71" s="13">
        <f>'Uscite dettaglio missioni'!JN71</f>
        <v>15000</v>
      </c>
      <c r="P71" s="13">
        <f>'Uscite dettaglio missioni'!JO71</f>
        <v>15000</v>
      </c>
      <c r="Q71" s="13">
        <f>'Uscite dettaglio missioni'!JP71</f>
        <v>48.8</v>
      </c>
      <c r="R71" s="13">
        <f>'Uscite dettaglio missioni'!JQ71</f>
        <v>0</v>
      </c>
      <c r="S71" s="13">
        <f>'Uscite dettaglio missioni'!JR71</f>
        <v>334.85</v>
      </c>
      <c r="T71" s="13">
        <f>'Uscite dettaglio missioni'!JS71</f>
        <v>532.99</v>
      </c>
      <c r="U71" s="13">
        <f>'Uscite dettaglio missioni'!JT71</f>
        <v>0</v>
      </c>
      <c r="V71" s="13">
        <f>'Uscite dettaglio missioni'!JU71</f>
        <v>6600</v>
      </c>
      <c r="W71" s="13">
        <f>'Uscite dettaglio missioni'!JV71</f>
        <v>6736.34</v>
      </c>
      <c r="X71" s="13">
        <f>'Uscite dettaglio missioni'!JW71</f>
        <v>0</v>
      </c>
      <c r="Y71" s="13">
        <f>'Uscite dettaglio missioni'!JX71</f>
        <v>800</v>
      </c>
      <c r="Z71" s="13">
        <f>'Uscite dettaglio missioni'!JY71</f>
        <v>1180.31</v>
      </c>
      <c r="AA71" s="13">
        <f>'Uscite dettaglio missioni'!JZ71</f>
        <v>1000</v>
      </c>
      <c r="AB71" s="13">
        <f>'Uscite dettaglio missioni'!KA71</f>
        <v>3200</v>
      </c>
      <c r="AC71" s="13">
        <v>2189.77</v>
      </c>
      <c r="AD71" s="13">
        <v>2189.77</v>
      </c>
      <c r="AE71" s="13">
        <v>2189.77</v>
      </c>
      <c r="AF71" s="13">
        <f>'Uscite dettaglio missioni'!KD71</f>
        <v>466645.13</v>
      </c>
      <c r="AG71" s="13">
        <v>2189.77</v>
      </c>
      <c r="AH71" s="13">
        <v>2189.77</v>
      </c>
      <c r="AI71" s="13">
        <v>2189.77</v>
      </c>
      <c r="AJ71" s="13">
        <v>2189.77</v>
      </c>
      <c r="AK71" s="13">
        <v>2189.77</v>
      </c>
      <c r="AL71" s="13">
        <f>'Uscite dettaglio missioni'!KJ71</f>
        <v>5208</v>
      </c>
    </row>
    <row r="72" spans="1:38" ht="15" customHeight="1" x14ac:dyDescent="0.25">
      <c r="A72" s="5">
        <v>42</v>
      </c>
      <c r="B72" s="8" t="s">
        <v>92</v>
      </c>
      <c r="C72" s="12">
        <f>'Uscite dettaglio missioni'!JB72</f>
        <v>161119.44</v>
      </c>
      <c r="D72" s="12">
        <f>'Uscite dettaglio missioni'!JC72</f>
        <v>161119.44</v>
      </c>
      <c r="E72" s="12">
        <f>'Uscite dettaglio missioni'!JD72</f>
        <v>139772.12</v>
      </c>
      <c r="F72" s="12">
        <f>'Uscite dettaglio missioni'!JE72</f>
        <v>122498</v>
      </c>
      <c r="G72" s="12">
        <f>'Uscite dettaglio missioni'!JF72</f>
        <v>130698</v>
      </c>
      <c r="H72" s="12">
        <f>'Uscite dettaglio missioni'!JG72</f>
        <v>85672.47</v>
      </c>
      <c r="I72" s="12">
        <f>'Uscite dettaglio missioni'!JH72</f>
        <v>106216.94</v>
      </c>
      <c r="J72" s="12">
        <f>'Uscite dettaglio missioni'!JI72</f>
        <v>102478.74</v>
      </c>
      <c r="K72" s="12">
        <f>'Uscite dettaglio missioni'!JJ72</f>
        <v>93146.65</v>
      </c>
      <c r="L72" s="12">
        <f>'Uscite dettaglio missioni'!JK72</f>
        <v>99797</v>
      </c>
      <c r="M72" s="12">
        <f>'Uscite dettaglio missioni'!JL72</f>
        <v>90462.51</v>
      </c>
      <c r="N72" s="12">
        <f>'Uscite dettaglio missioni'!JM72</f>
        <v>77989.239999999991</v>
      </c>
      <c r="O72" s="12">
        <f>'Uscite dettaglio missioni'!JN72</f>
        <v>87770</v>
      </c>
      <c r="P72" s="12">
        <f>'Uscite dettaglio missioni'!JO72</f>
        <v>79516.59</v>
      </c>
      <c r="Q72" s="12">
        <f>'Uscite dettaglio missioni'!JP72</f>
        <v>81126.37</v>
      </c>
      <c r="R72" s="12">
        <f>'Uscite dettaglio missioni'!JQ72</f>
        <v>90000.010000000009</v>
      </c>
      <c r="S72" s="12">
        <f>'Uscite dettaglio missioni'!JR72</f>
        <v>97446.19</v>
      </c>
      <c r="T72" s="12">
        <f>'Uscite dettaglio missioni'!JS72</f>
        <v>76061.600000000006</v>
      </c>
      <c r="U72" s="12">
        <f>'Uscite dettaglio missioni'!JT72</f>
        <v>81701</v>
      </c>
      <c r="V72" s="12">
        <f>'Uscite dettaglio missioni'!JU72</f>
        <v>81742</v>
      </c>
      <c r="W72" s="12">
        <f>'Uscite dettaglio missioni'!JV72</f>
        <v>123150.34999999999</v>
      </c>
      <c r="X72" s="12">
        <f>'Uscite dettaglio missioni'!JW72</f>
        <v>106759</v>
      </c>
      <c r="Y72" s="12">
        <f>'Uscite dettaglio missioni'!JX72</f>
        <v>136717.41</v>
      </c>
      <c r="Z72" s="12">
        <f>'Uscite dettaglio missioni'!JY72</f>
        <v>87738.700000000012</v>
      </c>
      <c r="AA72" s="12">
        <f>'Uscite dettaglio missioni'!JZ72</f>
        <v>49557</v>
      </c>
      <c r="AB72" s="12">
        <f>'Uscite dettaglio missioni'!KA72</f>
        <v>44057</v>
      </c>
      <c r="AC72" s="12">
        <f>'Uscite dettaglio missioni'!KA72</f>
        <v>44057</v>
      </c>
      <c r="AD72" s="12">
        <f>'Uscite dettaglio missioni'!KB72</f>
        <v>16894.080000000002</v>
      </c>
      <c r="AE72" s="12">
        <f>'Uscite dettaglio missioni'!KC72</f>
        <v>51470.5</v>
      </c>
      <c r="AF72" s="12">
        <f>'Uscite dettaglio missioni'!KD72</f>
        <v>68378</v>
      </c>
      <c r="AG72" s="12">
        <f>'Uscite dettaglio missioni'!KE72</f>
        <v>42647.83</v>
      </c>
      <c r="AH72" s="12">
        <f>'Uscite dettaglio missioni'!KF72</f>
        <v>25982</v>
      </c>
      <c r="AI72" s="12">
        <f>'Uscite dettaglio missioni'!KG72</f>
        <v>32251.02</v>
      </c>
      <c r="AJ72" s="12">
        <f>'Uscite dettaglio missioni'!KH72</f>
        <v>35330.619999999995</v>
      </c>
      <c r="AK72" s="12">
        <f>'Uscite dettaglio missioni'!KI72</f>
        <v>37040</v>
      </c>
      <c r="AL72" s="12">
        <f>'Uscite dettaglio missioni'!KJ72</f>
        <v>37040</v>
      </c>
    </row>
    <row r="73" spans="1:38" x14ac:dyDescent="0.25">
      <c r="A73" s="5">
        <v>4201</v>
      </c>
      <c r="B73" s="9" t="s">
        <v>38</v>
      </c>
      <c r="C73" s="13">
        <f>'Uscite dettaglio missioni'!JB73</f>
        <v>53889.409999999996</v>
      </c>
      <c r="D73" s="13">
        <f>'Uscite dettaglio missioni'!JC73</f>
        <v>53889.409999999996</v>
      </c>
      <c r="E73" s="13">
        <f>'Uscite dettaglio missioni'!JD73</f>
        <v>28826.21</v>
      </c>
      <c r="F73" s="13">
        <f>'Uscite dettaglio missioni'!JE73</f>
        <v>32498</v>
      </c>
      <c r="G73" s="13">
        <f>'Uscite dettaglio missioni'!JF73</f>
        <v>37098</v>
      </c>
      <c r="H73" s="13">
        <f>'Uscite dettaglio missioni'!JG73</f>
        <v>31212.929999999997</v>
      </c>
      <c r="I73" s="13">
        <f>'Uscite dettaglio missioni'!JH73</f>
        <v>30216.94</v>
      </c>
      <c r="J73" s="13">
        <f>'Uscite dettaglio missioni'!JI73</f>
        <v>30216.94</v>
      </c>
      <c r="K73" s="13">
        <f>'Uscite dettaglio missioni'!JJ73</f>
        <v>20884.849999999999</v>
      </c>
      <c r="L73" s="13">
        <f>'Uscite dettaglio missioni'!JK73</f>
        <v>25297</v>
      </c>
      <c r="M73" s="13">
        <f>'Uscite dettaglio missioni'!JL73</f>
        <v>24067</v>
      </c>
      <c r="N73" s="13">
        <f>'Uscite dettaglio missioni'!JM73</f>
        <v>11593.730000000001</v>
      </c>
      <c r="O73" s="13">
        <f>'Uscite dettaglio missioni'!JN73</f>
        <v>17770</v>
      </c>
      <c r="P73" s="13">
        <f>'Uscite dettaglio missioni'!JO73</f>
        <v>17770</v>
      </c>
      <c r="Q73" s="13">
        <f>'Uscite dettaglio missioni'!JP73</f>
        <v>19379.78</v>
      </c>
      <c r="R73" s="13">
        <f>'Uscite dettaglio missioni'!JQ73</f>
        <v>22464.11</v>
      </c>
      <c r="S73" s="13">
        <f>'Uscite dettaglio missioni'!JR73</f>
        <v>22464.11</v>
      </c>
      <c r="T73" s="13">
        <f>'Uscite dettaglio missioni'!JS73</f>
        <v>13258.119999999999</v>
      </c>
      <c r="U73" s="13">
        <f>'Uscite dettaglio missioni'!JT73</f>
        <v>14165</v>
      </c>
      <c r="V73" s="13">
        <f>'Uscite dettaglio missioni'!JU73</f>
        <v>14206</v>
      </c>
      <c r="W73" s="13">
        <f>'Uscite dettaglio missioni'!JV73</f>
        <v>14103.64</v>
      </c>
      <c r="X73" s="13">
        <f>'Uscite dettaglio missioni'!JW73</f>
        <v>14755</v>
      </c>
      <c r="Y73" s="13">
        <f>'Uscite dettaglio missioni'!JX73</f>
        <v>15200</v>
      </c>
      <c r="Z73" s="13">
        <f>'Uscite dettaglio missioni'!JY73</f>
        <v>10079.99</v>
      </c>
      <c r="AA73" s="13">
        <f>'Uscite dettaglio missioni'!JZ73</f>
        <v>18857</v>
      </c>
      <c r="AB73" s="13">
        <f>'Uscite dettaglio missioni'!KA73</f>
        <v>21557</v>
      </c>
      <c r="AC73" s="13">
        <v>13710.22</v>
      </c>
      <c r="AD73" s="13">
        <v>13710.22</v>
      </c>
      <c r="AE73" s="13">
        <v>13710.22</v>
      </c>
      <c r="AF73" s="13">
        <f>'Uscite dettaglio missioni'!KD73</f>
        <v>31578</v>
      </c>
      <c r="AG73" s="13">
        <v>13710.22</v>
      </c>
      <c r="AH73" s="13">
        <v>13710.22</v>
      </c>
      <c r="AI73" s="13">
        <v>13710.22</v>
      </c>
      <c r="AJ73" s="13">
        <v>13710.22</v>
      </c>
      <c r="AK73" s="13">
        <v>13710.22</v>
      </c>
      <c r="AL73" s="13">
        <f>'Uscite dettaglio missioni'!KJ73</f>
        <v>13822</v>
      </c>
    </row>
    <row r="74" spans="1:38" x14ac:dyDescent="0.25">
      <c r="A74" s="5">
        <v>4202</v>
      </c>
      <c r="B74" s="9" t="s">
        <v>39</v>
      </c>
      <c r="C74" s="13">
        <f>'Uscite dettaglio missioni'!JB74</f>
        <v>107230.03</v>
      </c>
      <c r="D74" s="13">
        <f>'Uscite dettaglio missioni'!JC74</f>
        <v>107230.03</v>
      </c>
      <c r="E74" s="13">
        <f>'Uscite dettaglio missioni'!JD74</f>
        <v>110945.91</v>
      </c>
      <c r="F74" s="13">
        <f>'Uscite dettaglio missioni'!JE74</f>
        <v>90000</v>
      </c>
      <c r="G74" s="13">
        <f>'Uscite dettaglio missioni'!JF74</f>
        <v>93600</v>
      </c>
      <c r="H74" s="13">
        <f>'Uscite dettaglio missioni'!JG74</f>
        <v>54459.54</v>
      </c>
      <c r="I74" s="13">
        <f>'Uscite dettaglio missioni'!JH74</f>
        <v>76000</v>
      </c>
      <c r="J74" s="13">
        <f>'Uscite dettaglio missioni'!JI74</f>
        <v>72261.8</v>
      </c>
      <c r="K74" s="13">
        <f>'Uscite dettaglio missioni'!JJ74</f>
        <v>72261.8</v>
      </c>
      <c r="L74" s="13">
        <f>'Uscite dettaglio missioni'!JK74</f>
        <v>74500</v>
      </c>
      <c r="M74" s="13">
        <f>'Uscite dettaglio missioni'!JL74</f>
        <v>66395.509999999995</v>
      </c>
      <c r="N74" s="13">
        <f>'Uscite dettaglio missioni'!JM74</f>
        <v>66395.509999999995</v>
      </c>
      <c r="O74" s="13">
        <f>'Uscite dettaglio missioni'!JN74</f>
        <v>70000</v>
      </c>
      <c r="P74" s="13">
        <f>'Uscite dettaglio missioni'!JO74</f>
        <v>61746.59</v>
      </c>
      <c r="Q74" s="13">
        <f>'Uscite dettaglio missioni'!JP74</f>
        <v>61746.59</v>
      </c>
      <c r="R74" s="13">
        <f>'Uscite dettaglio missioni'!JQ74</f>
        <v>67535.900000000009</v>
      </c>
      <c r="S74" s="13">
        <f>'Uscite dettaglio missioni'!JR74</f>
        <v>74982.080000000002</v>
      </c>
      <c r="T74" s="13">
        <f>'Uscite dettaglio missioni'!JS74</f>
        <v>62803.48</v>
      </c>
      <c r="U74" s="13">
        <f>'Uscite dettaglio missioni'!JT74</f>
        <v>67536</v>
      </c>
      <c r="V74" s="13">
        <f>'Uscite dettaglio missioni'!JU74</f>
        <v>67536</v>
      </c>
      <c r="W74" s="13">
        <f>'Uscite dettaglio missioni'!JV74</f>
        <v>109046.70999999999</v>
      </c>
      <c r="X74" s="13">
        <f>'Uscite dettaglio missioni'!JW74</f>
        <v>76300</v>
      </c>
      <c r="Y74" s="13">
        <f>'Uscite dettaglio missioni'!JX74</f>
        <v>101813.41</v>
      </c>
      <c r="Z74" s="13">
        <f>'Uscite dettaglio missioni'!JY74</f>
        <v>77213.41</v>
      </c>
      <c r="AA74" s="13">
        <f>'Uscite dettaglio missioni'!JZ74</f>
        <v>14200</v>
      </c>
      <c r="AB74" s="13">
        <f>'Uscite dettaglio missioni'!KA74</f>
        <v>0</v>
      </c>
      <c r="AC74" s="13">
        <f>'Uscite dettaglio missioni'!KA74</f>
        <v>0</v>
      </c>
      <c r="AD74" s="13">
        <f>'Uscite dettaglio missioni'!KB74</f>
        <v>0</v>
      </c>
      <c r="AE74" s="13">
        <f>'Uscite dettaglio missioni'!KC74</f>
        <v>0</v>
      </c>
      <c r="AF74" s="13">
        <f>'Uscite dettaglio missioni'!KD74</f>
        <v>0</v>
      </c>
      <c r="AG74" s="13">
        <f>'Uscite dettaglio missioni'!KE74</f>
        <v>0</v>
      </c>
      <c r="AH74" s="13">
        <f>'Uscite dettaglio missioni'!KF74</f>
        <v>0</v>
      </c>
      <c r="AI74" s="13">
        <f>'Uscite dettaglio missioni'!KG74</f>
        <v>0</v>
      </c>
      <c r="AJ74" s="13">
        <f>'Uscite dettaglio missioni'!KH74</f>
        <v>0</v>
      </c>
      <c r="AK74" s="13">
        <f>'Uscite dettaglio missioni'!KI74</f>
        <v>0</v>
      </c>
      <c r="AL74" s="13">
        <f>'Uscite dettaglio missioni'!KJ74</f>
        <v>0</v>
      </c>
    </row>
    <row r="75" spans="1:38" x14ac:dyDescent="0.25">
      <c r="A75" s="5">
        <v>4205</v>
      </c>
      <c r="B75" s="9" t="s">
        <v>261</v>
      </c>
      <c r="C75" s="13">
        <f>'Uscite dettaglio missioni'!JB75</f>
        <v>0</v>
      </c>
      <c r="D75" s="13">
        <f>'Uscite dettaglio missioni'!JC75</f>
        <v>0</v>
      </c>
      <c r="E75" s="13">
        <f>'Uscite dettaglio missioni'!JD75</f>
        <v>0</v>
      </c>
      <c r="F75" s="13">
        <f>'Uscite dettaglio missioni'!JE75</f>
        <v>0</v>
      </c>
      <c r="G75" s="13">
        <f>'Uscite dettaglio missioni'!JF75</f>
        <v>0</v>
      </c>
      <c r="H75" s="13">
        <f>'Uscite dettaglio missioni'!JG75</f>
        <v>0</v>
      </c>
      <c r="I75" s="13">
        <f>'Uscite dettaglio missioni'!JH75</f>
        <v>0</v>
      </c>
      <c r="J75" s="13">
        <f>'Uscite dettaglio missioni'!JI75</f>
        <v>0</v>
      </c>
      <c r="K75" s="13">
        <f>'Uscite dettaglio missioni'!JJ75</f>
        <v>0</v>
      </c>
      <c r="L75" s="13">
        <f>'Uscite dettaglio missioni'!JK75</f>
        <v>0</v>
      </c>
      <c r="M75" s="13">
        <f>'Uscite dettaglio missioni'!JL75</f>
        <v>0</v>
      </c>
      <c r="N75" s="13">
        <f>'Uscite dettaglio missioni'!JM75</f>
        <v>0</v>
      </c>
      <c r="O75" s="13">
        <f>'Uscite dettaglio missioni'!JN75</f>
        <v>0</v>
      </c>
      <c r="P75" s="13">
        <f>'Uscite dettaglio missioni'!JO75</f>
        <v>0</v>
      </c>
      <c r="Q75" s="13">
        <f>'Uscite dettaglio missioni'!JP75</f>
        <v>0</v>
      </c>
      <c r="R75" s="13">
        <f>'Uscite dettaglio missioni'!JQ75</f>
        <v>0</v>
      </c>
      <c r="S75" s="13">
        <f>'Uscite dettaglio missioni'!JR75</f>
        <v>0</v>
      </c>
      <c r="T75" s="13">
        <f>'Uscite dettaglio missioni'!JS75</f>
        <v>0</v>
      </c>
      <c r="U75" s="13">
        <f>'Uscite dettaglio missioni'!JT75</f>
        <v>0</v>
      </c>
      <c r="V75" s="13">
        <f>'Uscite dettaglio missioni'!JU75</f>
        <v>0</v>
      </c>
      <c r="W75" s="13">
        <f>'Uscite dettaglio missioni'!JV75</f>
        <v>0</v>
      </c>
      <c r="X75" s="13">
        <f>'Uscite dettaglio missioni'!JW75</f>
        <v>15704</v>
      </c>
      <c r="Y75" s="13">
        <f>'Uscite dettaglio missioni'!JX75</f>
        <v>19704</v>
      </c>
      <c r="Z75" s="13">
        <f>'Uscite dettaglio missioni'!JY75</f>
        <v>445.3</v>
      </c>
      <c r="AA75" s="13">
        <f>'Uscite dettaglio missioni'!JZ75</f>
        <v>16500</v>
      </c>
      <c r="AB75" s="13">
        <f>'Uscite dettaglio missioni'!KA75</f>
        <v>22500</v>
      </c>
      <c r="AC75" s="13">
        <v>3183.86</v>
      </c>
      <c r="AD75" s="13">
        <v>3183.86</v>
      </c>
      <c r="AE75" s="13">
        <v>3183.86</v>
      </c>
      <c r="AF75" s="13">
        <f>'Uscite dettaglio missioni'!KD75</f>
        <v>36800</v>
      </c>
      <c r="AG75" s="13">
        <v>3183.86</v>
      </c>
      <c r="AH75" s="13">
        <v>3183.86</v>
      </c>
      <c r="AI75" s="13">
        <v>3183.86</v>
      </c>
      <c r="AJ75" s="13">
        <v>3183.86</v>
      </c>
      <c r="AK75" s="13">
        <v>3183.86</v>
      </c>
      <c r="AL75" s="13">
        <f>'Uscite dettaglio missioni'!KJ75</f>
        <v>23218</v>
      </c>
    </row>
    <row r="76" spans="1:38" ht="15" customHeight="1" x14ac:dyDescent="0.25">
      <c r="A76" s="5">
        <v>43</v>
      </c>
      <c r="B76" s="8" t="s">
        <v>93</v>
      </c>
      <c r="C76" s="12">
        <f>'Uscite dettaglio missioni'!JB76</f>
        <v>57.3</v>
      </c>
      <c r="D76" s="12">
        <f>'Uscite dettaglio missioni'!JC76</f>
        <v>57.3</v>
      </c>
      <c r="E76" s="12">
        <f>'Uscite dettaglio missioni'!JD76</f>
        <v>338.90000000000003</v>
      </c>
      <c r="F76" s="12">
        <f>'Uscite dettaglio missioni'!JE76</f>
        <v>21</v>
      </c>
      <c r="G76" s="12">
        <f>'Uscite dettaglio missioni'!JF76</f>
        <v>30.78</v>
      </c>
      <c r="H76" s="12">
        <f>'Uscite dettaglio missioni'!JG76</f>
        <v>7.4799999999999995</v>
      </c>
      <c r="I76" s="12">
        <f>'Uscite dettaglio missioni'!JH76</f>
        <v>10</v>
      </c>
      <c r="J76" s="12">
        <f>'Uscite dettaglio missioni'!JI76</f>
        <v>11.9</v>
      </c>
      <c r="K76" s="12">
        <f>'Uscite dettaglio missioni'!JJ76</f>
        <v>78.67</v>
      </c>
      <c r="L76" s="12">
        <f>'Uscite dettaglio missioni'!JK76</f>
        <v>110</v>
      </c>
      <c r="M76" s="12">
        <f>'Uscite dettaglio missioni'!JL76</f>
        <v>110.95</v>
      </c>
      <c r="N76" s="12">
        <f>'Uscite dettaglio missioni'!JM76</f>
        <v>1.44</v>
      </c>
      <c r="O76" s="12">
        <f>'Uscite dettaglio missioni'!JN76</f>
        <v>45</v>
      </c>
      <c r="P76" s="12">
        <f>'Uscite dettaglio missioni'!JO76</f>
        <v>46</v>
      </c>
      <c r="Q76" s="12">
        <f>'Uscite dettaglio missioni'!JP76</f>
        <v>8.68</v>
      </c>
      <c r="R76" s="12">
        <f>'Uscite dettaglio missioni'!JQ76</f>
        <v>15</v>
      </c>
      <c r="S76" s="12">
        <f>'Uscite dettaglio missioni'!JR76</f>
        <v>16.2</v>
      </c>
      <c r="T76" s="12">
        <f>'Uscite dettaglio missioni'!JS76</f>
        <v>0.62000000000000011</v>
      </c>
      <c r="U76" s="12">
        <f>'Uscite dettaglio missioni'!JT76</f>
        <v>15.4</v>
      </c>
      <c r="V76" s="12">
        <f>'Uscite dettaglio missioni'!JU76</f>
        <v>20.9</v>
      </c>
      <c r="W76" s="12">
        <f>'Uscite dettaglio missioni'!JV76</f>
        <v>3.42</v>
      </c>
      <c r="X76" s="12">
        <f>'Uscite dettaglio missioni'!JW76</f>
        <v>12</v>
      </c>
      <c r="Y76" s="12">
        <f>'Uscite dettaglio missioni'!JX76</f>
        <v>12</v>
      </c>
      <c r="Z76" s="12">
        <f>'Uscite dettaglio missioni'!JY76</f>
        <v>0.08</v>
      </c>
      <c r="AA76" s="12">
        <f>'Uscite dettaglio missioni'!JZ76</f>
        <v>10.199999999999999</v>
      </c>
      <c r="AB76" s="12">
        <f>'Uscite dettaglio missioni'!KA76</f>
        <v>83.8</v>
      </c>
      <c r="AC76" s="12">
        <f>'Uscite dettaglio missioni'!KA76</f>
        <v>83.8</v>
      </c>
      <c r="AD76" s="12">
        <f>'Uscite dettaglio missioni'!KB76</f>
        <v>64.5</v>
      </c>
      <c r="AE76" s="12">
        <f>'Uscite dettaglio missioni'!KC76</f>
        <v>45</v>
      </c>
      <c r="AF76" s="12">
        <f>'Uscite dettaglio missioni'!KD76</f>
        <v>49.1</v>
      </c>
      <c r="AG76" s="12">
        <f>'Uscite dettaglio missioni'!KE76</f>
        <v>3.8000000000000003</v>
      </c>
      <c r="AH76" s="12">
        <f>'Uscite dettaglio missioni'!KF76</f>
        <v>50</v>
      </c>
      <c r="AI76" s="12">
        <f>'Uscite dettaglio missioni'!KG76</f>
        <v>115</v>
      </c>
      <c r="AJ76" s="12">
        <f>'Uscite dettaglio missioni'!KH76</f>
        <v>64.849999999999994</v>
      </c>
      <c r="AK76" s="12">
        <f>'Uscite dettaglio missioni'!KI76</f>
        <v>121</v>
      </c>
      <c r="AL76" s="12">
        <f>'Uscite dettaglio missioni'!KJ76</f>
        <v>121</v>
      </c>
    </row>
    <row r="77" spans="1:38" x14ac:dyDescent="0.25">
      <c r="A77" s="5">
        <v>4301</v>
      </c>
      <c r="B77" s="9" t="s">
        <v>40</v>
      </c>
      <c r="C77" s="13">
        <f>'Uscite dettaglio missioni'!JB77</f>
        <v>17.89</v>
      </c>
      <c r="D77" s="13">
        <f>'Uscite dettaglio missioni'!JC77</f>
        <v>17.89</v>
      </c>
      <c r="E77" s="13">
        <f>'Uscite dettaglio missioni'!JD77</f>
        <v>44.48</v>
      </c>
      <c r="F77" s="13">
        <f>'Uscite dettaglio missioni'!JE77</f>
        <v>0</v>
      </c>
      <c r="G77" s="13">
        <f>'Uscite dettaglio missioni'!JF77</f>
        <v>9.7799999999999994</v>
      </c>
      <c r="H77" s="13">
        <f>'Uscite dettaglio missioni'!JG77</f>
        <v>7.4799999999999995</v>
      </c>
      <c r="I77" s="13">
        <f>'Uscite dettaglio missioni'!JH77</f>
        <v>10</v>
      </c>
      <c r="J77" s="13">
        <f>'Uscite dettaglio missioni'!JI77</f>
        <v>10</v>
      </c>
      <c r="K77" s="13">
        <f>'Uscite dettaglio missioni'!JJ77</f>
        <v>0.95</v>
      </c>
      <c r="L77" s="13">
        <f>'Uscite dettaglio missioni'!JK77</f>
        <v>110</v>
      </c>
      <c r="M77" s="13">
        <f>'Uscite dettaglio missioni'!JL77</f>
        <v>110</v>
      </c>
      <c r="N77" s="13">
        <f>'Uscite dettaglio missioni'!JM77</f>
        <v>0.03</v>
      </c>
      <c r="O77" s="13">
        <f>'Uscite dettaglio missioni'!JN77</f>
        <v>45</v>
      </c>
      <c r="P77" s="13">
        <f>'Uscite dettaglio missioni'!JO77</f>
        <v>46</v>
      </c>
      <c r="Q77" s="13">
        <f>'Uscite dettaglio missioni'!JP77</f>
        <v>7.82</v>
      </c>
      <c r="R77" s="13">
        <f>'Uscite dettaglio missioni'!JQ77</f>
        <v>15</v>
      </c>
      <c r="S77" s="13">
        <f>'Uscite dettaglio missioni'!JR77</f>
        <v>15</v>
      </c>
      <c r="T77" s="13">
        <f>'Uscite dettaglio missioni'!JS77</f>
        <v>0.33</v>
      </c>
      <c r="U77" s="13">
        <f>'Uscite dettaglio missioni'!JT77</f>
        <v>15.4</v>
      </c>
      <c r="V77" s="13">
        <f>'Uscite dettaglio missioni'!JU77</f>
        <v>15.4</v>
      </c>
      <c r="W77" s="13">
        <f>'Uscite dettaglio missioni'!JV77</f>
        <v>1.73</v>
      </c>
      <c r="X77" s="13">
        <f>'Uscite dettaglio missioni'!JW77</f>
        <v>12</v>
      </c>
      <c r="Y77" s="13">
        <f>'Uscite dettaglio missioni'!JX77</f>
        <v>12</v>
      </c>
      <c r="Z77" s="13">
        <f>'Uscite dettaglio missioni'!JY77</f>
        <v>0.08</v>
      </c>
      <c r="AA77" s="13">
        <f>'Uscite dettaglio missioni'!JZ77</f>
        <v>10.199999999999999</v>
      </c>
      <c r="AB77" s="13">
        <f>'Uscite dettaglio missioni'!KA77</f>
        <v>38.799999999999997</v>
      </c>
      <c r="AC77" s="13">
        <v>29.12</v>
      </c>
      <c r="AD77" s="13">
        <v>29.12</v>
      </c>
      <c r="AE77" s="13">
        <v>29.12</v>
      </c>
      <c r="AF77" s="13">
        <f>'Uscite dettaglio missioni'!KD77</f>
        <v>49.1</v>
      </c>
      <c r="AG77" s="13">
        <v>29.12</v>
      </c>
      <c r="AH77" s="13">
        <v>29.12</v>
      </c>
      <c r="AI77" s="13">
        <v>29.12</v>
      </c>
      <c r="AJ77" s="13">
        <v>29.12</v>
      </c>
      <c r="AK77" s="13">
        <v>29.12</v>
      </c>
      <c r="AL77" s="13">
        <f>'Uscite dettaglio missioni'!KJ77</f>
        <v>50</v>
      </c>
    </row>
    <row r="78" spans="1:38" x14ac:dyDescent="0.25">
      <c r="A78" s="5">
        <v>4306</v>
      </c>
      <c r="B78" s="9" t="s">
        <v>41</v>
      </c>
      <c r="C78" s="13">
        <f>'Uscite dettaglio missioni'!JB78</f>
        <v>39.409999999999997</v>
      </c>
      <c r="D78" s="13">
        <f>'Uscite dettaglio missioni'!JC78</f>
        <v>39.409999999999997</v>
      </c>
      <c r="E78" s="13">
        <f>'Uscite dettaglio missioni'!JD78</f>
        <v>10.81</v>
      </c>
      <c r="F78" s="13">
        <f>'Uscite dettaglio missioni'!JE78</f>
        <v>21</v>
      </c>
      <c r="G78" s="13">
        <f>'Uscite dettaglio missioni'!JF78</f>
        <v>21</v>
      </c>
      <c r="H78" s="13">
        <f>'Uscite dettaglio missioni'!JG78</f>
        <v>0</v>
      </c>
      <c r="I78" s="13">
        <f>'Uscite dettaglio missioni'!JH78</f>
        <v>0</v>
      </c>
      <c r="J78" s="13">
        <f>'Uscite dettaglio missioni'!JI78</f>
        <v>1.9</v>
      </c>
      <c r="K78" s="13">
        <f>'Uscite dettaglio missioni'!JJ78</f>
        <v>77.72</v>
      </c>
      <c r="L78" s="13">
        <f>'Uscite dettaglio missioni'!JK78</f>
        <v>0</v>
      </c>
      <c r="M78" s="13">
        <f>'Uscite dettaglio missioni'!JL78</f>
        <v>0.94999999999999984</v>
      </c>
      <c r="N78" s="13">
        <f>'Uscite dettaglio missioni'!JM78</f>
        <v>1.41</v>
      </c>
      <c r="O78" s="13">
        <f>'Uscite dettaglio missioni'!JN78</f>
        <v>0</v>
      </c>
      <c r="P78" s="13">
        <f>'Uscite dettaglio missioni'!JO78</f>
        <v>0</v>
      </c>
      <c r="Q78" s="13">
        <f>'Uscite dettaglio missioni'!JP78</f>
        <v>0.86</v>
      </c>
      <c r="R78" s="13">
        <f>'Uscite dettaglio missioni'!JQ78</f>
        <v>0</v>
      </c>
      <c r="S78" s="13">
        <f>'Uscite dettaglio missioni'!JR78</f>
        <v>1.2</v>
      </c>
      <c r="T78" s="13">
        <f>'Uscite dettaglio missioni'!JS78</f>
        <v>0.29000000000000004</v>
      </c>
      <c r="U78" s="13">
        <f>'Uscite dettaglio missioni'!JT78</f>
        <v>0</v>
      </c>
      <c r="V78" s="13">
        <f>'Uscite dettaglio missioni'!JU78</f>
        <v>5.5</v>
      </c>
      <c r="W78" s="13">
        <f>'Uscite dettaglio missioni'!JV78</f>
        <v>1.69</v>
      </c>
      <c r="X78" s="13">
        <f>'Uscite dettaglio missioni'!JW78</f>
        <v>0</v>
      </c>
      <c r="Y78" s="13">
        <f>'Uscite dettaglio missioni'!JX78</f>
        <v>0</v>
      </c>
      <c r="Z78" s="13">
        <f>'Uscite dettaglio missioni'!JY78</f>
        <v>0</v>
      </c>
      <c r="AA78" s="13">
        <f>'Uscite dettaglio missioni'!JZ78</f>
        <v>0</v>
      </c>
      <c r="AB78" s="13">
        <f>'Uscite dettaglio missioni'!KA78</f>
        <v>45</v>
      </c>
      <c r="AC78" s="13">
        <v>35.380000000000003</v>
      </c>
      <c r="AD78" s="13">
        <v>35.380000000000003</v>
      </c>
      <c r="AE78" s="13">
        <v>35.380000000000003</v>
      </c>
      <c r="AF78" s="13">
        <f>'Uscite dettaglio missioni'!KD78</f>
        <v>0</v>
      </c>
      <c r="AG78" s="13">
        <v>35.380000000000003</v>
      </c>
      <c r="AH78" s="13">
        <v>35.380000000000003</v>
      </c>
      <c r="AI78" s="13">
        <v>35.380000000000003</v>
      </c>
      <c r="AJ78" s="13">
        <v>35.380000000000003</v>
      </c>
      <c r="AK78" s="13">
        <v>35.380000000000003</v>
      </c>
      <c r="AL78" s="13">
        <f>'Uscite dettaglio missioni'!KJ78</f>
        <v>71</v>
      </c>
    </row>
    <row r="79" spans="1:38" x14ac:dyDescent="0.25">
      <c r="A79" s="5">
        <v>4399</v>
      </c>
      <c r="B79" s="9" t="s">
        <v>42</v>
      </c>
      <c r="C79" s="13">
        <f>'Uscite dettaglio missioni'!JB79</f>
        <v>0</v>
      </c>
      <c r="D79" s="13">
        <f>'Uscite dettaglio missioni'!JC79</f>
        <v>0</v>
      </c>
      <c r="E79" s="13">
        <f>'Uscite dettaglio missioni'!JD79</f>
        <v>283.61</v>
      </c>
      <c r="F79" s="13">
        <f>'Uscite dettaglio missioni'!JE79</f>
        <v>0</v>
      </c>
      <c r="G79" s="13">
        <f>'Uscite dettaglio missioni'!JF79</f>
        <v>0</v>
      </c>
      <c r="H79" s="13">
        <f>'Uscite dettaglio missioni'!JG79</f>
        <v>0</v>
      </c>
      <c r="I79" s="13">
        <f>'Uscite dettaglio missioni'!JH79</f>
        <v>0</v>
      </c>
      <c r="J79" s="13">
        <f>'Uscite dettaglio missioni'!JI79</f>
        <v>0</v>
      </c>
      <c r="K79" s="13">
        <f>'Uscite dettaglio missioni'!JJ79</f>
        <v>0</v>
      </c>
      <c r="L79" s="13">
        <f>'Uscite dettaglio missioni'!JK79</f>
        <v>0</v>
      </c>
      <c r="M79" s="13">
        <f>'Uscite dettaglio missioni'!JL79</f>
        <v>0</v>
      </c>
      <c r="N79" s="13">
        <f>'Uscite dettaglio missioni'!JM79</f>
        <v>0</v>
      </c>
      <c r="O79" s="13">
        <f>'Uscite dettaglio missioni'!JN79</f>
        <v>0</v>
      </c>
      <c r="P79" s="13">
        <f>'Uscite dettaglio missioni'!JO79</f>
        <v>0</v>
      </c>
      <c r="Q79" s="13">
        <f>'Uscite dettaglio missioni'!JP79</f>
        <v>0</v>
      </c>
      <c r="R79" s="13">
        <f>'Uscite dettaglio missioni'!JQ79</f>
        <v>0</v>
      </c>
      <c r="S79" s="13">
        <f>'Uscite dettaglio missioni'!JR79</f>
        <v>0</v>
      </c>
      <c r="T79" s="13">
        <f>'Uscite dettaglio missioni'!JS79</f>
        <v>0</v>
      </c>
      <c r="U79" s="13">
        <f>'Uscite dettaglio missioni'!JT79</f>
        <v>0</v>
      </c>
      <c r="V79" s="13">
        <f>'Uscite dettaglio missioni'!JU79</f>
        <v>0</v>
      </c>
      <c r="W79" s="13">
        <f>'Uscite dettaglio missioni'!JV79</f>
        <v>0</v>
      </c>
      <c r="X79" s="13">
        <f>'Uscite dettaglio missioni'!JW79</f>
        <v>0</v>
      </c>
      <c r="Y79" s="13">
        <f>'Uscite dettaglio missioni'!JX79</f>
        <v>0</v>
      </c>
      <c r="Z79" s="13">
        <f>'Uscite dettaglio missioni'!JY79</f>
        <v>0</v>
      </c>
      <c r="AA79" s="13">
        <f>'Uscite dettaglio missioni'!JZ79</f>
        <v>0</v>
      </c>
      <c r="AB79" s="13">
        <f>'Uscite dettaglio missioni'!KA79</f>
        <v>0</v>
      </c>
      <c r="AC79" s="13">
        <f>'Uscite dettaglio missioni'!KA79</f>
        <v>0</v>
      </c>
      <c r="AD79" s="13">
        <f>'Uscite dettaglio missioni'!KB79</f>
        <v>0</v>
      </c>
      <c r="AE79" s="13">
        <f>'Uscite dettaglio missioni'!KC79</f>
        <v>0</v>
      </c>
      <c r="AF79" s="13">
        <f>'Uscite dettaglio missioni'!KD79</f>
        <v>0</v>
      </c>
      <c r="AG79" s="13">
        <f>'Uscite dettaglio missioni'!KE79</f>
        <v>0.02</v>
      </c>
      <c r="AH79" s="13">
        <f>'Uscite dettaglio missioni'!KF79</f>
        <v>0</v>
      </c>
      <c r="AI79" s="13">
        <f>'Uscite dettaglio missioni'!KG79</f>
        <v>5</v>
      </c>
      <c r="AJ79" s="13">
        <f>'Uscite dettaglio missioni'!KH79</f>
        <v>3.07</v>
      </c>
      <c r="AK79" s="13">
        <f>'Uscite dettaglio missioni'!KI79</f>
        <v>0</v>
      </c>
      <c r="AL79" s="13">
        <f>'Uscite dettaglio missioni'!KJ79</f>
        <v>0</v>
      </c>
    </row>
    <row r="80" spans="1:38" ht="15" customHeight="1" x14ac:dyDescent="0.25">
      <c r="A80" s="5">
        <v>44</v>
      </c>
      <c r="B80" s="8" t="s">
        <v>94</v>
      </c>
      <c r="C80" s="12">
        <f>'Uscite dettaglio missioni'!JB80</f>
        <v>350000</v>
      </c>
      <c r="D80" s="12">
        <f>'Uscite dettaglio missioni'!JC80</f>
        <v>420000</v>
      </c>
      <c r="E80" s="12">
        <f>'Uscite dettaglio missioni'!JD80</f>
        <v>370665.75</v>
      </c>
      <c r="F80" s="12">
        <f>'Uscite dettaglio missioni'!JE80</f>
        <v>1152563</v>
      </c>
      <c r="G80" s="12">
        <f>'Uscite dettaglio missioni'!JF80</f>
        <v>1210981.1400000001</v>
      </c>
      <c r="H80" s="12">
        <f>'Uscite dettaglio missioni'!JG80</f>
        <v>1142551.5</v>
      </c>
      <c r="I80" s="12">
        <f>'Uscite dettaglio missioni'!JH80</f>
        <v>1160423.99</v>
      </c>
      <c r="J80" s="12">
        <f>'Uscite dettaglio missioni'!JI80</f>
        <v>1169183.99</v>
      </c>
      <c r="K80" s="12">
        <f>'Uscite dettaglio missioni'!JJ80</f>
        <v>1123381.5899999999</v>
      </c>
      <c r="L80" s="12">
        <f>'Uscite dettaglio missioni'!JK80</f>
        <v>1129332</v>
      </c>
      <c r="M80" s="12">
        <f>'Uscite dettaglio missioni'!JL80</f>
        <v>1130332</v>
      </c>
      <c r="N80" s="12">
        <f>'Uscite dettaglio missioni'!JM80</f>
        <v>1082140.27</v>
      </c>
      <c r="O80" s="12">
        <f>'Uscite dettaglio missioni'!JN80</f>
        <v>1105020</v>
      </c>
      <c r="P80" s="12">
        <f>'Uscite dettaglio missioni'!JO80</f>
        <v>1105020</v>
      </c>
      <c r="Q80" s="12">
        <f>'Uscite dettaglio missioni'!JP80</f>
        <v>1126467.08</v>
      </c>
      <c r="R80" s="12">
        <f>'Uscite dettaglio missioni'!JQ80</f>
        <v>1054919</v>
      </c>
      <c r="S80" s="12">
        <f>'Uscite dettaglio missioni'!JR80</f>
        <v>1141896.31</v>
      </c>
      <c r="T80" s="12">
        <f>'Uscite dettaglio missioni'!JS80</f>
        <v>1174817.0699999998</v>
      </c>
      <c r="U80" s="12">
        <f>'Uscite dettaglio missioni'!JT80</f>
        <v>1129722</v>
      </c>
      <c r="V80" s="12">
        <f>'Uscite dettaglio missioni'!JU80</f>
        <v>1281845.22</v>
      </c>
      <c r="W80" s="12">
        <f>'Uscite dettaglio missioni'!JV80</f>
        <v>1294262.8899999999</v>
      </c>
      <c r="X80" s="12">
        <f>'Uscite dettaglio missioni'!JW80</f>
        <v>1304855</v>
      </c>
      <c r="Y80" s="12">
        <f>'Uscite dettaglio missioni'!JX80</f>
        <v>1384855</v>
      </c>
      <c r="Z80" s="12">
        <f>'Uscite dettaglio missioni'!JY80</f>
        <v>1245136.2800000003</v>
      </c>
      <c r="AA80" s="12">
        <f>'Uscite dettaglio missioni'!JZ80</f>
        <v>1477675</v>
      </c>
      <c r="AB80" s="12">
        <f>'Uscite dettaglio missioni'!KA80</f>
        <v>1495284</v>
      </c>
      <c r="AC80" s="12">
        <f>'Uscite dettaglio missioni'!KA80</f>
        <v>1495284</v>
      </c>
      <c r="AD80" s="12">
        <f>'Uscite dettaglio missioni'!KB80</f>
        <v>1242897.45</v>
      </c>
      <c r="AE80" s="12">
        <f>'Uscite dettaglio missioni'!KC80</f>
        <v>1360900</v>
      </c>
      <c r="AF80" s="12">
        <f>'Uscite dettaglio missioni'!KD80</f>
        <v>1360900</v>
      </c>
      <c r="AG80" s="12">
        <f>'Uscite dettaglio missioni'!KE80</f>
        <v>478032.35999999993</v>
      </c>
      <c r="AH80" s="12">
        <f>'Uscite dettaglio missioni'!KF80</f>
        <v>596079</v>
      </c>
      <c r="AI80" s="12">
        <f>'Uscite dettaglio missioni'!KG80</f>
        <v>1376337.6400000001</v>
      </c>
      <c r="AJ80" s="12">
        <f>'Uscite dettaglio missioni'!KH80</f>
        <v>1273684.0099999998</v>
      </c>
      <c r="AK80" s="12">
        <f>'Uscite dettaglio missioni'!KI80</f>
        <v>1406854</v>
      </c>
      <c r="AL80" s="12">
        <f>'Uscite dettaglio missioni'!KJ80</f>
        <v>1420854</v>
      </c>
    </row>
    <row r="81" spans="1:38" x14ac:dyDescent="0.25">
      <c r="A81" s="5">
        <v>4401</v>
      </c>
      <c r="B81" s="9" t="s">
        <v>43</v>
      </c>
      <c r="C81" s="13">
        <f>'Uscite dettaglio missioni'!JB81</f>
        <v>270000</v>
      </c>
      <c r="D81" s="13">
        <f>'Uscite dettaglio missioni'!JC81</f>
        <v>270000</v>
      </c>
      <c r="E81" s="13">
        <f>'Uscite dettaglio missioni'!JD81</f>
        <v>229659.33</v>
      </c>
      <c r="F81" s="13">
        <f>'Uscite dettaglio missioni'!JE81</f>
        <v>255596</v>
      </c>
      <c r="G81" s="13">
        <f>'Uscite dettaglio missioni'!JF81</f>
        <v>255596</v>
      </c>
      <c r="H81" s="13">
        <f>'Uscite dettaglio missioni'!JG81</f>
        <v>205287.24</v>
      </c>
      <c r="I81" s="13">
        <f>'Uscite dettaglio missioni'!JH81</f>
        <v>246000</v>
      </c>
      <c r="J81" s="13">
        <f>'Uscite dettaglio missioni'!JI81</f>
        <v>246000</v>
      </c>
      <c r="K81" s="13">
        <f>'Uscite dettaglio missioni'!JJ81</f>
        <v>210479.75</v>
      </c>
      <c r="L81" s="13">
        <f>'Uscite dettaglio missioni'!JK81</f>
        <v>222000</v>
      </c>
      <c r="M81" s="13">
        <f>'Uscite dettaglio missioni'!JL81</f>
        <v>222000</v>
      </c>
      <c r="N81" s="13">
        <f>'Uscite dettaglio missioni'!JM81</f>
        <v>173043.99000000002</v>
      </c>
      <c r="O81" s="13">
        <f>'Uscite dettaglio missioni'!JN81</f>
        <v>208600</v>
      </c>
      <c r="P81" s="13">
        <f>'Uscite dettaglio missioni'!JO81</f>
        <v>208600</v>
      </c>
      <c r="Q81" s="13">
        <f>'Uscite dettaglio missioni'!JP81</f>
        <v>217339.74000000002</v>
      </c>
      <c r="R81" s="13">
        <f>'Uscite dettaglio missioni'!JQ81</f>
        <v>208100</v>
      </c>
      <c r="S81" s="13">
        <f>'Uscite dettaglio missioni'!JR81</f>
        <v>210141</v>
      </c>
      <c r="T81" s="13">
        <f>'Uscite dettaglio missioni'!JS81</f>
        <v>178596.84</v>
      </c>
      <c r="U81" s="13">
        <f>'Uscite dettaglio missioni'!JT81</f>
        <v>225242</v>
      </c>
      <c r="V81" s="13">
        <f>'Uscite dettaglio missioni'!JU81</f>
        <v>225242</v>
      </c>
      <c r="W81" s="13">
        <f>'Uscite dettaglio missioni'!JV81</f>
        <v>213855.56</v>
      </c>
      <c r="X81" s="13">
        <f>'Uscite dettaglio missioni'!JW81</f>
        <v>240706</v>
      </c>
      <c r="Y81" s="13">
        <f>'Uscite dettaglio missioni'!JX81</f>
        <v>240706</v>
      </c>
      <c r="Z81" s="13">
        <f>'Uscite dettaglio missioni'!JY81</f>
        <v>175067.47999999998</v>
      </c>
      <c r="AA81" s="13">
        <f>'Uscite dettaglio missioni'!JZ81</f>
        <v>281602</v>
      </c>
      <c r="AB81" s="13">
        <f>'Uscite dettaglio missioni'!KA81</f>
        <v>281602</v>
      </c>
      <c r="AC81" s="13">
        <v>187492.38</v>
      </c>
      <c r="AD81" s="13">
        <v>187492.38</v>
      </c>
      <c r="AE81" s="13">
        <v>187492.38</v>
      </c>
      <c r="AF81" s="13">
        <f>'Uscite dettaglio missioni'!KD81</f>
        <v>242000</v>
      </c>
      <c r="AG81" s="13">
        <v>187492.38</v>
      </c>
      <c r="AH81" s="13">
        <v>187492.38</v>
      </c>
      <c r="AI81" s="13">
        <v>187492.38</v>
      </c>
      <c r="AJ81" s="13">
        <v>187492.38</v>
      </c>
      <c r="AK81" s="13">
        <v>187492.38</v>
      </c>
      <c r="AL81" s="13">
        <f>'Uscite dettaglio missioni'!KJ81</f>
        <v>249480</v>
      </c>
    </row>
    <row r="82" spans="1:38" x14ac:dyDescent="0.25">
      <c r="A82" s="5">
        <v>4402</v>
      </c>
      <c r="B82" s="9" t="s">
        <v>412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>
        <v>0</v>
      </c>
      <c r="AD82" s="13">
        <v>0</v>
      </c>
      <c r="AE82" s="13">
        <v>0</v>
      </c>
      <c r="AF82" s="13"/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f>'Uscite dettaglio missioni'!KJ82</f>
        <v>39600</v>
      </c>
    </row>
    <row r="83" spans="1:38" x14ac:dyDescent="0.25">
      <c r="A83" s="5">
        <v>4403</v>
      </c>
      <c r="B83" s="9" t="s">
        <v>44</v>
      </c>
      <c r="C83" s="13">
        <f>'Uscite dettaglio missioni'!JB83</f>
        <v>0</v>
      </c>
      <c r="D83" s="13">
        <f>'Uscite dettaglio missioni'!JC83</f>
        <v>30000</v>
      </c>
      <c r="E83" s="13">
        <f>'Uscite dettaglio missioni'!JD83</f>
        <v>30007.63</v>
      </c>
      <c r="F83" s="13">
        <f>'Uscite dettaglio missioni'!JE83</f>
        <v>30000</v>
      </c>
      <c r="G83" s="13">
        <f>'Uscite dettaglio missioni'!JF83</f>
        <v>85000</v>
      </c>
      <c r="H83" s="13">
        <f>'Uscite dettaglio missioni'!JG83</f>
        <v>70339.289999999994</v>
      </c>
      <c r="I83" s="13">
        <f>'Uscite dettaglio missioni'!JH83</f>
        <v>40000</v>
      </c>
      <c r="J83" s="13">
        <f>'Uscite dettaglio missioni'!JI83</f>
        <v>50000</v>
      </c>
      <c r="K83" s="13">
        <f>'Uscite dettaglio missioni'!JJ83</f>
        <v>48242.52</v>
      </c>
      <c r="L83" s="13">
        <f>'Uscite dettaglio missioni'!JK83</f>
        <v>45000</v>
      </c>
      <c r="M83" s="13">
        <f>'Uscite dettaglio missioni'!JL83</f>
        <v>45000</v>
      </c>
      <c r="N83" s="13">
        <f>'Uscite dettaglio missioni'!JM83</f>
        <v>58231.1</v>
      </c>
      <c r="O83" s="13">
        <f>'Uscite dettaglio missioni'!JN83</f>
        <v>50000</v>
      </c>
      <c r="P83" s="13">
        <f>'Uscite dettaglio missioni'!JO83</f>
        <v>50000</v>
      </c>
      <c r="Q83" s="13">
        <f>'Uscite dettaglio missioni'!JP83</f>
        <v>62869.64</v>
      </c>
      <c r="R83" s="13">
        <f>'Uscite dettaglio missioni'!JQ83</f>
        <v>0</v>
      </c>
      <c r="S83" s="13">
        <f>'Uscite dettaglio missioni'!JR83</f>
        <v>22000</v>
      </c>
      <c r="T83" s="13">
        <f>'Uscite dettaglio missioni'!JS83</f>
        <v>63334.25</v>
      </c>
      <c r="U83" s="13">
        <f>'Uscite dettaglio missioni'!JT83</f>
        <v>60000</v>
      </c>
      <c r="V83" s="13">
        <f>'Uscite dettaglio missioni'!JU83</f>
        <v>60000</v>
      </c>
      <c r="W83" s="13">
        <f>'Uscite dettaglio missioni'!JV83</f>
        <v>50262.400000000001</v>
      </c>
      <c r="X83" s="13">
        <f>'Uscite dettaglio missioni'!JW83</f>
        <v>60000</v>
      </c>
      <c r="Y83" s="13">
        <f>'Uscite dettaglio missioni'!JX83</f>
        <v>60000</v>
      </c>
      <c r="Z83" s="13">
        <f>'Uscite dettaglio missioni'!JY83</f>
        <v>54063.82</v>
      </c>
      <c r="AA83" s="13">
        <f>'Uscite dettaglio missioni'!JZ83</f>
        <v>100000</v>
      </c>
      <c r="AB83" s="13">
        <f>'Uscite dettaglio missioni'!KA83</f>
        <v>100000</v>
      </c>
      <c r="AC83" s="13">
        <v>80799.509999999995</v>
      </c>
      <c r="AD83" s="13">
        <v>80799.509999999995</v>
      </c>
      <c r="AE83" s="13">
        <v>80799.509999999995</v>
      </c>
      <c r="AF83" s="13">
        <f>'Uscite dettaglio missioni'!KD83</f>
        <v>80000</v>
      </c>
      <c r="AG83" s="13">
        <v>80799.509999999995</v>
      </c>
      <c r="AH83" s="13">
        <v>80799.509999999995</v>
      </c>
      <c r="AI83" s="13">
        <v>80799.509999999995</v>
      </c>
      <c r="AJ83" s="13">
        <v>80799.509999999995</v>
      </c>
      <c r="AK83" s="13">
        <v>80799.509999999995</v>
      </c>
      <c r="AL83" s="13">
        <f>'Uscite dettaglio missioni'!KJ83</f>
        <v>150000</v>
      </c>
    </row>
    <row r="84" spans="1:38" x14ac:dyDescent="0.25">
      <c r="A84" s="5">
        <v>4405</v>
      </c>
      <c r="B84" s="9" t="s">
        <v>45</v>
      </c>
      <c r="C84" s="13">
        <f>'Uscite dettaglio missioni'!JB84</f>
        <v>60000</v>
      </c>
      <c r="D84" s="13">
        <f>'Uscite dettaglio missioni'!JC84</f>
        <v>100000</v>
      </c>
      <c r="E84" s="13">
        <f>'Uscite dettaglio missioni'!JD84</f>
        <v>101333.28</v>
      </c>
      <c r="F84" s="13">
        <f>'Uscite dettaglio missioni'!JE84</f>
        <v>107890</v>
      </c>
      <c r="G84" s="13">
        <f>'Uscite dettaglio missioni'!JF84</f>
        <v>107927.13999999998</v>
      </c>
      <c r="H84" s="13">
        <f>'Uscite dettaglio missioni'!JG84</f>
        <v>106920.81</v>
      </c>
      <c r="I84" s="13">
        <f>'Uscite dettaglio missioni'!JH84</f>
        <v>111388</v>
      </c>
      <c r="J84" s="13">
        <f>'Uscite dettaglio missioni'!JI84</f>
        <v>110148</v>
      </c>
      <c r="K84" s="13">
        <f>'Uscite dettaglio missioni'!JJ84</f>
        <v>107011.93</v>
      </c>
      <c r="L84" s="13">
        <f>'Uscite dettaglio missioni'!JK84</f>
        <v>107150</v>
      </c>
      <c r="M84" s="13">
        <f>'Uscite dettaglio missioni'!JL84</f>
        <v>107150</v>
      </c>
      <c r="N84" s="13">
        <f>'Uscite dettaglio missioni'!JM84</f>
        <v>107149</v>
      </c>
      <c r="O84" s="13">
        <f>'Uscite dettaglio missioni'!JN84</f>
        <v>107150</v>
      </c>
      <c r="P84" s="13">
        <f>'Uscite dettaglio missioni'!JO84</f>
        <v>107150</v>
      </c>
      <c r="Q84" s="13">
        <f>'Uscite dettaglio missioni'!JP84</f>
        <v>107143</v>
      </c>
      <c r="R84" s="13">
        <f>'Uscite dettaglio missioni'!JQ84</f>
        <v>107149</v>
      </c>
      <c r="S84" s="13">
        <f>'Uscite dettaglio missioni'!JR84</f>
        <v>107149</v>
      </c>
      <c r="T84" s="13">
        <f>'Uscite dettaglio missioni'!JS84</f>
        <v>107143</v>
      </c>
      <c r="U84" s="13">
        <f>'Uscite dettaglio missioni'!JT84</f>
        <v>107043</v>
      </c>
      <c r="V84" s="13">
        <f>'Uscite dettaglio missioni'!JU84</f>
        <v>107043</v>
      </c>
      <c r="W84" s="13">
        <f>'Uscite dettaglio missioni'!JV84</f>
        <v>107142.36</v>
      </c>
      <c r="X84" s="13">
        <f>'Uscite dettaglio missioni'!JW84</f>
        <v>107049</v>
      </c>
      <c r="Y84" s="13">
        <f>'Uscite dettaglio missioni'!JX84</f>
        <v>107049</v>
      </c>
      <c r="Z84" s="13">
        <f>'Uscite dettaglio missioni'!JY84</f>
        <v>110572</v>
      </c>
      <c r="AA84" s="13">
        <f>'Uscite dettaglio missioni'!JZ84</f>
        <v>147034</v>
      </c>
      <c r="AB84" s="13">
        <f>'Uscite dettaglio missioni'!KA84</f>
        <v>156000</v>
      </c>
      <c r="AC84" s="13">
        <v>158843.32</v>
      </c>
      <c r="AD84" s="13">
        <v>158843.32</v>
      </c>
      <c r="AE84" s="13">
        <v>158843.32</v>
      </c>
      <c r="AF84" s="13">
        <f>'Uscite dettaglio missioni'!KD84</f>
        <v>146600</v>
      </c>
      <c r="AG84" s="13">
        <v>158843.32</v>
      </c>
      <c r="AH84" s="13">
        <v>158843.32</v>
      </c>
      <c r="AI84" s="13">
        <v>158843.32</v>
      </c>
      <c r="AJ84" s="13">
        <v>158843.32</v>
      </c>
      <c r="AK84" s="13">
        <v>158843.32</v>
      </c>
      <c r="AL84" s="13">
        <f>'Uscite dettaglio missioni'!KJ84</f>
        <v>153489</v>
      </c>
    </row>
    <row r="85" spans="1:38" x14ac:dyDescent="0.25">
      <c r="A85" s="5">
        <v>4499</v>
      </c>
      <c r="B85" s="9" t="s">
        <v>46</v>
      </c>
      <c r="C85" s="13">
        <f>'Uscite dettaglio missioni'!JB85</f>
        <v>20000</v>
      </c>
      <c r="D85" s="13">
        <f>'Uscite dettaglio missioni'!JC85</f>
        <v>20000</v>
      </c>
      <c r="E85" s="13">
        <f>'Uscite dettaglio missioni'!JD85</f>
        <v>9665.51</v>
      </c>
      <c r="F85" s="13">
        <f>'Uscite dettaglio missioni'!JE85</f>
        <v>759077</v>
      </c>
      <c r="G85" s="13">
        <f>'Uscite dettaglio missioni'!JF85</f>
        <v>762458</v>
      </c>
      <c r="H85" s="13">
        <f>'Uscite dettaglio missioni'!JG85</f>
        <v>760004.16</v>
      </c>
      <c r="I85" s="13">
        <f>'Uscite dettaglio missioni'!JH85</f>
        <v>763035.99</v>
      </c>
      <c r="J85" s="13">
        <f>'Uscite dettaglio missioni'!JI85</f>
        <v>763035.99</v>
      </c>
      <c r="K85" s="13">
        <f>'Uscite dettaglio missioni'!JJ85</f>
        <v>757647.39</v>
      </c>
      <c r="L85" s="13">
        <f>'Uscite dettaglio missioni'!JK85</f>
        <v>755182</v>
      </c>
      <c r="M85" s="13">
        <f>'Uscite dettaglio missioni'!JL85</f>
        <v>756182</v>
      </c>
      <c r="N85" s="13">
        <f>'Uscite dettaglio missioni'!JM85</f>
        <v>743716.17999999993</v>
      </c>
      <c r="O85" s="13">
        <f>'Uscite dettaglio missioni'!JN85</f>
        <v>739270</v>
      </c>
      <c r="P85" s="13">
        <f>'Uscite dettaglio missioni'!JO85</f>
        <v>739270</v>
      </c>
      <c r="Q85" s="13">
        <f>'Uscite dettaglio missioni'!JP85</f>
        <v>739114.7</v>
      </c>
      <c r="R85" s="13">
        <f>'Uscite dettaglio missioni'!JQ85</f>
        <v>739670</v>
      </c>
      <c r="S85" s="13">
        <f>'Uscite dettaglio missioni'!JR85</f>
        <v>739744.91</v>
      </c>
      <c r="T85" s="13">
        <f>'Uscite dettaglio missioni'!JS85</f>
        <v>735904.98</v>
      </c>
      <c r="U85" s="13">
        <f>'Uscite dettaglio missioni'!JT85</f>
        <v>737437</v>
      </c>
      <c r="V85" s="13">
        <f>'Uscite dettaglio missioni'!JU85</f>
        <v>801110.22</v>
      </c>
      <c r="W85" s="13">
        <f>'Uscite dettaglio missioni'!JV85</f>
        <v>803419.04999999993</v>
      </c>
      <c r="X85" s="13">
        <f>'Uscite dettaglio missioni'!JW85</f>
        <v>807100</v>
      </c>
      <c r="Y85" s="13">
        <f>'Uscite dettaglio missioni'!JX85</f>
        <v>887100</v>
      </c>
      <c r="Z85" s="13">
        <f>'Uscite dettaglio missioni'!JY85</f>
        <v>802245.98000000021</v>
      </c>
      <c r="AA85" s="13">
        <f>'Uscite dettaglio missioni'!JZ85</f>
        <v>849039</v>
      </c>
      <c r="AB85" s="13">
        <f>'Uscite dettaglio missioni'!KA85</f>
        <v>857682</v>
      </c>
      <c r="AC85" s="13">
        <v>815762.24</v>
      </c>
      <c r="AD85" s="13">
        <v>815762.24</v>
      </c>
      <c r="AE85" s="13">
        <v>815762.24</v>
      </c>
      <c r="AF85" s="13">
        <f>'Uscite dettaglio missioni'!KD85</f>
        <v>817300</v>
      </c>
      <c r="AG85" s="13">
        <v>815762.24</v>
      </c>
      <c r="AH85" s="13">
        <v>815762.24</v>
      </c>
      <c r="AI85" s="13">
        <v>815762.24</v>
      </c>
      <c r="AJ85" s="13">
        <v>815762.24</v>
      </c>
      <c r="AK85" s="13">
        <v>815762.24</v>
      </c>
      <c r="AL85" s="13">
        <f>'Uscite dettaglio missioni'!KJ85</f>
        <v>828285</v>
      </c>
    </row>
    <row r="86" spans="1:38" ht="15" customHeight="1" x14ac:dyDescent="0.25">
      <c r="A86" s="5">
        <v>45</v>
      </c>
      <c r="B86" s="8" t="s">
        <v>79</v>
      </c>
      <c r="C86" s="12">
        <f>'Uscite dettaglio missioni'!JB86</f>
        <v>567923.14</v>
      </c>
      <c r="D86" s="12">
        <f>'Uscite dettaglio missioni'!JC86</f>
        <v>504948.05</v>
      </c>
      <c r="E86" s="12">
        <f>'Uscite dettaglio missioni'!JD86</f>
        <v>369533.32</v>
      </c>
      <c r="F86" s="12">
        <f>'Uscite dettaglio missioni'!JE86</f>
        <v>408394.9</v>
      </c>
      <c r="G86" s="12">
        <f>'Uscite dettaglio missioni'!JF86</f>
        <v>358664.38</v>
      </c>
      <c r="H86" s="12">
        <f>'Uscite dettaglio missioni'!JG86</f>
        <v>339902.42999999993</v>
      </c>
      <c r="I86" s="12">
        <f>'Uscite dettaglio missioni'!JH86</f>
        <v>378600</v>
      </c>
      <c r="J86" s="12">
        <f>'Uscite dettaglio missioni'!JI86</f>
        <v>451745.35</v>
      </c>
      <c r="K86" s="12">
        <f>'Uscite dettaglio missioni'!JJ86</f>
        <v>350736.82</v>
      </c>
      <c r="L86" s="12">
        <f>'Uscite dettaglio missioni'!JK86</f>
        <v>319560</v>
      </c>
      <c r="M86" s="12">
        <f>'Uscite dettaglio missioni'!JL86</f>
        <v>328472.53000000003</v>
      </c>
      <c r="N86" s="12">
        <f>'Uscite dettaglio missioni'!JM86</f>
        <v>244987.63</v>
      </c>
      <c r="O86" s="12">
        <f>'Uscite dettaglio missioni'!JN86</f>
        <v>232187</v>
      </c>
      <c r="P86" s="12">
        <f>'Uscite dettaglio missioni'!JO86</f>
        <v>239801.19</v>
      </c>
      <c r="Q86" s="12">
        <f>'Uscite dettaglio missioni'!JP86</f>
        <v>47125.32</v>
      </c>
      <c r="R86" s="12">
        <f>'Uscite dettaglio missioni'!JQ86</f>
        <v>93600</v>
      </c>
      <c r="S86" s="12">
        <f>'Uscite dettaglio missioni'!JR86</f>
        <v>99194.8</v>
      </c>
      <c r="T86" s="12">
        <f>'Uscite dettaglio missioni'!JS86</f>
        <v>105631.67</v>
      </c>
      <c r="U86" s="12">
        <f>'Uscite dettaglio missioni'!JT86</f>
        <v>106532</v>
      </c>
      <c r="V86" s="12">
        <f>'Uscite dettaglio missioni'!JU86</f>
        <v>94138</v>
      </c>
      <c r="W86" s="12">
        <f>'Uscite dettaglio missioni'!JV86</f>
        <v>68805.239999999991</v>
      </c>
      <c r="X86" s="12">
        <f>'Uscite dettaglio missioni'!JW86</f>
        <v>97075</v>
      </c>
      <c r="Y86" s="12">
        <f>'Uscite dettaglio missioni'!JX86</f>
        <v>97075</v>
      </c>
      <c r="Z86" s="12">
        <f>'Uscite dettaglio missioni'!JY86</f>
        <v>73554.100000000006</v>
      </c>
      <c r="AA86" s="12">
        <f>'Uscite dettaglio missioni'!JZ86</f>
        <v>99380.800000000003</v>
      </c>
      <c r="AB86" s="12">
        <f>'Uscite dettaglio missioni'!KA86</f>
        <v>86051.9</v>
      </c>
      <c r="AC86" s="12">
        <f>'Uscite dettaglio missioni'!KA86</f>
        <v>86051.9</v>
      </c>
      <c r="AD86" s="12">
        <f>'Uscite dettaglio missioni'!KB86</f>
        <v>48691.280000000006</v>
      </c>
      <c r="AE86" s="12">
        <f>'Uscite dettaglio missioni'!KC86</f>
        <v>55899.999999999993</v>
      </c>
      <c r="AF86" s="12">
        <f>'Uscite dettaglio missioni'!KD86</f>
        <v>144456.00000000003</v>
      </c>
      <c r="AG86" s="12">
        <f>'Uscite dettaglio missioni'!KE86</f>
        <v>325100.18</v>
      </c>
      <c r="AH86" s="12">
        <f>'Uscite dettaglio missioni'!KF86</f>
        <v>229999</v>
      </c>
      <c r="AI86" s="12">
        <f>'Uscite dettaglio missioni'!KG86</f>
        <v>263848.53000000003</v>
      </c>
      <c r="AJ86" s="12">
        <f>'Uscite dettaglio missioni'!KH86</f>
        <v>211606.69999999998</v>
      </c>
      <c r="AK86" s="12">
        <f>'Uscite dettaglio missioni'!KI86</f>
        <v>292320</v>
      </c>
      <c r="AL86" s="12">
        <f>'Uscite dettaglio missioni'!KJ86</f>
        <v>292320</v>
      </c>
    </row>
    <row r="87" spans="1:38" x14ac:dyDescent="0.25">
      <c r="A87" s="5">
        <v>4502</v>
      </c>
      <c r="B87" s="9" t="s">
        <v>47</v>
      </c>
      <c r="C87" s="13">
        <f>'Uscite dettaglio missioni'!JB87</f>
        <v>120000</v>
      </c>
      <c r="D87" s="13">
        <f>'Uscite dettaglio missioni'!JC87</f>
        <v>120000</v>
      </c>
      <c r="E87" s="13">
        <f>'Uscite dettaglio missioni'!JD87</f>
        <v>49140.84</v>
      </c>
      <c r="F87" s="13">
        <f>'Uscite dettaglio missioni'!JE87</f>
        <v>51150</v>
      </c>
      <c r="G87" s="13">
        <f>'Uscite dettaglio missioni'!JF87</f>
        <v>46142.65</v>
      </c>
      <c r="H87" s="13">
        <f>'Uscite dettaglio missioni'!JG87</f>
        <v>46142.65</v>
      </c>
      <c r="I87" s="13">
        <f>'Uscite dettaglio missioni'!JH87</f>
        <v>55000</v>
      </c>
      <c r="J87" s="13">
        <f>'Uscite dettaglio missioni'!JI87</f>
        <v>66000</v>
      </c>
      <c r="K87" s="13">
        <f>'Uscite dettaglio missioni'!JJ87</f>
        <v>68582.19</v>
      </c>
      <c r="L87" s="13">
        <f>'Uscite dettaglio missioni'!JK87</f>
        <v>35000</v>
      </c>
      <c r="M87" s="13">
        <f>'Uscite dettaglio missioni'!JL87</f>
        <v>35000</v>
      </c>
      <c r="N87" s="13">
        <f>'Uscite dettaglio missioni'!JM87</f>
        <v>23703.119999999999</v>
      </c>
      <c r="O87" s="13">
        <f>'Uscite dettaglio missioni'!JN87</f>
        <v>5000</v>
      </c>
      <c r="P87" s="13">
        <f>'Uscite dettaglio missioni'!JO87</f>
        <v>5000</v>
      </c>
      <c r="Q87" s="13">
        <f>'Uscite dettaglio missioni'!JP87</f>
        <v>0</v>
      </c>
      <c r="R87" s="13">
        <f>'Uscite dettaglio missioni'!JQ87</f>
        <v>4500</v>
      </c>
      <c r="S87" s="13">
        <f>'Uscite dettaglio missioni'!JR87</f>
        <v>0</v>
      </c>
      <c r="T87" s="13">
        <f>'Uscite dettaglio missioni'!JS87</f>
        <v>0</v>
      </c>
      <c r="U87" s="13">
        <f>'Uscite dettaglio missioni'!JT87</f>
        <v>4500</v>
      </c>
      <c r="V87" s="13">
        <f>'Uscite dettaglio missioni'!JU87</f>
        <v>1000</v>
      </c>
      <c r="W87" s="13">
        <f>'Uscite dettaglio missioni'!JV87</f>
        <v>0</v>
      </c>
      <c r="X87" s="13">
        <f>'Uscite dettaglio missioni'!JW87</f>
        <v>2000</v>
      </c>
      <c r="Y87" s="13">
        <f>'Uscite dettaglio missioni'!JX87</f>
        <v>2000</v>
      </c>
      <c r="Z87" s="13">
        <f>'Uscite dettaglio missioni'!JY87</f>
        <v>0</v>
      </c>
      <c r="AA87" s="13">
        <f>'Uscite dettaglio missioni'!JZ87</f>
        <v>0</v>
      </c>
      <c r="AB87" s="13">
        <f>'Uscite dettaglio missioni'!KA87</f>
        <v>0</v>
      </c>
      <c r="AC87" s="13">
        <f>'Uscite dettaglio missioni'!KA87</f>
        <v>0</v>
      </c>
      <c r="AD87" s="13">
        <f>'Uscite dettaglio missioni'!KB87</f>
        <v>0</v>
      </c>
      <c r="AE87" s="13">
        <f>'Uscite dettaglio missioni'!KC87</f>
        <v>0</v>
      </c>
      <c r="AF87" s="13">
        <f>'Uscite dettaglio missioni'!KD87</f>
        <v>15000</v>
      </c>
      <c r="AG87" s="13">
        <f>'Uscite dettaglio missioni'!KE87</f>
        <v>20506.48</v>
      </c>
      <c r="AH87" s="13">
        <f>'Uscite dettaglio missioni'!KF87</f>
        <v>21312</v>
      </c>
      <c r="AI87" s="13">
        <f>'Uscite dettaglio missioni'!KG87</f>
        <v>21312</v>
      </c>
      <c r="AJ87" s="13">
        <f>'Uscite dettaglio missioni'!KH87</f>
        <v>14220.67</v>
      </c>
      <c r="AK87" s="13">
        <f>'Uscite dettaglio missioni'!KI87</f>
        <v>25500</v>
      </c>
      <c r="AL87" s="13">
        <f>'Uscite dettaglio missioni'!KJ87</f>
        <v>25500</v>
      </c>
    </row>
    <row r="88" spans="1:38" x14ac:dyDescent="0.25">
      <c r="A88" s="5">
        <v>4503</v>
      </c>
      <c r="B88" s="9" t="s">
        <v>48</v>
      </c>
      <c r="C88" s="13">
        <f>'Uscite dettaglio missioni'!JB88</f>
        <v>52000</v>
      </c>
      <c r="D88" s="13">
        <f>'Uscite dettaglio missioni'!JC88</f>
        <v>52000</v>
      </c>
      <c r="E88" s="13">
        <f>'Uscite dettaglio missioni'!JD88</f>
        <v>29007.7</v>
      </c>
      <c r="F88" s="13">
        <f>'Uscite dettaglio missioni'!JE88</f>
        <v>39250</v>
      </c>
      <c r="G88" s="13">
        <f>'Uscite dettaglio missioni'!JF88</f>
        <v>14080.58</v>
      </c>
      <c r="H88" s="13">
        <f>'Uscite dettaglio missioni'!JG88</f>
        <v>15028.28</v>
      </c>
      <c r="I88" s="13">
        <f>'Uscite dettaglio missioni'!JH88</f>
        <v>55000</v>
      </c>
      <c r="J88" s="13">
        <f>'Uscite dettaglio missioni'!JI88</f>
        <v>32000</v>
      </c>
      <c r="K88" s="13">
        <f>'Uscite dettaglio missioni'!JJ88</f>
        <v>27377.81</v>
      </c>
      <c r="L88" s="13">
        <f>'Uscite dettaglio missioni'!JK88</f>
        <v>20000</v>
      </c>
      <c r="M88" s="13">
        <f>'Uscite dettaglio missioni'!JL88</f>
        <v>20000</v>
      </c>
      <c r="N88" s="13">
        <f>'Uscite dettaglio missioni'!JM88</f>
        <v>2698.8</v>
      </c>
      <c r="O88" s="13">
        <f>'Uscite dettaglio missioni'!JN88</f>
        <v>5000</v>
      </c>
      <c r="P88" s="13">
        <f>'Uscite dettaglio missioni'!JO88</f>
        <v>5000</v>
      </c>
      <c r="Q88" s="13">
        <f>'Uscite dettaglio missioni'!JP88</f>
        <v>0</v>
      </c>
      <c r="R88" s="13">
        <f>'Uscite dettaglio missioni'!JQ88</f>
        <v>4500</v>
      </c>
      <c r="S88" s="13">
        <f>'Uscite dettaglio missioni'!JR88</f>
        <v>0</v>
      </c>
      <c r="T88" s="13">
        <f>'Uscite dettaglio missioni'!JS88</f>
        <v>0</v>
      </c>
      <c r="U88" s="13">
        <f>'Uscite dettaglio missioni'!JT88</f>
        <v>4500</v>
      </c>
      <c r="V88" s="13">
        <f>'Uscite dettaglio missioni'!JU88</f>
        <v>1010</v>
      </c>
      <c r="W88" s="13">
        <f>'Uscite dettaglio missioni'!JV88</f>
        <v>0</v>
      </c>
      <c r="X88" s="13">
        <f>'Uscite dettaglio missioni'!JW88</f>
        <v>1000</v>
      </c>
      <c r="Y88" s="13">
        <f>'Uscite dettaglio missioni'!JX88</f>
        <v>1000</v>
      </c>
      <c r="Z88" s="13">
        <f>'Uscite dettaglio missioni'!JY88</f>
        <v>0</v>
      </c>
      <c r="AA88" s="13">
        <f>'Uscite dettaglio missioni'!JZ88</f>
        <v>0</v>
      </c>
      <c r="AB88" s="13">
        <f>'Uscite dettaglio missioni'!KA88</f>
        <v>0</v>
      </c>
      <c r="AC88" s="13">
        <f>'Uscite dettaglio missioni'!KA88</f>
        <v>0</v>
      </c>
      <c r="AD88" s="13">
        <f>'Uscite dettaglio missioni'!KB88</f>
        <v>0</v>
      </c>
      <c r="AE88" s="13">
        <f>'Uscite dettaglio missioni'!KC88</f>
        <v>0</v>
      </c>
      <c r="AF88" s="13">
        <f>'Uscite dettaglio missioni'!KD88</f>
        <v>35000</v>
      </c>
      <c r="AG88" s="13">
        <f>'Uscite dettaglio missioni'!KE88</f>
        <v>79015.37</v>
      </c>
      <c r="AH88" s="13">
        <f>'Uscite dettaglio missioni'!KF88</f>
        <v>62640</v>
      </c>
      <c r="AI88" s="13">
        <f>'Uscite dettaglio missioni'!KG88</f>
        <v>62640</v>
      </c>
      <c r="AJ88" s="13">
        <f>'Uscite dettaglio missioni'!KH88</f>
        <v>49700.56</v>
      </c>
      <c r="AK88" s="13">
        <f>'Uscite dettaglio missioni'!KI88</f>
        <v>75000</v>
      </c>
      <c r="AL88" s="13">
        <f>'Uscite dettaglio missioni'!KJ88</f>
        <v>75000</v>
      </c>
    </row>
    <row r="89" spans="1:38" x14ac:dyDescent="0.25">
      <c r="A89" s="5">
        <v>4504</v>
      </c>
      <c r="B89" s="9" t="s">
        <v>49</v>
      </c>
      <c r="C89" s="13">
        <f>'Uscite dettaglio missioni'!JB89</f>
        <v>59000</v>
      </c>
      <c r="D89" s="13">
        <f>'Uscite dettaglio missioni'!JC89</f>
        <v>59000</v>
      </c>
      <c r="E89" s="13">
        <f>'Uscite dettaglio missioni'!JD89</f>
        <v>43483.67</v>
      </c>
      <c r="F89" s="13">
        <f>'Uscite dettaglio missioni'!JE89</f>
        <v>38500</v>
      </c>
      <c r="G89" s="13">
        <f>'Uscite dettaglio missioni'!JF89</f>
        <v>34930</v>
      </c>
      <c r="H89" s="13">
        <f>'Uscite dettaglio missioni'!JG89</f>
        <v>44162.25</v>
      </c>
      <c r="I89" s="13">
        <f>'Uscite dettaglio missioni'!JH89</f>
        <v>57500</v>
      </c>
      <c r="J89" s="13">
        <f>'Uscite dettaglio missioni'!JI89</f>
        <v>47000</v>
      </c>
      <c r="K89" s="13">
        <f>'Uscite dettaglio missioni'!JJ89</f>
        <v>23585.85</v>
      </c>
      <c r="L89" s="13">
        <f>'Uscite dettaglio missioni'!JK89</f>
        <v>15000</v>
      </c>
      <c r="M89" s="13">
        <f>'Uscite dettaglio missioni'!JL89</f>
        <v>15000</v>
      </c>
      <c r="N89" s="13">
        <f>'Uscite dettaglio missioni'!JM89</f>
        <v>11667.81</v>
      </c>
      <c r="O89" s="13">
        <f>'Uscite dettaglio missioni'!JN89</f>
        <v>5000</v>
      </c>
      <c r="P89" s="13">
        <f>'Uscite dettaglio missioni'!JO89</f>
        <v>5000</v>
      </c>
      <c r="Q89" s="13">
        <f>'Uscite dettaglio missioni'!JP89</f>
        <v>944.8</v>
      </c>
      <c r="R89" s="13">
        <f>'Uscite dettaglio missioni'!JQ89</f>
        <v>5000</v>
      </c>
      <c r="S89" s="13">
        <f>'Uscite dettaglio missioni'!JR89</f>
        <v>5050</v>
      </c>
      <c r="T89" s="13">
        <f>'Uscite dettaglio missioni'!JS89</f>
        <v>929.5</v>
      </c>
      <c r="U89" s="13">
        <f>'Uscite dettaglio missioni'!JT89</f>
        <v>5000</v>
      </c>
      <c r="V89" s="13">
        <f>'Uscite dettaglio missioni'!JU89</f>
        <v>3500</v>
      </c>
      <c r="W89" s="13">
        <f>'Uscite dettaglio missioni'!JV89</f>
        <v>51</v>
      </c>
      <c r="X89" s="13">
        <f>'Uscite dettaglio missioni'!JW89</f>
        <v>2500</v>
      </c>
      <c r="Y89" s="13">
        <f>'Uscite dettaglio missioni'!JX89</f>
        <v>2500</v>
      </c>
      <c r="Z89" s="13">
        <f>'Uscite dettaglio missioni'!JY89</f>
        <v>3.85</v>
      </c>
      <c r="AA89" s="13">
        <f>'Uscite dettaglio missioni'!JZ89</f>
        <v>1500</v>
      </c>
      <c r="AB89" s="13">
        <f>'Uscite dettaglio missioni'!KA89</f>
        <v>1500</v>
      </c>
      <c r="AC89" s="13">
        <v>121.63</v>
      </c>
      <c r="AD89" s="13">
        <v>121.63</v>
      </c>
      <c r="AE89" s="13">
        <v>121.63</v>
      </c>
      <c r="AF89" s="13">
        <f>'Uscite dettaglio missioni'!KD89</f>
        <v>40000</v>
      </c>
      <c r="AG89" s="13">
        <v>121.63</v>
      </c>
      <c r="AH89" s="13">
        <v>121.63</v>
      </c>
      <c r="AI89" s="13">
        <v>121.63</v>
      </c>
      <c r="AJ89" s="13">
        <v>121.63</v>
      </c>
      <c r="AK89" s="13">
        <v>121.63</v>
      </c>
      <c r="AL89" s="13">
        <f>'Uscite dettaglio missioni'!KJ89</f>
        <v>51800</v>
      </c>
    </row>
    <row r="90" spans="1:38" x14ac:dyDescent="0.25">
      <c r="A90" s="5">
        <v>4505</v>
      </c>
      <c r="B90" s="9" t="s">
        <v>50</v>
      </c>
      <c r="C90" s="13">
        <f>'Uscite dettaglio missioni'!JB90</f>
        <v>48000</v>
      </c>
      <c r="D90" s="13">
        <f>'Uscite dettaglio missioni'!JC90</f>
        <v>48000</v>
      </c>
      <c r="E90" s="13">
        <f>'Uscite dettaglio missioni'!JD90</f>
        <v>37934.79</v>
      </c>
      <c r="F90" s="13">
        <f>'Uscite dettaglio missioni'!JE90</f>
        <v>42000</v>
      </c>
      <c r="G90" s="13">
        <f>'Uscite dettaglio missioni'!JF90</f>
        <v>28199.68</v>
      </c>
      <c r="H90" s="13">
        <f>'Uscite dettaglio missioni'!JG90</f>
        <v>38862.17</v>
      </c>
      <c r="I90" s="13">
        <f>'Uscite dettaglio missioni'!JH90</f>
        <v>58000</v>
      </c>
      <c r="J90" s="13">
        <f>'Uscite dettaglio missioni'!JI90</f>
        <v>53320</v>
      </c>
      <c r="K90" s="13">
        <f>'Uscite dettaglio missioni'!JJ90</f>
        <v>41008.31</v>
      </c>
      <c r="L90" s="13">
        <f>'Uscite dettaglio missioni'!JK90</f>
        <v>58000</v>
      </c>
      <c r="M90" s="13">
        <f>'Uscite dettaglio missioni'!JL90</f>
        <v>58007.73</v>
      </c>
      <c r="N90" s="13">
        <f>'Uscite dettaglio missioni'!JM90</f>
        <v>43516.75</v>
      </c>
      <c r="O90" s="13">
        <f>'Uscite dettaglio missioni'!JN90</f>
        <v>58000</v>
      </c>
      <c r="P90" s="13">
        <f>'Uscite dettaglio missioni'!JO90</f>
        <v>58000</v>
      </c>
      <c r="Q90" s="13">
        <f>'Uscite dettaglio missioni'!JP90</f>
        <v>14594.68</v>
      </c>
      <c r="R90" s="13">
        <f>'Uscite dettaglio missioni'!JQ90</f>
        <v>58000</v>
      </c>
      <c r="S90" s="13">
        <f>'Uscite dettaglio missioni'!JR90</f>
        <v>58000</v>
      </c>
      <c r="T90" s="13">
        <f>'Uscite dettaglio missioni'!JS90</f>
        <v>60493.99</v>
      </c>
      <c r="U90" s="13">
        <f>'Uscite dettaglio missioni'!JT90</f>
        <v>55830</v>
      </c>
      <c r="V90" s="13">
        <f>'Uscite dettaglio missioni'!JU90</f>
        <v>55373</v>
      </c>
      <c r="W90" s="13">
        <f>'Uscite dettaglio missioni'!JV90</f>
        <v>37151.919999999998</v>
      </c>
      <c r="X90" s="13">
        <f>'Uscite dettaglio missioni'!JW90</f>
        <v>58750</v>
      </c>
      <c r="Y90" s="13">
        <f>'Uscite dettaglio missioni'!JX90</f>
        <v>58750</v>
      </c>
      <c r="Z90" s="13">
        <f>'Uscite dettaglio missioni'!JY90</f>
        <v>33475.74</v>
      </c>
      <c r="AA90" s="13">
        <f>'Uscite dettaglio missioni'!JZ90</f>
        <v>58800</v>
      </c>
      <c r="AB90" s="13">
        <f>'Uscite dettaglio missioni'!KA90</f>
        <v>38800</v>
      </c>
      <c r="AC90" s="13">
        <v>18518.330000000002</v>
      </c>
      <c r="AD90" s="13">
        <v>18518.330000000002</v>
      </c>
      <c r="AE90" s="13">
        <v>18518.330000000002</v>
      </c>
      <c r="AF90" s="13">
        <f>'Uscite dettaglio missioni'!KD90</f>
        <v>31885.119999999999</v>
      </c>
      <c r="AG90" s="13">
        <v>18518.330000000002</v>
      </c>
      <c r="AH90" s="13">
        <v>18518.330000000002</v>
      </c>
      <c r="AI90" s="13">
        <v>18518.330000000002</v>
      </c>
      <c r="AJ90" s="13">
        <v>18518.330000000002</v>
      </c>
      <c r="AK90" s="13">
        <v>18518.330000000002</v>
      </c>
      <c r="AL90" s="13">
        <f>'Uscite dettaglio missioni'!KJ90</f>
        <v>36300</v>
      </c>
    </row>
    <row r="91" spans="1:38" x14ac:dyDescent="0.25">
      <c r="A91" s="5">
        <v>4506</v>
      </c>
      <c r="B91" s="9" t="s">
        <v>51</v>
      </c>
      <c r="C91" s="13">
        <f>'Uscite dettaglio missioni'!JB91</f>
        <v>7000</v>
      </c>
      <c r="D91" s="13">
        <f>'Uscite dettaglio missioni'!JC91</f>
        <v>7000</v>
      </c>
      <c r="E91" s="13">
        <f>'Uscite dettaglio missioni'!JD91</f>
        <v>7128.29</v>
      </c>
      <c r="F91" s="13">
        <f>'Uscite dettaglio missioni'!JE91</f>
        <v>11700</v>
      </c>
      <c r="G91" s="13">
        <f>'Uscite dettaglio missioni'!JF91</f>
        <v>11700</v>
      </c>
      <c r="H91" s="13">
        <f>'Uscite dettaglio missioni'!JG91</f>
        <v>11191.3</v>
      </c>
      <c r="I91" s="13">
        <f>'Uscite dettaglio missioni'!JH91</f>
        <v>0</v>
      </c>
      <c r="J91" s="13">
        <f>'Uscite dettaglio missioni'!JI91</f>
        <v>13500</v>
      </c>
      <c r="K91" s="13">
        <f>'Uscite dettaglio missioni'!JJ91</f>
        <v>11319.49</v>
      </c>
      <c r="L91" s="13">
        <f>'Uscite dettaglio missioni'!JK91</f>
        <v>13500</v>
      </c>
      <c r="M91" s="13">
        <f>'Uscite dettaglio missioni'!JL91</f>
        <v>13500</v>
      </c>
      <c r="N91" s="13">
        <f>'Uscite dettaglio missioni'!JM91</f>
        <v>12374.86</v>
      </c>
      <c r="O91" s="13">
        <f>'Uscite dettaglio missioni'!JN91</f>
        <v>13500</v>
      </c>
      <c r="P91" s="13">
        <f>'Uscite dettaglio missioni'!JO91</f>
        <v>16470</v>
      </c>
      <c r="Q91" s="13">
        <f>'Uscite dettaglio missioni'!JP91</f>
        <v>9833.61</v>
      </c>
      <c r="R91" s="13">
        <f>'Uscite dettaglio missioni'!JQ91</f>
        <v>13500</v>
      </c>
      <c r="S91" s="13">
        <f>'Uscite dettaglio missioni'!JR91</f>
        <v>13500</v>
      </c>
      <c r="T91" s="13">
        <f>'Uscite dettaglio missioni'!JS91</f>
        <v>8539.9699999999993</v>
      </c>
      <c r="U91" s="13">
        <f>'Uscite dettaglio missioni'!JT91</f>
        <v>13500</v>
      </c>
      <c r="V91" s="13">
        <f>'Uscite dettaglio missioni'!JU91</f>
        <v>13040</v>
      </c>
      <c r="W91" s="13">
        <f>'Uscite dettaglio missioni'!JV91</f>
        <v>11309.99</v>
      </c>
      <c r="X91" s="13">
        <f>'Uscite dettaglio missioni'!JW91</f>
        <v>13410</v>
      </c>
      <c r="Y91" s="13">
        <f>'Uscite dettaglio missioni'!JX91</f>
        <v>13410</v>
      </c>
      <c r="Z91" s="13">
        <f>'Uscite dettaglio missioni'!JY91</f>
        <v>14175.47</v>
      </c>
      <c r="AA91" s="13">
        <f>'Uscite dettaglio missioni'!JZ91</f>
        <v>13400</v>
      </c>
      <c r="AB91" s="13">
        <f>'Uscite dettaglio missioni'!KA91</f>
        <v>13400</v>
      </c>
      <c r="AC91" s="13">
        <v>8033.38</v>
      </c>
      <c r="AD91" s="13">
        <v>8033.38</v>
      </c>
      <c r="AE91" s="13">
        <v>8033.38</v>
      </c>
      <c r="AF91" s="13">
        <f>'Uscite dettaglio missioni'!KD91</f>
        <v>10950</v>
      </c>
      <c r="AG91" s="13">
        <v>8033.38</v>
      </c>
      <c r="AH91" s="13">
        <v>8033.38</v>
      </c>
      <c r="AI91" s="13">
        <v>8033.38</v>
      </c>
      <c r="AJ91" s="13">
        <v>8033.38</v>
      </c>
      <c r="AK91" s="13">
        <v>8033.38</v>
      </c>
      <c r="AL91" s="13">
        <f>'Uscite dettaglio missioni'!KJ91</f>
        <v>13400</v>
      </c>
    </row>
    <row r="92" spans="1:38" x14ac:dyDescent="0.25">
      <c r="A92" s="5">
        <v>4507</v>
      </c>
      <c r="B92" s="9" t="s">
        <v>52</v>
      </c>
      <c r="C92" s="13">
        <f>'Uscite dettaglio missioni'!JB92</f>
        <v>4500</v>
      </c>
      <c r="D92" s="13">
        <f>'Uscite dettaglio missioni'!JC92</f>
        <v>4500</v>
      </c>
      <c r="E92" s="13">
        <f>'Uscite dettaglio missioni'!JD92</f>
        <v>2795.12</v>
      </c>
      <c r="F92" s="13">
        <f>'Uscite dettaglio missioni'!JE92</f>
        <v>4094.9</v>
      </c>
      <c r="G92" s="13">
        <f>'Uscite dettaglio missioni'!JF92</f>
        <v>4094.9</v>
      </c>
      <c r="H92" s="13">
        <f>'Uscite dettaglio missioni'!JG92</f>
        <v>2286.8000000000002</v>
      </c>
      <c r="I92" s="13">
        <f>'Uscite dettaglio missioni'!JH92</f>
        <v>4095.3</v>
      </c>
      <c r="J92" s="13">
        <f>'Uscite dettaglio missioni'!JI92</f>
        <v>4115.3500000000004</v>
      </c>
      <c r="K92" s="13">
        <f>'Uscite dettaglio missioni'!JJ92</f>
        <v>2712.95</v>
      </c>
      <c r="L92" s="13">
        <f>'Uscite dettaglio missioni'!JK92</f>
        <v>4060</v>
      </c>
      <c r="M92" s="13">
        <f>'Uscite dettaglio missioni'!JL92</f>
        <v>4060</v>
      </c>
      <c r="N92" s="13">
        <f>'Uscite dettaglio missioni'!JM92</f>
        <v>2947.77</v>
      </c>
      <c r="O92" s="13">
        <f>'Uscite dettaglio missioni'!JN92</f>
        <v>4097</v>
      </c>
      <c r="P92" s="13">
        <f>'Uscite dettaglio missioni'!JO92</f>
        <v>4197</v>
      </c>
      <c r="Q92" s="13">
        <f>'Uscite dettaglio missioni'!JP92</f>
        <v>3376.47</v>
      </c>
      <c r="R92" s="13">
        <f>'Uscite dettaglio missioni'!JQ92</f>
        <v>4170.3</v>
      </c>
      <c r="S92" s="13">
        <f>'Uscite dettaglio missioni'!JR92</f>
        <v>4170.3</v>
      </c>
      <c r="T92" s="13">
        <f>'Uscite dettaglio missioni'!JS92</f>
        <v>3017.16</v>
      </c>
      <c r="U92" s="13">
        <f>'Uscite dettaglio missioni'!JT92</f>
        <v>4095</v>
      </c>
      <c r="V92" s="13">
        <f>'Uscite dettaglio missioni'!JU92</f>
        <v>4095</v>
      </c>
      <c r="W92" s="13">
        <f>'Uscite dettaglio missioni'!JV92</f>
        <v>1383.1299999999999</v>
      </c>
      <c r="X92" s="13">
        <f>'Uscite dettaglio missioni'!JW92</f>
        <v>4080</v>
      </c>
      <c r="Y92" s="13">
        <f>'Uscite dettaglio missioni'!JX92</f>
        <v>4080</v>
      </c>
      <c r="Z92" s="13">
        <f>'Uscite dettaglio missioni'!JY92</f>
        <v>2749.79</v>
      </c>
      <c r="AA92" s="13">
        <f>'Uscite dettaglio missioni'!JZ92</f>
        <v>4193.8999999999996</v>
      </c>
      <c r="AB92" s="13">
        <f>'Uscite dettaglio missioni'!KA92</f>
        <v>4693.8999999999996</v>
      </c>
      <c r="AC92" s="13">
        <v>1747.99</v>
      </c>
      <c r="AD92" s="13">
        <v>1747.99</v>
      </c>
      <c r="AE92" s="13">
        <v>1747.99</v>
      </c>
      <c r="AF92" s="13">
        <f>'Uscite dettaglio missioni'!KD92</f>
        <v>3649.29</v>
      </c>
      <c r="AG92" s="13">
        <v>1747.99</v>
      </c>
      <c r="AH92" s="13">
        <v>1747.99</v>
      </c>
      <c r="AI92" s="13">
        <v>1747.99</v>
      </c>
      <c r="AJ92" s="13">
        <v>1747.99</v>
      </c>
      <c r="AK92" s="13">
        <v>1747.99</v>
      </c>
      <c r="AL92" s="13">
        <f>'Uscite dettaglio missioni'!KJ92</f>
        <v>3785</v>
      </c>
    </row>
    <row r="93" spans="1:38" x14ac:dyDescent="0.25">
      <c r="A93" s="5">
        <v>4508</v>
      </c>
      <c r="B93" s="9" t="s">
        <v>53</v>
      </c>
      <c r="C93" s="13">
        <f>'Uscite dettaglio missioni'!JB93</f>
        <v>0</v>
      </c>
      <c r="D93" s="13">
        <f>'Uscite dettaglio missioni'!JC93</f>
        <v>0</v>
      </c>
      <c r="E93" s="13">
        <f>'Uscite dettaglio missioni'!JD93</f>
        <v>4000</v>
      </c>
      <c r="F93" s="13">
        <f>'Uscite dettaglio missioni'!JE93</f>
        <v>0</v>
      </c>
      <c r="G93" s="13">
        <f>'Uscite dettaglio missioni'!JF93</f>
        <v>0</v>
      </c>
      <c r="H93" s="13">
        <f>'Uscite dettaglio missioni'!JG93</f>
        <v>0</v>
      </c>
      <c r="I93" s="13">
        <f>'Uscite dettaglio missioni'!JH93</f>
        <v>18500</v>
      </c>
      <c r="J93" s="13">
        <f>'Uscite dettaglio missioni'!JI93</f>
        <v>5000</v>
      </c>
      <c r="K93" s="13">
        <f>'Uscite dettaglio missioni'!JJ93</f>
        <v>0</v>
      </c>
      <c r="L93" s="13">
        <f>'Uscite dettaglio missioni'!JK93</f>
        <v>0</v>
      </c>
      <c r="M93" s="13">
        <f>'Uscite dettaglio missioni'!JL93</f>
        <v>0</v>
      </c>
      <c r="N93" s="13">
        <f>'Uscite dettaglio missioni'!JM93</f>
        <v>0</v>
      </c>
      <c r="O93" s="13">
        <f>'Uscite dettaglio missioni'!JN93</f>
        <v>0</v>
      </c>
      <c r="P93" s="13">
        <f>'Uscite dettaglio missioni'!JO93</f>
        <v>0</v>
      </c>
      <c r="Q93" s="13">
        <f>'Uscite dettaglio missioni'!JP93</f>
        <v>0</v>
      </c>
      <c r="R93" s="13">
        <f>'Uscite dettaglio missioni'!JQ93</f>
        <v>0</v>
      </c>
      <c r="S93" s="13">
        <f>'Uscite dettaglio missioni'!JR93</f>
        <v>0</v>
      </c>
      <c r="T93" s="13">
        <f>'Uscite dettaglio missioni'!JS93</f>
        <v>0</v>
      </c>
      <c r="U93" s="13">
        <f>'Uscite dettaglio missioni'!JT93</f>
        <v>0</v>
      </c>
      <c r="V93" s="13">
        <f>'Uscite dettaglio missioni'!JU93</f>
        <v>0</v>
      </c>
      <c r="W93" s="13">
        <f>'Uscite dettaglio missioni'!JV93</f>
        <v>0</v>
      </c>
      <c r="X93" s="13">
        <f>'Uscite dettaglio missioni'!JW93</f>
        <v>0</v>
      </c>
      <c r="Y93" s="13">
        <f>'Uscite dettaglio missioni'!JX93</f>
        <v>0</v>
      </c>
      <c r="Z93" s="13">
        <f>'Uscite dettaglio missioni'!JY93</f>
        <v>0</v>
      </c>
      <c r="AA93" s="13">
        <f>'Uscite dettaglio missioni'!JZ93</f>
        <v>0</v>
      </c>
      <c r="AB93" s="13">
        <f>'Uscite dettaglio missioni'!KA93</f>
        <v>0</v>
      </c>
      <c r="AC93" s="13">
        <f>'Uscite dettaglio missioni'!KA93</f>
        <v>0</v>
      </c>
      <c r="AD93" s="13">
        <f>'Uscite dettaglio missioni'!KB93</f>
        <v>92.55</v>
      </c>
      <c r="AE93" s="13">
        <f>'Uscite dettaglio missioni'!KC93</f>
        <v>0</v>
      </c>
      <c r="AF93" s="13">
        <f>'Uscite dettaglio missioni'!KD93</f>
        <v>0</v>
      </c>
      <c r="AG93" s="13">
        <f>'Uscite dettaglio missioni'!KE93</f>
        <v>0</v>
      </c>
      <c r="AH93" s="13">
        <f>'Uscite dettaglio missioni'!KF93</f>
        <v>0</v>
      </c>
      <c r="AI93" s="13">
        <f>'Uscite dettaglio missioni'!KG93</f>
        <v>0</v>
      </c>
      <c r="AJ93" s="13">
        <f>'Uscite dettaglio missioni'!KH93</f>
        <v>0</v>
      </c>
      <c r="AK93" s="13">
        <f>'Uscite dettaglio missioni'!KI93</f>
        <v>0</v>
      </c>
      <c r="AL93" s="13">
        <f>'Uscite dettaglio missioni'!KJ93</f>
        <v>0</v>
      </c>
    </row>
    <row r="94" spans="1:38" ht="15" customHeight="1" x14ac:dyDescent="0.25">
      <c r="A94" s="5">
        <v>4509</v>
      </c>
      <c r="B94" s="9" t="s">
        <v>54</v>
      </c>
      <c r="C94" s="13">
        <f>'Uscite dettaglio missioni'!JB94</f>
        <v>98937.13</v>
      </c>
      <c r="D94" s="13">
        <f>'Uscite dettaglio missioni'!JC94</f>
        <v>42000</v>
      </c>
      <c r="E94" s="13">
        <f>'Uscite dettaglio missioni'!JD94</f>
        <v>63066.41</v>
      </c>
      <c r="F94" s="13">
        <f>'Uscite dettaglio missioni'!JE94</f>
        <v>70000</v>
      </c>
      <c r="G94" s="13">
        <f>'Uscite dettaglio missioni'!JF94</f>
        <v>70000</v>
      </c>
      <c r="H94" s="13">
        <f>'Uscite dettaglio missioni'!JG94</f>
        <v>63743.97</v>
      </c>
      <c r="I94" s="13">
        <f>'Uscite dettaglio missioni'!JH94</f>
        <v>0</v>
      </c>
      <c r="J94" s="13">
        <f>'Uscite dettaglio missioni'!JI94</f>
        <v>65000</v>
      </c>
      <c r="K94" s="13">
        <f>'Uscite dettaglio missioni'!JJ94</f>
        <v>53151.62</v>
      </c>
      <c r="L94" s="13">
        <f>'Uscite dettaglio missioni'!JK94</f>
        <v>48000</v>
      </c>
      <c r="M94" s="13">
        <f>'Uscite dettaglio missioni'!JL94</f>
        <v>48000</v>
      </c>
      <c r="N94" s="13">
        <f>'Uscite dettaglio missioni'!JM94</f>
        <v>28061.919999999998</v>
      </c>
      <c r="O94" s="13">
        <f>'Uscite dettaglio missioni'!JN94</f>
        <v>0</v>
      </c>
      <c r="P94" s="13">
        <f>'Uscite dettaglio missioni'!JO94</f>
        <v>4693.3900000000003</v>
      </c>
      <c r="Q94" s="13">
        <f>'Uscite dettaglio missioni'!JP94</f>
        <v>15767.76</v>
      </c>
      <c r="R94" s="13">
        <f>'Uscite dettaglio missioni'!JQ94</f>
        <v>0</v>
      </c>
      <c r="S94" s="13">
        <f>'Uscite dettaglio missioni'!JR94</f>
        <v>14500</v>
      </c>
      <c r="T94" s="13">
        <f>'Uscite dettaglio missioni'!JS94</f>
        <v>32501.05</v>
      </c>
      <c r="U94" s="13">
        <f>'Uscite dettaglio missioni'!JT94</f>
        <v>15000</v>
      </c>
      <c r="V94" s="13">
        <f>'Uscite dettaglio missioni'!JU94</f>
        <v>15000</v>
      </c>
      <c r="W94" s="13">
        <f>'Uscite dettaglio missioni'!JV94</f>
        <v>18772.2</v>
      </c>
      <c r="X94" s="13">
        <f>'Uscite dettaglio missioni'!JW94</f>
        <v>15000</v>
      </c>
      <c r="Y94" s="13">
        <f>'Uscite dettaglio missioni'!JX94</f>
        <v>15000</v>
      </c>
      <c r="Z94" s="13">
        <f>'Uscite dettaglio missioni'!JY94</f>
        <v>22758.25</v>
      </c>
      <c r="AA94" s="13">
        <f>'Uscite dettaglio missioni'!JZ94</f>
        <v>20619.8</v>
      </c>
      <c r="AB94" s="13">
        <f>'Uscite dettaglio missioni'!KA94</f>
        <v>26800</v>
      </c>
      <c r="AC94" s="13">
        <v>19904.95</v>
      </c>
      <c r="AD94" s="13">
        <v>19904.95</v>
      </c>
      <c r="AE94" s="13">
        <v>19904.95</v>
      </c>
      <c r="AF94" s="13">
        <f>'Uscite dettaglio missioni'!KD94</f>
        <v>7266.89</v>
      </c>
      <c r="AG94" s="13">
        <v>19904.95</v>
      </c>
      <c r="AH94" s="13">
        <v>19904.95</v>
      </c>
      <c r="AI94" s="13">
        <v>19904.95</v>
      </c>
      <c r="AJ94" s="13">
        <v>19904.95</v>
      </c>
      <c r="AK94" s="13">
        <v>19904.95</v>
      </c>
      <c r="AL94" s="13">
        <f>'Uscite dettaglio missioni'!KJ94</f>
        <v>43180</v>
      </c>
    </row>
    <row r="95" spans="1:38" ht="30" x14ac:dyDescent="0.25">
      <c r="A95" s="5">
        <v>4510</v>
      </c>
      <c r="B95" s="9" t="s">
        <v>55</v>
      </c>
      <c r="C95" s="13">
        <f>'Uscite dettaglio missioni'!JB95</f>
        <v>28040.050000000003</v>
      </c>
      <c r="D95" s="13">
        <f>'Uscite dettaglio missioni'!JC95</f>
        <v>28040.050000000003</v>
      </c>
      <c r="E95" s="13">
        <f>'Uscite dettaglio missioni'!JD95</f>
        <v>20503.530000000002</v>
      </c>
      <c r="F95" s="13">
        <f>'Uscite dettaglio missioni'!JE95</f>
        <v>24400</v>
      </c>
      <c r="G95" s="13">
        <f>'Uscite dettaglio missioni'!JF95</f>
        <v>24400</v>
      </c>
      <c r="H95" s="13">
        <f>'Uscite dettaglio missioni'!JG95</f>
        <v>18904.440000000002</v>
      </c>
      <c r="I95" s="13">
        <f>'Uscite dettaglio missioni'!JH95</f>
        <v>20004.7</v>
      </c>
      <c r="J95" s="13">
        <f>'Uscite dettaglio missioni'!JI95</f>
        <v>24000</v>
      </c>
      <c r="K95" s="13">
        <f>'Uscite dettaglio missioni'!JJ95</f>
        <v>21869.5</v>
      </c>
      <c r="L95" s="13">
        <f>'Uscite dettaglio missioni'!JK95</f>
        <v>14000</v>
      </c>
      <c r="M95" s="13">
        <f>'Uscite dettaglio missioni'!JL95</f>
        <v>14004.8</v>
      </c>
      <c r="N95" s="13">
        <f>'Uscite dettaglio missioni'!JM95</f>
        <v>6175.56</v>
      </c>
      <c r="O95" s="13">
        <f>'Uscite dettaglio missioni'!JN95</f>
        <v>3930</v>
      </c>
      <c r="P95" s="13">
        <f>'Uscite dettaglio missioni'!JO95</f>
        <v>10</v>
      </c>
      <c r="Q95" s="13">
        <f>'Uscite dettaglio missioni'!JP95</f>
        <v>65.009999999999991</v>
      </c>
      <c r="R95" s="13">
        <f>'Uscite dettaglio missioni'!JQ95</f>
        <v>3929.7</v>
      </c>
      <c r="S95" s="13">
        <f>'Uscite dettaglio missioni'!JR95</f>
        <v>3969.7</v>
      </c>
      <c r="T95" s="13">
        <f>'Uscite dettaglio missioni'!JS95</f>
        <v>99.76</v>
      </c>
      <c r="U95" s="13">
        <f>'Uscite dettaglio missioni'!JT95</f>
        <v>4075</v>
      </c>
      <c r="V95" s="13">
        <f>'Uscite dettaglio missioni'!JU95</f>
        <v>1088</v>
      </c>
      <c r="W95" s="13">
        <f>'Uscite dettaglio missioni'!JV95</f>
        <v>91.4</v>
      </c>
      <c r="X95" s="13">
        <f>'Uscite dettaglio missioni'!JW95</f>
        <v>305</v>
      </c>
      <c r="Y95" s="13">
        <f>'Uscite dettaglio missioni'!JX95</f>
        <v>305</v>
      </c>
      <c r="Z95" s="13">
        <f>'Uscite dettaglio missioni'!JY95</f>
        <v>178.2</v>
      </c>
      <c r="AA95" s="13">
        <f>'Uscite dettaglio missioni'!JZ95</f>
        <v>567.1</v>
      </c>
      <c r="AB95" s="13">
        <f>'Uscite dettaglio missioni'!KA95</f>
        <v>558</v>
      </c>
      <c r="AC95" s="13">
        <v>243.56</v>
      </c>
      <c r="AD95" s="13">
        <v>243.56</v>
      </c>
      <c r="AE95" s="13">
        <v>243.56</v>
      </c>
      <c r="AF95" s="13">
        <f>'Uscite dettaglio missioni'!KD95</f>
        <v>704.7</v>
      </c>
      <c r="AG95" s="13">
        <v>243.56</v>
      </c>
      <c r="AH95" s="13">
        <v>243.56</v>
      </c>
      <c r="AI95" s="13">
        <v>243.56</v>
      </c>
      <c r="AJ95" s="13">
        <v>243.56</v>
      </c>
      <c r="AK95" s="13">
        <v>243.56</v>
      </c>
      <c r="AL95" s="13">
        <f>'Uscite dettaglio missioni'!KJ95</f>
        <v>24215</v>
      </c>
    </row>
    <row r="96" spans="1:38" ht="30" x14ac:dyDescent="0.25">
      <c r="A96" s="5">
        <v>4512</v>
      </c>
      <c r="B96" s="9" t="s">
        <v>56</v>
      </c>
      <c r="C96" s="13">
        <f>'Uscite dettaglio missioni'!JB96</f>
        <v>14445.96</v>
      </c>
      <c r="D96" s="13">
        <f>'Uscite dettaglio missioni'!JC96</f>
        <v>7000</v>
      </c>
      <c r="E96" s="13">
        <f>'Uscite dettaglio missioni'!JD96</f>
        <v>10246.469999999999</v>
      </c>
      <c r="F96" s="13">
        <f>'Uscite dettaglio missioni'!JE96</f>
        <v>11000</v>
      </c>
      <c r="G96" s="13">
        <f>'Uscite dettaglio missioni'!JF96</f>
        <v>7816.57</v>
      </c>
      <c r="H96" s="13">
        <f>'Uscite dettaglio missioni'!JG96</f>
        <v>9446.56</v>
      </c>
      <c r="I96" s="13">
        <f>'Uscite dettaglio missioni'!JH96</f>
        <v>0</v>
      </c>
      <c r="J96" s="13">
        <f>'Uscite dettaglio missioni'!JI96</f>
        <v>7000</v>
      </c>
      <c r="K96" s="13">
        <f>'Uscite dettaglio missioni'!JJ96</f>
        <v>10934.5</v>
      </c>
      <c r="L96" s="13">
        <f>'Uscite dettaglio missioni'!JK96</f>
        <v>7000</v>
      </c>
      <c r="M96" s="13">
        <f>'Uscite dettaglio missioni'!JL96</f>
        <v>7000</v>
      </c>
      <c r="N96" s="13">
        <f>'Uscite dettaglio missioni'!JM96</f>
        <v>3130.44</v>
      </c>
      <c r="O96" s="13">
        <f>'Uscite dettaglio missioni'!JN96</f>
        <v>0</v>
      </c>
      <c r="P96" s="13">
        <f>'Uscite dettaglio missioni'!JO96</f>
        <v>4.8</v>
      </c>
      <c r="Q96" s="13">
        <f>'Uscite dettaglio missioni'!JP96</f>
        <v>32.99</v>
      </c>
      <c r="R96" s="13">
        <f>'Uscite dettaglio missioni'!JQ96</f>
        <v>0</v>
      </c>
      <c r="S96" s="13">
        <f>'Uscite dettaglio missioni'!JR96</f>
        <v>4.8</v>
      </c>
      <c r="T96" s="13">
        <f>'Uscite dettaglio missioni'!JS96</f>
        <v>50.24</v>
      </c>
      <c r="U96" s="13">
        <f>'Uscite dettaglio missioni'!JT96</f>
        <v>32</v>
      </c>
      <c r="V96" s="13">
        <f>'Uscite dettaglio missioni'!JU96</f>
        <v>32</v>
      </c>
      <c r="W96" s="13">
        <f>'Uscite dettaglio missioni'!JV96</f>
        <v>45.6</v>
      </c>
      <c r="X96" s="13">
        <f>'Uscite dettaglio missioni'!JW96</f>
        <v>30</v>
      </c>
      <c r="Y96" s="13">
        <f>'Uscite dettaglio missioni'!JX96</f>
        <v>30</v>
      </c>
      <c r="Z96" s="13">
        <f>'Uscite dettaglio missioni'!JY96</f>
        <v>212.8</v>
      </c>
      <c r="AA96" s="13">
        <f>'Uscite dettaglio missioni'!JZ96</f>
        <v>300</v>
      </c>
      <c r="AB96" s="13">
        <f>'Uscite dettaglio missioni'!KA96</f>
        <v>300</v>
      </c>
      <c r="AC96" s="13">
        <v>121.44</v>
      </c>
      <c r="AD96" s="13">
        <v>121.44</v>
      </c>
      <c r="AE96" s="13">
        <v>121.44</v>
      </c>
      <c r="AF96" s="13">
        <f>'Uscite dettaglio missioni'!KD96</f>
        <v>0</v>
      </c>
      <c r="AG96" s="13">
        <v>121.44</v>
      </c>
      <c r="AH96" s="13">
        <v>121.44</v>
      </c>
      <c r="AI96" s="13">
        <v>121.44</v>
      </c>
      <c r="AJ96" s="13">
        <v>121.44</v>
      </c>
      <c r="AK96" s="13">
        <v>121.44</v>
      </c>
      <c r="AL96" s="13">
        <f>'Uscite dettaglio missioni'!KJ96</f>
        <v>19140</v>
      </c>
    </row>
    <row r="97" spans="1:38" x14ac:dyDescent="0.25">
      <c r="A97" s="5">
        <v>4513</v>
      </c>
      <c r="B97" s="9" t="s">
        <v>57</v>
      </c>
      <c r="C97" s="13">
        <f>'Uscite dettaglio missioni'!JB97</f>
        <v>136000</v>
      </c>
      <c r="D97" s="13">
        <f>'Uscite dettaglio missioni'!JC97</f>
        <v>137408</v>
      </c>
      <c r="E97" s="13">
        <f>'Uscite dettaglio missioni'!JD97</f>
        <v>102226.5</v>
      </c>
      <c r="F97" s="13">
        <f>'Uscite dettaglio missioni'!JE97</f>
        <v>116300</v>
      </c>
      <c r="G97" s="13">
        <f>'Uscite dettaglio missioni'!JF97</f>
        <v>117300</v>
      </c>
      <c r="H97" s="13">
        <f>'Uscite dettaglio missioni'!JG97</f>
        <v>90134.01</v>
      </c>
      <c r="I97" s="13">
        <f>'Uscite dettaglio missioni'!JH97</f>
        <v>110500</v>
      </c>
      <c r="J97" s="13">
        <f>'Uscite dettaglio missioni'!JI97</f>
        <v>134810</v>
      </c>
      <c r="K97" s="13">
        <f>'Uscite dettaglio missioni'!JJ97</f>
        <v>90194.6</v>
      </c>
      <c r="L97" s="13">
        <f>'Uscite dettaglio missioni'!JK97</f>
        <v>105000</v>
      </c>
      <c r="M97" s="13">
        <f>'Uscite dettaglio missioni'!JL97</f>
        <v>113900</v>
      </c>
      <c r="N97" s="13">
        <f>'Uscite dettaglio missioni'!JM97</f>
        <v>110710.6</v>
      </c>
      <c r="O97" s="13">
        <f>'Uscite dettaglio missioni'!JN97</f>
        <v>137660</v>
      </c>
      <c r="P97" s="13">
        <f>'Uscite dettaglio missioni'!JO97</f>
        <v>141426</v>
      </c>
      <c r="Q97" s="13">
        <f>'Uscite dettaglio missioni'!JP97</f>
        <v>2510</v>
      </c>
      <c r="R97" s="13">
        <f>'Uscite dettaglio missioni'!JQ97</f>
        <v>0</v>
      </c>
      <c r="S97" s="13">
        <f>'Uscite dettaglio missioni'!JR97</f>
        <v>0</v>
      </c>
      <c r="T97" s="13">
        <f>'Uscite dettaglio missioni'!JS97</f>
        <v>0</v>
      </c>
      <c r="U97" s="13">
        <f>'Uscite dettaglio missioni'!JT97</f>
        <v>0</v>
      </c>
      <c r="V97" s="13">
        <f>'Uscite dettaglio missioni'!JU97</f>
        <v>0</v>
      </c>
      <c r="W97" s="13">
        <f>'Uscite dettaglio missioni'!JV97</f>
        <v>0</v>
      </c>
      <c r="X97" s="13">
        <f>'Uscite dettaglio missioni'!JW97</f>
        <v>0</v>
      </c>
      <c r="Y97" s="13">
        <f>'Uscite dettaglio missioni'!JX97</f>
        <v>0</v>
      </c>
      <c r="Z97" s="13">
        <f>'Uscite dettaglio missioni'!JY97</f>
        <v>0</v>
      </c>
      <c r="AA97" s="13">
        <f>'Uscite dettaglio missioni'!JZ97</f>
        <v>0</v>
      </c>
      <c r="AB97" s="13">
        <f>'Uscite dettaglio missioni'!KA97</f>
        <v>0</v>
      </c>
      <c r="AC97" s="13">
        <f>'Uscite dettaglio missioni'!KA97</f>
        <v>0</v>
      </c>
      <c r="AD97" s="13">
        <f>'Uscite dettaglio missioni'!KB97</f>
        <v>0</v>
      </c>
      <c r="AE97" s="13">
        <f>'Uscite dettaglio missioni'!KC97</f>
        <v>0</v>
      </c>
      <c r="AF97" s="13">
        <f>'Uscite dettaglio missioni'!KD97</f>
        <v>0</v>
      </c>
      <c r="AG97" s="13">
        <f>'Uscite dettaglio missioni'!KE97</f>
        <v>0</v>
      </c>
      <c r="AH97" s="13">
        <f>'Uscite dettaglio missioni'!KF97</f>
        <v>0</v>
      </c>
      <c r="AI97" s="13">
        <f>'Uscite dettaglio missioni'!KG97</f>
        <v>0</v>
      </c>
      <c r="AJ97" s="13">
        <f>'Uscite dettaglio missioni'!KH97</f>
        <v>0</v>
      </c>
      <c r="AK97" s="13">
        <f>'Uscite dettaglio missioni'!KI97</f>
        <v>0</v>
      </c>
      <c r="AL97" s="13">
        <f>'Uscite dettaglio missioni'!KJ97</f>
        <v>0</v>
      </c>
    </row>
    <row r="98" spans="1:38" ht="20.100000000000001" customHeight="1" x14ac:dyDescent="0.25">
      <c r="A98" s="5">
        <v>5</v>
      </c>
      <c r="B98" s="7" t="s">
        <v>95</v>
      </c>
      <c r="C98" s="11">
        <f>'Uscite dettaglio missioni'!JB98</f>
        <v>2317000</v>
      </c>
      <c r="D98" s="11">
        <f>'Uscite dettaglio missioni'!JC98</f>
        <v>702636.19</v>
      </c>
      <c r="E98" s="11">
        <f>'Uscite dettaglio missioni'!JD98</f>
        <v>233386.05</v>
      </c>
      <c r="F98" s="11">
        <f>'Uscite dettaglio missioni'!JE98</f>
        <v>1922000</v>
      </c>
      <c r="G98" s="11">
        <f>'Uscite dettaglio missioni'!JF98</f>
        <v>836179.36</v>
      </c>
      <c r="H98" s="11">
        <f>'Uscite dettaglio missioni'!JG98</f>
        <v>742188.57000000007</v>
      </c>
      <c r="I98" s="11">
        <f>'Uscite dettaglio missioni'!JH98</f>
        <v>449729.5</v>
      </c>
      <c r="J98" s="11">
        <f>'Uscite dettaglio missioni'!JI98</f>
        <v>250274.64</v>
      </c>
      <c r="K98" s="11">
        <f>'Uscite dettaglio missioni'!JJ98</f>
        <v>135067.53</v>
      </c>
      <c r="L98" s="11">
        <f>'Uscite dettaglio missioni'!JK98</f>
        <v>148941</v>
      </c>
      <c r="M98" s="11">
        <f>'Uscite dettaglio missioni'!JL98</f>
        <v>170543.4</v>
      </c>
      <c r="N98" s="11">
        <f>'Uscite dettaglio missioni'!JM98</f>
        <v>80375.16</v>
      </c>
      <c r="O98" s="11">
        <f>'Uscite dettaglio missioni'!JN98</f>
        <v>161066</v>
      </c>
      <c r="P98" s="11">
        <f>'Uscite dettaglio missioni'!JO98</f>
        <v>190000</v>
      </c>
      <c r="Q98" s="11">
        <f>'Uscite dettaglio missioni'!JP98</f>
        <v>88081.93</v>
      </c>
      <c r="R98" s="11">
        <f>'Uscite dettaglio missioni'!JQ98</f>
        <v>190000</v>
      </c>
      <c r="S98" s="11">
        <f>'Uscite dettaglio missioni'!JR98</f>
        <v>468324.54000000004</v>
      </c>
      <c r="T98" s="11">
        <f>'Uscite dettaglio missioni'!JS98</f>
        <v>204963.15</v>
      </c>
      <c r="U98" s="11">
        <f>'Uscite dettaglio missioni'!JT98</f>
        <v>206342</v>
      </c>
      <c r="V98" s="11">
        <f>'Uscite dettaglio missioni'!JU98</f>
        <v>202115.5</v>
      </c>
      <c r="W98" s="11">
        <f>'Uscite dettaglio missioni'!JV98</f>
        <v>93507.62</v>
      </c>
      <c r="X98" s="11">
        <f>'Uscite dettaglio missioni'!JW98</f>
        <v>288542</v>
      </c>
      <c r="Y98" s="11">
        <f>'Uscite dettaglio missioni'!JX98</f>
        <v>393002.4</v>
      </c>
      <c r="Z98" s="11">
        <f>'Uscite dettaglio missioni'!JY98</f>
        <v>4077978.97</v>
      </c>
      <c r="AA98" s="11">
        <f>'Uscite dettaglio missioni'!JZ98</f>
        <v>833880</v>
      </c>
      <c r="AB98" s="11">
        <f>'Uscite dettaglio missioni'!KA98</f>
        <v>538233</v>
      </c>
      <c r="AC98" s="11">
        <f>'Uscite dettaglio missioni'!KA98</f>
        <v>538233</v>
      </c>
      <c r="AD98" s="11">
        <f>'Uscite dettaglio missioni'!KB98</f>
        <v>167949.6</v>
      </c>
      <c r="AE98" s="11">
        <f>'Uscite dettaglio missioni'!KC98</f>
        <v>748000</v>
      </c>
      <c r="AF98" s="11">
        <f>'Uscite dettaglio missioni'!KD98</f>
        <v>723802</v>
      </c>
      <c r="AG98" s="11">
        <f>'Uscite dettaglio missioni'!KE98</f>
        <v>262617.61</v>
      </c>
      <c r="AH98" s="11">
        <f>'Uscite dettaglio missioni'!KF98</f>
        <v>3252000</v>
      </c>
      <c r="AI98" s="11">
        <f>'Uscite dettaglio missioni'!KG98</f>
        <v>3259906.79</v>
      </c>
      <c r="AJ98" s="11">
        <f>'Uscite dettaglio missioni'!KH98</f>
        <v>338428.93000000005</v>
      </c>
      <c r="AK98" s="11">
        <f>'Uscite dettaglio missioni'!KI98</f>
        <v>25242002</v>
      </c>
      <c r="AL98" s="11">
        <f>'Uscite dettaglio missioni'!KJ98</f>
        <v>29637002</v>
      </c>
    </row>
    <row r="99" spans="1:38" ht="15" customHeight="1" x14ac:dyDescent="0.25">
      <c r="A99" s="5">
        <v>51</v>
      </c>
      <c r="B99" s="8" t="s">
        <v>96</v>
      </c>
      <c r="C99" s="12">
        <f>'Uscite dettaglio missioni'!JB99</f>
        <v>2317000</v>
      </c>
      <c r="D99" s="12">
        <f>'Uscite dettaglio missioni'!JC99</f>
        <v>702636.19</v>
      </c>
      <c r="E99" s="12">
        <f>'Uscite dettaglio missioni'!JD99</f>
        <v>233386.05</v>
      </c>
      <c r="F99" s="12">
        <f>'Uscite dettaglio missioni'!JE99</f>
        <v>1922000</v>
      </c>
      <c r="G99" s="12">
        <f>'Uscite dettaglio missioni'!JF99</f>
        <v>766179.36</v>
      </c>
      <c r="H99" s="12">
        <f>'Uscite dettaglio missioni'!JG99</f>
        <v>672188.57000000007</v>
      </c>
      <c r="I99" s="12">
        <f>'Uscite dettaglio missioni'!JH99</f>
        <v>449729.5</v>
      </c>
      <c r="J99" s="12">
        <f>'Uscite dettaglio missioni'!JI99</f>
        <v>250274.64</v>
      </c>
      <c r="K99" s="12">
        <f>'Uscite dettaglio missioni'!JJ99</f>
        <v>135067.53</v>
      </c>
      <c r="L99" s="12">
        <f>'Uscite dettaglio missioni'!JK99</f>
        <v>148941</v>
      </c>
      <c r="M99" s="12">
        <f>'Uscite dettaglio missioni'!JL99</f>
        <v>170543.4</v>
      </c>
      <c r="N99" s="12">
        <f>'Uscite dettaglio missioni'!JM99</f>
        <v>80375.16</v>
      </c>
      <c r="O99" s="12">
        <f>'Uscite dettaglio missioni'!JN99</f>
        <v>161066</v>
      </c>
      <c r="P99" s="12">
        <f>'Uscite dettaglio missioni'!JO99</f>
        <v>180000</v>
      </c>
      <c r="Q99" s="12">
        <f>'Uscite dettaglio missioni'!JP99</f>
        <v>78081.929999999993</v>
      </c>
      <c r="R99" s="12">
        <f>'Uscite dettaglio missioni'!JQ99</f>
        <v>190000</v>
      </c>
      <c r="S99" s="12">
        <f>'Uscite dettaglio missioni'!JR99</f>
        <v>342054.54000000004</v>
      </c>
      <c r="T99" s="12">
        <f>'Uscite dettaglio missioni'!JS99</f>
        <v>188862.72</v>
      </c>
      <c r="U99" s="12">
        <f>'Uscite dettaglio missioni'!JT99</f>
        <v>206342</v>
      </c>
      <c r="V99" s="12">
        <f>'Uscite dettaglio missioni'!JU99</f>
        <v>202115.5</v>
      </c>
      <c r="W99" s="12">
        <f>'Uscite dettaglio missioni'!JV99</f>
        <v>93507.62</v>
      </c>
      <c r="X99" s="12">
        <f>'Uscite dettaglio missioni'!JW99</f>
        <v>288542</v>
      </c>
      <c r="Y99" s="12">
        <f>'Uscite dettaglio missioni'!JX99</f>
        <v>393002.4</v>
      </c>
      <c r="Z99" s="12">
        <f>'Uscite dettaglio missioni'!JY99</f>
        <v>4077978.97</v>
      </c>
      <c r="AA99" s="12">
        <f>'Uscite dettaglio missioni'!JZ99</f>
        <v>833880</v>
      </c>
      <c r="AB99" s="12">
        <f>'Uscite dettaglio missioni'!KA99</f>
        <v>538233</v>
      </c>
      <c r="AC99" s="12">
        <f>'Uscite dettaglio missioni'!KA99</f>
        <v>538233</v>
      </c>
      <c r="AD99" s="12">
        <f>'Uscite dettaglio missioni'!KB99</f>
        <v>167949.6</v>
      </c>
      <c r="AE99" s="12">
        <f>'Uscite dettaglio missioni'!KC99</f>
        <v>748000</v>
      </c>
      <c r="AF99" s="12">
        <f>'Uscite dettaglio missioni'!KD99</f>
        <v>723802</v>
      </c>
      <c r="AG99" s="12">
        <f>'Uscite dettaglio missioni'!KE99</f>
        <v>257919.37</v>
      </c>
      <c r="AH99" s="12">
        <f>'Uscite dettaglio missioni'!KF99</f>
        <v>1252000</v>
      </c>
      <c r="AI99" s="12">
        <f>'Uscite dettaglio missioni'!KG99</f>
        <v>1258832.8</v>
      </c>
      <c r="AJ99" s="12">
        <f>'Uscite dettaglio missioni'!KH99</f>
        <v>337354.94000000006</v>
      </c>
      <c r="AK99" s="12">
        <f>'Uscite dettaglio missioni'!KI99</f>
        <v>1742002</v>
      </c>
      <c r="AL99" s="12">
        <f>'Uscite dettaglio missioni'!KJ99</f>
        <v>2137002</v>
      </c>
    </row>
    <row r="100" spans="1:38" x14ac:dyDescent="0.25">
      <c r="A100" s="5">
        <v>5101</v>
      </c>
      <c r="B100" s="9" t="s">
        <v>447</v>
      </c>
      <c r="C100" s="13">
        <f>'Uscite dettaglio missioni'!JB100</f>
        <v>0</v>
      </c>
      <c r="D100" s="13">
        <f>'Uscite dettaglio missioni'!JC100</f>
        <v>0</v>
      </c>
      <c r="E100" s="13">
        <f>'Uscite dettaglio missioni'!JD100</f>
        <v>0</v>
      </c>
      <c r="F100" s="13">
        <f>'Uscite dettaglio missioni'!JE100</f>
        <v>0</v>
      </c>
      <c r="G100" s="13">
        <f>'Uscite dettaglio missioni'!JF100</f>
        <v>0</v>
      </c>
      <c r="H100" s="13">
        <f>'Uscite dettaglio missioni'!JG100</f>
        <v>0</v>
      </c>
      <c r="I100" s="13">
        <f>'Uscite dettaglio missioni'!JH100</f>
        <v>0</v>
      </c>
      <c r="J100" s="13">
        <f>'Uscite dettaglio missioni'!JI100</f>
        <v>0</v>
      </c>
      <c r="K100" s="13">
        <f>'Uscite dettaglio missioni'!JJ100</f>
        <v>0</v>
      </c>
      <c r="L100" s="13">
        <f>'Uscite dettaglio missioni'!JK100</f>
        <v>0</v>
      </c>
      <c r="M100" s="13">
        <f>'Uscite dettaglio missioni'!JL100</f>
        <v>0</v>
      </c>
      <c r="N100" s="13">
        <f>'Uscite dettaglio missioni'!JM100</f>
        <v>0</v>
      </c>
      <c r="O100" s="13">
        <f>'Uscite dettaglio missioni'!JN100</f>
        <v>0</v>
      </c>
      <c r="P100" s="13">
        <f>'Uscite dettaglio missioni'!JO100</f>
        <v>0</v>
      </c>
      <c r="Q100" s="13">
        <f>'Uscite dettaglio missioni'!JP100</f>
        <v>0</v>
      </c>
      <c r="R100" s="13">
        <f>'Uscite dettaglio missioni'!JQ100</f>
        <v>0</v>
      </c>
      <c r="S100" s="13">
        <f>'Uscite dettaglio missioni'!JR100</f>
        <v>0</v>
      </c>
      <c r="T100" s="13">
        <f>'Uscite dettaglio missioni'!JS100</f>
        <v>0</v>
      </c>
      <c r="U100" s="13">
        <f>'Uscite dettaglio missioni'!JT100</f>
        <v>0</v>
      </c>
      <c r="V100" s="13">
        <f>'Uscite dettaglio missioni'!JU100</f>
        <v>0</v>
      </c>
      <c r="W100" s="13">
        <f>'Uscite dettaglio missioni'!JV100</f>
        <v>0</v>
      </c>
      <c r="X100" s="13">
        <f>'Uscite dettaglio missioni'!JW100</f>
        <v>0</v>
      </c>
      <c r="Y100" s="13">
        <f>'Uscite dettaglio missioni'!JX100</f>
        <v>0</v>
      </c>
      <c r="Z100" s="13">
        <f>'Uscite dettaglio missioni'!JY100</f>
        <v>470773</v>
      </c>
      <c r="AA100" s="13">
        <f>'Uscite dettaglio missioni'!JZ100</f>
        <v>0</v>
      </c>
      <c r="AB100" s="13">
        <f>'Uscite dettaglio missioni'!KA100</f>
        <v>0</v>
      </c>
      <c r="AC100" s="13">
        <f>'Uscite dettaglio missioni'!KA100</f>
        <v>0</v>
      </c>
      <c r="AD100" s="13">
        <f>'Uscite dettaglio missioni'!KB100</f>
        <v>0</v>
      </c>
      <c r="AE100" s="13">
        <f>'Uscite dettaglio missioni'!KC100</f>
        <v>0</v>
      </c>
      <c r="AF100" s="13">
        <f>'Uscite dettaglio missioni'!KD100</f>
        <v>0</v>
      </c>
      <c r="AG100" s="13">
        <f>'Uscite dettaglio missioni'!KE100</f>
        <v>0</v>
      </c>
      <c r="AH100" s="13">
        <f>'Uscite dettaglio missioni'!KF100</f>
        <v>0</v>
      </c>
      <c r="AI100" s="13">
        <f>'Uscite dettaglio missioni'!KG100</f>
        <v>0</v>
      </c>
      <c r="AJ100" s="13">
        <f>'Uscite dettaglio missioni'!KH100</f>
        <v>0</v>
      </c>
      <c r="AK100" s="13">
        <f>'Uscite dettaglio missioni'!KI100</f>
        <v>0</v>
      </c>
      <c r="AL100" s="13">
        <f>'Uscite dettaglio missioni'!KJ100</f>
        <v>0</v>
      </c>
    </row>
    <row r="101" spans="1:38" x14ac:dyDescent="0.25">
      <c r="A101" s="5">
        <v>5102</v>
      </c>
      <c r="B101" s="9" t="s">
        <v>58</v>
      </c>
      <c r="C101" s="13">
        <f>'Uscite dettaglio missioni'!JB101</f>
        <v>40000</v>
      </c>
      <c r="D101" s="13">
        <f>'Uscite dettaglio missioni'!JC101</f>
        <v>40000</v>
      </c>
      <c r="E101" s="13">
        <f>'Uscite dettaglio missioni'!JD101</f>
        <v>21142.89</v>
      </c>
      <c r="F101" s="13">
        <f>'Uscite dettaglio missioni'!JE101</f>
        <v>1540000</v>
      </c>
      <c r="G101" s="13">
        <f>'Uscite dettaglio missioni'!JF101</f>
        <v>41550</v>
      </c>
      <c r="H101" s="13">
        <f>'Uscite dettaglio missioni'!JG101</f>
        <v>21289</v>
      </c>
      <c r="I101" s="13">
        <f>'Uscite dettaglio missioni'!JH101</f>
        <v>140000</v>
      </c>
      <c r="J101" s="13">
        <f>'Uscite dettaglio missioni'!JI101</f>
        <v>18300</v>
      </c>
      <c r="K101" s="13">
        <f>'Uscite dettaglio missioni'!JJ101</f>
        <v>893.04</v>
      </c>
      <c r="L101" s="13">
        <f>'Uscite dettaglio missioni'!JK101</f>
        <v>24400</v>
      </c>
      <c r="M101" s="13">
        <f>'Uscite dettaglio missioni'!JL101</f>
        <v>14400</v>
      </c>
      <c r="N101" s="13">
        <f>'Uscite dettaglio missioni'!JM101</f>
        <v>13741.6</v>
      </c>
      <c r="O101" s="13">
        <f>'Uscite dettaglio missioni'!JN101</f>
        <v>33000</v>
      </c>
      <c r="P101" s="13">
        <f>'Uscite dettaglio missioni'!JO101</f>
        <v>33000</v>
      </c>
      <c r="Q101" s="13">
        <f>'Uscite dettaglio missioni'!JP101</f>
        <v>3242.76</v>
      </c>
      <c r="R101" s="13">
        <f>'Uscite dettaglio missioni'!JQ101</f>
        <v>33000</v>
      </c>
      <c r="S101" s="13">
        <f>'Uscite dettaglio missioni'!JR101</f>
        <v>77755</v>
      </c>
      <c r="T101" s="13">
        <f>'Uscite dettaglio missioni'!JS101</f>
        <v>45932.08</v>
      </c>
      <c r="U101" s="13">
        <f>'Uscite dettaglio missioni'!JT101</f>
        <v>43000</v>
      </c>
      <c r="V101" s="13">
        <f>'Uscite dettaglio missioni'!JU101</f>
        <v>31000</v>
      </c>
      <c r="W101" s="13">
        <f>'Uscite dettaglio missioni'!JV101</f>
        <v>7402.96</v>
      </c>
      <c r="X101" s="13">
        <f>'Uscite dettaglio missioni'!JW101</f>
        <v>31100</v>
      </c>
      <c r="Y101" s="13">
        <f>'Uscite dettaglio missioni'!JX101</f>
        <v>31100</v>
      </c>
      <c r="Z101" s="13">
        <f>'Uscite dettaglio missioni'!JY101</f>
        <v>3406617.36</v>
      </c>
      <c r="AA101" s="13">
        <f>'Uscite dettaglio missioni'!JZ101</f>
        <v>160000</v>
      </c>
      <c r="AB101" s="13">
        <f>'Uscite dettaglio missioni'!KA101</f>
        <v>110000</v>
      </c>
      <c r="AC101" s="13">
        <v>21953.119999999999</v>
      </c>
      <c r="AD101" s="13">
        <v>21953.119999999999</v>
      </c>
      <c r="AE101" s="13">
        <v>21953.119999999999</v>
      </c>
      <c r="AF101" s="13">
        <f>'Uscite dettaglio missioni'!KD101</f>
        <v>130000</v>
      </c>
      <c r="AG101" s="13">
        <v>21953.119999999999</v>
      </c>
      <c r="AH101" s="13">
        <v>21953.119999999999</v>
      </c>
      <c r="AI101" s="13">
        <v>21953.119999999999</v>
      </c>
      <c r="AJ101" s="13">
        <v>21953.119999999999</v>
      </c>
      <c r="AK101" s="13">
        <v>21953.119999999999</v>
      </c>
      <c r="AL101" s="13">
        <f>'Uscite dettaglio missioni'!KJ101</f>
        <v>634411</v>
      </c>
    </row>
    <row r="102" spans="1:38" x14ac:dyDescent="0.25">
      <c r="A102" s="5">
        <v>5103</v>
      </c>
      <c r="B102" s="9" t="s">
        <v>59</v>
      </c>
      <c r="C102" s="13">
        <f>'Uscite dettaglio missioni'!JB102</f>
        <v>80000</v>
      </c>
      <c r="D102" s="13">
        <f>'Uscite dettaglio missioni'!JC102</f>
        <v>80366</v>
      </c>
      <c r="E102" s="13">
        <f>'Uscite dettaglio missioni'!JD102</f>
        <v>77960.72</v>
      </c>
      <c r="F102" s="13">
        <f>'Uscite dettaglio missioni'!JE102</f>
        <v>180000</v>
      </c>
      <c r="G102" s="13">
        <f>'Uscite dettaglio missioni'!JF102</f>
        <v>90000</v>
      </c>
      <c r="H102" s="13">
        <f>'Uscite dettaglio missioni'!JG102</f>
        <v>67230.98</v>
      </c>
      <c r="I102" s="13">
        <f>'Uscite dettaglio missioni'!JH102</f>
        <v>117300</v>
      </c>
      <c r="J102" s="13">
        <f>'Uscite dettaglio missioni'!JI102</f>
        <v>80268.09</v>
      </c>
      <c r="K102" s="13">
        <f>'Uscite dettaglio missioni'!JJ102</f>
        <v>36020.15</v>
      </c>
      <c r="L102" s="13">
        <f>'Uscite dettaglio missioni'!JK102</f>
        <v>60000</v>
      </c>
      <c r="M102" s="13">
        <f>'Uscite dettaglio missioni'!JL102</f>
        <v>60000</v>
      </c>
      <c r="N102" s="13">
        <f>'Uscite dettaglio missioni'!JM102</f>
        <v>6241.5</v>
      </c>
      <c r="O102" s="13">
        <f>'Uscite dettaglio missioni'!JN102</f>
        <v>69966</v>
      </c>
      <c r="P102" s="13">
        <f>'Uscite dettaglio missioni'!JO102</f>
        <v>58000</v>
      </c>
      <c r="Q102" s="13">
        <f>'Uscite dettaglio missioni'!JP102</f>
        <v>29188.66</v>
      </c>
      <c r="R102" s="13">
        <f>'Uscite dettaglio missioni'!JQ102</f>
        <v>70200</v>
      </c>
      <c r="S102" s="13">
        <f>'Uscite dettaglio missioni'!JR102</f>
        <v>127470</v>
      </c>
      <c r="T102" s="13">
        <f>'Uscite dettaglio missioni'!JS102</f>
        <v>62998.39</v>
      </c>
      <c r="U102" s="13">
        <f>'Uscite dettaglio missioni'!JT102</f>
        <v>70200</v>
      </c>
      <c r="V102" s="13">
        <f>'Uscite dettaglio missioni'!JU102</f>
        <v>88815</v>
      </c>
      <c r="W102" s="13">
        <f>'Uscite dettaglio missioni'!JV102</f>
        <v>33763.740000000005</v>
      </c>
      <c r="X102" s="13">
        <f>'Uscite dettaglio missioni'!JW102</f>
        <v>159732</v>
      </c>
      <c r="Y102" s="13">
        <f>'Uscite dettaglio missioni'!JX102</f>
        <v>288150</v>
      </c>
      <c r="Z102" s="13">
        <f>'Uscite dettaglio missioni'!JY102</f>
        <v>148716.63999999998</v>
      </c>
      <c r="AA102" s="13">
        <f>'Uscite dettaglio missioni'!JZ102</f>
        <v>613300</v>
      </c>
      <c r="AB102" s="13">
        <f>'Uscite dettaglio missioni'!KA102</f>
        <v>368300</v>
      </c>
      <c r="AC102" s="13">
        <v>96779.16</v>
      </c>
      <c r="AD102" s="13">
        <v>96779.16</v>
      </c>
      <c r="AE102" s="13">
        <v>96779.16</v>
      </c>
      <c r="AF102" s="13">
        <f>'Uscite dettaglio missioni'!KD102</f>
        <v>530000</v>
      </c>
      <c r="AG102" s="13">
        <v>96779.16</v>
      </c>
      <c r="AH102" s="13">
        <v>96779.16</v>
      </c>
      <c r="AI102" s="13">
        <v>96779.16</v>
      </c>
      <c r="AJ102" s="13">
        <v>96779.16</v>
      </c>
      <c r="AK102" s="13">
        <v>96779.16</v>
      </c>
      <c r="AL102" s="13">
        <f>'Uscite dettaglio missioni'!KJ102</f>
        <v>1324700</v>
      </c>
    </row>
    <row r="103" spans="1:38" x14ac:dyDescent="0.25">
      <c r="A103" s="5">
        <v>5104</v>
      </c>
      <c r="B103" s="9" t="s">
        <v>250</v>
      </c>
      <c r="C103" s="13">
        <f>'Uscite dettaglio missioni'!JB103</f>
        <v>15000</v>
      </c>
      <c r="D103" s="13">
        <f>'Uscite dettaglio missioni'!JC103</f>
        <v>15000</v>
      </c>
      <c r="E103" s="13">
        <f>'Uscite dettaglio missioni'!JD103</f>
        <v>0</v>
      </c>
      <c r="F103" s="13">
        <f>'Uscite dettaglio missioni'!JE103</f>
        <v>15000</v>
      </c>
      <c r="G103" s="13">
        <f>'Uscite dettaglio missioni'!JF103</f>
        <v>18000</v>
      </c>
      <c r="H103" s="13">
        <f>'Uscite dettaglio missioni'!JG103</f>
        <v>12560.4</v>
      </c>
      <c r="I103" s="13">
        <f>'Uscite dettaglio missioni'!JH103</f>
        <v>2700</v>
      </c>
      <c r="J103" s="13">
        <f>'Uscite dettaglio missioni'!JI103</f>
        <v>3857.64</v>
      </c>
      <c r="K103" s="13">
        <f>'Uscite dettaglio missioni'!JJ103</f>
        <v>3857.64</v>
      </c>
      <c r="L103" s="13">
        <f>'Uscite dettaglio missioni'!JK103</f>
        <v>2701</v>
      </c>
      <c r="M103" s="13">
        <f>'Uscite dettaglio missioni'!JL103</f>
        <v>2701</v>
      </c>
      <c r="N103" s="13">
        <f>'Uscite dettaglio missioni'!JM103</f>
        <v>2129</v>
      </c>
      <c r="O103" s="13">
        <f>'Uscite dettaglio missioni'!JN103</f>
        <v>10000</v>
      </c>
      <c r="P103" s="13">
        <f>'Uscite dettaglio missioni'!JO103</f>
        <v>24400</v>
      </c>
      <c r="Q103" s="13">
        <f>'Uscite dettaglio missioni'!JP103</f>
        <v>20852.849999999999</v>
      </c>
      <c r="R103" s="13">
        <f>'Uscite dettaglio missioni'!JQ103</f>
        <v>12700</v>
      </c>
      <c r="S103" s="13">
        <f>'Uscite dettaglio missioni'!JR103</f>
        <v>12700</v>
      </c>
      <c r="T103" s="13">
        <f>'Uscite dettaglio missioni'!JS103</f>
        <v>5209.3999999999996</v>
      </c>
      <c r="U103" s="13">
        <f>'Uscite dettaglio missioni'!JT103</f>
        <v>12700</v>
      </c>
      <c r="V103" s="13">
        <f>'Uscite dettaglio missioni'!JU103</f>
        <v>12700</v>
      </c>
      <c r="W103" s="13">
        <f>'Uscite dettaglio missioni'!JV103</f>
        <v>11010.5</v>
      </c>
      <c r="X103" s="13">
        <f>'Uscite dettaglio missioni'!JW103</f>
        <v>13770</v>
      </c>
      <c r="Y103" s="13">
        <f>'Uscite dettaglio missioni'!JX103</f>
        <v>7450</v>
      </c>
      <c r="Z103" s="13">
        <f>'Uscite dettaglio missioni'!JY103</f>
        <v>8322</v>
      </c>
      <c r="AA103" s="13">
        <f>'Uscite dettaglio missioni'!JZ103</f>
        <v>12700</v>
      </c>
      <c r="AB103" s="13">
        <f>'Uscite dettaglio missioni'!KA103</f>
        <v>14700</v>
      </c>
      <c r="AC103" s="13">
        <v>14219.48</v>
      </c>
      <c r="AD103" s="13">
        <v>14219.48</v>
      </c>
      <c r="AE103" s="13">
        <v>14219.48</v>
      </c>
      <c r="AF103" s="13">
        <f>'Uscite dettaglio missioni'!KD103</f>
        <v>16000</v>
      </c>
      <c r="AG103" s="13">
        <v>14219.48</v>
      </c>
      <c r="AH103" s="13">
        <v>14219.48</v>
      </c>
      <c r="AI103" s="13">
        <v>14219.48</v>
      </c>
      <c r="AJ103" s="13">
        <v>14219.48</v>
      </c>
      <c r="AK103" s="13">
        <v>14219.48</v>
      </c>
      <c r="AL103" s="13">
        <f>'Uscite dettaglio missioni'!KJ103</f>
        <v>129991</v>
      </c>
    </row>
    <row r="104" spans="1:38" x14ac:dyDescent="0.25">
      <c r="A104" s="5">
        <v>5105</v>
      </c>
      <c r="B104" s="9"/>
      <c r="C104" s="13">
        <f>'Uscite dettaglio missioni'!JB104</f>
        <v>0</v>
      </c>
      <c r="D104" s="13">
        <f>'Uscite dettaglio missioni'!JC104</f>
        <v>0</v>
      </c>
      <c r="E104" s="13">
        <f>'Uscite dettaglio missioni'!JD104</f>
        <v>0</v>
      </c>
      <c r="F104" s="13">
        <f>'Uscite dettaglio missioni'!JE104</f>
        <v>0</v>
      </c>
      <c r="G104" s="13">
        <f>'Uscite dettaglio missioni'!JF104</f>
        <v>0</v>
      </c>
      <c r="H104" s="13">
        <f>'Uscite dettaglio missioni'!JG104</f>
        <v>0</v>
      </c>
      <c r="I104" s="13">
        <f>'Uscite dettaglio missioni'!JH104</f>
        <v>0</v>
      </c>
      <c r="J104" s="13">
        <f>'Uscite dettaglio missioni'!JI104</f>
        <v>0</v>
      </c>
      <c r="K104" s="13">
        <f>'Uscite dettaglio missioni'!JJ104</f>
        <v>0</v>
      </c>
      <c r="L104" s="13">
        <f>'Uscite dettaglio missioni'!JK104</f>
        <v>0</v>
      </c>
      <c r="M104" s="13">
        <f>'Uscite dettaglio missioni'!JL104</f>
        <v>0</v>
      </c>
      <c r="N104" s="13">
        <f>'Uscite dettaglio missioni'!JM104</f>
        <v>0</v>
      </c>
      <c r="O104" s="13">
        <f>'Uscite dettaglio missioni'!JN104</f>
        <v>0</v>
      </c>
      <c r="P104" s="13">
        <f>'Uscite dettaglio missioni'!JO104</f>
        <v>0</v>
      </c>
      <c r="Q104" s="13">
        <f>'Uscite dettaglio missioni'!JP104</f>
        <v>0</v>
      </c>
      <c r="R104" s="13">
        <f>'Uscite dettaglio missioni'!JQ104</f>
        <v>0</v>
      </c>
      <c r="S104" s="13">
        <f>'Uscite dettaglio missioni'!JR104</f>
        <v>0</v>
      </c>
      <c r="T104" s="13">
        <f>'Uscite dettaglio missioni'!JS104</f>
        <v>0</v>
      </c>
      <c r="U104" s="13">
        <f>'Uscite dettaglio missioni'!JT104</f>
        <v>0</v>
      </c>
      <c r="V104" s="13">
        <f>'Uscite dettaglio missioni'!JU104</f>
        <v>0</v>
      </c>
      <c r="W104" s="13">
        <f>'Uscite dettaglio missioni'!JV104</f>
        <v>0</v>
      </c>
      <c r="X104" s="13">
        <f>'Uscite dettaglio missioni'!JW104</f>
        <v>0</v>
      </c>
      <c r="Y104" s="13">
        <f>'Uscite dettaglio missioni'!JX104</f>
        <v>0</v>
      </c>
      <c r="Z104" s="13">
        <f>'Uscite dettaglio missioni'!JY104</f>
        <v>906.75</v>
      </c>
      <c r="AA104" s="13">
        <f>'Uscite dettaglio missioni'!JZ104</f>
        <v>0</v>
      </c>
      <c r="AB104" s="13">
        <f>'Uscite dettaglio missioni'!KA104</f>
        <v>0</v>
      </c>
      <c r="AC104" s="13">
        <f>'Uscite dettaglio missioni'!KA104</f>
        <v>0</v>
      </c>
      <c r="AD104" s="13">
        <f>'Uscite dettaglio missioni'!KB104</f>
        <v>0</v>
      </c>
      <c r="AE104" s="13">
        <f>'Uscite dettaglio missioni'!KC104</f>
        <v>0</v>
      </c>
      <c r="AF104" s="13">
        <f>'Uscite dettaglio missioni'!KD104</f>
        <v>0</v>
      </c>
      <c r="AG104" s="13">
        <f>'Uscite dettaglio missioni'!KE104</f>
        <v>0</v>
      </c>
      <c r="AH104" s="13">
        <f>'Uscite dettaglio missioni'!KF104</f>
        <v>0</v>
      </c>
      <c r="AI104" s="13">
        <f>'Uscite dettaglio missioni'!KG104</f>
        <v>0</v>
      </c>
      <c r="AJ104" s="13">
        <f>'Uscite dettaglio missioni'!KH104</f>
        <v>0</v>
      </c>
      <c r="AK104" s="13">
        <f>'Uscite dettaglio missioni'!KI104</f>
        <v>0</v>
      </c>
      <c r="AL104" s="13">
        <f>'Uscite dettaglio missioni'!KJ104</f>
        <v>0</v>
      </c>
    </row>
    <row r="105" spans="1:38" x14ac:dyDescent="0.25">
      <c r="A105" s="5">
        <v>5106</v>
      </c>
      <c r="B105" s="9" t="s">
        <v>60</v>
      </c>
      <c r="C105" s="13">
        <f>'Uscite dettaglio missioni'!JB105</f>
        <v>500</v>
      </c>
      <c r="D105" s="13">
        <f>'Uscite dettaglio missioni'!JC105</f>
        <v>780</v>
      </c>
      <c r="E105" s="13">
        <f>'Uscite dettaglio missioni'!JD105</f>
        <v>336</v>
      </c>
      <c r="F105" s="13">
        <f>'Uscite dettaglio missioni'!JE105</f>
        <v>500</v>
      </c>
      <c r="G105" s="13">
        <f>'Uscite dettaglio missioni'!JF105</f>
        <v>229.36</v>
      </c>
      <c r="H105" s="13">
        <f>'Uscite dettaglio missioni'!JG105</f>
        <v>229.36</v>
      </c>
      <c r="I105" s="13">
        <f>'Uscite dettaglio missioni'!JH105</f>
        <v>500</v>
      </c>
      <c r="J105" s="13">
        <f>'Uscite dettaglio missioni'!JI105</f>
        <v>596.79999999999995</v>
      </c>
      <c r="K105" s="13">
        <f>'Uscite dettaglio missioni'!JJ105</f>
        <v>536.79999999999995</v>
      </c>
      <c r="L105" s="13">
        <f>'Uscite dettaglio missioni'!JK105</f>
        <v>500</v>
      </c>
      <c r="M105" s="13">
        <f>'Uscite dettaglio missioni'!JL105</f>
        <v>519.83999999999992</v>
      </c>
      <c r="N105" s="13">
        <f>'Uscite dettaglio missioni'!JM105</f>
        <v>500</v>
      </c>
      <c r="O105" s="13">
        <f>'Uscite dettaglio missioni'!JN105</f>
        <v>600</v>
      </c>
      <c r="P105" s="13">
        <f>'Uscite dettaglio missioni'!JO105</f>
        <v>600</v>
      </c>
      <c r="Q105" s="13">
        <f>'Uscite dettaglio missioni'!JP105</f>
        <v>549</v>
      </c>
      <c r="R105" s="13">
        <f>'Uscite dettaglio missioni'!JQ105</f>
        <v>600</v>
      </c>
      <c r="S105" s="13">
        <f>'Uscite dettaglio missioni'!JR105</f>
        <v>600</v>
      </c>
      <c r="T105" s="13">
        <f>'Uscite dettaglio missioni'!JS105</f>
        <v>0</v>
      </c>
      <c r="U105" s="13">
        <f>'Uscite dettaglio missioni'!JT105</f>
        <v>600</v>
      </c>
      <c r="V105" s="13">
        <f>'Uscite dettaglio missioni'!JU105</f>
        <v>600</v>
      </c>
      <c r="W105" s="13">
        <f>'Uscite dettaglio missioni'!JV105</f>
        <v>439.2</v>
      </c>
      <c r="X105" s="13">
        <f>'Uscite dettaglio missioni'!JW105</f>
        <v>600</v>
      </c>
      <c r="Y105" s="13">
        <f>'Uscite dettaglio missioni'!JX105</f>
        <v>512.4</v>
      </c>
      <c r="Z105" s="13">
        <f>'Uscite dettaglio missioni'!JY105</f>
        <v>512.4</v>
      </c>
      <c r="AA105" s="13">
        <f>'Uscite dettaglio missioni'!JZ105</f>
        <v>1000</v>
      </c>
      <c r="AB105" s="13">
        <f>'Uscite dettaglio missioni'!KA105</f>
        <v>1000</v>
      </c>
      <c r="AC105" s="13">
        <v>402.6</v>
      </c>
      <c r="AD105" s="13">
        <v>402.6</v>
      </c>
      <c r="AE105" s="13">
        <v>402.6</v>
      </c>
      <c r="AF105" s="13">
        <f>'Uscite dettaglio missioni'!KD105</f>
        <v>1000</v>
      </c>
      <c r="AG105" s="13">
        <v>402.6</v>
      </c>
      <c r="AH105" s="13">
        <v>402.6</v>
      </c>
      <c r="AI105" s="13">
        <v>402.6</v>
      </c>
      <c r="AJ105" s="13">
        <v>402.6</v>
      </c>
      <c r="AK105" s="13">
        <v>402.6</v>
      </c>
      <c r="AL105" s="13">
        <f>'Uscite dettaglio missioni'!KJ105</f>
        <v>1300</v>
      </c>
    </row>
    <row r="106" spans="1:38" x14ac:dyDescent="0.25">
      <c r="A106" s="5">
        <v>5149</v>
      </c>
      <c r="B106" s="9" t="s">
        <v>252</v>
      </c>
      <c r="C106" s="13">
        <f>'Uscite dettaglio missioni'!JB106</f>
        <v>0</v>
      </c>
      <c r="D106" s="13">
        <f>'Uscite dettaglio missioni'!JC106</f>
        <v>0</v>
      </c>
      <c r="E106" s="13">
        <f>'Uscite dettaglio missioni'!JD106</f>
        <v>0</v>
      </c>
      <c r="F106" s="13">
        <f>'Uscite dettaglio missioni'!JE106</f>
        <v>0</v>
      </c>
      <c r="G106" s="13">
        <f>'Uscite dettaglio missioni'!JF106</f>
        <v>0</v>
      </c>
      <c r="H106" s="13">
        <f>'Uscite dettaglio missioni'!JG106</f>
        <v>0</v>
      </c>
      <c r="I106" s="13">
        <f>'Uscite dettaglio missioni'!JH106</f>
        <v>21229.51</v>
      </c>
      <c r="J106" s="13">
        <f>'Uscite dettaglio missioni'!JI106</f>
        <v>0</v>
      </c>
      <c r="K106" s="13">
        <f>'Uscite dettaglio missioni'!JJ106</f>
        <v>0</v>
      </c>
      <c r="L106" s="13">
        <f>'Uscite dettaglio missioni'!JK106</f>
        <v>0</v>
      </c>
      <c r="M106" s="13">
        <f>'Uscite dettaglio missioni'!JL106</f>
        <v>0</v>
      </c>
      <c r="N106" s="13">
        <f>'Uscite dettaglio missioni'!JM106</f>
        <v>0</v>
      </c>
      <c r="O106" s="13">
        <f>'Uscite dettaglio missioni'!JN106</f>
        <v>0</v>
      </c>
      <c r="P106" s="13">
        <f>'Uscite dettaglio missioni'!JO106</f>
        <v>0</v>
      </c>
      <c r="Q106" s="13">
        <f>'Uscite dettaglio missioni'!JP106</f>
        <v>0</v>
      </c>
      <c r="R106" s="13">
        <f>'Uscite dettaglio missioni'!JQ106</f>
        <v>0</v>
      </c>
      <c r="S106" s="13">
        <f>'Uscite dettaglio missioni'!JR106</f>
        <v>0</v>
      </c>
      <c r="T106" s="13">
        <f>'Uscite dettaglio missioni'!JS106</f>
        <v>0</v>
      </c>
      <c r="U106" s="13">
        <f>'Uscite dettaglio missioni'!JT106</f>
        <v>0</v>
      </c>
      <c r="V106" s="13">
        <f>'Uscite dettaglio missioni'!JU106</f>
        <v>0</v>
      </c>
      <c r="W106" s="13">
        <f>'Uscite dettaglio missioni'!JV106</f>
        <v>0</v>
      </c>
      <c r="X106" s="13">
        <f>'Uscite dettaglio missioni'!JW106</f>
        <v>0</v>
      </c>
      <c r="Y106" s="13">
        <f>'Uscite dettaglio missioni'!JX106</f>
        <v>0</v>
      </c>
      <c r="Z106" s="13">
        <f>'Uscite dettaglio missioni'!JY106</f>
        <v>0</v>
      </c>
      <c r="AA106" s="13">
        <f>'Uscite dettaglio missioni'!JZ106</f>
        <v>0</v>
      </c>
      <c r="AB106" s="13">
        <f>'Uscite dettaglio missioni'!KA106</f>
        <v>0</v>
      </c>
      <c r="AC106" s="13">
        <f>'Uscite dettaglio missioni'!KA106</f>
        <v>0</v>
      </c>
      <c r="AD106" s="13">
        <f>'Uscite dettaglio missioni'!KB106</f>
        <v>0</v>
      </c>
      <c r="AE106" s="13">
        <f>'Uscite dettaglio missioni'!KC106</f>
        <v>0</v>
      </c>
      <c r="AF106" s="13">
        <f>'Uscite dettaglio missioni'!KD106</f>
        <v>0</v>
      </c>
      <c r="AG106" s="13">
        <f>'Uscite dettaglio missioni'!KE106</f>
        <v>0</v>
      </c>
      <c r="AH106" s="13">
        <f>'Uscite dettaglio missioni'!KF106</f>
        <v>0</v>
      </c>
      <c r="AI106" s="13">
        <f>'Uscite dettaglio missioni'!KG106</f>
        <v>0</v>
      </c>
      <c r="AJ106" s="13">
        <f>'Uscite dettaglio missioni'!KH106</f>
        <v>0</v>
      </c>
      <c r="AK106" s="13">
        <f>'Uscite dettaglio missioni'!KI106</f>
        <v>0</v>
      </c>
      <c r="AL106" s="13">
        <f>'Uscite dettaglio missioni'!KJ106</f>
        <v>0</v>
      </c>
    </row>
    <row r="107" spans="1:38" x14ac:dyDescent="0.25">
      <c r="A107" s="5">
        <v>5151</v>
      </c>
      <c r="B107" s="9" t="s">
        <v>61</v>
      </c>
      <c r="C107" s="13">
        <f>'Uscite dettaglio missioni'!JB107</f>
        <v>1520000</v>
      </c>
      <c r="D107" s="13">
        <f>'Uscite dettaglio missioni'!JC107</f>
        <v>20000</v>
      </c>
      <c r="E107" s="13">
        <f>'Uscite dettaglio missioni'!JD107</f>
        <v>8001.25</v>
      </c>
      <c r="F107" s="13">
        <f>'Uscite dettaglio missioni'!JE107</f>
        <v>17000</v>
      </c>
      <c r="G107" s="13">
        <f>'Uscite dettaglio missioni'!JF107</f>
        <v>14000</v>
      </c>
      <c r="H107" s="13">
        <f>'Uscite dettaglio missioni'!JG107</f>
        <v>10930</v>
      </c>
      <c r="I107" s="13">
        <f>'Uscite dettaglio missioni'!JH107</f>
        <v>0</v>
      </c>
      <c r="J107" s="13">
        <f>'Uscite dettaglio missioni'!JI107</f>
        <v>12054.1</v>
      </c>
      <c r="K107" s="13">
        <f>'Uscite dettaglio missioni'!JJ107</f>
        <v>6675</v>
      </c>
      <c r="L107" s="13">
        <f>'Uscite dettaglio missioni'!JK107</f>
        <v>9000</v>
      </c>
      <c r="M107" s="13">
        <f>'Uscite dettaglio missioni'!JL107</f>
        <v>9000</v>
      </c>
      <c r="N107" s="13">
        <f>'Uscite dettaglio missioni'!JM107</f>
        <v>3697.5</v>
      </c>
      <c r="O107" s="13">
        <f>'Uscite dettaglio missioni'!JN107</f>
        <v>10000</v>
      </c>
      <c r="P107" s="13">
        <f>'Uscite dettaglio missioni'!JO107</f>
        <v>26500</v>
      </c>
      <c r="Q107" s="13">
        <f>'Uscite dettaglio missioni'!JP107</f>
        <v>2422.5</v>
      </c>
      <c r="R107" s="13">
        <f>'Uscite dettaglio missioni'!JQ107</f>
        <v>10000</v>
      </c>
      <c r="S107" s="13">
        <f>'Uscite dettaglio missioni'!JR107</f>
        <v>10000</v>
      </c>
      <c r="T107" s="13">
        <f>'Uscite dettaglio missioni'!JS107</f>
        <v>2524</v>
      </c>
      <c r="U107" s="13">
        <f>'Uscite dettaglio missioni'!JT107</f>
        <v>8000</v>
      </c>
      <c r="V107" s="13">
        <f>'Uscite dettaglio missioni'!JU107</f>
        <v>8000</v>
      </c>
      <c r="W107" s="13">
        <f>'Uscite dettaglio missioni'!JV107</f>
        <v>1530</v>
      </c>
      <c r="X107" s="13">
        <f>'Uscite dettaglio missioni'!JW107</f>
        <v>8000</v>
      </c>
      <c r="Y107" s="13">
        <f>'Uscite dettaglio missioni'!JX107</f>
        <v>4000</v>
      </c>
      <c r="Z107" s="13">
        <f>'Uscite dettaglio missioni'!JY107</f>
        <v>1020</v>
      </c>
      <c r="AA107" s="13">
        <f>'Uscite dettaglio missioni'!JZ107</f>
        <v>3000</v>
      </c>
      <c r="AB107" s="13">
        <f>'Uscite dettaglio missioni'!KA107</f>
        <v>255</v>
      </c>
      <c r="AC107" s="13">
        <v>255</v>
      </c>
      <c r="AD107" s="13">
        <v>255</v>
      </c>
      <c r="AE107" s="13">
        <v>255</v>
      </c>
      <c r="AF107" s="13">
        <f>'Uscite dettaglio missioni'!KD107</f>
        <v>2000</v>
      </c>
      <c r="AG107" s="13">
        <v>255</v>
      </c>
      <c r="AH107" s="13">
        <v>255</v>
      </c>
      <c r="AI107" s="13">
        <v>255</v>
      </c>
      <c r="AJ107" s="13">
        <v>255</v>
      </c>
      <c r="AK107" s="13">
        <v>255</v>
      </c>
      <c r="AL107" s="13">
        <f>'Uscite dettaglio missioni'!KJ107</f>
        <v>15700</v>
      </c>
    </row>
    <row r="108" spans="1:38" x14ac:dyDescent="0.25">
      <c r="A108" s="5">
        <v>5152</v>
      </c>
      <c r="B108" s="9" t="s">
        <v>62</v>
      </c>
      <c r="C108" s="13">
        <f>'Uscite dettaglio missioni'!JB108</f>
        <v>40000</v>
      </c>
      <c r="D108" s="13">
        <f>'Uscite dettaglio missioni'!JC108</f>
        <v>40000</v>
      </c>
      <c r="E108" s="13">
        <f>'Uscite dettaglio missioni'!JD108</f>
        <v>13329.72</v>
      </c>
      <c r="F108" s="13">
        <f>'Uscite dettaglio missioni'!JE108</f>
        <v>40000</v>
      </c>
      <c r="G108" s="13">
        <f>'Uscite dettaglio missioni'!JF108</f>
        <v>2000</v>
      </c>
      <c r="H108" s="13">
        <f>'Uscite dettaglio missioni'!JG108</f>
        <v>0</v>
      </c>
      <c r="I108" s="13">
        <f>'Uscite dettaglio missioni'!JH108</f>
        <v>40000</v>
      </c>
      <c r="J108" s="13">
        <f>'Uscite dettaglio missioni'!JI108</f>
        <v>39978.01</v>
      </c>
      <c r="K108" s="13">
        <f>'Uscite dettaglio missioni'!JJ108</f>
        <v>10981.9</v>
      </c>
      <c r="L108" s="13">
        <f>'Uscite dettaglio missioni'!JK108</f>
        <v>15000</v>
      </c>
      <c r="M108" s="13">
        <f>'Uscite dettaglio missioni'!JL108</f>
        <v>15000</v>
      </c>
      <c r="N108" s="13">
        <f>'Uscite dettaglio missioni'!JM108</f>
        <v>159</v>
      </c>
      <c r="O108" s="13">
        <f>'Uscite dettaglio missioni'!JN108</f>
        <v>20000</v>
      </c>
      <c r="P108" s="13">
        <f>'Uscite dettaglio missioni'!JO108</f>
        <v>20000</v>
      </c>
      <c r="Q108" s="13">
        <f>'Uscite dettaglio missioni'!JP108</f>
        <v>5149.4400000000005</v>
      </c>
      <c r="R108" s="13">
        <f>'Uscite dettaglio missioni'!JQ108</f>
        <v>20000</v>
      </c>
      <c r="S108" s="13">
        <f>'Uscite dettaglio missioni'!JR108</f>
        <v>20000</v>
      </c>
      <c r="T108" s="13">
        <f>'Uscite dettaglio missioni'!JS108</f>
        <v>15814.41</v>
      </c>
      <c r="U108" s="13">
        <f>'Uscite dettaglio missioni'!JT108</f>
        <v>20000</v>
      </c>
      <c r="V108" s="13">
        <f>'Uscite dettaglio missioni'!JU108</f>
        <v>20000</v>
      </c>
      <c r="W108" s="13">
        <f>'Uscite dettaglio missioni'!JV108</f>
        <v>11043.02</v>
      </c>
      <c r="X108" s="13">
        <f>'Uscite dettaglio missioni'!JW108</f>
        <v>30000</v>
      </c>
      <c r="Y108" s="13">
        <f>'Uscite dettaglio missioni'!JX108</f>
        <v>35400</v>
      </c>
      <c r="Z108" s="13">
        <f>'Uscite dettaglio missioni'!JY108</f>
        <v>20341.62</v>
      </c>
      <c r="AA108" s="13">
        <f>'Uscite dettaglio missioni'!JZ108</f>
        <v>30000</v>
      </c>
      <c r="AB108" s="13">
        <f>'Uscite dettaglio missioni'!KA108</f>
        <v>20000</v>
      </c>
      <c r="AC108" s="13">
        <v>14725.24</v>
      </c>
      <c r="AD108" s="13">
        <v>14725.24</v>
      </c>
      <c r="AE108" s="13">
        <v>14725.24</v>
      </c>
      <c r="AF108" s="13">
        <f>'Uscite dettaglio missioni'!KD108</f>
        <v>20802</v>
      </c>
      <c r="AG108" s="13">
        <v>14725.24</v>
      </c>
      <c r="AH108" s="13">
        <v>14725.24</v>
      </c>
      <c r="AI108" s="13">
        <v>14725.24</v>
      </c>
      <c r="AJ108" s="13">
        <v>14725.24</v>
      </c>
      <c r="AK108" s="13">
        <v>14725.24</v>
      </c>
      <c r="AL108" s="13">
        <f>'Uscite dettaglio missioni'!KJ108</f>
        <v>26000</v>
      </c>
    </row>
    <row r="109" spans="1:38" x14ac:dyDescent="0.25">
      <c r="A109" s="5">
        <v>5155</v>
      </c>
      <c r="B109" s="9" t="s">
        <v>63</v>
      </c>
      <c r="C109" s="13">
        <f>'Uscite dettaglio missioni'!JB109</f>
        <v>50000</v>
      </c>
      <c r="D109" s="13">
        <f>'Uscite dettaglio missioni'!JC109</f>
        <v>57930</v>
      </c>
      <c r="E109" s="13">
        <f>'Uscite dettaglio missioni'!JD109</f>
        <v>25382.38</v>
      </c>
      <c r="F109" s="13">
        <f>'Uscite dettaglio missioni'!JE109</f>
        <v>50000</v>
      </c>
      <c r="G109" s="13">
        <f>'Uscite dettaglio missioni'!JF109</f>
        <v>25400</v>
      </c>
      <c r="H109" s="13">
        <f>'Uscite dettaglio missioni'!JG109</f>
        <v>1939.91</v>
      </c>
      <c r="I109" s="13">
        <f>'Uscite dettaglio missioni'!JH109</f>
        <v>49999.989999999991</v>
      </c>
      <c r="J109" s="13">
        <f>'Uscite dettaglio missioni'!JI109</f>
        <v>13720</v>
      </c>
      <c r="K109" s="13">
        <f>'Uscite dettaglio missioni'!JJ109</f>
        <v>183</v>
      </c>
      <c r="L109" s="13">
        <f>'Uscite dettaglio missioni'!JK109</f>
        <v>13000</v>
      </c>
      <c r="M109" s="13">
        <f>'Uscite dettaglio missioni'!JL109</f>
        <v>13000</v>
      </c>
      <c r="N109" s="13">
        <f>'Uscite dettaglio missioni'!JM109</f>
        <v>0</v>
      </c>
      <c r="O109" s="13">
        <f>'Uscite dettaglio missioni'!JN109</f>
        <v>15000</v>
      </c>
      <c r="P109" s="13">
        <f>'Uscite dettaglio missioni'!JO109</f>
        <v>15000</v>
      </c>
      <c r="Q109" s="13">
        <f>'Uscite dettaglio missioni'!JP109</f>
        <v>15586.720000000001</v>
      </c>
      <c r="R109" s="13">
        <f>'Uscite dettaglio missioni'!JQ109</f>
        <v>30000</v>
      </c>
      <c r="S109" s="13">
        <f>'Uscite dettaglio missioni'!JR109</f>
        <v>81185.64</v>
      </c>
      <c r="T109" s="13">
        <f>'Uscite dettaglio missioni'!JS109</f>
        <v>53549.440000000002</v>
      </c>
      <c r="U109" s="13">
        <f>'Uscite dettaglio missioni'!JT109</f>
        <v>30002</v>
      </c>
      <c r="V109" s="13">
        <f>'Uscite dettaglio missioni'!JU109</f>
        <v>20707</v>
      </c>
      <c r="W109" s="13">
        <f>'Uscite dettaglio missioni'!JV109</f>
        <v>11083.7</v>
      </c>
      <c r="X109" s="13">
        <f>'Uscite dettaglio missioni'!JW109</f>
        <v>19850</v>
      </c>
      <c r="Y109" s="13">
        <f>'Uscite dettaglio missioni'!JX109</f>
        <v>8900</v>
      </c>
      <c r="Z109" s="13">
        <f>'Uscite dettaglio missioni'!JY109</f>
        <v>0</v>
      </c>
      <c r="AA109" s="13">
        <f>'Uscite dettaglio missioni'!JZ109</f>
        <v>4000</v>
      </c>
      <c r="AB109" s="13">
        <f>'Uscite dettaglio missioni'!KA109</f>
        <v>488</v>
      </c>
      <c r="AC109" s="13">
        <v>488</v>
      </c>
      <c r="AD109" s="13">
        <v>488</v>
      </c>
      <c r="AE109" s="13">
        <v>488</v>
      </c>
      <c r="AF109" s="13">
        <f>'Uscite dettaglio missioni'!KD109</f>
        <v>3500</v>
      </c>
      <c r="AG109" s="13">
        <v>488</v>
      </c>
      <c r="AH109" s="13">
        <v>488</v>
      </c>
      <c r="AI109" s="13">
        <v>488</v>
      </c>
      <c r="AJ109" s="13">
        <v>488</v>
      </c>
      <c r="AK109" s="13">
        <v>488</v>
      </c>
      <c r="AL109" s="13">
        <f>'Uscite dettaglio missioni'!KJ109</f>
        <v>4900</v>
      </c>
    </row>
    <row r="110" spans="1:38" x14ac:dyDescent="0.25">
      <c r="A110" s="5">
        <v>5157</v>
      </c>
      <c r="B110" s="9" t="s">
        <v>262</v>
      </c>
      <c r="C110" s="13">
        <f>'Uscite dettaglio missioni'!JB110</f>
        <v>0</v>
      </c>
      <c r="D110" s="13">
        <f>'Uscite dettaglio missioni'!JC110</f>
        <v>0</v>
      </c>
      <c r="E110" s="13">
        <f>'Uscite dettaglio missioni'!JD110</f>
        <v>0</v>
      </c>
      <c r="F110" s="13">
        <f>'Uscite dettaglio missioni'!JE110</f>
        <v>0</v>
      </c>
      <c r="G110" s="13">
        <f>'Uscite dettaglio missioni'!JF110</f>
        <v>0</v>
      </c>
      <c r="H110" s="13">
        <f>'Uscite dettaglio missioni'!JG110</f>
        <v>0</v>
      </c>
      <c r="I110" s="13">
        <f>'Uscite dettaglio missioni'!JH110</f>
        <v>0</v>
      </c>
      <c r="J110" s="13">
        <f>'Uscite dettaglio missioni'!JI110</f>
        <v>0</v>
      </c>
      <c r="K110" s="13">
        <f>'Uscite dettaglio missioni'!JJ110</f>
        <v>0</v>
      </c>
      <c r="L110" s="13">
        <f>'Uscite dettaglio missioni'!JK110</f>
        <v>0</v>
      </c>
      <c r="M110" s="13">
        <f>'Uscite dettaglio missioni'!JL110</f>
        <v>0</v>
      </c>
      <c r="N110" s="13">
        <f>'Uscite dettaglio missioni'!JM110</f>
        <v>0</v>
      </c>
      <c r="O110" s="13">
        <f>'Uscite dettaglio missioni'!JN110</f>
        <v>0</v>
      </c>
      <c r="P110" s="13">
        <f>'Uscite dettaglio missioni'!JO110</f>
        <v>0</v>
      </c>
      <c r="Q110" s="13">
        <f>'Uscite dettaglio missioni'!JP110</f>
        <v>0</v>
      </c>
      <c r="R110" s="13">
        <f>'Uscite dettaglio missioni'!JQ110</f>
        <v>0</v>
      </c>
      <c r="S110" s="13">
        <f>'Uscite dettaglio missioni'!JR110</f>
        <v>0</v>
      </c>
      <c r="T110" s="13">
        <f>'Uscite dettaglio missioni'!JS110</f>
        <v>0</v>
      </c>
      <c r="U110" s="13">
        <f>'Uscite dettaglio missioni'!JT110</f>
        <v>0</v>
      </c>
      <c r="V110" s="13">
        <f>'Uscite dettaglio missioni'!JU110</f>
        <v>664.9</v>
      </c>
      <c r="W110" s="13">
        <f>'Uscite dettaglio missioni'!JV110</f>
        <v>664.9</v>
      </c>
      <c r="X110" s="13">
        <f>'Uscite dettaglio missioni'!JW110</f>
        <v>0</v>
      </c>
      <c r="Y110" s="13">
        <f>'Uscite dettaglio missioni'!JX110</f>
        <v>0</v>
      </c>
      <c r="Z110" s="13">
        <f>'Uscite dettaglio missioni'!JY110</f>
        <v>0</v>
      </c>
      <c r="AA110" s="13">
        <f>'Uscite dettaglio missioni'!JZ110</f>
        <v>0</v>
      </c>
      <c r="AB110" s="13">
        <f>'Uscite dettaglio missioni'!KA110</f>
        <v>0</v>
      </c>
      <c r="AC110" s="13">
        <f>'Uscite dettaglio missioni'!KA110</f>
        <v>0</v>
      </c>
      <c r="AD110" s="13">
        <f>'Uscite dettaglio missioni'!KB110</f>
        <v>0</v>
      </c>
      <c r="AE110" s="13">
        <f>'Uscite dettaglio missioni'!KC110</f>
        <v>0</v>
      </c>
      <c r="AF110" s="13">
        <f>'Uscite dettaglio missioni'!KD110</f>
        <v>0</v>
      </c>
      <c r="AG110" s="13">
        <f>'Uscite dettaglio missioni'!KE110</f>
        <v>0</v>
      </c>
      <c r="AH110" s="13">
        <f>'Uscite dettaglio missioni'!KF110</f>
        <v>0</v>
      </c>
      <c r="AI110" s="13">
        <f>'Uscite dettaglio missioni'!KG110</f>
        <v>0</v>
      </c>
      <c r="AJ110" s="13">
        <f>'Uscite dettaglio missioni'!KH110</f>
        <v>0</v>
      </c>
      <c r="AK110" s="13">
        <f>'Uscite dettaglio missioni'!KI110</f>
        <v>0</v>
      </c>
      <c r="AL110" s="13">
        <f>'Uscite dettaglio missioni'!KJ110</f>
        <v>0</v>
      </c>
    </row>
    <row r="111" spans="1:38" x14ac:dyDescent="0.25">
      <c r="A111" s="5">
        <v>5199</v>
      </c>
      <c r="B111" s="9" t="s">
        <v>64</v>
      </c>
      <c r="C111" s="13">
        <f>'Uscite dettaglio missioni'!JB111</f>
        <v>571500</v>
      </c>
      <c r="D111" s="13">
        <f>'Uscite dettaglio missioni'!JC111</f>
        <v>448560.19</v>
      </c>
      <c r="E111" s="13">
        <f>'Uscite dettaglio missioni'!JD111</f>
        <v>87233.09</v>
      </c>
      <c r="F111" s="13">
        <f>'Uscite dettaglio missioni'!JE111</f>
        <v>79500</v>
      </c>
      <c r="G111" s="13">
        <f>'Uscite dettaglio missioni'!JF111</f>
        <v>575000</v>
      </c>
      <c r="H111" s="13">
        <f>'Uscite dettaglio missioni'!JG111</f>
        <v>558008.92000000004</v>
      </c>
      <c r="I111" s="13">
        <f>'Uscite dettaglio missioni'!JH111</f>
        <v>78000</v>
      </c>
      <c r="J111" s="13">
        <f>'Uscite dettaglio missioni'!JI111</f>
        <v>81500</v>
      </c>
      <c r="K111" s="13">
        <f>'Uscite dettaglio missioni'!JJ111</f>
        <v>75920</v>
      </c>
      <c r="L111" s="13">
        <f>'Uscite dettaglio missioni'!JK111</f>
        <v>24340</v>
      </c>
      <c r="M111" s="13">
        <f>'Uscite dettaglio missioni'!JL111</f>
        <v>55922.559999999998</v>
      </c>
      <c r="N111" s="13">
        <f>'Uscite dettaglio missioni'!JM111</f>
        <v>53906.559999999998</v>
      </c>
      <c r="O111" s="13">
        <f>'Uscite dettaglio missioni'!JN111</f>
        <v>2500</v>
      </c>
      <c r="P111" s="13">
        <f>'Uscite dettaglio missioni'!JO111</f>
        <v>2500</v>
      </c>
      <c r="Q111" s="13">
        <f>'Uscite dettaglio missioni'!JP111</f>
        <v>1090</v>
      </c>
      <c r="R111" s="13">
        <f>'Uscite dettaglio missioni'!JQ111</f>
        <v>13500</v>
      </c>
      <c r="S111" s="13">
        <f>'Uscite dettaglio missioni'!JR111</f>
        <v>12343.9</v>
      </c>
      <c r="T111" s="13">
        <f>'Uscite dettaglio missioni'!JS111</f>
        <v>2835</v>
      </c>
      <c r="U111" s="13">
        <f>'Uscite dettaglio missioni'!JT111</f>
        <v>21840</v>
      </c>
      <c r="V111" s="13">
        <f>'Uscite dettaglio missioni'!JU111</f>
        <v>19628.599999999999</v>
      </c>
      <c r="W111" s="13">
        <f>'Uscite dettaglio missioni'!JV111</f>
        <v>16569.599999999999</v>
      </c>
      <c r="X111" s="13">
        <f>'Uscite dettaglio missioni'!JW111</f>
        <v>25490</v>
      </c>
      <c r="Y111" s="13">
        <f>'Uscite dettaglio missioni'!JX111</f>
        <v>17490</v>
      </c>
      <c r="Z111" s="13">
        <f>'Uscite dettaglio missioni'!JY111</f>
        <v>20769.2</v>
      </c>
      <c r="AA111" s="13">
        <f>'Uscite dettaglio missioni'!JZ111</f>
        <v>9880</v>
      </c>
      <c r="AB111" s="13">
        <f>'Uscite dettaglio missioni'!KA111</f>
        <v>23490</v>
      </c>
      <c r="AC111" s="13">
        <v>19127</v>
      </c>
      <c r="AD111" s="13">
        <v>19127</v>
      </c>
      <c r="AE111" s="13">
        <v>19127</v>
      </c>
      <c r="AF111" s="13">
        <f>'Uscite dettaglio missioni'!KD111</f>
        <v>20500</v>
      </c>
      <c r="AG111" s="13">
        <v>19127</v>
      </c>
      <c r="AH111" s="13">
        <v>19127</v>
      </c>
      <c r="AI111" s="13">
        <v>19127</v>
      </c>
      <c r="AJ111" s="13">
        <v>19127</v>
      </c>
      <c r="AK111" s="13">
        <v>19127</v>
      </c>
      <c r="AL111" s="13">
        <f>'Uscite dettaglio missioni'!KJ111</f>
        <v>0</v>
      </c>
    </row>
    <row r="112" spans="1:38" ht="15" customHeight="1" x14ac:dyDescent="0.25">
      <c r="A112" s="5">
        <v>52</v>
      </c>
      <c r="B112" s="8" t="s">
        <v>263</v>
      </c>
      <c r="C112" s="12">
        <f>'Uscite dettaglio missioni'!JB112</f>
        <v>0</v>
      </c>
      <c r="D112" s="12">
        <f>'Uscite dettaglio missioni'!JC112</f>
        <v>0</v>
      </c>
      <c r="E112" s="12">
        <f>'Uscite dettaglio missioni'!JD112</f>
        <v>0</v>
      </c>
      <c r="F112" s="12">
        <f>'Uscite dettaglio missioni'!JE112</f>
        <v>0</v>
      </c>
      <c r="G112" s="12">
        <f>'Uscite dettaglio missioni'!JF112</f>
        <v>70000</v>
      </c>
      <c r="H112" s="12">
        <f>'Uscite dettaglio missioni'!JG112</f>
        <v>70000</v>
      </c>
      <c r="I112" s="12">
        <f>'Uscite dettaglio missioni'!JH112</f>
        <v>0</v>
      </c>
      <c r="J112" s="12">
        <f>'Uscite dettaglio missioni'!JI112</f>
        <v>0</v>
      </c>
      <c r="K112" s="12">
        <f>'Uscite dettaglio missioni'!JJ112</f>
        <v>0</v>
      </c>
      <c r="L112" s="12">
        <f>'Uscite dettaglio missioni'!JK112</f>
        <v>0</v>
      </c>
      <c r="M112" s="12">
        <f>'Uscite dettaglio missioni'!JL112</f>
        <v>0</v>
      </c>
      <c r="N112" s="12">
        <f>'Uscite dettaglio missioni'!JM112</f>
        <v>0</v>
      </c>
      <c r="O112" s="12">
        <f>'Uscite dettaglio missioni'!JN112</f>
        <v>0</v>
      </c>
      <c r="P112" s="12">
        <f>'Uscite dettaglio missioni'!JO112</f>
        <v>10000</v>
      </c>
      <c r="Q112" s="12">
        <f>'Uscite dettaglio missioni'!JP112</f>
        <v>10000</v>
      </c>
      <c r="R112" s="12">
        <f>'Uscite dettaglio missioni'!JQ112</f>
        <v>0</v>
      </c>
      <c r="S112" s="12">
        <f>'Uscite dettaglio missioni'!JR112</f>
        <v>126270</v>
      </c>
      <c r="T112" s="12">
        <f>'Uscite dettaglio missioni'!JS112</f>
        <v>16100.43</v>
      </c>
      <c r="U112" s="12">
        <f>'Uscite dettaglio missioni'!JT112</f>
        <v>0</v>
      </c>
      <c r="V112" s="12">
        <f>'Uscite dettaglio missioni'!JU112</f>
        <v>0</v>
      </c>
      <c r="W112" s="12">
        <f>'Uscite dettaglio missioni'!JV112</f>
        <v>0</v>
      </c>
      <c r="X112" s="12">
        <f>'Uscite dettaglio missioni'!JW112</f>
        <v>0</v>
      </c>
      <c r="Y112" s="12">
        <f>'Uscite dettaglio missioni'!JX112</f>
        <v>0</v>
      </c>
      <c r="Z112" s="12">
        <f>'Uscite dettaglio missioni'!JY112</f>
        <v>0</v>
      </c>
      <c r="AA112" s="12">
        <f>'Uscite dettaglio missioni'!JZ112</f>
        <v>0</v>
      </c>
      <c r="AB112" s="12">
        <f>'Uscite dettaglio missioni'!KA112</f>
        <v>0</v>
      </c>
      <c r="AC112" s="12">
        <f>'Uscite dettaglio missioni'!KA112</f>
        <v>0</v>
      </c>
      <c r="AD112" s="12">
        <f>'Uscite dettaglio missioni'!KB112</f>
        <v>0</v>
      </c>
      <c r="AE112" s="12">
        <f>'Uscite dettaglio missioni'!KC112</f>
        <v>0</v>
      </c>
      <c r="AF112" s="12">
        <f>'Uscite dettaglio missioni'!KD112</f>
        <v>0</v>
      </c>
      <c r="AG112" s="12">
        <f>'Uscite dettaglio missioni'!KE112</f>
        <v>4698.24</v>
      </c>
      <c r="AH112" s="12">
        <f>'Uscite dettaglio missioni'!KF112</f>
        <v>2000000</v>
      </c>
      <c r="AI112" s="12">
        <f>'Uscite dettaglio missioni'!KG112</f>
        <v>2001073.99</v>
      </c>
      <c r="AJ112" s="12">
        <f>'Uscite dettaglio missioni'!KH112</f>
        <v>1073.99</v>
      </c>
      <c r="AK112" s="12">
        <f>'Uscite dettaglio missioni'!KI112</f>
        <v>23500000</v>
      </c>
      <c r="AL112" s="12">
        <f>'Uscite dettaglio missioni'!KJ112</f>
        <v>27500000</v>
      </c>
    </row>
    <row r="113" spans="1:38" x14ac:dyDescent="0.25">
      <c r="A113" s="5">
        <v>5201</v>
      </c>
      <c r="B113" s="9" t="s">
        <v>249</v>
      </c>
      <c r="C113" s="13">
        <f>'Uscite dettaglio missioni'!JB113</f>
        <v>0</v>
      </c>
      <c r="D113" s="13">
        <f>'Uscite dettaglio missioni'!JC113</f>
        <v>0</v>
      </c>
      <c r="E113" s="13">
        <f>'Uscite dettaglio missioni'!JD113</f>
        <v>0</v>
      </c>
      <c r="F113" s="13">
        <f>'Uscite dettaglio missioni'!JE113</f>
        <v>0</v>
      </c>
      <c r="G113" s="13">
        <f>'Uscite dettaglio missioni'!JF113</f>
        <v>70000</v>
      </c>
      <c r="H113" s="13">
        <f>'Uscite dettaglio missioni'!JG113</f>
        <v>70000</v>
      </c>
      <c r="I113" s="13">
        <f>'Uscite dettaglio missioni'!JH113</f>
        <v>0</v>
      </c>
      <c r="J113" s="13">
        <f>'Uscite dettaglio missioni'!JI113</f>
        <v>0</v>
      </c>
      <c r="K113" s="13">
        <f>'Uscite dettaglio missioni'!JJ113</f>
        <v>0</v>
      </c>
      <c r="L113" s="13">
        <f>'Uscite dettaglio missioni'!JK113</f>
        <v>0</v>
      </c>
      <c r="M113" s="13">
        <f>'Uscite dettaglio missioni'!JL113</f>
        <v>0</v>
      </c>
      <c r="N113" s="13">
        <f>'Uscite dettaglio missioni'!JM113</f>
        <v>0</v>
      </c>
      <c r="O113" s="13">
        <f>'Uscite dettaglio missioni'!JN113</f>
        <v>0</v>
      </c>
      <c r="P113" s="13">
        <f>'Uscite dettaglio missioni'!JO113</f>
        <v>0</v>
      </c>
      <c r="Q113" s="13">
        <f>'Uscite dettaglio missioni'!JP113</f>
        <v>0</v>
      </c>
      <c r="R113" s="13">
        <f>'Uscite dettaglio missioni'!JQ113</f>
        <v>0</v>
      </c>
      <c r="S113" s="13">
        <f>'Uscite dettaglio missioni'!JR113</f>
        <v>6170</v>
      </c>
      <c r="T113" s="13">
        <f>'Uscite dettaglio missioni'!JS113</f>
        <v>6169.05</v>
      </c>
      <c r="U113" s="13">
        <f>'Uscite dettaglio missioni'!JT113</f>
        <v>0</v>
      </c>
      <c r="V113" s="13">
        <f>'Uscite dettaglio missioni'!JU113</f>
        <v>0</v>
      </c>
      <c r="W113" s="13">
        <f>'Uscite dettaglio missioni'!JV113</f>
        <v>0</v>
      </c>
      <c r="X113" s="13">
        <f>'Uscite dettaglio missioni'!JW113</f>
        <v>0</v>
      </c>
      <c r="Y113" s="13">
        <f>'Uscite dettaglio missioni'!JX113</f>
        <v>0</v>
      </c>
      <c r="Z113" s="13">
        <f>'Uscite dettaglio missioni'!JY113</f>
        <v>0</v>
      </c>
      <c r="AA113" s="13">
        <f>'Uscite dettaglio missioni'!JZ113</f>
        <v>0</v>
      </c>
      <c r="AB113" s="13">
        <f>'Uscite dettaglio missioni'!KA113</f>
        <v>0</v>
      </c>
      <c r="AC113" s="13">
        <f>'Uscite dettaglio missioni'!KA113</f>
        <v>0</v>
      </c>
      <c r="AD113" s="13">
        <f>'Uscite dettaglio missioni'!KB113</f>
        <v>0</v>
      </c>
      <c r="AE113" s="13">
        <f>'Uscite dettaglio missioni'!KC113</f>
        <v>0</v>
      </c>
      <c r="AF113" s="13">
        <f>'Uscite dettaglio missioni'!KD113</f>
        <v>0</v>
      </c>
      <c r="AG113" s="13">
        <f>'Uscite dettaglio missioni'!KE113</f>
        <v>0</v>
      </c>
      <c r="AH113" s="13">
        <f>'Uscite dettaglio missioni'!KF113</f>
        <v>0</v>
      </c>
      <c r="AI113" s="13">
        <f>'Uscite dettaglio missioni'!KG113</f>
        <v>0</v>
      </c>
      <c r="AJ113" s="13">
        <f>'Uscite dettaglio missioni'!KH113</f>
        <v>0</v>
      </c>
      <c r="AK113" s="13">
        <f>'Uscite dettaglio missioni'!KI113</f>
        <v>0</v>
      </c>
      <c r="AL113" s="13">
        <f>'Uscite dettaglio missioni'!KJ113</f>
        <v>0</v>
      </c>
    </row>
    <row r="114" spans="1:38" x14ac:dyDescent="0.25">
      <c r="A114" s="5">
        <v>5202</v>
      </c>
      <c r="B114" s="9" t="s">
        <v>605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>
        <f>'Uscite dettaglio missioni'!KJ114</f>
        <v>27500000</v>
      </c>
    </row>
    <row r="115" spans="1:38" x14ac:dyDescent="0.25">
      <c r="A115" s="5">
        <v>5203</v>
      </c>
      <c r="B115" s="9" t="s">
        <v>391</v>
      </c>
      <c r="C115" s="13">
        <f>'Uscite dettaglio missioni'!JB115</f>
        <v>0</v>
      </c>
      <c r="D115" s="13">
        <f>'Uscite dettaglio missioni'!JC115</f>
        <v>0</v>
      </c>
      <c r="E115" s="13">
        <f>'Uscite dettaglio missioni'!JD115</f>
        <v>0</v>
      </c>
      <c r="F115" s="13">
        <f>'Uscite dettaglio missioni'!JE115</f>
        <v>0</v>
      </c>
      <c r="G115" s="13">
        <f>'Uscite dettaglio missioni'!JF115</f>
        <v>0</v>
      </c>
      <c r="H115" s="13">
        <f>'Uscite dettaglio missioni'!JG115</f>
        <v>0</v>
      </c>
      <c r="I115" s="13">
        <f>'Uscite dettaglio missioni'!JH115</f>
        <v>0</v>
      </c>
      <c r="J115" s="13">
        <f>'Uscite dettaglio missioni'!JI115</f>
        <v>0</v>
      </c>
      <c r="K115" s="13">
        <f>'Uscite dettaglio missioni'!JJ115</f>
        <v>0</v>
      </c>
      <c r="L115" s="13">
        <f>'Uscite dettaglio missioni'!JK115</f>
        <v>0</v>
      </c>
      <c r="M115" s="13">
        <f>'Uscite dettaglio missioni'!JL115</f>
        <v>0</v>
      </c>
      <c r="N115" s="13">
        <f>'Uscite dettaglio missioni'!JM115</f>
        <v>0</v>
      </c>
      <c r="O115" s="13">
        <f>'Uscite dettaglio missioni'!JN115</f>
        <v>0</v>
      </c>
      <c r="P115" s="13">
        <f>'Uscite dettaglio missioni'!JO115</f>
        <v>10000</v>
      </c>
      <c r="Q115" s="13">
        <f>'Uscite dettaglio missioni'!JP115</f>
        <v>10000</v>
      </c>
      <c r="R115" s="13">
        <f>'Uscite dettaglio missioni'!JQ115</f>
        <v>0</v>
      </c>
      <c r="S115" s="13">
        <f>'Uscite dettaglio missioni'!JR115</f>
        <v>120100</v>
      </c>
      <c r="T115" s="13">
        <f>'Uscite dettaglio missioni'!JS115</f>
        <v>9931.3799999999992</v>
      </c>
      <c r="U115" s="13">
        <f>'Uscite dettaglio missioni'!JT115</f>
        <v>0</v>
      </c>
      <c r="V115" s="13">
        <f>'Uscite dettaglio missioni'!JU115</f>
        <v>0</v>
      </c>
      <c r="W115" s="13">
        <f>'Uscite dettaglio missioni'!JV115</f>
        <v>0</v>
      </c>
      <c r="X115" s="13">
        <f>'Uscite dettaglio missioni'!JW115</f>
        <v>0</v>
      </c>
      <c r="Y115" s="13">
        <f>'Uscite dettaglio missioni'!JX115</f>
        <v>0</v>
      </c>
      <c r="Z115" s="13">
        <f>'Uscite dettaglio missioni'!JY115</f>
        <v>0</v>
      </c>
      <c r="AA115" s="13">
        <f>'Uscite dettaglio missioni'!JZ115</f>
        <v>0</v>
      </c>
      <c r="AB115" s="13">
        <f>'Uscite dettaglio missioni'!KA115</f>
        <v>0</v>
      </c>
      <c r="AC115" s="13">
        <f>'Uscite dettaglio missioni'!KA115</f>
        <v>0</v>
      </c>
      <c r="AD115" s="13">
        <f>'Uscite dettaglio missioni'!KB115</f>
        <v>0</v>
      </c>
      <c r="AE115" s="13">
        <f>'Uscite dettaglio missioni'!KC115</f>
        <v>0</v>
      </c>
      <c r="AF115" s="13">
        <f>'Uscite dettaglio missioni'!KD115</f>
        <v>0</v>
      </c>
      <c r="AG115" s="13">
        <f>'Uscite dettaglio missioni'!KE115</f>
        <v>4698.24</v>
      </c>
      <c r="AH115" s="13">
        <f>'Uscite dettaglio missioni'!KF115</f>
        <v>2000000</v>
      </c>
      <c r="AI115" s="13">
        <f>'Uscite dettaglio missioni'!KG115</f>
        <v>2001073.99</v>
      </c>
      <c r="AJ115" s="13">
        <f>'Uscite dettaglio missioni'!KH115</f>
        <v>1073.99</v>
      </c>
      <c r="AK115" s="13">
        <f>'Uscite dettaglio missioni'!KI115</f>
        <v>0</v>
      </c>
      <c r="AL115" s="13">
        <f>'Uscite dettaglio missioni'!KJ115</f>
        <v>0</v>
      </c>
    </row>
    <row r="116" spans="1:38" ht="20.100000000000001" customHeight="1" x14ac:dyDescent="0.25">
      <c r="A116" s="5">
        <v>6</v>
      </c>
      <c r="B116" s="7" t="s">
        <v>97</v>
      </c>
      <c r="C116" s="11">
        <f>'Uscite dettaglio missioni'!JB116</f>
        <v>350000</v>
      </c>
      <c r="D116" s="11">
        <f>'Uscite dettaglio missioni'!JC116</f>
        <v>1886575.33</v>
      </c>
      <c r="E116" s="11">
        <f>'Uscite dettaglio missioni'!JD116</f>
        <v>1270132.48</v>
      </c>
      <c r="F116" s="11">
        <f>'Uscite dettaglio missioni'!JE116</f>
        <v>160960</v>
      </c>
      <c r="G116" s="11">
        <f>'Uscite dettaglio missioni'!JF116</f>
        <v>145960</v>
      </c>
      <c r="H116" s="11">
        <f>'Uscite dettaglio missioni'!JG116</f>
        <v>150295.15000000002</v>
      </c>
      <c r="I116" s="11">
        <f>'Uscite dettaglio missioni'!JH116</f>
        <v>152944.35</v>
      </c>
      <c r="J116" s="11">
        <f>'Uscite dettaglio missioni'!JI116</f>
        <v>92944.35</v>
      </c>
      <c r="K116" s="11">
        <f>'Uscite dettaglio missioni'!JJ116</f>
        <v>104973.45</v>
      </c>
      <c r="L116" s="11">
        <f>'Uscite dettaglio missioni'!JK116</f>
        <v>105000</v>
      </c>
      <c r="M116" s="11">
        <f>'Uscite dettaglio missioni'!JL116</f>
        <v>105000</v>
      </c>
      <c r="N116" s="11">
        <f>'Uscite dettaglio missioni'!JM116</f>
        <v>98739.73</v>
      </c>
      <c r="O116" s="11">
        <f>'Uscite dettaglio missioni'!JN116</f>
        <v>80000</v>
      </c>
      <c r="P116" s="11">
        <f>'Uscite dettaglio missioni'!JO116</f>
        <v>80000</v>
      </c>
      <c r="Q116" s="11">
        <f>'Uscite dettaglio missioni'!JP116</f>
        <v>85204.91</v>
      </c>
      <c r="R116" s="11">
        <f>'Uscite dettaglio missioni'!JQ116</f>
        <v>130000</v>
      </c>
      <c r="S116" s="11">
        <f>'Uscite dettaglio missioni'!JR116</f>
        <v>137962</v>
      </c>
      <c r="T116" s="11">
        <f>'Uscite dettaglio missioni'!JS116</f>
        <v>208360.53</v>
      </c>
      <c r="U116" s="11">
        <f>'Uscite dettaglio missioni'!JT116</f>
        <v>150000</v>
      </c>
      <c r="V116" s="11">
        <f>'Uscite dettaglio missioni'!JU116</f>
        <v>152000</v>
      </c>
      <c r="W116" s="11">
        <f>'Uscite dettaglio missioni'!JV116</f>
        <v>118300.5</v>
      </c>
      <c r="X116" s="11">
        <f>'Uscite dettaglio missioni'!JW116</f>
        <v>95000</v>
      </c>
      <c r="Y116" s="11">
        <f>'Uscite dettaglio missioni'!JX116</f>
        <v>3300000</v>
      </c>
      <c r="Z116" s="11">
        <f>'Uscite dettaglio missioni'!JY116</f>
        <v>4074569.57</v>
      </c>
      <c r="AA116" s="11">
        <f>'Uscite dettaglio missioni'!JZ116</f>
        <v>620000</v>
      </c>
      <c r="AB116" s="11">
        <f>'Uscite dettaglio missioni'!KA116</f>
        <v>790000</v>
      </c>
      <c r="AC116" s="11">
        <f>'Uscite dettaglio missioni'!KA116</f>
        <v>790000</v>
      </c>
      <c r="AD116" s="11">
        <f>'Uscite dettaglio missioni'!KB116</f>
        <v>804677.97</v>
      </c>
      <c r="AE116" s="11">
        <f>'Uscite dettaglio missioni'!KC116</f>
        <v>10000</v>
      </c>
      <c r="AF116" s="11">
        <f>'Uscite dettaglio missioni'!KD116</f>
        <v>735000</v>
      </c>
      <c r="AG116" s="11">
        <f>'Uscite dettaglio missioni'!KE116</f>
        <v>472810.88</v>
      </c>
      <c r="AH116" s="11">
        <f>'Uscite dettaglio missioni'!KF116</f>
        <v>600000</v>
      </c>
      <c r="AI116" s="11">
        <f>'Uscite dettaglio missioni'!KG116</f>
        <v>690000</v>
      </c>
      <c r="AJ116" s="11">
        <f>'Uscite dettaglio missioni'!KH116</f>
        <v>674834.59</v>
      </c>
      <c r="AK116" s="11">
        <f>'Uscite dettaglio missioni'!KI116</f>
        <v>528732</v>
      </c>
      <c r="AL116" s="11">
        <f>'Uscite dettaglio missioni'!KJ116</f>
        <v>578732</v>
      </c>
    </row>
    <row r="117" spans="1:38" ht="30" customHeight="1" x14ac:dyDescent="0.25">
      <c r="A117" s="5">
        <v>61</v>
      </c>
      <c r="B117" s="8" t="s">
        <v>98</v>
      </c>
      <c r="C117" s="12">
        <f>'Uscite dettaglio missioni'!JB117</f>
        <v>100000</v>
      </c>
      <c r="D117" s="12">
        <f>'Uscite dettaglio missioni'!JC117</f>
        <v>116739.22</v>
      </c>
      <c r="E117" s="12">
        <f>'Uscite dettaglio missioni'!JD117</f>
        <v>116739.22</v>
      </c>
      <c r="F117" s="12">
        <f>'Uscite dettaglio missioni'!JE117</f>
        <v>80960</v>
      </c>
      <c r="G117" s="12">
        <f>'Uscite dettaglio missioni'!JF117</f>
        <v>50960</v>
      </c>
      <c r="H117" s="12">
        <f>'Uscite dettaglio missioni'!JG117</f>
        <v>50875.19</v>
      </c>
      <c r="I117" s="12">
        <f>'Uscite dettaglio missioni'!JH117</f>
        <v>60000</v>
      </c>
      <c r="J117" s="12">
        <f>'Uscite dettaglio missioni'!JI117</f>
        <v>0</v>
      </c>
      <c r="K117" s="12">
        <f>'Uscite dettaglio missioni'!JJ117</f>
        <v>0</v>
      </c>
      <c r="L117" s="12">
        <f>'Uscite dettaglio missioni'!JK117</f>
        <v>0</v>
      </c>
      <c r="M117" s="12">
        <f>'Uscite dettaglio missioni'!JL117</f>
        <v>0</v>
      </c>
      <c r="N117" s="12">
        <f>'Uscite dettaglio missioni'!JM117</f>
        <v>0</v>
      </c>
      <c r="O117" s="12">
        <f>'Uscite dettaglio missioni'!JN117</f>
        <v>0</v>
      </c>
      <c r="P117" s="12">
        <f>'Uscite dettaglio missioni'!JO117</f>
        <v>0</v>
      </c>
      <c r="Q117" s="12">
        <f>'Uscite dettaglio missioni'!JP117</f>
        <v>0</v>
      </c>
      <c r="R117" s="12">
        <f>'Uscite dettaglio missioni'!JQ117</f>
        <v>0</v>
      </c>
      <c r="S117" s="12">
        <f>'Uscite dettaglio missioni'!JR117</f>
        <v>0</v>
      </c>
      <c r="T117" s="12">
        <f>'Uscite dettaglio missioni'!JS117</f>
        <v>0</v>
      </c>
      <c r="U117" s="12">
        <f>'Uscite dettaglio missioni'!JT117</f>
        <v>50000</v>
      </c>
      <c r="V117" s="12">
        <f>'Uscite dettaglio missioni'!JU117</f>
        <v>52000</v>
      </c>
      <c r="W117" s="12">
        <f>'Uscite dettaglio missioni'!JV117</f>
        <v>2000</v>
      </c>
      <c r="X117" s="12">
        <f>'Uscite dettaglio missioni'!JW117</f>
        <v>50000</v>
      </c>
      <c r="Y117" s="12">
        <f>'Uscite dettaglio missioni'!JX117</f>
        <v>50000</v>
      </c>
      <c r="Z117" s="12">
        <f>'Uscite dettaglio missioni'!JY117</f>
        <v>4608.67</v>
      </c>
      <c r="AA117" s="12">
        <f>'Uscite dettaglio missioni'!JZ117</f>
        <v>0</v>
      </c>
      <c r="AB117" s="12">
        <f>'Uscite dettaglio missioni'!KA117</f>
        <v>0</v>
      </c>
      <c r="AC117" s="12">
        <f>'Uscite dettaglio missioni'!KA117</f>
        <v>0</v>
      </c>
      <c r="AD117" s="12">
        <f>'Uscite dettaglio missioni'!KB117</f>
        <v>0</v>
      </c>
      <c r="AE117" s="12">
        <f>'Uscite dettaglio missioni'!KC117</f>
        <v>0</v>
      </c>
      <c r="AF117" s="12">
        <f>'Uscite dettaglio missioni'!KD117</f>
        <v>0</v>
      </c>
      <c r="AG117" s="12">
        <f>'Uscite dettaglio missioni'!KE117</f>
        <v>0</v>
      </c>
      <c r="AH117" s="12">
        <f>'Uscite dettaglio missioni'!KF117</f>
        <v>0</v>
      </c>
      <c r="AI117" s="12">
        <f>'Uscite dettaglio missioni'!KG117</f>
        <v>0</v>
      </c>
      <c r="AJ117" s="12">
        <f>'Uscite dettaglio missioni'!KH117</f>
        <v>0</v>
      </c>
      <c r="AK117" s="12">
        <f>'Uscite dettaglio missioni'!KI117</f>
        <v>0</v>
      </c>
      <c r="AL117" s="12">
        <f>'Uscite dettaglio missioni'!KJ117</f>
        <v>0</v>
      </c>
    </row>
    <row r="118" spans="1:38" x14ac:dyDescent="0.25">
      <c r="A118" s="5">
        <v>6102</v>
      </c>
      <c r="B118" s="9"/>
      <c r="C118" s="13">
        <f>'Uscite dettaglio missioni'!JB118</f>
        <v>0</v>
      </c>
      <c r="D118" s="13">
        <f>'Uscite dettaglio missioni'!JC118</f>
        <v>0</v>
      </c>
      <c r="E118" s="13">
        <f>'Uscite dettaglio missioni'!JD118</f>
        <v>0</v>
      </c>
      <c r="F118" s="13">
        <f>'Uscite dettaglio missioni'!JE118</f>
        <v>0</v>
      </c>
      <c r="G118" s="13">
        <f>'Uscite dettaglio missioni'!JF118</f>
        <v>0</v>
      </c>
      <c r="H118" s="13">
        <f>'Uscite dettaglio missioni'!JG118</f>
        <v>0</v>
      </c>
      <c r="I118" s="13">
        <f>'Uscite dettaglio missioni'!JH118</f>
        <v>0</v>
      </c>
      <c r="J118" s="13">
        <f>'Uscite dettaglio missioni'!JI118</f>
        <v>0</v>
      </c>
      <c r="K118" s="13">
        <f>'Uscite dettaglio missioni'!JJ118</f>
        <v>0</v>
      </c>
      <c r="L118" s="13">
        <f>'Uscite dettaglio missioni'!JK118</f>
        <v>0</v>
      </c>
      <c r="M118" s="13">
        <f>'Uscite dettaglio missioni'!JL118</f>
        <v>0</v>
      </c>
      <c r="N118" s="13">
        <f>'Uscite dettaglio missioni'!JM118</f>
        <v>0</v>
      </c>
      <c r="O118" s="13">
        <f>'Uscite dettaglio missioni'!JN118</f>
        <v>0</v>
      </c>
      <c r="P118" s="13">
        <f>'Uscite dettaglio missioni'!JO118</f>
        <v>0</v>
      </c>
      <c r="Q118" s="13">
        <f>'Uscite dettaglio missioni'!JP118</f>
        <v>0</v>
      </c>
      <c r="R118" s="13">
        <f>'Uscite dettaglio missioni'!JQ118</f>
        <v>0</v>
      </c>
      <c r="S118" s="13">
        <f>'Uscite dettaglio missioni'!JR118</f>
        <v>0</v>
      </c>
      <c r="T118" s="13">
        <f>'Uscite dettaglio missioni'!JS118</f>
        <v>0</v>
      </c>
      <c r="U118" s="13">
        <f>'Uscite dettaglio missioni'!JT118</f>
        <v>0</v>
      </c>
      <c r="V118" s="13">
        <f>'Uscite dettaglio missioni'!JU118</f>
        <v>0</v>
      </c>
      <c r="W118" s="13">
        <f>'Uscite dettaglio missioni'!JV118</f>
        <v>0</v>
      </c>
      <c r="X118" s="13">
        <f>'Uscite dettaglio missioni'!JW118</f>
        <v>0</v>
      </c>
      <c r="Y118" s="13">
        <f>'Uscite dettaglio missioni'!JX118</f>
        <v>0</v>
      </c>
      <c r="Z118" s="13">
        <f>'Uscite dettaglio missioni'!JY118</f>
        <v>4608.67</v>
      </c>
      <c r="AA118" s="13">
        <f>'Uscite dettaglio missioni'!JZ118</f>
        <v>0</v>
      </c>
      <c r="AB118" s="13">
        <f>'Uscite dettaglio missioni'!KA118</f>
        <v>0</v>
      </c>
      <c r="AC118" s="13">
        <f>'Uscite dettaglio missioni'!KA118</f>
        <v>0</v>
      </c>
      <c r="AD118" s="13">
        <f>'Uscite dettaglio missioni'!KB118</f>
        <v>0</v>
      </c>
      <c r="AE118" s="13">
        <f>'Uscite dettaglio missioni'!KC118</f>
        <v>0</v>
      </c>
      <c r="AF118" s="13">
        <f>'Uscite dettaglio missioni'!KD118</f>
        <v>0</v>
      </c>
      <c r="AG118" s="13">
        <f>'Uscite dettaglio missioni'!KE118</f>
        <v>0</v>
      </c>
      <c r="AH118" s="13">
        <f>'Uscite dettaglio missioni'!KF118</f>
        <v>0</v>
      </c>
      <c r="AI118" s="13">
        <f>'Uscite dettaglio missioni'!KG118</f>
        <v>0</v>
      </c>
      <c r="AJ118" s="13">
        <f>'Uscite dettaglio missioni'!KH118</f>
        <v>0</v>
      </c>
      <c r="AK118" s="13">
        <f>'Uscite dettaglio missioni'!KI118</f>
        <v>0</v>
      </c>
      <c r="AL118" s="13">
        <f>'Uscite dettaglio missioni'!KJ118</f>
        <v>0</v>
      </c>
    </row>
    <row r="119" spans="1:38" ht="30" x14ac:dyDescent="0.25">
      <c r="A119" s="5">
        <v>6103</v>
      </c>
      <c r="B119" s="9" t="s">
        <v>65</v>
      </c>
      <c r="C119" s="13">
        <f>'Uscite dettaglio missioni'!JB119</f>
        <v>100000</v>
      </c>
      <c r="D119" s="13">
        <f>'Uscite dettaglio missioni'!JC119</f>
        <v>116739.22</v>
      </c>
      <c r="E119" s="13">
        <f>'Uscite dettaglio missioni'!JD119</f>
        <v>116739.22</v>
      </c>
      <c r="F119" s="13">
        <f>'Uscite dettaglio missioni'!JE119</f>
        <v>80960</v>
      </c>
      <c r="G119" s="13">
        <f>'Uscite dettaglio missioni'!JF119</f>
        <v>50960</v>
      </c>
      <c r="H119" s="13">
        <f>'Uscite dettaglio missioni'!JG119</f>
        <v>50875.19</v>
      </c>
      <c r="I119" s="13">
        <f>'Uscite dettaglio missioni'!JH119</f>
        <v>60000</v>
      </c>
      <c r="J119" s="13">
        <f>'Uscite dettaglio missioni'!JI119</f>
        <v>0</v>
      </c>
      <c r="K119" s="13">
        <f>'Uscite dettaglio missioni'!JJ119</f>
        <v>0</v>
      </c>
      <c r="L119" s="13">
        <f>'Uscite dettaglio missioni'!JK119</f>
        <v>0</v>
      </c>
      <c r="M119" s="13">
        <f>'Uscite dettaglio missioni'!JL119</f>
        <v>0</v>
      </c>
      <c r="N119" s="13">
        <f>'Uscite dettaglio missioni'!JM119</f>
        <v>0</v>
      </c>
      <c r="O119" s="13">
        <f>'Uscite dettaglio missioni'!JN119</f>
        <v>0</v>
      </c>
      <c r="P119" s="13">
        <f>'Uscite dettaglio missioni'!JO119</f>
        <v>0</v>
      </c>
      <c r="Q119" s="13">
        <f>'Uscite dettaglio missioni'!JP119</f>
        <v>0</v>
      </c>
      <c r="R119" s="13">
        <f>'Uscite dettaglio missioni'!JQ119</f>
        <v>0</v>
      </c>
      <c r="S119" s="13">
        <f>'Uscite dettaglio missioni'!JR119</f>
        <v>0</v>
      </c>
      <c r="T119" s="13">
        <f>'Uscite dettaglio missioni'!JS119</f>
        <v>0</v>
      </c>
      <c r="U119" s="13">
        <f>'Uscite dettaglio missioni'!JT119</f>
        <v>0</v>
      </c>
      <c r="V119" s="13">
        <f>'Uscite dettaglio missioni'!JU119</f>
        <v>2000</v>
      </c>
      <c r="W119" s="13">
        <f>'Uscite dettaglio missioni'!JV119</f>
        <v>2000</v>
      </c>
      <c r="X119" s="13">
        <f>'Uscite dettaglio missioni'!JW119</f>
        <v>0</v>
      </c>
      <c r="Y119" s="13">
        <f>'Uscite dettaglio missioni'!JX119</f>
        <v>0</v>
      </c>
      <c r="Z119" s="13">
        <f>'Uscite dettaglio missioni'!JY119</f>
        <v>0</v>
      </c>
      <c r="AA119" s="13">
        <f>'Uscite dettaglio missioni'!JZ119</f>
        <v>0</v>
      </c>
      <c r="AB119" s="13">
        <f>'Uscite dettaglio missioni'!KA119</f>
        <v>0</v>
      </c>
      <c r="AC119" s="13">
        <f>'Uscite dettaglio missioni'!KA119</f>
        <v>0</v>
      </c>
      <c r="AD119" s="13">
        <f>'Uscite dettaglio missioni'!KB119</f>
        <v>0</v>
      </c>
      <c r="AE119" s="13">
        <f>'Uscite dettaglio missioni'!KC119</f>
        <v>0</v>
      </c>
      <c r="AF119" s="13">
        <f>'Uscite dettaglio missioni'!KD119</f>
        <v>0</v>
      </c>
      <c r="AG119" s="13">
        <f>'Uscite dettaglio missioni'!KE119</f>
        <v>0</v>
      </c>
      <c r="AH119" s="13">
        <f>'Uscite dettaglio missioni'!KF119</f>
        <v>0</v>
      </c>
      <c r="AI119" s="13">
        <f>'Uscite dettaglio missioni'!KG119</f>
        <v>0</v>
      </c>
      <c r="AJ119" s="13">
        <f>'Uscite dettaglio missioni'!KH119</f>
        <v>0</v>
      </c>
      <c r="AK119" s="13">
        <f>'Uscite dettaglio missioni'!KI119</f>
        <v>0</v>
      </c>
      <c r="AL119" s="13">
        <f>'Uscite dettaglio missioni'!KJ119</f>
        <v>0</v>
      </c>
    </row>
    <row r="120" spans="1:38" x14ac:dyDescent="0.25">
      <c r="A120" s="5">
        <v>6121</v>
      </c>
      <c r="B120" s="9" t="s">
        <v>401</v>
      </c>
      <c r="C120" s="13">
        <f>'Uscite dettaglio missioni'!JB120</f>
        <v>0</v>
      </c>
      <c r="D120" s="13">
        <f>'Uscite dettaglio missioni'!JC120</f>
        <v>0</v>
      </c>
      <c r="E120" s="13">
        <f>'Uscite dettaglio missioni'!JD120</f>
        <v>0</v>
      </c>
      <c r="F120" s="13">
        <f>'Uscite dettaglio missioni'!JE120</f>
        <v>0</v>
      </c>
      <c r="G120" s="13">
        <f>'Uscite dettaglio missioni'!JF120</f>
        <v>0</v>
      </c>
      <c r="H120" s="13">
        <f>'Uscite dettaglio missioni'!JG120</f>
        <v>0</v>
      </c>
      <c r="I120" s="13">
        <f>'Uscite dettaglio missioni'!JH120</f>
        <v>0</v>
      </c>
      <c r="J120" s="13">
        <f>'Uscite dettaglio missioni'!JI120</f>
        <v>0</v>
      </c>
      <c r="K120" s="13">
        <f>'Uscite dettaglio missioni'!JJ120</f>
        <v>0</v>
      </c>
      <c r="L120" s="13">
        <f>'Uscite dettaglio missioni'!JK120</f>
        <v>0</v>
      </c>
      <c r="M120" s="13">
        <f>'Uscite dettaglio missioni'!JL120</f>
        <v>0</v>
      </c>
      <c r="N120" s="13">
        <f>'Uscite dettaglio missioni'!JM120</f>
        <v>0</v>
      </c>
      <c r="O120" s="13">
        <f>'Uscite dettaglio missioni'!JN120</f>
        <v>0</v>
      </c>
      <c r="P120" s="13">
        <f>'Uscite dettaglio missioni'!JO120</f>
        <v>0</v>
      </c>
      <c r="Q120" s="13">
        <f>'Uscite dettaglio missioni'!JP120</f>
        <v>0</v>
      </c>
      <c r="R120" s="13">
        <f>'Uscite dettaglio missioni'!JQ120</f>
        <v>0</v>
      </c>
      <c r="S120" s="13">
        <f>'Uscite dettaglio missioni'!JR120</f>
        <v>0</v>
      </c>
      <c r="T120" s="13">
        <f>'Uscite dettaglio missioni'!JS120</f>
        <v>0</v>
      </c>
      <c r="U120" s="13">
        <f>'Uscite dettaglio missioni'!JT120</f>
        <v>50000</v>
      </c>
      <c r="V120" s="13">
        <f>'Uscite dettaglio missioni'!JU120</f>
        <v>50000</v>
      </c>
      <c r="W120" s="13">
        <f>'Uscite dettaglio missioni'!JV120</f>
        <v>0</v>
      </c>
      <c r="X120" s="13">
        <f>'Uscite dettaglio missioni'!JW120</f>
        <v>50000</v>
      </c>
      <c r="Y120" s="13">
        <f>'Uscite dettaglio missioni'!JX120</f>
        <v>50000</v>
      </c>
      <c r="Z120" s="13">
        <f>'Uscite dettaglio missioni'!JY120</f>
        <v>0</v>
      </c>
      <c r="AA120" s="13">
        <f>'Uscite dettaglio missioni'!JZ120</f>
        <v>0</v>
      </c>
      <c r="AB120" s="13">
        <f>'Uscite dettaglio missioni'!KA120</f>
        <v>0</v>
      </c>
      <c r="AC120" s="13">
        <f>'Uscite dettaglio missioni'!KA120</f>
        <v>0</v>
      </c>
      <c r="AD120" s="13">
        <f>'Uscite dettaglio missioni'!KB120</f>
        <v>0</v>
      </c>
      <c r="AE120" s="13">
        <f>'Uscite dettaglio missioni'!KC120</f>
        <v>0</v>
      </c>
      <c r="AF120" s="13">
        <f>'Uscite dettaglio missioni'!KD120</f>
        <v>0</v>
      </c>
      <c r="AG120" s="13">
        <f>'Uscite dettaglio missioni'!KE120</f>
        <v>0</v>
      </c>
      <c r="AH120" s="13">
        <f>'Uscite dettaglio missioni'!KF120</f>
        <v>0</v>
      </c>
      <c r="AI120" s="13">
        <f>'Uscite dettaglio missioni'!KG120</f>
        <v>0</v>
      </c>
      <c r="AJ120" s="13">
        <f>'Uscite dettaglio missioni'!KH120</f>
        <v>0</v>
      </c>
      <c r="AK120" s="13">
        <f>'Uscite dettaglio missioni'!KI120</f>
        <v>0</v>
      </c>
      <c r="AL120" s="13">
        <f>'Uscite dettaglio missioni'!KJ120</f>
        <v>0</v>
      </c>
    </row>
    <row r="121" spans="1:38" ht="15" customHeight="1" x14ac:dyDescent="0.25">
      <c r="A121" s="5">
        <v>62</v>
      </c>
      <c r="B121" s="8" t="s">
        <v>99</v>
      </c>
      <c r="C121" s="12">
        <f>'Uscite dettaglio missioni'!JB121</f>
        <v>250000</v>
      </c>
      <c r="D121" s="12">
        <f>'Uscite dettaglio missioni'!JC121</f>
        <v>1769836.11</v>
      </c>
      <c r="E121" s="12">
        <f>'Uscite dettaglio missioni'!JD121</f>
        <v>1153393.26</v>
      </c>
      <c r="F121" s="12">
        <f>'Uscite dettaglio missioni'!JE121</f>
        <v>80000</v>
      </c>
      <c r="G121" s="12">
        <f>'Uscite dettaglio missioni'!JF121</f>
        <v>95000</v>
      </c>
      <c r="H121" s="12">
        <f>'Uscite dettaglio missioni'!JG121</f>
        <v>99419.96</v>
      </c>
      <c r="I121" s="12">
        <f>'Uscite dettaglio missioni'!JH121</f>
        <v>92944.35</v>
      </c>
      <c r="J121" s="12">
        <f>'Uscite dettaglio missioni'!JI121</f>
        <v>92944.35</v>
      </c>
      <c r="K121" s="12">
        <f>'Uscite dettaglio missioni'!JJ121</f>
        <v>104973.45</v>
      </c>
      <c r="L121" s="12">
        <f>'Uscite dettaglio missioni'!JK121</f>
        <v>105000</v>
      </c>
      <c r="M121" s="12">
        <f>'Uscite dettaglio missioni'!JL121</f>
        <v>105000</v>
      </c>
      <c r="N121" s="12">
        <f>'Uscite dettaglio missioni'!JM121</f>
        <v>98739.73</v>
      </c>
      <c r="O121" s="12">
        <f>'Uscite dettaglio missioni'!JN121</f>
        <v>80000</v>
      </c>
      <c r="P121" s="12">
        <f>'Uscite dettaglio missioni'!JO121</f>
        <v>80000</v>
      </c>
      <c r="Q121" s="12">
        <f>'Uscite dettaglio missioni'!JP121</f>
        <v>85204.91</v>
      </c>
      <c r="R121" s="12">
        <f>'Uscite dettaglio missioni'!JQ121</f>
        <v>130000</v>
      </c>
      <c r="S121" s="12">
        <f>'Uscite dettaglio missioni'!JR121</f>
        <v>137962</v>
      </c>
      <c r="T121" s="12">
        <f>'Uscite dettaglio missioni'!JS121</f>
        <v>208360.53</v>
      </c>
      <c r="U121" s="12">
        <f>'Uscite dettaglio missioni'!JT121</f>
        <v>100000</v>
      </c>
      <c r="V121" s="12">
        <f>'Uscite dettaglio missioni'!JU121</f>
        <v>100000</v>
      </c>
      <c r="W121" s="12">
        <f>'Uscite dettaglio missioni'!JV121</f>
        <v>116300.5</v>
      </c>
      <c r="X121" s="12">
        <f>'Uscite dettaglio missioni'!JW121</f>
        <v>45000</v>
      </c>
      <c r="Y121" s="12">
        <f>'Uscite dettaglio missioni'!JX121</f>
        <v>3250000</v>
      </c>
      <c r="Z121" s="12">
        <f>'Uscite dettaglio missioni'!JY121</f>
        <v>4069960.9</v>
      </c>
      <c r="AA121" s="12">
        <f>'Uscite dettaglio missioni'!JZ121</f>
        <v>620000</v>
      </c>
      <c r="AB121" s="12">
        <f>'Uscite dettaglio missioni'!KA121</f>
        <v>790000</v>
      </c>
      <c r="AC121" s="12">
        <f>'Uscite dettaglio missioni'!KA121</f>
        <v>790000</v>
      </c>
      <c r="AD121" s="12">
        <f>'Uscite dettaglio missioni'!KB121</f>
        <v>804677.97</v>
      </c>
      <c r="AE121" s="12">
        <f>'Uscite dettaglio missioni'!KC121</f>
        <v>10000</v>
      </c>
      <c r="AF121" s="12">
        <f>'Uscite dettaglio missioni'!KD121</f>
        <v>735000</v>
      </c>
      <c r="AG121" s="12">
        <f>'Uscite dettaglio missioni'!KE121</f>
        <v>472810.88</v>
      </c>
      <c r="AH121" s="12">
        <f>'Uscite dettaglio missioni'!KF121</f>
        <v>600000</v>
      </c>
      <c r="AI121" s="12">
        <f>'Uscite dettaglio missioni'!KG121</f>
        <v>690000</v>
      </c>
      <c r="AJ121" s="12">
        <f>'Uscite dettaglio missioni'!KH121</f>
        <v>674834.59</v>
      </c>
      <c r="AK121" s="12">
        <f>'Uscite dettaglio missioni'!KI121</f>
        <v>528732</v>
      </c>
      <c r="AL121" s="12">
        <f>'Uscite dettaglio missioni'!KJ121</f>
        <v>578732</v>
      </c>
    </row>
    <row r="122" spans="1:38" x14ac:dyDescent="0.25">
      <c r="A122" s="5">
        <v>6204</v>
      </c>
      <c r="B122" s="9" t="s">
        <v>66</v>
      </c>
      <c r="C122" s="13">
        <f>'Uscite dettaglio missioni'!JB122</f>
        <v>120000</v>
      </c>
      <c r="D122" s="13">
        <f>'Uscite dettaglio missioni'!JC122</f>
        <v>1704836.11</v>
      </c>
      <c r="E122" s="13">
        <f>'Uscite dettaglio missioni'!JD122</f>
        <v>1153393.26</v>
      </c>
      <c r="F122" s="13">
        <f>'Uscite dettaglio missioni'!JE122</f>
        <v>80000</v>
      </c>
      <c r="G122" s="13">
        <f>'Uscite dettaglio missioni'!JF122</f>
        <v>95000</v>
      </c>
      <c r="H122" s="13">
        <f>'Uscite dettaglio missioni'!JG122</f>
        <v>99419.96</v>
      </c>
      <c r="I122" s="13">
        <f>'Uscite dettaglio missioni'!JH122</f>
        <v>92944.35</v>
      </c>
      <c r="J122" s="13">
        <f>'Uscite dettaglio missioni'!JI122</f>
        <v>92944.35</v>
      </c>
      <c r="K122" s="13">
        <f>'Uscite dettaglio missioni'!JJ122</f>
        <v>104973.45</v>
      </c>
      <c r="L122" s="13">
        <f>'Uscite dettaglio missioni'!JK122</f>
        <v>105000</v>
      </c>
      <c r="M122" s="13">
        <f>'Uscite dettaglio missioni'!JL122</f>
        <v>105000</v>
      </c>
      <c r="N122" s="13">
        <f>'Uscite dettaglio missioni'!JM122</f>
        <v>98739.73</v>
      </c>
      <c r="O122" s="13">
        <f>'Uscite dettaglio missioni'!JN122</f>
        <v>80000</v>
      </c>
      <c r="P122" s="13">
        <f>'Uscite dettaglio missioni'!JO122</f>
        <v>80000</v>
      </c>
      <c r="Q122" s="13">
        <f>'Uscite dettaglio missioni'!JP122</f>
        <v>85204.91</v>
      </c>
      <c r="R122" s="13">
        <f>'Uscite dettaglio missioni'!JQ122</f>
        <v>130000</v>
      </c>
      <c r="S122" s="13">
        <f>'Uscite dettaglio missioni'!JR122</f>
        <v>137962</v>
      </c>
      <c r="T122" s="13">
        <f>'Uscite dettaglio missioni'!JS122</f>
        <v>208360.53</v>
      </c>
      <c r="U122" s="13">
        <f>'Uscite dettaglio missioni'!JT122</f>
        <v>100000</v>
      </c>
      <c r="V122" s="13">
        <f>'Uscite dettaglio missioni'!JU122</f>
        <v>100000</v>
      </c>
      <c r="W122" s="13">
        <f>'Uscite dettaglio missioni'!JV122</f>
        <v>116300.5</v>
      </c>
      <c r="X122" s="13">
        <f>'Uscite dettaglio missioni'!JW122</f>
        <v>45000</v>
      </c>
      <c r="Y122" s="13">
        <f>'Uscite dettaglio missioni'!JX122</f>
        <v>3250000</v>
      </c>
      <c r="Z122" s="13">
        <f>'Uscite dettaglio missioni'!JY122</f>
        <v>4069960.9</v>
      </c>
      <c r="AA122" s="13">
        <f>'Uscite dettaglio missioni'!JZ122</f>
        <v>620000</v>
      </c>
      <c r="AB122" s="13">
        <f>'Uscite dettaglio missioni'!KA122</f>
        <v>790000</v>
      </c>
      <c r="AC122" s="13">
        <v>804677.97</v>
      </c>
      <c r="AD122" s="13">
        <v>804677.97</v>
      </c>
      <c r="AE122" s="13">
        <v>804677.97</v>
      </c>
      <c r="AF122" s="13">
        <f>'Uscite dettaglio missioni'!KD122</f>
        <v>640000</v>
      </c>
      <c r="AG122" s="13">
        <v>804677.97</v>
      </c>
      <c r="AH122" s="13">
        <v>804677.97</v>
      </c>
      <c r="AI122" s="13">
        <v>804677.97</v>
      </c>
      <c r="AJ122" s="13">
        <v>804677.97</v>
      </c>
      <c r="AK122" s="13">
        <v>804677.97</v>
      </c>
      <c r="AL122" s="13">
        <f>'Uscite dettaglio missioni'!KJ122</f>
        <v>578732</v>
      </c>
    </row>
    <row r="123" spans="1:38" ht="30" x14ac:dyDescent="0.25">
      <c r="A123" s="5">
        <v>6207</v>
      </c>
      <c r="B123" s="9" t="s">
        <v>344</v>
      </c>
      <c r="C123" s="13">
        <f>'Uscite dettaglio missioni'!JB123</f>
        <v>130000</v>
      </c>
      <c r="D123" s="13">
        <f>'Uscite dettaglio missioni'!JC123</f>
        <v>65000</v>
      </c>
      <c r="E123" s="13">
        <f>'Uscite dettaglio missioni'!JD123</f>
        <v>0</v>
      </c>
      <c r="F123" s="13">
        <f>'Uscite dettaglio missioni'!JE123</f>
        <v>0</v>
      </c>
      <c r="G123" s="13">
        <f>'Uscite dettaglio missioni'!JF123</f>
        <v>0</v>
      </c>
      <c r="H123" s="13">
        <f>'Uscite dettaglio missioni'!JG123</f>
        <v>0</v>
      </c>
      <c r="I123" s="13">
        <f>'Uscite dettaglio missioni'!JH123</f>
        <v>0</v>
      </c>
      <c r="J123" s="13">
        <f>'Uscite dettaglio missioni'!JI123</f>
        <v>0</v>
      </c>
      <c r="K123" s="13">
        <f>'Uscite dettaglio missioni'!JJ123</f>
        <v>0</v>
      </c>
      <c r="L123" s="13">
        <f>'Uscite dettaglio missioni'!JK123</f>
        <v>0</v>
      </c>
      <c r="M123" s="13">
        <f>'Uscite dettaglio missioni'!JL123</f>
        <v>0</v>
      </c>
      <c r="N123" s="13">
        <f>'Uscite dettaglio missioni'!JM123</f>
        <v>0</v>
      </c>
      <c r="O123" s="13">
        <f>'Uscite dettaglio missioni'!JN123</f>
        <v>0</v>
      </c>
      <c r="P123" s="13">
        <f>'Uscite dettaglio missioni'!JO123</f>
        <v>0</v>
      </c>
      <c r="Q123" s="13">
        <f>'Uscite dettaglio missioni'!JP123</f>
        <v>0</v>
      </c>
      <c r="R123" s="13">
        <f>'Uscite dettaglio missioni'!JQ123</f>
        <v>0</v>
      </c>
      <c r="S123" s="13">
        <f>'Uscite dettaglio missioni'!JR123</f>
        <v>0</v>
      </c>
      <c r="T123" s="13">
        <f>'Uscite dettaglio missioni'!JS123</f>
        <v>0</v>
      </c>
      <c r="U123" s="13">
        <f>'Uscite dettaglio missioni'!JT123</f>
        <v>0</v>
      </c>
      <c r="V123" s="13">
        <f>'Uscite dettaglio missioni'!JU123</f>
        <v>0</v>
      </c>
      <c r="W123" s="13">
        <f>'Uscite dettaglio missioni'!JV123</f>
        <v>0</v>
      </c>
      <c r="X123" s="13">
        <f>'Uscite dettaglio missioni'!JW123</f>
        <v>0</v>
      </c>
      <c r="Y123" s="13">
        <f>'Uscite dettaglio missioni'!JX123</f>
        <v>0</v>
      </c>
      <c r="Z123" s="13">
        <f>'Uscite dettaglio missioni'!JY123</f>
        <v>0</v>
      </c>
      <c r="AA123" s="13">
        <f>'Uscite dettaglio missioni'!JZ123</f>
        <v>0</v>
      </c>
      <c r="AB123" s="13">
        <f>'Uscite dettaglio missioni'!KA123</f>
        <v>0</v>
      </c>
      <c r="AC123" s="13">
        <f>'Uscite dettaglio missioni'!KA123</f>
        <v>0</v>
      </c>
      <c r="AD123" s="13">
        <f>'Uscite dettaglio missioni'!KB123</f>
        <v>0</v>
      </c>
      <c r="AE123" s="13">
        <f>'Uscite dettaglio missioni'!KC123</f>
        <v>0</v>
      </c>
      <c r="AF123" s="13">
        <f>'Uscite dettaglio missioni'!KD123</f>
        <v>95000</v>
      </c>
      <c r="AG123" s="13">
        <f>'Uscite dettaglio missioni'!KE123</f>
        <v>17527.36</v>
      </c>
      <c r="AH123" s="13">
        <f>'Uscite dettaglio missioni'!KF123</f>
        <v>20000</v>
      </c>
      <c r="AI123" s="13">
        <f>'Uscite dettaglio missioni'!KG123</f>
        <v>20000</v>
      </c>
      <c r="AJ123" s="13">
        <f>'Uscite dettaglio missioni'!KH123</f>
        <v>0</v>
      </c>
      <c r="AK123" s="13">
        <f>'Uscite dettaglio missioni'!KI123</f>
        <v>0</v>
      </c>
      <c r="AL123" s="13">
        <f>'Uscite dettaglio missioni'!KJ123</f>
        <v>0</v>
      </c>
    </row>
    <row r="124" spans="1:38" ht="20.100000000000001" customHeight="1" x14ac:dyDescent="0.25">
      <c r="A124" s="5">
        <v>7</v>
      </c>
      <c r="B124" s="7" t="s">
        <v>100</v>
      </c>
      <c r="C124" s="11">
        <f>'Uscite dettaglio missioni'!JB124</f>
        <v>6450000</v>
      </c>
      <c r="D124" s="11">
        <f>'Uscite dettaglio missioni'!JC124</f>
        <v>2454000.1</v>
      </c>
      <c r="E124" s="11">
        <f>'Uscite dettaglio missioni'!JD124</f>
        <v>2303867.9900000002</v>
      </c>
      <c r="F124" s="11">
        <f>'Uscite dettaglio missioni'!JE124</f>
        <v>2201300</v>
      </c>
      <c r="G124" s="11">
        <f>'Uscite dettaglio missioni'!JF124</f>
        <v>2700300</v>
      </c>
      <c r="H124" s="11">
        <f>'Uscite dettaglio missioni'!JG124</f>
        <v>2591711.94</v>
      </c>
      <c r="I124" s="11">
        <f>'Uscite dettaglio missioni'!JH124</f>
        <v>2426961.58</v>
      </c>
      <c r="J124" s="11">
        <f>'Uscite dettaglio missioni'!JI124</f>
        <v>2426977.08</v>
      </c>
      <c r="K124" s="11">
        <f>'Uscite dettaglio missioni'!JJ124</f>
        <v>2538092.73</v>
      </c>
      <c r="L124" s="11">
        <f>'Uscite dettaglio missioni'!JK124</f>
        <v>2500000</v>
      </c>
      <c r="M124" s="11">
        <f>'Uscite dettaglio missioni'!JL124</f>
        <v>2520000</v>
      </c>
      <c r="N124" s="11">
        <f>'Uscite dettaglio missioni'!JM124</f>
        <v>2380660.71</v>
      </c>
      <c r="O124" s="11">
        <f>'Uscite dettaglio missioni'!JN124</f>
        <v>2500000</v>
      </c>
      <c r="P124" s="11">
        <f>'Uscite dettaglio missioni'!JO124</f>
        <v>2661000</v>
      </c>
      <c r="Q124" s="11">
        <f>'Uscite dettaglio missioni'!JP124</f>
        <v>2543772.5499999998</v>
      </c>
      <c r="R124" s="11">
        <f>'Uscite dettaglio missioni'!JQ124</f>
        <v>2600000</v>
      </c>
      <c r="S124" s="11">
        <f>'Uscite dettaglio missioni'!JR124</f>
        <v>2129900</v>
      </c>
      <c r="T124" s="11">
        <f>'Uscite dettaglio missioni'!JS124</f>
        <v>2472063.42</v>
      </c>
      <c r="U124" s="11">
        <f>'Uscite dettaglio missioni'!JT124</f>
        <v>2500000</v>
      </c>
      <c r="V124" s="11">
        <f>'Uscite dettaglio missioni'!JU124</f>
        <v>2510300</v>
      </c>
      <c r="W124" s="11">
        <f>'Uscite dettaglio missioni'!JV124</f>
        <v>2075151.19</v>
      </c>
      <c r="X124" s="11">
        <f>'Uscite dettaglio missioni'!JW124</f>
        <v>2500000</v>
      </c>
      <c r="Y124" s="11">
        <f>'Uscite dettaglio missioni'!JX124</f>
        <v>2500000</v>
      </c>
      <c r="Z124" s="11">
        <f>'Uscite dettaglio missioni'!JY124</f>
        <v>2137006.0299999998</v>
      </c>
      <c r="AA124" s="11">
        <f>'Uscite dettaglio missioni'!JZ124</f>
        <v>2400000</v>
      </c>
      <c r="AB124" s="11">
        <f>'Uscite dettaglio missioni'!KA124</f>
        <v>2430000</v>
      </c>
      <c r="AC124" s="11">
        <f>'Uscite dettaglio missioni'!KA124</f>
        <v>2430000</v>
      </c>
      <c r="AD124" s="11">
        <f>'Uscite dettaglio missioni'!KB124</f>
        <v>2273137.6</v>
      </c>
      <c r="AE124" s="11">
        <f>'Uscite dettaglio missioni'!KC124</f>
        <v>2400000</v>
      </c>
      <c r="AF124" s="11">
        <f>'Uscite dettaglio missioni'!KD124</f>
        <v>2400871.79</v>
      </c>
      <c r="AG124" s="11">
        <f>'Uscite dettaglio missioni'!KE124</f>
        <v>2163182.79</v>
      </c>
      <c r="AH124" s="11">
        <f>'Uscite dettaglio missioni'!KF124</f>
        <v>2400000</v>
      </c>
      <c r="AI124" s="11">
        <f>'Uscite dettaglio missioni'!KG124</f>
        <v>2425436.69</v>
      </c>
      <c r="AJ124" s="11">
        <f>'Uscite dettaglio missioni'!KH124</f>
        <v>2232570.31</v>
      </c>
      <c r="AK124" s="11">
        <f>'Uscite dettaglio missioni'!KI124</f>
        <v>2400000</v>
      </c>
      <c r="AL124" s="11">
        <f>'Uscite dettaglio missioni'!KJ124</f>
        <v>2400000</v>
      </c>
    </row>
    <row r="125" spans="1:38" ht="15" customHeight="1" x14ac:dyDescent="0.25">
      <c r="A125" s="5">
        <v>72</v>
      </c>
      <c r="B125" s="8" t="s">
        <v>67</v>
      </c>
      <c r="C125" s="12">
        <f>'Uscite dettaglio missioni'!JB125</f>
        <v>0</v>
      </c>
      <c r="D125" s="12">
        <f>'Uscite dettaglio missioni'!JC125</f>
        <v>1728</v>
      </c>
      <c r="E125" s="12">
        <f>'Uscite dettaglio missioni'!JD125</f>
        <v>1728</v>
      </c>
      <c r="F125" s="12">
        <f>'Uscite dettaglio missioni'!JE125</f>
        <v>1300</v>
      </c>
      <c r="G125" s="12">
        <f>'Uscite dettaglio missioni'!JF125</f>
        <v>300</v>
      </c>
      <c r="H125" s="12">
        <f>'Uscite dettaglio missioni'!JG125</f>
        <v>0</v>
      </c>
      <c r="I125" s="12">
        <f>'Uscite dettaglio missioni'!JH125</f>
        <v>300</v>
      </c>
      <c r="J125" s="12">
        <f>'Uscite dettaglio missioni'!JI125</f>
        <v>300</v>
      </c>
      <c r="K125" s="12">
        <f>'Uscite dettaglio missioni'!JJ125</f>
        <v>0</v>
      </c>
      <c r="L125" s="12">
        <f>'Uscite dettaglio missioni'!JK125</f>
        <v>0</v>
      </c>
      <c r="M125" s="12">
        <f>'Uscite dettaglio missioni'!JL125</f>
        <v>0</v>
      </c>
      <c r="N125" s="12">
        <f>'Uscite dettaglio missioni'!JM125</f>
        <v>0</v>
      </c>
      <c r="O125" s="12">
        <f>'Uscite dettaglio missioni'!JN125</f>
        <v>0</v>
      </c>
      <c r="P125" s="12">
        <f>'Uscite dettaglio missioni'!JO125</f>
        <v>0</v>
      </c>
      <c r="Q125" s="12">
        <f>'Uscite dettaglio missioni'!JP125</f>
        <v>0</v>
      </c>
      <c r="R125" s="12">
        <f>'Uscite dettaglio missioni'!JQ125</f>
        <v>0</v>
      </c>
      <c r="S125" s="12">
        <f>'Uscite dettaglio missioni'!JR125</f>
        <v>0</v>
      </c>
      <c r="T125" s="12">
        <f>'Uscite dettaglio missioni'!JS125</f>
        <v>0</v>
      </c>
      <c r="U125" s="12">
        <f>'Uscite dettaglio missioni'!JT125</f>
        <v>0</v>
      </c>
      <c r="V125" s="12">
        <f>'Uscite dettaglio missioni'!JU125</f>
        <v>0</v>
      </c>
      <c r="W125" s="12">
        <f>'Uscite dettaglio missioni'!JV125</f>
        <v>0</v>
      </c>
      <c r="X125" s="12">
        <f>'Uscite dettaglio missioni'!JW125</f>
        <v>0</v>
      </c>
      <c r="Y125" s="12">
        <f>'Uscite dettaglio missioni'!JX125</f>
        <v>0</v>
      </c>
      <c r="Z125" s="12">
        <f>'Uscite dettaglio missioni'!JY125</f>
        <v>0</v>
      </c>
      <c r="AA125" s="12">
        <f>'Uscite dettaglio missioni'!JZ125</f>
        <v>0</v>
      </c>
      <c r="AB125" s="12">
        <f>'Uscite dettaglio missioni'!KA125</f>
        <v>0</v>
      </c>
      <c r="AC125" s="12">
        <f>'Uscite dettaglio missioni'!KA125</f>
        <v>0</v>
      </c>
      <c r="AD125" s="12">
        <f>'Uscite dettaglio missioni'!KB125</f>
        <v>0</v>
      </c>
      <c r="AE125" s="12">
        <f>'Uscite dettaglio missioni'!KC125</f>
        <v>0</v>
      </c>
      <c r="AF125" s="12">
        <f>'Uscite dettaglio missioni'!KD125</f>
        <v>0</v>
      </c>
      <c r="AG125" s="12">
        <f>'Uscite dettaglio missioni'!KE125</f>
        <v>0</v>
      </c>
      <c r="AH125" s="12">
        <f>'Uscite dettaglio missioni'!KF125</f>
        <v>0</v>
      </c>
      <c r="AI125" s="12">
        <f>'Uscite dettaglio missioni'!KG125</f>
        <v>0</v>
      </c>
      <c r="AJ125" s="12">
        <f>'Uscite dettaglio missioni'!KH125</f>
        <v>0</v>
      </c>
      <c r="AK125" s="12">
        <f>'Uscite dettaglio missioni'!KI125</f>
        <v>0</v>
      </c>
      <c r="AL125" s="12">
        <f>'Uscite dettaglio missioni'!KJ125</f>
        <v>0</v>
      </c>
    </row>
    <row r="126" spans="1:38" x14ac:dyDescent="0.25">
      <c r="A126" s="5">
        <v>7200</v>
      </c>
      <c r="B126" s="9" t="s">
        <v>67</v>
      </c>
      <c r="C126" s="13">
        <f>'Uscite dettaglio missioni'!JB126</f>
        <v>0</v>
      </c>
      <c r="D126" s="13">
        <f>'Uscite dettaglio missioni'!JC126</f>
        <v>1728</v>
      </c>
      <c r="E126" s="13">
        <f>'Uscite dettaglio missioni'!JD126</f>
        <v>1728</v>
      </c>
      <c r="F126" s="13">
        <f>'Uscite dettaglio missioni'!JE126</f>
        <v>1300</v>
      </c>
      <c r="G126" s="13">
        <f>'Uscite dettaglio missioni'!JF126</f>
        <v>300</v>
      </c>
      <c r="H126" s="13">
        <f>'Uscite dettaglio missioni'!JG126</f>
        <v>0</v>
      </c>
      <c r="I126" s="13">
        <f>'Uscite dettaglio missioni'!JH126</f>
        <v>300</v>
      </c>
      <c r="J126" s="13">
        <f>'Uscite dettaglio missioni'!JI126</f>
        <v>300</v>
      </c>
      <c r="K126" s="13">
        <f>'Uscite dettaglio missioni'!JJ126</f>
        <v>0</v>
      </c>
      <c r="L126" s="13">
        <f>'Uscite dettaglio missioni'!JK126</f>
        <v>0</v>
      </c>
      <c r="M126" s="13">
        <f>'Uscite dettaglio missioni'!JL126</f>
        <v>0</v>
      </c>
      <c r="N126" s="13">
        <f>'Uscite dettaglio missioni'!JM126</f>
        <v>0</v>
      </c>
      <c r="O126" s="13">
        <f>'Uscite dettaglio missioni'!JN126</f>
        <v>0</v>
      </c>
      <c r="P126" s="13">
        <f>'Uscite dettaglio missioni'!JO126</f>
        <v>0</v>
      </c>
      <c r="Q126" s="13">
        <f>'Uscite dettaglio missioni'!JP126</f>
        <v>0</v>
      </c>
      <c r="R126" s="13">
        <f>'Uscite dettaglio missioni'!JQ126</f>
        <v>0</v>
      </c>
      <c r="S126" s="13">
        <f>'Uscite dettaglio missioni'!JR126</f>
        <v>0</v>
      </c>
      <c r="T126" s="13">
        <f>'Uscite dettaglio missioni'!JS126</f>
        <v>0</v>
      </c>
      <c r="U126" s="13">
        <f>'Uscite dettaglio missioni'!JT126</f>
        <v>0</v>
      </c>
      <c r="V126" s="13">
        <f>'Uscite dettaglio missioni'!JU126</f>
        <v>0</v>
      </c>
      <c r="W126" s="13">
        <f>'Uscite dettaglio missioni'!JV126</f>
        <v>0</v>
      </c>
      <c r="X126" s="13">
        <f>'Uscite dettaglio missioni'!JW126</f>
        <v>0</v>
      </c>
      <c r="Y126" s="13">
        <f>'Uscite dettaglio missioni'!JX126</f>
        <v>0</v>
      </c>
      <c r="Z126" s="13">
        <f>'Uscite dettaglio missioni'!JY126</f>
        <v>0</v>
      </c>
      <c r="AA126" s="13">
        <f>'Uscite dettaglio missioni'!JZ126</f>
        <v>0</v>
      </c>
      <c r="AB126" s="13">
        <f>'Uscite dettaglio missioni'!KA126</f>
        <v>0</v>
      </c>
      <c r="AC126" s="13">
        <f>'Uscite dettaglio missioni'!KA126</f>
        <v>0</v>
      </c>
      <c r="AD126" s="13">
        <f>'Uscite dettaglio missioni'!KB126</f>
        <v>0</v>
      </c>
      <c r="AE126" s="13">
        <f>'Uscite dettaglio missioni'!KC126</f>
        <v>0</v>
      </c>
      <c r="AF126" s="13">
        <f>'Uscite dettaglio missioni'!KD126</f>
        <v>0</v>
      </c>
      <c r="AG126" s="13">
        <f>'Uscite dettaglio missioni'!KE126</f>
        <v>0</v>
      </c>
      <c r="AH126" s="13">
        <f>'Uscite dettaglio missioni'!KF126</f>
        <v>0</v>
      </c>
      <c r="AI126" s="13">
        <f>'Uscite dettaglio missioni'!KG126</f>
        <v>0</v>
      </c>
      <c r="AJ126" s="13">
        <f>'Uscite dettaglio missioni'!KH126</f>
        <v>0</v>
      </c>
      <c r="AK126" s="13">
        <f>'Uscite dettaglio missioni'!KI126</f>
        <v>0</v>
      </c>
      <c r="AL126" s="13">
        <f>'Uscite dettaglio missioni'!KJ126</f>
        <v>0</v>
      </c>
    </row>
    <row r="127" spans="1:38" ht="15" customHeight="1" x14ac:dyDescent="0.25">
      <c r="A127" s="5">
        <v>73</v>
      </c>
      <c r="B127" s="8" t="s">
        <v>264</v>
      </c>
      <c r="C127" s="12">
        <f>'Uscite dettaglio missioni'!JB127</f>
        <v>0</v>
      </c>
      <c r="D127" s="12">
        <f>'Uscite dettaglio missioni'!JC127</f>
        <v>0</v>
      </c>
      <c r="E127" s="12">
        <f>'Uscite dettaglio missioni'!JD127</f>
        <v>0</v>
      </c>
      <c r="F127" s="12">
        <f>'Uscite dettaglio missioni'!JE127</f>
        <v>0</v>
      </c>
      <c r="G127" s="12">
        <f>'Uscite dettaglio missioni'!JF127</f>
        <v>0</v>
      </c>
      <c r="H127" s="12">
        <f>'Uscite dettaglio missioni'!JG127</f>
        <v>0</v>
      </c>
      <c r="I127" s="12">
        <f>'Uscite dettaglio missioni'!JH127</f>
        <v>0</v>
      </c>
      <c r="J127" s="12">
        <f>'Uscite dettaglio missioni'!JI127</f>
        <v>0</v>
      </c>
      <c r="K127" s="12">
        <f>'Uscite dettaglio missioni'!JJ127</f>
        <v>0</v>
      </c>
      <c r="L127" s="12">
        <f>'Uscite dettaglio missioni'!JK127</f>
        <v>0</v>
      </c>
      <c r="M127" s="12">
        <f>'Uscite dettaglio missioni'!JL127</f>
        <v>0</v>
      </c>
      <c r="N127" s="12">
        <f>'Uscite dettaglio missioni'!JM127</f>
        <v>0</v>
      </c>
      <c r="O127" s="12">
        <f>'Uscite dettaglio missioni'!JN127</f>
        <v>0</v>
      </c>
      <c r="P127" s="12">
        <f>'Uscite dettaglio missioni'!JO127</f>
        <v>0</v>
      </c>
      <c r="Q127" s="12">
        <f>'Uscite dettaglio missioni'!JP127</f>
        <v>0</v>
      </c>
      <c r="R127" s="12">
        <f>'Uscite dettaglio missioni'!JQ127</f>
        <v>0</v>
      </c>
      <c r="S127" s="12">
        <f>'Uscite dettaglio missioni'!JR127</f>
        <v>0</v>
      </c>
      <c r="T127" s="12">
        <f>'Uscite dettaglio missioni'!JS127</f>
        <v>0</v>
      </c>
      <c r="U127" s="12">
        <f>'Uscite dettaglio missioni'!JT127</f>
        <v>0</v>
      </c>
      <c r="V127" s="12">
        <f>'Uscite dettaglio missioni'!JU127</f>
        <v>300</v>
      </c>
      <c r="W127" s="12">
        <f>'Uscite dettaglio missioni'!JV127</f>
        <v>300</v>
      </c>
      <c r="X127" s="12">
        <f>'Uscite dettaglio missioni'!JW127</f>
        <v>0</v>
      </c>
      <c r="Y127" s="12">
        <f>'Uscite dettaglio missioni'!JX127</f>
        <v>0</v>
      </c>
      <c r="Z127" s="12">
        <f>'Uscite dettaglio missioni'!JY127</f>
        <v>0</v>
      </c>
      <c r="AA127" s="12">
        <f>'Uscite dettaglio missioni'!JZ127</f>
        <v>0</v>
      </c>
      <c r="AB127" s="12">
        <f>'Uscite dettaglio missioni'!KA127</f>
        <v>0</v>
      </c>
      <c r="AC127" s="12">
        <f>'Uscite dettaglio missioni'!KA127</f>
        <v>0</v>
      </c>
      <c r="AD127" s="12">
        <f>'Uscite dettaglio missioni'!KB127</f>
        <v>0</v>
      </c>
      <c r="AE127" s="12">
        <f>'Uscite dettaglio missioni'!KC127</f>
        <v>0</v>
      </c>
      <c r="AF127" s="12">
        <f>'Uscite dettaglio missioni'!KD127</f>
        <v>0</v>
      </c>
      <c r="AG127" s="12">
        <f>'Uscite dettaglio missioni'!KE127</f>
        <v>0</v>
      </c>
      <c r="AH127" s="12">
        <f>'Uscite dettaglio missioni'!KF127</f>
        <v>0</v>
      </c>
      <c r="AI127" s="12">
        <f>'Uscite dettaglio missioni'!KG127</f>
        <v>0</v>
      </c>
      <c r="AJ127" s="12">
        <f>'Uscite dettaglio missioni'!KH127</f>
        <v>0</v>
      </c>
      <c r="AK127" s="12">
        <f>'Uscite dettaglio missioni'!KI127</f>
        <v>0</v>
      </c>
      <c r="AL127" s="12">
        <f>'Uscite dettaglio missioni'!KJ127</f>
        <v>0</v>
      </c>
    </row>
    <row r="128" spans="1:38" x14ac:dyDescent="0.25">
      <c r="A128" s="5">
        <v>7300</v>
      </c>
      <c r="B128" s="9" t="s">
        <v>266</v>
      </c>
      <c r="C128" s="13">
        <f>'Uscite dettaglio missioni'!JB128</f>
        <v>0</v>
      </c>
      <c r="D128" s="13">
        <f>'Uscite dettaglio missioni'!JC128</f>
        <v>0</v>
      </c>
      <c r="E128" s="13">
        <f>'Uscite dettaglio missioni'!JD128</f>
        <v>0</v>
      </c>
      <c r="F128" s="13">
        <f>'Uscite dettaglio missioni'!JE128</f>
        <v>0</v>
      </c>
      <c r="G128" s="13">
        <f>'Uscite dettaglio missioni'!JF128</f>
        <v>0</v>
      </c>
      <c r="H128" s="13">
        <f>'Uscite dettaglio missioni'!JG128</f>
        <v>0</v>
      </c>
      <c r="I128" s="13">
        <f>'Uscite dettaglio missioni'!JH128</f>
        <v>0</v>
      </c>
      <c r="J128" s="13">
        <f>'Uscite dettaglio missioni'!JI128</f>
        <v>0</v>
      </c>
      <c r="K128" s="13">
        <f>'Uscite dettaglio missioni'!JJ128</f>
        <v>0</v>
      </c>
      <c r="L128" s="13">
        <f>'Uscite dettaglio missioni'!JK128</f>
        <v>0</v>
      </c>
      <c r="M128" s="13">
        <f>'Uscite dettaglio missioni'!JL128</f>
        <v>0</v>
      </c>
      <c r="N128" s="13">
        <f>'Uscite dettaglio missioni'!JM128</f>
        <v>0</v>
      </c>
      <c r="O128" s="13">
        <f>'Uscite dettaglio missioni'!JN128</f>
        <v>0</v>
      </c>
      <c r="P128" s="13">
        <f>'Uscite dettaglio missioni'!JO128</f>
        <v>0</v>
      </c>
      <c r="Q128" s="13">
        <f>'Uscite dettaglio missioni'!JP128</f>
        <v>0</v>
      </c>
      <c r="R128" s="13">
        <f>'Uscite dettaglio missioni'!JQ128</f>
        <v>0</v>
      </c>
      <c r="S128" s="13">
        <f>'Uscite dettaglio missioni'!JR128</f>
        <v>0</v>
      </c>
      <c r="T128" s="13">
        <f>'Uscite dettaglio missioni'!JS128</f>
        <v>0</v>
      </c>
      <c r="U128" s="13">
        <f>'Uscite dettaglio missioni'!JT128</f>
        <v>0</v>
      </c>
      <c r="V128" s="13">
        <f>'Uscite dettaglio missioni'!JU128</f>
        <v>300</v>
      </c>
      <c r="W128" s="13">
        <f>'Uscite dettaglio missioni'!JV128</f>
        <v>300</v>
      </c>
      <c r="X128" s="13">
        <f>'Uscite dettaglio missioni'!JW128</f>
        <v>0</v>
      </c>
      <c r="Y128" s="13">
        <f>'Uscite dettaglio missioni'!JX128</f>
        <v>0</v>
      </c>
      <c r="Z128" s="13">
        <f>'Uscite dettaglio missioni'!JY128</f>
        <v>0</v>
      </c>
      <c r="AA128" s="13">
        <f>'Uscite dettaglio missioni'!JZ128</f>
        <v>0</v>
      </c>
      <c r="AB128" s="13">
        <f>'Uscite dettaglio missioni'!KA128</f>
        <v>0</v>
      </c>
      <c r="AC128" s="13">
        <f>'Uscite dettaglio missioni'!KA128</f>
        <v>0</v>
      </c>
      <c r="AD128" s="13">
        <f>'Uscite dettaglio missioni'!KB128</f>
        <v>0</v>
      </c>
      <c r="AE128" s="13">
        <f>'Uscite dettaglio missioni'!KC128</f>
        <v>0</v>
      </c>
      <c r="AF128" s="13">
        <f>'Uscite dettaglio missioni'!KD128</f>
        <v>0</v>
      </c>
      <c r="AG128" s="13">
        <f>'Uscite dettaglio missioni'!KE128</f>
        <v>0</v>
      </c>
      <c r="AH128" s="13">
        <f>'Uscite dettaglio missioni'!KF128</f>
        <v>0</v>
      </c>
      <c r="AI128" s="13">
        <f>'Uscite dettaglio missioni'!KG128</f>
        <v>0</v>
      </c>
      <c r="AJ128" s="13">
        <f>'Uscite dettaglio missioni'!KH128</f>
        <v>0</v>
      </c>
      <c r="AK128" s="13">
        <f>'Uscite dettaglio missioni'!KI128</f>
        <v>0</v>
      </c>
      <c r="AL128" s="13">
        <f>'Uscite dettaglio missioni'!KJ128</f>
        <v>0</v>
      </c>
    </row>
    <row r="129" spans="1:38" ht="15" customHeight="1" x14ac:dyDescent="0.25">
      <c r="A129" s="5">
        <v>74</v>
      </c>
      <c r="B129" s="8" t="s">
        <v>101</v>
      </c>
      <c r="C129" s="12">
        <f>'Uscite dettaglio missioni'!JB129</f>
        <v>4120000</v>
      </c>
      <c r="D129" s="12">
        <f>'Uscite dettaglio missioni'!JC129</f>
        <v>121357.9</v>
      </c>
      <c r="E129" s="12">
        <f>'Uscite dettaglio missioni'!JD129</f>
        <v>5000</v>
      </c>
      <c r="F129" s="12">
        <f>'Uscite dettaglio missioni'!JE129</f>
        <v>0</v>
      </c>
      <c r="G129" s="12">
        <f>'Uscite dettaglio missioni'!JF129</f>
        <v>0</v>
      </c>
      <c r="H129" s="12">
        <f>'Uscite dettaglio missioni'!JG129</f>
        <v>0</v>
      </c>
      <c r="I129" s="12">
        <f>'Uscite dettaglio missioni'!JH129</f>
        <v>0</v>
      </c>
      <c r="J129" s="12">
        <f>'Uscite dettaglio missioni'!JI129</f>
        <v>0</v>
      </c>
      <c r="K129" s="12">
        <f>'Uscite dettaglio missioni'!JJ129</f>
        <v>0</v>
      </c>
      <c r="L129" s="12">
        <f>'Uscite dettaglio missioni'!JK129</f>
        <v>0</v>
      </c>
      <c r="M129" s="12">
        <f>'Uscite dettaglio missioni'!JL129</f>
        <v>20000</v>
      </c>
      <c r="N129" s="12">
        <f>'Uscite dettaglio missioni'!JM129</f>
        <v>20000</v>
      </c>
      <c r="O129" s="12">
        <f>'Uscite dettaglio missioni'!JN129</f>
        <v>0</v>
      </c>
      <c r="P129" s="12">
        <f>'Uscite dettaglio missioni'!JO129</f>
        <v>161000</v>
      </c>
      <c r="Q129" s="12">
        <f>'Uscite dettaglio missioni'!JP129</f>
        <v>97000</v>
      </c>
      <c r="R129" s="12">
        <f>'Uscite dettaglio missioni'!JQ129</f>
        <v>100000</v>
      </c>
      <c r="S129" s="12">
        <f>'Uscite dettaglio missioni'!JR129</f>
        <v>129900</v>
      </c>
      <c r="T129" s="12">
        <f>'Uscite dettaglio missioni'!JS129</f>
        <v>129900</v>
      </c>
      <c r="U129" s="12">
        <f>'Uscite dettaglio missioni'!JT129</f>
        <v>0</v>
      </c>
      <c r="V129" s="12">
        <f>'Uscite dettaglio missioni'!JU129</f>
        <v>10000</v>
      </c>
      <c r="W129" s="12">
        <f>'Uscite dettaglio missioni'!JV129</f>
        <v>10000</v>
      </c>
      <c r="X129" s="12">
        <f>'Uscite dettaglio missioni'!JW129</f>
        <v>0</v>
      </c>
      <c r="Y129" s="12">
        <f>'Uscite dettaglio missioni'!JX129</f>
        <v>0</v>
      </c>
      <c r="Z129" s="12">
        <f>'Uscite dettaglio missioni'!JY129</f>
        <v>0</v>
      </c>
      <c r="AA129" s="12">
        <f>'Uscite dettaglio missioni'!JZ129</f>
        <v>0</v>
      </c>
      <c r="AB129" s="12">
        <f>'Uscite dettaglio missioni'!KA129</f>
        <v>0</v>
      </c>
      <c r="AC129" s="12">
        <f>'Uscite dettaglio missioni'!KA129</f>
        <v>0</v>
      </c>
      <c r="AD129" s="12">
        <f>'Uscite dettaglio missioni'!KB129</f>
        <v>0</v>
      </c>
      <c r="AE129" s="12">
        <f>'Uscite dettaglio missioni'!KC129</f>
        <v>0</v>
      </c>
      <c r="AF129" s="12">
        <f>'Uscite dettaglio missioni'!KD129</f>
        <v>0</v>
      </c>
      <c r="AG129" s="12">
        <f>'Uscite dettaglio missioni'!KE129</f>
        <v>0</v>
      </c>
      <c r="AH129" s="12">
        <f>'Uscite dettaglio missioni'!KF129</f>
        <v>0</v>
      </c>
      <c r="AI129" s="12">
        <f>'Uscite dettaglio missioni'!KG129</f>
        <v>0</v>
      </c>
      <c r="AJ129" s="12">
        <f>'Uscite dettaglio missioni'!KH129</f>
        <v>0</v>
      </c>
      <c r="AK129" s="12">
        <f>'Uscite dettaglio missioni'!KI129</f>
        <v>0</v>
      </c>
      <c r="AL129" s="12">
        <f>'Uscite dettaglio missioni'!KJ129</f>
        <v>0</v>
      </c>
    </row>
    <row r="130" spans="1:38" x14ac:dyDescent="0.25">
      <c r="A130" s="5">
        <v>7404</v>
      </c>
      <c r="B130" s="9" t="s">
        <v>265</v>
      </c>
      <c r="C130" s="13">
        <f>'Uscite dettaglio missioni'!JB130</f>
        <v>4000000</v>
      </c>
      <c r="D130" s="13">
        <f>'Uscite dettaglio missioni'!JC130</f>
        <v>0</v>
      </c>
      <c r="E130" s="13">
        <f>'Uscite dettaglio missioni'!JD130</f>
        <v>0</v>
      </c>
      <c r="F130" s="13">
        <f>'Uscite dettaglio missioni'!JE130</f>
        <v>0</v>
      </c>
      <c r="G130" s="13">
        <f>'Uscite dettaglio missioni'!JF130</f>
        <v>0</v>
      </c>
      <c r="H130" s="13">
        <f>'Uscite dettaglio missioni'!JG130</f>
        <v>0</v>
      </c>
      <c r="I130" s="13">
        <f>'Uscite dettaglio missioni'!JH130</f>
        <v>0</v>
      </c>
      <c r="J130" s="13">
        <f>'Uscite dettaglio missioni'!JI130</f>
        <v>0</v>
      </c>
      <c r="K130" s="13">
        <f>'Uscite dettaglio missioni'!JJ130</f>
        <v>0</v>
      </c>
      <c r="L130" s="13">
        <f>'Uscite dettaglio missioni'!JK130</f>
        <v>0</v>
      </c>
      <c r="M130" s="13">
        <f>'Uscite dettaglio missioni'!JL130</f>
        <v>0</v>
      </c>
      <c r="N130" s="13">
        <f>'Uscite dettaglio missioni'!JM130</f>
        <v>0</v>
      </c>
      <c r="O130" s="13">
        <f>'Uscite dettaglio missioni'!JN130</f>
        <v>0</v>
      </c>
      <c r="P130" s="13">
        <f>'Uscite dettaglio missioni'!JO130</f>
        <v>0</v>
      </c>
      <c r="Q130" s="13">
        <f>'Uscite dettaglio missioni'!JP130</f>
        <v>0</v>
      </c>
      <c r="R130" s="13">
        <f>'Uscite dettaglio missioni'!JQ130</f>
        <v>0</v>
      </c>
      <c r="S130" s="13">
        <f>'Uscite dettaglio missioni'!JR130</f>
        <v>0</v>
      </c>
      <c r="T130" s="13">
        <f>'Uscite dettaglio missioni'!JS130</f>
        <v>0</v>
      </c>
      <c r="U130" s="13">
        <f>'Uscite dettaglio missioni'!JT130</f>
        <v>0</v>
      </c>
      <c r="V130" s="13">
        <f>'Uscite dettaglio missioni'!JU130</f>
        <v>0</v>
      </c>
      <c r="W130" s="13">
        <f>'Uscite dettaglio missioni'!JV130</f>
        <v>0</v>
      </c>
      <c r="X130" s="13">
        <f>'Uscite dettaglio missioni'!JW130</f>
        <v>0</v>
      </c>
      <c r="Y130" s="13">
        <f>'Uscite dettaglio missioni'!JX130</f>
        <v>0</v>
      </c>
      <c r="Z130" s="13">
        <f>'Uscite dettaglio missioni'!JY130</f>
        <v>0</v>
      </c>
      <c r="AA130" s="13">
        <f>'Uscite dettaglio missioni'!JZ130</f>
        <v>0</v>
      </c>
      <c r="AB130" s="13">
        <f>'Uscite dettaglio missioni'!KA130</f>
        <v>0</v>
      </c>
      <c r="AC130" s="13">
        <f>'Uscite dettaglio missioni'!KA130</f>
        <v>0</v>
      </c>
      <c r="AD130" s="13">
        <f>'Uscite dettaglio missioni'!KB130</f>
        <v>0</v>
      </c>
      <c r="AE130" s="13">
        <f>'Uscite dettaglio missioni'!KC130</f>
        <v>0</v>
      </c>
      <c r="AF130" s="13">
        <f>'Uscite dettaglio missioni'!KD130</f>
        <v>0</v>
      </c>
      <c r="AG130" s="13">
        <f>'Uscite dettaglio missioni'!KE130</f>
        <v>0</v>
      </c>
      <c r="AH130" s="13">
        <f>'Uscite dettaglio missioni'!KF130</f>
        <v>0</v>
      </c>
      <c r="AI130" s="13">
        <f>'Uscite dettaglio missioni'!KG130</f>
        <v>0</v>
      </c>
      <c r="AJ130" s="13">
        <f>'Uscite dettaglio missioni'!KH130</f>
        <v>0</v>
      </c>
      <c r="AK130" s="13">
        <f>'Uscite dettaglio missioni'!KI130</f>
        <v>0</v>
      </c>
      <c r="AL130" s="13">
        <f>'Uscite dettaglio missioni'!KJ130</f>
        <v>0</v>
      </c>
    </row>
    <row r="131" spans="1:38" x14ac:dyDescent="0.25">
      <c r="A131" s="5">
        <v>7405</v>
      </c>
      <c r="B131" s="9" t="s">
        <v>68</v>
      </c>
      <c r="C131" s="13">
        <f>'Uscite dettaglio missioni'!JB131</f>
        <v>120000</v>
      </c>
      <c r="D131" s="13">
        <f>'Uscite dettaglio missioni'!JC131</f>
        <v>121357.9</v>
      </c>
      <c r="E131" s="13">
        <f>'Uscite dettaglio missioni'!JD131</f>
        <v>5000</v>
      </c>
      <c r="F131" s="13">
        <f>'Uscite dettaglio missioni'!JE131</f>
        <v>0</v>
      </c>
      <c r="G131" s="13">
        <f>'Uscite dettaglio missioni'!JF131</f>
        <v>0</v>
      </c>
      <c r="H131" s="13">
        <f>'Uscite dettaglio missioni'!JG131</f>
        <v>0</v>
      </c>
      <c r="I131" s="13">
        <f>'Uscite dettaglio missioni'!JH131</f>
        <v>0</v>
      </c>
      <c r="J131" s="13">
        <f>'Uscite dettaglio missioni'!JI131</f>
        <v>0</v>
      </c>
      <c r="K131" s="13">
        <f>'Uscite dettaglio missioni'!JJ131</f>
        <v>0</v>
      </c>
      <c r="L131" s="13">
        <f>'Uscite dettaglio missioni'!JK131</f>
        <v>0</v>
      </c>
      <c r="M131" s="13">
        <f>'Uscite dettaglio missioni'!JL131</f>
        <v>20000</v>
      </c>
      <c r="N131" s="13">
        <f>'Uscite dettaglio missioni'!JM131</f>
        <v>20000</v>
      </c>
      <c r="O131" s="13">
        <f>'Uscite dettaglio missioni'!JN131</f>
        <v>0</v>
      </c>
      <c r="P131" s="13">
        <f>'Uscite dettaglio missioni'!JO131</f>
        <v>161000</v>
      </c>
      <c r="Q131" s="13">
        <f>'Uscite dettaglio missioni'!JP131</f>
        <v>97000</v>
      </c>
      <c r="R131" s="13">
        <f>'Uscite dettaglio missioni'!JQ131</f>
        <v>100000</v>
      </c>
      <c r="S131" s="13">
        <f>'Uscite dettaglio missioni'!JR131</f>
        <v>129900</v>
      </c>
      <c r="T131" s="13">
        <f>'Uscite dettaglio missioni'!JS131</f>
        <v>129900</v>
      </c>
      <c r="U131" s="13">
        <f>'Uscite dettaglio missioni'!JT131</f>
        <v>0</v>
      </c>
      <c r="V131" s="13">
        <f>'Uscite dettaglio missioni'!JU131</f>
        <v>10000</v>
      </c>
      <c r="W131" s="13">
        <f>'Uscite dettaglio missioni'!JV131</f>
        <v>10000</v>
      </c>
      <c r="X131" s="13">
        <f>'Uscite dettaglio missioni'!JW131</f>
        <v>0</v>
      </c>
      <c r="Y131" s="13">
        <f>'Uscite dettaglio missioni'!JX131</f>
        <v>0</v>
      </c>
      <c r="Z131" s="13">
        <f>'Uscite dettaglio missioni'!JY131</f>
        <v>0</v>
      </c>
      <c r="AA131" s="13">
        <f>'Uscite dettaglio missioni'!JZ131</f>
        <v>0</v>
      </c>
      <c r="AB131" s="13">
        <f>'Uscite dettaglio missioni'!KA131</f>
        <v>0</v>
      </c>
      <c r="AC131" s="13">
        <f>'Uscite dettaglio missioni'!KA131</f>
        <v>0</v>
      </c>
      <c r="AD131" s="13">
        <f>'Uscite dettaglio missioni'!KB131</f>
        <v>0</v>
      </c>
      <c r="AE131" s="13">
        <f>'Uscite dettaglio missioni'!KC131</f>
        <v>0</v>
      </c>
      <c r="AF131" s="13">
        <f>'Uscite dettaglio missioni'!KD131</f>
        <v>0</v>
      </c>
      <c r="AG131" s="13">
        <f>'Uscite dettaglio missioni'!KE131</f>
        <v>0</v>
      </c>
      <c r="AH131" s="13">
        <f>'Uscite dettaglio missioni'!KF131</f>
        <v>0</v>
      </c>
      <c r="AI131" s="13">
        <f>'Uscite dettaglio missioni'!KG131</f>
        <v>0</v>
      </c>
      <c r="AJ131" s="13">
        <f>'Uscite dettaglio missioni'!KH131</f>
        <v>0</v>
      </c>
      <c r="AK131" s="13">
        <f>'Uscite dettaglio missioni'!KI131</f>
        <v>0</v>
      </c>
      <c r="AL131" s="13">
        <f>'Uscite dettaglio missioni'!KJ131</f>
        <v>0</v>
      </c>
    </row>
    <row r="132" spans="1:38" ht="15" customHeight="1" x14ac:dyDescent="0.25">
      <c r="A132" s="5">
        <v>75</v>
      </c>
      <c r="B132" s="8" t="s">
        <v>69</v>
      </c>
      <c r="C132" s="12">
        <f>'Uscite dettaglio missioni'!JB132</f>
        <v>2330000</v>
      </c>
      <c r="D132" s="12">
        <f>'Uscite dettaglio missioni'!JC132</f>
        <v>2330914.2000000002</v>
      </c>
      <c r="E132" s="12">
        <f>'Uscite dettaglio missioni'!JD132</f>
        <v>2297139.9900000002</v>
      </c>
      <c r="F132" s="12">
        <f>'Uscite dettaglio missioni'!JE132</f>
        <v>2200000</v>
      </c>
      <c r="G132" s="12">
        <f>'Uscite dettaglio missioni'!JF132</f>
        <v>2700000</v>
      </c>
      <c r="H132" s="12">
        <f>'Uscite dettaglio missioni'!JG132</f>
        <v>2591711.94</v>
      </c>
      <c r="I132" s="12">
        <f>'Uscite dettaglio missioni'!JH132</f>
        <v>2426661.58</v>
      </c>
      <c r="J132" s="12">
        <f>'Uscite dettaglio missioni'!JI132</f>
        <v>2426677.08</v>
      </c>
      <c r="K132" s="12">
        <f>'Uscite dettaglio missioni'!JJ132</f>
        <v>2538092.73</v>
      </c>
      <c r="L132" s="12">
        <f>'Uscite dettaglio missioni'!JK132</f>
        <v>2500000</v>
      </c>
      <c r="M132" s="12">
        <f>'Uscite dettaglio missioni'!JL132</f>
        <v>2500000</v>
      </c>
      <c r="N132" s="12">
        <f>'Uscite dettaglio missioni'!JM132</f>
        <v>2360660.71</v>
      </c>
      <c r="O132" s="12">
        <f>'Uscite dettaglio missioni'!JN132</f>
        <v>2500000</v>
      </c>
      <c r="P132" s="12">
        <f>'Uscite dettaglio missioni'!JO132</f>
        <v>2500000</v>
      </c>
      <c r="Q132" s="12">
        <f>'Uscite dettaglio missioni'!JP132</f>
        <v>2446772.5499999998</v>
      </c>
      <c r="R132" s="12">
        <f>'Uscite dettaglio missioni'!JQ132</f>
        <v>2500000</v>
      </c>
      <c r="S132" s="12">
        <f>'Uscite dettaglio missioni'!JR132</f>
        <v>2000000</v>
      </c>
      <c r="T132" s="12">
        <f>'Uscite dettaglio missioni'!JS132</f>
        <v>2342163.42</v>
      </c>
      <c r="U132" s="12">
        <f>'Uscite dettaglio missioni'!JT132</f>
        <v>2500000</v>
      </c>
      <c r="V132" s="12">
        <f>'Uscite dettaglio missioni'!JU132</f>
        <v>2500000</v>
      </c>
      <c r="W132" s="12">
        <f>'Uscite dettaglio missioni'!JV132</f>
        <v>2064851.19</v>
      </c>
      <c r="X132" s="12">
        <f>'Uscite dettaglio missioni'!JW132</f>
        <v>2500000</v>
      </c>
      <c r="Y132" s="12">
        <f>'Uscite dettaglio missioni'!JX132</f>
        <v>2500000</v>
      </c>
      <c r="Z132" s="12">
        <f>'Uscite dettaglio missioni'!JY132</f>
        <v>2137006.0299999998</v>
      </c>
      <c r="AA132" s="12">
        <f>'Uscite dettaglio missioni'!JZ132</f>
        <v>2400000</v>
      </c>
      <c r="AB132" s="12">
        <f>'Uscite dettaglio missioni'!KA132</f>
        <v>2430000</v>
      </c>
      <c r="AC132" s="12">
        <f>'Uscite dettaglio missioni'!KA132</f>
        <v>2430000</v>
      </c>
      <c r="AD132" s="12">
        <f>'Uscite dettaglio missioni'!KB132</f>
        <v>2273137.6</v>
      </c>
      <c r="AE132" s="12">
        <f>'Uscite dettaglio missioni'!KC132</f>
        <v>2400000</v>
      </c>
      <c r="AF132" s="12">
        <f>'Uscite dettaglio missioni'!KD132</f>
        <v>2400871.79</v>
      </c>
      <c r="AG132" s="12">
        <f>'Uscite dettaglio missioni'!KE132</f>
        <v>2163182.79</v>
      </c>
      <c r="AH132" s="12">
        <f>'Uscite dettaglio missioni'!KF132</f>
        <v>2400000</v>
      </c>
      <c r="AI132" s="12">
        <f>'Uscite dettaglio missioni'!KG132</f>
        <v>2425436.69</v>
      </c>
      <c r="AJ132" s="12">
        <f>'Uscite dettaglio missioni'!KH132</f>
        <v>2232570.31</v>
      </c>
      <c r="AK132" s="12">
        <f>'Uscite dettaglio missioni'!KI132</f>
        <v>2400000</v>
      </c>
      <c r="AL132" s="12">
        <f>'Uscite dettaglio missioni'!KJ132</f>
        <v>2400000</v>
      </c>
    </row>
    <row r="133" spans="1:38" x14ac:dyDescent="0.25">
      <c r="A133" s="5">
        <v>7500</v>
      </c>
      <c r="B133" s="9" t="s">
        <v>69</v>
      </c>
      <c r="C133" s="13">
        <f>'Uscite dettaglio missioni'!JB133</f>
        <v>2330000</v>
      </c>
      <c r="D133" s="13">
        <f>'Uscite dettaglio missioni'!JC133</f>
        <v>2330914.2000000002</v>
      </c>
      <c r="E133" s="13">
        <f>'Uscite dettaglio missioni'!JD133</f>
        <v>2297139.9900000002</v>
      </c>
      <c r="F133" s="13">
        <f>'Uscite dettaglio missioni'!JE133</f>
        <v>2200000</v>
      </c>
      <c r="G133" s="13">
        <f>'Uscite dettaglio missioni'!JF133</f>
        <v>2700000</v>
      </c>
      <c r="H133" s="13">
        <f>'Uscite dettaglio missioni'!JG133</f>
        <v>2591711.94</v>
      </c>
      <c r="I133" s="13">
        <f>'Uscite dettaglio missioni'!JH133</f>
        <v>2426661.58</v>
      </c>
      <c r="J133" s="13">
        <f>'Uscite dettaglio missioni'!JI133</f>
        <v>2426677.08</v>
      </c>
      <c r="K133" s="13">
        <f>'Uscite dettaglio missioni'!JJ133</f>
        <v>2538092.73</v>
      </c>
      <c r="L133" s="13">
        <f>'Uscite dettaglio missioni'!JK133</f>
        <v>2500000</v>
      </c>
      <c r="M133" s="13">
        <f>'Uscite dettaglio missioni'!JL133</f>
        <v>2500000</v>
      </c>
      <c r="N133" s="13">
        <f>'Uscite dettaglio missioni'!JM133</f>
        <v>2360660.71</v>
      </c>
      <c r="O133" s="13">
        <f>'Uscite dettaglio missioni'!JN133</f>
        <v>2500000</v>
      </c>
      <c r="P133" s="13">
        <f>'Uscite dettaglio missioni'!JO133</f>
        <v>2500000</v>
      </c>
      <c r="Q133" s="13">
        <f>'Uscite dettaglio missioni'!JP133</f>
        <v>2446772.5499999998</v>
      </c>
      <c r="R133" s="13">
        <f>'Uscite dettaglio missioni'!JQ133</f>
        <v>2500000</v>
      </c>
      <c r="S133" s="13">
        <f>'Uscite dettaglio missioni'!JR133</f>
        <v>2000000</v>
      </c>
      <c r="T133" s="13">
        <f>'Uscite dettaglio missioni'!JS133</f>
        <v>2342163.42</v>
      </c>
      <c r="U133" s="13">
        <f>'Uscite dettaglio missioni'!JT133</f>
        <v>2500000</v>
      </c>
      <c r="V133" s="13">
        <f>'Uscite dettaglio missioni'!JU133</f>
        <v>2500000</v>
      </c>
      <c r="W133" s="13">
        <f>'Uscite dettaglio missioni'!JV133</f>
        <v>2064851.19</v>
      </c>
      <c r="X133" s="13">
        <f>'Uscite dettaglio missioni'!JW133</f>
        <v>2500000</v>
      </c>
      <c r="Y133" s="13">
        <f>'Uscite dettaglio missioni'!JX133</f>
        <v>2500000</v>
      </c>
      <c r="Z133" s="13">
        <f>'Uscite dettaglio missioni'!JY133</f>
        <v>2137006.0299999998</v>
      </c>
      <c r="AA133" s="13">
        <f>'Uscite dettaglio missioni'!JZ133</f>
        <v>2400000</v>
      </c>
      <c r="AB133" s="13">
        <f>'Uscite dettaglio missioni'!KA133</f>
        <v>2430000</v>
      </c>
      <c r="AC133" s="13">
        <v>2273137.6</v>
      </c>
      <c r="AD133" s="13">
        <v>2273137.6</v>
      </c>
      <c r="AE133" s="13">
        <v>2273137.6</v>
      </c>
      <c r="AF133" s="13">
        <f>'Uscite dettaglio missioni'!KD133</f>
        <v>2400871.79</v>
      </c>
      <c r="AG133" s="13">
        <v>2273137.6</v>
      </c>
      <c r="AH133" s="13">
        <v>2273137.6</v>
      </c>
      <c r="AI133" s="13">
        <v>2273137.6</v>
      </c>
      <c r="AJ133" s="13">
        <v>2273137.6</v>
      </c>
      <c r="AK133" s="13">
        <v>2273137.6</v>
      </c>
      <c r="AL133" s="13">
        <f>'Uscite dettaglio missioni'!KJ133</f>
        <v>2400000</v>
      </c>
    </row>
    <row r="134" spans="1:38" ht="20.100000000000001" customHeight="1" x14ac:dyDescent="0.25">
      <c r="A134" s="5">
        <v>8</v>
      </c>
      <c r="B134" s="7" t="s">
        <v>253</v>
      </c>
      <c r="C134" s="11">
        <f>'Uscite dettaglio missioni'!JB134</f>
        <v>0</v>
      </c>
      <c r="D134" s="11">
        <f>'Uscite dettaglio missioni'!JC134</f>
        <v>0</v>
      </c>
      <c r="E134" s="11">
        <f>'Uscite dettaglio missioni'!JD134</f>
        <v>0</v>
      </c>
      <c r="F134" s="11">
        <f>'Uscite dettaglio missioni'!JE134</f>
        <v>0</v>
      </c>
      <c r="G134" s="11">
        <f>'Uscite dettaglio missioni'!JF134</f>
        <v>0</v>
      </c>
      <c r="H134" s="11">
        <f>'Uscite dettaglio missioni'!JG134</f>
        <v>0</v>
      </c>
      <c r="I134" s="11">
        <f>'Uscite dettaglio missioni'!JH134</f>
        <v>0</v>
      </c>
      <c r="J134" s="11">
        <f>'Uscite dettaglio missioni'!JI134</f>
        <v>0</v>
      </c>
      <c r="K134" s="11">
        <f>'Uscite dettaglio missioni'!JJ134</f>
        <v>0</v>
      </c>
      <c r="L134" s="11">
        <f>'Uscite dettaglio missioni'!JK134</f>
        <v>0</v>
      </c>
      <c r="M134" s="11">
        <f>'Uscite dettaglio missioni'!JL134</f>
        <v>0</v>
      </c>
      <c r="N134" s="11">
        <f>'Uscite dettaglio missioni'!JM134</f>
        <v>0</v>
      </c>
      <c r="O134" s="11">
        <f>'Uscite dettaglio missioni'!JN134</f>
        <v>0</v>
      </c>
      <c r="P134" s="11">
        <f>'Uscite dettaglio missioni'!JO134</f>
        <v>0</v>
      </c>
      <c r="Q134" s="11">
        <f>'Uscite dettaglio missioni'!JP134</f>
        <v>0</v>
      </c>
      <c r="R134" s="11">
        <f>'Uscite dettaglio missioni'!JQ134</f>
        <v>0</v>
      </c>
      <c r="S134" s="11">
        <f>'Uscite dettaglio missioni'!JR134</f>
        <v>0</v>
      </c>
      <c r="T134" s="11">
        <f>'Uscite dettaglio missioni'!JS134</f>
        <v>0</v>
      </c>
      <c r="U134" s="11">
        <f>'Uscite dettaglio missioni'!JT134</f>
        <v>0</v>
      </c>
      <c r="V134" s="11">
        <f>'Uscite dettaglio missioni'!JU134</f>
        <v>0</v>
      </c>
      <c r="W134" s="11">
        <f>'Uscite dettaglio missioni'!JV134</f>
        <v>0</v>
      </c>
      <c r="X134" s="11">
        <f>'Uscite dettaglio missioni'!JW134</f>
        <v>0</v>
      </c>
      <c r="Y134" s="11">
        <f>'Uscite dettaglio missioni'!JX134</f>
        <v>0</v>
      </c>
      <c r="Z134" s="11">
        <f>'Uscite dettaglio missioni'!JY134</f>
        <v>0</v>
      </c>
      <c r="AA134" s="11">
        <f>'Uscite dettaglio missioni'!JZ134</f>
        <v>0</v>
      </c>
      <c r="AB134" s="11">
        <f>'Uscite dettaglio missioni'!KA134</f>
        <v>0</v>
      </c>
      <c r="AC134" s="11">
        <f>'Uscite dettaglio missioni'!KA134</f>
        <v>0</v>
      </c>
      <c r="AD134" s="11">
        <f>'Uscite dettaglio missioni'!KB134</f>
        <v>0</v>
      </c>
      <c r="AE134" s="11">
        <f>'Uscite dettaglio missioni'!KC134</f>
        <v>0</v>
      </c>
      <c r="AF134" s="11">
        <f>'Uscite dettaglio missioni'!KD134</f>
        <v>0</v>
      </c>
      <c r="AG134" s="11">
        <f>'Uscite dettaglio missioni'!KE134</f>
        <v>0</v>
      </c>
      <c r="AH134" s="11">
        <f>'Uscite dettaglio missioni'!KF134</f>
        <v>0</v>
      </c>
      <c r="AI134" s="11">
        <f>'Uscite dettaglio missioni'!KG134</f>
        <v>0</v>
      </c>
      <c r="AJ134" s="11">
        <f>'Uscite dettaglio missioni'!KH134</f>
        <v>0</v>
      </c>
      <c r="AK134" s="11">
        <f>'Uscite dettaglio missioni'!KI134</f>
        <v>0</v>
      </c>
      <c r="AL134" s="11">
        <f>'Uscite dettaglio missioni'!KJ134</f>
        <v>0</v>
      </c>
    </row>
    <row r="135" spans="1:38" x14ac:dyDescent="0.25">
      <c r="A135" s="5">
        <v>8100</v>
      </c>
      <c r="B135" s="9" t="s">
        <v>254</v>
      </c>
      <c r="C135" s="13">
        <f>'Uscite dettaglio missioni'!JB135</f>
        <v>0</v>
      </c>
      <c r="D135" s="13">
        <f>'Uscite dettaglio missioni'!JC135</f>
        <v>0</v>
      </c>
      <c r="E135" s="13">
        <f>'Uscite dettaglio missioni'!JD135</f>
        <v>0</v>
      </c>
      <c r="F135" s="13">
        <f>'Uscite dettaglio missioni'!JE135</f>
        <v>0</v>
      </c>
      <c r="G135" s="13">
        <f>'Uscite dettaglio missioni'!JF135</f>
        <v>0</v>
      </c>
      <c r="H135" s="13">
        <f>'Uscite dettaglio missioni'!JG135</f>
        <v>0</v>
      </c>
      <c r="I135" s="13">
        <f>'Uscite dettaglio missioni'!JH135</f>
        <v>0</v>
      </c>
      <c r="J135" s="13">
        <f>'Uscite dettaglio missioni'!JI135</f>
        <v>0</v>
      </c>
      <c r="K135" s="13">
        <f>'Uscite dettaglio missioni'!JJ135</f>
        <v>0</v>
      </c>
      <c r="L135" s="13">
        <f>'Uscite dettaglio missioni'!JK135</f>
        <v>0</v>
      </c>
      <c r="M135" s="13">
        <f>'Uscite dettaglio missioni'!JL135</f>
        <v>0</v>
      </c>
      <c r="N135" s="13">
        <f>'Uscite dettaglio missioni'!JM135</f>
        <v>0</v>
      </c>
      <c r="O135" s="13">
        <f>'Uscite dettaglio missioni'!JN135</f>
        <v>0</v>
      </c>
      <c r="P135" s="13">
        <f>'Uscite dettaglio missioni'!JO135</f>
        <v>0</v>
      </c>
      <c r="Q135" s="13">
        <f>'Uscite dettaglio missioni'!JP135</f>
        <v>0</v>
      </c>
      <c r="R135" s="13">
        <f>'Uscite dettaglio missioni'!JQ135</f>
        <v>0</v>
      </c>
      <c r="S135" s="13">
        <f>'Uscite dettaglio missioni'!JR135</f>
        <v>0</v>
      </c>
      <c r="T135" s="13">
        <f>'Uscite dettaglio missioni'!JS135</f>
        <v>0</v>
      </c>
      <c r="U135" s="13">
        <f>'Uscite dettaglio missioni'!JT135</f>
        <v>0</v>
      </c>
      <c r="V135" s="13">
        <f>'Uscite dettaglio missioni'!JU135</f>
        <v>0</v>
      </c>
      <c r="W135" s="13">
        <f>'Uscite dettaglio missioni'!JV135</f>
        <v>0</v>
      </c>
      <c r="X135" s="13">
        <f>'Uscite dettaglio missioni'!JW135</f>
        <v>0</v>
      </c>
      <c r="Y135" s="13">
        <f>'Uscite dettaglio missioni'!JX135</f>
        <v>0</v>
      </c>
      <c r="Z135" s="13">
        <f>'Uscite dettaglio missioni'!JY135</f>
        <v>0</v>
      </c>
      <c r="AA135" s="13">
        <f>'Uscite dettaglio missioni'!JZ135</f>
        <v>0</v>
      </c>
      <c r="AB135" s="13">
        <f>'Uscite dettaglio missioni'!KA135</f>
        <v>0</v>
      </c>
      <c r="AC135" s="13">
        <f>'Uscite dettaglio missioni'!KA135</f>
        <v>0</v>
      </c>
      <c r="AD135" s="13">
        <f>'Uscite dettaglio missioni'!KB135</f>
        <v>0</v>
      </c>
      <c r="AE135" s="13">
        <f>'Uscite dettaglio missioni'!KC135</f>
        <v>0</v>
      </c>
      <c r="AF135" s="13">
        <f>'Uscite dettaglio missioni'!KD135</f>
        <v>0</v>
      </c>
      <c r="AG135" s="13">
        <f>'Uscite dettaglio missioni'!KE135</f>
        <v>0</v>
      </c>
      <c r="AH135" s="13">
        <f>'Uscite dettaglio missioni'!KF135</f>
        <v>0</v>
      </c>
      <c r="AI135" s="13">
        <f>'Uscite dettaglio missioni'!KG135</f>
        <v>0</v>
      </c>
      <c r="AJ135" s="13">
        <f>'Uscite dettaglio missioni'!KH135</f>
        <v>0</v>
      </c>
      <c r="AK135" s="13">
        <f>'Uscite dettaglio missioni'!KI135</f>
        <v>0</v>
      </c>
      <c r="AL135" s="13">
        <f>'Uscite dettaglio missioni'!KJ135</f>
        <v>0</v>
      </c>
    </row>
    <row r="136" spans="1:38" x14ac:dyDescent="0.25">
      <c r="A136" s="5">
        <v>8200</v>
      </c>
      <c r="B136" s="9" t="s">
        <v>255</v>
      </c>
      <c r="C136" s="13">
        <f>'Uscite dettaglio missioni'!JB136</f>
        <v>0</v>
      </c>
      <c r="D136" s="13">
        <f>'Uscite dettaglio missioni'!JC136</f>
        <v>0</v>
      </c>
      <c r="E136" s="13">
        <f>'Uscite dettaglio missioni'!JD136</f>
        <v>0</v>
      </c>
      <c r="F136" s="13">
        <f>'Uscite dettaglio missioni'!JE136</f>
        <v>0</v>
      </c>
      <c r="G136" s="13">
        <f>'Uscite dettaglio missioni'!JF136</f>
        <v>0</v>
      </c>
      <c r="H136" s="13">
        <f>'Uscite dettaglio missioni'!JG136</f>
        <v>0</v>
      </c>
      <c r="I136" s="13">
        <f>'Uscite dettaglio missioni'!JH136</f>
        <v>0</v>
      </c>
      <c r="J136" s="13">
        <f>'Uscite dettaglio missioni'!JI136</f>
        <v>0</v>
      </c>
      <c r="K136" s="13">
        <f>'Uscite dettaglio missioni'!JJ136</f>
        <v>0</v>
      </c>
      <c r="L136" s="13">
        <f>'Uscite dettaglio missioni'!JK136</f>
        <v>0</v>
      </c>
      <c r="M136" s="13">
        <f>'Uscite dettaglio missioni'!JL136</f>
        <v>0</v>
      </c>
      <c r="N136" s="13">
        <f>'Uscite dettaglio missioni'!JM136</f>
        <v>0</v>
      </c>
      <c r="O136" s="13">
        <f>'Uscite dettaglio missioni'!JN136</f>
        <v>0</v>
      </c>
      <c r="P136" s="13">
        <f>'Uscite dettaglio missioni'!JO136</f>
        <v>0</v>
      </c>
      <c r="Q136" s="13">
        <f>'Uscite dettaglio missioni'!JP136</f>
        <v>0</v>
      </c>
      <c r="R136" s="13">
        <f>'Uscite dettaglio missioni'!JQ136</f>
        <v>0</v>
      </c>
      <c r="S136" s="13">
        <f>'Uscite dettaglio missioni'!JR136</f>
        <v>0</v>
      </c>
      <c r="T136" s="13">
        <f>'Uscite dettaglio missioni'!JS136</f>
        <v>0</v>
      </c>
      <c r="U136" s="13">
        <f>'Uscite dettaglio missioni'!JT136</f>
        <v>0</v>
      </c>
      <c r="V136" s="13">
        <f>'Uscite dettaglio missioni'!JU136</f>
        <v>0</v>
      </c>
      <c r="W136" s="13">
        <f>'Uscite dettaglio missioni'!JV136</f>
        <v>0</v>
      </c>
      <c r="X136" s="13">
        <f>'Uscite dettaglio missioni'!JW136</f>
        <v>0</v>
      </c>
      <c r="Y136" s="13">
        <f>'Uscite dettaglio missioni'!JX136</f>
        <v>0</v>
      </c>
      <c r="Z136" s="13">
        <f>'Uscite dettaglio missioni'!JY136</f>
        <v>0</v>
      </c>
      <c r="AA136" s="13">
        <f>'Uscite dettaglio missioni'!JZ136</f>
        <v>0</v>
      </c>
      <c r="AB136" s="13">
        <f>'Uscite dettaglio missioni'!KA136</f>
        <v>0</v>
      </c>
      <c r="AC136" s="13">
        <f>'Uscite dettaglio missioni'!KA136</f>
        <v>0</v>
      </c>
      <c r="AD136" s="13">
        <f>'Uscite dettaglio missioni'!KB136</f>
        <v>0</v>
      </c>
      <c r="AE136" s="13">
        <f>'Uscite dettaglio missioni'!KC136</f>
        <v>0</v>
      </c>
      <c r="AF136" s="13">
        <f>'Uscite dettaglio missioni'!KD136</f>
        <v>0</v>
      </c>
      <c r="AG136" s="13">
        <f>'Uscite dettaglio missioni'!KE136</f>
        <v>0</v>
      </c>
      <c r="AH136" s="13">
        <f>'Uscite dettaglio missioni'!KF136</f>
        <v>0</v>
      </c>
      <c r="AI136" s="13">
        <f>'Uscite dettaglio missioni'!KG136</f>
        <v>0</v>
      </c>
      <c r="AJ136" s="13">
        <f>'Uscite dettaglio missioni'!KH136</f>
        <v>0</v>
      </c>
      <c r="AK136" s="13">
        <f>'Uscite dettaglio missioni'!KI136</f>
        <v>0</v>
      </c>
      <c r="AL136" s="13">
        <f>'Uscite dettaglio missioni'!KJ136</f>
        <v>0</v>
      </c>
    </row>
    <row r="137" spans="1:38" ht="30" customHeight="1" x14ac:dyDescent="0.25">
      <c r="A137" s="5">
        <v>9997</v>
      </c>
      <c r="B137" s="7" t="s">
        <v>256</v>
      </c>
      <c r="C137" s="11">
        <f>'Uscite dettaglio missioni'!JB137</f>
        <v>0</v>
      </c>
      <c r="D137" s="11">
        <f>'Uscite dettaglio missioni'!JC137</f>
        <v>0</v>
      </c>
      <c r="E137" s="11">
        <f>'Uscite dettaglio missioni'!JD137</f>
        <v>0</v>
      </c>
      <c r="F137" s="11">
        <f>'Uscite dettaglio missioni'!JE137</f>
        <v>0</v>
      </c>
      <c r="G137" s="11">
        <f>'Uscite dettaglio missioni'!JF137</f>
        <v>0</v>
      </c>
      <c r="H137" s="11">
        <f>'Uscite dettaglio missioni'!JG137</f>
        <v>0</v>
      </c>
      <c r="I137" s="11">
        <f>'Uscite dettaglio missioni'!JH137</f>
        <v>0</v>
      </c>
      <c r="J137" s="11">
        <f>'Uscite dettaglio missioni'!JI137</f>
        <v>0</v>
      </c>
      <c r="K137" s="11">
        <f>'Uscite dettaglio missioni'!JJ137</f>
        <v>0</v>
      </c>
      <c r="L137" s="11">
        <f>'Uscite dettaglio missioni'!JK137</f>
        <v>0</v>
      </c>
      <c r="M137" s="11">
        <f>'Uscite dettaglio missioni'!JL137</f>
        <v>0</v>
      </c>
      <c r="N137" s="11">
        <f>'Uscite dettaglio missioni'!JM137</f>
        <v>0</v>
      </c>
      <c r="O137" s="11">
        <f>'Uscite dettaglio missioni'!JN137</f>
        <v>0</v>
      </c>
      <c r="P137" s="11">
        <f>'Uscite dettaglio missioni'!JO137</f>
        <v>0</v>
      </c>
      <c r="Q137" s="11">
        <f>'Uscite dettaglio missioni'!JP137</f>
        <v>0</v>
      </c>
      <c r="R137" s="11">
        <f>'Uscite dettaglio missioni'!JQ137</f>
        <v>0</v>
      </c>
      <c r="S137" s="11">
        <f>'Uscite dettaglio missioni'!JR137</f>
        <v>0</v>
      </c>
      <c r="T137" s="11">
        <f>'Uscite dettaglio missioni'!JS137</f>
        <v>0</v>
      </c>
      <c r="U137" s="11">
        <f>'Uscite dettaglio missioni'!JT137</f>
        <v>0</v>
      </c>
      <c r="V137" s="11">
        <f>'Uscite dettaglio missioni'!JU137</f>
        <v>0</v>
      </c>
      <c r="W137" s="11">
        <f>'Uscite dettaglio missioni'!JV137</f>
        <v>0</v>
      </c>
      <c r="X137" s="11">
        <f>'Uscite dettaglio missioni'!JW137</f>
        <v>0</v>
      </c>
      <c r="Y137" s="11">
        <f>'Uscite dettaglio missioni'!JX137</f>
        <v>0</v>
      </c>
      <c r="Z137" s="11">
        <f>'Uscite dettaglio missioni'!JY137</f>
        <v>0</v>
      </c>
      <c r="AA137" s="11">
        <f>'Uscite dettaglio missioni'!JZ137</f>
        <v>0</v>
      </c>
      <c r="AB137" s="11">
        <f>'Uscite dettaglio missioni'!KA137</f>
        <v>0</v>
      </c>
      <c r="AC137" s="11">
        <f>'Uscite dettaglio missioni'!KA137</f>
        <v>0</v>
      </c>
      <c r="AD137" s="11">
        <f>'Uscite dettaglio missioni'!KB137</f>
        <v>0</v>
      </c>
      <c r="AE137" s="11">
        <f>'Uscite dettaglio missioni'!KC137</f>
        <v>0</v>
      </c>
      <c r="AF137" s="11">
        <f>'Uscite dettaglio missioni'!KD137</f>
        <v>0</v>
      </c>
      <c r="AG137" s="11">
        <f>'Uscite dettaglio missioni'!KE137</f>
        <v>0</v>
      </c>
      <c r="AH137" s="11">
        <f>'Uscite dettaglio missioni'!KF137</f>
        <v>0</v>
      </c>
      <c r="AI137" s="11">
        <f>'Uscite dettaglio missioni'!KG137</f>
        <v>0</v>
      </c>
      <c r="AJ137" s="11">
        <f>'Uscite dettaglio missioni'!KH137</f>
        <v>0</v>
      </c>
      <c r="AK137" s="11">
        <f>'Uscite dettaglio missioni'!KI137</f>
        <v>0</v>
      </c>
      <c r="AL137" s="11">
        <f>'Uscite dettaglio missioni'!KJ137</f>
        <v>0</v>
      </c>
    </row>
    <row r="138" spans="1:38" ht="30" customHeight="1" x14ac:dyDescent="0.25">
      <c r="A138" s="5">
        <v>9998</v>
      </c>
      <c r="B138" s="7" t="s">
        <v>257</v>
      </c>
      <c r="C138" s="11">
        <f>'Uscite dettaglio missioni'!JB138</f>
        <v>0</v>
      </c>
      <c r="D138" s="11">
        <f>'Uscite dettaglio missioni'!JC138</f>
        <v>0</v>
      </c>
      <c r="E138" s="11">
        <f>'Uscite dettaglio missioni'!JD138</f>
        <v>0</v>
      </c>
      <c r="F138" s="11">
        <f>'Uscite dettaglio missioni'!JE138</f>
        <v>0</v>
      </c>
      <c r="G138" s="11">
        <f>'Uscite dettaglio missioni'!JF138</f>
        <v>0</v>
      </c>
      <c r="H138" s="11">
        <f>'Uscite dettaglio missioni'!JG138</f>
        <v>0</v>
      </c>
      <c r="I138" s="11">
        <f>'Uscite dettaglio missioni'!JH138</f>
        <v>0</v>
      </c>
      <c r="J138" s="11">
        <f>'Uscite dettaglio missioni'!JI138</f>
        <v>0</v>
      </c>
      <c r="K138" s="11">
        <f>'Uscite dettaglio missioni'!JJ138</f>
        <v>0</v>
      </c>
      <c r="L138" s="11">
        <f>'Uscite dettaglio missioni'!JK138</f>
        <v>0</v>
      </c>
      <c r="M138" s="11">
        <f>'Uscite dettaglio missioni'!JL138</f>
        <v>0</v>
      </c>
      <c r="N138" s="11">
        <f>'Uscite dettaglio missioni'!JM138</f>
        <v>0</v>
      </c>
      <c r="O138" s="11">
        <f>'Uscite dettaglio missioni'!JN138</f>
        <v>0</v>
      </c>
      <c r="P138" s="11">
        <f>'Uscite dettaglio missioni'!JO138</f>
        <v>0</v>
      </c>
      <c r="Q138" s="11">
        <f>'Uscite dettaglio missioni'!JP138</f>
        <v>0</v>
      </c>
      <c r="R138" s="11">
        <f>'Uscite dettaglio missioni'!JQ138</f>
        <v>0</v>
      </c>
      <c r="S138" s="11">
        <f>'Uscite dettaglio missioni'!JR138</f>
        <v>0</v>
      </c>
      <c r="T138" s="11">
        <f>'Uscite dettaglio missioni'!JS138</f>
        <v>0</v>
      </c>
      <c r="U138" s="11">
        <f>'Uscite dettaglio missioni'!JT138</f>
        <v>0</v>
      </c>
      <c r="V138" s="11">
        <f>'Uscite dettaglio missioni'!JU138</f>
        <v>0</v>
      </c>
      <c r="W138" s="11">
        <f>'Uscite dettaglio missioni'!JV138</f>
        <v>0</v>
      </c>
      <c r="X138" s="11">
        <f>'Uscite dettaglio missioni'!JW138</f>
        <v>0</v>
      </c>
      <c r="Y138" s="11">
        <f>'Uscite dettaglio missioni'!JX138</f>
        <v>0</v>
      </c>
      <c r="Z138" s="11">
        <f>'Uscite dettaglio missioni'!JY138</f>
        <v>0</v>
      </c>
      <c r="AA138" s="11">
        <f>'Uscite dettaglio missioni'!JZ138</f>
        <v>0</v>
      </c>
      <c r="AB138" s="11">
        <f>'Uscite dettaglio missioni'!KA138</f>
        <v>0</v>
      </c>
      <c r="AC138" s="11">
        <f>'Uscite dettaglio missioni'!KA138</f>
        <v>0</v>
      </c>
      <c r="AD138" s="11">
        <f>'Uscite dettaglio missioni'!KB138</f>
        <v>0</v>
      </c>
      <c r="AE138" s="11">
        <f>'Uscite dettaglio missioni'!KC138</f>
        <v>0</v>
      </c>
      <c r="AF138" s="11">
        <f>'Uscite dettaglio missioni'!KD138</f>
        <v>0</v>
      </c>
      <c r="AG138" s="11">
        <f>'Uscite dettaglio missioni'!KE138</f>
        <v>0</v>
      </c>
      <c r="AH138" s="11">
        <f>'Uscite dettaglio missioni'!KF138</f>
        <v>0</v>
      </c>
      <c r="AI138" s="11">
        <f>'Uscite dettaglio missioni'!KG138</f>
        <v>0</v>
      </c>
      <c r="AJ138" s="11">
        <f>'Uscite dettaglio missioni'!KH138</f>
        <v>0</v>
      </c>
      <c r="AK138" s="11">
        <f>'Uscite dettaglio missioni'!KI138</f>
        <v>0</v>
      </c>
      <c r="AL138" s="11">
        <f>'Uscite dettaglio missioni'!KJ138</f>
        <v>0</v>
      </c>
    </row>
    <row r="139" spans="1:38" ht="30" customHeight="1" x14ac:dyDescent="0.25">
      <c r="A139" s="5">
        <v>9999</v>
      </c>
      <c r="B139" s="7" t="s">
        <v>258</v>
      </c>
      <c r="C139" s="11">
        <f>'Uscite dettaglio missioni'!JB139</f>
        <v>0</v>
      </c>
      <c r="D139" s="11">
        <f>'Uscite dettaglio missioni'!JC139</f>
        <v>0</v>
      </c>
      <c r="E139" s="11">
        <f>'Uscite dettaglio missioni'!JD139</f>
        <v>0</v>
      </c>
      <c r="F139" s="11">
        <f>'Uscite dettaglio missioni'!JE139</f>
        <v>0</v>
      </c>
      <c r="G139" s="11">
        <f>'Uscite dettaglio missioni'!JF139</f>
        <v>0</v>
      </c>
      <c r="H139" s="11">
        <f>'Uscite dettaglio missioni'!JG139</f>
        <v>0</v>
      </c>
      <c r="I139" s="11">
        <f>'Uscite dettaglio missioni'!JH139</f>
        <v>0</v>
      </c>
      <c r="J139" s="11">
        <f>'Uscite dettaglio missioni'!JI139</f>
        <v>0</v>
      </c>
      <c r="K139" s="11">
        <f>'Uscite dettaglio missioni'!JJ139</f>
        <v>0</v>
      </c>
      <c r="L139" s="11">
        <f>'Uscite dettaglio missioni'!JK139</f>
        <v>0</v>
      </c>
      <c r="M139" s="11">
        <f>'Uscite dettaglio missioni'!JL139</f>
        <v>0</v>
      </c>
      <c r="N139" s="11">
        <f>'Uscite dettaglio missioni'!JM139</f>
        <v>0</v>
      </c>
      <c r="O139" s="11">
        <f>'Uscite dettaglio missioni'!JN139</f>
        <v>0</v>
      </c>
      <c r="P139" s="11">
        <f>'Uscite dettaglio missioni'!JO139</f>
        <v>0</v>
      </c>
      <c r="Q139" s="11">
        <f>'Uscite dettaglio missioni'!JP139</f>
        <v>0</v>
      </c>
      <c r="R139" s="11">
        <f>'Uscite dettaglio missioni'!JQ139</f>
        <v>0</v>
      </c>
      <c r="S139" s="11">
        <f>'Uscite dettaglio missioni'!JR139</f>
        <v>0</v>
      </c>
      <c r="T139" s="11">
        <f>'Uscite dettaglio missioni'!JS139</f>
        <v>0</v>
      </c>
      <c r="U139" s="11">
        <f>'Uscite dettaglio missioni'!JT139</f>
        <v>0</v>
      </c>
      <c r="V139" s="11">
        <f>'Uscite dettaglio missioni'!JU139</f>
        <v>0</v>
      </c>
      <c r="W139" s="11">
        <f>'Uscite dettaglio missioni'!JV139</f>
        <v>0</v>
      </c>
      <c r="X139" s="11">
        <f>'Uscite dettaglio missioni'!JW139</f>
        <v>0</v>
      </c>
      <c r="Y139" s="11">
        <f>'Uscite dettaglio missioni'!JX139</f>
        <v>0</v>
      </c>
      <c r="Z139" s="11">
        <f>'Uscite dettaglio missioni'!JY139</f>
        <v>0</v>
      </c>
      <c r="AA139" s="11">
        <f>'Uscite dettaglio missioni'!JZ139</f>
        <v>0</v>
      </c>
      <c r="AB139" s="11">
        <f>'Uscite dettaglio missioni'!KA139</f>
        <v>0</v>
      </c>
      <c r="AC139" s="11">
        <f>'Uscite dettaglio missioni'!KA139</f>
        <v>0</v>
      </c>
      <c r="AD139" s="11">
        <f>'Uscite dettaglio missioni'!KB139</f>
        <v>0</v>
      </c>
      <c r="AE139" s="11">
        <f>'Uscite dettaglio missioni'!KC139</f>
        <v>0</v>
      </c>
      <c r="AF139" s="11">
        <f>'Uscite dettaglio missioni'!KD139</f>
        <v>0</v>
      </c>
      <c r="AG139" s="11">
        <f>'Uscite dettaglio missioni'!KE139</f>
        <v>0</v>
      </c>
      <c r="AH139" s="11">
        <f>'Uscite dettaglio missioni'!KF139</f>
        <v>0</v>
      </c>
      <c r="AI139" s="11">
        <f>'Uscite dettaglio missioni'!KG139</f>
        <v>0</v>
      </c>
      <c r="AJ139" s="11">
        <f>'Uscite dettaglio missioni'!KH139</f>
        <v>0</v>
      </c>
      <c r="AK139" s="11">
        <f>'Uscite dettaglio missioni'!KI139</f>
        <v>0</v>
      </c>
      <c r="AL139" s="11">
        <f>'Uscite dettaglio missioni'!KJ139</f>
        <v>0</v>
      </c>
    </row>
    <row r="140" spans="1:38" x14ac:dyDescent="0.25">
      <c r="C140" s="23">
        <f>'Uscite dettaglio missioni'!JB140</f>
        <v>0</v>
      </c>
      <c r="D140" s="23">
        <f>'Uscite dettaglio missioni'!JC140</f>
        <v>0</v>
      </c>
      <c r="E140" s="23">
        <f>'Uscite dettaglio missioni'!JD140</f>
        <v>0</v>
      </c>
      <c r="F140" s="23">
        <f>'Uscite dettaglio missioni'!JE140</f>
        <v>0</v>
      </c>
      <c r="G140" s="23">
        <f>'Uscite dettaglio missioni'!JF140</f>
        <v>0</v>
      </c>
      <c r="H140" s="23">
        <f>'Uscite dettaglio missioni'!JG140</f>
        <v>0</v>
      </c>
      <c r="I140" s="23">
        <f>'Uscite dettaglio missioni'!JH140</f>
        <v>0</v>
      </c>
      <c r="J140" s="23">
        <f>'Uscite dettaglio missioni'!JI140</f>
        <v>0</v>
      </c>
      <c r="K140" s="23">
        <f>'Uscite dettaglio missioni'!JJ140</f>
        <v>0</v>
      </c>
      <c r="L140" s="23">
        <f>'Uscite dettaglio missioni'!JK140</f>
        <v>0</v>
      </c>
      <c r="M140" s="23">
        <f>'Uscite dettaglio missioni'!JL140</f>
        <v>0</v>
      </c>
      <c r="N140" s="23">
        <f>'Uscite dettaglio missioni'!JM140</f>
        <v>0</v>
      </c>
      <c r="O140" s="23">
        <f>'Uscite dettaglio missioni'!JN140</f>
        <v>0</v>
      </c>
      <c r="P140" s="23">
        <f>'Uscite dettaglio missioni'!JO140</f>
        <v>0</v>
      </c>
      <c r="Q140" s="23">
        <f>'Uscite dettaglio missioni'!JP140</f>
        <v>0</v>
      </c>
      <c r="R140" s="23">
        <f>'Uscite dettaglio missioni'!JQ140</f>
        <v>0</v>
      </c>
      <c r="S140" s="23">
        <f>'Uscite dettaglio missioni'!JR140</f>
        <v>0</v>
      </c>
      <c r="T140" s="23">
        <f>'Uscite dettaglio missioni'!JS140</f>
        <v>0</v>
      </c>
      <c r="U140" s="23">
        <f>'Uscite dettaglio missioni'!JT140</f>
        <v>0</v>
      </c>
      <c r="V140" s="23">
        <f>'Uscite dettaglio missioni'!JU140</f>
        <v>0</v>
      </c>
      <c r="W140" s="23">
        <f>'Uscite dettaglio missioni'!JV140</f>
        <v>0</v>
      </c>
      <c r="X140" s="23">
        <f>'Uscite dettaglio missioni'!JW140</f>
        <v>0</v>
      </c>
      <c r="Y140" s="23">
        <f>'Uscite dettaglio missioni'!JX140</f>
        <v>0</v>
      </c>
      <c r="Z140" s="23">
        <f>'Uscite dettaglio missioni'!JY140</f>
        <v>0</v>
      </c>
      <c r="AA140" s="23">
        <f>'Uscite dettaglio missioni'!JZ140</f>
        <v>0</v>
      </c>
      <c r="AB140" s="23">
        <f>'Uscite dettaglio missioni'!KA140</f>
        <v>0</v>
      </c>
      <c r="AC140" s="23">
        <f>'Uscite dettaglio missioni'!KA140</f>
        <v>0</v>
      </c>
      <c r="AD140" s="23">
        <f>'Uscite dettaglio missioni'!KB140</f>
        <v>0</v>
      </c>
      <c r="AE140" s="23">
        <f>'Uscite dettaglio missioni'!KC140</f>
        <v>0</v>
      </c>
      <c r="AF140" s="23">
        <f>'Uscite dettaglio missioni'!KD140</f>
        <v>0</v>
      </c>
      <c r="AG140" s="23">
        <f>'Uscite dettaglio missioni'!KE140</f>
        <v>0</v>
      </c>
      <c r="AH140" s="23">
        <f>'Uscite dettaglio missioni'!KF140</f>
        <v>0</v>
      </c>
      <c r="AI140" s="23">
        <f>'Uscite dettaglio missioni'!KG140</f>
        <v>0</v>
      </c>
      <c r="AJ140" s="23">
        <f>'Uscite dettaglio missioni'!KH140</f>
        <v>0</v>
      </c>
      <c r="AK140" s="23">
        <f>'Uscite dettaglio missioni'!KI140</f>
        <v>0</v>
      </c>
      <c r="AL140" s="23">
        <f>'Uscite dettaglio missioni'!KJ140</f>
        <v>0</v>
      </c>
    </row>
    <row r="141" spans="1:38" s="31" customFormat="1" ht="26.25" customHeight="1" x14ac:dyDescent="0.25">
      <c r="A141" s="29"/>
      <c r="B141" s="30" t="s">
        <v>78</v>
      </c>
      <c r="C141" s="27">
        <f>'Uscite dettaglio missioni'!JB141</f>
        <v>24801630.940000001</v>
      </c>
      <c r="D141" s="27">
        <f>'Uscite dettaglio missioni'!JC141</f>
        <v>21124170.490000002</v>
      </c>
      <c r="E141" s="27">
        <f>'Uscite dettaglio missioni'!JD141</f>
        <v>20451637.980000004</v>
      </c>
      <c r="F141" s="27">
        <f>'Uscite dettaglio missioni'!JE141</f>
        <v>17861708.25</v>
      </c>
      <c r="G141" s="27">
        <f>'Uscite dettaglio missioni'!JF141</f>
        <v>18930384.630000003</v>
      </c>
      <c r="H141" s="27">
        <f>'Uscite dettaglio missioni'!JG141</f>
        <v>17306331.440000001</v>
      </c>
      <c r="I141" s="27">
        <f>'Uscite dettaglio missioni'!JH141</f>
        <v>16221909.41</v>
      </c>
      <c r="J141" s="27">
        <f>'Uscite dettaglio missioni'!JI141</f>
        <v>14863738.711000003</v>
      </c>
      <c r="K141" s="27">
        <f>'Uscite dettaglio missioni'!JJ141</f>
        <v>13666757.26</v>
      </c>
      <c r="L141" s="27">
        <f>'Uscite dettaglio missioni'!JK141</f>
        <v>13021390</v>
      </c>
      <c r="M141" s="27">
        <f>'Uscite dettaglio missioni'!JL141</f>
        <v>14475584.620000001</v>
      </c>
      <c r="N141" s="27">
        <f>'Uscite dettaglio missioni'!JM141</f>
        <v>11947986.51</v>
      </c>
      <c r="O141" s="27">
        <f>'Uscite dettaglio missioni'!JN141</f>
        <v>14464111</v>
      </c>
      <c r="P141" s="27">
        <f>'Uscite dettaglio missioni'!JO141</f>
        <v>15669792.92</v>
      </c>
      <c r="Q141" s="27">
        <f>'Uscite dettaglio missioni'!JP141</f>
        <v>12865157.140000002</v>
      </c>
      <c r="R141" s="27">
        <f>'Uscite dettaglio missioni'!JQ141</f>
        <v>14942542.030000001</v>
      </c>
      <c r="S141" s="27">
        <f>'Uscite dettaglio missioni'!JR141</f>
        <v>16540537.07</v>
      </c>
      <c r="T141" s="27">
        <f>'Uscite dettaglio missioni'!JS141</f>
        <v>14935858.149999999</v>
      </c>
      <c r="U141" s="27">
        <f>'Uscite dettaglio missioni'!JT141</f>
        <v>12712605.4</v>
      </c>
      <c r="V141" s="27">
        <f>'Uscite dettaglio missioni'!JU141</f>
        <v>19155556.109999999</v>
      </c>
      <c r="W141" s="27">
        <f>'Uscite dettaglio missioni'!JV141</f>
        <v>14558141.600000001</v>
      </c>
      <c r="X141" s="27">
        <f>'Uscite dettaglio missioni'!JW141</f>
        <v>18017784</v>
      </c>
      <c r="Y141" s="27">
        <f>'Uscite dettaglio missioni'!JX141</f>
        <v>21104890.410000004</v>
      </c>
      <c r="Z141" s="27">
        <f>'Uscite dettaglio missioni'!JY141</f>
        <v>23318468.359999999</v>
      </c>
      <c r="AA141" s="27">
        <f>'Uscite dettaglio missioni'!JZ141</f>
        <v>15992212</v>
      </c>
      <c r="AB141" s="27">
        <f>'Uscite dettaglio missioni'!KA141</f>
        <v>15350011.23</v>
      </c>
      <c r="AC141" s="27">
        <f>'Uscite dettaglio missioni'!KA141</f>
        <v>15350011.23</v>
      </c>
      <c r="AD141" s="27">
        <f>'Uscite dettaglio missioni'!KB141</f>
        <v>13562782.5</v>
      </c>
      <c r="AE141" s="27">
        <f>'Uscite dettaglio missioni'!KC141</f>
        <v>14081085.699999999</v>
      </c>
      <c r="AF141" s="27">
        <f>'Uscite dettaglio missioni'!KD141</f>
        <v>15537143.729999999</v>
      </c>
      <c r="AG141" s="27">
        <f>'Uscite dettaglio missioni'!KE141</f>
        <v>14811263.189999999</v>
      </c>
      <c r="AH141" s="27">
        <f>'Uscite dettaglio missioni'!KF141</f>
        <v>16574697.77</v>
      </c>
      <c r="AI141" s="27">
        <f>'Uscite dettaglio missioni'!KG141</f>
        <v>18248159.630000003</v>
      </c>
      <c r="AJ141" s="27">
        <f>'Uscite dettaglio missioni'!KH141</f>
        <v>14322510.619999999</v>
      </c>
      <c r="AK141" s="27">
        <f>'Uscite dettaglio missioni'!KI141</f>
        <v>39620933</v>
      </c>
      <c r="AL141" s="27">
        <f>'Uscite dettaglio missioni'!KJ141</f>
        <v>45092000</v>
      </c>
    </row>
    <row r="145" spans="3:7" hidden="1" x14ac:dyDescent="0.25">
      <c r="C145" s="23"/>
      <c r="D145" s="23"/>
      <c r="E145" s="23"/>
      <c r="F145" s="23"/>
      <c r="G145" s="23"/>
    </row>
    <row r="146" spans="3:7" x14ac:dyDescent="0.25">
      <c r="C146" s="23"/>
      <c r="D146" s="23"/>
      <c r="E146" s="23"/>
      <c r="F146" s="23"/>
      <c r="G146" s="23"/>
    </row>
  </sheetData>
  <printOptions horizontalCentered="1" gridLines="1"/>
  <pageMargins left="0.51181102362204722" right="0.51181102362204722" top="0.74803149606299213" bottom="0.74803149606299213" header="0.31496062992125984" footer="0.31496062992125984"/>
  <pageSetup paperSize="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H14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DH1" sqref="DH1:DI1048576"/>
    </sheetView>
  </sheetViews>
  <sheetFormatPr defaultColWidth="9.140625" defaultRowHeight="15" x14ac:dyDescent="0.25"/>
  <cols>
    <col min="1" max="1" width="8.140625" customWidth="1"/>
    <col min="2" max="2" width="60.85546875" style="2" customWidth="1"/>
    <col min="3" max="37" width="18.140625" style="1" customWidth="1"/>
    <col min="38" max="39" width="18.140625" style="1" hidden="1" customWidth="1"/>
    <col min="40" max="74" width="18.140625" style="1" customWidth="1"/>
    <col min="75" max="76" width="18.140625" style="1" hidden="1" customWidth="1"/>
    <col min="77" max="111" width="18.140625" style="1" customWidth="1"/>
    <col min="112" max="113" width="18.140625" style="1" hidden="1" customWidth="1"/>
    <col min="114" max="148" width="18.140625" style="1" customWidth="1"/>
    <col min="149" max="150" width="18.140625" style="1" hidden="1" customWidth="1"/>
    <col min="151" max="185" width="18.140625" style="1" customWidth="1"/>
    <col min="186" max="187" width="18.140625" style="1" hidden="1" customWidth="1"/>
    <col min="188" max="222" width="18.140625" style="1" customWidth="1"/>
    <col min="223" max="224" width="18.140625" style="1" hidden="1" customWidth="1"/>
    <col min="225" max="259" width="18.140625" style="1" customWidth="1"/>
    <col min="260" max="261" width="18.140625" style="1" hidden="1" customWidth="1"/>
    <col min="262" max="266" width="18.140625" style="1" customWidth="1"/>
    <col min="267" max="293" width="18.140625" style="23" customWidth="1"/>
    <col min="294" max="295" width="15.28515625" customWidth="1"/>
    <col min="296" max="296" width="18.140625" style="23" customWidth="1"/>
    <col min="297" max="298" width="18.140625" style="23" hidden="1" customWidth="1"/>
    <col min="320" max="320" width="16.85546875" bestFit="1" customWidth="1"/>
  </cols>
  <sheetData>
    <row r="1" spans="1:312" s="20" customFormat="1" ht="38.25" customHeight="1" x14ac:dyDescent="0.25">
      <c r="B1" s="38" t="s">
        <v>245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3"/>
      <c r="AF1" s="51"/>
      <c r="AG1" s="51"/>
      <c r="AH1" s="51"/>
      <c r="AI1" s="51"/>
      <c r="AK1" s="61"/>
      <c r="AL1" s="61"/>
      <c r="AM1" s="6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V1" s="61"/>
      <c r="BW1" s="61"/>
      <c r="BX1" s="6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G1" s="61"/>
      <c r="DH1" s="61"/>
      <c r="DI1" s="6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R1" s="61"/>
      <c r="ES1" s="61"/>
      <c r="ET1" s="6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C1" s="61"/>
      <c r="GD1" s="61"/>
      <c r="GE1" s="6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N1" s="61"/>
      <c r="HO1" s="61"/>
      <c r="HP1" s="6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Y1" s="61"/>
      <c r="IZ1" s="61"/>
      <c r="JA1" s="6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</row>
    <row r="2" spans="1:312" ht="23.25" customHeight="1" x14ac:dyDescent="0.35">
      <c r="A2" s="49" t="s">
        <v>104</v>
      </c>
      <c r="B2"/>
      <c r="C2" s="50"/>
      <c r="D2" s="50"/>
      <c r="E2" s="33"/>
      <c r="F2" s="34"/>
      <c r="G2" s="34"/>
      <c r="H2" s="35"/>
      <c r="I2" s="35"/>
      <c r="J2" s="35"/>
      <c r="K2" s="35"/>
      <c r="L2" s="35"/>
      <c r="M2" s="35"/>
      <c r="N2" s="35"/>
      <c r="O2" s="35"/>
      <c r="P2" s="35"/>
      <c r="Q2" s="24"/>
      <c r="R2" s="35"/>
      <c r="S2" s="35"/>
      <c r="T2" s="24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62"/>
      <c r="DI2" s="62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6"/>
      <c r="HU2" s="36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45" t="s">
        <v>389</v>
      </c>
      <c r="IL2" s="45" t="s">
        <v>389</v>
      </c>
      <c r="IM2" s="45" t="s">
        <v>389</v>
      </c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/>
      <c r="JW2"/>
      <c r="JX2"/>
      <c r="JY2"/>
      <c r="JZ2"/>
      <c r="KA2"/>
      <c r="KB2"/>
      <c r="KC2"/>
      <c r="KD2"/>
      <c r="KE2"/>
      <c r="KF2"/>
      <c r="KG2"/>
      <c r="KJ2"/>
      <c r="KK2"/>
      <c r="KL2"/>
    </row>
    <row r="3" spans="1:312" s="2" customFormat="1" ht="45" x14ac:dyDescent="0.25">
      <c r="A3" s="3"/>
      <c r="B3" s="6" t="s">
        <v>102</v>
      </c>
      <c r="C3" s="32" t="s">
        <v>270</v>
      </c>
      <c r="D3" s="32" t="s">
        <v>468</v>
      </c>
      <c r="E3" s="32" t="s">
        <v>271</v>
      </c>
      <c r="F3" s="32" t="s">
        <v>272</v>
      </c>
      <c r="G3" s="32" t="s">
        <v>469</v>
      </c>
      <c r="H3" s="32" t="s">
        <v>276</v>
      </c>
      <c r="I3" s="32" t="s">
        <v>273</v>
      </c>
      <c r="J3" s="32" t="s">
        <v>470</v>
      </c>
      <c r="K3" s="32" t="s">
        <v>274</v>
      </c>
      <c r="L3" s="32" t="s">
        <v>275</v>
      </c>
      <c r="M3" s="32" t="s">
        <v>471</v>
      </c>
      <c r="N3" s="32" t="s">
        <v>371</v>
      </c>
      <c r="O3" s="32" t="s">
        <v>347</v>
      </c>
      <c r="P3" s="32" t="s">
        <v>472</v>
      </c>
      <c r="Q3" s="32" t="s">
        <v>376</v>
      </c>
      <c r="R3" s="32" t="s">
        <v>377</v>
      </c>
      <c r="S3" s="32" t="s">
        <v>473</v>
      </c>
      <c r="T3" s="32" t="s">
        <v>404</v>
      </c>
      <c r="U3" s="32" t="s">
        <v>392</v>
      </c>
      <c r="V3" s="32" t="s">
        <v>474</v>
      </c>
      <c r="W3" s="32" t="s">
        <v>418</v>
      </c>
      <c r="X3" s="32" t="s">
        <v>417</v>
      </c>
      <c r="Y3" s="32" t="s">
        <v>475</v>
      </c>
      <c r="Z3" s="32" t="s">
        <v>433</v>
      </c>
      <c r="AA3" s="32" t="s">
        <v>434</v>
      </c>
      <c r="AB3" s="32" t="s">
        <v>476</v>
      </c>
      <c r="AC3" s="32" t="s">
        <v>458</v>
      </c>
      <c r="AD3" s="32" t="s">
        <v>452</v>
      </c>
      <c r="AE3" s="32" t="s">
        <v>551</v>
      </c>
      <c r="AF3" s="32" t="s">
        <v>571</v>
      </c>
      <c r="AG3" s="32" t="s">
        <v>560</v>
      </c>
      <c r="AH3" s="32" t="s">
        <v>572</v>
      </c>
      <c r="AI3" s="32" t="s">
        <v>577</v>
      </c>
      <c r="AJ3" s="32" t="s">
        <v>578</v>
      </c>
      <c r="AK3" s="32" t="s">
        <v>613</v>
      </c>
      <c r="AL3" s="32" t="s">
        <v>620</v>
      </c>
      <c r="AM3" s="32" t="s">
        <v>621</v>
      </c>
      <c r="AN3" s="32" t="s">
        <v>277</v>
      </c>
      <c r="AO3" s="32" t="s">
        <v>477</v>
      </c>
      <c r="AP3" s="32" t="s">
        <v>279</v>
      </c>
      <c r="AQ3" s="32" t="s">
        <v>278</v>
      </c>
      <c r="AR3" s="32" t="s">
        <v>478</v>
      </c>
      <c r="AS3" s="32" t="s">
        <v>295</v>
      </c>
      <c r="AT3" s="32" t="s">
        <v>302</v>
      </c>
      <c r="AU3" s="32" t="s">
        <v>479</v>
      </c>
      <c r="AV3" s="32" t="s">
        <v>303</v>
      </c>
      <c r="AW3" s="32" t="s">
        <v>304</v>
      </c>
      <c r="AX3" s="32" t="s">
        <v>480</v>
      </c>
      <c r="AY3" s="32" t="s">
        <v>365</v>
      </c>
      <c r="AZ3" s="32" t="s">
        <v>348</v>
      </c>
      <c r="BA3" s="32" t="s">
        <v>481</v>
      </c>
      <c r="BB3" s="32" t="s">
        <v>378</v>
      </c>
      <c r="BC3" s="32" t="s">
        <v>379</v>
      </c>
      <c r="BD3" s="32" t="s">
        <v>482</v>
      </c>
      <c r="BE3" s="32" t="s">
        <v>405</v>
      </c>
      <c r="BF3" s="32" t="s">
        <v>393</v>
      </c>
      <c r="BG3" s="32" t="s">
        <v>483</v>
      </c>
      <c r="BH3" s="32" t="s">
        <v>420</v>
      </c>
      <c r="BI3" s="32" t="s">
        <v>419</v>
      </c>
      <c r="BJ3" s="32" t="s">
        <v>484</v>
      </c>
      <c r="BK3" s="32" t="s">
        <v>435</v>
      </c>
      <c r="BL3" s="32" t="s">
        <v>436</v>
      </c>
      <c r="BM3" s="32" t="s">
        <v>485</v>
      </c>
      <c r="BN3" s="32" t="s">
        <v>459</v>
      </c>
      <c r="BO3" s="32" t="s">
        <v>453</v>
      </c>
      <c r="BP3" s="32" t="s">
        <v>552</v>
      </c>
      <c r="BQ3" s="32" t="s">
        <v>573</v>
      </c>
      <c r="BR3" s="32" t="s">
        <v>561</v>
      </c>
      <c r="BS3" s="32" t="s">
        <v>574</v>
      </c>
      <c r="BT3" s="32" t="s">
        <v>575</v>
      </c>
      <c r="BU3" s="32" t="s">
        <v>576</v>
      </c>
      <c r="BV3" s="32" t="s">
        <v>612</v>
      </c>
      <c r="BW3" s="32" t="s">
        <v>618</v>
      </c>
      <c r="BX3" s="32" t="s">
        <v>619</v>
      </c>
      <c r="BY3" s="32" t="s">
        <v>285</v>
      </c>
      <c r="BZ3" s="32" t="s">
        <v>486</v>
      </c>
      <c r="CA3" s="32" t="s">
        <v>286</v>
      </c>
      <c r="CB3" s="32" t="s">
        <v>324</v>
      </c>
      <c r="CC3" s="32" t="s">
        <v>500</v>
      </c>
      <c r="CD3" s="32" t="s">
        <v>296</v>
      </c>
      <c r="CE3" s="32" t="s">
        <v>325</v>
      </c>
      <c r="CF3" s="32" t="s">
        <v>501</v>
      </c>
      <c r="CG3" s="32" t="s">
        <v>306</v>
      </c>
      <c r="CH3" s="32" t="s">
        <v>307</v>
      </c>
      <c r="CI3" s="32" t="s">
        <v>502</v>
      </c>
      <c r="CJ3" s="32" t="s">
        <v>370</v>
      </c>
      <c r="CK3" s="32" t="s">
        <v>349</v>
      </c>
      <c r="CL3" s="32" t="s">
        <v>503</v>
      </c>
      <c r="CM3" s="32" t="s">
        <v>380</v>
      </c>
      <c r="CN3" s="32" t="s">
        <v>381</v>
      </c>
      <c r="CO3" s="32" t="s">
        <v>504</v>
      </c>
      <c r="CP3" s="32" t="s">
        <v>406</v>
      </c>
      <c r="CQ3" s="32" t="s">
        <v>394</v>
      </c>
      <c r="CR3" s="32" t="s">
        <v>505</v>
      </c>
      <c r="CS3" s="32" t="s">
        <v>422</v>
      </c>
      <c r="CT3" s="32" t="s">
        <v>421</v>
      </c>
      <c r="CU3" s="32" t="s">
        <v>506</v>
      </c>
      <c r="CV3" s="32" t="s">
        <v>437</v>
      </c>
      <c r="CW3" s="32" t="s">
        <v>438</v>
      </c>
      <c r="CX3" s="32" t="s">
        <v>507</v>
      </c>
      <c r="CY3" s="32" t="s">
        <v>460</v>
      </c>
      <c r="CZ3" s="32" t="s">
        <v>454</v>
      </c>
      <c r="DA3" s="32" t="s">
        <v>553</v>
      </c>
      <c r="DB3" s="32" t="s">
        <v>579</v>
      </c>
      <c r="DC3" s="32" t="s">
        <v>562</v>
      </c>
      <c r="DD3" s="32" t="s">
        <v>580</v>
      </c>
      <c r="DE3" s="32" t="s">
        <v>582</v>
      </c>
      <c r="DF3" s="32" t="s">
        <v>581</v>
      </c>
      <c r="DG3" s="32" t="s">
        <v>611</v>
      </c>
      <c r="DH3" s="32" t="s">
        <v>616</v>
      </c>
      <c r="DI3" s="32" t="s">
        <v>617</v>
      </c>
      <c r="DJ3" s="32" t="s">
        <v>287</v>
      </c>
      <c r="DK3" s="32" t="s">
        <v>508</v>
      </c>
      <c r="DL3" s="32" t="s">
        <v>288</v>
      </c>
      <c r="DM3" s="32" t="s">
        <v>326</v>
      </c>
      <c r="DN3" s="32" t="s">
        <v>509</v>
      </c>
      <c r="DO3" s="32" t="s">
        <v>297</v>
      </c>
      <c r="DP3" s="32" t="s">
        <v>327</v>
      </c>
      <c r="DQ3" s="32" t="s">
        <v>510</v>
      </c>
      <c r="DR3" s="32" t="s">
        <v>308</v>
      </c>
      <c r="DS3" s="32" t="s">
        <v>309</v>
      </c>
      <c r="DT3" s="32" t="s">
        <v>511</v>
      </c>
      <c r="DU3" s="32" t="s">
        <v>369</v>
      </c>
      <c r="DV3" s="32" t="s">
        <v>350</v>
      </c>
      <c r="DW3" s="32" t="s">
        <v>512</v>
      </c>
      <c r="DX3" s="32" t="s">
        <v>382</v>
      </c>
      <c r="DY3" s="32" t="s">
        <v>383</v>
      </c>
      <c r="DZ3" s="32" t="s">
        <v>513</v>
      </c>
      <c r="EA3" s="32" t="s">
        <v>407</v>
      </c>
      <c r="EB3" s="32" t="s">
        <v>395</v>
      </c>
      <c r="EC3" s="32" t="s">
        <v>514</v>
      </c>
      <c r="ED3" s="32" t="s">
        <v>424</v>
      </c>
      <c r="EE3" s="32" t="s">
        <v>423</v>
      </c>
      <c r="EF3" s="32" t="s">
        <v>515</v>
      </c>
      <c r="EG3" s="32" t="s">
        <v>439</v>
      </c>
      <c r="EH3" s="32" t="s">
        <v>440</v>
      </c>
      <c r="EI3" s="32" t="s">
        <v>516</v>
      </c>
      <c r="EJ3" s="32" t="s">
        <v>461</v>
      </c>
      <c r="EK3" s="32" t="s">
        <v>455</v>
      </c>
      <c r="EL3" s="32" t="s">
        <v>554</v>
      </c>
      <c r="EM3" s="32" t="s">
        <v>583</v>
      </c>
      <c r="EN3" s="32" t="s">
        <v>563</v>
      </c>
      <c r="EO3" s="32" t="s">
        <v>584</v>
      </c>
      <c r="EP3" s="32" t="s">
        <v>585</v>
      </c>
      <c r="EQ3" s="32" t="s">
        <v>586</v>
      </c>
      <c r="ER3" s="32" t="s">
        <v>610</v>
      </c>
      <c r="ES3" s="32" t="s">
        <v>622</v>
      </c>
      <c r="ET3" s="32" t="s">
        <v>623</v>
      </c>
      <c r="EU3" s="32" t="s">
        <v>289</v>
      </c>
      <c r="EV3" s="32" t="s">
        <v>517</v>
      </c>
      <c r="EW3" s="32" t="s">
        <v>290</v>
      </c>
      <c r="EX3" s="32" t="s">
        <v>328</v>
      </c>
      <c r="EY3" s="32" t="s">
        <v>518</v>
      </c>
      <c r="EZ3" s="32" t="s">
        <v>298</v>
      </c>
      <c r="FA3" s="32" t="s">
        <v>329</v>
      </c>
      <c r="FB3" s="32" t="s">
        <v>519</v>
      </c>
      <c r="FC3" s="32" t="s">
        <v>310</v>
      </c>
      <c r="FD3" s="32" t="s">
        <v>311</v>
      </c>
      <c r="FE3" s="32" t="s">
        <v>520</v>
      </c>
      <c r="FF3" s="32" t="s">
        <v>368</v>
      </c>
      <c r="FG3" s="32" t="s">
        <v>351</v>
      </c>
      <c r="FH3" s="32" t="s">
        <v>521</v>
      </c>
      <c r="FI3" s="32" t="s">
        <v>384</v>
      </c>
      <c r="FJ3" s="32" t="s">
        <v>385</v>
      </c>
      <c r="FK3" s="32" t="s">
        <v>522</v>
      </c>
      <c r="FL3" s="32" t="s">
        <v>408</v>
      </c>
      <c r="FM3" s="32" t="s">
        <v>396</v>
      </c>
      <c r="FN3" s="32" t="s">
        <v>523</v>
      </c>
      <c r="FO3" s="32" t="s">
        <v>426</v>
      </c>
      <c r="FP3" s="32" t="s">
        <v>425</v>
      </c>
      <c r="FQ3" s="32" t="s">
        <v>524</v>
      </c>
      <c r="FR3" s="32" t="s">
        <v>441</v>
      </c>
      <c r="FS3" s="32" t="s">
        <v>442</v>
      </c>
      <c r="FT3" s="32" t="s">
        <v>525</v>
      </c>
      <c r="FU3" s="32" t="s">
        <v>462</v>
      </c>
      <c r="FV3" s="32" t="s">
        <v>456</v>
      </c>
      <c r="FW3" s="32" t="s">
        <v>555</v>
      </c>
      <c r="FX3" s="32" t="s">
        <v>588</v>
      </c>
      <c r="FY3" s="32" t="s">
        <v>564</v>
      </c>
      <c r="FZ3" s="32" t="s">
        <v>590</v>
      </c>
      <c r="GA3" s="32" t="s">
        <v>589</v>
      </c>
      <c r="GB3" s="32" t="s">
        <v>587</v>
      </c>
      <c r="GC3" s="32" t="s">
        <v>609</v>
      </c>
      <c r="GD3" s="32" t="s">
        <v>624</v>
      </c>
      <c r="GE3" s="32" t="s">
        <v>625</v>
      </c>
      <c r="GF3" s="32" t="s">
        <v>291</v>
      </c>
      <c r="GG3" s="32" t="s">
        <v>526</v>
      </c>
      <c r="GH3" s="32" t="s">
        <v>293</v>
      </c>
      <c r="GI3" s="32" t="s">
        <v>330</v>
      </c>
      <c r="GJ3" s="32" t="s">
        <v>527</v>
      </c>
      <c r="GK3" s="32" t="s">
        <v>299</v>
      </c>
      <c r="GL3" s="32" t="s">
        <v>331</v>
      </c>
      <c r="GM3" s="32" t="s">
        <v>528</v>
      </c>
      <c r="GN3" s="32" t="s">
        <v>312</v>
      </c>
      <c r="GO3" s="32" t="s">
        <v>313</v>
      </c>
      <c r="GP3" s="32" t="s">
        <v>529</v>
      </c>
      <c r="GQ3" s="32" t="s">
        <v>367</v>
      </c>
      <c r="GR3" s="32" t="s">
        <v>352</v>
      </c>
      <c r="GS3" s="32" t="s">
        <v>530</v>
      </c>
      <c r="GT3" s="32" t="s">
        <v>386</v>
      </c>
      <c r="GU3" s="32" t="s">
        <v>387</v>
      </c>
      <c r="GV3" s="32" t="s">
        <v>531</v>
      </c>
      <c r="GW3" s="32" t="s">
        <v>409</v>
      </c>
      <c r="GX3" s="32" t="s">
        <v>397</v>
      </c>
      <c r="GY3" s="32" t="s">
        <v>532</v>
      </c>
      <c r="GZ3" s="32" t="s">
        <v>428</v>
      </c>
      <c r="HA3" s="32" t="s">
        <v>427</v>
      </c>
      <c r="HB3" s="32" t="s">
        <v>533</v>
      </c>
      <c r="HC3" s="32" t="s">
        <v>443</v>
      </c>
      <c r="HD3" s="32" t="s">
        <v>444</v>
      </c>
      <c r="HE3" s="32" t="s">
        <v>534</v>
      </c>
      <c r="HF3" s="32" t="s">
        <v>463</v>
      </c>
      <c r="HG3" s="32" t="s">
        <v>457</v>
      </c>
      <c r="HH3" s="32" t="s">
        <v>556</v>
      </c>
      <c r="HI3" s="32" t="s">
        <v>591</v>
      </c>
      <c r="HJ3" s="32" t="s">
        <v>565</v>
      </c>
      <c r="HK3" s="32" t="s">
        <v>592</v>
      </c>
      <c r="HL3" s="32" t="s">
        <v>593</v>
      </c>
      <c r="HM3" s="32" t="s">
        <v>594</v>
      </c>
      <c r="HN3" s="32" t="s">
        <v>608</v>
      </c>
      <c r="HO3" s="32" t="s">
        <v>626</v>
      </c>
      <c r="HP3" s="32" t="s">
        <v>627</v>
      </c>
      <c r="HQ3" s="32" t="s">
        <v>294</v>
      </c>
      <c r="HR3" s="32" t="s">
        <v>535</v>
      </c>
      <c r="HS3" s="32" t="s">
        <v>292</v>
      </c>
      <c r="HT3" s="32" t="s">
        <v>318</v>
      </c>
      <c r="HU3" s="32" t="s">
        <v>536</v>
      </c>
      <c r="HV3" s="32" t="s">
        <v>300</v>
      </c>
      <c r="HW3" s="32" t="s">
        <v>332</v>
      </c>
      <c r="HX3" s="32" t="s">
        <v>537</v>
      </c>
      <c r="HY3" s="32" t="s">
        <v>314</v>
      </c>
      <c r="HZ3" s="32" t="s">
        <v>315</v>
      </c>
      <c r="IA3" s="32" t="s">
        <v>538</v>
      </c>
      <c r="IB3" s="32" t="s">
        <v>366</v>
      </c>
      <c r="IC3" s="32" t="s">
        <v>353</v>
      </c>
      <c r="ID3" s="32" t="s">
        <v>539</v>
      </c>
      <c r="IE3" s="32" t="s">
        <v>388</v>
      </c>
      <c r="IF3" s="32" t="s">
        <v>389</v>
      </c>
      <c r="IG3" s="32" t="s">
        <v>499</v>
      </c>
      <c r="IH3" s="32" t="s">
        <v>410</v>
      </c>
      <c r="II3" s="32" t="s">
        <v>398</v>
      </c>
      <c r="IJ3" s="32" t="s">
        <v>498</v>
      </c>
      <c r="IK3" s="32" t="s">
        <v>430</v>
      </c>
      <c r="IL3" s="32" t="s">
        <v>429</v>
      </c>
      <c r="IM3" s="32" t="s">
        <v>497</v>
      </c>
      <c r="IN3" s="32" t="s">
        <v>465</v>
      </c>
      <c r="IO3" s="32" t="s">
        <v>466</v>
      </c>
      <c r="IP3" s="32" t="s">
        <v>496</v>
      </c>
      <c r="IQ3" s="32" t="s">
        <v>464</v>
      </c>
      <c r="IR3" s="32" t="s">
        <v>557</v>
      </c>
      <c r="IS3" s="32" t="s">
        <v>558</v>
      </c>
      <c r="IT3" s="32" t="s">
        <v>595</v>
      </c>
      <c r="IU3" s="32" t="s">
        <v>566</v>
      </c>
      <c r="IV3" s="32" t="s">
        <v>596</v>
      </c>
      <c r="IW3" s="32" t="s">
        <v>597</v>
      </c>
      <c r="IX3" s="32" t="s">
        <v>598</v>
      </c>
      <c r="IY3" s="32" t="s">
        <v>607</v>
      </c>
      <c r="IZ3" s="32" t="s">
        <v>628</v>
      </c>
      <c r="JA3" s="32" t="s">
        <v>629</v>
      </c>
      <c r="JB3" s="32" t="s">
        <v>282</v>
      </c>
      <c r="JC3" s="32" t="s">
        <v>495</v>
      </c>
      <c r="JD3" s="32" t="s">
        <v>280</v>
      </c>
      <c r="JE3" s="32" t="s">
        <v>283</v>
      </c>
      <c r="JF3" s="32" t="s">
        <v>494</v>
      </c>
      <c r="JG3" s="32" t="s">
        <v>301</v>
      </c>
      <c r="JH3" s="32" t="s">
        <v>281</v>
      </c>
      <c r="JI3" s="32" t="s">
        <v>493</v>
      </c>
      <c r="JJ3" s="32" t="s">
        <v>284</v>
      </c>
      <c r="JK3" s="32" t="s">
        <v>305</v>
      </c>
      <c r="JL3" s="32" t="s">
        <v>492</v>
      </c>
      <c r="JM3" s="32" t="s">
        <v>364</v>
      </c>
      <c r="JN3" s="32" t="s">
        <v>346</v>
      </c>
      <c r="JO3" s="32" t="s">
        <v>491</v>
      </c>
      <c r="JP3" s="32" t="s">
        <v>374</v>
      </c>
      <c r="JQ3" s="32" t="s">
        <v>375</v>
      </c>
      <c r="JR3" s="32" t="s">
        <v>490</v>
      </c>
      <c r="JS3" s="32" t="s">
        <v>403</v>
      </c>
      <c r="JT3" s="32" t="s">
        <v>399</v>
      </c>
      <c r="JU3" s="32" t="s">
        <v>489</v>
      </c>
      <c r="JV3" s="32" t="s">
        <v>416</v>
      </c>
      <c r="JW3" s="32" t="s">
        <v>413</v>
      </c>
      <c r="JX3" s="32" t="s">
        <v>488</v>
      </c>
      <c r="JY3" s="32" t="s">
        <v>431</v>
      </c>
      <c r="JZ3" s="32" t="s">
        <v>432</v>
      </c>
      <c r="KA3" s="32" t="s">
        <v>487</v>
      </c>
      <c r="KB3" s="32" t="s">
        <v>467</v>
      </c>
      <c r="KC3" s="32" t="s">
        <v>451</v>
      </c>
      <c r="KD3" s="32" t="s">
        <v>549</v>
      </c>
      <c r="KE3" s="32" t="s">
        <v>569</v>
      </c>
      <c r="KF3" s="32" t="s">
        <v>567</v>
      </c>
      <c r="KG3" s="32" t="s">
        <v>570</v>
      </c>
      <c r="KH3" s="32" t="s">
        <v>599</v>
      </c>
      <c r="KI3" s="32" t="s">
        <v>600</v>
      </c>
      <c r="KJ3" s="32" t="s">
        <v>614</v>
      </c>
      <c r="KK3" s="32" t="s">
        <v>630</v>
      </c>
      <c r="KL3" s="32" t="s">
        <v>631</v>
      </c>
    </row>
    <row r="4" spans="1:312" ht="20.100000000000001" customHeight="1" x14ac:dyDescent="0.25">
      <c r="A4" s="5">
        <v>1</v>
      </c>
      <c r="B4" s="7" t="s">
        <v>85</v>
      </c>
      <c r="C4" s="11">
        <f t="shared" ref="C4:HV4" si="0">C5+C8+C12+C14+C17</f>
        <v>192255.77</v>
      </c>
      <c r="D4" s="11">
        <f t="shared" ref="D4" si="1">D5+D8+D12+D14+D17</f>
        <v>151205.76999999999</v>
      </c>
      <c r="E4" s="11">
        <f t="shared" si="0"/>
        <v>139926.66999999998</v>
      </c>
      <c r="F4" s="11">
        <f t="shared" si="0"/>
        <v>149917</v>
      </c>
      <c r="G4" s="11">
        <f t="shared" ref="G4" si="2">G5+G8+G12+G14+G17</f>
        <v>241493.71</v>
      </c>
      <c r="H4" s="11">
        <f t="shared" si="0"/>
        <v>231314.44999999998</v>
      </c>
      <c r="I4" s="11">
        <f t="shared" si="0"/>
        <v>327757.88</v>
      </c>
      <c r="J4" s="11">
        <f t="shared" ref="J4" si="3">J5+J8+J12+J14+J17</f>
        <v>234705.71</v>
      </c>
      <c r="K4" s="11">
        <f t="shared" si="0"/>
        <v>231647.79</v>
      </c>
      <c r="L4" s="11">
        <f t="shared" ref="L4:M4" si="4">L5+L8+L12+L14+L17</f>
        <v>231123</v>
      </c>
      <c r="M4" s="11">
        <f t="shared" si="4"/>
        <v>231123</v>
      </c>
      <c r="N4" s="11">
        <f>N5+N8+N12+N14+N17</f>
        <v>227485.19</v>
      </c>
      <c r="O4" s="11">
        <f t="shared" ref="O4" si="5">O5+O8+O12+O14+O17</f>
        <v>220106</v>
      </c>
      <c r="P4" s="11">
        <f t="shared" ref="P4:S4" si="6">P5+P8+P12+P14+P17</f>
        <v>221786</v>
      </c>
      <c r="Q4" s="11">
        <f>Q5+Q8+Q12+Q14+Q17</f>
        <v>236477.02</v>
      </c>
      <c r="R4" s="11">
        <f t="shared" ref="R4" si="7">R5+R8+R12+R14+R17</f>
        <v>220021.59</v>
      </c>
      <c r="S4" s="11">
        <f t="shared" si="6"/>
        <v>219797.16</v>
      </c>
      <c r="T4" s="11">
        <f>T5+T8+T12+T14+T17</f>
        <v>205763.42</v>
      </c>
      <c r="U4" s="11">
        <f t="shared" ref="U4" si="8">U5+U8+U12+U14+U17</f>
        <v>247307</v>
      </c>
      <c r="V4" s="11">
        <f t="shared" ref="V4:Y4" si="9">V5+V8+V12+V14+V17</f>
        <v>233327</v>
      </c>
      <c r="W4" s="11">
        <f t="shared" si="9"/>
        <v>233699.34</v>
      </c>
      <c r="X4" s="11">
        <f t="shared" ref="X4" si="10">X5+X8+X12+X14+X17</f>
        <v>233146</v>
      </c>
      <c r="Y4" s="11">
        <f t="shared" si="9"/>
        <v>237333.36</v>
      </c>
      <c r="Z4" s="11">
        <f t="shared" ref="Z4:AD4" si="11">Z5+Z8+Z12+Z14+Z17</f>
        <v>279129.76</v>
      </c>
      <c r="AA4" s="11">
        <f t="shared" si="11"/>
        <v>269200</v>
      </c>
      <c r="AB4" s="11">
        <f t="shared" ref="AB4:AK4" si="12">AB5+AB8+AB12+AB14+AB17</f>
        <v>254927.54</v>
      </c>
      <c r="AC4" s="11">
        <f t="shared" si="11"/>
        <v>272832.48000000004</v>
      </c>
      <c r="AD4" s="11">
        <f t="shared" si="11"/>
        <v>274690</v>
      </c>
      <c r="AE4" s="11">
        <f t="shared" si="12"/>
        <v>276670.56999999995</v>
      </c>
      <c r="AF4" s="11">
        <f t="shared" ref="AF4" si="13">AF5+AF8+AF12+AF14+AF17</f>
        <v>293862.55000000005</v>
      </c>
      <c r="AG4" s="11">
        <f t="shared" ref="AG4:AI4" si="14">AG5+AG8+AG12+AG14+AG17</f>
        <v>239284</v>
      </c>
      <c r="AH4" s="11">
        <f t="shared" si="14"/>
        <v>287044.57999999996</v>
      </c>
      <c r="AI4" s="11">
        <f t="shared" si="14"/>
        <v>253505.88999999998</v>
      </c>
      <c r="AJ4" s="11">
        <f t="shared" si="12"/>
        <v>274554</v>
      </c>
      <c r="AK4" s="11">
        <f t="shared" si="12"/>
        <v>303554</v>
      </c>
      <c r="AL4" s="11">
        <f t="shared" ref="AL4:AM4" si="15">AL5+AL8+AL12+AL14+AL17</f>
        <v>0</v>
      </c>
      <c r="AM4" s="11">
        <f t="shared" si="15"/>
        <v>0</v>
      </c>
      <c r="AN4" s="11">
        <f>AN5+AN8+AN12+AN14+AN17</f>
        <v>1461642.96</v>
      </c>
      <c r="AO4" s="11">
        <f t="shared" ref="AO4:AS4" si="16">AO5+AO8+AO12+AO14+AO17</f>
        <v>1149662.96</v>
      </c>
      <c r="AP4" s="11">
        <f t="shared" si="16"/>
        <v>1066462.1099999999</v>
      </c>
      <c r="AQ4" s="11">
        <f t="shared" ref="AQ4" si="17">AQ5+AQ8+AQ12+AQ14+AQ17</f>
        <v>1243928</v>
      </c>
      <c r="AR4" s="11">
        <f>AR5+AR8+AR12+AR14+AR17</f>
        <v>1224125.06</v>
      </c>
      <c r="AS4" s="11">
        <f t="shared" si="16"/>
        <v>1081236.48</v>
      </c>
      <c r="AT4" s="11">
        <f>AT5+AT8+AT12+AT14+AT17</f>
        <v>1622315.44</v>
      </c>
      <c r="AU4" s="11">
        <f>AU5+AU8+AU12+AU14+AU17</f>
        <v>1175411.51</v>
      </c>
      <c r="AV4" s="11">
        <f>AV5+AV8+AV12+AV14+AV17</f>
        <v>1173818.3499999999</v>
      </c>
      <c r="AW4" s="11">
        <f t="shared" ref="AW4" si="18">AW5+AW8+AW12+AW14+AW17</f>
        <v>1190234</v>
      </c>
      <c r="AX4" s="11">
        <f>AX5+AX8+AX12+AX14+AX17</f>
        <v>1258856.21</v>
      </c>
      <c r="AY4" s="11">
        <f>AY5+AY8+AY12+AY14+AY17</f>
        <v>1220579.47</v>
      </c>
      <c r="AZ4" s="11">
        <f t="shared" ref="AZ4" si="19">AZ5+AZ8+AZ12+AZ14+AZ17</f>
        <v>1149567</v>
      </c>
      <c r="BA4" s="11">
        <f t="shared" ref="BA4:BF4" si="20">BA5+BA8+BA12+BA14+BA17</f>
        <v>1201431.73</v>
      </c>
      <c r="BB4" s="11">
        <f>BB5+BB8+BB12+BB14+BB17</f>
        <v>1194189.1499999999</v>
      </c>
      <c r="BC4" s="11">
        <f t="shared" ref="BC4:BD4" si="21">BC5+BC8+BC12+BC14+BC17</f>
        <v>1077490.75</v>
      </c>
      <c r="BD4" s="11">
        <f t="shared" si="21"/>
        <v>1066902.99</v>
      </c>
      <c r="BE4" s="11">
        <f t="shared" si="20"/>
        <v>1000688.9500000001</v>
      </c>
      <c r="BF4" s="11">
        <f t="shared" si="20"/>
        <v>1152065</v>
      </c>
      <c r="BG4" s="11">
        <f>BG5+BG8+BG12+BG14+BG17</f>
        <v>1076774.29</v>
      </c>
      <c r="BH4" s="11">
        <f>BH5+BH8+BH12+BH14+BH17</f>
        <v>1131045.1599999999</v>
      </c>
      <c r="BI4" s="11">
        <f t="shared" ref="BI4" si="22">BI5+BI8+BI12+BI14+BI17</f>
        <v>1174638</v>
      </c>
      <c r="BJ4" s="11">
        <f>BJ5+BJ8+BJ12+BJ14+BJ17</f>
        <v>1190760.6299999999</v>
      </c>
      <c r="BK4" s="11">
        <f t="shared" ref="BK4:BN4" si="23">BK5+BK8+BK12+BK14+BK17</f>
        <v>1081878.0299999998</v>
      </c>
      <c r="BL4" s="11">
        <f t="shared" ref="BL4" si="24">BL5+BL8+BL12+BL14+BL17</f>
        <v>917000</v>
      </c>
      <c r="BM4" s="11">
        <f t="shared" si="23"/>
        <v>941044.71</v>
      </c>
      <c r="BN4" s="11">
        <f t="shared" si="23"/>
        <v>1039489.57</v>
      </c>
      <c r="BO4" s="11">
        <f t="shared" ref="BO4:BV4" si="25">BO5+BO8+BO12+BO14+BO17</f>
        <v>1085235</v>
      </c>
      <c r="BP4" s="11">
        <f t="shared" ref="BP4" si="26">BP5+BP8+BP12+BP14+BP17</f>
        <v>1136600.6099999999</v>
      </c>
      <c r="BQ4" s="11">
        <f>BQ5+BQ8+BQ12+BQ14+BQ17</f>
        <v>1198911.33</v>
      </c>
      <c r="BR4" s="11">
        <f t="shared" ref="BR4:BT4" si="27">BR5+BR8+BR12+BR14+BR17</f>
        <v>1150967.92</v>
      </c>
      <c r="BS4" s="11">
        <f t="shared" si="27"/>
        <v>1207730.69</v>
      </c>
      <c r="BT4" s="11">
        <f t="shared" si="27"/>
        <v>1205617.8500000001</v>
      </c>
      <c r="BU4" s="11">
        <f t="shared" si="25"/>
        <v>1238677</v>
      </c>
      <c r="BV4" s="11">
        <f t="shared" si="25"/>
        <v>1366277</v>
      </c>
      <c r="BW4" s="11">
        <f t="shared" ref="BW4:BX4" si="28">BW5+BW8+BW12+BW14+BW17</f>
        <v>0</v>
      </c>
      <c r="BX4" s="11">
        <f t="shared" si="28"/>
        <v>0</v>
      </c>
      <c r="BY4" s="11">
        <f>BY5+BY8+BY12+BY14+BY17</f>
        <v>884392.99</v>
      </c>
      <c r="BZ4" s="11">
        <f>BZ5+BZ8+BZ12+BZ14+BZ17</f>
        <v>695562.99</v>
      </c>
      <c r="CA4" s="11">
        <f>CA5+CA8+CA12+CA14+CA17</f>
        <v>643662.44999999995</v>
      </c>
      <c r="CB4" s="11">
        <f t="shared" ref="CB4" si="29">CB5+CB8+CB12+CB14+CB17</f>
        <v>447890</v>
      </c>
      <c r="CC4" s="11">
        <f>CC5+CC8+CC12+CC14+CC17</f>
        <v>432887.03999999998</v>
      </c>
      <c r="CD4" s="11">
        <f>CD5+CD8+CD12+CD14+CD17</f>
        <v>411601.25</v>
      </c>
      <c r="CE4" s="11">
        <f>CE5+CE8+CE12+CE14+CE17</f>
        <v>624744.56000000006</v>
      </c>
      <c r="CF4" s="11">
        <f>CF5+CF8+CF12+CF14+CF17</f>
        <v>456843.8</v>
      </c>
      <c r="CG4" s="11">
        <f>CG5+CG8+CG12+CG14+CG17</f>
        <v>461818.31000000006</v>
      </c>
      <c r="CH4" s="11">
        <f t="shared" ref="CH4" si="30">CH5+CH8+CH12+CH14+CH17</f>
        <v>455027</v>
      </c>
      <c r="CI4" s="11">
        <f>CI5+CI8+CI12+CI14+CI17</f>
        <v>455027</v>
      </c>
      <c r="CJ4" s="11">
        <f>CJ5+CJ8+CJ12+CJ14+CJ17</f>
        <v>439493.06</v>
      </c>
      <c r="CK4" s="11">
        <f t="shared" ref="CK4" si="31">CK5+CK8+CK12+CK14+CK17</f>
        <v>457203</v>
      </c>
      <c r="CL4" s="11">
        <f t="shared" ref="CL4:CQ4" si="32">CL5+CL8+CL12+CL14+CL17</f>
        <v>460223</v>
      </c>
      <c r="CM4" s="11">
        <f>CM5+CM8+CM12+CM14+CM17</f>
        <v>462393.44</v>
      </c>
      <c r="CN4" s="11">
        <f t="shared" ref="CN4:CO4" si="33">CN5+CN8+CN12+CN14+CN17</f>
        <v>392025.05</v>
      </c>
      <c r="CO4" s="11">
        <f t="shared" si="33"/>
        <v>391626</v>
      </c>
      <c r="CP4" s="11">
        <f t="shared" si="32"/>
        <v>367111.69</v>
      </c>
      <c r="CQ4" s="11">
        <f t="shared" si="32"/>
        <v>422319</v>
      </c>
      <c r="CR4" s="11">
        <f>CR5+CR8+CR12+CR14+CR17</f>
        <v>387040</v>
      </c>
      <c r="CS4" s="11">
        <f>CS5+CS8+CS12+CS14+CS17</f>
        <v>415465.44000000006</v>
      </c>
      <c r="CT4" s="11">
        <f t="shared" ref="CT4" si="34">CT5+CT8+CT12+CT14+CT17</f>
        <v>456524</v>
      </c>
      <c r="CU4" s="11">
        <f>CU5+CU8+CU12+CU14+CU17</f>
        <v>461318.34</v>
      </c>
      <c r="CV4" s="11">
        <f t="shared" ref="CV4:DE4" si="35">CV5+CV8+CV12+CV14+CV17</f>
        <v>405305.55000000005</v>
      </c>
      <c r="CW4" s="11">
        <f t="shared" ref="CW4" si="36">CW5+CW8+CW12+CW14+CW17</f>
        <v>398490</v>
      </c>
      <c r="CX4" s="11">
        <f t="shared" si="35"/>
        <v>371421.33</v>
      </c>
      <c r="CY4" s="11">
        <f t="shared" si="35"/>
        <v>417252.44</v>
      </c>
      <c r="CZ4" s="11">
        <f t="shared" si="35"/>
        <v>461689</v>
      </c>
      <c r="DA4" s="11">
        <f t="shared" ref="DA4:DB4" si="37">DA5+DA8+DA12+DA14+DA17</f>
        <v>420886.32</v>
      </c>
      <c r="DB4" s="11">
        <f t="shared" si="37"/>
        <v>439110.43</v>
      </c>
      <c r="DC4" s="11">
        <f t="shared" ref="DC4" si="38">DC5+DC8+DC12+DC14+DC17</f>
        <v>362422.12</v>
      </c>
      <c r="DD4" s="11">
        <f t="shared" si="35"/>
        <v>435718.85</v>
      </c>
      <c r="DE4" s="11">
        <f t="shared" si="35"/>
        <v>407545.37</v>
      </c>
      <c r="DF4" s="11">
        <f t="shared" ref="DF4:DJ4" si="39">DF5+DF8+DF12+DF14+DF17</f>
        <v>423454</v>
      </c>
      <c r="DG4" s="11">
        <f t="shared" si="39"/>
        <v>466954</v>
      </c>
      <c r="DH4" s="11">
        <f t="shared" ref="DH4:DI4" si="40">DH5+DH8+DH12+DH14+DH17</f>
        <v>0</v>
      </c>
      <c r="DI4" s="11">
        <f t="shared" si="40"/>
        <v>0</v>
      </c>
      <c r="DJ4" s="11">
        <f t="shared" si="39"/>
        <v>38451.15</v>
      </c>
      <c r="DK4" s="11">
        <f t="shared" ref="DK4:DP4" si="41">DK5+DK8+DK12+DK14+DK17</f>
        <v>40241.15</v>
      </c>
      <c r="DL4" s="11">
        <f t="shared" si="41"/>
        <v>36563.39</v>
      </c>
      <c r="DM4" s="11">
        <f t="shared" ref="DM4" si="42">DM5+DM8+DM12+DM14+DM17</f>
        <v>37157</v>
      </c>
      <c r="DN4" s="11">
        <f t="shared" si="41"/>
        <v>33172.19</v>
      </c>
      <c r="DO4" s="11">
        <f t="shared" si="41"/>
        <v>28957.559999999998</v>
      </c>
      <c r="DP4" s="11">
        <f t="shared" si="41"/>
        <v>56423.1</v>
      </c>
      <c r="DQ4" s="11">
        <f t="shared" si="0"/>
        <v>29230.19</v>
      </c>
      <c r="DR4" s="11">
        <f t="shared" si="0"/>
        <v>29120.639999999999</v>
      </c>
      <c r="DS4" s="11">
        <f t="shared" ref="DS4" si="43">DS5+DS8+DS12+DS14+DS17</f>
        <v>25697</v>
      </c>
      <c r="DT4" s="11">
        <f t="shared" si="0"/>
        <v>25697</v>
      </c>
      <c r="DU4" s="11">
        <f>DU5+DU8+DU12+DU14+DU17</f>
        <v>25276.129999999997</v>
      </c>
      <c r="DV4" s="11">
        <f t="shared" ref="DV4" si="44">DV5+DV8+DV12+DV14+DV17</f>
        <v>34674</v>
      </c>
      <c r="DW4" s="11">
        <f t="shared" ref="DW4:EB4" si="45">DW5+DW8+DW12+DW14+DW17</f>
        <v>34844</v>
      </c>
      <c r="DX4" s="11">
        <f>DX5+DX8+DX12+DX14+DX17</f>
        <v>26275.22</v>
      </c>
      <c r="DY4" s="11">
        <f t="shared" ref="DY4:DZ4" si="46">DY5+DY8+DY12+DY14+DY17</f>
        <v>24481.27</v>
      </c>
      <c r="DZ4" s="11">
        <f t="shared" si="46"/>
        <v>24456.33</v>
      </c>
      <c r="EA4" s="11">
        <f t="shared" si="45"/>
        <v>25656.61</v>
      </c>
      <c r="EB4" s="11">
        <f t="shared" si="45"/>
        <v>26023</v>
      </c>
      <c r="EC4" s="11">
        <f t="shared" ref="EC4:EL4" si="47">EC5+EC8+EC12+EC14+EC17</f>
        <v>25773</v>
      </c>
      <c r="ED4" s="11">
        <f t="shared" si="47"/>
        <v>25966.66</v>
      </c>
      <c r="EE4" s="11">
        <f t="shared" ref="EE4" si="48">EE5+EE8+EE12+EE14+EE17</f>
        <v>25582</v>
      </c>
      <c r="EF4" s="11">
        <f t="shared" si="47"/>
        <v>35914.79</v>
      </c>
      <c r="EG4" s="11">
        <f t="shared" si="47"/>
        <v>56770.97</v>
      </c>
      <c r="EH4" s="11">
        <f t="shared" ref="EH4" si="49">EH5+EH8+EH12+EH14+EH17</f>
        <v>107000</v>
      </c>
      <c r="EI4" s="11">
        <f t="shared" si="47"/>
        <v>103481.02</v>
      </c>
      <c r="EJ4" s="11">
        <f t="shared" si="47"/>
        <v>109132.96</v>
      </c>
      <c r="EK4" s="11">
        <f t="shared" si="47"/>
        <v>119806</v>
      </c>
      <c r="EL4" s="11">
        <f t="shared" si="47"/>
        <v>120344.56</v>
      </c>
      <c r="EM4" s="11">
        <f t="shared" ref="EM4:EU4" si="50">EM5+EM8+EM12+EM14+EM17</f>
        <v>112440.88999999998</v>
      </c>
      <c r="EN4" s="11">
        <f t="shared" ref="EN4:EP4" si="51">EN5+EN8+EN12+EN14+EN17</f>
        <v>114454</v>
      </c>
      <c r="EO4" s="11">
        <f t="shared" si="51"/>
        <v>115703.15</v>
      </c>
      <c r="EP4" s="11">
        <f t="shared" si="51"/>
        <v>112827.56000000001</v>
      </c>
      <c r="EQ4" s="11">
        <f t="shared" si="50"/>
        <v>115726</v>
      </c>
      <c r="ER4" s="11">
        <f t="shared" si="50"/>
        <v>127326</v>
      </c>
      <c r="ES4" s="11">
        <f t="shared" ref="ES4:ET4" si="52">ES5+ES8+ES12+ES14+ES17</f>
        <v>0</v>
      </c>
      <c r="ET4" s="11">
        <f t="shared" si="52"/>
        <v>0</v>
      </c>
      <c r="EU4" s="11">
        <f t="shared" si="50"/>
        <v>384511.55</v>
      </c>
      <c r="EV4" s="11">
        <f t="shared" si="0"/>
        <v>302411.55</v>
      </c>
      <c r="EW4" s="11">
        <f t="shared" si="0"/>
        <v>279853.27999999997</v>
      </c>
      <c r="EX4" s="11">
        <f t="shared" ref="EX4" si="53">EX5+EX8+EX12+EX14+EX17</f>
        <v>280828</v>
      </c>
      <c r="EY4" s="11">
        <f t="shared" si="0"/>
        <v>271079.90000000002</v>
      </c>
      <c r="EZ4" s="11">
        <f t="shared" si="0"/>
        <v>257016.03</v>
      </c>
      <c r="FA4" s="11">
        <f t="shared" ref="FA4" si="54">FA5+FA8+FA12+FA14+FA17</f>
        <v>403355.74</v>
      </c>
      <c r="FB4" s="11">
        <f t="shared" si="0"/>
        <v>260001.9</v>
      </c>
      <c r="FC4" s="11">
        <f t="shared" si="0"/>
        <v>257386.48</v>
      </c>
      <c r="FD4" s="11">
        <f t="shared" ref="FD4:FE4" si="55">FD5+FD8+FD12+FD14+FD17</f>
        <v>257120</v>
      </c>
      <c r="FE4" s="11">
        <f t="shared" si="55"/>
        <v>257120</v>
      </c>
      <c r="FF4" s="11">
        <f>FF5+FF8+FF12+FF14+FF17</f>
        <v>252761.31</v>
      </c>
      <c r="FG4" s="11">
        <f>FG5+FG8+FG12+FG14+FG17</f>
        <v>244846</v>
      </c>
      <c r="FH4" s="11">
        <f>FH5+FH8+FH12+FH14+FH17</f>
        <v>246546</v>
      </c>
      <c r="FI4" s="11">
        <f>FI5+FI8+FI12+FI14+FI17</f>
        <v>262752.24</v>
      </c>
      <c r="FJ4" s="11">
        <f t="shared" ref="FJ4:FK4" si="56">FJ5+FJ8+FJ12+FJ14+FJ17</f>
        <v>244762.66</v>
      </c>
      <c r="FK4" s="11">
        <f t="shared" si="56"/>
        <v>244513</v>
      </c>
      <c r="FL4" s="11">
        <f t="shared" ref="FL4:FM4" si="57">FL5+FL8+FL12+FL14+FL17</f>
        <v>228626.08000000002</v>
      </c>
      <c r="FM4" s="11">
        <f t="shared" si="57"/>
        <v>301902</v>
      </c>
      <c r="FN4" s="11">
        <f t="shared" ref="FN4:FW4" si="58">FN5+FN8+FN12+FN14+FN17</f>
        <v>289058.88</v>
      </c>
      <c r="FO4" s="11">
        <f t="shared" si="58"/>
        <v>301112.8</v>
      </c>
      <c r="FP4" s="11">
        <f t="shared" ref="FP4" si="59">FP5+FP8+FP12+FP14+FP17</f>
        <v>292240</v>
      </c>
      <c r="FQ4" s="11">
        <f t="shared" si="58"/>
        <v>295573.95999999996</v>
      </c>
      <c r="FR4" s="11">
        <f t="shared" si="58"/>
        <v>311604.90999999997</v>
      </c>
      <c r="FS4" s="11">
        <f t="shared" ref="FS4" si="60">FS5+FS8+FS12+FS14+FS17</f>
        <v>216925</v>
      </c>
      <c r="FT4" s="11">
        <f t="shared" si="58"/>
        <v>204558.05</v>
      </c>
      <c r="FU4" s="11">
        <f t="shared" si="58"/>
        <v>218265.78</v>
      </c>
      <c r="FV4" s="11">
        <f t="shared" si="58"/>
        <v>265000</v>
      </c>
      <c r="FW4" s="11">
        <f t="shared" si="58"/>
        <v>266594.61</v>
      </c>
      <c r="FX4" s="11">
        <f t="shared" ref="FX4:GF4" si="61">FX5+FX8+FX12+FX14+FX17</f>
        <v>278642.06</v>
      </c>
      <c r="FY4" s="11">
        <f t="shared" ref="FY4" si="62">FY5+FY8+FY12+FY14+FY17</f>
        <v>264231.8</v>
      </c>
      <c r="FZ4" s="11">
        <f t="shared" ref="FZ4:GA4" si="63">FZ5+FZ8+FZ12+FZ14+FZ17</f>
        <v>271092.38</v>
      </c>
      <c r="GA4" s="11">
        <f t="shared" si="63"/>
        <v>274183.41000000003</v>
      </c>
      <c r="GB4" s="11">
        <f t="shared" si="61"/>
        <v>279467</v>
      </c>
      <c r="GC4" s="11">
        <f t="shared" si="61"/>
        <v>308467</v>
      </c>
      <c r="GD4" s="11">
        <f t="shared" ref="GD4:GE4" si="64">GD5+GD8+GD12+GD14+GD17</f>
        <v>0</v>
      </c>
      <c r="GE4" s="11">
        <f t="shared" si="64"/>
        <v>0</v>
      </c>
      <c r="GF4" s="11">
        <f t="shared" si="61"/>
        <v>884414.97</v>
      </c>
      <c r="GG4" s="11">
        <f t="shared" si="0"/>
        <v>705584.97</v>
      </c>
      <c r="GH4" s="11">
        <f t="shared" si="0"/>
        <v>767237.62999999989</v>
      </c>
      <c r="GI4" s="11">
        <f t="shared" ref="GI4" si="65">GI5+GI8+GI12+GI14+GI17</f>
        <v>604815</v>
      </c>
      <c r="GJ4" s="11">
        <f t="shared" si="0"/>
        <v>620919.18000000005</v>
      </c>
      <c r="GK4" s="11">
        <f t="shared" si="0"/>
        <v>588658.81999999995</v>
      </c>
      <c r="GL4" s="11">
        <f>GL5+GL8+GL12+GL14+GL17</f>
        <v>814808.14</v>
      </c>
      <c r="GM4" s="11">
        <f>GM5+GM8+GM12+GM14+GM17</f>
        <v>587624.18099999998</v>
      </c>
      <c r="GN4" s="11">
        <f t="shared" ref="GN4:HU4" si="66">GN5+GN8+GN12+GN14+GN17</f>
        <v>572323.77</v>
      </c>
      <c r="GO4" s="11">
        <f t="shared" ref="GO4" si="67">GO5+GO8+GO12+GO14+GO17</f>
        <v>575530</v>
      </c>
      <c r="GP4" s="11">
        <f t="shared" si="66"/>
        <v>575530</v>
      </c>
      <c r="GQ4" s="11">
        <f t="shared" ref="GQ4:GR4" si="68">GQ5+GQ8+GQ12+GQ14+GQ17</f>
        <v>560442.82000000007</v>
      </c>
      <c r="GR4" s="11">
        <f t="shared" si="68"/>
        <v>547057</v>
      </c>
      <c r="GS4" s="11">
        <f t="shared" ref="GS4:GX4" si="69">GS5+GS8+GS12+GS14+GS17</f>
        <v>551197</v>
      </c>
      <c r="GT4" s="11">
        <f t="shared" si="66"/>
        <v>582964.65999999992</v>
      </c>
      <c r="GU4" s="11">
        <f t="shared" ref="GU4" si="70">GU5+GU8+GU12+GU14+GU17</f>
        <v>545496.32999999996</v>
      </c>
      <c r="GV4" s="11">
        <f t="shared" si="66"/>
        <v>544760.81999999995</v>
      </c>
      <c r="GW4" s="11">
        <f t="shared" si="69"/>
        <v>506447.19999999995</v>
      </c>
      <c r="GX4" s="11">
        <f t="shared" si="69"/>
        <v>624616</v>
      </c>
      <c r="GY4" s="11">
        <f t="shared" ref="GY4:HH4" si="71">GY5+GY8+GY12+GY14+GY17</f>
        <v>592913.5</v>
      </c>
      <c r="GZ4" s="11">
        <f t="shared" si="71"/>
        <v>618449.54</v>
      </c>
      <c r="HA4" s="11">
        <f t="shared" ref="HA4" si="72">HA5+HA8+HA12+HA14+HA17</f>
        <v>567808</v>
      </c>
      <c r="HB4" s="11">
        <f t="shared" si="71"/>
        <v>576992.52</v>
      </c>
      <c r="HC4" s="11">
        <f t="shared" si="71"/>
        <v>495172.73</v>
      </c>
      <c r="HD4" s="11">
        <f t="shared" ref="HD4" si="73">HD5+HD8+HD12+HD14+HD17</f>
        <v>688910</v>
      </c>
      <c r="HE4" s="11">
        <f t="shared" si="71"/>
        <v>659778.88</v>
      </c>
      <c r="HF4" s="11">
        <f t="shared" si="71"/>
        <v>685519.15</v>
      </c>
      <c r="HG4" s="11">
        <f t="shared" si="71"/>
        <v>713654</v>
      </c>
      <c r="HH4" s="11">
        <f t="shared" si="71"/>
        <v>726363.85</v>
      </c>
      <c r="HI4" s="11">
        <f t="shared" ref="HI4:HQ4" si="74">HI5+HI8+HI12+HI14+HI17</f>
        <v>772685.53</v>
      </c>
      <c r="HJ4" s="11">
        <f t="shared" ref="HJ4" si="75">HJ5+HJ8+HJ12+HJ14+HJ17</f>
        <v>686346.33</v>
      </c>
      <c r="HK4" s="11">
        <f t="shared" ref="HK4:HL4" si="76">HK5+HK8+HK12+HK14+HK17</f>
        <v>772941.22</v>
      </c>
      <c r="HL4" s="11">
        <f t="shared" si="76"/>
        <v>679398.18</v>
      </c>
      <c r="HM4" s="11">
        <f t="shared" si="74"/>
        <v>525167</v>
      </c>
      <c r="HN4" s="11">
        <f t="shared" si="74"/>
        <v>574383</v>
      </c>
      <c r="HO4" s="11">
        <f t="shared" ref="HO4:HP4" si="77">HO5+HO8+HO12+HO14+HO17</f>
        <v>0</v>
      </c>
      <c r="HP4" s="11">
        <f t="shared" si="77"/>
        <v>0</v>
      </c>
      <c r="HQ4" s="11">
        <f t="shared" si="74"/>
        <v>0</v>
      </c>
      <c r="HR4" s="11">
        <f t="shared" si="66"/>
        <v>801660.5</v>
      </c>
      <c r="HS4" s="11">
        <f t="shared" si="66"/>
        <v>1009530.46</v>
      </c>
      <c r="HT4" s="11">
        <f t="shared" ref="HT4" si="78">HT5+HT8+HT12+HT14+HT17</f>
        <v>1033300</v>
      </c>
      <c r="HU4" s="11">
        <f t="shared" si="66"/>
        <v>1014300</v>
      </c>
      <c r="HV4" s="11">
        <f t="shared" si="0"/>
        <v>905540.73</v>
      </c>
      <c r="HW4" s="11">
        <f>HW5+HW8+HW12+HW14+HW17</f>
        <v>1030335.41</v>
      </c>
      <c r="HX4" s="11">
        <f>HX5+HX8+HX12+HX14+HX17</f>
        <v>920600</v>
      </c>
      <c r="HY4" s="11">
        <f t="shared" ref="HY4:IA4" si="79">HY5+HY8+HY12+HY14+HY17</f>
        <v>916398.55000000016</v>
      </c>
      <c r="HZ4" s="11">
        <f t="shared" ref="HZ4" si="80">HZ5+HZ8+HZ12+HZ14+HZ17</f>
        <v>952595</v>
      </c>
      <c r="IA4" s="11">
        <f t="shared" si="79"/>
        <v>957970</v>
      </c>
      <c r="IB4" s="11">
        <f>IB5+IB8+IB12+IB14+IB17</f>
        <v>902069.21</v>
      </c>
      <c r="IC4" s="11">
        <f t="shared" ref="IC4" si="81">IC5+IC8+IC12+IC14+IC17</f>
        <v>879468</v>
      </c>
      <c r="ID4" s="11">
        <f t="shared" ref="ID4:II4" si="82">ID5+ID8+ID12+ID14+ID17</f>
        <v>879468</v>
      </c>
      <c r="IE4" s="11">
        <f>IE5+IE8+IE12+IE14+IE17</f>
        <v>966743.56</v>
      </c>
      <c r="IF4" s="11">
        <f t="shared" ref="IF4:IG4" si="83">IF5+IF8+IF12+IF14+IF17</f>
        <v>864046.56</v>
      </c>
      <c r="IG4" s="11">
        <f t="shared" si="83"/>
        <v>873620</v>
      </c>
      <c r="IH4" s="11">
        <f t="shared" si="82"/>
        <v>766209.3899999999</v>
      </c>
      <c r="II4" s="11">
        <f t="shared" si="82"/>
        <v>922243</v>
      </c>
      <c r="IJ4" s="11">
        <f t="shared" ref="IJ4:JJ4" si="84">IJ5+IJ8+IJ12+IJ14+IJ17</f>
        <v>920409.79</v>
      </c>
      <c r="IK4" s="11">
        <f t="shared" si="84"/>
        <v>967257.80999999994</v>
      </c>
      <c r="IL4" s="11">
        <f t="shared" ref="IL4" si="85">IL5+IL8+IL12+IL14+IL17</f>
        <v>902000</v>
      </c>
      <c r="IM4" s="11">
        <f t="shared" si="84"/>
        <v>903500</v>
      </c>
      <c r="IN4" s="11">
        <f t="shared" si="84"/>
        <v>1003228.5399999999</v>
      </c>
      <c r="IO4" s="11">
        <f t="shared" ref="IO4" si="86">IO5+IO8+IO12+IO14+IO17</f>
        <v>3006000</v>
      </c>
      <c r="IP4" s="11">
        <f t="shared" si="84"/>
        <v>1006654.92</v>
      </c>
      <c r="IQ4" s="11">
        <f t="shared" si="84"/>
        <v>914306.58000000007</v>
      </c>
      <c r="IR4" s="11">
        <f t="shared" ref="IR4:IY4" si="87">IR5+IR8+IR12+IR14+IR17</f>
        <v>951060</v>
      </c>
      <c r="IS4" s="11">
        <f t="shared" ref="IS4" si="88">IS5+IS8+IS12+IS14+IS17</f>
        <v>963535.33</v>
      </c>
      <c r="IT4" s="11">
        <f t="shared" si="87"/>
        <v>939719.97</v>
      </c>
      <c r="IU4" s="11">
        <f t="shared" ref="IU4:IW4" si="89">IU5+IU8+IU12+IU14+IU17</f>
        <v>1100300</v>
      </c>
      <c r="IV4" s="11">
        <f t="shared" si="89"/>
        <v>1155000</v>
      </c>
      <c r="IW4" s="11">
        <f t="shared" si="89"/>
        <v>959607.34000000008</v>
      </c>
      <c r="IX4" s="11">
        <f t="shared" si="87"/>
        <v>998200</v>
      </c>
      <c r="IY4" s="11">
        <f t="shared" si="87"/>
        <v>1118200</v>
      </c>
      <c r="IZ4" s="11">
        <f t="shared" ref="IZ4:JA4" si="90">IZ5+IZ8+IZ12+IZ14+IZ17</f>
        <v>0</v>
      </c>
      <c r="JA4" s="11">
        <f t="shared" si="90"/>
        <v>0</v>
      </c>
      <c r="JB4" s="11">
        <f t="shared" si="84"/>
        <v>3845669.39</v>
      </c>
      <c r="JC4" s="11">
        <f t="shared" ref="JC4" si="91">JC5+JC8+JC12+JC14+JC17</f>
        <v>3846329.89</v>
      </c>
      <c r="JD4" s="11">
        <f t="shared" si="84"/>
        <v>3943235.99</v>
      </c>
      <c r="JE4" s="11">
        <f t="shared" si="84"/>
        <v>3797835</v>
      </c>
      <c r="JF4" s="11">
        <f t="shared" ref="JF4" si="92">JF5+JF8+JF12+JF14+JF17</f>
        <v>3837977.08</v>
      </c>
      <c r="JG4" s="11">
        <f t="shared" si="84"/>
        <v>3504325.3200000003</v>
      </c>
      <c r="JH4" s="11">
        <f t="shared" si="84"/>
        <v>4879740.2699999996</v>
      </c>
      <c r="JI4" s="11">
        <f t="shared" ref="JI4" si="93">JI5+JI8+JI12+JI14+JI17</f>
        <v>3664417.2910000002</v>
      </c>
      <c r="JJ4" s="11">
        <f t="shared" si="84"/>
        <v>3642513.8900000006</v>
      </c>
      <c r="JK4" s="11">
        <f t="shared" ref="JK4:JL4" si="94">JK5+JK8+JK12+JK14+JK17</f>
        <v>3687326</v>
      </c>
      <c r="JL4" s="11">
        <f t="shared" si="94"/>
        <v>3761323.21</v>
      </c>
      <c r="JM4" s="11">
        <f t="shared" ref="JM4:JU4" si="95">JM5+JM8+JM12+JM14+JM17</f>
        <v>3628107.19</v>
      </c>
      <c r="JN4" s="11">
        <f t="shared" si="95"/>
        <v>3532921</v>
      </c>
      <c r="JO4" s="11">
        <f t="shared" ref="JO4" si="96">JO5+JO8+JO12+JO14+JO17</f>
        <v>3595495.73</v>
      </c>
      <c r="JP4" s="11">
        <f t="shared" si="95"/>
        <v>3731795.2900000005</v>
      </c>
      <c r="JQ4" s="11">
        <f t="shared" ref="JQ4:JT4" si="97">JQ5+JQ8+JQ12+JQ14+JQ17</f>
        <v>3368324.21</v>
      </c>
      <c r="JR4" s="11">
        <f t="shared" ref="JR4" si="98">JR5+JR8+JR12+JR14+JR17</f>
        <v>3365676.3000000003</v>
      </c>
      <c r="JS4" s="11">
        <f t="shared" si="97"/>
        <v>3100503.34</v>
      </c>
      <c r="JT4" s="11">
        <f t="shared" si="97"/>
        <v>3696475</v>
      </c>
      <c r="JU4" s="11">
        <f t="shared" si="95"/>
        <v>3525296.46</v>
      </c>
      <c r="JV4" s="11">
        <f t="shared" ref="JV4:JX4" si="99">JV5+JV8+JV12+JV14+JV17</f>
        <v>3692996.75</v>
      </c>
      <c r="JW4" s="11">
        <f t="shared" ref="JW4" si="100">JW5+JW8+JW12+JW14+JW17</f>
        <v>3651938</v>
      </c>
      <c r="JX4" s="11">
        <f t="shared" si="99"/>
        <v>3701393.6</v>
      </c>
      <c r="JY4" s="11">
        <f t="shared" ref="JY4:KA4" si="101">JY5+JY8+JY12+JY14+JY17</f>
        <v>3633090.49</v>
      </c>
      <c r="JZ4" s="11">
        <f t="shared" ref="JZ4" si="102">JZ5+JZ8+JZ12+JZ14+JZ17</f>
        <v>5603525</v>
      </c>
      <c r="KA4" s="11">
        <f t="shared" si="101"/>
        <v>3541866.4499999997</v>
      </c>
      <c r="KB4" s="11">
        <f t="shared" ref="KB4" si="103">KB5+KB8+KB12+KB14+KB17</f>
        <v>3656798.96</v>
      </c>
      <c r="KC4" s="11">
        <f t="shared" ref="KC4" si="104">KC5+KC8+KC12+KC14+KC17</f>
        <v>3871134</v>
      </c>
      <c r="KD4" s="11">
        <f t="shared" ref="KD4:KE4" si="105">KD5+KD8+KD12+KD14+KD17</f>
        <v>3910995.85</v>
      </c>
      <c r="KE4" s="11">
        <f t="shared" si="105"/>
        <v>4035372.7599999993</v>
      </c>
      <c r="KF4" s="11">
        <f t="shared" ref="KF4:KG4" si="106">KF5+KF8+KF12+KF14+KF17</f>
        <v>3918006.17</v>
      </c>
      <c r="KG4" s="11">
        <f t="shared" si="106"/>
        <v>4245230.87</v>
      </c>
      <c r="KH4" s="11">
        <f t="shared" ref="KH4:KL4" si="107">KH5+KH8+KH12+KH14+KH17</f>
        <v>3892685.6</v>
      </c>
      <c r="KI4" s="11">
        <f t="shared" si="107"/>
        <v>3855245</v>
      </c>
      <c r="KJ4" s="11">
        <f t="shared" ref="KJ4:KK4" si="108">KJ5+KJ8+KJ12+KJ14+KJ17</f>
        <v>4265161</v>
      </c>
      <c r="KK4" s="11">
        <f t="shared" si="108"/>
        <v>0</v>
      </c>
      <c r="KL4" s="11">
        <f t="shared" si="107"/>
        <v>0</v>
      </c>
    </row>
    <row r="5" spans="1:312" ht="15" customHeight="1" x14ac:dyDescent="0.25">
      <c r="A5" s="5">
        <v>11</v>
      </c>
      <c r="B5" s="8" t="s">
        <v>80</v>
      </c>
      <c r="C5" s="12">
        <f t="shared" ref="C5:D5" si="109">SUM(C6:C7)</f>
        <v>96000</v>
      </c>
      <c r="D5" s="12">
        <f t="shared" si="109"/>
        <v>96000</v>
      </c>
      <c r="E5" s="12">
        <f t="shared" ref="E5:GK5" si="110">SUM(E6:E7)</f>
        <v>103911.47</v>
      </c>
      <c r="F5" s="12">
        <f t="shared" si="110"/>
        <v>80000</v>
      </c>
      <c r="G5" s="12">
        <f t="shared" ref="G5" si="111">SUM(G6:G7)</f>
        <v>170000</v>
      </c>
      <c r="H5" s="12">
        <f t="shared" si="110"/>
        <v>168023.58</v>
      </c>
      <c r="I5" s="12">
        <f t="shared" si="110"/>
        <v>258329.41</v>
      </c>
      <c r="J5" s="12">
        <f t="shared" ref="J5" si="112">SUM(J6:J7)</f>
        <v>168000</v>
      </c>
      <c r="K5" s="12">
        <f t="shared" si="110"/>
        <v>165095.98000000001</v>
      </c>
      <c r="L5" s="12">
        <f t="shared" ref="L5:M5" si="113">SUM(L6:L7)</f>
        <v>165825</v>
      </c>
      <c r="M5" s="12">
        <f t="shared" si="113"/>
        <v>165825</v>
      </c>
      <c r="N5" s="12">
        <f>SUM(N6:N7)</f>
        <v>166639.62</v>
      </c>
      <c r="O5" s="12">
        <f t="shared" ref="O5" si="114">SUM(O6:O7)</f>
        <v>156789</v>
      </c>
      <c r="P5" s="12">
        <f t="shared" ref="P5:S5" si="115">SUM(P6:P7)</f>
        <v>156789</v>
      </c>
      <c r="Q5" s="12">
        <f>SUM(Q6:Q7)</f>
        <v>172789.58</v>
      </c>
      <c r="R5" s="12">
        <f t="shared" ref="R5" si="116">SUM(R6:R7)</f>
        <v>157220</v>
      </c>
      <c r="S5" s="12">
        <f t="shared" si="115"/>
        <v>157220</v>
      </c>
      <c r="T5" s="12">
        <f>SUM(T6:T7)</f>
        <v>151416.56</v>
      </c>
      <c r="U5" s="12">
        <f t="shared" ref="U5:V5" si="117">SUM(U6:U7)</f>
        <v>180230</v>
      </c>
      <c r="V5" s="12">
        <f t="shared" si="117"/>
        <v>170000</v>
      </c>
      <c r="W5" s="12">
        <f t="shared" ref="W5:Y5" si="118">SUM(W6:W7)</f>
        <v>171832.2</v>
      </c>
      <c r="X5" s="12">
        <f t="shared" ref="X5" si="119">SUM(X6:X7)</f>
        <v>170560</v>
      </c>
      <c r="Y5" s="12">
        <f t="shared" si="118"/>
        <v>171917.36</v>
      </c>
      <c r="Z5" s="12">
        <f t="shared" ref="Z5:AD5" si="120">SUM(Z6:Z7)</f>
        <v>223180.47</v>
      </c>
      <c r="AA5" s="12">
        <f t="shared" si="120"/>
        <v>187000</v>
      </c>
      <c r="AB5" s="12">
        <f t="shared" ref="AB5:AK5" si="121">SUM(AB6:AB7)</f>
        <v>186000</v>
      </c>
      <c r="AC5" s="12">
        <f t="shared" si="120"/>
        <v>204197.73</v>
      </c>
      <c r="AD5" s="12">
        <f t="shared" si="120"/>
        <v>198200</v>
      </c>
      <c r="AE5" s="12">
        <f t="shared" si="121"/>
        <v>199820.97</v>
      </c>
      <c r="AF5" s="12">
        <f t="shared" ref="AF5" si="122">SUM(AF6:AF7)</f>
        <v>216477.32</v>
      </c>
      <c r="AG5" s="12">
        <f t="shared" ref="AG5:AI5" si="123">SUM(AG6:AG7)</f>
        <v>169623</v>
      </c>
      <c r="AH5" s="12">
        <f t="shared" si="123"/>
        <v>217172.58</v>
      </c>
      <c r="AI5" s="12">
        <f t="shared" si="123"/>
        <v>199156.98</v>
      </c>
      <c r="AJ5" s="12">
        <f t="shared" si="121"/>
        <v>197110</v>
      </c>
      <c r="AK5" s="12">
        <f t="shared" si="121"/>
        <v>214110</v>
      </c>
      <c r="AL5" s="12">
        <f t="shared" ref="AL5:AM5" si="124">SUM(AL6:AL7)</f>
        <v>0</v>
      </c>
      <c r="AM5" s="12">
        <f t="shared" si="124"/>
        <v>0</v>
      </c>
      <c r="AN5" s="12">
        <f>SUM(AN6:AN7)</f>
        <v>729600</v>
      </c>
      <c r="AO5" s="12">
        <f t="shared" ref="AO5:AS5" si="125">SUM(AO6:AO7)</f>
        <v>729600</v>
      </c>
      <c r="AP5" s="12">
        <f t="shared" si="125"/>
        <v>792727.09</v>
      </c>
      <c r="AQ5" s="12">
        <f t="shared" ref="AQ5" si="126">SUM(AQ6:AQ7)</f>
        <v>815000</v>
      </c>
      <c r="AR5" s="12">
        <f t="shared" si="125"/>
        <v>807000</v>
      </c>
      <c r="AS5" s="12">
        <f t="shared" si="125"/>
        <v>784110.03</v>
      </c>
      <c r="AT5" s="12">
        <f>SUM(AT6:AT7)</f>
        <v>1219705.19</v>
      </c>
      <c r="AU5" s="12">
        <f>SUM(AU6:AU7)</f>
        <v>784100</v>
      </c>
      <c r="AV5" s="12">
        <f>SUM(AV6:AV7)</f>
        <v>770447.9</v>
      </c>
      <c r="AW5" s="12">
        <f t="shared" ref="AW5" si="127">SUM(AW6:AW7)</f>
        <v>773850</v>
      </c>
      <c r="AX5" s="12">
        <f>SUM(AX6:AX7)</f>
        <v>773850</v>
      </c>
      <c r="AY5" s="12">
        <f>SUM(AY6:AY7)</f>
        <v>785133.4</v>
      </c>
      <c r="AZ5" s="12">
        <f t="shared" ref="AZ5" si="128">SUM(AZ6:AZ7)</f>
        <v>731681</v>
      </c>
      <c r="BA5" s="12">
        <f t="shared" ref="BA5:BE5" si="129">SUM(BA6:BA7)</f>
        <v>731681</v>
      </c>
      <c r="BB5" s="12">
        <f>SUM(BB6:BB7)</f>
        <v>810861.95</v>
      </c>
      <c r="BC5" s="12">
        <f t="shared" ref="BC5:BD5" si="130">SUM(BC6:BC7)</f>
        <v>733700</v>
      </c>
      <c r="BD5" s="12">
        <f t="shared" si="130"/>
        <v>733700</v>
      </c>
      <c r="BE5" s="12">
        <f t="shared" si="129"/>
        <v>706610.66</v>
      </c>
      <c r="BF5" s="12">
        <f t="shared" ref="BF5:BG5" si="131">SUM(BF6:BF7)</f>
        <v>778542</v>
      </c>
      <c r="BG5" s="12">
        <f t="shared" si="131"/>
        <v>760000</v>
      </c>
      <c r="BH5" s="12">
        <f>SUM(BH6:BH7)</f>
        <v>801883.61</v>
      </c>
      <c r="BI5" s="12">
        <f t="shared" ref="BI5" si="132">SUM(BI6:BI7)</f>
        <v>764700</v>
      </c>
      <c r="BJ5" s="12">
        <f>SUM(BJ6:BJ7)</f>
        <v>769882.63</v>
      </c>
      <c r="BK5" s="12">
        <f t="shared" ref="BK5:BN5" si="133">SUM(BK6:BK7)</f>
        <v>852143.58</v>
      </c>
      <c r="BL5" s="12">
        <f t="shared" ref="BL5" si="134">SUM(BL6:BL7)</f>
        <v>712000</v>
      </c>
      <c r="BM5" s="12">
        <f t="shared" si="133"/>
        <v>677000</v>
      </c>
      <c r="BN5" s="12">
        <f t="shared" si="133"/>
        <v>775951.24</v>
      </c>
      <c r="BO5" s="12">
        <f t="shared" ref="BO5:BV5" si="135">SUM(BO6:BO7)</f>
        <v>752916.37</v>
      </c>
      <c r="BP5" s="12">
        <f t="shared" ref="BP5" si="136">SUM(BP6:BP7)</f>
        <v>759105.53</v>
      </c>
      <c r="BQ5" s="12">
        <f>SUM(BQ6:BQ7)</f>
        <v>821098.62</v>
      </c>
      <c r="BR5" s="12">
        <f t="shared" ref="BR5:BT5" si="137">SUM(BR6:BR7)</f>
        <v>772727</v>
      </c>
      <c r="BS5" s="12">
        <f t="shared" si="137"/>
        <v>827341.77</v>
      </c>
      <c r="BT5" s="12">
        <f t="shared" si="137"/>
        <v>907270.71</v>
      </c>
      <c r="BU5" s="12">
        <f t="shared" si="135"/>
        <v>867284</v>
      </c>
      <c r="BV5" s="12">
        <f t="shared" si="135"/>
        <v>942084</v>
      </c>
      <c r="BW5" s="12">
        <f t="shared" ref="BW5:BX5" si="138">SUM(BW6:BW7)</f>
        <v>0</v>
      </c>
      <c r="BX5" s="12">
        <f t="shared" si="138"/>
        <v>0</v>
      </c>
      <c r="BY5" s="12">
        <f>SUM(BY6:BY7)</f>
        <v>441600</v>
      </c>
      <c r="BZ5" s="12">
        <f>SUM(BZ6:BZ7)</f>
        <v>441600</v>
      </c>
      <c r="CA5" s="12">
        <f>SUM(CA6:CA7)</f>
        <v>477992.72</v>
      </c>
      <c r="CB5" s="12">
        <f t="shared" ref="CB5" si="139">SUM(CB6:CB7)</f>
        <v>315000</v>
      </c>
      <c r="CC5" s="12">
        <f>SUM(CC6:CC7)</f>
        <v>305700</v>
      </c>
      <c r="CD5" s="12">
        <f>SUM(CD6:CD7)</f>
        <v>298618.59999999998</v>
      </c>
      <c r="CE5" s="12">
        <f>SUM(CE6:CE7)</f>
        <v>467252.28</v>
      </c>
      <c r="CF5" s="12">
        <f>SUM(CF6:CF7)</f>
        <v>298600</v>
      </c>
      <c r="CG5" s="12">
        <f>SUM(CG6:CG7)</f>
        <v>293503.96000000002</v>
      </c>
      <c r="CH5" s="12">
        <f t="shared" ref="CH5" si="140">SUM(CH6:CH7)</f>
        <v>302800</v>
      </c>
      <c r="CI5" s="12">
        <f>SUM(CI6:CI7)</f>
        <v>302800</v>
      </c>
      <c r="CJ5" s="12">
        <f>SUM(CJ6:CJ7)</f>
        <v>296248.2</v>
      </c>
      <c r="CK5" s="12">
        <f t="shared" ref="CK5" si="141">SUM(CK6:CK7)</f>
        <v>284096</v>
      </c>
      <c r="CL5" s="12">
        <f t="shared" ref="CL5:CP5" si="142">SUM(CL6:CL7)</f>
        <v>284096</v>
      </c>
      <c r="CM5" s="12">
        <f>SUM(CM6:CM7)</f>
        <v>307181.52</v>
      </c>
      <c r="CN5" s="12">
        <f t="shared" ref="CN5:CO5" si="143">SUM(CN6:CN7)</f>
        <v>279500</v>
      </c>
      <c r="CO5" s="12">
        <f t="shared" si="143"/>
        <v>279500</v>
      </c>
      <c r="CP5" s="12">
        <f t="shared" si="142"/>
        <v>270495.02</v>
      </c>
      <c r="CQ5" s="12">
        <f t="shared" ref="CQ5:CR5" si="144">SUM(CQ6:CQ7)</f>
        <v>301947</v>
      </c>
      <c r="CR5" s="12">
        <f t="shared" si="144"/>
        <v>280000</v>
      </c>
      <c r="CS5" s="12">
        <f>SUM(CS6:CS7)</f>
        <v>305479.46000000002</v>
      </c>
      <c r="CT5" s="12">
        <f t="shared" ref="CT5" si="145">SUM(CT6:CT7)</f>
        <v>294700</v>
      </c>
      <c r="CU5" s="12">
        <f>SUM(CU6:CU7)</f>
        <v>296674.34000000003</v>
      </c>
      <c r="CV5" s="12">
        <f t="shared" ref="CV5:DE5" si="146">SUM(CV6:CV7)</f>
        <v>324626.13</v>
      </c>
      <c r="CW5" s="12">
        <f t="shared" ref="CW5" si="147">SUM(CW6:CW7)</f>
        <v>281100</v>
      </c>
      <c r="CX5" s="12">
        <f t="shared" si="146"/>
        <v>265000</v>
      </c>
      <c r="CY5" s="12">
        <f t="shared" si="146"/>
        <v>306296.53999999998</v>
      </c>
      <c r="CZ5" s="12">
        <f t="shared" si="146"/>
        <v>303204.14</v>
      </c>
      <c r="DA5" s="12">
        <f t="shared" ref="DA5:DB5" si="148">SUM(DA6:DA7)</f>
        <v>305561.92000000004</v>
      </c>
      <c r="DB5" s="12">
        <f t="shared" si="148"/>
        <v>323497.13</v>
      </c>
      <c r="DC5" s="12">
        <f t="shared" ref="DC5" si="149">SUM(DC6:DC7)</f>
        <v>253011</v>
      </c>
      <c r="DD5" s="12">
        <f t="shared" si="146"/>
        <v>325693.73</v>
      </c>
      <c r="DE5" s="12">
        <f t="shared" si="146"/>
        <v>287671.20999999996</v>
      </c>
      <c r="DF5" s="12">
        <f t="shared" ref="DF5:DJ5" si="150">SUM(DF6:DF7)</f>
        <v>295665</v>
      </c>
      <c r="DG5" s="12">
        <f t="shared" si="150"/>
        <v>321165</v>
      </c>
      <c r="DH5" s="12">
        <f t="shared" ref="DH5:DI5" si="151">SUM(DH6:DH7)</f>
        <v>0</v>
      </c>
      <c r="DI5" s="12">
        <f t="shared" si="151"/>
        <v>0</v>
      </c>
      <c r="DJ5" s="12">
        <f t="shared" si="150"/>
        <v>19200</v>
      </c>
      <c r="DK5" s="12">
        <f t="shared" ref="DK5:DO5" si="152">SUM(DK6:DK7)</f>
        <v>29200</v>
      </c>
      <c r="DL5" s="12">
        <f t="shared" si="152"/>
        <v>29360.26</v>
      </c>
      <c r="DM5" s="12">
        <f t="shared" ref="DM5" si="153">SUM(DM6:DM7)</f>
        <v>29000</v>
      </c>
      <c r="DN5" s="12">
        <f t="shared" si="152"/>
        <v>25000</v>
      </c>
      <c r="DO5" s="12">
        <f t="shared" si="152"/>
        <v>21925.279999999999</v>
      </c>
      <c r="DP5" s="12">
        <f>SUM(DP6:DP7)</f>
        <v>48703.27</v>
      </c>
      <c r="DQ5" s="12">
        <f>SUM(DQ6:DQ7)</f>
        <v>21900</v>
      </c>
      <c r="DR5" s="12">
        <f t="shared" ref="DR5:EY5" si="154">SUM(DR6:DR7)</f>
        <v>21726</v>
      </c>
      <c r="DS5" s="12">
        <f t="shared" ref="DS5" si="155">SUM(DS6:DS7)</f>
        <v>18425</v>
      </c>
      <c r="DT5" s="12">
        <f t="shared" si="154"/>
        <v>18425</v>
      </c>
      <c r="DU5" s="12">
        <f>SUM(DU6:DU7)</f>
        <v>18515.509999999998</v>
      </c>
      <c r="DV5" s="12">
        <f t="shared" ref="DV5" si="156">SUM(DV6:DV7)</f>
        <v>27605</v>
      </c>
      <c r="DW5" s="12">
        <f t="shared" ref="DW5:EA5" si="157">SUM(DW6:DW7)</f>
        <v>27605</v>
      </c>
      <c r="DX5" s="12">
        <f>SUM(DX6:DX7)</f>
        <v>19198.849999999999</v>
      </c>
      <c r="DY5" s="12">
        <f t="shared" ref="DY5:DZ5" si="158">SUM(DY6:DY7)</f>
        <v>17470</v>
      </c>
      <c r="DZ5" s="12">
        <f t="shared" si="158"/>
        <v>17470</v>
      </c>
      <c r="EA5" s="12">
        <f t="shared" si="157"/>
        <v>19618.07</v>
      </c>
      <c r="EB5" s="12">
        <f t="shared" ref="EB5:EC5" si="159">SUM(EB6:EB7)</f>
        <v>18537</v>
      </c>
      <c r="EC5" s="12">
        <f t="shared" si="159"/>
        <v>18537</v>
      </c>
      <c r="ED5" s="12">
        <f t="shared" ref="ED5:EL5" si="160">SUM(ED6:ED7)</f>
        <v>19092.48</v>
      </c>
      <c r="EE5" s="12">
        <f t="shared" ref="EE5" si="161">SUM(EE6:EE7)</f>
        <v>18500</v>
      </c>
      <c r="EF5" s="12">
        <f t="shared" si="160"/>
        <v>22746.79</v>
      </c>
      <c r="EG5" s="12">
        <f t="shared" si="160"/>
        <v>40578.28</v>
      </c>
      <c r="EH5" s="12">
        <f t="shared" ref="EH5" si="162">SUM(EH6:EH7)</f>
        <v>75400</v>
      </c>
      <c r="EI5" s="12">
        <f t="shared" si="160"/>
        <v>75000</v>
      </c>
      <c r="EJ5" s="12">
        <f t="shared" si="160"/>
        <v>81679.08</v>
      </c>
      <c r="EK5" s="12">
        <f t="shared" si="160"/>
        <v>89250</v>
      </c>
      <c r="EL5" s="12">
        <f t="shared" si="160"/>
        <v>89544.73</v>
      </c>
      <c r="EM5" s="12">
        <f t="shared" ref="EM5:EU5" si="163">SUM(EM6:EM7)</f>
        <v>83668.149999999994</v>
      </c>
      <c r="EN5" s="12">
        <f t="shared" ref="EN5:EP5" si="164">SUM(EN6:EN7)</f>
        <v>83388</v>
      </c>
      <c r="EO5" s="12">
        <f t="shared" si="164"/>
        <v>84521.15</v>
      </c>
      <c r="EP5" s="12">
        <f t="shared" si="164"/>
        <v>88514.19</v>
      </c>
      <c r="EQ5" s="12">
        <f t="shared" si="163"/>
        <v>78844</v>
      </c>
      <c r="ER5" s="12">
        <f t="shared" si="163"/>
        <v>85644</v>
      </c>
      <c r="ES5" s="12">
        <f t="shared" ref="ES5:ET5" si="165">SUM(ES6:ES7)</f>
        <v>0</v>
      </c>
      <c r="ET5" s="12">
        <f t="shared" si="165"/>
        <v>0</v>
      </c>
      <c r="EU5" s="12">
        <f t="shared" si="163"/>
        <v>192000</v>
      </c>
      <c r="EV5" s="12">
        <f t="shared" si="154"/>
        <v>192000</v>
      </c>
      <c r="EW5" s="12">
        <f t="shared" si="154"/>
        <v>207822.91</v>
      </c>
      <c r="EX5" s="12">
        <f t="shared" ref="EX5" si="166">SUM(EX6:EX7)</f>
        <v>200000</v>
      </c>
      <c r="EY5" s="12">
        <f t="shared" si="154"/>
        <v>192000</v>
      </c>
      <c r="EZ5" s="12">
        <f t="shared" si="110"/>
        <v>186692.86</v>
      </c>
      <c r="FA5" s="12">
        <f>SUM(FA6:FA7)</f>
        <v>316200.63</v>
      </c>
      <c r="FB5" s="12">
        <f>SUM(FB6:FB7)</f>
        <v>186700</v>
      </c>
      <c r="FC5" s="12">
        <f t="shared" ref="FC5:GJ5" si="167">SUM(FC6:FC7)</f>
        <v>183440</v>
      </c>
      <c r="FD5" s="12">
        <f t="shared" ref="FD5:FE5" si="168">SUM(FD6:FD7)</f>
        <v>184250</v>
      </c>
      <c r="FE5" s="12">
        <f t="shared" si="168"/>
        <v>184250</v>
      </c>
      <c r="FF5" s="12">
        <f>SUM(FF6:FF7)</f>
        <v>185155.13</v>
      </c>
      <c r="FG5" s="12">
        <f>SUM(FG6:FG7)</f>
        <v>174210</v>
      </c>
      <c r="FH5" s="12">
        <f>SUM(FH6:FH7)</f>
        <v>174210</v>
      </c>
      <c r="FI5" s="12">
        <f>SUM(FI6:FI7)</f>
        <v>191988.43</v>
      </c>
      <c r="FJ5" s="12">
        <f t="shared" ref="FJ5:FK5" si="169">SUM(FJ6:FJ7)</f>
        <v>174700</v>
      </c>
      <c r="FK5" s="12">
        <f t="shared" si="169"/>
        <v>174700</v>
      </c>
      <c r="FL5" s="12">
        <f t="shared" ref="FL5" si="170">SUM(FL6:FL7)</f>
        <v>168240.63</v>
      </c>
      <c r="FM5" s="12">
        <f t="shared" ref="FM5:FN5" si="171">SUM(FM6:FM7)</f>
        <v>185367</v>
      </c>
      <c r="FN5" s="12">
        <f t="shared" si="171"/>
        <v>175000</v>
      </c>
      <c r="FO5" s="12">
        <f t="shared" ref="FO5:FW5" si="172">SUM(FO6:FO7)</f>
        <v>190924.67</v>
      </c>
      <c r="FP5" s="12">
        <f t="shared" ref="FP5" si="173">SUM(FP6:FP7)</f>
        <v>182100</v>
      </c>
      <c r="FQ5" s="12">
        <f t="shared" si="172"/>
        <v>183333.96</v>
      </c>
      <c r="FR5" s="12">
        <f t="shared" si="172"/>
        <v>202891.31999999998</v>
      </c>
      <c r="FS5" s="12">
        <f t="shared" ref="FS5" si="174">SUM(FS6:FS7)</f>
        <v>150034</v>
      </c>
      <c r="FT5" s="12">
        <f t="shared" si="172"/>
        <v>149000</v>
      </c>
      <c r="FU5" s="12">
        <f t="shared" si="172"/>
        <v>163358.06</v>
      </c>
      <c r="FV5" s="12">
        <f t="shared" si="172"/>
        <v>158509</v>
      </c>
      <c r="FW5" s="12">
        <f t="shared" si="172"/>
        <v>159982.60999999999</v>
      </c>
      <c r="FX5" s="12">
        <f t="shared" ref="FX5:GF5" si="175">SUM(FX6:FX7)</f>
        <v>174102.79</v>
      </c>
      <c r="FY5" s="12">
        <f t="shared" ref="FY5" si="176">SUM(FY6:FY7)</f>
        <v>169623</v>
      </c>
      <c r="FZ5" s="12">
        <f t="shared" ref="FZ5:GA5" si="177">SUM(FZ6:FZ7)</f>
        <v>176172.58</v>
      </c>
      <c r="GA5" s="12">
        <f t="shared" si="177"/>
        <v>199156.98</v>
      </c>
      <c r="GB5" s="12">
        <f t="shared" si="175"/>
        <v>197110</v>
      </c>
      <c r="GC5" s="12">
        <f t="shared" si="175"/>
        <v>214110</v>
      </c>
      <c r="GD5" s="12">
        <f t="shared" ref="GD5:GE5" si="178">SUM(GD6:GD7)</f>
        <v>0</v>
      </c>
      <c r="GE5" s="12">
        <f t="shared" si="178"/>
        <v>0</v>
      </c>
      <c r="GF5" s="12">
        <f t="shared" si="175"/>
        <v>441600</v>
      </c>
      <c r="GG5" s="12">
        <f t="shared" si="167"/>
        <v>431600</v>
      </c>
      <c r="GH5" s="12">
        <f t="shared" si="167"/>
        <v>583952.87</v>
      </c>
      <c r="GI5" s="12">
        <f t="shared" ref="GI5" si="179">SUM(GI6:GI7)</f>
        <v>425000</v>
      </c>
      <c r="GJ5" s="12">
        <f t="shared" si="167"/>
        <v>434950</v>
      </c>
      <c r="GK5" s="12">
        <f t="shared" si="110"/>
        <v>416999.32</v>
      </c>
      <c r="GL5" s="12">
        <f>SUM(GL6:GL7)</f>
        <v>632271.88</v>
      </c>
      <c r="GM5" s="12">
        <f>SUM(GM6:GM7)</f>
        <v>411500</v>
      </c>
      <c r="GN5" s="12">
        <f t="shared" ref="GN5:GP5" si="180">SUM(GN6:GN7)</f>
        <v>403967.93</v>
      </c>
      <c r="GO5" s="12">
        <f t="shared" ref="GO5" si="181">SUM(GO6:GO7)</f>
        <v>406150</v>
      </c>
      <c r="GP5" s="12">
        <f t="shared" si="180"/>
        <v>406150</v>
      </c>
      <c r="GQ5" s="12">
        <f>SUM(GQ6:GQ7)</f>
        <v>407741.27</v>
      </c>
      <c r="GR5" s="12">
        <f t="shared" ref="GR5" si="182">SUM(GR6:GR7)</f>
        <v>383798</v>
      </c>
      <c r="GS5" s="12">
        <f t="shared" ref="GS5:II5" si="183">SUM(GS6:GS7)</f>
        <v>383798</v>
      </c>
      <c r="GT5" s="12">
        <f>SUM(GT6:GT7)</f>
        <v>422374.51</v>
      </c>
      <c r="GU5" s="12">
        <f t="shared" ref="GU5:GV5" si="184">SUM(GU6:GU7)</f>
        <v>384300</v>
      </c>
      <c r="GV5" s="12">
        <f t="shared" si="184"/>
        <v>384300</v>
      </c>
      <c r="GW5" s="12">
        <f t="shared" si="183"/>
        <v>370129.41</v>
      </c>
      <c r="GX5" s="12">
        <f t="shared" ref="GX5:GY5" si="185">SUM(GX6:GX7)</f>
        <v>407808</v>
      </c>
      <c r="GY5" s="12">
        <f t="shared" si="185"/>
        <v>380000</v>
      </c>
      <c r="GZ5" s="12">
        <f t="shared" ref="GZ5:HH5" si="186">SUM(GZ6:GZ7)</f>
        <v>420034.25</v>
      </c>
      <c r="HA5" s="12">
        <f t="shared" ref="HA5" si="187">SUM(HA6:HA7)</f>
        <v>400500</v>
      </c>
      <c r="HB5" s="12">
        <f t="shared" si="186"/>
        <v>402844.52</v>
      </c>
      <c r="HC5" s="12">
        <f t="shared" si="186"/>
        <v>385493.5</v>
      </c>
      <c r="HD5" s="12">
        <f t="shared" ref="HD5" si="188">SUM(HD6:HD7)</f>
        <v>467600</v>
      </c>
      <c r="HE5" s="12">
        <f t="shared" si="186"/>
        <v>460000</v>
      </c>
      <c r="HF5" s="12">
        <f t="shared" si="186"/>
        <v>510494.27</v>
      </c>
      <c r="HG5" s="12">
        <f t="shared" si="186"/>
        <v>495340</v>
      </c>
      <c r="HH5" s="12">
        <f t="shared" si="186"/>
        <v>498139.86</v>
      </c>
      <c r="HI5" s="12">
        <f t="shared" ref="HI5:HQ5" si="189">SUM(HI6:HI7)</f>
        <v>531119.68000000005</v>
      </c>
      <c r="HJ5" s="12">
        <f t="shared" ref="HJ5" si="190">SUM(HJ6:HJ7)</f>
        <v>452328</v>
      </c>
      <c r="HK5" s="12">
        <f t="shared" ref="HK5:HL5" si="191">SUM(HK6:HK7)</f>
        <v>538126.89</v>
      </c>
      <c r="HL5" s="12">
        <f t="shared" si="191"/>
        <v>531085.26</v>
      </c>
      <c r="HM5" s="12">
        <f t="shared" si="189"/>
        <v>335087</v>
      </c>
      <c r="HN5" s="12">
        <f t="shared" si="189"/>
        <v>363903</v>
      </c>
      <c r="HO5" s="12">
        <f t="shared" ref="HO5:HP5" si="192">SUM(HO6:HO7)</f>
        <v>0</v>
      </c>
      <c r="HP5" s="12">
        <f t="shared" si="192"/>
        <v>0</v>
      </c>
      <c r="HQ5" s="12">
        <f t="shared" si="189"/>
        <v>0</v>
      </c>
      <c r="HR5" s="12">
        <f t="shared" si="183"/>
        <v>0</v>
      </c>
      <c r="HS5" s="12">
        <f t="shared" si="183"/>
        <v>0</v>
      </c>
      <c r="HT5" s="12">
        <f t="shared" ref="HT5" si="193">SUM(HT6:HT7)</f>
        <v>0</v>
      </c>
      <c r="HU5" s="12">
        <f t="shared" si="183"/>
        <v>0</v>
      </c>
      <c r="HV5" s="12">
        <f t="shared" si="183"/>
        <v>0</v>
      </c>
      <c r="HW5" s="12">
        <f t="shared" ref="HW5" si="194">SUM(HW6:HW7)</f>
        <v>0</v>
      </c>
      <c r="HX5" s="12">
        <f t="shared" si="183"/>
        <v>0</v>
      </c>
      <c r="HY5" s="12">
        <f t="shared" si="183"/>
        <v>0</v>
      </c>
      <c r="HZ5" s="12">
        <f t="shared" ref="HZ5" si="195">SUM(HZ6:HZ7)</f>
        <v>0</v>
      </c>
      <c r="IA5" s="12">
        <f t="shared" si="183"/>
        <v>0</v>
      </c>
      <c r="IB5" s="12">
        <f t="shared" si="183"/>
        <v>0</v>
      </c>
      <c r="IC5" s="12">
        <f t="shared" ref="IC5" si="196">SUM(IC6:IC7)</f>
        <v>0</v>
      </c>
      <c r="ID5" s="12">
        <f t="shared" si="183"/>
        <v>0</v>
      </c>
      <c r="IE5" s="12">
        <f t="shared" si="183"/>
        <v>0</v>
      </c>
      <c r="IF5" s="12">
        <f t="shared" ref="IF5:IG5" si="197">SUM(IF6:IF7)</f>
        <v>0</v>
      </c>
      <c r="IG5" s="12">
        <f t="shared" si="197"/>
        <v>0</v>
      </c>
      <c r="IH5" s="12">
        <f t="shared" si="183"/>
        <v>0</v>
      </c>
      <c r="II5" s="12">
        <f t="shared" si="183"/>
        <v>0</v>
      </c>
      <c r="IJ5" s="12">
        <f t="shared" ref="IJ5:JJ5" si="198">SUM(IJ6:IJ7)</f>
        <v>0</v>
      </c>
      <c r="IK5" s="12">
        <f t="shared" ref="IK5:IQ5" si="199">SUM(IK6:IK7)</f>
        <v>0</v>
      </c>
      <c r="IL5" s="12">
        <f t="shared" ref="IL5" si="200">SUM(IL6:IL7)</f>
        <v>0</v>
      </c>
      <c r="IM5" s="12">
        <f t="shared" si="199"/>
        <v>0</v>
      </c>
      <c r="IN5" s="12">
        <f t="shared" si="199"/>
        <v>0</v>
      </c>
      <c r="IO5" s="12">
        <f t="shared" ref="IO5" si="201">SUM(IO6:IO7)</f>
        <v>0</v>
      </c>
      <c r="IP5" s="12">
        <f t="shared" si="199"/>
        <v>0</v>
      </c>
      <c r="IQ5" s="12">
        <f t="shared" si="199"/>
        <v>0</v>
      </c>
      <c r="IR5" s="12">
        <f t="shared" ref="IR5:IY5" si="202">SUM(IR6:IR7)</f>
        <v>0</v>
      </c>
      <c r="IS5" s="12">
        <f t="shared" ref="IS5" si="203">SUM(IS6:IS7)</f>
        <v>0</v>
      </c>
      <c r="IT5" s="12">
        <f t="shared" si="202"/>
        <v>0</v>
      </c>
      <c r="IU5" s="12">
        <f t="shared" ref="IU5:IW5" si="204">SUM(IU6:IU7)</f>
        <v>0</v>
      </c>
      <c r="IV5" s="12">
        <f t="shared" si="204"/>
        <v>0</v>
      </c>
      <c r="IW5" s="12">
        <f t="shared" si="204"/>
        <v>0</v>
      </c>
      <c r="IX5" s="12">
        <f t="shared" si="202"/>
        <v>0</v>
      </c>
      <c r="IY5" s="12">
        <f t="shared" si="202"/>
        <v>0</v>
      </c>
      <c r="IZ5" s="12">
        <f t="shared" ref="IZ5:JA5" si="205">SUM(IZ6:IZ7)</f>
        <v>0</v>
      </c>
      <c r="JA5" s="12">
        <f t="shared" si="205"/>
        <v>0</v>
      </c>
      <c r="JB5" s="12">
        <f t="shared" si="198"/>
        <v>1920000</v>
      </c>
      <c r="JC5" s="12">
        <f t="shared" ref="JC5" si="206">SUM(JC6:JC7)</f>
        <v>1920000</v>
      </c>
      <c r="JD5" s="12">
        <f t="shared" si="198"/>
        <v>2195767.3199999998</v>
      </c>
      <c r="JE5" s="12">
        <f t="shared" si="198"/>
        <v>1864000</v>
      </c>
      <c r="JF5" s="12">
        <f t="shared" ref="JF5" si="207">SUM(JF6:JF7)</f>
        <v>1934650</v>
      </c>
      <c r="JG5" s="12">
        <f t="shared" si="198"/>
        <v>1876369.6700000002</v>
      </c>
      <c r="JH5" s="12">
        <f t="shared" si="198"/>
        <v>2942462.6599999997</v>
      </c>
      <c r="JI5" s="12">
        <f t="shared" ref="JI5" si="208">SUM(JI6:JI7)</f>
        <v>1870800</v>
      </c>
      <c r="JJ5" s="12">
        <f t="shared" si="198"/>
        <v>1838181.77</v>
      </c>
      <c r="JK5" s="12">
        <f t="shared" ref="JK5:JL5" si="209">SUM(JK6:JK7)</f>
        <v>1851300</v>
      </c>
      <c r="JL5" s="12">
        <f t="shared" si="209"/>
        <v>1851300</v>
      </c>
      <c r="JM5" s="12">
        <f t="shared" ref="JM5:JU5" si="210">SUM(JM6:JM7)</f>
        <v>1859433.13</v>
      </c>
      <c r="JN5" s="12">
        <f t="shared" si="210"/>
        <v>1758179</v>
      </c>
      <c r="JO5" s="12">
        <f t="shared" ref="JO5" si="211">SUM(JO6:JO7)</f>
        <v>1758179</v>
      </c>
      <c r="JP5" s="12">
        <f t="shared" si="210"/>
        <v>1924394.84</v>
      </c>
      <c r="JQ5" s="12">
        <f t="shared" ref="JQ5:JT5" si="212">SUM(JQ6:JQ7)</f>
        <v>1746890</v>
      </c>
      <c r="JR5" s="12">
        <f t="shared" ref="JR5" si="213">SUM(JR6:JR7)</f>
        <v>1746890</v>
      </c>
      <c r="JS5" s="12">
        <f t="shared" si="212"/>
        <v>1686510.3499999999</v>
      </c>
      <c r="JT5" s="12">
        <f t="shared" si="212"/>
        <v>1872431</v>
      </c>
      <c r="JU5" s="12">
        <f t="shared" si="210"/>
        <v>1783537</v>
      </c>
      <c r="JV5" s="12">
        <f t="shared" ref="JV5:JX5" si="214">SUM(JV6:JV7)</f>
        <v>1909246.67</v>
      </c>
      <c r="JW5" s="12">
        <f t="shared" ref="JW5" si="215">SUM(JW6:JW7)</f>
        <v>1831060</v>
      </c>
      <c r="JX5" s="12">
        <f t="shared" si="214"/>
        <v>1847399.6</v>
      </c>
      <c r="JY5" s="12">
        <f t="shared" ref="JY5:KA5" si="216">SUM(JY6:JY7)</f>
        <v>2028913.2800000003</v>
      </c>
      <c r="JZ5" s="12">
        <f t="shared" ref="JZ5" si="217">SUM(JZ6:JZ7)</f>
        <v>1873134</v>
      </c>
      <c r="KA5" s="12">
        <f t="shared" si="216"/>
        <v>1812000</v>
      </c>
      <c r="KB5" s="12">
        <f t="shared" ref="KB5" si="218">SUM(KB6:KB7)</f>
        <v>2041976.92</v>
      </c>
      <c r="KC5" s="12">
        <f t="shared" ref="KC5" si="219">SUM(KC6:KC7)</f>
        <v>1997419.51</v>
      </c>
      <c r="KD5" s="12">
        <f t="shared" ref="KD5:KE5" si="220">SUM(KD6:KD7)</f>
        <v>2012155.62</v>
      </c>
      <c r="KE5" s="12">
        <f t="shared" si="220"/>
        <v>2149963.6899999995</v>
      </c>
      <c r="KF5" s="12">
        <f t="shared" ref="KF5:KG5" si="221">SUM(KF6:KF7)</f>
        <v>1900700</v>
      </c>
      <c r="KG5" s="12">
        <f t="shared" si="221"/>
        <v>2169028.7000000002</v>
      </c>
      <c r="KH5" s="12">
        <f t="shared" ref="KH5:KL5" si="222">SUM(KH6:KH7)</f>
        <v>2212855.3299999996</v>
      </c>
      <c r="KI5" s="12">
        <f t="shared" si="222"/>
        <v>1971100</v>
      </c>
      <c r="KJ5" s="12">
        <f t="shared" ref="KJ5:KK5" si="223">SUM(KJ6:KJ7)</f>
        <v>2141016</v>
      </c>
      <c r="KK5" s="12">
        <f t="shared" si="223"/>
        <v>0</v>
      </c>
      <c r="KL5" s="12">
        <f t="shared" si="222"/>
        <v>0</v>
      </c>
    </row>
    <row r="6" spans="1:312" x14ac:dyDescent="0.25">
      <c r="A6" s="5">
        <v>1101</v>
      </c>
      <c r="B6" s="9" t="s">
        <v>0</v>
      </c>
      <c r="C6" s="13">
        <v>96000</v>
      </c>
      <c r="D6" s="13">
        <v>96000</v>
      </c>
      <c r="E6" s="13">
        <v>103911.47</v>
      </c>
      <c r="F6" s="13">
        <v>80000</v>
      </c>
      <c r="G6" s="13">
        <v>170000</v>
      </c>
      <c r="H6" s="13">
        <v>168023.58</v>
      </c>
      <c r="I6" s="13">
        <v>258329.41</v>
      </c>
      <c r="J6" s="13">
        <v>168000</v>
      </c>
      <c r="K6" s="13">
        <v>165095.98000000001</v>
      </c>
      <c r="L6" s="13">
        <v>165825</v>
      </c>
      <c r="M6" s="13">
        <v>165825</v>
      </c>
      <c r="N6" s="13">
        <v>166639.62</v>
      </c>
      <c r="O6" s="13">
        <v>156789</v>
      </c>
      <c r="P6" s="13">
        <v>156789</v>
      </c>
      <c r="Q6" s="13">
        <v>170498.33</v>
      </c>
      <c r="R6" s="13">
        <v>157220</v>
      </c>
      <c r="S6" s="13">
        <v>157220</v>
      </c>
      <c r="T6" s="13">
        <v>151416.56</v>
      </c>
      <c r="U6" s="13">
        <v>180230</v>
      </c>
      <c r="V6" s="13">
        <v>170000</v>
      </c>
      <c r="W6" s="13">
        <v>171832.2</v>
      </c>
      <c r="X6" s="13">
        <v>170560</v>
      </c>
      <c r="Y6" s="13">
        <v>170560</v>
      </c>
      <c r="Z6" s="13">
        <v>221821.91</v>
      </c>
      <c r="AA6" s="13">
        <v>186000</v>
      </c>
      <c r="AB6" s="13">
        <v>186000</v>
      </c>
      <c r="AC6" s="13">
        <v>198084.2</v>
      </c>
      <c r="AD6" s="13">
        <v>198200</v>
      </c>
      <c r="AE6" s="13">
        <v>198200</v>
      </c>
      <c r="AF6" s="13">
        <v>216021.85</v>
      </c>
      <c r="AG6" s="13">
        <v>169623</v>
      </c>
      <c r="AH6" s="13">
        <v>216000</v>
      </c>
      <c r="AI6" s="58">
        <v>197940.95</v>
      </c>
      <c r="AJ6" s="13">
        <v>197110</v>
      </c>
      <c r="AK6" s="13">
        <v>214110</v>
      </c>
      <c r="AL6" s="13"/>
      <c r="AM6" s="13"/>
      <c r="AN6" s="13">
        <v>729600</v>
      </c>
      <c r="AO6" s="13">
        <v>729600</v>
      </c>
      <c r="AP6" s="13">
        <v>792727.09</v>
      </c>
      <c r="AQ6" s="13">
        <v>815000</v>
      </c>
      <c r="AR6" s="13">
        <v>807000</v>
      </c>
      <c r="AS6" s="13">
        <v>784110.03</v>
      </c>
      <c r="AT6" s="13">
        <v>1219705.19</v>
      </c>
      <c r="AU6" s="13">
        <v>784100</v>
      </c>
      <c r="AV6" s="13">
        <v>770447.9</v>
      </c>
      <c r="AW6" s="13">
        <v>773850</v>
      </c>
      <c r="AX6" s="13">
        <v>773850</v>
      </c>
      <c r="AY6" s="13">
        <v>785133.4</v>
      </c>
      <c r="AZ6" s="13">
        <v>731681</v>
      </c>
      <c r="BA6" s="13">
        <v>731681</v>
      </c>
      <c r="BB6" s="13">
        <v>798936.32</v>
      </c>
      <c r="BC6" s="13">
        <v>733700</v>
      </c>
      <c r="BD6" s="13">
        <v>733700</v>
      </c>
      <c r="BE6" s="13">
        <v>706610.66</v>
      </c>
      <c r="BF6" s="13">
        <v>778542</v>
      </c>
      <c r="BG6" s="13">
        <v>760000</v>
      </c>
      <c r="BH6" s="13">
        <v>801883.61</v>
      </c>
      <c r="BI6" s="13">
        <v>764700</v>
      </c>
      <c r="BJ6" s="13">
        <v>764700</v>
      </c>
      <c r="BK6" s="13">
        <v>846956.36</v>
      </c>
      <c r="BL6" s="13">
        <v>707000</v>
      </c>
      <c r="BM6" s="13">
        <v>677000</v>
      </c>
      <c r="BN6" s="13">
        <v>752719.82</v>
      </c>
      <c r="BO6" s="13">
        <v>752916.37</v>
      </c>
      <c r="BP6" s="13">
        <v>752916.37</v>
      </c>
      <c r="BQ6" s="13">
        <v>821098.6</v>
      </c>
      <c r="BR6" s="13">
        <v>772727</v>
      </c>
      <c r="BS6" s="13">
        <v>822000</v>
      </c>
      <c r="BT6" s="13">
        <v>901731</v>
      </c>
      <c r="BU6" s="13">
        <v>867284</v>
      </c>
      <c r="BV6" s="13">
        <v>942084</v>
      </c>
      <c r="BW6" s="13"/>
      <c r="BX6" s="13"/>
      <c r="BY6" s="13">
        <v>441600</v>
      </c>
      <c r="BZ6" s="13">
        <v>441600</v>
      </c>
      <c r="CA6" s="13">
        <v>477992.72</v>
      </c>
      <c r="CB6" s="13">
        <v>315000</v>
      </c>
      <c r="CC6" s="13">
        <v>305700</v>
      </c>
      <c r="CD6" s="13">
        <v>298618.59999999998</v>
      </c>
      <c r="CE6" s="13">
        <v>467252.28</v>
      </c>
      <c r="CF6" s="13">
        <v>298600</v>
      </c>
      <c r="CG6" s="13">
        <v>293503.96000000002</v>
      </c>
      <c r="CH6" s="13">
        <v>302800</v>
      </c>
      <c r="CI6" s="13">
        <v>302800</v>
      </c>
      <c r="CJ6" s="13">
        <v>296248.2</v>
      </c>
      <c r="CK6" s="13">
        <v>284096</v>
      </c>
      <c r="CL6" s="13">
        <v>284096</v>
      </c>
      <c r="CM6" s="13">
        <v>303108.18</v>
      </c>
      <c r="CN6" s="13">
        <v>279500</v>
      </c>
      <c r="CO6" s="13">
        <v>279500</v>
      </c>
      <c r="CP6" s="13">
        <v>270495.02</v>
      </c>
      <c r="CQ6" s="13">
        <v>301947</v>
      </c>
      <c r="CR6" s="13">
        <v>280000</v>
      </c>
      <c r="CS6" s="13">
        <v>305479.46000000002</v>
      </c>
      <c r="CT6" s="13">
        <v>294700</v>
      </c>
      <c r="CU6" s="13">
        <v>294700</v>
      </c>
      <c r="CV6" s="13">
        <v>322650.03999999998</v>
      </c>
      <c r="CW6" s="13">
        <v>279100</v>
      </c>
      <c r="CX6" s="13">
        <v>265000</v>
      </c>
      <c r="CY6" s="13">
        <v>297126.24</v>
      </c>
      <c r="CZ6" s="13">
        <v>303204.14</v>
      </c>
      <c r="DA6" s="13">
        <v>303204.14</v>
      </c>
      <c r="DB6" s="13">
        <v>323497.12</v>
      </c>
      <c r="DC6" s="13">
        <v>253011</v>
      </c>
      <c r="DD6" s="13">
        <v>324000</v>
      </c>
      <c r="DE6" s="13">
        <v>285914.71999999997</v>
      </c>
      <c r="DF6" s="13">
        <v>295665</v>
      </c>
      <c r="DG6" s="13">
        <v>321165</v>
      </c>
      <c r="DH6" s="13"/>
      <c r="DI6" s="13"/>
      <c r="DJ6" s="13">
        <v>19200</v>
      </c>
      <c r="DK6" s="13">
        <v>29200</v>
      </c>
      <c r="DL6" s="13">
        <v>29360.26</v>
      </c>
      <c r="DM6" s="13">
        <v>29000</v>
      </c>
      <c r="DN6" s="13">
        <v>25000</v>
      </c>
      <c r="DO6" s="13">
        <v>21925.279999999999</v>
      </c>
      <c r="DP6" s="13">
        <v>48703.27</v>
      </c>
      <c r="DQ6" s="13">
        <v>21900</v>
      </c>
      <c r="DR6" s="13">
        <v>21726</v>
      </c>
      <c r="DS6" s="13">
        <v>18425</v>
      </c>
      <c r="DT6" s="13">
        <v>18425</v>
      </c>
      <c r="DU6" s="13">
        <v>18515.509999999998</v>
      </c>
      <c r="DV6" s="13">
        <v>27605</v>
      </c>
      <c r="DW6" s="13">
        <v>27605</v>
      </c>
      <c r="DX6" s="13">
        <v>18944.259999999998</v>
      </c>
      <c r="DY6" s="13">
        <v>17470</v>
      </c>
      <c r="DZ6" s="13">
        <v>17470</v>
      </c>
      <c r="EA6" s="13">
        <v>19618.07</v>
      </c>
      <c r="EB6" s="13">
        <v>18537</v>
      </c>
      <c r="EC6" s="13">
        <v>18537</v>
      </c>
      <c r="ED6" s="13">
        <v>19092.48</v>
      </c>
      <c r="EE6" s="13">
        <v>18500</v>
      </c>
      <c r="EF6" s="13">
        <v>22500</v>
      </c>
      <c r="EG6" s="13">
        <v>40331.26</v>
      </c>
      <c r="EH6" s="13">
        <v>75000</v>
      </c>
      <c r="EI6" s="13">
        <v>75000</v>
      </c>
      <c r="EJ6" s="13">
        <v>79233.67</v>
      </c>
      <c r="EK6" s="13">
        <v>89250</v>
      </c>
      <c r="EL6" s="13">
        <v>89250</v>
      </c>
      <c r="EM6" s="13">
        <v>83668.149999999994</v>
      </c>
      <c r="EN6" s="13">
        <v>83388</v>
      </c>
      <c r="EO6" s="13">
        <v>84000</v>
      </c>
      <c r="EP6" s="13">
        <v>87973.73</v>
      </c>
      <c r="EQ6" s="13">
        <v>78844</v>
      </c>
      <c r="ER6" s="13">
        <v>85644</v>
      </c>
      <c r="ES6" s="13"/>
      <c r="ET6" s="13"/>
      <c r="EU6" s="13">
        <v>192000</v>
      </c>
      <c r="EV6" s="13">
        <v>192000</v>
      </c>
      <c r="EW6" s="13">
        <v>207822.91</v>
      </c>
      <c r="EX6" s="13">
        <v>200000</v>
      </c>
      <c r="EY6" s="13">
        <v>192000</v>
      </c>
      <c r="EZ6" s="13">
        <v>186692.86</v>
      </c>
      <c r="FA6" s="13">
        <v>316200.63</v>
      </c>
      <c r="FB6" s="13">
        <v>186700</v>
      </c>
      <c r="FC6" s="13">
        <v>183440</v>
      </c>
      <c r="FD6" s="13">
        <v>184250</v>
      </c>
      <c r="FE6" s="13">
        <v>184250</v>
      </c>
      <c r="FF6" s="13">
        <v>185155.13</v>
      </c>
      <c r="FG6" s="13">
        <v>174210</v>
      </c>
      <c r="FH6" s="13">
        <v>174210</v>
      </c>
      <c r="FI6" s="13">
        <v>189442.59</v>
      </c>
      <c r="FJ6" s="13">
        <v>174700</v>
      </c>
      <c r="FK6" s="13">
        <v>174700</v>
      </c>
      <c r="FL6" s="13">
        <v>168240.63</v>
      </c>
      <c r="FM6" s="13">
        <v>185367</v>
      </c>
      <c r="FN6" s="13">
        <v>175000</v>
      </c>
      <c r="FO6" s="13">
        <v>190924.67</v>
      </c>
      <c r="FP6" s="13">
        <v>182100</v>
      </c>
      <c r="FQ6" s="13">
        <v>182100</v>
      </c>
      <c r="FR6" s="13">
        <v>201656.27</v>
      </c>
      <c r="FS6" s="13">
        <v>148834</v>
      </c>
      <c r="FT6" s="13">
        <v>149000</v>
      </c>
      <c r="FU6" s="13">
        <v>158467.24</v>
      </c>
      <c r="FV6" s="13">
        <v>158509</v>
      </c>
      <c r="FW6" s="13">
        <v>158509</v>
      </c>
      <c r="FX6" s="13">
        <v>174102.79</v>
      </c>
      <c r="FY6" s="13">
        <v>169623</v>
      </c>
      <c r="FZ6" s="13">
        <v>175000</v>
      </c>
      <c r="GA6" s="13">
        <v>197940.95</v>
      </c>
      <c r="GB6" s="13">
        <v>197110</v>
      </c>
      <c r="GC6" s="13">
        <v>214110</v>
      </c>
      <c r="GD6" s="13"/>
      <c r="GE6" s="13"/>
      <c r="GF6" s="13">
        <v>441600</v>
      </c>
      <c r="GG6" s="13">
        <v>431600</v>
      </c>
      <c r="GH6" s="13">
        <v>493876.87</v>
      </c>
      <c r="GI6" s="13">
        <v>425000</v>
      </c>
      <c r="GJ6" s="13">
        <v>424000</v>
      </c>
      <c r="GK6" s="13">
        <v>411524.32</v>
      </c>
      <c r="GL6" s="13">
        <v>632271.88</v>
      </c>
      <c r="GM6" s="13">
        <v>411500</v>
      </c>
      <c r="GN6" s="13">
        <v>403967.93</v>
      </c>
      <c r="GO6" s="13">
        <v>406150</v>
      </c>
      <c r="GP6" s="13">
        <v>406150</v>
      </c>
      <c r="GQ6" s="13">
        <v>407741.27</v>
      </c>
      <c r="GR6" s="13">
        <v>383798</v>
      </c>
      <c r="GS6" s="13">
        <v>383798</v>
      </c>
      <c r="GT6" s="13">
        <v>416773.71</v>
      </c>
      <c r="GU6" s="13">
        <v>384300</v>
      </c>
      <c r="GV6" s="13">
        <v>384300</v>
      </c>
      <c r="GW6" s="13">
        <v>370129.41</v>
      </c>
      <c r="GX6" s="13">
        <v>407808</v>
      </c>
      <c r="GY6" s="13">
        <v>380000</v>
      </c>
      <c r="GZ6" s="13">
        <v>420034.25</v>
      </c>
      <c r="HA6" s="13">
        <v>400500</v>
      </c>
      <c r="HB6" s="13">
        <v>400500</v>
      </c>
      <c r="HC6" s="13">
        <v>383146.9</v>
      </c>
      <c r="HD6" s="13">
        <v>465100</v>
      </c>
      <c r="HE6" s="13">
        <v>460000</v>
      </c>
      <c r="HF6" s="13">
        <v>495210.44</v>
      </c>
      <c r="HG6" s="13">
        <v>495340</v>
      </c>
      <c r="HH6" s="13">
        <v>495340</v>
      </c>
      <c r="HI6" s="13">
        <v>531119.67000000004</v>
      </c>
      <c r="HJ6" s="13">
        <v>452328</v>
      </c>
      <c r="HK6" s="13">
        <v>535000</v>
      </c>
      <c r="HL6" s="13">
        <v>527842.5</v>
      </c>
      <c r="HM6" s="13">
        <v>335087</v>
      </c>
      <c r="HN6" s="13">
        <v>363903</v>
      </c>
      <c r="HO6" s="13"/>
      <c r="HP6" s="13"/>
      <c r="HQ6" s="13">
        <v>0</v>
      </c>
      <c r="HR6" s="13">
        <v>0</v>
      </c>
      <c r="HS6" s="13">
        <v>0</v>
      </c>
      <c r="HT6" s="13">
        <v>0</v>
      </c>
      <c r="HU6" s="13">
        <v>0</v>
      </c>
      <c r="HV6" s="13">
        <v>0</v>
      </c>
      <c r="HW6" s="13">
        <v>0</v>
      </c>
      <c r="HX6" s="13">
        <v>0</v>
      </c>
      <c r="HY6" s="13">
        <v>0</v>
      </c>
      <c r="HZ6" s="13">
        <v>0</v>
      </c>
      <c r="IA6" s="13">
        <v>0</v>
      </c>
      <c r="IB6" s="13">
        <v>0</v>
      </c>
      <c r="IC6" s="13">
        <v>0</v>
      </c>
      <c r="ID6" s="13">
        <v>0</v>
      </c>
      <c r="IE6" s="13">
        <v>0</v>
      </c>
      <c r="IF6" s="13">
        <v>0</v>
      </c>
      <c r="IG6" s="13">
        <v>0</v>
      </c>
      <c r="IH6" s="13">
        <v>0</v>
      </c>
      <c r="II6" s="13">
        <v>0</v>
      </c>
      <c r="IJ6" s="13">
        <v>0</v>
      </c>
      <c r="IK6" s="13">
        <v>0</v>
      </c>
      <c r="IL6" s="13">
        <v>0</v>
      </c>
      <c r="IM6" s="13">
        <v>0</v>
      </c>
      <c r="IN6" s="13">
        <v>0</v>
      </c>
      <c r="IO6" s="13">
        <v>0</v>
      </c>
      <c r="IP6" s="13">
        <v>0</v>
      </c>
      <c r="IQ6" s="13">
        <v>0</v>
      </c>
      <c r="IR6" s="13">
        <v>0</v>
      </c>
      <c r="IS6" s="13">
        <v>0</v>
      </c>
      <c r="IT6" s="13">
        <v>0</v>
      </c>
      <c r="IU6" s="13">
        <v>0</v>
      </c>
      <c r="IV6" s="13">
        <v>0</v>
      </c>
      <c r="IW6" s="13">
        <v>0</v>
      </c>
      <c r="IX6" s="13">
        <v>0</v>
      </c>
      <c r="IY6" s="13">
        <v>0</v>
      </c>
      <c r="IZ6" s="13"/>
      <c r="JA6" s="13"/>
      <c r="JB6" s="13">
        <f>C6+BY6+AN6+DJ6+EU6+GF6+HQ6</f>
        <v>1920000</v>
      </c>
      <c r="JC6" s="13">
        <f>D6+BZ6+AO6+DK6+EV6+GG6+HR6</f>
        <v>1920000</v>
      </c>
      <c r="JD6" s="13">
        <f>E6+CA6+AP6+DL6+EW6+GH6+HS6</f>
        <v>2105691.3199999998</v>
      </c>
      <c r="JE6" s="13">
        <f>F6+CB6+AQ6+DM6+EX6+GI6+HT6</f>
        <v>1864000</v>
      </c>
      <c r="JF6" s="13">
        <f>G6+CC6+AR6+DN6+EY6+GJ6+HU6</f>
        <v>1923700</v>
      </c>
      <c r="JG6" s="13">
        <f>H6+CD6+AS6+DO6+EZ6+GK6+HV6</f>
        <v>1870894.6700000002</v>
      </c>
      <c r="JH6" s="13">
        <f>I6+CE6+AT6+DP6+FA6+GL6+HW6</f>
        <v>2942462.6599999997</v>
      </c>
      <c r="JI6" s="13">
        <f>J6+CF6+AU6+DQ6+FB6+GM6+HX6</f>
        <v>1870800</v>
      </c>
      <c r="JJ6" s="13">
        <f>K6+CG6+AV6+DR6+FC6+GN6+HY6</f>
        <v>1838181.77</v>
      </c>
      <c r="JK6" s="13">
        <f>L6+CH6+AW6+DS6+FD6+GO6+HZ6</f>
        <v>1851300</v>
      </c>
      <c r="JL6" s="13">
        <f>M6+CI6+AX6+DT6+FE6+GP6+IA6</f>
        <v>1851300</v>
      </c>
      <c r="JM6" s="13">
        <f>N6+CJ6+AY6+DU6+FF6+GQ6+IB6</f>
        <v>1859433.13</v>
      </c>
      <c r="JN6" s="13">
        <f>O6+CK6+AZ6+DV6+FG6+GR6+IC6</f>
        <v>1758179</v>
      </c>
      <c r="JO6" s="13">
        <f>P6+CL6+BA6+DW6+FH6+GS6+ID6</f>
        <v>1758179</v>
      </c>
      <c r="JP6" s="13">
        <f>Q6+CM6+BB6+DX6+FI6+GT6+IE6</f>
        <v>1897703.3900000001</v>
      </c>
      <c r="JQ6" s="13">
        <f>R6+CN6+BC6+DY6+FJ6+GU6+IF6</f>
        <v>1746890</v>
      </c>
      <c r="JR6" s="13">
        <f>S6+CO6+BD6+DZ6+FK6+GV6+IG6</f>
        <v>1746890</v>
      </c>
      <c r="JS6" s="13">
        <f>T6+CP6+BE6+EA6+FL6+GW6+IH6</f>
        <v>1686510.3499999999</v>
      </c>
      <c r="JT6" s="13">
        <f>U6+CQ6+BF6+EB6+FM6+GX6+II6</f>
        <v>1872431</v>
      </c>
      <c r="JU6" s="13">
        <f>V6+CR6+BG6+EC6+FN6+GY6+IJ6</f>
        <v>1783537</v>
      </c>
      <c r="JV6" s="13">
        <f>W6+CS6+BH6+ED6+FO6+GZ6+IK6</f>
        <v>1909246.67</v>
      </c>
      <c r="JW6" s="13">
        <f>X6+CT6+BI6+EE6+FP6+HA6+IL6</f>
        <v>1831060</v>
      </c>
      <c r="JX6" s="13">
        <f>Y6+CU6+BJ6+EF6+FQ6+HB6+IM6</f>
        <v>1835060</v>
      </c>
      <c r="JY6" s="13">
        <f>Z6+BK6+CV6+EG6+FR6+HC6+IN6</f>
        <v>2016562.7400000002</v>
      </c>
      <c r="JZ6" s="13">
        <f>AA6+BL6+CW6+EH6+FS6+HD6+IO6</f>
        <v>1861034</v>
      </c>
      <c r="KA6" s="13">
        <f>AB6+BM6+CX6+EI6+FT6+HE6+IP6</f>
        <v>1812000</v>
      </c>
      <c r="KB6" s="13">
        <f>AC6+BN6+CY6+EJ6+FU6+HF6+IQ6</f>
        <v>1980841.6099999999</v>
      </c>
      <c r="KC6" s="13">
        <f>AD6+BO6+CZ6+EK6+FV6+HG6+IR6</f>
        <v>1997419.51</v>
      </c>
      <c r="KD6" s="13">
        <f>AE6+BP6+DA6+EL6+FW6+HH6+IS6</f>
        <v>1997419.51</v>
      </c>
      <c r="KE6" s="13">
        <f>AF6+BQ6+DB6+EM6+FX6+HI6+IT6</f>
        <v>2149508.1799999997</v>
      </c>
      <c r="KF6" s="13">
        <f>AG6+BR6+DC6+EN6+FY6+HJ6+IU6</f>
        <v>1900700</v>
      </c>
      <c r="KG6" s="13">
        <f>AH6+BS6+DD6+EO6+FZ6+HK6+IV6</f>
        <v>2156000</v>
      </c>
      <c r="KH6" s="13">
        <f>AI6+BT6+DE6+EP6+GA6+HL6+IW6</f>
        <v>2199343.8499999996</v>
      </c>
      <c r="KI6" s="13">
        <f>AJ6+BU6+DF6+EQ6+GB6+HM6+IX6</f>
        <v>1971100</v>
      </c>
      <c r="KJ6" s="13">
        <f>AK6+BV6+DG6+ER6+GC6+HN6+IY6</f>
        <v>2141016</v>
      </c>
      <c r="KK6" s="13">
        <f>AL6+BW6+DH6+ES6+GD6+HO6+IZ6</f>
        <v>0</v>
      </c>
      <c r="KL6" s="13">
        <f>AM6+BX6+DI6+ET6+GE6+HP6+JA6</f>
        <v>0</v>
      </c>
    </row>
    <row r="7" spans="1:312" x14ac:dyDescent="0.25">
      <c r="A7" s="5">
        <v>1103</v>
      </c>
      <c r="B7" s="9" t="s">
        <v>1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2291.25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1357.36</v>
      </c>
      <c r="Z7" s="13">
        <v>1358.56</v>
      </c>
      <c r="AA7" s="13">
        <v>1000</v>
      </c>
      <c r="AB7" s="13">
        <v>0</v>
      </c>
      <c r="AC7" s="13">
        <v>6113.53</v>
      </c>
      <c r="AD7" s="13">
        <v>0</v>
      </c>
      <c r="AE7" s="13">
        <v>1620.97</v>
      </c>
      <c r="AF7" s="13">
        <v>455.47</v>
      </c>
      <c r="AG7" s="13">
        <v>0</v>
      </c>
      <c r="AH7" s="13">
        <v>1172.58</v>
      </c>
      <c r="AI7" s="58">
        <v>1216.03</v>
      </c>
      <c r="AJ7" s="13">
        <v>0</v>
      </c>
      <c r="AK7" s="13">
        <v>0</v>
      </c>
      <c r="AL7" s="13"/>
      <c r="AM7" s="13"/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1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11925.63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13">
        <v>0</v>
      </c>
      <c r="BI7" s="13">
        <v>0</v>
      </c>
      <c r="BJ7" s="13">
        <v>5182.63</v>
      </c>
      <c r="BK7" s="13">
        <v>5187.22</v>
      </c>
      <c r="BL7" s="13">
        <v>5000</v>
      </c>
      <c r="BM7" s="13">
        <v>0</v>
      </c>
      <c r="BN7" s="13">
        <v>23231.42</v>
      </c>
      <c r="BO7" s="13">
        <v>0</v>
      </c>
      <c r="BP7" s="13">
        <v>6189.16</v>
      </c>
      <c r="BQ7" s="13">
        <v>0.02</v>
      </c>
      <c r="BR7" s="13">
        <v>0</v>
      </c>
      <c r="BS7" s="13">
        <v>5341.77</v>
      </c>
      <c r="BT7" s="13">
        <v>5539.71</v>
      </c>
      <c r="BU7" s="13">
        <v>0</v>
      </c>
      <c r="BV7" s="13">
        <v>0</v>
      </c>
      <c r="BW7" s="13"/>
      <c r="BX7" s="13"/>
      <c r="BY7" s="13">
        <v>0</v>
      </c>
      <c r="BZ7" s="13">
        <v>0</v>
      </c>
      <c r="CA7" s="13">
        <v>0</v>
      </c>
      <c r="CB7" s="13">
        <v>0</v>
      </c>
      <c r="CC7" s="13">
        <v>0</v>
      </c>
      <c r="CD7" s="13">
        <v>0</v>
      </c>
      <c r="CE7" s="13">
        <v>0</v>
      </c>
      <c r="CF7" s="13">
        <v>0</v>
      </c>
      <c r="CG7" s="13">
        <v>0</v>
      </c>
      <c r="CH7" s="13">
        <v>0</v>
      </c>
      <c r="CI7" s="13">
        <v>0</v>
      </c>
      <c r="CJ7" s="13">
        <v>0</v>
      </c>
      <c r="CK7" s="13">
        <v>0</v>
      </c>
      <c r="CL7" s="13">
        <v>0</v>
      </c>
      <c r="CM7" s="13">
        <v>4073.34</v>
      </c>
      <c r="CN7" s="13">
        <v>0</v>
      </c>
      <c r="CO7" s="13">
        <v>0</v>
      </c>
      <c r="CP7" s="13">
        <v>0</v>
      </c>
      <c r="CQ7" s="13">
        <v>0</v>
      </c>
      <c r="CR7" s="13">
        <v>0</v>
      </c>
      <c r="CS7" s="13">
        <v>0</v>
      </c>
      <c r="CT7" s="13">
        <v>0</v>
      </c>
      <c r="CU7" s="13">
        <v>1974.34</v>
      </c>
      <c r="CV7" s="13">
        <v>1976.09</v>
      </c>
      <c r="CW7" s="13">
        <v>2000</v>
      </c>
      <c r="CX7" s="13">
        <v>0</v>
      </c>
      <c r="CY7" s="13">
        <v>9170.2999999999993</v>
      </c>
      <c r="CZ7" s="13">
        <v>0</v>
      </c>
      <c r="DA7" s="13">
        <v>2357.7800000000002</v>
      </c>
      <c r="DB7" s="13">
        <v>0.01</v>
      </c>
      <c r="DC7" s="13">
        <v>0</v>
      </c>
      <c r="DD7" s="13">
        <v>1693.73</v>
      </c>
      <c r="DE7" s="13">
        <v>1756.49</v>
      </c>
      <c r="DF7" s="13">
        <v>0</v>
      </c>
      <c r="DG7" s="13">
        <v>0</v>
      </c>
      <c r="DH7" s="13"/>
      <c r="DI7" s="13"/>
      <c r="DJ7" s="13">
        <v>0</v>
      </c>
      <c r="DK7" s="13">
        <v>0</v>
      </c>
      <c r="DL7" s="13">
        <v>0</v>
      </c>
      <c r="DM7" s="13">
        <v>0</v>
      </c>
      <c r="DN7" s="13">
        <v>0</v>
      </c>
      <c r="DO7" s="13">
        <v>0</v>
      </c>
      <c r="DP7" s="13">
        <v>0</v>
      </c>
      <c r="DQ7" s="13">
        <v>0</v>
      </c>
      <c r="DR7" s="13">
        <v>0</v>
      </c>
      <c r="DS7" s="13">
        <v>0</v>
      </c>
      <c r="DT7" s="13">
        <v>0</v>
      </c>
      <c r="DU7" s="13">
        <v>0</v>
      </c>
      <c r="DV7" s="13">
        <v>0</v>
      </c>
      <c r="DW7" s="13">
        <v>0</v>
      </c>
      <c r="DX7" s="13">
        <v>254.59</v>
      </c>
      <c r="DY7" s="13">
        <v>0</v>
      </c>
      <c r="DZ7" s="13">
        <v>0</v>
      </c>
      <c r="EA7" s="13">
        <v>0</v>
      </c>
      <c r="EB7" s="13">
        <v>0</v>
      </c>
      <c r="EC7" s="13">
        <v>0</v>
      </c>
      <c r="ED7" s="13">
        <v>0</v>
      </c>
      <c r="EE7" s="13">
        <v>0</v>
      </c>
      <c r="EF7" s="13">
        <v>246.79</v>
      </c>
      <c r="EG7" s="13">
        <v>247.02</v>
      </c>
      <c r="EH7" s="13">
        <v>400</v>
      </c>
      <c r="EI7" s="13">
        <v>0</v>
      </c>
      <c r="EJ7" s="13">
        <v>2445.41</v>
      </c>
      <c r="EK7" s="13">
        <v>0</v>
      </c>
      <c r="EL7" s="13">
        <v>294.73</v>
      </c>
      <c r="EM7" s="13"/>
      <c r="EN7" s="13">
        <v>0</v>
      </c>
      <c r="EO7" s="13">
        <v>521.15</v>
      </c>
      <c r="EP7" s="13">
        <v>540.46</v>
      </c>
      <c r="EQ7" s="13">
        <v>0</v>
      </c>
      <c r="ER7" s="13">
        <v>0</v>
      </c>
      <c r="ES7" s="13"/>
      <c r="ET7" s="13"/>
      <c r="EU7" s="13">
        <v>0</v>
      </c>
      <c r="EV7" s="13">
        <v>0</v>
      </c>
      <c r="EW7" s="13">
        <v>0</v>
      </c>
      <c r="EX7" s="13">
        <v>0</v>
      </c>
      <c r="EY7" s="13">
        <v>0</v>
      </c>
      <c r="EZ7" s="13">
        <v>0</v>
      </c>
      <c r="FA7" s="13">
        <v>0</v>
      </c>
      <c r="FB7" s="13">
        <v>0</v>
      </c>
      <c r="FC7" s="13">
        <v>0</v>
      </c>
      <c r="FD7" s="13">
        <v>0</v>
      </c>
      <c r="FE7" s="13">
        <v>0</v>
      </c>
      <c r="FF7" s="13">
        <v>0</v>
      </c>
      <c r="FG7" s="13">
        <v>0</v>
      </c>
      <c r="FH7" s="13">
        <v>0</v>
      </c>
      <c r="FI7" s="13">
        <v>2545.84</v>
      </c>
      <c r="FJ7" s="13">
        <v>0</v>
      </c>
      <c r="FK7" s="13">
        <v>0</v>
      </c>
      <c r="FL7" s="13">
        <v>0</v>
      </c>
      <c r="FM7" s="13">
        <v>0</v>
      </c>
      <c r="FN7" s="13">
        <v>0</v>
      </c>
      <c r="FO7" s="13">
        <v>0</v>
      </c>
      <c r="FP7" s="13">
        <v>0</v>
      </c>
      <c r="FQ7" s="13">
        <v>1233.96</v>
      </c>
      <c r="FR7" s="13">
        <v>1235.05</v>
      </c>
      <c r="FS7" s="13">
        <v>1200</v>
      </c>
      <c r="FT7" s="13">
        <v>0</v>
      </c>
      <c r="FU7" s="13">
        <v>4890.82</v>
      </c>
      <c r="FV7" s="13">
        <v>0</v>
      </c>
      <c r="FW7" s="13">
        <v>1473.61</v>
      </c>
      <c r="FX7" s="13"/>
      <c r="FY7" s="13">
        <v>0</v>
      </c>
      <c r="FZ7" s="13">
        <v>1172.58</v>
      </c>
      <c r="GA7" s="13">
        <v>1216.03</v>
      </c>
      <c r="GB7" s="13">
        <v>0</v>
      </c>
      <c r="GC7" s="13">
        <v>0</v>
      </c>
      <c r="GD7" s="13"/>
      <c r="GE7" s="13"/>
      <c r="GF7" s="13">
        <v>0</v>
      </c>
      <c r="GG7" s="13">
        <v>0</v>
      </c>
      <c r="GH7" s="13">
        <v>90076</v>
      </c>
      <c r="GI7" s="13">
        <v>0</v>
      </c>
      <c r="GJ7" s="13">
        <v>10950</v>
      </c>
      <c r="GK7" s="13">
        <v>5475</v>
      </c>
      <c r="GL7" s="13">
        <v>0</v>
      </c>
      <c r="GM7" s="13">
        <v>0</v>
      </c>
      <c r="GN7" s="13">
        <v>0</v>
      </c>
      <c r="GO7" s="13">
        <v>0</v>
      </c>
      <c r="GP7" s="13">
        <v>0</v>
      </c>
      <c r="GQ7" s="13">
        <v>0</v>
      </c>
      <c r="GR7" s="13">
        <v>0</v>
      </c>
      <c r="GS7" s="13">
        <v>0</v>
      </c>
      <c r="GT7" s="13">
        <v>5600.8</v>
      </c>
      <c r="GU7" s="13">
        <v>0</v>
      </c>
      <c r="GV7" s="13">
        <v>0</v>
      </c>
      <c r="GW7" s="13">
        <v>0</v>
      </c>
      <c r="GX7" s="13">
        <v>0</v>
      </c>
      <c r="GY7" s="13">
        <v>0</v>
      </c>
      <c r="GZ7" s="13">
        <v>0</v>
      </c>
      <c r="HA7" s="13">
        <v>0</v>
      </c>
      <c r="HB7" s="13">
        <v>2344.52</v>
      </c>
      <c r="HC7" s="13">
        <v>2346.6</v>
      </c>
      <c r="HD7" s="13">
        <v>2500</v>
      </c>
      <c r="HE7" s="13">
        <v>0</v>
      </c>
      <c r="HF7" s="13">
        <v>15283.83</v>
      </c>
      <c r="HG7" s="13">
        <v>0</v>
      </c>
      <c r="HH7" s="13">
        <v>2799.86</v>
      </c>
      <c r="HI7" s="13">
        <v>0.01</v>
      </c>
      <c r="HJ7" s="13">
        <v>0</v>
      </c>
      <c r="HK7" s="13">
        <v>3126.89</v>
      </c>
      <c r="HL7" s="13">
        <v>3242.76</v>
      </c>
      <c r="HM7" s="13">
        <v>0</v>
      </c>
      <c r="HN7" s="13">
        <v>0</v>
      </c>
      <c r="HO7" s="13"/>
      <c r="HP7" s="13"/>
      <c r="HQ7" s="13">
        <v>0</v>
      </c>
      <c r="HR7" s="13">
        <v>0</v>
      </c>
      <c r="HS7" s="13">
        <v>0</v>
      </c>
      <c r="HT7" s="13">
        <v>0</v>
      </c>
      <c r="HU7" s="13">
        <v>0</v>
      </c>
      <c r="HV7" s="13">
        <v>0</v>
      </c>
      <c r="HW7" s="13">
        <v>0</v>
      </c>
      <c r="HX7" s="13">
        <v>0</v>
      </c>
      <c r="HY7" s="13">
        <v>0</v>
      </c>
      <c r="HZ7" s="13">
        <v>0</v>
      </c>
      <c r="IA7" s="13">
        <v>0</v>
      </c>
      <c r="IB7" s="13">
        <v>0</v>
      </c>
      <c r="IC7" s="13">
        <v>0</v>
      </c>
      <c r="ID7" s="13">
        <v>0</v>
      </c>
      <c r="IE7" s="13">
        <v>0</v>
      </c>
      <c r="IF7" s="13">
        <v>0</v>
      </c>
      <c r="IG7" s="13">
        <v>0</v>
      </c>
      <c r="IH7" s="13">
        <v>0</v>
      </c>
      <c r="II7" s="13">
        <v>0</v>
      </c>
      <c r="IJ7" s="13">
        <v>0</v>
      </c>
      <c r="IK7" s="13">
        <v>0</v>
      </c>
      <c r="IL7" s="13">
        <v>0</v>
      </c>
      <c r="IM7" s="13">
        <v>0</v>
      </c>
      <c r="IN7" s="13">
        <v>0</v>
      </c>
      <c r="IO7" s="13">
        <v>0</v>
      </c>
      <c r="IP7" s="13">
        <v>0</v>
      </c>
      <c r="IQ7" s="13">
        <v>0</v>
      </c>
      <c r="IR7" s="13">
        <v>0</v>
      </c>
      <c r="IS7" s="13">
        <v>0</v>
      </c>
      <c r="IT7" s="13">
        <v>0</v>
      </c>
      <c r="IU7" s="13">
        <v>0</v>
      </c>
      <c r="IV7" s="13">
        <v>0</v>
      </c>
      <c r="IW7" s="13">
        <v>0</v>
      </c>
      <c r="IX7" s="13">
        <v>0</v>
      </c>
      <c r="IY7" s="13">
        <v>0</v>
      </c>
      <c r="IZ7" s="13"/>
      <c r="JA7" s="13"/>
      <c r="JB7" s="13">
        <f>C7+BY7+AN7+DJ7+EU7+GF7+HQ7</f>
        <v>0</v>
      </c>
      <c r="JC7" s="13">
        <f>D7+BZ7+AO7+DK7+EV7+GG7+HR7</f>
        <v>0</v>
      </c>
      <c r="JD7" s="13">
        <f>E7+CA7+AP7+DL7+EW7+GH7+HS7</f>
        <v>90076</v>
      </c>
      <c r="JE7" s="13">
        <f>F7+CB7+AQ7+DM7+EX7+GI7+HT7</f>
        <v>0</v>
      </c>
      <c r="JF7" s="13">
        <f>G7+CC7+AR7+DN7+EY7+GJ7+HU7</f>
        <v>10950</v>
      </c>
      <c r="JG7" s="13">
        <f>H7+CD7+AS7+DO7+EZ7+GK7+HV7</f>
        <v>5475</v>
      </c>
      <c r="JH7" s="13">
        <f>I7+CE7+AT7+DP7+FA7+GL7+HW7</f>
        <v>0</v>
      </c>
      <c r="JI7" s="13">
        <f>J7+CF7+AU7+DQ7+FB7+GM7+HX7</f>
        <v>0</v>
      </c>
      <c r="JJ7" s="13">
        <f>K7+CG7+AV7+DR7+FC7+GN7+HY7</f>
        <v>0</v>
      </c>
      <c r="JK7" s="13">
        <f>L7+CH7+AW7+DS7+FD7+GO7+HZ7</f>
        <v>0</v>
      </c>
      <c r="JL7" s="13">
        <f>M7+CI7+AX7+DT7+FE7+GP7+IA7</f>
        <v>0</v>
      </c>
      <c r="JM7" s="13">
        <f>N7+CJ7+AY7+DU7+FF7+GQ7+IB7</f>
        <v>0</v>
      </c>
      <c r="JN7" s="13">
        <f>O7+CK7+AZ7+DV7+FG7+GR7+IC7</f>
        <v>0</v>
      </c>
      <c r="JO7" s="13">
        <f>P7+CL7+BA7+DW7+FH7+GS7+ID7</f>
        <v>0</v>
      </c>
      <c r="JP7" s="13">
        <f>Q7+CM7+BB7+DX7+FI7+GT7+IE7</f>
        <v>26691.45</v>
      </c>
      <c r="JQ7" s="13">
        <f>R7+CN7+BC7+DY7+FJ7+GU7+IF7</f>
        <v>0</v>
      </c>
      <c r="JR7" s="13">
        <f>S7+CO7+BD7+DZ7+FK7+GV7+IG7</f>
        <v>0</v>
      </c>
      <c r="JS7" s="13">
        <f>T7+CP7+BE7+EA7+FL7+GW7+IH7</f>
        <v>0</v>
      </c>
      <c r="JT7" s="13">
        <f>U7+CQ7+BF7+EB7+FM7+GX7+II7</f>
        <v>0</v>
      </c>
      <c r="JU7" s="13">
        <f>V7+CR7+BG7+EC7+FN7+GY7+IJ7</f>
        <v>0</v>
      </c>
      <c r="JV7" s="13">
        <f>W7+CS7+BH7+ED7+FO7+GZ7+IK7</f>
        <v>0</v>
      </c>
      <c r="JW7" s="13">
        <f>X7+CT7+BI7+EE7+FP7+HA7+IL7</f>
        <v>0</v>
      </c>
      <c r="JX7" s="13">
        <f>Y7+CU7+BJ7+EF7+FQ7+HB7+IM7</f>
        <v>12339.600000000002</v>
      </c>
      <c r="JY7" s="13">
        <f>Z7+BK7+CV7+EG7+FR7+HC7+IN7</f>
        <v>12350.54</v>
      </c>
      <c r="JZ7" s="13">
        <f>AA7+BL7+CW7+EH7+FS7+HD7+IO7</f>
        <v>12100</v>
      </c>
      <c r="KA7" s="13">
        <f>AB7+BM7+CX7+EI7+FT7+HE7+IP7</f>
        <v>0</v>
      </c>
      <c r="KB7" s="13">
        <f>AC7+BN7+CY7+EJ7+FU7+HF7+IQ7</f>
        <v>61135.310000000005</v>
      </c>
      <c r="KC7" s="13">
        <f>AD7+BO7+CZ7+EK7+FV7+HG7+IR7</f>
        <v>0</v>
      </c>
      <c r="KD7" s="13">
        <f>AE7+BP7+DA7+EL7+FW7+HH7+IS7</f>
        <v>14736.11</v>
      </c>
      <c r="KE7" s="13">
        <f>AF7+BQ7+DB7+EM7+FX7+HI7+IT7</f>
        <v>455.51</v>
      </c>
      <c r="KF7" s="13">
        <f>AG7+BR7+DC7+EN7+FY7+HJ7+IU7</f>
        <v>0</v>
      </c>
      <c r="KG7" s="13">
        <f>AH7+BS7+DD7+EO7+FZ7+HK7+IV7</f>
        <v>13028.699999999999</v>
      </c>
      <c r="KH7" s="13">
        <f>AI7+BT7+DE7+EP7+GA7+HL7+IW7</f>
        <v>13511.48</v>
      </c>
      <c r="KI7" s="13">
        <f>AJ7+BU7+DF7+EQ7+GB7+HM7+IX7</f>
        <v>0</v>
      </c>
      <c r="KJ7" s="13">
        <f>AK7+BV7+DG7+ER7+GC7+HN7+IY7</f>
        <v>0</v>
      </c>
      <c r="KK7" s="13">
        <f>AL7+BW7+DH7+ES7+GD7+HO7+IZ7</f>
        <v>0</v>
      </c>
      <c r="KL7" s="13">
        <f>AM7+BX7+DI7+ET7+GE7+HP7+JA7</f>
        <v>0</v>
      </c>
    </row>
    <row r="8" spans="1:312" ht="15" customHeight="1" x14ac:dyDescent="0.25">
      <c r="A8" s="5">
        <v>12</v>
      </c>
      <c r="B8" s="8" t="s">
        <v>81</v>
      </c>
      <c r="C8" s="12">
        <f t="shared" ref="C8:D8" si="224">SUM(C9:C11)</f>
        <v>56275</v>
      </c>
      <c r="D8" s="12">
        <f t="shared" si="224"/>
        <v>16225</v>
      </c>
      <c r="E8" s="12">
        <f t="shared" ref="E8:K8" si="225">SUM(E9:E11)</f>
        <v>606.35</v>
      </c>
      <c r="F8" s="12">
        <f t="shared" si="225"/>
        <v>0</v>
      </c>
      <c r="G8" s="12">
        <f t="shared" ref="G8" si="226">SUM(G9:G11)</f>
        <v>0</v>
      </c>
      <c r="H8" s="12">
        <f t="shared" si="225"/>
        <v>0</v>
      </c>
      <c r="I8" s="12">
        <f t="shared" si="225"/>
        <v>0</v>
      </c>
      <c r="J8" s="12">
        <f t="shared" ref="J8" si="227">SUM(J9:J11)</f>
        <v>0</v>
      </c>
      <c r="K8" s="12">
        <f t="shared" si="225"/>
        <v>0</v>
      </c>
      <c r="L8" s="12">
        <f t="shared" ref="L8:M8" si="228">SUM(L9:L11)</f>
        <v>0</v>
      </c>
      <c r="M8" s="12">
        <f t="shared" si="228"/>
        <v>0</v>
      </c>
      <c r="N8" s="12">
        <f>SUM(N9:N11)</f>
        <v>0</v>
      </c>
      <c r="O8" s="12">
        <f t="shared" ref="O8" si="229">SUM(O9:O11)</f>
        <v>0</v>
      </c>
      <c r="P8" s="12">
        <f t="shared" ref="P8:HY8" si="230">SUM(P9:P11)</f>
        <v>0</v>
      </c>
      <c r="Q8" s="12">
        <f t="shared" si="230"/>
        <v>0</v>
      </c>
      <c r="R8" s="12">
        <f t="shared" ref="R8" si="231">SUM(R9:R11)</f>
        <v>0</v>
      </c>
      <c r="S8" s="12">
        <f t="shared" si="230"/>
        <v>0</v>
      </c>
      <c r="T8" s="12">
        <f t="shared" ref="T8:U8" si="232">SUM(T9:T11)</f>
        <v>0</v>
      </c>
      <c r="U8" s="12">
        <f t="shared" si="232"/>
        <v>0</v>
      </c>
      <c r="V8" s="12">
        <f t="shared" ref="V8:Y8" si="233">SUM(V9:V11)</f>
        <v>0</v>
      </c>
      <c r="W8" s="12">
        <f t="shared" si="233"/>
        <v>10.02</v>
      </c>
      <c r="X8" s="12">
        <f t="shared" ref="X8" si="234">SUM(X9:X11)</f>
        <v>0</v>
      </c>
      <c r="Y8" s="12">
        <f t="shared" si="233"/>
        <v>0</v>
      </c>
      <c r="Z8" s="12">
        <f t="shared" ref="Z8:AD8" si="235">SUM(Z9:Z11)</f>
        <v>5547.06</v>
      </c>
      <c r="AA8" s="12">
        <f t="shared" si="235"/>
        <v>11100</v>
      </c>
      <c r="AB8" s="12">
        <f t="shared" ref="AB8:AK8" si="236">SUM(AB9:AB11)</f>
        <v>0</v>
      </c>
      <c r="AC8" s="12">
        <f t="shared" si="235"/>
        <v>0</v>
      </c>
      <c r="AD8" s="12">
        <f t="shared" si="235"/>
        <v>0</v>
      </c>
      <c r="AE8" s="12">
        <f t="shared" si="236"/>
        <v>0</v>
      </c>
      <c r="AF8" s="12">
        <f t="shared" ref="AF8" si="237">SUM(AF9:AF11)</f>
        <v>0</v>
      </c>
      <c r="AG8" s="12">
        <f t="shared" ref="AG8:AI8" si="238">SUM(AG9:AG11)</f>
        <v>0</v>
      </c>
      <c r="AH8" s="12">
        <f t="shared" si="238"/>
        <v>0</v>
      </c>
      <c r="AI8" s="12">
        <f t="shared" si="238"/>
        <v>0</v>
      </c>
      <c r="AJ8" s="12">
        <f t="shared" si="236"/>
        <v>0</v>
      </c>
      <c r="AK8" s="12">
        <f t="shared" si="236"/>
        <v>0</v>
      </c>
      <c r="AL8" s="12">
        <f t="shared" ref="AL8:AM8" si="239">SUM(AL9:AL11)</f>
        <v>0</v>
      </c>
      <c r="AM8" s="12">
        <f t="shared" si="239"/>
        <v>0</v>
      </c>
      <c r="AN8" s="12">
        <f>SUM(AN9:AN11)</f>
        <v>427690</v>
      </c>
      <c r="AO8" s="12">
        <f>SUM(AO9:AO11)</f>
        <v>123310</v>
      </c>
      <c r="AP8" s="12">
        <f>SUM(AP9:AP11)</f>
        <v>4607.97</v>
      </c>
      <c r="AQ8" s="12">
        <f t="shared" ref="AQ8" si="240">SUM(AQ9:AQ11)</f>
        <v>0</v>
      </c>
      <c r="AR8" s="12">
        <f>SUM(AR9:AR11)</f>
        <v>0</v>
      </c>
      <c r="AS8" s="12">
        <f>SUM(AS9:AS11)</f>
        <v>0</v>
      </c>
      <c r="AT8" s="12">
        <f t="shared" ref="AT8" si="241">SUM(AT9:AT11)</f>
        <v>0</v>
      </c>
      <c r="AU8" s="12">
        <f>SUM(AU9:AU11)</f>
        <v>0</v>
      </c>
      <c r="AV8" s="12">
        <f>SUM(AV9:AV11)</f>
        <v>0</v>
      </c>
      <c r="AW8" s="12">
        <f t="shared" ref="AW8" si="242">SUM(AW9:AW11)</f>
        <v>0</v>
      </c>
      <c r="AX8" s="12">
        <f>SUM(AX9:AX11)</f>
        <v>0</v>
      </c>
      <c r="AY8" s="12">
        <f>SUM(AY9:AY11)</f>
        <v>0</v>
      </c>
      <c r="AZ8" s="12">
        <f t="shared" ref="AZ8" si="243">SUM(AZ9:AZ11)</f>
        <v>0</v>
      </c>
      <c r="BA8" s="12">
        <f>SUM(BA9:BA11)</f>
        <v>0</v>
      </c>
      <c r="BB8" s="12">
        <f>SUM(BB9:BB11)</f>
        <v>0</v>
      </c>
      <c r="BC8" s="12">
        <f t="shared" ref="BC8:BD8" si="244">SUM(BC9:BC11)</f>
        <v>0</v>
      </c>
      <c r="BD8" s="12">
        <f t="shared" si="244"/>
        <v>0</v>
      </c>
      <c r="BE8" s="12">
        <f>SUM(BE9:BE11)</f>
        <v>0</v>
      </c>
      <c r="BF8" s="12">
        <f>SUM(BF9:BF11)</f>
        <v>0</v>
      </c>
      <c r="BG8" s="12">
        <f>SUM(BG9:BG11)</f>
        <v>0</v>
      </c>
      <c r="BH8" s="12">
        <f>SUM(BH9:BH11)</f>
        <v>46.69</v>
      </c>
      <c r="BI8" s="12">
        <f t="shared" ref="BI8" si="245">SUM(BI9:BI11)</f>
        <v>0</v>
      </c>
      <c r="BJ8" s="12">
        <f>SUM(BJ9:BJ11)</f>
        <v>0</v>
      </c>
      <c r="BK8" s="12">
        <f t="shared" ref="BK8:BN8" si="246">SUM(BK9:BK11)</f>
        <v>21179.609999999997</v>
      </c>
      <c r="BL8" s="12">
        <f t="shared" ref="BL8" si="247">SUM(BL9:BL11)</f>
        <v>30300</v>
      </c>
      <c r="BM8" s="12">
        <f t="shared" si="246"/>
        <v>0</v>
      </c>
      <c r="BN8" s="12">
        <f t="shared" si="246"/>
        <v>0</v>
      </c>
      <c r="BO8" s="12">
        <f t="shared" ref="BO8:BV8" si="248">SUM(BO9:BO11)</f>
        <v>0</v>
      </c>
      <c r="BP8" s="12">
        <f t="shared" ref="BP8" si="249">SUM(BP9:BP11)</f>
        <v>0</v>
      </c>
      <c r="BQ8" s="12">
        <f>SUM(BQ9:BQ11)</f>
        <v>0</v>
      </c>
      <c r="BR8" s="12">
        <f t="shared" ref="BR8:BT8" si="250">SUM(BR9:BR11)</f>
        <v>0</v>
      </c>
      <c r="BS8" s="12">
        <f t="shared" si="250"/>
        <v>0</v>
      </c>
      <c r="BT8" s="12">
        <f t="shared" si="250"/>
        <v>0</v>
      </c>
      <c r="BU8" s="12">
        <f t="shared" si="248"/>
        <v>0</v>
      </c>
      <c r="BV8" s="12">
        <f t="shared" si="248"/>
        <v>0</v>
      </c>
      <c r="BW8" s="12">
        <f t="shared" ref="BW8:BX8" si="251">SUM(BW9:BW11)</f>
        <v>0</v>
      </c>
      <c r="BX8" s="12">
        <f t="shared" si="251"/>
        <v>0</v>
      </c>
      <c r="BY8" s="12">
        <f>SUM(BY9:BY11)</f>
        <v>258865</v>
      </c>
      <c r="BZ8" s="12">
        <f>SUM(BZ9:BZ11)</f>
        <v>74635</v>
      </c>
      <c r="CA8" s="12">
        <f>SUM(CA9:CA11)</f>
        <v>2789.14</v>
      </c>
      <c r="CB8" s="12">
        <f t="shared" ref="CB8" si="252">SUM(CB9:CB11)</f>
        <v>0</v>
      </c>
      <c r="CC8" s="12">
        <f>SUM(CC9:CC11)</f>
        <v>0</v>
      </c>
      <c r="CD8" s="12">
        <f>SUM(CD9:CD11)</f>
        <v>0</v>
      </c>
      <c r="CE8" s="12">
        <f t="shared" ref="CE8" si="253">SUM(CE9:CE11)</f>
        <v>0</v>
      </c>
      <c r="CF8" s="12">
        <f>SUM(CF9:CF11)</f>
        <v>0</v>
      </c>
      <c r="CG8" s="12">
        <f>SUM(CG9:CG11)</f>
        <v>0</v>
      </c>
      <c r="CH8" s="12">
        <f t="shared" ref="CH8" si="254">SUM(CH9:CH11)</f>
        <v>0</v>
      </c>
      <c r="CI8" s="12">
        <f>SUM(CI9:CI11)</f>
        <v>0</v>
      </c>
      <c r="CJ8" s="12">
        <f>SUM(CJ9:CJ11)</f>
        <v>0</v>
      </c>
      <c r="CK8" s="12">
        <f t="shared" ref="CK8" si="255">SUM(CK9:CK11)</f>
        <v>0</v>
      </c>
      <c r="CL8" s="12">
        <f>SUM(CL9:CL11)</f>
        <v>0</v>
      </c>
      <c r="CM8" s="12">
        <f>SUM(CM9:CM11)</f>
        <v>0</v>
      </c>
      <c r="CN8" s="12">
        <f t="shared" ref="CN8:CO8" si="256">SUM(CN9:CN11)</f>
        <v>0</v>
      </c>
      <c r="CO8" s="12">
        <f t="shared" si="256"/>
        <v>0</v>
      </c>
      <c r="CP8" s="12">
        <f>SUM(CP9:CP11)</f>
        <v>0</v>
      </c>
      <c r="CQ8" s="12">
        <f>SUM(CQ9:CQ11)</f>
        <v>0</v>
      </c>
      <c r="CR8" s="12">
        <f>SUM(CR9:CR11)</f>
        <v>0</v>
      </c>
      <c r="CS8" s="12">
        <f>SUM(CS9:CS11)</f>
        <v>17.77</v>
      </c>
      <c r="CT8" s="12">
        <f t="shared" ref="CT8" si="257">SUM(CT9:CT11)</f>
        <v>0</v>
      </c>
      <c r="CU8" s="12">
        <f>SUM(CU9:CU11)</f>
        <v>0</v>
      </c>
      <c r="CV8" s="12">
        <f t="shared" ref="CV8:DE8" si="258">SUM(CV9:CV11)</f>
        <v>8068.41</v>
      </c>
      <c r="CW8" s="12">
        <f t="shared" ref="CW8" si="259">SUM(CW9:CW11)</f>
        <v>10600</v>
      </c>
      <c r="CX8" s="12">
        <f t="shared" si="258"/>
        <v>0</v>
      </c>
      <c r="CY8" s="12">
        <f t="shared" si="258"/>
        <v>0</v>
      </c>
      <c r="CZ8" s="12">
        <f t="shared" si="258"/>
        <v>0</v>
      </c>
      <c r="DA8" s="12">
        <f t="shared" ref="DA8:DB8" si="260">SUM(DA9:DA11)</f>
        <v>0</v>
      </c>
      <c r="DB8" s="12">
        <f t="shared" si="260"/>
        <v>0</v>
      </c>
      <c r="DC8" s="12">
        <f t="shared" ref="DC8" si="261">SUM(DC9:DC11)</f>
        <v>0</v>
      </c>
      <c r="DD8" s="12">
        <f t="shared" si="258"/>
        <v>0</v>
      </c>
      <c r="DE8" s="12">
        <f t="shared" si="258"/>
        <v>0</v>
      </c>
      <c r="DF8" s="12">
        <f t="shared" ref="DF8:DJ8" si="262">SUM(DF9:DF11)</f>
        <v>0</v>
      </c>
      <c r="DG8" s="12">
        <f t="shared" si="262"/>
        <v>0</v>
      </c>
      <c r="DH8" s="12">
        <f t="shared" ref="DH8:DI8" si="263">SUM(DH9:DH11)</f>
        <v>0</v>
      </c>
      <c r="DI8" s="12">
        <f t="shared" si="263"/>
        <v>0</v>
      </c>
      <c r="DJ8" s="12">
        <f t="shared" si="262"/>
        <v>11255</v>
      </c>
      <c r="DK8" s="12">
        <f t="shared" si="230"/>
        <v>3245</v>
      </c>
      <c r="DL8" s="12">
        <f t="shared" si="230"/>
        <v>121.34</v>
      </c>
      <c r="DM8" s="12">
        <f t="shared" ref="DM8" si="264">SUM(DM9:DM11)</f>
        <v>0</v>
      </c>
      <c r="DN8" s="12">
        <f t="shared" si="230"/>
        <v>0</v>
      </c>
      <c r="DO8" s="12">
        <f t="shared" si="230"/>
        <v>0</v>
      </c>
      <c r="DP8" s="12">
        <f t="shared" ref="DP8" si="265">SUM(DP9:DP11)</f>
        <v>0</v>
      </c>
      <c r="DQ8" s="12">
        <f t="shared" si="230"/>
        <v>0</v>
      </c>
      <c r="DR8" s="12">
        <f t="shared" si="230"/>
        <v>0</v>
      </c>
      <c r="DS8" s="12">
        <f t="shared" ref="DS8" si="266">SUM(DS9:DS11)</f>
        <v>0</v>
      </c>
      <c r="DT8" s="12">
        <f t="shared" si="230"/>
        <v>0</v>
      </c>
      <c r="DU8" s="12">
        <f t="shared" si="230"/>
        <v>0</v>
      </c>
      <c r="DV8" s="12">
        <f t="shared" ref="DV8" si="267">SUM(DV9:DV11)</f>
        <v>0</v>
      </c>
      <c r="DW8" s="12">
        <f t="shared" si="230"/>
        <v>0</v>
      </c>
      <c r="DX8" s="12">
        <f t="shared" si="230"/>
        <v>0</v>
      </c>
      <c r="DY8" s="12">
        <f t="shared" ref="DY8:DZ8" si="268">SUM(DY9:DY11)</f>
        <v>0</v>
      </c>
      <c r="DZ8" s="12">
        <f t="shared" si="268"/>
        <v>0</v>
      </c>
      <c r="EA8" s="12">
        <f t="shared" si="230"/>
        <v>0</v>
      </c>
      <c r="EB8" s="12">
        <f t="shared" si="230"/>
        <v>0</v>
      </c>
      <c r="EC8" s="12">
        <f t="shared" ref="EC8:EL8" si="269">SUM(EC9:EC11)</f>
        <v>0</v>
      </c>
      <c r="ED8" s="12">
        <f t="shared" si="269"/>
        <v>1.1299999999999999</v>
      </c>
      <c r="EE8" s="12">
        <f t="shared" ref="EE8" si="270">SUM(EE9:EE11)</f>
        <v>0</v>
      </c>
      <c r="EF8" s="12">
        <f t="shared" si="269"/>
        <v>0</v>
      </c>
      <c r="EG8" s="12">
        <f t="shared" si="269"/>
        <v>1008.55</v>
      </c>
      <c r="EH8" s="12">
        <f t="shared" ref="EH8" si="271">SUM(EH9:EH11)</f>
        <v>3050</v>
      </c>
      <c r="EI8" s="12">
        <f t="shared" si="269"/>
        <v>0</v>
      </c>
      <c r="EJ8" s="12">
        <f t="shared" si="269"/>
        <v>0</v>
      </c>
      <c r="EK8" s="12">
        <f t="shared" si="269"/>
        <v>0</v>
      </c>
      <c r="EL8" s="12">
        <f t="shared" si="269"/>
        <v>0</v>
      </c>
      <c r="EM8" s="12">
        <f t="shared" ref="EM8:EU8" si="272">SUM(EM9:EM11)</f>
        <v>0</v>
      </c>
      <c r="EN8" s="12">
        <f t="shared" ref="EN8:EP8" si="273">SUM(EN9:EN11)</f>
        <v>0</v>
      </c>
      <c r="EO8" s="12">
        <f t="shared" si="273"/>
        <v>0</v>
      </c>
      <c r="EP8" s="12">
        <f t="shared" si="273"/>
        <v>0</v>
      </c>
      <c r="EQ8" s="12">
        <f t="shared" si="272"/>
        <v>0</v>
      </c>
      <c r="ER8" s="12">
        <f t="shared" si="272"/>
        <v>0</v>
      </c>
      <c r="ES8" s="12">
        <f t="shared" ref="ES8:ET8" si="274">SUM(ES9:ES11)</f>
        <v>0</v>
      </c>
      <c r="ET8" s="12">
        <f t="shared" si="274"/>
        <v>0</v>
      </c>
      <c r="EU8" s="12">
        <f t="shared" si="272"/>
        <v>112550</v>
      </c>
      <c r="EV8" s="12">
        <f t="shared" si="230"/>
        <v>32450</v>
      </c>
      <c r="EW8" s="12">
        <f t="shared" si="230"/>
        <v>1212.72</v>
      </c>
      <c r="EX8" s="12">
        <f t="shared" ref="EX8" si="275">SUM(EX9:EX11)</f>
        <v>0</v>
      </c>
      <c r="EY8" s="12">
        <f t="shared" si="230"/>
        <v>0</v>
      </c>
      <c r="EZ8" s="12">
        <f t="shared" si="230"/>
        <v>0</v>
      </c>
      <c r="FA8" s="12">
        <f t="shared" ref="FA8" si="276">SUM(FA9:FA11)</f>
        <v>0</v>
      </c>
      <c r="FB8" s="12">
        <f t="shared" si="230"/>
        <v>0</v>
      </c>
      <c r="FC8" s="12">
        <f t="shared" si="230"/>
        <v>0</v>
      </c>
      <c r="FD8" s="12">
        <f t="shared" ref="FD8:FE8" si="277">SUM(FD9:FD11)</f>
        <v>0</v>
      </c>
      <c r="FE8" s="12">
        <f t="shared" si="277"/>
        <v>0</v>
      </c>
      <c r="FF8" s="12">
        <f>SUM(FF9:FF11)</f>
        <v>0</v>
      </c>
      <c r="FG8" s="12">
        <f>SUM(FG9:FG11)</f>
        <v>0</v>
      </c>
      <c r="FH8" s="12">
        <f>SUM(FH9:FH11)</f>
        <v>0</v>
      </c>
      <c r="FI8" s="12">
        <f t="shared" si="230"/>
        <v>0</v>
      </c>
      <c r="FJ8" s="12">
        <f t="shared" ref="FJ8:FK8" si="278">SUM(FJ9:FJ11)</f>
        <v>0</v>
      </c>
      <c r="FK8" s="12">
        <f t="shared" si="278"/>
        <v>0</v>
      </c>
      <c r="FL8" s="12">
        <f t="shared" si="230"/>
        <v>0</v>
      </c>
      <c r="FM8" s="12">
        <f t="shared" si="230"/>
        <v>0</v>
      </c>
      <c r="FN8" s="12">
        <f t="shared" ref="FN8:FW8" si="279">SUM(FN9:FN11)</f>
        <v>0</v>
      </c>
      <c r="FO8" s="12">
        <f t="shared" si="279"/>
        <v>11.11</v>
      </c>
      <c r="FP8" s="12">
        <f t="shared" ref="FP8" si="280">SUM(FP9:FP11)</f>
        <v>0</v>
      </c>
      <c r="FQ8" s="12">
        <f t="shared" si="279"/>
        <v>0</v>
      </c>
      <c r="FR8" s="12">
        <f t="shared" si="279"/>
        <v>5042.78</v>
      </c>
      <c r="FS8" s="12">
        <f t="shared" ref="FS8" si="281">SUM(FS9:FS11)</f>
        <v>9100</v>
      </c>
      <c r="FT8" s="12">
        <f t="shared" si="279"/>
        <v>0</v>
      </c>
      <c r="FU8" s="12">
        <f t="shared" si="279"/>
        <v>0</v>
      </c>
      <c r="FV8" s="12">
        <f t="shared" si="279"/>
        <v>0</v>
      </c>
      <c r="FW8" s="12">
        <f t="shared" si="279"/>
        <v>0</v>
      </c>
      <c r="FX8" s="12">
        <f t="shared" ref="FX8:GF8" si="282">SUM(FX9:FX11)</f>
        <v>0</v>
      </c>
      <c r="FY8" s="12">
        <f t="shared" ref="FY8" si="283">SUM(FY9:FY11)</f>
        <v>0</v>
      </c>
      <c r="FZ8" s="12">
        <f t="shared" ref="FZ8:GA8" si="284">SUM(FZ9:FZ11)</f>
        <v>0</v>
      </c>
      <c r="GA8" s="12">
        <f t="shared" si="284"/>
        <v>0</v>
      </c>
      <c r="GB8" s="12">
        <f t="shared" si="282"/>
        <v>0</v>
      </c>
      <c r="GC8" s="12">
        <f t="shared" si="282"/>
        <v>0</v>
      </c>
      <c r="GD8" s="12">
        <f t="shared" ref="GD8:GE8" si="285">SUM(GD9:GD11)</f>
        <v>0</v>
      </c>
      <c r="GE8" s="12">
        <f t="shared" si="285"/>
        <v>0</v>
      </c>
      <c r="GF8" s="12">
        <f t="shared" si="282"/>
        <v>258865</v>
      </c>
      <c r="GG8" s="12">
        <f t="shared" si="230"/>
        <v>74635</v>
      </c>
      <c r="GH8" s="12">
        <f t="shared" si="230"/>
        <v>2788.7</v>
      </c>
      <c r="GI8" s="12">
        <f t="shared" ref="GI8" si="286">SUM(GI9:GI11)</f>
        <v>0</v>
      </c>
      <c r="GJ8" s="12">
        <f t="shared" si="230"/>
        <v>0</v>
      </c>
      <c r="GK8" s="12">
        <f t="shared" si="230"/>
        <v>0</v>
      </c>
      <c r="GL8" s="12">
        <f t="shared" ref="GL8" si="287">SUM(GL9:GL11)</f>
        <v>0</v>
      </c>
      <c r="GM8" s="12">
        <f t="shared" si="230"/>
        <v>0</v>
      </c>
      <c r="GN8" s="12">
        <f t="shared" si="230"/>
        <v>0</v>
      </c>
      <c r="GO8" s="12">
        <f t="shared" ref="GO8" si="288">SUM(GO9:GO11)</f>
        <v>0</v>
      </c>
      <c r="GP8" s="12">
        <f t="shared" si="230"/>
        <v>0</v>
      </c>
      <c r="GQ8" s="12">
        <f t="shared" si="230"/>
        <v>0</v>
      </c>
      <c r="GR8" s="12">
        <f t="shared" ref="GR8" si="289">SUM(GR9:GR11)</f>
        <v>0</v>
      </c>
      <c r="GS8" s="12">
        <f t="shared" si="230"/>
        <v>0</v>
      </c>
      <c r="GT8" s="12">
        <f t="shared" si="230"/>
        <v>0</v>
      </c>
      <c r="GU8" s="12">
        <f t="shared" ref="GU8:GV8" si="290">SUM(GU9:GU11)</f>
        <v>0</v>
      </c>
      <c r="GV8" s="12">
        <f t="shared" si="290"/>
        <v>0</v>
      </c>
      <c r="GW8" s="12">
        <f t="shared" si="230"/>
        <v>0</v>
      </c>
      <c r="GX8" s="12">
        <f t="shared" si="230"/>
        <v>0</v>
      </c>
      <c r="GY8" s="12">
        <f t="shared" ref="GY8:HH8" si="291">SUM(GY9:GY11)</f>
        <v>0</v>
      </c>
      <c r="GZ8" s="12">
        <f t="shared" si="291"/>
        <v>24.46</v>
      </c>
      <c r="HA8" s="12">
        <f t="shared" ref="HA8" si="292">SUM(HA9:HA11)</f>
        <v>0</v>
      </c>
      <c r="HB8" s="12">
        <f t="shared" si="291"/>
        <v>0</v>
      </c>
      <c r="HC8" s="12">
        <f t="shared" si="291"/>
        <v>9581.25</v>
      </c>
      <c r="HD8" s="12">
        <f t="shared" ref="HD8" si="293">SUM(HD9:HD11)</f>
        <v>19150</v>
      </c>
      <c r="HE8" s="12">
        <f t="shared" si="291"/>
        <v>0</v>
      </c>
      <c r="HF8" s="12">
        <f t="shared" si="291"/>
        <v>0</v>
      </c>
      <c r="HG8" s="12">
        <f t="shared" si="291"/>
        <v>0</v>
      </c>
      <c r="HH8" s="12">
        <f t="shared" si="291"/>
        <v>0</v>
      </c>
      <c r="HI8" s="12">
        <f t="shared" ref="HI8:HQ8" si="294">SUM(HI9:HI11)</f>
        <v>0</v>
      </c>
      <c r="HJ8" s="12">
        <f t="shared" ref="HJ8" si="295">SUM(HJ9:HJ11)</f>
        <v>0</v>
      </c>
      <c r="HK8" s="12">
        <f t="shared" ref="HK8:HL8" si="296">SUM(HK9:HK11)</f>
        <v>0</v>
      </c>
      <c r="HL8" s="12">
        <f t="shared" si="296"/>
        <v>0</v>
      </c>
      <c r="HM8" s="12">
        <f t="shared" si="294"/>
        <v>0</v>
      </c>
      <c r="HN8" s="12">
        <f t="shared" si="294"/>
        <v>0</v>
      </c>
      <c r="HO8" s="12">
        <f t="shared" ref="HO8:HP8" si="297">SUM(HO9:HO11)</f>
        <v>0</v>
      </c>
      <c r="HP8" s="12">
        <f t="shared" si="297"/>
        <v>0</v>
      </c>
      <c r="HQ8" s="12">
        <f t="shared" si="294"/>
        <v>0</v>
      </c>
      <c r="HR8" s="12">
        <f t="shared" si="230"/>
        <v>801000</v>
      </c>
      <c r="HS8" s="12">
        <f t="shared" si="230"/>
        <v>988769.96</v>
      </c>
      <c r="HT8" s="12">
        <f t="shared" ref="HT8" si="298">SUM(HT9:HT11)</f>
        <v>1032800</v>
      </c>
      <c r="HU8" s="12">
        <f t="shared" si="230"/>
        <v>1013300</v>
      </c>
      <c r="HV8" s="12">
        <f t="shared" si="230"/>
        <v>904835.53</v>
      </c>
      <c r="HW8" s="12">
        <f t="shared" ref="HW8" si="299">SUM(HW9:HW11)</f>
        <v>1029835.41</v>
      </c>
      <c r="HX8" s="12">
        <f t="shared" si="230"/>
        <v>918600</v>
      </c>
      <c r="HY8" s="12">
        <f t="shared" si="230"/>
        <v>913327.92000000016</v>
      </c>
      <c r="HZ8" s="12">
        <f t="shared" ref="HZ8" si="300">SUM(HZ9:HZ11)</f>
        <v>950595</v>
      </c>
      <c r="IA8" s="12">
        <f t="shared" ref="IA8:II8" si="301">SUM(IA9:IA11)</f>
        <v>955970</v>
      </c>
      <c r="IB8" s="12">
        <f t="shared" si="301"/>
        <v>902069.21</v>
      </c>
      <c r="IC8" s="12">
        <f t="shared" ref="IC8" si="302">SUM(IC9:IC11)</f>
        <v>877968</v>
      </c>
      <c r="ID8" s="12">
        <f t="shared" si="301"/>
        <v>877968</v>
      </c>
      <c r="IE8" s="12">
        <f t="shared" si="301"/>
        <v>927200.84000000008</v>
      </c>
      <c r="IF8" s="12">
        <f t="shared" ref="IF8:IG8" si="303">SUM(IF9:IF11)</f>
        <v>860440</v>
      </c>
      <c r="IG8" s="12">
        <f t="shared" si="303"/>
        <v>871700</v>
      </c>
      <c r="IH8" s="12">
        <f t="shared" si="301"/>
        <v>766172.04999999993</v>
      </c>
      <c r="II8" s="12">
        <f t="shared" si="301"/>
        <v>922243</v>
      </c>
      <c r="IJ8" s="12">
        <f t="shared" ref="IJ8:JJ8" si="304">SUM(IJ9:IJ11)</f>
        <v>875000</v>
      </c>
      <c r="IK8" s="12">
        <f t="shared" si="304"/>
        <v>920295.65</v>
      </c>
      <c r="IL8" s="12">
        <f t="shared" ref="IL8" si="305">SUM(IL9:IL11)</f>
        <v>902000</v>
      </c>
      <c r="IM8" s="12">
        <f t="shared" si="304"/>
        <v>902000</v>
      </c>
      <c r="IN8" s="12">
        <f t="shared" si="304"/>
        <v>782717.78</v>
      </c>
      <c r="IO8" s="12">
        <f t="shared" ref="IO8" si="306">SUM(IO9:IO11)</f>
        <v>920949.7</v>
      </c>
      <c r="IP8" s="12">
        <f t="shared" si="304"/>
        <v>949900</v>
      </c>
      <c r="IQ8" s="12">
        <f t="shared" si="304"/>
        <v>869687.05</v>
      </c>
      <c r="IR8" s="12">
        <f t="shared" ref="IR8:IY8" si="307">SUM(IR9:IR11)</f>
        <v>951060</v>
      </c>
      <c r="IS8" s="12">
        <f t="shared" ref="IS8" si="308">SUM(IS9:IS11)</f>
        <v>951060</v>
      </c>
      <c r="IT8" s="12">
        <f t="shared" si="307"/>
        <v>927244.64</v>
      </c>
      <c r="IU8" s="12">
        <f t="shared" ref="IU8:IW8" si="309">SUM(IU9:IU11)</f>
        <v>1100300</v>
      </c>
      <c r="IV8" s="12">
        <f t="shared" si="309"/>
        <v>1155000</v>
      </c>
      <c r="IW8" s="12">
        <f t="shared" si="309"/>
        <v>959607.34000000008</v>
      </c>
      <c r="IX8" s="12">
        <f t="shared" si="307"/>
        <v>998200</v>
      </c>
      <c r="IY8" s="12">
        <f t="shared" si="307"/>
        <v>1118200</v>
      </c>
      <c r="IZ8" s="12">
        <f t="shared" ref="IZ8:JA8" si="310">SUM(IZ9:IZ11)</f>
        <v>0</v>
      </c>
      <c r="JA8" s="12">
        <f t="shared" si="310"/>
        <v>0</v>
      </c>
      <c r="JB8" s="12">
        <f t="shared" si="304"/>
        <v>1125500</v>
      </c>
      <c r="JC8" s="12">
        <f t="shared" ref="JC8" si="311">SUM(JC9:JC11)</f>
        <v>1125500</v>
      </c>
      <c r="JD8" s="12">
        <f t="shared" si="304"/>
        <v>1000896.18</v>
      </c>
      <c r="JE8" s="12">
        <f t="shared" si="304"/>
        <v>1032800</v>
      </c>
      <c r="JF8" s="12">
        <f t="shared" ref="JF8" si="312">SUM(JF9:JF11)</f>
        <v>1013300</v>
      </c>
      <c r="JG8" s="12">
        <f t="shared" si="304"/>
        <v>904835.53</v>
      </c>
      <c r="JH8" s="12">
        <f t="shared" si="304"/>
        <v>1029835.41</v>
      </c>
      <c r="JI8" s="12">
        <f t="shared" ref="JI8" si="313">SUM(JI9:JI11)</f>
        <v>918600</v>
      </c>
      <c r="JJ8" s="12">
        <f t="shared" si="304"/>
        <v>913327.92000000016</v>
      </c>
      <c r="JK8" s="12">
        <f t="shared" ref="JK8:JL8" si="314">SUM(JK9:JK11)</f>
        <v>950595</v>
      </c>
      <c r="JL8" s="12">
        <f t="shared" si="314"/>
        <v>955970</v>
      </c>
      <c r="JM8" s="12">
        <f t="shared" ref="JM8:JU8" si="315">SUM(JM9:JM11)</f>
        <v>902069.21</v>
      </c>
      <c r="JN8" s="12">
        <f t="shared" si="315"/>
        <v>877968</v>
      </c>
      <c r="JO8" s="12">
        <f t="shared" ref="JO8" si="316">SUM(JO9:JO11)</f>
        <v>877968</v>
      </c>
      <c r="JP8" s="12">
        <f t="shared" si="315"/>
        <v>927200.84000000008</v>
      </c>
      <c r="JQ8" s="12">
        <f t="shared" ref="JQ8:JT8" si="317">SUM(JQ9:JQ11)</f>
        <v>860440</v>
      </c>
      <c r="JR8" s="12">
        <f t="shared" ref="JR8" si="318">SUM(JR9:JR11)</f>
        <v>871700</v>
      </c>
      <c r="JS8" s="12">
        <f t="shared" si="317"/>
        <v>766172.04999999993</v>
      </c>
      <c r="JT8" s="12">
        <f t="shared" si="317"/>
        <v>922243</v>
      </c>
      <c r="JU8" s="12">
        <f t="shared" si="315"/>
        <v>875000</v>
      </c>
      <c r="JV8" s="12">
        <f t="shared" ref="JV8:JX8" si="319">SUM(JV9:JV11)</f>
        <v>920406.83</v>
      </c>
      <c r="JW8" s="12">
        <f t="shared" ref="JW8" si="320">SUM(JW9:JW11)</f>
        <v>902000</v>
      </c>
      <c r="JX8" s="12">
        <f t="shared" si="319"/>
        <v>902000</v>
      </c>
      <c r="JY8" s="12">
        <f t="shared" ref="JY8:KA8" si="321">SUM(JY9:JY11)</f>
        <v>833145.44</v>
      </c>
      <c r="JZ8" s="12">
        <f t="shared" ref="JZ8" si="322">SUM(JZ9:JZ11)</f>
        <v>1004249.7</v>
      </c>
      <c r="KA8" s="12">
        <f t="shared" si="321"/>
        <v>949900</v>
      </c>
      <c r="KB8" s="12">
        <f t="shared" ref="KB8" si="323">SUM(KB9:KB11)</f>
        <v>869687.05</v>
      </c>
      <c r="KC8" s="12">
        <f t="shared" ref="KC8" si="324">SUM(KC9:KC11)</f>
        <v>951060</v>
      </c>
      <c r="KD8" s="12">
        <f t="shared" ref="KD8:KE8" si="325">SUM(KD9:KD11)</f>
        <v>951060</v>
      </c>
      <c r="KE8" s="12">
        <f t="shared" si="325"/>
        <v>927244.64</v>
      </c>
      <c r="KF8" s="12">
        <f t="shared" ref="KF8:KG8" si="326">SUM(KF9:KF11)</f>
        <v>1100300</v>
      </c>
      <c r="KG8" s="12">
        <f t="shared" si="326"/>
        <v>1155000</v>
      </c>
      <c r="KH8" s="12">
        <f t="shared" ref="KH8:KL8" si="327">SUM(KH9:KH11)</f>
        <v>959607.34000000008</v>
      </c>
      <c r="KI8" s="12">
        <f t="shared" si="327"/>
        <v>998200</v>
      </c>
      <c r="KJ8" s="12">
        <f t="shared" ref="KJ8:KK8" si="328">SUM(KJ9:KJ11)</f>
        <v>1118200</v>
      </c>
      <c r="KK8" s="12">
        <f t="shared" si="328"/>
        <v>0</v>
      </c>
      <c r="KL8" s="12">
        <f t="shared" si="327"/>
        <v>0</v>
      </c>
    </row>
    <row r="9" spans="1:312" x14ac:dyDescent="0.25">
      <c r="A9" s="5">
        <v>1201</v>
      </c>
      <c r="B9" s="9" t="s">
        <v>2</v>
      </c>
      <c r="C9" s="13">
        <v>15200</v>
      </c>
      <c r="D9" s="13">
        <v>15200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10.02</v>
      </c>
      <c r="X9" s="13">
        <v>0</v>
      </c>
      <c r="Y9" s="13">
        <v>0</v>
      </c>
      <c r="Z9" s="13">
        <v>1465.66</v>
      </c>
      <c r="AA9" s="13">
        <v>3000</v>
      </c>
      <c r="AB9" s="13">
        <v>0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/>
      <c r="AM9" s="13"/>
      <c r="AN9" s="13">
        <v>115520</v>
      </c>
      <c r="AO9" s="13">
        <v>115520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1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13">
        <v>46.69</v>
      </c>
      <c r="BI9" s="13">
        <v>0</v>
      </c>
      <c r="BJ9" s="13">
        <v>0</v>
      </c>
      <c r="BK9" s="13">
        <v>5596.14</v>
      </c>
      <c r="BL9" s="13">
        <v>10000</v>
      </c>
      <c r="BM9" s="13">
        <v>0</v>
      </c>
      <c r="BN9" s="13">
        <v>0</v>
      </c>
      <c r="BO9" s="13">
        <v>0</v>
      </c>
      <c r="BP9" s="13">
        <v>0</v>
      </c>
      <c r="BQ9" s="13">
        <v>0</v>
      </c>
      <c r="BR9" s="13">
        <v>0</v>
      </c>
      <c r="BS9" s="13">
        <v>0</v>
      </c>
      <c r="BT9" s="13">
        <v>0</v>
      </c>
      <c r="BU9" s="13">
        <v>0</v>
      </c>
      <c r="BV9" s="13">
        <v>0</v>
      </c>
      <c r="BW9" s="13"/>
      <c r="BX9" s="13"/>
      <c r="BY9" s="13">
        <v>69920</v>
      </c>
      <c r="BZ9" s="13">
        <v>69920</v>
      </c>
      <c r="CA9" s="13">
        <v>0</v>
      </c>
      <c r="CB9" s="13">
        <v>0</v>
      </c>
      <c r="CC9" s="13">
        <v>0</v>
      </c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>
        <v>0</v>
      </c>
      <c r="CM9" s="13">
        <v>0</v>
      </c>
      <c r="CN9" s="13">
        <v>0</v>
      </c>
      <c r="CO9" s="13">
        <v>0</v>
      </c>
      <c r="CP9" s="13">
        <v>0</v>
      </c>
      <c r="CQ9" s="13">
        <v>0</v>
      </c>
      <c r="CR9" s="13">
        <v>0</v>
      </c>
      <c r="CS9" s="13">
        <v>17.77</v>
      </c>
      <c r="CT9" s="13">
        <v>0</v>
      </c>
      <c r="CU9" s="13">
        <v>0</v>
      </c>
      <c r="CV9" s="13">
        <v>2131.85</v>
      </c>
      <c r="CW9" s="13">
        <v>400</v>
      </c>
      <c r="CX9" s="13">
        <v>0</v>
      </c>
      <c r="CY9" s="13">
        <v>0</v>
      </c>
      <c r="CZ9" s="13">
        <v>0</v>
      </c>
      <c r="DA9" s="13">
        <v>0</v>
      </c>
      <c r="DB9" s="13">
        <v>0</v>
      </c>
      <c r="DC9" s="13">
        <v>0</v>
      </c>
      <c r="DD9" s="13">
        <v>0</v>
      </c>
      <c r="DE9" s="13">
        <v>0</v>
      </c>
      <c r="DF9" s="13">
        <v>0</v>
      </c>
      <c r="DG9" s="13">
        <v>0</v>
      </c>
      <c r="DH9" s="13"/>
      <c r="DI9" s="13"/>
      <c r="DJ9" s="13">
        <v>3040</v>
      </c>
      <c r="DK9" s="13">
        <v>3040</v>
      </c>
      <c r="DL9" s="13">
        <v>0</v>
      </c>
      <c r="DM9" s="13">
        <v>0</v>
      </c>
      <c r="DN9" s="13">
        <v>0</v>
      </c>
      <c r="DO9" s="13">
        <v>0</v>
      </c>
      <c r="DP9" s="13">
        <v>0</v>
      </c>
      <c r="DQ9" s="13">
        <v>0</v>
      </c>
      <c r="DR9" s="13">
        <v>0</v>
      </c>
      <c r="DS9" s="13">
        <v>0</v>
      </c>
      <c r="DT9" s="13">
        <v>0</v>
      </c>
      <c r="DU9" s="13">
        <v>0</v>
      </c>
      <c r="DV9" s="13">
        <v>0</v>
      </c>
      <c r="DW9" s="13">
        <v>0</v>
      </c>
      <c r="DX9" s="13">
        <v>0</v>
      </c>
      <c r="DY9" s="13">
        <v>0</v>
      </c>
      <c r="DZ9" s="13">
        <v>0</v>
      </c>
      <c r="EA9" s="13">
        <v>0</v>
      </c>
      <c r="EB9" s="13">
        <v>0</v>
      </c>
      <c r="EC9" s="13">
        <v>0</v>
      </c>
      <c r="ED9" s="13">
        <v>1.1299999999999999</v>
      </c>
      <c r="EE9" s="13">
        <v>0</v>
      </c>
      <c r="EF9" s="13">
        <v>0</v>
      </c>
      <c r="EG9" s="13">
        <v>266.5</v>
      </c>
      <c r="EH9" s="13">
        <v>1000</v>
      </c>
      <c r="EI9" s="13">
        <v>0</v>
      </c>
      <c r="EJ9" s="13">
        <v>0</v>
      </c>
      <c r="EK9" s="13">
        <v>0</v>
      </c>
      <c r="EL9" s="13">
        <v>0</v>
      </c>
      <c r="EM9" s="13">
        <v>0</v>
      </c>
      <c r="EN9" s="13">
        <v>0</v>
      </c>
      <c r="EO9" s="13">
        <v>0</v>
      </c>
      <c r="EP9" s="13">
        <v>0</v>
      </c>
      <c r="EQ9" s="13">
        <v>0</v>
      </c>
      <c r="ER9" s="13">
        <v>0</v>
      </c>
      <c r="ES9" s="13"/>
      <c r="ET9" s="13"/>
      <c r="EU9" s="13">
        <v>30400</v>
      </c>
      <c r="EV9" s="13">
        <v>30400</v>
      </c>
      <c r="EW9" s="13">
        <v>0</v>
      </c>
      <c r="EX9" s="13">
        <v>0</v>
      </c>
      <c r="EY9" s="13">
        <v>0</v>
      </c>
      <c r="EZ9" s="13">
        <v>0</v>
      </c>
      <c r="FA9" s="13">
        <v>0</v>
      </c>
      <c r="FB9" s="13">
        <v>0</v>
      </c>
      <c r="FC9" s="13">
        <v>0</v>
      </c>
      <c r="FD9" s="13">
        <v>0</v>
      </c>
      <c r="FE9" s="13">
        <v>0</v>
      </c>
      <c r="FF9" s="13">
        <v>0</v>
      </c>
      <c r="FG9" s="13">
        <v>0</v>
      </c>
      <c r="FH9" s="13">
        <v>0</v>
      </c>
      <c r="FI9" s="13">
        <v>0</v>
      </c>
      <c r="FJ9" s="13">
        <v>0</v>
      </c>
      <c r="FK9" s="13">
        <v>0</v>
      </c>
      <c r="FL9" s="13">
        <v>0</v>
      </c>
      <c r="FM9" s="13">
        <v>0</v>
      </c>
      <c r="FN9" s="13">
        <v>0</v>
      </c>
      <c r="FO9" s="13">
        <v>11.11</v>
      </c>
      <c r="FP9" s="13">
        <v>0</v>
      </c>
      <c r="FQ9" s="13">
        <v>0</v>
      </c>
      <c r="FR9" s="13">
        <v>1332.41</v>
      </c>
      <c r="FS9" s="13">
        <v>2000</v>
      </c>
      <c r="FT9" s="13">
        <v>0</v>
      </c>
      <c r="FU9" s="13">
        <v>0</v>
      </c>
      <c r="FV9" s="13">
        <v>0</v>
      </c>
      <c r="FW9" s="13">
        <v>0</v>
      </c>
      <c r="FX9" s="13">
        <v>0</v>
      </c>
      <c r="FY9" s="13">
        <v>0</v>
      </c>
      <c r="FZ9" s="13">
        <v>0</v>
      </c>
      <c r="GA9" s="13">
        <v>0</v>
      </c>
      <c r="GB9" s="13">
        <v>0</v>
      </c>
      <c r="GC9" s="13">
        <v>0</v>
      </c>
      <c r="GD9" s="13"/>
      <c r="GE9" s="13"/>
      <c r="GF9" s="13">
        <v>69920</v>
      </c>
      <c r="GG9" s="13">
        <v>69920</v>
      </c>
      <c r="GH9" s="13">
        <v>0</v>
      </c>
      <c r="GI9" s="13">
        <v>0</v>
      </c>
      <c r="GJ9" s="13">
        <v>0</v>
      </c>
      <c r="GK9" s="13">
        <v>0</v>
      </c>
      <c r="GL9" s="13">
        <v>0</v>
      </c>
      <c r="GM9" s="13">
        <v>0</v>
      </c>
      <c r="GN9" s="13">
        <v>0</v>
      </c>
      <c r="GO9" s="13">
        <v>0</v>
      </c>
      <c r="GP9" s="13">
        <v>0</v>
      </c>
      <c r="GQ9" s="13">
        <v>0</v>
      </c>
      <c r="GR9" s="13">
        <v>0</v>
      </c>
      <c r="GS9" s="13">
        <v>0</v>
      </c>
      <c r="GT9" s="13">
        <v>0</v>
      </c>
      <c r="GU9" s="13">
        <v>0</v>
      </c>
      <c r="GV9" s="13">
        <v>0</v>
      </c>
      <c r="GW9" s="13">
        <v>0</v>
      </c>
      <c r="GX9" s="13">
        <v>0</v>
      </c>
      <c r="GY9" s="13">
        <v>0</v>
      </c>
      <c r="GZ9" s="13">
        <v>24.46</v>
      </c>
      <c r="HA9" s="13">
        <v>0</v>
      </c>
      <c r="HB9" s="13">
        <v>0</v>
      </c>
      <c r="HC9" s="13">
        <v>2531.59</v>
      </c>
      <c r="HD9" s="13">
        <v>5000</v>
      </c>
      <c r="HE9" s="13">
        <v>0</v>
      </c>
      <c r="HF9" s="13"/>
      <c r="HG9" s="13">
        <v>0</v>
      </c>
      <c r="HH9" s="13">
        <v>0</v>
      </c>
      <c r="HI9" s="13">
        <v>0</v>
      </c>
      <c r="HJ9" s="13">
        <v>0</v>
      </c>
      <c r="HK9" s="13">
        <v>0</v>
      </c>
      <c r="HL9" s="13">
        <v>0</v>
      </c>
      <c r="HM9" s="13">
        <v>0</v>
      </c>
      <c r="HN9" s="13">
        <v>0</v>
      </c>
      <c r="HO9" s="13"/>
      <c r="HP9" s="13"/>
      <c r="HQ9" s="13">
        <v>0</v>
      </c>
      <c r="HR9" s="13">
        <v>0</v>
      </c>
      <c r="HS9" s="13">
        <v>270902.08</v>
      </c>
      <c r="HT9" s="13">
        <v>280000</v>
      </c>
      <c r="HU9" s="13">
        <v>300000</v>
      </c>
      <c r="HV9" s="13">
        <v>257709.57</v>
      </c>
      <c r="HW9" s="13">
        <v>277850.88</v>
      </c>
      <c r="HX9" s="13">
        <v>258000</v>
      </c>
      <c r="HY9" s="13">
        <v>252869.44</v>
      </c>
      <c r="HZ9" s="13">
        <v>254000</v>
      </c>
      <c r="IA9" s="13">
        <v>254000</v>
      </c>
      <c r="IB9" s="13">
        <v>246339.04</v>
      </c>
      <c r="IC9" s="13">
        <v>236173</v>
      </c>
      <c r="ID9" s="13">
        <v>236173</v>
      </c>
      <c r="IE9" s="13">
        <v>248402.63</v>
      </c>
      <c r="IF9" s="13">
        <v>234700</v>
      </c>
      <c r="IG9" s="13">
        <v>234700</v>
      </c>
      <c r="IH9" s="13">
        <v>217987.07</v>
      </c>
      <c r="II9" s="13">
        <v>251521</v>
      </c>
      <c r="IJ9" s="13">
        <v>230000</v>
      </c>
      <c r="IK9" s="13">
        <v>258825.3</v>
      </c>
      <c r="IL9" s="13">
        <v>246000</v>
      </c>
      <c r="IM9" s="13">
        <v>246000</v>
      </c>
      <c r="IN9" s="13">
        <v>215586.07</v>
      </c>
      <c r="IO9" s="13">
        <v>250049.7</v>
      </c>
      <c r="IP9" s="13">
        <v>266000</v>
      </c>
      <c r="IQ9" s="13">
        <v>223789.15</v>
      </c>
      <c r="IR9" s="13">
        <v>242710</v>
      </c>
      <c r="IS9" s="13">
        <v>242710</v>
      </c>
      <c r="IT9" s="13">
        <v>230059.49</v>
      </c>
      <c r="IU9" s="13">
        <v>310000</v>
      </c>
      <c r="IV9" s="13">
        <v>240000</v>
      </c>
      <c r="IW9" s="13">
        <v>204939.82</v>
      </c>
      <c r="IX9" s="13">
        <v>210000</v>
      </c>
      <c r="IY9" s="13">
        <v>330000</v>
      </c>
      <c r="IZ9" s="13"/>
      <c r="JA9" s="13"/>
      <c r="JB9" s="13">
        <f>C9+BY9+AN9+DJ9+EU9+GF9+HQ9</f>
        <v>304000</v>
      </c>
      <c r="JC9" s="13">
        <f>D9+BZ9+AO9+DK9+EV9+GG9+HR9</f>
        <v>304000</v>
      </c>
      <c r="JD9" s="13">
        <f>E9+CA9+AP9+DL9+EW9+GH9+HS9</f>
        <v>270902.08</v>
      </c>
      <c r="JE9" s="13">
        <f>F9+CB9+AQ9+DM9+EX9+GI9+HT9</f>
        <v>280000</v>
      </c>
      <c r="JF9" s="13">
        <f>G9+CC9+AR9+DN9+EY9+GJ9+HU9</f>
        <v>300000</v>
      </c>
      <c r="JG9" s="13">
        <f>H9+CD9+AS9+DO9+EZ9+GK9+HV9</f>
        <v>257709.57</v>
      </c>
      <c r="JH9" s="13">
        <f>I9+CE9+AT9+DP9+FA9+GL9+HW9</f>
        <v>277850.88</v>
      </c>
      <c r="JI9" s="13">
        <f>J9+CF9+AU9+DQ9+FB9+GM9+HX9</f>
        <v>258000</v>
      </c>
      <c r="JJ9" s="13">
        <f>K9+CG9+AV9+DR9+FC9+GN9+HY9</f>
        <v>252869.44</v>
      </c>
      <c r="JK9" s="13">
        <f>L9+CH9+AW9+DS9+FD9+GO9+HZ9</f>
        <v>254000</v>
      </c>
      <c r="JL9" s="13">
        <f>M9+CI9+AX9+DT9+FE9+GP9+IA9</f>
        <v>254000</v>
      </c>
      <c r="JM9" s="13">
        <f>N9+CJ9+AY9+DU9+FF9+GQ9+IB9</f>
        <v>246339.04</v>
      </c>
      <c r="JN9" s="13">
        <f>O9+CK9+AZ9+DV9+FG9+GR9+IC9</f>
        <v>236173</v>
      </c>
      <c r="JO9" s="13">
        <f>P9+CL9+BA9+DW9+FH9+GS9+ID9</f>
        <v>236173</v>
      </c>
      <c r="JP9" s="13">
        <f>Q9+CM9+BB9+DX9+FI9+GT9+IE9</f>
        <v>248402.63</v>
      </c>
      <c r="JQ9" s="13">
        <f>R9+CN9+BC9+DY9+FJ9+GU9+IF9</f>
        <v>234700</v>
      </c>
      <c r="JR9" s="13">
        <f>S9+CO9+BD9+DZ9+FK9+GV9+IG9</f>
        <v>234700</v>
      </c>
      <c r="JS9" s="13">
        <f>T9+CP9+BE9+EA9+FL9+GW9+IH9</f>
        <v>217987.07</v>
      </c>
      <c r="JT9" s="13">
        <f>U9+CQ9+BF9+EB9+FM9+GX9+II9</f>
        <v>251521</v>
      </c>
      <c r="JU9" s="13">
        <f>V9+CR9+BG9+EC9+FN9+GY9+IJ9</f>
        <v>230000</v>
      </c>
      <c r="JV9" s="13">
        <f>W9+CS9+BH9+ED9+FO9+GZ9+IK9</f>
        <v>258936.47999999998</v>
      </c>
      <c r="JW9" s="13">
        <f>X9+CT9+BI9+EE9+FP9+HA9+IL9</f>
        <v>246000</v>
      </c>
      <c r="JX9" s="13">
        <f>Y9+CU9+BJ9+EF9+FQ9+HB9+IM9</f>
        <v>246000</v>
      </c>
      <c r="JY9" s="13">
        <f>Z9+BK9+CV9+EG9+FR9+HC9+IN9</f>
        <v>228910.22</v>
      </c>
      <c r="JZ9" s="13">
        <f>AA9+BL9+CW9+EH9+FS9+HD9+IO9</f>
        <v>271449.7</v>
      </c>
      <c r="KA9" s="13">
        <f>AB9+BM9+CX9+EI9+FT9+HE9+IP9</f>
        <v>266000</v>
      </c>
      <c r="KB9" s="13">
        <f>AC9+BN9+CY9+EJ9+FU9+HF9+IQ9</f>
        <v>223789.15</v>
      </c>
      <c r="KC9" s="13">
        <f>AD9+BO9+CZ9+EK9+FV9+HG9+IR9</f>
        <v>242710</v>
      </c>
      <c r="KD9" s="13">
        <f>AE9+BP9+DA9+EL9+FW9+HH9+IS9</f>
        <v>242710</v>
      </c>
      <c r="KE9" s="13">
        <f>AF9+BQ9+DB9+EM9+FX9+HI9+IT9</f>
        <v>230059.49</v>
      </c>
      <c r="KF9" s="13">
        <f>AG9+BR9+DC9+EN9+FY9+HJ9+IU9</f>
        <v>310000</v>
      </c>
      <c r="KG9" s="13">
        <f>AH9+BS9+DD9+EO9+FZ9+HK9+IV9</f>
        <v>240000</v>
      </c>
      <c r="KH9" s="13">
        <f>AI9+BT9+DE9+EP9+GA9+HL9+IW9</f>
        <v>204939.82</v>
      </c>
      <c r="KI9" s="13">
        <f>AJ9+BU9+DF9+EQ9+GB9+HM9+IX9</f>
        <v>210000</v>
      </c>
      <c r="KJ9" s="13">
        <f>AK9+BV9+DG9+ER9+GC9+HN9+IY9</f>
        <v>330000</v>
      </c>
      <c r="KK9" s="13">
        <f>AL9+BW9+DH9+ES9+GD9+HO9+IZ9</f>
        <v>0</v>
      </c>
      <c r="KL9" s="13">
        <f>AM9+BX9+DI9+ET9+GE9+HP9+JA9</f>
        <v>0</v>
      </c>
    </row>
    <row r="10" spans="1:312" x14ac:dyDescent="0.25">
      <c r="A10" s="5">
        <v>1202</v>
      </c>
      <c r="B10" s="9" t="s">
        <v>3</v>
      </c>
      <c r="C10" s="13">
        <v>40050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4011.55</v>
      </c>
      <c r="AA10" s="13">
        <v>8000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/>
      <c r="AM10" s="13"/>
      <c r="AN10" s="13">
        <v>304380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13">
        <v>0</v>
      </c>
      <c r="BI10" s="13">
        <v>0</v>
      </c>
      <c r="BJ10" s="13">
        <v>0</v>
      </c>
      <c r="BK10" s="13">
        <v>15316.8</v>
      </c>
      <c r="BL10" s="13">
        <v>20000</v>
      </c>
      <c r="BM10" s="13">
        <v>0</v>
      </c>
      <c r="BN10" s="13">
        <v>0</v>
      </c>
      <c r="BO10" s="13">
        <v>0</v>
      </c>
      <c r="BP10" s="13">
        <v>0</v>
      </c>
      <c r="BQ10" s="13">
        <v>0</v>
      </c>
      <c r="BR10" s="13">
        <v>0</v>
      </c>
      <c r="BS10" s="13">
        <v>0</v>
      </c>
      <c r="BT10" s="13">
        <v>0</v>
      </c>
      <c r="BU10" s="13">
        <v>0</v>
      </c>
      <c r="BV10" s="13">
        <v>0</v>
      </c>
      <c r="BW10" s="13"/>
      <c r="BX10" s="13"/>
      <c r="BY10" s="13">
        <v>184230</v>
      </c>
      <c r="BZ10" s="13">
        <v>0</v>
      </c>
      <c r="CA10" s="13">
        <v>0</v>
      </c>
      <c r="CB10" s="13">
        <v>0</v>
      </c>
      <c r="CC10" s="13">
        <v>0</v>
      </c>
      <c r="CD10" s="13">
        <v>0</v>
      </c>
      <c r="CE10" s="13">
        <v>0</v>
      </c>
      <c r="CF10" s="13">
        <v>0</v>
      </c>
      <c r="CG10" s="13">
        <v>0</v>
      </c>
      <c r="CH10" s="13">
        <v>0</v>
      </c>
      <c r="CI10" s="13">
        <v>0</v>
      </c>
      <c r="CJ10" s="13">
        <v>0</v>
      </c>
      <c r="CK10" s="13">
        <v>0</v>
      </c>
      <c r="CL10" s="13">
        <v>0</v>
      </c>
      <c r="CM10" s="13">
        <v>0</v>
      </c>
      <c r="CN10" s="13">
        <v>0</v>
      </c>
      <c r="CO10" s="13">
        <v>0</v>
      </c>
      <c r="CP10" s="13">
        <v>0</v>
      </c>
      <c r="CQ10" s="13">
        <v>0</v>
      </c>
      <c r="CR10" s="13">
        <v>0</v>
      </c>
      <c r="CS10" s="13">
        <v>0</v>
      </c>
      <c r="CT10" s="13">
        <v>0</v>
      </c>
      <c r="CU10" s="13">
        <v>0</v>
      </c>
      <c r="CV10" s="13">
        <v>5834.97</v>
      </c>
      <c r="CW10" s="13">
        <v>10000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3">
        <v>0</v>
      </c>
      <c r="DD10" s="13">
        <v>0</v>
      </c>
      <c r="DE10" s="13">
        <v>0</v>
      </c>
      <c r="DF10" s="13">
        <v>0</v>
      </c>
      <c r="DG10" s="13">
        <v>0</v>
      </c>
      <c r="DH10" s="13"/>
      <c r="DI10" s="13"/>
      <c r="DJ10" s="13">
        <v>8010</v>
      </c>
      <c r="DK10" s="13">
        <v>0</v>
      </c>
      <c r="DL10" s="13">
        <v>0</v>
      </c>
      <c r="DM10" s="13">
        <v>0</v>
      </c>
      <c r="DN10" s="13">
        <v>0</v>
      </c>
      <c r="DO10" s="13">
        <v>0</v>
      </c>
      <c r="DP10" s="13">
        <v>0</v>
      </c>
      <c r="DQ10" s="13">
        <v>0</v>
      </c>
      <c r="DR10" s="13">
        <v>0</v>
      </c>
      <c r="DS10" s="13">
        <v>0</v>
      </c>
      <c r="DT10" s="13">
        <v>0</v>
      </c>
      <c r="DU10" s="13">
        <v>0</v>
      </c>
      <c r="DV10" s="13">
        <v>0</v>
      </c>
      <c r="DW10" s="13">
        <v>0</v>
      </c>
      <c r="DX10" s="13">
        <v>0</v>
      </c>
      <c r="DY10" s="13">
        <v>0</v>
      </c>
      <c r="DZ10" s="13">
        <v>0</v>
      </c>
      <c r="EA10" s="13">
        <v>0</v>
      </c>
      <c r="EB10" s="13">
        <v>0</v>
      </c>
      <c r="EC10" s="13">
        <v>0</v>
      </c>
      <c r="ED10" s="13">
        <v>0</v>
      </c>
      <c r="EE10" s="13">
        <v>0</v>
      </c>
      <c r="EF10" s="13">
        <v>0</v>
      </c>
      <c r="EG10" s="13">
        <v>729.37</v>
      </c>
      <c r="EH10" s="13">
        <v>2000</v>
      </c>
      <c r="EI10" s="13">
        <v>0</v>
      </c>
      <c r="EJ10" s="13">
        <v>0</v>
      </c>
      <c r="EK10" s="13">
        <v>0</v>
      </c>
      <c r="EL10" s="13">
        <v>0</v>
      </c>
      <c r="EM10" s="13">
        <v>0</v>
      </c>
      <c r="EN10" s="13">
        <v>0</v>
      </c>
      <c r="EO10" s="13">
        <v>0</v>
      </c>
      <c r="EP10" s="13">
        <v>0</v>
      </c>
      <c r="EQ10" s="13">
        <v>0</v>
      </c>
      <c r="ER10" s="13">
        <v>0</v>
      </c>
      <c r="ES10" s="13"/>
      <c r="ET10" s="13"/>
      <c r="EU10" s="13">
        <v>80100</v>
      </c>
      <c r="EV10" s="13">
        <v>0</v>
      </c>
      <c r="EW10" s="13">
        <v>0</v>
      </c>
      <c r="EX10" s="13">
        <v>0</v>
      </c>
      <c r="EY10" s="13">
        <v>0</v>
      </c>
      <c r="EZ10" s="13">
        <v>0</v>
      </c>
      <c r="FA10" s="13">
        <v>0</v>
      </c>
      <c r="FB10" s="13">
        <v>0</v>
      </c>
      <c r="FC10" s="13">
        <v>0</v>
      </c>
      <c r="FD10" s="13">
        <v>0</v>
      </c>
      <c r="FE10" s="13">
        <v>0</v>
      </c>
      <c r="FF10" s="13">
        <v>0</v>
      </c>
      <c r="FG10" s="13">
        <v>0</v>
      </c>
      <c r="FH10" s="13">
        <v>0</v>
      </c>
      <c r="FI10" s="13">
        <v>0</v>
      </c>
      <c r="FJ10" s="13">
        <v>0</v>
      </c>
      <c r="FK10" s="13">
        <v>0</v>
      </c>
      <c r="FL10" s="13">
        <v>0</v>
      </c>
      <c r="FM10" s="13">
        <v>0</v>
      </c>
      <c r="FN10" s="13">
        <v>0</v>
      </c>
      <c r="FO10" s="13">
        <v>0</v>
      </c>
      <c r="FP10" s="13">
        <v>0</v>
      </c>
      <c r="FQ10" s="13">
        <v>0</v>
      </c>
      <c r="FR10" s="13">
        <v>3646.87</v>
      </c>
      <c r="FS10" s="13">
        <v>7000</v>
      </c>
      <c r="FT10" s="13">
        <v>0</v>
      </c>
      <c r="FU10" s="13">
        <v>0</v>
      </c>
      <c r="FV10" s="13">
        <v>0</v>
      </c>
      <c r="FW10" s="13">
        <v>0</v>
      </c>
      <c r="FX10" s="13">
        <v>0</v>
      </c>
      <c r="FY10" s="13">
        <v>0</v>
      </c>
      <c r="FZ10" s="13">
        <v>0</v>
      </c>
      <c r="GA10" s="13">
        <v>0</v>
      </c>
      <c r="GB10" s="13">
        <v>0</v>
      </c>
      <c r="GC10" s="13">
        <v>0</v>
      </c>
      <c r="GD10" s="13"/>
      <c r="GE10" s="13"/>
      <c r="GF10" s="13">
        <v>184230</v>
      </c>
      <c r="GG10" s="13">
        <v>0</v>
      </c>
      <c r="GH10" s="13">
        <v>0</v>
      </c>
      <c r="GI10" s="13">
        <v>0</v>
      </c>
      <c r="GJ10" s="13">
        <v>0</v>
      </c>
      <c r="GK10" s="13">
        <v>0</v>
      </c>
      <c r="GL10" s="13">
        <v>0</v>
      </c>
      <c r="GM10" s="13">
        <v>0</v>
      </c>
      <c r="GN10" s="13">
        <v>0</v>
      </c>
      <c r="GO10" s="13">
        <v>0</v>
      </c>
      <c r="GP10" s="13">
        <v>0</v>
      </c>
      <c r="GQ10" s="13">
        <v>0</v>
      </c>
      <c r="GR10" s="13">
        <v>0</v>
      </c>
      <c r="GS10" s="13">
        <v>0</v>
      </c>
      <c r="GT10" s="13">
        <v>0</v>
      </c>
      <c r="GU10" s="13">
        <v>0</v>
      </c>
      <c r="GV10" s="13">
        <v>0</v>
      </c>
      <c r="GW10" s="13">
        <v>0</v>
      </c>
      <c r="GX10" s="13">
        <v>0</v>
      </c>
      <c r="GY10" s="13">
        <v>0</v>
      </c>
      <c r="GZ10" s="13">
        <v>0</v>
      </c>
      <c r="HA10" s="13">
        <v>0</v>
      </c>
      <c r="HB10" s="13">
        <v>0</v>
      </c>
      <c r="HC10" s="13">
        <v>6929.02</v>
      </c>
      <c r="HD10" s="13">
        <v>14000</v>
      </c>
      <c r="HE10" s="13">
        <v>0</v>
      </c>
      <c r="HF10" s="13"/>
      <c r="HG10" s="13">
        <v>0</v>
      </c>
      <c r="HH10" s="13">
        <v>0</v>
      </c>
      <c r="HI10" s="13">
        <v>0</v>
      </c>
      <c r="HJ10" s="13">
        <v>0</v>
      </c>
      <c r="HK10" s="13">
        <v>0</v>
      </c>
      <c r="HL10" s="13">
        <v>0</v>
      </c>
      <c r="HM10" s="13">
        <v>0</v>
      </c>
      <c r="HN10" s="13">
        <v>0</v>
      </c>
      <c r="HO10" s="13"/>
      <c r="HP10" s="13"/>
      <c r="HQ10" s="13">
        <v>0</v>
      </c>
      <c r="HR10" s="13">
        <v>801000</v>
      </c>
      <c r="HS10" s="13">
        <v>716955.42</v>
      </c>
      <c r="HT10" s="13">
        <v>740000</v>
      </c>
      <c r="HU10" s="13">
        <v>700000</v>
      </c>
      <c r="HV10" s="13">
        <v>634642.46</v>
      </c>
      <c r="HW10" s="13">
        <v>739184.53</v>
      </c>
      <c r="HX10" s="13">
        <v>647800</v>
      </c>
      <c r="HY10" s="13">
        <v>648419.92000000004</v>
      </c>
      <c r="HZ10" s="13">
        <v>683995</v>
      </c>
      <c r="IA10" s="13">
        <v>689370</v>
      </c>
      <c r="IB10" s="13">
        <v>644941.96</v>
      </c>
      <c r="IC10" s="13">
        <v>629795</v>
      </c>
      <c r="ID10" s="13">
        <v>629795</v>
      </c>
      <c r="IE10" s="13">
        <v>672023.56</v>
      </c>
      <c r="IF10" s="13">
        <v>625740</v>
      </c>
      <c r="IG10" s="13">
        <v>634000</v>
      </c>
      <c r="IH10" s="13">
        <v>544990.66</v>
      </c>
      <c r="II10" s="13">
        <v>670722</v>
      </c>
      <c r="IJ10" s="13">
        <v>640000</v>
      </c>
      <c r="IK10" s="13">
        <v>654478.26</v>
      </c>
      <c r="IL10" s="13">
        <v>656000</v>
      </c>
      <c r="IM10" s="13">
        <v>656000</v>
      </c>
      <c r="IN10" s="13">
        <v>556485.74</v>
      </c>
      <c r="IO10" s="13">
        <v>660000</v>
      </c>
      <c r="IP10" s="13">
        <v>670000</v>
      </c>
      <c r="IQ10" s="13">
        <v>632302.14</v>
      </c>
      <c r="IR10" s="13">
        <v>694350</v>
      </c>
      <c r="IS10" s="13">
        <v>694350</v>
      </c>
      <c r="IT10" s="13">
        <v>682001.53</v>
      </c>
      <c r="IU10" s="13">
        <v>775300</v>
      </c>
      <c r="IV10" s="13">
        <v>900000</v>
      </c>
      <c r="IW10" s="13">
        <v>738994.46</v>
      </c>
      <c r="IX10" s="13">
        <v>770200</v>
      </c>
      <c r="IY10" s="13">
        <v>770200</v>
      </c>
      <c r="IZ10" s="13"/>
      <c r="JA10" s="13"/>
      <c r="JB10" s="13">
        <f>C10+BY10+AN10+DJ10+EU10+GF10+HQ10</f>
        <v>801000</v>
      </c>
      <c r="JC10" s="13">
        <f>D10+BZ10+AO10+DK10+EV10+GG10+HR10</f>
        <v>801000</v>
      </c>
      <c r="JD10" s="13">
        <f>E10+CA10+AP10+DL10+EW10+GH10+HS10</f>
        <v>716955.42</v>
      </c>
      <c r="JE10" s="13">
        <f>F10+CB10+AQ10+DM10+EX10+GI10+HT10</f>
        <v>740000</v>
      </c>
      <c r="JF10" s="13">
        <f>G10+CC10+AR10+DN10+EY10+GJ10+HU10</f>
        <v>700000</v>
      </c>
      <c r="JG10" s="13">
        <f>H10+CD10+AS10+DO10+EZ10+GK10+HV10</f>
        <v>634642.46</v>
      </c>
      <c r="JH10" s="13">
        <f>I10+CE10+AT10+DP10+FA10+GL10+HW10</f>
        <v>739184.53</v>
      </c>
      <c r="JI10" s="13">
        <f>J10+CF10+AU10+DQ10+FB10+GM10+HX10</f>
        <v>647800</v>
      </c>
      <c r="JJ10" s="13">
        <f>K10+CG10+AV10+DR10+FC10+GN10+HY10</f>
        <v>648419.92000000004</v>
      </c>
      <c r="JK10" s="13">
        <f>L10+CH10+AW10+DS10+FD10+GO10+HZ10</f>
        <v>683995</v>
      </c>
      <c r="JL10" s="13">
        <f>M10+CI10+AX10+DT10+FE10+GP10+IA10</f>
        <v>689370</v>
      </c>
      <c r="JM10" s="13">
        <f>N10+CJ10+AY10+DU10+FF10+GQ10+IB10</f>
        <v>644941.96</v>
      </c>
      <c r="JN10" s="13">
        <f>O10+CK10+AZ10+DV10+FG10+GR10+IC10</f>
        <v>629795</v>
      </c>
      <c r="JO10" s="13">
        <f>P10+CL10+BA10+DW10+FH10+GS10+ID10</f>
        <v>629795</v>
      </c>
      <c r="JP10" s="13">
        <f>Q10+CM10+BB10+DX10+FI10+GT10+IE10</f>
        <v>672023.56</v>
      </c>
      <c r="JQ10" s="13">
        <f>R10+CN10+BC10+DY10+FJ10+GU10+IF10</f>
        <v>625740</v>
      </c>
      <c r="JR10" s="13">
        <f>S10+CO10+BD10+DZ10+FK10+GV10+IG10</f>
        <v>634000</v>
      </c>
      <c r="JS10" s="13">
        <f>T10+CP10+BE10+EA10+FL10+GW10+IH10</f>
        <v>544990.66</v>
      </c>
      <c r="JT10" s="13">
        <f>U10+CQ10+BF10+EB10+FM10+GX10+II10</f>
        <v>670722</v>
      </c>
      <c r="JU10" s="13">
        <f>V10+CR10+BG10+EC10+FN10+GY10+IJ10</f>
        <v>640000</v>
      </c>
      <c r="JV10" s="13">
        <f>W10+CS10+BH10+ED10+FO10+GZ10+IK10</f>
        <v>654478.26</v>
      </c>
      <c r="JW10" s="13">
        <f>X10+CT10+BI10+EE10+FP10+HA10+IL10</f>
        <v>656000</v>
      </c>
      <c r="JX10" s="13">
        <f>Y10+CU10+BJ10+EF10+FQ10+HB10+IM10</f>
        <v>656000</v>
      </c>
      <c r="JY10" s="13">
        <f>Z10+BK10+CV10+EG10+FR10+HC10+IN10</f>
        <v>592954.31999999995</v>
      </c>
      <c r="JZ10" s="13">
        <f>AA10+BL10+CW10+EH10+FS10+HD10+IO10</f>
        <v>721000</v>
      </c>
      <c r="KA10" s="13">
        <f>AB10+BM10+CX10+EI10+FT10+HE10+IP10</f>
        <v>670000</v>
      </c>
      <c r="KB10" s="13">
        <f>AC10+BN10+CY10+EJ10+FU10+HF10+IQ10</f>
        <v>632302.14</v>
      </c>
      <c r="KC10" s="13">
        <f>AD10+BO10+CZ10+EK10+FV10+HG10+IR10</f>
        <v>694350</v>
      </c>
      <c r="KD10" s="13">
        <f>AE10+BP10+DA10+EL10+FW10+HH10+IS10</f>
        <v>694350</v>
      </c>
      <c r="KE10" s="13">
        <f>AF10+BQ10+DB10+EM10+FX10+HI10+IT10</f>
        <v>682001.53</v>
      </c>
      <c r="KF10" s="13">
        <f>AG10+BR10+DC10+EN10+FY10+HJ10+IU10</f>
        <v>775300</v>
      </c>
      <c r="KG10" s="13">
        <f>AH10+BS10+DD10+EO10+FZ10+HK10+IV10</f>
        <v>900000</v>
      </c>
      <c r="KH10" s="13">
        <f>AI10+BT10+DE10+EP10+GA10+HL10+IW10</f>
        <v>738994.46</v>
      </c>
      <c r="KI10" s="13">
        <f>AJ10+BU10+DF10+EQ10+GB10+HM10+IX10</f>
        <v>770200</v>
      </c>
      <c r="KJ10" s="13">
        <f>AK10+BV10+DG10+ER10+GC10+HN10+IY10</f>
        <v>770200</v>
      </c>
      <c r="KK10" s="13">
        <f>AL10+BW10+DH10+ES10+GD10+HO10+IZ10</f>
        <v>0</v>
      </c>
      <c r="KL10" s="13">
        <f>AM10+BX10+DI10+ET10+GE10+HP10+JA10</f>
        <v>0</v>
      </c>
    </row>
    <row r="11" spans="1:312" x14ac:dyDescent="0.25">
      <c r="A11" s="5">
        <v>1203</v>
      </c>
      <c r="B11" s="9" t="s">
        <v>4</v>
      </c>
      <c r="C11" s="13">
        <v>1025</v>
      </c>
      <c r="D11" s="13">
        <v>1025</v>
      </c>
      <c r="E11" s="13">
        <v>606.35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69.849999999999994</v>
      </c>
      <c r="AA11" s="13">
        <v>100</v>
      </c>
      <c r="AB11" s="13">
        <v>0</v>
      </c>
      <c r="AC11" s="1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/>
      <c r="AM11" s="13"/>
      <c r="AN11" s="13">
        <v>7790</v>
      </c>
      <c r="AO11" s="13">
        <v>7790</v>
      </c>
      <c r="AP11" s="13">
        <v>4607.97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1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13">
        <v>0</v>
      </c>
      <c r="BI11" s="13">
        <v>0</v>
      </c>
      <c r="BJ11" s="13">
        <v>0</v>
      </c>
      <c r="BK11" s="13">
        <v>266.67</v>
      </c>
      <c r="BL11" s="13">
        <v>300</v>
      </c>
      <c r="BM11" s="13">
        <v>0</v>
      </c>
      <c r="BN11" s="13">
        <v>0</v>
      </c>
      <c r="BO11" s="13">
        <v>0</v>
      </c>
      <c r="BP11" s="13">
        <v>0</v>
      </c>
      <c r="BQ11" s="13">
        <v>0</v>
      </c>
      <c r="BR11" s="13">
        <v>0</v>
      </c>
      <c r="BS11" s="13">
        <v>0</v>
      </c>
      <c r="BT11" s="13">
        <v>0</v>
      </c>
      <c r="BU11" s="13">
        <v>0</v>
      </c>
      <c r="BV11" s="13">
        <v>0</v>
      </c>
      <c r="BW11" s="13"/>
      <c r="BX11" s="13"/>
      <c r="BY11" s="13">
        <v>4715</v>
      </c>
      <c r="BZ11" s="13">
        <v>4715</v>
      </c>
      <c r="CA11" s="13">
        <v>2789.14</v>
      </c>
      <c r="CB11" s="13">
        <v>0</v>
      </c>
      <c r="CC11" s="13">
        <v>0</v>
      </c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>
        <v>0</v>
      </c>
      <c r="CM11" s="13">
        <v>0</v>
      </c>
      <c r="CN11" s="13">
        <v>0</v>
      </c>
      <c r="CO11" s="13">
        <v>0</v>
      </c>
      <c r="CP11" s="13">
        <v>0</v>
      </c>
      <c r="CQ11" s="13">
        <v>0</v>
      </c>
      <c r="CR11" s="13">
        <v>0</v>
      </c>
      <c r="CS11" s="13">
        <v>0</v>
      </c>
      <c r="CT11" s="13">
        <v>0</v>
      </c>
      <c r="CU11" s="13">
        <v>0</v>
      </c>
      <c r="CV11" s="13">
        <v>101.59</v>
      </c>
      <c r="CW11" s="13">
        <v>200</v>
      </c>
      <c r="CX11" s="13">
        <v>0</v>
      </c>
      <c r="CY11" s="13">
        <v>0</v>
      </c>
      <c r="CZ11" s="13">
        <v>0</v>
      </c>
      <c r="DA11" s="13">
        <v>0</v>
      </c>
      <c r="DB11" s="13">
        <v>0</v>
      </c>
      <c r="DC11" s="13">
        <v>0</v>
      </c>
      <c r="DD11" s="13">
        <v>0</v>
      </c>
      <c r="DE11" s="13">
        <v>0</v>
      </c>
      <c r="DF11" s="13">
        <v>0</v>
      </c>
      <c r="DG11" s="13">
        <v>0</v>
      </c>
      <c r="DH11" s="13"/>
      <c r="DI11" s="13"/>
      <c r="DJ11" s="13">
        <v>205</v>
      </c>
      <c r="DK11" s="13">
        <v>205</v>
      </c>
      <c r="DL11" s="13">
        <v>121.34</v>
      </c>
      <c r="DM11" s="13">
        <v>0</v>
      </c>
      <c r="DN11" s="13">
        <v>0</v>
      </c>
      <c r="DO11" s="13">
        <v>0</v>
      </c>
      <c r="DP11" s="13">
        <v>0</v>
      </c>
      <c r="DQ11" s="13">
        <v>0</v>
      </c>
      <c r="DR11" s="13">
        <v>0</v>
      </c>
      <c r="DS11" s="13">
        <v>0</v>
      </c>
      <c r="DT11" s="13">
        <v>0</v>
      </c>
      <c r="DU11" s="13">
        <v>0</v>
      </c>
      <c r="DV11" s="13">
        <v>0</v>
      </c>
      <c r="DW11" s="13">
        <v>0</v>
      </c>
      <c r="DX11" s="13">
        <v>0</v>
      </c>
      <c r="DY11" s="13">
        <v>0</v>
      </c>
      <c r="DZ11" s="13">
        <v>0</v>
      </c>
      <c r="EA11" s="13">
        <v>0</v>
      </c>
      <c r="EB11" s="13">
        <v>0</v>
      </c>
      <c r="EC11" s="13">
        <v>0</v>
      </c>
      <c r="ED11" s="13">
        <v>0</v>
      </c>
      <c r="EE11" s="13">
        <v>0</v>
      </c>
      <c r="EF11" s="13">
        <v>0</v>
      </c>
      <c r="EG11" s="13">
        <v>12.68</v>
      </c>
      <c r="EH11" s="13">
        <v>50</v>
      </c>
      <c r="EI11" s="13">
        <v>0</v>
      </c>
      <c r="EJ11" s="13">
        <v>0</v>
      </c>
      <c r="EK11" s="13">
        <v>0</v>
      </c>
      <c r="EL11" s="13">
        <v>0</v>
      </c>
      <c r="EM11" s="13">
        <v>0</v>
      </c>
      <c r="EN11" s="13">
        <v>0</v>
      </c>
      <c r="EO11" s="13">
        <v>0</v>
      </c>
      <c r="EP11" s="13">
        <v>0</v>
      </c>
      <c r="EQ11" s="13">
        <v>0</v>
      </c>
      <c r="ER11" s="13">
        <v>0</v>
      </c>
      <c r="ES11" s="13"/>
      <c r="ET11" s="13"/>
      <c r="EU11" s="13">
        <v>2050</v>
      </c>
      <c r="EV11" s="13">
        <v>2050</v>
      </c>
      <c r="EW11" s="13">
        <v>1212.72</v>
      </c>
      <c r="EX11" s="13">
        <v>0</v>
      </c>
      <c r="EY11" s="13">
        <v>0</v>
      </c>
      <c r="EZ11" s="13">
        <v>0</v>
      </c>
      <c r="FA11" s="13">
        <v>0</v>
      </c>
      <c r="FB11" s="13">
        <v>0</v>
      </c>
      <c r="FC11" s="13">
        <v>0</v>
      </c>
      <c r="FD11" s="13">
        <v>0</v>
      </c>
      <c r="FE11" s="13">
        <v>0</v>
      </c>
      <c r="FF11" s="13">
        <v>0</v>
      </c>
      <c r="FG11" s="13">
        <v>0</v>
      </c>
      <c r="FH11" s="13">
        <v>0</v>
      </c>
      <c r="FI11" s="13">
        <v>0</v>
      </c>
      <c r="FJ11" s="13">
        <v>0</v>
      </c>
      <c r="FK11" s="13">
        <v>0</v>
      </c>
      <c r="FL11" s="13">
        <v>0</v>
      </c>
      <c r="FM11" s="13">
        <v>0</v>
      </c>
      <c r="FN11" s="13">
        <v>0</v>
      </c>
      <c r="FO11" s="13">
        <v>0</v>
      </c>
      <c r="FP11" s="13">
        <v>0</v>
      </c>
      <c r="FQ11" s="13">
        <v>0</v>
      </c>
      <c r="FR11" s="13">
        <v>63.5</v>
      </c>
      <c r="FS11" s="13">
        <v>100</v>
      </c>
      <c r="FT11" s="13">
        <v>0</v>
      </c>
      <c r="FU11" s="13">
        <v>0</v>
      </c>
      <c r="FV11" s="13">
        <v>0</v>
      </c>
      <c r="FW11" s="13">
        <v>0</v>
      </c>
      <c r="FX11" s="13">
        <v>0</v>
      </c>
      <c r="FY11" s="13">
        <v>0</v>
      </c>
      <c r="FZ11" s="13">
        <v>0</v>
      </c>
      <c r="GA11" s="13">
        <v>0</v>
      </c>
      <c r="GB11" s="13">
        <v>0</v>
      </c>
      <c r="GC11" s="13">
        <v>0</v>
      </c>
      <c r="GD11" s="13"/>
      <c r="GE11" s="13"/>
      <c r="GF11" s="13">
        <v>4715</v>
      </c>
      <c r="GG11" s="13">
        <v>4715</v>
      </c>
      <c r="GH11" s="13">
        <v>2788.7</v>
      </c>
      <c r="GI11" s="13">
        <v>0</v>
      </c>
      <c r="GJ11" s="13">
        <v>0</v>
      </c>
      <c r="GK11" s="13">
        <v>0</v>
      </c>
      <c r="GL11" s="13">
        <v>0</v>
      </c>
      <c r="GM11" s="13">
        <v>0</v>
      </c>
      <c r="GN11" s="13">
        <v>0</v>
      </c>
      <c r="GO11" s="13">
        <v>0</v>
      </c>
      <c r="GP11" s="13">
        <v>0</v>
      </c>
      <c r="GQ11" s="13">
        <v>0</v>
      </c>
      <c r="GR11" s="13">
        <v>0</v>
      </c>
      <c r="GS11" s="13">
        <v>0</v>
      </c>
      <c r="GT11" s="13">
        <v>0</v>
      </c>
      <c r="GU11" s="13">
        <v>0</v>
      </c>
      <c r="GV11" s="13">
        <v>0</v>
      </c>
      <c r="GW11" s="13">
        <v>0</v>
      </c>
      <c r="GX11" s="13">
        <v>0</v>
      </c>
      <c r="GY11" s="13">
        <v>0</v>
      </c>
      <c r="GZ11" s="13">
        <v>0</v>
      </c>
      <c r="HA11" s="13">
        <v>0</v>
      </c>
      <c r="HB11" s="13">
        <v>0</v>
      </c>
      <c r="HC11" s="13">
        <v>120.64</v>
      </c>
      <c r="HD11" s="13">
        <v>150</v>
      </c>
      <c r="HE11" s="13">
        <v>0</v>
      </c>
      <c r="HF11" s="13"/>
      <c r="HG11" s="13">
        <v>0</v>
      </c>
      <c r="HH11" s="13">
        <v>0</v>
      </c>
      <c r="HI11" s="13">
        <v>0</v>
      </c>
      <c r="HJ11" s="13">
        <v>0</v>
      </c>
      <c r="HK11" s="13">
        <v>0</v>
      </c>
      <c r="HL11" s="13">
        <v>0</v>
      </c>
      <c r="HM11" s="13">
        <v>0</v>
      </c>
      <c r="HN11" s="13">
        <v>0</v>
      </c>
      <c r="HO11" s="13"/>
      <c r="HP11" s="13"/>
      <c r="HQ11" s="13">
        <v>0</v>
      </c>
      <c r="HR11" s="13">
        <v>0</v>
      </c>
      <c r="HS11" s="13">
        <v>912.46</v>
      </c>
      <c r="HT11" s="13">
        <v>12800</v>
      </c>
      <c r="HU11" s="13">
        <v>13300</v>
      </c>
      <c r="HV11" s="13">
        <v>12483.5</v>
      </c>
      <c r="HW11" s="13">
        <v>12800</v>
      </c>
      <c r="HX11" s="13">
        <v>12800</v>
      </c>
      <c r="HY11" s="13">
        <v>12038.56</v>
      </c>
      <c r="HZ11" s="13">
        <v>12600</v>
      </c>
      <c r="IA11" s="13">
        <v>12600</v>
      </c>
      <c r="IB11" s="13">
        <v>10788.21</v>
      </c>
      <c r="IC11" s="13">
        <v>12000</v>
      </c>
      <c r="ID11" s="13">
        <v>12000</v>
      </c>
      <c r="IE11" s="13">
        <v>6774.65</v>
      </c>
      <c r="IF11" s="13"/>
      <c r="IG11" s="13">
        <v>3000</v>
      </c>
      <c r="IH11" s="13">
        <v>3194.32</v>
      </c>
      <c r="II11" s="13"/>
      <c r="IJ11" s="13">
        <v>5000</v>
      </c>
      <c r="IK11" s="13">
        <v>6992.09</v>
      </c>
      <c r="IL11" s="13"/>
      <c r="IM11" s="13"/>
      <c r="IN11" s="13">
        <v>10645.97</v>
      </c>
      <c r="IO11" s="13">
        <v>10900</v>
      </c>
      <c r="IP11" s="13">
        <v>13900</v>
      </c>
      <c r="IQ11" s="13">
        <v>13595.76</v>
      </c>
      <c r="IR11" s="13">
        <v>14000</v>
      </c>
      <c r="IS11" s="13">
        <v>14000</v>
      </c>
      <c r="IT11" s="13">
        <v>15183.62</v>
      </c>
      <c r="IU11" s="13">
        <v>15000</v>
      </c>
      <c r="IV11" s="13">
        <v>15000</v>
      </c>
      <c r="IW11" s="13">
        <v>15673.06</v>
      </c>
      <c r="IX11" s="13">
        <v>18000</v>
      </c>
      <c r="IY11" s="13">
        <v>18000</v>
      </c>
      <c r="IZ11" s="13"/>
      <c r="JA11" s="13"/>
      <c r="JB11" s="13">
        <f>C11+BY11+AN11+DJ11+EU11+GF11+HQ11</f>
        <v>20500</v>
      </c>
      <c r="JC11" s="13">
        <f>D11+BZ11+AO11+DK11+EV11+GG11+HR11</f>
        <v>20500</v>
      </c>
      <c r="JD11" s="13">
        <f>E11+CA11+AP11+DL11+EW11+GH11+HS11</f>
        <v>13038.68</v>
      </c>
      <c r="JE11" s="13">
        <f>F11+CB11+AQ11+DM11+EX11+GI11+HT11</f>
        <v>12800</v>
      </c>
      <c r="JF11" s="13">
        <f>G11+CC11+AR11+DN11+EY11+GJ11+HU11</f>
        <v>13300</v>
      </c>
      <c r="JG11" s="13">
        <f>H11+CD11+AS11+DO11+EZ11+GK11+HV11</f>
        <v>12483.5</v>
      </c>
      <c r="JH11" s="13">
        <f>I11+CE11+AT11+DP11+FA11+GL11+HW11</f>
        <v>12800</v>
      </c>
      <c r="JI11" s="13">
        <f>J11+CF11+AU11+DQ11+FB11+GM11+HX11</f>
        <v>12800</v>
      </c>
      <c r="JJ11" s="13">
        <f>K11+CG11+AV11+DR11+FC11+GN11+HY11</f>
        <v>12038.56</v>
      </c>
      <c r="JK11" s="13">
        <f>L11+CH11+AW11+DS11+FD11+GO11+HZ11</f>
        <v>12600</v>
      </c>
      <c r="JL11" s="13">
        <f>M11+CI11+AX11+DT11+FE11+GP11+IA11</f>
        <v>12600</v>
      </c>
      <c r="JM11" s="13">
        <f>N11+CJ11+AY11+DU11+FF11+GQ11+IB11</f>
        <v>10788.21</v>
      </c>
      <c r="JN11" s="13">
        <f>O11+CK11+AZ11+DV11+FG11+GR11+IC11</f>
        <v>12000</v>
      </c>
      <c r="JO11" s="13">
        <f>P11+CL11+BA11+DW11+FH11+GS11+ID11</f>
        <v>12000</v>
      </c>
      <c r="JP11" s="13">
        <f>Q11+CM11+BB11+DX11+FI11+GT11+IE11</f>
        <v>6774.65</v>
      </c>
      <c r="JQ11" s="13">
        <f>R11+CN11+BC11+DY11+FJ11+GU11+IF11</f>
        <v>0</v>
      </c>
      <c r="JR11" s="13">
        <f>S11+CO11+BD11+DZ11+FK11+GV11+IG11</f>
        <v>3000</v>
      </c>
      <c r="JS11" s="13">
        <f>T11+CP11+BE11+EA11+FL11+GW11+IH11</f>
        <v>3194.32</v>
      </c>
      <c r="JT11" s="13">
        <f>U11+CQ11+BF11+EB11+FM11+GX11+II11</f>
        <v>0</v>
      </c>
      <c r="JU11" s="13">
        <f>V11+CR11+BG11+EC11+FN11+GY11+IJ11</f>
        <v>5000</v>
      </c>
      <c r="JV11" s="13">
        <f>W11+CS11+BH11+ED11+FO11+GZ11+IK11</f>
        <v>6992.09</v>
      </c>
      <c r="JW11" s="13">
        <f>X11+CT11+BI11+EE11+FP11+HA11+IL11</f>
        <v>0</v>
      </c>
      <c r="JX11" s="13">
        <f>Y11+CU11+BJ11+EF11+FQ11+HB11+IM11</f>
        <v>0</v>
      </c>
      <c r="JY11" s="13">
        <f>Z11+BK11+CV11+EG11+FR11+HC11+IN11</f>
        <v>11280.9</v>
      </c>
      <c r="JZ11" s="13">
        <f>AA11+BL11+CW11+EH11+FS11+HD11+IO11</f>
        <v>11800</v>
      </c>
      <c r="KA11" s="13">
        <f>AB11+BM11+CX11+EI11+FT11+HE11+IP11</f>
        <v>13900</v>
      </c>
      <c r="KB11" s="13">
        <f>AC11+BN11+CY11+EJ11+FU11+HF11+IQ11</f>
        <v>13595.76</v>
      </c>
      <c r="KC11" s="13">
        <f>AD11+BO11+CZ11+EK11+FV11+HG11+IR11</f>
        <v>14000</v>
      </c>
      <c r="KD11" s="13">
        <f>AE11+BP11+DA11+EL11+FW11+HH11+IS11</f>
        <v>14000</v>
      </c>
      <c r="KE11" s="13">
        <f>AF11+BQ11+DB11+EM11+FX11+HI11+IT11</f>
        <v>15183.62</v>
      </c>
      <c r="KF11" s="13">
        <f>AG11+BR11+DC11+EN11+FY11+HJ11+IU11</f>
        <v>15000</v>
      </c>
      <c r="KG11" s="13">
        <f>AH11+BS11+DD11+EO11+FZ11+HK11+IV11</f>
        <v>15000</v>
      </c>
      <c r="KH11" s="13">
        <f>AI11+BT11+DE11+EP11+GA11+HL11+IW11</f>
        <v>15673.06</v>
      </c>
      <c r="KI11" s="13">
        <f>AJ11+BU11+DF11+EQ11+GB11+HM11+IX11</f>
        <v>18000</v>
      </c>
      <c r="KJ11" s="13">
        <f>AK11+BV11+DG11+ER11+GC11+HN11+IY11</f>
        <v>18000</v>
      </c>
      <c r="KK11" s="13">
        <f>AL11+BW11+DH11+ES11+GD11+HO11+IZ11</f>
        <v>0</v>
      </c>
      <c r="KL11" s="13">
        <f>AM11+BX11+DI11+ET11+GE11+HP11+JA11</f>
        <v>0</v>
      </c>
    </row>
    <row r="12" spans="1:312" ht="15" customHeight="1" x14ac:dyDescent="0.25">
      <c r="A12" s="5">
        <v>13</v>
      </c>
      <c r="B12" s="8" t="s">
        <v>82</v>
      </c>
      <c r="C12" s="12">
        <f t="shared" ref="C12:AM12" si="329">SUM(C13:C13)</f>
        <v>36500</v>
      </c>
      <c r="D12" s="12">
        <f t="shared" si="329"/>
        <v>36500</v>
      </c>
      <c r="E12" s="12">
        <f t="shared" si="329"/>
        <v>33548.870000000003</v>
      </c>
      <c r="F12" s="12">
        <f t="shared" si="329"/>
        <v>64000</v>
      </c>
      <c r="G12" s="12">
        <f t="shared" si="329"/>
        <v>66000</v>
      </c>
      <c r="H12" s="12">
        <f t="shared" si="329"/>
        <v>60364.04</v>
      </c>
      <c r="I12" s="12">
        <f t="shared" si="329"/>
        <v>63664.47</v>
      </c>
      <c r="J12" s="12">
        <f t="shared" si="329"/>
        <v>60364</v>
      </c>
      <c r="K12" s="12">
        <f t="shared" si="329"/>
        <v>59240.24</v>
      </c>
      <c r="L12" s="12">
        <f t="shared" si="329"/>
        <v>59670</v>
      </c>
      <c r="M12" s="12">
        <f t="shared" si="329"/>
        <v>59670</v>
      </c>
      <c r="N12" s="12">
        <f t="shared" si="329"/>
        <v>57400.01</v>
      </c>
      <c r="O12" s="12">
        <f t="shared" si="329"/>
        <v>57614</v>
      </c>
      <c r="P12" s="12">
        <f t="shared" si="329"/>
        <v>57614</v>
      </c>
      <c r="Q12" s="12">
        <f t="shared" ref="Q12" si="330">SUM(Q13:Q13)</f>
        <v>57996.15</v>
      </c>
      <c r="R12" s="12">
        <f t="shared" si="329"/>
        <v>57125</v>
      </c>
      <c r="S12" s="12">
        <f t="shared" si="329"/>
        <v>57125</v>
      </c>
      <c r="T12" s="12">
        <f t="shared" si="329"/>
        <v>51662.69</v>
      </c>
      <c r="U12" s="12">
        <f t="shared" si="329"/>
        <v>61500</v>
      </c>
      <c r="V12" s="12">
        <f t="shared" si="329"/>
        <v>60000</v>
      </c>
      <c r="W12" s="12">
        <f t="shared" si="329"/>
        <v>60920.24</v>
      </c>
      <c r="X12" s="12">
        <f t="shared" si="329"/>
        <v>59500</v>
      </c>
      <c r="Y12" s="12">
        <f t="shared" si="329"/>
        <v>59500</v>
      </c>
      <c r="Z12" s="12">
        <f t="shared" si="329"/>
        <v>39898.35</v>
      </c>
      <c r="AA12" s="12">
        <f t="shared" si="329"/>
        <v>64800</v>
      </c>
      <c r="AB12" s="12">
        <f t="shared" si="329"/>
        <v>62800</v>
      </c>
      <c r="AC12" s="12">
        <f t="shared" si="329"/>
        <v>63222.69</v>
      </c>
      <c r="AD12" s="12">
        <f t="shared" si="329"/>
        <v>70530</v>
      </c>
      <c r="AE12" s="12">
        <f t="shared" si="329"/>
        <v>70530</v>
      </c>
      <c r="AF12" s="12">
        <f t="shared" si="329"/>
        <v>69857.83</v>
      </c>
      <c r="AG12" s="12">
        <f t="shared" si="329"/>
        <v>64089</v>
      </c>
      <c r="AH12" s="12">
        <f t="shared" si="329"/>
        <v>64300</v>
      </c>
      <c r="AI12" s="12">
        <f t="shared" si="329"/>
        <v>46887.81</v>
      </c>
      <c r="AJ12" s="12">
        <f t="shared" si="329"/>
        <v>71940</v>
      </c>
      <c r="AK12" s="12">
        <f t="shared" si="329"/>
        <v>83940</v>
      </c>
      <c r="AL12" s="12">
        <f t="shared" si="329"/>
        <v>0</v>
      </c>
      <c r="AM12" s="12">
        <f t="shared" si="329"/>
        <v>0</v>
      </c>
      <c r="AN12" s="12">
        <f t="shared" ref="AN12:AR12" si="331">SUM(AN13:AN13)</f>
        <v>277400</v>
      </c>
      <c r="AO12" s="12">
        <f t="shared" si="331"/>
        <v>277400</v>
      </c>
      <c r="AP12" s="12">
        <f t="shared" si="331"/>
        <v>254991.35</v>
      </c>
      <c r="AQ12" s="12">
        <f t="shared" si="331"/>
        <v>300000</v>
      </c>
      <c r="AR12" s="12">
        <f t="shared" si="331"/>
        <v>311000</v>
      </c>
      <c r="AS12" s="12">
        <f t="shared" ref="AS12:BJ12" si="332">SUM(AS13:AS13)</f>
        <v>283467.99</v>
      </c>
      <c r="AT12" s="12">
        <f t="shared" si="332"/>
        <v>307157.67</v>
      </c>
      <c r="AU12" s="12">
        <f t="shared" si="332"/>
        <v>283500</v>
      </c>
      <c r="AV12" s="12">
        <f t="shared" si="332"/>
        <v>276454.48</v>
      </c>
      <c r="AW12" s="12">
        <f t="shared" si="332"/>
        <v>278460</v>
      </c>
      <c r="AX12" s="12">
        <f t="shared" si="332"/>
        <v>278460</v>
      </c>
      <c r="AY12" s="12">
        <f t="shared" si="332"/>
        <v>267866.63</v>
      </c>
      <c r="AZ12" s="12">
        <f t="shared" si="332"/>
        <v>268866</v>
      </c>
      <c r="BA12" s="12">
        <f t="shared" si="332"/>
        <v>268866</v>
      </c>
      <c r="BB12" s="12">
        <f t="shared" si="332"/>
        <v>270648.57</v>
      </c>
      <c r="BC12" s="12">
        <f t="shared" si="332"/>
        <v>266500</v>
      </c>
      <c r="BD12" s="12">
        <f t="shared" si="332"/>
        <v>266500</v>
      </c>
      <c r="BE12" s="12">
        <f t="shared" si="332"/>
        <v>241092.59</v>
      </c>
      <c r="BF12" s="12">
        <f t="shared" si="332"/>
        <v>286997</v>
      </c>
      <c r="BG12" s="12">
        <f t="shared" si="332"/>
        <v>260000</v>
      </c>
      <c r="BH12" s="12">
        <f t="shared" si="332"/>
        <v>284294.45</v>
      </c>
      <c r="BI12" s="12">
        <f t="shared" si="332"/>
        <v>299750</v>
      </c>
      <c r="BJ12" s="12">
        <f t="shared" si="332"/>
        <v>299750</v>
      </c>
      <c r="BK12" s="12">
        <f t="shared" ref="BK12:BX12" si="333">SUM(BK13:BK13)</f>
        <v>152339.10999999999</v>
      </c>
      <c r="BL12" s="12">
        <f t="shared" si="333"/>
        <v>150000</v>
      </c>
      <c r="BM12" s="12">
        <f t="shared" si="333"/>
        <v>240000</v>
      </c>
      <c r="BN12" s="12">
        <f t="shared" si="333"/>
        <v>242972.52</v>
      </c>
      <c r="BO12" s="12">
        <f t="shared" si="333"/>
        <v>268014</v>
      </c>
      <c r="BP12" s="12">
        <f t="shared" si="333"/>
        <v>268014</v>
      </c>
      <c r="BQ12" s="12">
        <f>SUM(BQ13:BQ13)</f>
        <v>265627</v>
      </c>
      <c r="BR12" s="12">
        <f t="shared" si="333"/>
        <v>291961</v>
      </c>
      <c r="BS12" s="12">
        <f t="shared" si="333"/>
        <v>293250</v>
      </c>
      <c r="BT12" s="12">
        <f t="shared" si="333"/>
        <v>214619.37</v>
      </c>
      <c r="BU12" s="12">
        <f t="shared" si="333"/>
        <v>316536</v>
      </c>
      <c r="BV12" s="12">
        <f t="shared" si="333"/>
        <v>369336</v>
      </c>
      <c r="BW12" s="12">
        <f t="shared" si="333"/>
        <v>0</v>
      </c>
      <c r="BX12" s="12">
        <f t="shared" si="333"/>
        <v>0</v>
      </c>
      <c r="BY12" s="12">
        <f t="shared" ref="BY12:CU12" si="334">SUM(BY13:BY13)</f>
        <v>167900</v>
      </c>
      <c r="BZ12" s="12">
        <f t="shared" si="334"/>
        <v>167900</v>
      </c>
      <c r="CA12" s="12">
        <f t="shared" si="334"/>
        <v>154324.76999999999</v>
      </c>
      <c r="CB12" s="12">
        <f t="shared" si="334"/>
        <v>120000</v>
      </c>
      <c r="CC12" s="12">
        <f t="shared" si="334"/>
        <v>118000</v>
      </c>
      <c r="CD12" s="12">
        <f t="shared" si="334"/>
        <v>107779.45</v>
      </c>
      <c r="CE12" s="12">
        <f t="shared" si="334"/>
        <v>113181.28</v>
      </c>
      <c r="CF12" s="12">
        <f t="shared" si="334"/>
        <v>107780</v>
      </c>
      <c r="CG12" s="12">
        <f t="shared" si="334"/>
        <v>105315.99</v>
      </c>
      <c r="CH12" s="12">
        <f t="shared" si="334"/>
        <v>106080</v>
      </c>
      <c r="CI12" s="12">
        <f t="shared" si="334"/>
        <v>106080</v>
      </c>
      <c r="CJ12" s="12">
        <f t="shared" si="334"/>
        <v>102044.43</v>
      </c>
      <c r="CK12" s="12">
        <f t="shared" si="334"/>
        <v>102425</v>
      </c>
      <c r="CL12" s="12">
        <f t="shared" si="334"/>
        <v>102425</v>
      </c>
      <c r="CM12" s="12">
        <f t="shared" si="334"/>
        <v>103104.23</v>
      </c>
      <c r="CN12" s="12">
        <f t="shared" si="334"/>
        <v>101500</v>
      </c>
      <c r="CO12" s="12">
        <f t="shared" si="334"/>
        <v>101500</v>
      </c>
      <c r="CP12" s="12">
        <f t="shared" si="334"/>
        <v>91844.800000000003</v>
      </c>
      <c r="CQ12" s="12">
        <f t="shared" si="334"/>
        <v>109332</v>
      </c>
      <c r="CR12" s="12">
        <f t="shared" si="334"/>
        <v>100000</v>
      </c>
      <c r="CS12" s="12">
        <f t="shared" si="334"/>
        <v>108302.64</v>
      </c>
      <c r="CT12" s="12">
        <f t="shared" si="334"/>
        <v>113700</v>
      </c>
      <c r="CU12" s="12">
        <f t="shared" si="334"/>
        <v>113700</v>
      </c>
      <c r="CV12" s="12">
        <f t="shared" ref="CV12:DI12" si="335">SUM(CV13:CV13)</f>
        <v>58033.9</v>
      </c>
      <c r="CW12" s="12">
        <f t="shared" si="335"/>
        <v>97110</v>
      </c>
      <c r="CX12" s="12">
        <f t="shared" si="335"/>
        <v>97000</v>
      </c>
      <c r="CY12" s="12">
        <f t="shared" si="335"/>
        <v>94855.38</v>
      </c>
      <c r="CZ12" s="12">
        <f t="shared" si="335"/>
        <v>105795</v>
      </c>
      <c r="DA12" s="12">
        <f t="shared" si="335"/>
        <v>105795</v>
      </c>
      <c r="DB12" s="12">
        <f t="shared" si="335"/>
        <v>104322.55</v>
      </c>
      <c r="DC12" s="12">
        <f t="shared" si="335"/>
        <v>92573</v>
      </c>
      <c r="DD12" s="12">
        <f t="shared" si="335"/>
        <v>93000</v>
      </c>
      <c r="DE12" s="12">
        <f t="shared" si="335"/>
        <v>67980.070000000007</v>
      </c>
      <c r="DF12" s="12">
        <f t="shared" si="335"/>
        <v>107910</v>
      </c>
      <c r="DG12" s="12">
        <f t="shared" si="335"/>
        <v>125910</v>
      </c>
      <c r="DH12" s="12">
        <f t="shared" si="335"/>
        <v>0</v>
      </c>
      <c r="DI12" s="12">
        <f t="shared" si="335"/>
        <v>0</v>
      </c>
      <c r="DJ12" s="12">
        <f t="shared" ref="DJ12:DN12" si="336">SUM(DJ13:DJ13)</f>
        <v>7300</v>
      </c>
      <c r="DK12" s="12">
        <f t="shared" si="336"/>
        <v>7300</v>
      </c>
      <c r="DL12" s="12">
        <f t="shared" si="336"/>
        <v>6709.78</v>
      </c>
      <c r="DM12" s="12">
        <f t="shared" si="336"/>
        <v>7500</v>
      </c>
      <c r="DN12" s="12">
        <f t="shared" si="336"/>
        <v>7500</v>
      </c>
      <c r="DO12" s="12">
        <f t="shared" ref="DO12:HV12" si="337">SUM(DO13:DO13)</f>
        <v>6707.1</v>
      </c>
      <c r="DP12" s="12">
        <f>SUM(DP13:DP13)</f>
        <v>7073.83</v>
      </c>
      <c r="DQ12" s="12">
        <f>SUM(DQ13:DQ13)</f>
        <v>6700</v>
      </c>
      <c r="DR12" s="12">
        <f t="shared" ref="DR12:EY12" si="338">SUM(DR13:DR13)</f>
        <v>6582.24</v>
      </c>
      <c r="DS12" s="12">
        <f t="shared" si="338"/>
        <v>6630</v>
      </c>
      <c r="DT12" s="12">
        <f t="shared" si="338"/>
        <v>6630</v>
      </c>
      <c r="DU12" s="12">
        <f t="shared" si="338"/>
        <v>6377.78</v>
      </c>
      <c r="DV12" s="12">
        <f t="shared" si="338"/>
        <v>6402</v>
      </c>
      <c r="DW12" s="12">
        <f t="shared" si="338"/>
        <v>6402</v>
      </c>
      <c r="DX12" s="12">
        <f t="shared" si="338"/>
        <v>6444.01</v>
      </c>
      <c r="DY12" s="12">
        <f t="shared" si="338"/>
        <v>6347.2</v>
      </c>
      <c r="DZ12" s="12">
        <f t="shared" si="338"/>
        <v>6347.2</v>
      </c>
      <c r="EA12" s="12">
        <f t="shared" si="338"/>
        <v>5740.3</v>
      </c>
      <c r="EB12" s="12">
        <f t="shared" si="338"/>
        <v>6833</v>
      </c>
      <c r="EC12" s="12">
        <f t="shared" si="338"/>
        <v>6833</v>
      </c>
      <c r="ED12" s="12">
        <f t="shared" si="338"/>
        <v>6768.95</v>
      </c>
      <c r="EE12" s="12">
        <f t="shared" si="338"/>
        <v>6700</v>
      </c>
      <c r="EF12" s="12">
        <f t="shared" si="338"/>
        <v>6700</v>
      </c>
      <c r="EG12" s="12">
        <f t="shared" ref="EG12:ET12" si="339">SUM(EG13:EG13)</f>
        <v>7254.32</v>
      </c>
      <c r="EH12" s="12">
        <f t="shared" si="339"/>
        <v>26000</v>
      </c>
      <c r="EI12" s="12">
        <f t="shared" si="339"/>
        <v>26000</v>
      </c>
      <c r="EJ12" s="12">
        <f t="shared" si="339"/>
        <v>25289.08</v>
      </c>
      <c r="EK12" s="12">
        <f t="shared" si="339"/>
        <v>28212</v>
      </c>
      <c r="EL12" s="12">
        <f t="shared" si="339"/>
        <v>28212</v>
      </c>
      <c r="EM12" s="12">
        <f t="shared" si="339"/>
        <v>25763.69</v>
      </c>
      <c r="EN12" s="12">
        <f t="shared" si="339"/>
        <v>28484</v>
      </c>
      <c r="EO12" s="12">
        <f t="shared" si="339"/>
        <v>28600</v>
      </c>
      <c r="EP12" s="12">
        <f t="shared" si="339"/>
        <v>20997.33</v>
      </c>
      <c r="EQ12" s="12">
        <f t="shared" si="339"/>
        <v>28776</v>
      </c>
      <c r="ER12" s="12">
        <f t="shared" si="339"/>
        <v>33576</v>
      </c>
      <c r="ES12" s="12">
        <f t="shared" si="339"/>
        <v>0</v>
      </c>
      <c r="ET12" s="12">
        <f t="shared" si="339"/>
        <v>0</v>
      </c>
      <c r="EU12" s="12">
        <f t="shared" si="338"/>
        <v>73000</v>
      </c>
      <c r="EV12" s="12">
        <f t="shared" si="338"/>
        <v>73000</v>
      </c>
      <c r="EW12" s="12">
        <f t="shared" si="338"/>
        <v>67097.73</v>
      </c>
      <c r="EX12" s="12">
        <f t="shared" si="338"/>
        <v>71000</v>
      </c>
      <c r="EY12" s="12">
        <f t="shared" si="338"/>
        <v>73000</v>
      </c>
      <c r="EZ12" s="12">
        <f t="shared" si="337"/>
        <v>67071.14</v>
      </c>
      <c r="FA12" s="12">
        <f>SUM(FA13:FA13)</f>
        <v>80795.11</v>
      </c>
      <c r="FB12" s="12">
        <f>SUM(FB13:FB13)</f>
        <v>67100</v>
      </c>
      <c r="FC12" s="12">
        <f t="shared" ref="FC12:GH12" si="340">SUM(FC13:FC13)</f>
        <v>65822.5</v>
      </c>
      <c r="FD12" s="12">
        <f t="shared" si="340"/>
        <v>66300</v>
      </c>
      <c r="FE12" s="12">
        <f t="shared" si="340"/>
        <v>66300</v>
      </c>
      <c r="FF12" s="12">
        <f>SUM(FF13:FF13)</f>
        <v>63777.77</v>
      </c>
      <c r="FG12" s="12">
        <f>SUM(FG13:FG13)</f>
        <v>64016</v>
      </c>
      <c r="FH12" s="12">
        <f>SUM(FH13:FH13)</f>
        <v>64016</v>
      </c>
      <c r="FI12" s="12">
        <f t="shared" si="340"/>
        <v>64440.15</v>
      </c>
      <c r="FJ12" s="12">
        <f t="shared" si="340"/>
        <v>63472</v>
      </c>
      <c r="FK12" s="12">
        <f t="shared" si="340"/>
        <v>63472</v>
      </c>
      <c r="FL12" s="12">
        <f t="shared" si="340"/>
        <v>57403.03</v>
      </c>
      <c r="FM12" s="12">
        <f t="shared" si="340"/>
        <v>68332</v>
      </c>
      <c r="FN12" s="12">
        <f t="shared" si="340"/>
        <v>68332</v>
      </c>
      <c r="FO12" s="12">
        <f t="shared" si="340"/>
        <v>67689.14</v>
      </c>
      <c r="FP12" s="12">
        <f t="shared" si="340"/>
        <v>73700</v>
      </c>
      <c r="FQ12" s="12">
        <f t="shared" si="340"/>
        <v>73700</v>
      </c>
      <c r="FR12" s="12">
        <f t="shared" ref="FR12:GE12" si="341">SUM(FR13:FR13)</f>
        <v>36271.19</v>
      </c>
      <c r="FS12" s="12">
        <f t="shared" si="341"/>
        <v>51795</v>
      </c>
      <c r="FT12" s="12">
        <f t="shared" si="341"/>
        <v>49700</v>
      </c>
      <c r="FU12" s="12">
        <f t="shared" si="341"/>
        <v>50578.14</v>
      </c>
      <c r="FV12" s="12">
        <f t="shared" si="341"/>
        <v>56424</v>
      </c>
      <c r="FW12" s="12">
        <f t="shared" si="341"/>
        <v>56424</v>
      </c>
      <c r="FX12" s="12">
        <f t="shared" si="341"/>
        <v>56955.89</v>
      </c>
      <c r="FY12" s="12">
        <f t="shared" si="341"/>
        <v>64089</v>
      </c>
      <c r="FZ12" s="12">
        <f t="shared" si="341"/>
        <v>64400</v>
      </c>
      <c r="GA12" s="12">
        <f t="shared" si="341"/>
        <v>47001.07</v>
      </c>
      <c r="GB12" s="12">
        <f t="shared" si="341"/>
        <v>71940</v>
      </c>
      <c r="GC12" s="12">
        <f t="shared" si="341"/>
        <v>83940</v>
      </c>
      <c r="GD12" s="12">
        <f t="shared" si="341"/>
        <v>0</v>
      </c>
      <c r="GE12" s="12">
        <f t="shared" si="341"/>
        <v>0</v>
      </c>
      <c r="GF12" s="12">
        <f t="shared" si="340"/>
        <v>167900</v>
      </c>
      <c r="GG12" s="12">
        <f t="shared" si="340"/>
        <v>167900</v>
      </c>
      <c r="GH12" s="12">
        <f t="shared" si="340"/>
        <v>154304.75</v>
      </c>
      <c r="GI12" s="12">
        <f>SUM(GI13)</f>
        <v>155000</v>
      </c>
      <c r="GJ12" s="12">
        <f>SUM(GJ13)</f>
        <v>162000</v>
      </c>
      <c r="GK12" s="12">
        <f>SUM(GK13)</f>
        <v>147769.81</v>
      </c>
      <c r="GL12" s="12">
        <f>SUM(GL13:GL13)</f>
        <v>155624.26</v>
      </c>
      <c r="GM12" s="12">
        <f>SUM(GM13:GM13)</f>
        <v>147800</v>
      </c>
      <c r="GN12" s="12">
        <f t="shared" ref="GN12:HU12" si="342">SUM(GN13:GN13)</f>
        <v>144809.51</v>
      </c>
      <c r="GO12" s="12">
        <f t="shared" si="342"/>
        <v>145860</v>
      </c>
      <c r="GP12" s="12">
        <f t="shared" si="342"/>
        <v>145860</v>
      </c>
      <c r="GQ12" s="12">
        <f t="shared" si="342"/>
        <v>140311.06</v>
      </c>
      <c r="GR12" s="12">
        <f t="shared" si="342"/>
        <v>140835</v>
      </c>
      <c r="GS12" s="12">
        <f t="shared" si="342"/>
        <v>140835</v>
      </c>
      <c r="GT12" s="12">
        <f t="shared" si="342"/>
        <v>141814.69</v>
      </c>
      <c r="GU12" s="12">
        <f t="shared" si="342"/>
        <v>139650</v>
      </c>
      <c r="GV12" s="12">
        <f t="shared" si="342"/>
        <v>139650</v>
      </c>
      <c r="GW12" s="12">
        <f t="shared" si="342"/>
        <v>126286.54</v>
      </c>
      <c r="GX12" s="12">
        <f t="shared" si="342"/>
        <v>150332</v>
      </c>
      <c r="GY12" s="12">
        <f t="shared" si="342"/>
        <v>130000</v>
      </c>
      <c r="GZ12" s="12">
        <f t="shared" si="342"/>
        <v>148916.18</v>
      </c>
      <c r="HA12" s="12">
        <f t="shared" si="342"/>
        <v>145300</v>
      </c>
      <c r="HB12" s="12">
        <f t="shared" si="342"/>
        <v>145300</v>
      </c>
      <c r="HC12" s="12">
        <f t="shared" ref="HC12:HP12" si="343">SUM(HC13:HC13)</f>
        <v>68915.320000000007</v>
      </c>
      <c r="HD12" s="12">
        <f t="shared" si="343"/>
        <v>161860</v>
      </c>
      <c r="HE12" s="12">
        <f t="shared" si="343"/>
        <v>161860</v>
      </c>
      <c r="HF12" s="12">
        <f t="shared" si="343"/>
        <v>158245.72</v>
      </c>
      <c r="HG12" s="12">
        <f t="shared" si="343"/>
        <v>176325</v>
      </c>
      <c r="HH12" s="12">
        <f t="shared" si="343"/>
        <v>176325</v>
      </c>
      <c r="HI12" s="12">
        <f t="shared" si="343"/>
        <v>166991.96</v>
      </c>
      <c r="HJ12" s="12">
        <f t="shared" si="343"/>
        <v>170904</v>
      </c>
      <c r="HK12" s="12">
        <f t="shared" si="343"/>
        <v>171700</v>
      </c>
      <c r="HL12" s="12">
        <f t="shared" si="343"/>
        <v>126171.89</v>
      </c>
      <c r="HM12" s="12">
        <f t="shared" si="343"/>
        <v>122298</v>
      </c>
      <c r="HN12" s="12">
        <f t="shared" si="343"/>
        <v>142698</v>
      </c>
      <c r="HO12" s="12">
        <f t="shared" si="343"/>
        <v>0</v>
      </c>
      <c r="HP12" s="12">
        <f t="shared" si="343"/>
        <v>0</v>
      </c>
      <c r="HQ12" s="12">
        <f t="shared" si="342"/>
        <v>0</v>
      </c>
      <c r="HR12" s="12">
        <f t="shared" si="342"/>
        <v>0</v>
      </c>
      <c r="HS12" s="12">
        <f t="shared" si="342"/>
        <v>0</v>
      </c>
      <c r="HT12" s="12">
        <f t="shared" si="342"/>
        <v>0</v>
      </c>
      <c r="HU12" s="12">
        <f t="shared" si="342"/>
        <v>0</v>
      </c>
      <c r="HV12" s="12">
        <f t="shared" si="337"/>
        <v>0</v>
      </c>
      <c r="HW12" s="12">
        <f>SUM(HW13:HW13)</f>
        <v>0</v>
      </c>
      <c r="HX12" s="12">
        <f>SUM(HX13:HX13)</f>
        <v>0</v>
      </c>
      <c r="HY12" s="12">
        <f t="shared" ref="HY12:KL12" si="344">SUM(HY13:HY13)</f>
        <v>1479.16</v>
      </c>
      <c r="HZ12" s="12">
        <f t="shared" si="344"/>
        <v>0</v>
      </c>
      <c r="IA12" s="12">
        <f t="shared" si="344"/>
        <v>0</v>
      </c>
      <c r="IB12" s="12">
        <f t="shared" si="344"/>
        <v>0</v>
      </c>
      <c r="IC12" s="12">
        <f t="shared" si="344"/>
        <v>0</v>
      </c>
      <c r="ID12" s="12">
        <f t="shared" si="344"/>
        <v>0</v>
      </c>
      <c r="IE12" s="12">
        <f t="shared" si="344"/>
        <v>0</v>
      </c>
      <c r="IF12" s="12">
        <f t="shared" si="344"/>
        <v>0</v>
      </c>
      <c r="IG12" s="12">
        <f t="shared" si="344"/>
        <v>0</v>
      </c>
      <c r="IH12" s="12">
        <f t="shared" si="344"/>
        <v>20.07</v>
      </c>
      <c r="II12" s="12">
        <f t="shared" si="344"/>
        <v>0</v>
      </c>
      <c r="IJ12" s="12">
        <f t="shared" si="344"/>
        <v>250</v>
      </c>
      <c r="IK12" s="12">
        <f t="shared" si="344"/>
        <v>129.71</v>
      </c>
      <c r="IL12" s="12">
        <f t="shared" si="344"/>
        <v>0</v>
      </c>
      <c r="IM12" s="12">
        <f t="shared" si="344"/>
        <v>0</v>
      </c>
      <c r="IN12" s="12">
        <f t="shared" ref="IN12:JA12" si="345">SUM(IN13:IN13)</f>
        <v>220234.68</v>
      </c>
      <c r="IO12" s="12">
        <f t="shared" si="345"/>
        <v>0</v>
      </c>
      <c r="IP12" s="12">
        <f t="shared" si="345"/>
        <v>0</v>
      </c>
      <c r="IQ12" s="12">
        <f t="shared" si="345"/>
        <v>0</v>
      </c>
      <c r="IR12" s="12">
        <f t="shared" si="345"/>
        <v>0</v>
      </c>
      <c r="IS12" s="12">
        <f t="shared" si="345"/>
        <v>12475.33</v>
      </c>
      <c r="IT12" s="12">
        <f t="shared" si="345"/>
        <v>12475.33</v>
      </c>
      <c r="IU12" s="12">
        <f t="shared" si="345"/>
        <v>0</v>
      </c>
      <c r="IV12" s="12">
        <f t="shared" si="345"/>
        <v>0</v>
      </c>
      <c r="IW12" s="12">
        <f t="shared" si="345"/>
        <v>0</v>
      </c>
      <c r="IX12" s="12">
        <f t="shared" si="345"/>
        <v>0</v>
      </c>
      <c r="IY12" s="12">
        <f t="shared" si="345"/>
        <v>0</v>
      </c>
      <c r="IZ12" s="12">
        <f t="shared" si="345"/>
        <v>0</v>
      </c>
      <c r="JA12" s="12">
        <f t="shared" si="345"/>
        <v>0</v>
      </c>
      <c r="JB12" s="12">
        <f t="shared" si="344"/>
        <v>730000</v>
      </c>
      <c r="JC12" s="12">
        <f t="shared" si="344"/>
        <v>730000</v>
      </c>
      <c r="JD12" s="12">
        <f t="shared" si="344"/>
        <v>670977.25</v>
      </c>
      <c r="JE12" s="12">
        <f t="shared" si="344"/>
        <v>717500</v>
      </c>
      <c r="JF12" s="12">
        <f t="shared" si="344"/>
        <v>737500</v>
      </c>
      <c r="JG12" s="12">
        <f t="shared" si="344"/>
        <v>673159.53</v>
      </c>
      <c r="JH12" s="12">
        <f t="shared" si="344"/>
        <v>727496.62</v>
      </c>
      <c r="JI12" s="12">
        <f t="shared" si="344"/>
        <v>673244</v>
      </c>
      <c r="JJ12" s="12">
        <f t="shared" si="344"/>
        <v>659704.12</v>
      </c>
      <c r="JK12" s="12">
        <f t="shared" si="344"/>
        <v>663000</v>
      </c>
      <c r="JL12" s="12">
        <f t="shared" si="344"/>
        <v>663000</v>
      </c>
      <c r="JM12" s="12">
        <f t="shared" si="344"/>
        <v>637777.68000000005</v>
      </c>
      <c r="JN12" s="12">
        <f t="shared" si="344"/>
        <v>640158</v>
      </c>
      <c r="JO12" s="12">
        <f t="shared" si="344"/>
        <v>640158</v>
      </c>
      <c r="JP12" s="12">
        <f t="shared" si="344"/>
        <v>644447.80000000005</v>
      </c>
      <c r="JQ12" s="12">
        <f t="shared" si="344"/>
        <v>634594.19999999995</v>
      </c>
      <c r="JR12" s="12">
        <f t="shared" si="344"/>
        <v>634594.19999999995</v>
      </c>
      <c r="JS12" s="12">
        <f t="shared" si="344"/>
        <v>574050.0199999999</v>
      </c>
      <c r="JT12" s="12">
        <f t="shared" si="344"/>
        <v>683326</v>
      </c>
      <c r="JU12" s="12">
        <f t="shared" si="344"/>
        <v>625415</v>
      </c>
      <c r="JV12" s="12">
        <f t="shared" si="344"/>
        <v>677021.31</v>
      </c>
      <c r="JW12" s="12">
        <f t="shared" si="344"/>
        <v>698650</v>
      </c>
      <c r="JX12" s="12">
        <f t="shared" si="344"/>
        <v>698650</v>
      </c>
      <c r="JY12" s="12">
        <f t="shared" si="344"/>
        <v>582946.87</v>
      </c>
      <c r="JZ12" s="12">
        <f t="shared" si="344"/>
        <v>551565</v>
      </c>
      <c r="KA12" s="12">
        <f t="shared" si="344"/>
        <v>637360</v>
      </c>
      <c r="KB12" s="12">
        <f t="shared" si="344"/>
        <v>635163.53</v>
      </c>
      <c r="KC12" s="12">
        <f t="shared" si="344"/>
        <v>705300</v>
      </c>
      <c r="KD12" s="12">
        <f t="shared" si="344"/>
        <v>717775.33</v>
      </c>
      <c r="KE12" s="12">
        <f t="shared" si="344"/>
        <v>701994.25</v>
      </c>
      <c r="KF12" s="12">
        <f t="shared" si="344"/>
        <v>712100</v>
      </c>
      <c r="KG12" s="12">
        <f t="shared" si="344"/>
        <v>715250</v>
      </c>
      <c r="KH12" s="12">
        <f t="shared" si="344"/>
        <v>523657.54000000004</v>
      </c>
      <c r="KI12" s="12">
        <f t="shared" si="344"/>
        <v>719400</v>
      </c>
      <c r="KJ12" s="12">
        <f t="shared" si="344"/>
        <v>839400</v>
      </c>
      <c r="KK12" s="12">
        <f t="shared" si="344"/>
        <v>0</v>
      </c>
      <c r="KL12" s="12">
        <f t="shared" si="344"/>
        <v>0</v>
      </c>
    </row>
    <row r="13" spans="1:312" x14ac:dyDescent="0.25">
      <c r="A13" s="5">
        <v>1301</v>
      </c>
      <c r="B13" s="9" t="s">
        <v>5</v>
      </c>
      <c r="C13" s="13">
        <v>36500</v>
      </c>
      <c r="D13" s="13">
        <v>36500</v>
      </c>
      <c r="E13" s="13">
        <v>33548.870000000003</v>
      </c>
      <c r="F13" s="13">
        <v>64000</v>
      </c>
      <c r="G13" s="13">
        <v>66000</v>
      </c>
      <c r="H13" s="13">
        <v>60364.04</v>
      </c>
      <c r="I13" s="13">
        <v>63664.47</v>
      </c>
      <c r="J13" s="13">
        <v>60364</v>
      </c>
      <c r="K13" s="13">
        <v>59240.24</v>
      </c>
      <c r="L13" s="13">
        <v>59670</v>
      </c>
      <c r="M13" s="13">
        <v>59670</v>
      </c>
      <c r="N13" s="13">
        <v>57400.01</v>
      </c>
      <c r="O13" s="13">
        <v>57614</v>
      </c>
      <c r="P13" s="13">
        <v>57614</v>
      </c>
      <c r="Q13" s="13">
        <v>57996.15</v>
      </c>
      <c r="R13" s="13">
        <v>57125</v>
      </c>
      <c r="S13" s="13">
        <v>57125</v>
      </c>
      <c r="T13" s="13">
        <v>51662.69</v>
      </c>
      <c r="U13" s="13">
        <v>61500</v>
      </c>
      <c r="V13" s="13">
        <v>60000</v>
      </c>
      <c r="W13" s="13">
        <v>60920.24</v>
      </c>
      <c r="X13" s="13">
        <v>59500</v>
      </c>
      <c r="Y13" s="13">
        <v>59500</v>
      </c>
      <c r="Z13" s="13">
        <v>39898.35</v>
      </c>
      <c r="AA13" s="13">
        <v>64800</v>
      </c>
      <c r="AB13" s="13">
        <v>62800</v>
      </c>
      <c r="AC13" s="13">
        <v>63222.69</v>
      </c>
      <c r="AD13" s="13">
        <v>70530</v>
      </c>
      <c r="AE13" s="13">
        <v>70530</v>
      </c>
      <c r="AF13" s="13">
        <v>69857.83</v>
      </c>
      <c r="AG13" s="13">
        <v>64089</v>
      </c>
      <c r="AH13" s="13">
        <v>64300</v>
      </c>
      <c r="AI13" s="59">
        <v>46887.81</v>
      </c>
      <c r="AJ13" s="13">
        <v>71940</v>
      </c>
      <c r="AK13" s="13">
        <v>83940</v>
      </c>
      <c r="AL13" s="13"/>
      <c r="AM13" s="13"/>
      <c r="AN13" s="13">
        <v>277400</v>
      </c>
      <c r="AO13" s="13">
        <v>277400</v>
      </c>
      <c r="AP13" s="13">
        <v>254991.35</v>
      </c>
      <c r="AQ13" s="13">
        <v>300000</v>
      </c>
      <c r="AR13" s="13">
        <v>311000</v>
      </c>
      <c r="AS13" s="13">
        <v>283467.99</v>
      </c>
      <c r="AT13" s="13">
        <v>307157.67</v>
      </c>
      <c r="AU13" s="13">
        <v>283500</v>
      </c>
      <c r="AV13" s="13">
        <v>276454.48</v>
      </c>
      <c r="AW13" s="13">
        <v>278460</v>
      </c>
      <c r="AX13" s="13">
        <v>278460</v>
      </c>
      <c r="AY13" s="13">
        <v>267866.63</v>
      </c>
      <c r="AZ13" s="13">
        <v>268866</v>
      </c>
      <c r="BA13" s="13">
        <v>268866</v>
      </c>
      <c r="BB13" s="13">
        <v>270648.57</v>
      </c>
      <c r="BC13" s="13">
        <v>266500</v>
      </c>
      <c r="BD13" s="13">
        <v>266500</v>
      </c>
      <c r="BE13" s="13">
        <v>241092.59</v>
      </c>
      <c r="BF13" s="13">
        <v>286997</v>
      </c>
      <c r="BG13" s="13">
        <v>260000</v>
      </c>
      <c r="BH13" s="13">
        <v>284294.45</v>
      </c>
      <c r="BI13" s="13">
        <v>299750</v>
      </c>
      <c r="BJ13" s="13">
        <v>299750</v>
      </c>
      <c r="BK13" s="13">
        <v>152339.10999999999</v>
      </c>
      <c r="BL13" s="13">
        <v>150000</v>
      </c>
      <c r="BM13" s="13">
        <v>240000</v>
      </c>
      <c r="BN13" s="13">
        <v>242972.52</v>
      </c>
      <c r="BO13" s="13">
        <v>268014</v>
      </c>
      <c r="BP13" s="13">
        <v>268014</v>
      </c>
      <c r="BQ13" s="13">
        <v>265627</v>
      </c>
      <c r="BR13" s="13">
        <v>291961</v>
      </c>
      <c r="BS13" s="13">
        <v>293250</v>
      </c>
      <c r="BT13" s="13">
        <v>214619.37</v>
      </c>
      <c r="BU13" s="13">
        <v>316536</v>
      </c>
      <c r="BV13" s="13">
        <v>369336</v>
      </c>
      <c r="BW13" s="13"/>
      <c r="BX13" s="13"/>
      <c r="BY13" s="13">
        <v>167900</v>
      </c>
      <c r="BZ13" s="13">
        <v>167900</v>
      </c>
      <c r="CA13" s="13">
        <v>154324.76999999999</v>
      </c>
      <c r="CB13" s="13">
        <v>120000</v>
      </c>
      <c r="CC13" s="13">
        <v>118000</v>
      </c>
      <c r="CD13" s="13">
        <v>107779.45</v>
      </c>
      <c r="CE13" s="13">
        <v>113181.28</v>
      </c>
      <c r="CF13" s="13">
        <v>107780</v>
      </c>
      <c r="CG13" s="13">
        <v>105315.99</v>
      </c>
      <c r="CH13" s="13">
        <v>106080</v>
      </c>
      <c r="CI13" s="13">
        <v>106080</v>
      </c>
      <c r="CJ13" s="13">
        <v>102044.43</v>
      </c>
      <c r="CK13" s="13">
        <v>102425</v>
      </c>
      <c r="CL13" s="13">
        <v>102425</v>
      </c>
      <c r="CM13" s="13">
        <v>103104.23</v>
      </c>
      <c r="CN13" s="13">
        <v>101500</v>
      </c>
      <c r="CO13" s="13">
        <v>101500</v>
      </c>
      <c r="CP13" s="13">
        <v>91844.800000000003</v>
      </c>
      <c r="CQ13" s="13">
        <v>109332</v>
      </c>
      <c r="CR13" s="13">
        <v>100000</v>
      </c>
      <c r="CS13" s="13">
        <v>108302.64</v>
      </c>
      <c r="CT13" s="13">
        <v>113700</v>
      </c>
      <c r="CU13" s="13">
        <v>113700</v>
      </c>
      <c r="CV13" s="13">
        <v>58033.9</v>
      </c>
      <c r="CW13" s="13">
        <v>97110</v>
      </c>
      <c r="CX13" s="13">
        <v>97000</v>
      </c>
      <c r="CY13" s="13">
        <v>94855.38</v>
      </c>
      <c r="CZ13" s="13">
        <v>105795</v>
      </c>
      <c r="DA13" s="13">
        <v>105795</v>
      </c>
      <c r="DB13" s="13">
        <v>104322.55</v>
      </c>
      <c r="DC13" s="13">
        <v>92573</v>
      </c>
      <c r="DD13" s="13">
        <v>93000</v>
      </c>
      <c r="DE13" s="13">
        <v>67980.070000000007</v>
      </c>
      <c r="DF13" s="13">
        <v>107910</v>
      </c>
      <c r="DG13" s="13">
        <v>125910</v>
      </c>
      <c r="DH13" s="13"/>
      <c r="DI13" s="13"/>
      <c r="DJ13" s="13">
        <v>7300</v>
      </c>
      <c r="DK13" s="13">
        <v>7300</v>
      </c>
      <c r="DL13" s="13">
        <v>6709.78</v>
      </c>
      <c r="DM13" s="13">
        <v>7500</v>
      </c>
      <c r="DN13" s="13">
        <v>7500</v>
      </c>
      <c r="DO13" s="13">
        <v>6707.1</v>
      </c>
      <c r="DP13" s="13">
        <v>7073.83</v>
      </c>
      <c r="DQ13" s="13">
        <v>6700</v>
      </c>
      <c r="DR13" s="13">
        <v>6582.24</v>
      </c>
      <c r="DS13" s="13">
        <v>6630</v>
      </c>
      <c r="DT13" s="13">
        <v>6630</v>
      </c>
      <c r="DU13" s="13">
        <v>6377.78</v>
      </c>
      <c r="DV13" s="13">
        <v>6402</v>
      </c>
      <c r="DW13" s="13">
        <v>6402</v>
      </c>
      <c r="DX13" s="13">
        <v>6444.01</v>
      </c>
      <c r="DY13" s="13">
        <v>6347.2</v>
      </c>
      <c r="DZ13" s="13">
        <v>6347.2</v>
      </c>
      <c r="EA13" s="13">
        <v>5740.3</v>
      </c>
      <c r="EB13" s="13">
        <v>6833</v>
      </c>
      <c r="EC13" s="13">
        <v>6833</v>
      </c>
      <c r="ED13" s="13">
        <v>6768.95</v>
      </c>
      <c r="EE13" s="13">
        <v>6700</v>
      </c>
      <c r="EF13" s="13">
        <v>6700</v>
      </c>
      <c r="EG13" s="13">
        <v>7254.32</v>
      </c>
      <c r="EH13" s="13">
        <v>26000</v>
      </c>
      <c r="EI13" s="13">
        <v>26000</v>
      </c>
      <c r="EJ13" s="13">
        <v>25289.08</v>
      </c>
      <c r="EK13" s="13">
        <v>28212</v>
      </c>
      <c r="EL13" s="13">
        <v>28212</v>
      </c>
      <c r="EM13" s="13">
        <v>25763.69</v>
      </c>
      <c r="EN13" s="13">
        <v>28484</v>
      </c>
      <c r="EO13" s="13">
        <v>28600</v>
      </c>
      <c r="EP13" s="13">
        <v>20997.33</v>
      </c>
      <c r="EQ13" s="13">
        <v>28776</v>
      </c>
      <c r="ER13" s="13">
        <v>33576</v>
      </c>
      <c r="ES13" s="13"/>
      <c r="ET13" s="13"/>
      <c r="EU13" s="13">
        <v>73000</v>
      </c>
      <c r="EV13" s="13">
        <v>73000</v>
      </c>
      <c r="EW13" s="13">
        <v>67097.73</v>
      </c>
      <c r="EX13" s="13">
        <v>71000</v>
      </c>
      <c r="EY13" s="13">
        <v>73000</v>
      </c>
      <c r="EZ13" s="13">
        <v>67071.14</v>
      </c>
      <c r="FA13" s="13">
        <v>80795.11</v>
      </c>
      <c r="FB13" s="13">
        <v>67100</v>
      </c>
      <c r="FC13" s="13">
        <v>65822.5</v>
      </c>
      <c r="FD13" s="13">
        <v>66300</v>
      </c>
      <c r="FE13" s="13">
        <v>66300</v>
      </c>
      <c r="FF13" s="13">
        <v>63777.77</v>
      </c>
      <c r="FG13" s="13">
        <v>64016</v>
      </c>
      <c r="FH13" s="13">
        <v>64016</v>
      </c>
      <c r="FI13" s="13">
        <v>64440.15</v>
      </c>
      <c r="FJ13" s="13">
        <v>63472</v>
      </c>
      <c r="FK13" s="13">
        <v>63472</v>
      </c>
      <c r="FL13" s="13">
        <v>57403.03</v>
      </c>
      <c r="FM13" s="13">
        <v>68332</v>
      </c>
      <c r="FN13" s="13">
        <v>68332</v>
      </c>
      <c r="FO13" s="13">
        <v>67689.14</v>
      </c>
      <c r="FP13" s="13">
        <v>73700</v>
      </c>
      <c r="FQ13" s="13">
        <v>73700</v>
      </c>
      <c r="FR13" s="13">
        <v>36271.19</v>
      </c>
      <c r="FS13" s="13">
        <v>51795</v>
      </c>
      <c r="FT13" s="13">
        <v>49700</v>
      </c>
      <c r="FU13" s="13">
        <v>50578.14</v>
      </c>
      <c r="FV13" s="13">
        <v>56424</v>
      </c>
      <c r="FW13" s="13">
        <v>56424</v>
      </c>
      <c r="FX13" s="13">
        <v>56955.89</v>
      </c>
      <c r="FY13" s="13">
        <v>64089</v>
      </c>
      <c r="FZ13" s="13">
        <v>64400</v>
      </c>
      <c r="GA13" s="13">
        <v>47001.07</v>
      </c>
      <c r="GB13" s="13">
        <v>71940</v>
      </c>
      <c r="GC13" s="13">
        <v>83940</v>
      </c>
      <c r="GD13" s="13"/>
      <c r="GE13" s="13"/>
      <c r="GF13" s="13">
        <v>167900</v>
      </c>
      <c r="GG13" s="13">
        <v>167900</v>
      </c>
      <c r="GH13" s="13">
        <v>154304.75</v>
      </c>
      <c r="GI13" s="13">
        <v>155000</v>
      </c>
      <c r="GJ13" s="13">
        <v>162000</v>
      </c>
      <c r="GK13" s="13">
        <v>147769.81</v>
      </c>
      <c r="GL13" s="13">
        <v>155624.26</v>
      </c>
      <c r="GM13" s="13">
        <v>147800</v>
      </c>
      <c r="GN13" s="13">
        <v>144809.51</v>
      </c>
      <c r="GO13" s="13">
        <v>145860</v>
      </c>
      <c r="GP13" s="13">
        <v>145860</v>
      </c>
      <c r="GQ13" s="13">
        <v>140311.06</v>
      </c>
      <c r="GR13" s="13">
        <v>140835</v>
      </c>
      <c r="GS13" s="13">
        <v>140835</v>
      </c>
      <c r="GT13" s="13">
        <v>141814.69</v>
      </c>
      <c r="GU13" s="13">
        <v>139650</v>
      </c>
      <c r="GV13" s="13">
        <v>139650</v>
      </c>
      <c r="GW13" s="13">
        <v>126286.54</v>
      </c>
      <c r="GX13" s="13">
        <v>150332</v>
      </c>
      <c r="GY13" s="13">
        <v>130000</v>
      </c>
      <c r="GZ13" s="13">
        <v>148916.18</v>
      </c>
      <c r="HA13" s="13">
        <v>145300</v>
      </c>
      <c r="HB13" s="13">
        <v>145300</v>
      </c>
      <c r="HC13" s="13">
        <v>68915.320000000007</v>
      </c>
      <c r="HD13" s="13">
        <v>161860</v>
      </c>
      <c r="HE13" s="13">
        <v>161860</v>
      </c>
      <c r="HF13" s="13">
        <v>158245.72</v>
      </c>
      <c r="HG13" s="13">
        <v>176325</v>
      </c>
      <c r="HH13" s="13">
        <v>176325</v>
      </c>
      <c r="HI13" s="13">
        <v>166991.96</v>
      </c>
      <c r="HJ13" s="13">
        <v>170904</v>
      </c>
      <c r="HK13" s="13">
        <v>171700</v>
      </c>
      <c r="HL13" s="13">
        <v>126171.89</v>
      </c>
      <c r="HM13" s="13">
        <v>122298</v>
      </c>
      <c r="HN13" s="13">
        <v>142698</v>
      </c>
      <c r="HO13" s="13"/>
      <c r="HP13" s="13"/>
      <c r="HQ13" s="13">
        <v>0</v>
      </c>
      <c r="HR13" s="13">
        <v>0</v>
      </c>
      <c r="HS13" s="13">
        <v>0</v>
      </c>
      <c r="HT13" s="13">
        <v>0</v>
      </c>
      <c r="HU13" s="13">
        <v>0</v>
      </c>
      <c r="HV13" s="13">
        <v>0</v>
      </c>
      <c r="HW13" s="13">
        <v>0</v>
      </c>
      <c r="HX13" s="13">
        <v>0</v>
      </c>
      <c r="HY13" s="13">
        <v>1479.16</v>
      </c>
      <c r="HZ13" s="13">
        <v>0</v>
      </c>
      <c r="IA13" s="13">
        <v>0</v>
      </c>
      <c r="IB13" s="13">
        <v>0</v>
      </c>
      <c r="IC13" s="13">
        <v>0</v>
      </c>
      <c r="ID13" s="13">
        <v>0</v>
      </c>
      <c r="IE13" s="13">
        <v>0</v>
      </c>
      <c r="IF13" s="13">
        <v>0</v>
      </c>
      <c r="IG13" s="13">
        <v>0</v>
      </c>
      <c r="IH13" s="13">
        <v>20.07</v>
      </c>
      <c r="II13" s="13">
        <v>0</v>
      </c>
      <c r="IJ13" s="13">
        <v>250</v>
      </c>
      <c r="IK13" s="13">
        <v>129.71</v>
      </c>
      <c r="IL13" s="13">
        <v>0</v>
      </c>
      <c r="IM13" s="13">
        <v>0</v>
      </c>
      <c r="IN13" s="13">
        <v>220234.68</v>
      </c>
      <c r="IO13" s="13">
        <v>0</v>
      </c>
      <c r="IP13" s="13">
        <v>0</v>
      </c>
      <c r="IQ13" s="13">
        <v>0</v>
      </c>
      <c r="IR13" s="13">
        <v>0</v>
      </c>
      <c r="IS13" s="13">
        <v>12475.33</v>
      </c>
      <c r="IT13" s="13">
        <v>12475.33</v>
      </c>
      <c r="IU13" s="13">
        <v>0</v>
      </c>
      <c r="IV13" s="13">
        <v>0</v>
      </c>
      <c r="IW13" s="13"/>
      <c r="IX13" s="13">
        <v>0</v>
      </c>
      <c r="IY13" s="13">
        <v>0</v>
      </c>
      <c r="IZ13" s="13"/>
      <c r="JA13" s="13"/>
      <c r="JB13" s="13">
        <f>C13+BY13+AN13+DJ13+EU13+GF13+HQ13</f>
        <v>730000</v>
      </c>
      <c r="JC13" s="13">
        <f>D13+BZ13+AO13+DK13+EV13+GG13+HR13</f>
        <v>730000</v>
      </c>
      <c r="JD13" s="13">
        <f>E13+CA13+AP13+DL13+EW13+GH13+HS13</f>
        <v>670977.25</v>
      </c>
      <c r="JE13" s="13">
        <f>F13+CB13+AQ13+DM13+EX13+GI13+HT13</f>
        <v>717500</v>
      </c>
      <c r="JF13" s="13">
        <f>G13+CC13+AR13+DN13+EY13+GJ13+HU13</f>
        <v>737500</v>
      </c>
      <c r="JG13" s="13">
        <f>H13+CD13+AS13+DO13+EZ13+GK13+HV13</f>
        <v>673159.53</v>
      </c>
      <c r="JH13" s="13">
        <f>I13+CE13+AT13+DP13+FA13+GL13+HW13</f>
        <v>727496.62</v>
      </c>
      <c r="JI13" s="13">
        <f>J13+CF13+AU13+DQ13+FB13+GM13+HX13</f>
        <v>673244</v>
      </c>
      <c r="JJ13" s="13">
        <f>K13+CG13+AV13+DR13+FC13+GN13+HY13</f>
        <v>659704.12</v>
      </c>
      <c r="JK13" s="13">
        <f>L13+CH13+AW13+DS13+FD13+GO13+HZ13</f>
        <v>663000</v>
      </c>
      <c r="JL13" s="13">
        <f>M13+CI13+AX13+DT13+FE13+GP13+IA13</f>
        <v>663000</v>
      </c>
      <c r="JM13" s="13">
        <f>N13+CJ13+AY13+DU13+FF13+GQ13+IB13</f>
        <v>637777.68000000005</v>
      </c>
      <c r="JN13" s="13">
        <f>O13+CK13+AZ13+DV13+FG13+GR13+IC13</f>
        <v>640158</v>
      </c>
      <c r="JO13" s="13">
        <f>P13+CL13+BA13+DW13+FH13+GS13+ID13</f>
        <v>640158</v>
      </c>
      <c r="JP13" s="13">
        <f>Q13+CM13+BB13+DX13+FI13+GT13+IE13</f>
        <v>644447.80000000005</v>
      </c>
      <c r="JQ13" s="13">
        <f>R13+CN13+BC13+DY13+FJ13+GU13+IF13</f>
        <v>634594.19999999995</v>
      </c>
      <c r="JR13" s="13">
        <f>S13+CO13+BD13+DZ13+FK13+GV13+IG13</f>
        <v>634594.19999999995</v>
      </c>
      <c r="JS13" s="13">
        <f>T13+CP13+BE13+EA13+FL13+GW13+IH13</f>
        <v>574050.0199999999</v>
      </c>
      <c r="JT13" s="13">
        <f>U13+CQ13+BF13+EB13+FM13+GX13+II13</f>
        <v>683326</v>
      </c>
      <c r="JU13" s="13">
        <f>V13+CR13+BG13+EC13+FN13+GY13+IJ13</f>
        <v>625415</v>
      </c>
      <c r="JV13" s="13">
        <f>W13+CS13+BH13+ED13+FO13+GZ13+IK13</f>
        <v>677021.31</v>
      </c>
      <c r="JW13" s="13">
        <f>X13+CT13+BI13+EE13+FP13+HA13+IL13</f>
        <v>698650</v>
      </c>
      <c r="JX13" s="13">
        <f>Y13+CU13+BJ13+EF13+FQ13+HB13+IM13</f>
        <v>698650</v>
      </c>
      <c r="JY13" s="13">
        <f>Z13+BK13+CV13+EG13+FR13+HC13+IN13</f>
        <v>582946.87</v>
      </c>
      <c r="JZ13" s="13">
        <f>AA13+BL13+CW13+EH13+FS13+HD13+IO13</f>
        <v>551565</v>
      </c>
      <c r="KA13" s="13">
        <f>AB13+BM13+CX13+EI13+FT13+HE13+IP13</f>
        <v>637360</v>
      </c>
      <c r="KB13" s="13">
        <f>AC13+BN13+CY13+EJ13+FU13+HF13+IQ13</f>
        <v>635163.53</v>
      </c>
      <c r="KC13" s="13">
        <f>AD13+BO13+CZ13+EK13+FV13+HG13+IR13</f>
        <v>705300</v>
      </c>
      <c r="KD13" s="13">
        <f>AE13+BP13+DA13+EL13+FW13+HH13+IS13</f>
        <v>717775.33</v>
      </c>
      <c r="KE13" s="13">
        <f>AF13+BQ13+DB13+EM13+FX13+HI13+IT13</f>
        <v>701994.25</v>
      </c>
      <c r="KF13" s="13">
        <f>AG13+BR13+DC13+EN13+FY13+HJ13+IU13</f>
        <v>712100</v>
      </c>
      <c r="KG13" s="13">
        <f>AH13+BS13+DD13+EO13+FZ13+HK13+IV13</f>
        <v>715250</v>
      </c>
      <c r="KH13" s="13">
        <f>AI13+BT13+DE13+EP13+GA13+HL13+IW13</f>
        <v>523657.54000000004</v>
      </c>
      <c r="KI13" s="13">
        <f>AJ13+BU13+DF13+EQ13+GB13+HM13+IX13</f>
        <v>719400</v>
      </c>
      <c r="KJ13" s="13">
        <f>AK13+BV13+DG13+ER13+GC13+HN13+IY13</f>
        <v>839400</v>
      </c>
      <c r="KK13" s="13">
        <f>AL13+BW13+DH13+ES13+GD13+HO13+IZ13</f>
        <v>0</v>
      </c>
      <c r="KL13" s="13">
        <f>AM13+BX13+DI13+ET13+GE13+HP13+JA13</f>
        <v>0</v>
      </c>
    </row>
    <row r="14" spans="1:312" ht="15" customHeight="1" x14ac:dyDescent="0.25">
      <c r="A14" s="5">
        <v>14</v>
      </c>
      <c r="B14" s="8" t="s">
        <v>83</v>
      </c>
      <c r="C14" s="12">
        <f t="shared" ref="C14:D14" si="346">SUM(C15:C16)</f>
        <v>2300</v>
      </c>
      <c r="D14" s="12">
        <f t="shared" si="346"/>
        <v>2300</v>
      </c>
      <c r="E14" s="12">
        <f t="shared" ref="E14:HV14" si="347">SUM(E15:E16)</f>
        <v>1652.55</v>
      </c>
      <c r="F14" s="12">
        <f t="shared" si="347"/>
        <v>4806</v>
      </c>
      <c r="G14" s="12">
        <f t="shared" ref="G14" si="348">SUM(G15:G16)</f>
        <v>4582.71</v>
      </c>
      <c r="H14" s="12">
        <f t="shared" si="347"/>
        <v>2250</v>
      </c>
      <c r="I14" s="12">
        <f t="shared" si="347"/>
        <v>4500</v>
      </c>
      <c r="J14" s="12">
        <f t="shared" ref="J14" si="349">SUM(J15:J16)</f>
        <v>5077.71</v>
      </c>
      <c r="K14" s="12">
        <f t="shared" si="347"/>
        <v>6812.1</v>
      </c>
      <c r="L14" s="12">
        <f t="shared" ref="L14:M14" si="350">SUM(L15:L16)</f>
        <v>4680</v>
      </c>
      <c r="M14" s="12">
        <f t="shared" si="350"/>
        <v>4680</v>
      </c>
      <c r="N14" s="12">
        <f>SUM(N15:N16)</f>
        <v>2250</v>
      </c>
      <c r="O14" s="12">
        <f t="shared" ref="O14" si="351">SUM(O15:O16)</f>
        <v>4770</v>
      </c>
      <c r="P14" s="12">
        <f t="shared" ref="P14:S14" si="352">SUM(P15:P16)</f>
        <v>6450</v>
      </c>
      <c r="Q14" s="12">
        <f>SUM(Q15:Q16)</f>
        <v>4375.9799999999996</v>
      </c>
      <c r="R14" s="12">
        <f t="shared" ref="R14" si="353">SUM(R15:R16)</f>
        <v>4590</v>
      </c>
      <c r="S14" s="12">
        <f t="shared" si="352"/>
        <v>4330.16</v>
      </c>
      <c r="T14" s="12">
        <f>SUM(T15:T16)</f>
        <v>2080.16</v>
      </c>
      <c r="U14" s="12">
        <f t="shared" ref="U14" si="354">SUM(U15:U16)</f>
        <v>4320</v>
      </c>
      <c r="V14" s="12">
        <f t="shared" ref="V14:Y14" si="355">SUM(V15:V16)</f>
        <v>2070</v>
      </c>
      <c r="W14" s="12">
        <f t="shared" si="355"/>
        <v>0</v>
      </c>
      <c r="X14" s="12">
        <f t="shared" ref="X14" si="356">SUM(X15:X16)</f>
        <v>2070</v>
      </c>
      <c r="Y14" s="12">
        <f t="shared" si="355"/>
        <v>4900</v>
      </c>
      <c r="Z14" s="12">
        <f t="shared" ref="Z14:AD14" si="357">SUM(Z15:Z16)</f>
        <v>4858.8999999999996</v>
      </c>
      <c r="AA14" s="12">
        <f t="shared" si="357"/>
        <v>5000</v>
      </c>
      <c r="AB14" s="12">
        <f t="shared" ref="AB14:AK14" si="358">SUM(AB15:AB16)</f>
        <v>4827.54</v>
      </c>
      <c r="AC14" s="12">
        <f t="shared" si="357"/>
        <v>4827.54</v>
      </c>
      <c r="AD14" s="12">
        <f t="shared" si="357"/>
        <v>5000</v>
      </c>
      <c r="AE14" s="12">
        <f t="shared" si="358"/>
        <v>5003.4399999999996</v>
      </c>
      <c r="AF14" s="12">
        <f t="shared" ref="AF14" si="359">SUM(AF15:AF16)</f>
        <v>5003.4399999999996</v>
      </c>
      <c r="AG14" s="12">
        <f t="shared" ref="AG14:AI14" si="360">SUM(AG15:AG16)</f>
        <v>4572</v>
      </c>
      <c r="AH14" s="12">
        <f t="shared" si="360"/>
        <v>4572</v>
      </c>
      <c r="AI14" s="12">
        <f t="shared" si="360"/>
        <v>4503.55</v>
      </c>
      <c r="AJ14" s="12">
        <f t="shared" si="358"/>
        <v>4432</v>
      </c>
      <c r="AK14" s="12">
        <f t="shared" si="358"/>
        <v>4432</v>
      </c>
      <c r="AL14" s="12">
        <f t="shared" ref="AL14:AM14" si="361">SUM(AL15:AL16)</f>
        <v>0</v>
      </c>
      <c r="AM14" s="12">
        <f t="shared" si="361"/>
        <v>0</v>
      </c>
      <c r="AN14" s="12">
        <f>SUM(AN15:AN16)</f>
        <v>17480</v>
      </c>
      <c r="AO14" s="12">
        <f t="shared" ref="AO14:AS14" si="362">SUM(AO15:AO16)</f>
        <v>17480</v>
      </c>
      <c r="AP14" s="12">
        <f t="shared" si="362"/>
        <v>12559.38</v>
      </c>
      <c r="AQ14" s="12">
        <f t="shared" ref="AQ14" si="363">SUM(AQ15:AQ16)</f>
        <v>22428</v>
      </c>
      <c r="AR14" s="12">
        <f t="shared" si="362"/>
        <v>21385.98</v>
      </c>
      <c r="AS14" s="12">
        <f t="shared" si="362"/>
        <v>10500</v>
      </c>
      <c r="AT14" s="12">
        <f>SUM(AT15:AT16)</f>
        <v>21000</v>
      </c>
      <c r="AU14" s="12">
        <f>SUM(AU15:AU16)</f>
        <v>23695.98</v>
      </c>
      <c r="AV14" s="12">
        <f>SUM(AV15:AV16)</f>
        <v>31789.8</v>
      </c>
      <c r="AW14" s="12">
        <f t="shared" ref="AW14" si="364">SUM(AW15:AW16)</f>
        <v>21840</v>
      </c>
      <c r="AX14" s="12">
        <f>SUM(AX15:AX16)</f>
        <v>21840</v>
      </c>
      <c r="AY14" s="12">
        <f t="shared" ref="AY14:AZ14" si="365">SUM(AY15:AY16)</f>
        <v>10500</v>
      </c>
      <c r="AZ14" s="12">
        <f t="shared" si="365"/>
        <v>22260</v>
      </c>
      <c r="BA14" s="12">
        <f t="shared" ref="BA14:BF14" si="366">SUM(BA15:BA16)</f>
        <v>30300</v>
      </c>
      <c r="BB14" s="12">
        <f t="shared" si="366"/>
        <v>20421.239999999998</v>
      </c>
      <c r="BC14" s="12">
        <f t="shared" ref="BC14:BD14" si="367">SUM(BC15:BC16)</f>
        <v>21420</v>
      </c>
      <c r="BD14" s="12">
        <f t="shared" si="367"/>
        <v>20207.41</v>
      </c>
      <c r="BE14" s="12">
        <f t="shared" si="366"/>
        <v>9707.41</v>
      </c>
      <c r="BF14" s="12">
        <f t="shared" si="366"/>
        <v>20160</v>
      </c>
      <c r="BG14" s="12">
        <f>SUM(BG15:BG16)</f>
        <v>9660</v>
      </c>
      <c r="BH14" s="12">
        <f>SUM(BH15:BH16)</f>
        <v>0</v>
      </c>
      <c r="BI14" s="12">
        <f t="shared" ref="BI14" si="368">SUM(BI15:BI16)</f>
        <v>9660</v>
      </c>
      <c r="BJ14" s="12">
        <f>SUM(BJ15:BJ16)</f>
        <v>20600</v>
      </c>
      <c r="BK14" s="12">
        <f t="shared" ref="BK14:BN14" si="369">SUM(BK15:BK16)</f>
        <v>20515.330000000002</v>
      </c>
      <c r="BL14" s="12">
        <f t="shared" ref="BL14" si="370">SUM(BL15:BL16)</f>
        <v>19000</v>
      </c>
      <c r="BM14" s="12">
        <f t="shared" si="369"/>
        <v>18344.71</v>
      </c>
      <c r="BN14" s="12">
        <f t="shared" si="369"/>
        <v>18344.71</v>
      </c>
      <c r="BO14" s="12">
        <f t="shared" ref="BO14:BV14" si="371">SUM(BO15:BO16)</f>
        <v>19000</v>
      </c>
      <c r="BP14" s="12">
        <f t="shared" ref="BP14" si="372">SUM(BP15:BP16)</f>
        <v>19013.080000000002</v>
      </c>
      <c r="BQ14" s="12">
        <f>SUM(BQ15:BQ16)</f>
        <v>19013.080000000002</v>
      </c>
      <c r="BR14" s="12">
        <f t="shared" ref="BR14:BT14" si="373">SUM(BR15:BR16)</f>
        <v>20828</v>
      </c>
      <c r="BS14" s="12">
        <f t="shared" si="373"/>
        <v>20828</v>
      </c>
      <c r="BT14" s="12">
        <f t="shared" si="373"/>
        <v>20516.2</v>
      </c>
      <c r="BU14" s="12">
        <f t="shared" si="371"/>
        <v>21052</v>
      </c>
      <c r="BV14" s="12">
        <f t="shared" si="371"/>
        <v>21052</v>
      </c>
      <c r="BW14" s="12">
        <f t="shared" ref="BW14:BX14" si="374">SUM(BW15:BW16)</f>
        <v>0</v>
      </c>
      <c r="BX14" s="12">
        <f t="shared" si="374"/>
        <v>0</v>
      </c>
      <c r="BY14" s="12">
        <f>SUM(BY15:BY16)</f>
        <v>10580</v>
      </c>
      <c r="BZ14" s="12">
        <f>SUM(BZ15:BZ16)</f>
        <v>10580</v>
      </c>
      <c r="CA14" s="12">
        <f>SUM(CA15:CA16)</f>
        <v>7601.73</v>
      </c>
      <c r="CB14" s="12">
        <f t="shared" ref="CB14" si="375">SUM(CB15:CB16)</f>
        <v>8550</v>
      </c>
      <c r="CC14" s="12">
        <f>SUM(CC15:CC16)</f>
        <v>8147.04</v>
      </c>
      <c r="CD14" s="12">
        <f>SUM(CD15:CD16)</f>
        <v>4000</v>
      </c>
      <c r="CE14" s="12">
        <f>SUM(CE15:CE16)</f>
        <v>8000</v>
      </c>
      <c r="CF14" s="12">
        <f>SUM(CF15:CF16)</f>
        <v>9027.0400000000009</v>
      </c>
      <c r="CG14" s="12">
        <f>SUM(CG15:CG16)</f>
        <v>12110.4</v>
      </c>
      <c r="CH14" s="12">
        <f t="shared" ref="CH14" si="376">SUM(CH15:CH16)</f>
        <v>8320</v>
      </c>
      <c r="CI14" s="12">
        <f>SUM(CI15:CI16)</f>
        <v>8320</v>
      </c>
      <c r="CJ14" s="12">
        <f t="shared" ref="CJ14:CK14" si="377">SUM(CJ15:CJ16)</f>
        <v>4000</v>
      </c>
      <c r="CK14" s="12">
        <f t="shared" si="377"/>
        <v>8480</v>
      </c>
      <c r="CL14" s="12">
        <f t="shared" ref="CL14:CQ14" si="378">SUM(CL15:CL16)</f>
        <v>11500</v>
      </c>
      <c r="CM14" s="12">
        <f>SUM(CM15:CM16)</f>
        <v>7779.52</v>
      </c>
      <c r="CN14" s="12">
        <f t="shared" ref="CN14" si="379">SUM(CN15:CN16)</f>
        <v>8160</v>
      </c>
      <c r="CO14" s="12">
        <f>SUM(CO15:CO16)</f>
        <v>7698</v>
      </c>
      <c r="CP14" s="12">
        <f t="shared" si="378"/>
        <v>3698.06</v>
      </c>
      <c r="CQ14" s="12">
        <f t="shared" si="378"/>
        <v>7680</v>
      </c>
      <c r="CR14" s="12">
        <f>SUM(CR15:CR16)</f>
        <v>3680</v>
      </c>
      <c r="CS14" s="12">
        <f>SUM(CS15:CS16)</f>
        <v>0</v>
      </c>
      <c r="CT14" s="12">
        <f t="shared" ref="CT14" si="380">SUM(CT15:CT16)</f>
        <v>3680</v>
      </c>
      <c r="CU14" s="12">
        <f>SUM(CU15:CU16)</f>
        <v>6500</v>
      </c>
      <c r="CV14" s="12">
        <f t="shared" ref="CV14:DE14" si="381">SUM(CV15:CV16)</f>
        <v>6478.53</v>
      </c>
      <c r="CW14" s="12">
        <f t="shared" ref="CW14" si="382">SUM(CW15:CW16)</f>
        <v>7500</v>
      </c>
      <c r="CX14" s="12">
        <f t="shared" si="381"/>
        <v>7241.33</v>
      </c>
      <c r="CY14" s="12">
        <f t="shared" si="381"/>
        <v>7241.33</v>
      </c>
      <c r="CZ14" s="12">
        <f t="shared" si="381"/>
        <v>7500</v>
      </c>
      <c r="DA14" s="12">
        <f t="shared" ref="DA14:DB14" si="383">SUM(DA15:DA16)</f>
        <v>7505.16</v>
      </c>
      <c r="DB14" s="12">
        <f t="shared" si="383"/>
        <v>7505.16</v>
      </c>
      <c r="DC14" s="12">
        <f t="shared" ref="DC14" si="384">SUM(DC15:DC16)</f>
        <v>6604</v>
      </c>
      <c r="DD14" s="12">
        <f t="shared" si="381"/>
        <v>6604</v>
      </c>
      <c r="DE14" s="12">
        <f t="shared" si="381"/>
        <v>6505.14</v>
      </c>
      <c r="DF14" s="12">
        <f t="shared" ref="DF14:DJ14" si="385">SUM(DF15:DF16)</f>
        <v>6648</v>
      </c>
      <c r="DG14" s="12">
        <f t="shared" si="385"/>
        <v>6648</v>
      </c>
      <c r="DH14" s="12">
        <f t="shared" ref="DH14:DI14" si="386">SUM(DH15:DH16)</f>
        <v>0</v>
      </c>
      <c r="DI14" s="12">
        <f t="shared" si="386"/>
        <v>0</v>
      </c>
      <c r="DJ14" s="12">
        <f t="shared" si="385"/>
        <v>460</v>
      </c>
      <c r="DK14" s="12">
        <f t="shared" ref="DK14:DO14" si="387">SUM(DK15:DK16)</f>
        <v>460</v>
      </c>
      <c r="DL14" s="12">
        <f t="shared" si="387"/>
        <v>330.51</v>
      </c>
      <c r="DM14" s="12">
        <f t="shared" ref="DM14" si="388">SUM(DM15:DM16)</f>
        <v>534</v>
      </c>
      <c r="DN14" s="12">
        <f t="shared" si="387"/>
        <v>509.19</v>
      </c>
      <c r="DO14" s="12">
        <f t="shared" si="387"/>
        <v>250</v>
      </c>
      <c r="DP14" s="12">
        <f>SUM(DP15:DP16)</f>
        <v>500</v>
      </c>
      <c r="DQ14" s="12">
        <f>SUM(DQ15:DQ16)</f>
        <v>564.19000000000005</v>
      </c>
      <c r="DR14" s="12">
        <f t="shared" ref="DR14:EY14" si="389">SUM(DR15:DR16)</f>
        <v>756.9</v>
      </c>
      <c r="DS14" s="12">
        <f t="shared" ref="DS14" si="390">SUM(DS15:DS16)</f>
        <v>520</v>
      </c>
      <c r="DT14" s="12">
        <f t="shared" si="389"/>
        <v>520</v>
      </c>
      <c r="DU14" s="12">
        <f t="shared" ref="DU14:DV14" si="391">SUM(DU15:DU16)</f>
        <v>250</v>
      </c>
      <c r="DV14" s="12">
        <f t="shared" si="391"/>
        <v>530</v>
      </c>
      <c r="DW14" s="12">
        <f t="shared" ref="DW14:EB14" si="392">SUM(DW15:DW16)</f>
        <v>700</v>
      </c>
      <c r="DX14" s="12">
        <f t="shared" si="389"/>
        <v>486.22</v>
      </c>
      <c r="DY14" s="12">
        <f t="shared" ref="DY14" si="393">SUM(DY15:DY16)</f>
        <v>510</v>
      </c>
      <c r="DZ14" s="12">
        <f t="shared" si="389"/>
        <v>481.13</v>
      </c>
      <c r="EA14" s="12">
        <f t="shared" si="392"/>
        <v>231.13</v>
      </c>
      <c r="EB14" s="12">
        <f t="shared" si="392"/>
        <v>480</v>
      </c>
      <c r="EC14" s="12">
        <f t="shared" ref="EC14:EL14" si="394">SUM(EC15:EC16)</f>
        <v>230</v>
      </c>
      <c r="ED14" s="12">
        <f t="shared" si="394"/>
        <v>0</v>
      </c>
      <c r="EE14" s="12">
        <f t="shared" ref="EE14" si="395">SUM(EE15:EE16)</f>
        <v>230</v>
      </c>
      <c r="EF14" s="12">
        <f t="shared" si="394"/>
        <v>6000</v>
      </c>
      <c r="EG14" s="12">
        <f t="shared" si="394"/>
        <v>5938.65</v>
      </c>
      <c r="EH14" s="12">
        <f t="shared" ref="EH14" si="396">SUM(EH15:EH16)</f>
        <v>2000</v>
      </c>
      <c r="EI14" s="12">
        <f t="shared" si="394"/>
        <v>1931.02</v>
      </c>
      <c r="EJ14" s="12">
        <f t="shared" si="394"/>
        <v>1931.02</v>
      </c>
      <c r="EK14" s="12">
        <f t="shared" si="394"/>
        <v>2000</v>
      </c>
      <c r="EL14" s="12">
        <f t="shared" si="394"/>
        <v>2001.37</v>
      </c>
      <c r="EM14" s="12">
        <f t="shared" ref="EM14:EU14" si="397">SUM(EM15:EM16)</f>
        <v>2001.37</v>
      </c>
      <c r="EN14" s="12">
        <f t="shared" ref="EN14:EP14" si="398">SUM(EN15:EN16)</f>
        <v>2032</v>
      </c>
      <c r="EO14" s="12">
        <f t="shared" si="398"/>
        <v>2032</v>
      </c>
      <c r="EP14" s="12">
        <f t="shared" si="398"/>
        <v>2001.58</v>
      </c>
      <c r="EQ14" s="12">
        <f t="shared" si="397"/>
        <v>6648</v>
      </c>
      <c r="ER14" s="12">
        <f t="shared" si="397"/>
        <v>6648</v>
      </c>
      <c r="ES14" s="12">
        <f t="shared" ref="ES14:ET14" si="399">SUM(ES15:ES16)</f>
        <v>0</v>
      </c>
      <c r="ET14" s="12">
        <f t="shared" si="399"/>
        <v>0</v>
      </c>
      <c r="EU14" s="12">
        <f t="shared" si="397"/>
        <v>4600</v>
      </c>
      <c r="EV14" s="12">
        <f t="shared" si="389"/>
        <v>4600</v>
      </c>
      <c r="EW14" s="12">
        <f t="shared" si="389"/>
        <v>3305.1</v>
      </c>
      <c r="EX14" s="12">
        <f t="shared" ref="EX14" si="400">SUM(EX15:EX16)</f>
        <v>5340</v>
      </c>
      <c r="EY14" s="12">
        <f t="shared" si="389"/>
        <v>5091.8999999999996</v>
      </c>
      <c r="EZ14" s="12">
        <f t="shared" si="347"/>
        <v>2500</v>
      </c>
      <c r="FA14" s="12">
        <f>SUM(FA15:FA16)</f>
        <v>5000</v>
      </c>
      <c r="FB14" s="12">
        <f>SUM(FB15:FB16)</f>
        <v>5641.9</v>
      </c>
      <c r="FC14" s="12">
        <f t="shared" ref="FC14:GJ14" si="401">SUM(FC15:FC16)</f>
        <v>7569</v>
      </c>
      <c r="FD14" s="12">
        <f t="shared" ref="FD14:FE14" si="402">SUM(FD15:FD16)</f>
        <v>5200</v>
      </c>
      <c r="FE14" s="12">
        <f t="shared" si="402"/>
        <v>5200</v>
      </c>
      <c r="FF14" s="12">
        <f>SUM(FF15:FF16)</f>
        <v>2500</v>
      </c>
      <c r="FG14" s="12">
        <f>SUM(FG15:FG16)</f>
        <v>5300</v>
      </c>
      <c r="FH14" s="12">
        <f>SUM(FH15:FH16)</f>
        <v>7000</v>
      </c>
      <c r="FI14" s="12">
        <f t="shared" ref="FI14:FK14" si="403">SUM(FI15:FI16)</f>
        <v>4862.2</v>
      </c>
      <c r="FJ14" s="12">
        <f t="shared" ref="FJ14" si="404">SUM(FJ15:FJ16)</f>
        <v>5100</v>
      </c>
      <c r="FK14" s="12">
        <f t="shared" si="403"/>
        <v>4811</v>
      </c>
      <c r="FL14" s="12">
        <f t="shared" ref="FL14:FM14" si="405">SUM(FL15:FL16)</f>
        <v>2311.29</v>
      </c>
      <c r="FM14" s="12">
        <f t="shared" si="405"/>
        <v>4800</v>
      </c>
      <c r="FN14" s="12">
        <f t="shared" ref="FN14:FW14" si="406">SUM(FN15:FN16)</f>
        <v>2300</v>
      </c>
      <c r="FO14" s="12">
        <f t="shared" si="406"/>
        <v>0</v>
      </c>
      <c r="FP14" s="12">
        <f t="shared" ref="FP14" si="407">SUM(FP15:FP16)</f>
        <v>2300</v>
      </c>
      <c r="FQ14" s="12">
        <f t="shared" si="406"/>
        <v>4400</v>
      </c>
      <c r="FR14" s="12">
        <f t="shared" si="406"/>
        <v>4319.0200000000004</v>
      </c>
      <c r="FS14" s="12">
        <f t="shared" ref="FS14" si="408">SUM(FS15:FS16)</f>
        <v>4000</v>
      </c>
      <c r="FT14" s="12">
        <f t="shared" si="406"/>
        <v>3862.05</v>
      </c>
      <c r="FU14" s="12">
        <f t="shared" si="406"/>
        <v>3862.05</v>
      </c>
      <c r="FV14" s="12">
        <f t="shared" si="406"/>
        <v>4000</v>
      </c>
      <c r="FW14" s="12">
        <f t="shared" si="406"/>
        <v>4000</v>
      </c>
      <c r="FX14" s="12">
        <f t="shared" ref="FX14:GF14" si="409">SUM(FX15:FX16)</f>
        <v>4002.75</v>
      </c>
      <c r="FY14" s="12">
        <f t="shared" ref="FY14" si="410">SUM(FY15:FY16)</f>
        <v>4572</v>
      </c>
      <c r="FZ14" s="12">
        <f t="shared" ref="FZ14:GA14" si="411">SUM(FZ15:FZ16)</f>
        <v>4572</v>
      </c>
      <c r="GA14" s="12">
        <f t="shared" si="411"/>
        <v>4503.55</v>
      </c>
      <c r="GB14" s="12">
        <f t="shared" si="409"/>
        <v>4986</v>
      </c>
      <c r="GC14" s="12">
        <f t="shared" si="409"/>
        <v>4986</v>
      </c>
      <c r="GD14" s="12">
        <f t="shared" ref="GD14:GE14" si="412">SUM(GD15:GD16)</f>
        <v>0</v>
      </c>
      <c r="GE14" s="12">
        <f t="shared" si="412"/>
        <v>0</v>
      </c>
      <c r="GF14" s="12">
        <f t="shared" si="409"/>
        <v>10580</v>
      </c>
      <c r="GG14" s="12">
        <f t="shared" si="401"/>
        <v>10580</v>
      </c>
      <c r="GH14" s="12">
        <f t="shared" si="401"/>
        <v>7601.73</v>
      </c>
      <c r="GI14" s="12">
        <f t="shared" ref="GI14" si="413">SUM(GI15:GI16)</f>
        <v>11748</v>
      </c>
      <c r="GJ14" s="12">
        <f t="shared" si="401"/>
        <v>11202.18</v>
      </c>
      <c r="GK14" s="12">
        <f t="shared" si="347"/>
        <v>15500</v>
      </c>
      <c r="GL14" s="12">
        <f>SUM(GL15:GL16)</f>
        <v>11000</v>
      </c>
      <c r="GM14" s="12">
        <f>SUM(GM15:GM16)</f>
        <v>12412.181</v>
      </c>
      <c r="GN14" s="12">
        <f t="shared" ref="GN14:HU14" si="414">SUM(GN15:GN16)</f>
        <v>16651.8</v>
      </c>
      <c r="GO14" s="12">
        <f t="shared" ref="GO14" si="415">SUM(GO15:GO16)</f>
        <v>11440</v>
      </c>
      <c r="GP14" s="12">
        <f t="shared" si="414"/>
        <v>11440</v>
      </c>
      <c r="GQ14" s="12">
        <f t="shared" ref="GQ14:GR14" si="416">SUM(GQ15:GQ16)</f>
        <v>5500</v>
      </c>
      <c r="GR14" s="12">
        <f t="shared" si="416"/>
        <v>11660</v>
      </c>
      <c r="GS14" s="12">
        <f t="shared" ref="GS14:GX14" si="417">SUM(GS15:GS16)</f>
        <v>15800</v>
      </c>
      <c r="GT14" s="12">
        <f t="shared" si="414"/>
        <v>10696.84</v>
      </c>
      <c r="GU14" s="12">
        <f t="shared" ref="GU14" si="418">SUM(GU15:GU16)</f>
        <v>11220</v>
      </c>
      <c r="GV14" s="12">
        <f t="shared" si="414"/>
        <v>10584.82</v>
      </c>
      <c r="GW14" s="12">
        <f t="shared" si="417"/>
        <v>5084.82</v>
      </c>
      <c r="GX14" s="12">
        <f t="shared" si="417"/>
        <v>10560</v>
      </c>
      <c r="GY14" s="12">
        <f t="shared" ref="GY14:HH14" si="419">SUM(GY15:GY16)</f>
        <v>5060</v>
      </c>
      <c r="GZ14" s="12">
        <f t="shared" si="419"/>
        <v>0</v>
      </c>
      <c r="HA14" s="12">
        <f t="shared" ref="HA14" si="420">SUM(HA15:HA16)</f>
        <v>5060</v>
      </c>
      <c r="HB14" s="12">
        <f t="shared" si="419"/>
        <v>11900</v>
      </c>
      <c r="HC14" s="12">
        <f t="shared" si="419"/>
        <v>11877.3</v>
      </c>
      <c r="HD14" s="12">
        <f t="shared" ref="HD14" si="421">SUM(HD15:HD16)</f>
        <v>12500</v>
      </c>
      <c r="HE14" s="12">
        <f t="shared" si="419"/>
        <v>12068.88</v>
      </c>
      <c r="HF14" s="12">
        <f t="shared" si="419"/>
        <v>12068.88</v>
      </c>
      <c r="HG14" s="12">
        <f t="shared" si="419"/>
        <v>12500</v>
      </c>
      <c r="HH14" s="12">
        <f t="shared" si="419"/>
        <v>12508.6</v>
      </c>
      <c r="HI14" s="12">
        <f t="shared" ref="HI14:HQ14" si="422">SUM(HI15:HI16)</f>
        <v>12508.6</v>
      </c>
      <c r="HJ14" s="12">
        <f t="shared" ref="HJ14" si="423">SUM(HJ15:HJ16)</f>
        <v>12192</v>
      </c>
      <c r="HK14" s="12">
        <f t="shared" ref="HK14:HL14" si="424">SUM(HK15:HK16)</f>
        <v>12192</v>
      </c>
      <c r="HL14" s="12">
        <f t="shared" si="424"/>
        <v>12009.48</v>
      </c>
      <c r="HM14" s="12">
        <f t="shared" si="422"/>
        <v>11080</v>
      </c>
      <c r="HN14" s="12">
        <f t="shared" si="422"/>
        <v>11080</v>
      </c>
      <c r="HO14" s="12">
        <f t="shared" ref="HO14:HP14" si="425">SUM(HO15:HO16)</f>
        <v>0</v>
      </c>
      <c r="HP14" s="12">
        <f t="shared" si="425"/>
        <v>0</v>
      </c>
      <c r="HQ14" s="12">
        <f t="shared" si="422"/>
        <v>0</v>
      </c>
      <c r="HR14" s="12">
        <f t="shared" si="414"/>
        <v>0</v>
      </c>
      <c r="HS14" s="12">
        <f t="shared" si="414"/>
        <v>20100</v>
      </c>
      <c r="HT14" s="12">
        <f t="shared" ref="HT14" si="426">SUM(HT15:HT16)</f>
        <v>0</v>
      </c>
      <c r="HU14" s="12">
        <f t="shared" si="414"/>
        <v>0</v>
      </c>
      <c r="HV14" s="12">
        <f t="shared" si="347"/>
        <v>0</v>
      </c>
      <c r="HW14" s="12">
        <f>SUM(HW15:HW16)</f>
        <v>0</v>
      </c>
      <c r="HX14" s="12">
        <f>SUM(HX15:HX16)</f>
        <v>0</v>
      </c>
      <c r="HY14" s="12">
        <f t="shared" ref="HY14:IG14" si="427">SUM(HY15:HY16)</f>
        <v>0</v>
      </c>
      <c r="HZ14" s="12">
        <f t="shared" ref="HZ14" si="428">SUM(HZ15:HZ16)</f>
        <v>0</v>
      </c>
      <c r="IA14" s="12">
        <f t="shared" si="427"/>
        <v>0</v>
      </c>
      <c r="IB14" s="12">
        <f t="shared" ref="IB14:IC14" si="429">SUM(IB15:IB16)</f>
        <v>0</v>
      </c>
      <c r="IC14" s="12">
        <f t="shared" si="429"/>
        <v>0</v>
      </c>
      <c r="ID14" s="12">
        <f t="shared" ref="ID14:II14" si="430">SUM(ID15:ID16)</f>
        <v>0</v>
      </c>
      <c r="IE14" s="12">
        <f t="shared" si="427"/>
        <v>0</v>
      </c>
      <c r="IF14" s="12">
        <f t="shared" ref="IF14" si="431">SUM(IF15:IF16)</f>
        <v>0</v>
      </c>
      <c r="IG14" s="12">
        <f t="shared" si="427"/>
        <v>0</v>
      </c>
      <c r="IH14" s="12">
        <f t="shared" si="430"/>
        <v>0</v>
      </c>
      <c r="II14" s="12">
        <f t="shared" si="430"/>
        <v>0</v>
      </c>
      <c r="IJ14" s="12">
        <f t="shared" ref="IJ14:JJ14" si="432">SUM(IJ15:IJ16)</f>
        <v>0</v>
      </c>
      <c r="IK14" s="12">
        <f t="shared" si="432"/>
        <v>0</v>
      </c>
      <c r="IL14" s="12">
        <f t="shared" ref="IL14" si="433">SUM(IL15:IL16)</f>
        <v>0</v>
      </c>
      <c r="IM14" s="12">
        <f t="shared" si="432"/>
        <v>0</v>
      </c>
      <c r="IN14" s="12">
        <f t="shared" si="432"/>
        <v>0</v>
      </c>
      <c r="IO14" s="12">
        <f t="shared" ref="IO14" si="434">SUM(IO15:IO16)</f>
        <v>0</v>
      </c>
      <c r="IP14" s="12">
        <f t="shared" si="432"/>
        <v>0</v>
      </c>
      <c r="IQ14" s="12">
        <f t="shared" si="432"/>
        <v>0</v>
      </c>
      <c r="IR14" s="12">
        <f t="shared" ref="IR14:IY14" si="435">SUM(IR15:IR16)</f>
        <v>0</v>
      </c>
      <c r="IS14" s="12">
        <f t="shared" ref="IS14" si="436">SUM(IS15:IS16)</f>
        <v>0</v>
      </c>
      <c r="IT14" s="12">
        <f t="shared" si="435"/>
        <v>0</v>
      </c>
      <c r="IU14" s="12">
        <f t="shared" ref="IU14:IW14" si="437">SUM(IU15:IU16)</f>
        <v>0</v>
      </c>
      <c r="IV14" s="12">
        <f t="shared" si="437"/>
        <v>0</v>
      </c>
      <c r="IW14" s="12">
        <f t="shared" si="437"/>
        <v>0</v>
      </c>
      <c r="IX14" s="12">
        <f t="shared" si="435"/>
        <v>0</v>
      </c>
      <c r="IY14" s="12">
        <f t="shared" si="435"/>
        <v>0</v>
      </c>
      <c r="IZ14" s="12">
        <f t="shared" ref="IZ14:JA14" si="438">SUM(IZ15:IZ16)</f>
        <v>0</v>
      </c>
      <c r="JA14" s="12">
        <f t="shared" si="438"/>
        <v>0</v>
      </c>
      <c r="JB14" s="12">
        <f t="shared" si="432"/>
        <v>46000</v>
      </c>
      <c r="JC14" s="12">
        <f t="shared" ref="JC14" si="439">SUM(JC15:JC16)</f>
        <v>46000</v>
      </c>
      <c r="JD14" s="12">
        <f t="shared" si="432"/>
        <v>53150.999999999993</v>
      </c>
      <c r="JE14" s="12">
        <f t="shared" si="432"/>
        <v>53406</v>
      </c>
      <c r="JF14" s="12">
        <f t="shared" ref="JF14" si="440">SUM(JF15:JF16)</f>
        <v>50919</v>
      </c>
      <c r="JG14" s="12">
        <f t="shared" si="432"/>
        <v>35000</v>
      </c>
      <c r="JH14" s="12">
        <f t="shared" si="432"/>
        <v>50000</v>
      </c>
      <c r="JI14" s="12">
        <f t="shared" ref="JI14" si="441">SUM(JI15:JI16)</f>
        <v>56419.001000000004</v>
      </c>
      <c r="JJ14" s="12">
        <f t="shared" si="432"/>
        <v>75690</v>
      </c>
      <c r="JK14" s="12">
        <f t="shared" ref="JK14:JL14" si="442">SUM(JK15:JK16)</f>
        <v>52000</v>
      </c>
      <c r="JL14" s="12">
        <f t="shared" si="442"/>
        <v>52000</v>
      </c>
      <c r="JM14" s="12">
        <f t="shared" ref="JM14:JU14" si="443">SUM(JM15:JM16)</f>
        <v>25000</v>
      </c>
      <c r="JN14" s="12">
        <f t="shared" si="443"/>
        <v>53000</v>
      </c>
      <c r="JO14" s="12">
        <f t="shared" ref="JO14" si="444">SUM(JO15:JO16)</f>
        <v>71750</v>
      </c>
      <c r="JP14" s="12">
        <f t="shared" si="443"/>
        <v>48622</v>
      </c>
      <c r="JQ14" s="12">
        <f t="shared" ref="JQ14:JT14" si="445">SUM(JQ15:JQ16)</f>
        <v>51000</v>
      </c>
      <c r="JR14" s="12">
        <f t="shared" ref="JR14" si="446">SUM(JR15:JR16)</f>
        <v>48112.52</v>
      </c>
      <c r="JS14" s="12">
        <f t="shared" si="445"/>
        <v>23112.87</v>
      </c>
      <c r="JT14" s="12">
        <f t="shared" si="445"/>
        <v>48000</v>
      </c>
      <c r="JU14" s="12">
        <f t="shared" si="443"/>
        <v>23000</v>
      </c>
      <c r="JV14" s="12">
        <f t="shared" ref="JV14:JX14" si="447">SUM(JV15:JV16)</f>
        <v>0</v>
      </c>
      <c r="JW14" s="12">
        <f t="shared" ref="JW14" si="448">SUM(JW15:JW16)</f>
        <v>23000</v>
      </c>
      <c r="JX14" s="12">
        <f t="shared" si="447"/>
        <v>54300</v>
      </c>
      <c r="JY14" s="12">
        <f t="shared" ref="JY14:KA14" si="449">SUM(JY15:JY16)</f>
        <v>53987.73000000001</v>
      </c>
      <c r="JZ14" s="12">
        <f t="shared" ref="JZ14" si="450">SUM(JZ15:JZ16)</f>
        <v>50000</v>
      </c>
      <c r="KA14" s="12">
        <f t="shared" si="449"/>
        <v>48275.53</v>
      </c>
      <c r="KB14" s="12">
        <f t="shared" ref="KB14" si="451">SUM(KB15:KB16)</f>
        <v>48275.53</v>
      </c>
      <c r="KC14" s="12">
        <f t="shared" ref="KC14" si="452">SUM(KC15:KC16)</f>
        <v>50000</v>
      </c>
      <c r="KD14" s="12">
        <f t="shared" ref="KD14:KE14" si="453">SUM(KD15:KD16)</f>
        <v>50031.65</v>
      </c>
      <c r="KE14" s="12">
        <f t="shared" si="453"/>
        <v>50034.400000000001</v>
      </c>
      <c r="KF14" s="12">
        <f t="shared" ref="KF14:KG14" si="454">SUM(KF15:KF16)</f>
        <v>50800</v>
      </c>
      <c r="KG14" s="12">
        <f t="shared" si="454"/>
        <v>50800</v>
      </c>
      <c r="KH14" s="12">
        <f t="shared" ref="KH14:KL14" si="455">SUM(KH15:KH16)</f>
        <v>50039.5</v>
      </c>
      <c r="KI14" s="12">
        <f t="shared" si="455"/>
        <v>54846</v>
      </c>
      <c r="KJ14" s="12">
        <f t="shared" ref="KJ14:KK14" si="456">SUM(KJ15:KJ16)</f>
        <v>54846</v>
      </c>
      <c r="KK14" s="12">
        <f t="shared" si="456"/>
        <v>0</v>
      </c>
      <c r="KL14" s="12">
        <f t="shared" si="455"/>
        <v>0</v>
      </c>
    </row>
    <row r="15" spans="1:312" x14ac:dyDescent="0.25">
      <c r="A15" s="5">
        <v>1401</v>
      </c>
      <c r="B15" s="9" t="s">
        <v>247</v>
      </c>
      <c r="C15" s="14">
        <v>0</v>
      </c>
      <c r="D15" s="14">
        <v>0</v>
      </c>
      <c r="E15" s="14">
        <v>0</v>
      </c>
      <c r="F15" s="14">
        <v>2250</v>
      </c>
      <c r="G15" s="14">
        <v>2250</v>
      </c>
      <c r="H15" s="14">
        <v>2250</v>
      </c>
      <c r="I15" s="14">
        <v>2250</v>
      </c>
      <c r="J15" s="14">
        <v>2250</v>
      </c>
      <c r="K15" s="14">
        <v>2250</v>
      </c>
      <c r="L15" s="14">
        <v>2250</v>
      </c>
      <c r="M15" s="14">
        <v>2250</v>
      </c>
      <c r="N15" s="13">
        <v>2250</v>
      </c>
      <c r="O15" s="14">
        <v>2250</v>
      </c>
      <c r="P15" s="14">
        <v>2250</v>
      </c>
      <c r="Q15" s="13">
        <v>2250</v>
      </c>
      <c r="R15" s="14">
        <v>2250</v>
      </c>
      <c r="S15" s="14">
        <v>2250</v>
      </c>
      <c r="T15" s="13">
        <v>0</v>
      </c>
      <c r="U15" s="14">
        <v>2250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3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58">
        <v>0</v>
      </c>
      <c r="AJ15" s="14">
        <v>0</v>
      </c>
      <c r="AK15" s="14">
        <v>0</v>
      </c>
      <c r="AL15" s="14"/>
      <c r="AM15" s="14"/>
      <c r="AN15" s="14">
        <v>0</v>
      </c>
      <c r="AO15" s="14">
        <v>0</v>
      </c>
      <c r="AP15" s="14">
        <v>0</v>
      </c>
      <c r="AQ15" s="14">
        <v>10500</v>
      </c>
      <c r="AR15" s="14">
        <v>10500</v>
      </c>
      <c r="AS15" s="14">
        <v>10500</v>
      </c>
      <c r="AT15" s="14">
        <v>10500</v>
      </c>
      <c r="AU15" s="14">
        <v>10500</v>
      </c>
      <c r="AV15" s="14">
        <v>10500</v>
      </c>
      <c r="AW15" s="14">
        <v>10500</v>
      </c>
      <c r="AX15" s="14">
        <v>10500</v>
      </c>
      <c r="AY15" s="14">
        <v>10500</v>
      </c>
      <c r="AZ15" s="14">
        <v>10500</v>
      </c>
      <c r="BA15" s="14">
        <v>10500</v>
      </c>
      <c r="BB15" s="14">
        <v>10500</v>
      </c>
      <c r="BC15" s="14">
        <v>10500</v>
      </c>
      <c r="BD15" s="14">
        <v>10500</v>
      </c>
      <c r="BE15" s="14">
        <v>0</v>
      </c>
      <c r="BF15" s="14">
        <v>10500</v>
      </c>
      <c r="BG15" s="14">
        <v>0</v>
      </c>
      <c r="BH15" s="14">
        <v>0</v>
      </c>
      <c r="BI15" s="14">
        <v>0</v>
      </c>
      <c r="BJ15" s="14">
        <v>0</v>
      </c>
      <c r="BK15" s="14">
        <v>0</v>
      </c>
      <c r="BL15" s="14">
        <v>0</v>
      </c>
      <c r="BM15" s="14">
        <v>0</v>
      </c>
      <c r="BN15" s="13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>
        <v>0</v>
      </c>
      <c r="BU15" s="14">
        <v>0</v>
      </c>
      <c r="BV15" s="14">
        <v>0</v>
      </c>
      <c r="BW15" s="14"/>
      <c r="BX15" s="14"/>
      <c r="BY15" s="14">
        <v>0</v>
      </c>
      <c r="BZ15" s="14">
        <v>0</v>
      </c>
      <c r="CA15" s="14">
        <v>0</v>
      </c>
      <c r="CB15" s="14">
        <v>4000</v>
      </c>
      <c r="CC15" s="14">
        <v>4000</v>
      </c>
      <c r="CD15" s="14">
        <v>4000</v>
      </c>
      <c r="CE15" s="14">
        <v>4000</v>
      </c>
      <c r="CF15" s="14">
        <v>4000</v>
      </c>
      <c r="CG15" s="14">
        <v>4000</v>
      </c>
      <c r="CH15" s="14">
        <v>4000</v>
      </c>
      <c r="CI15" s="14">
        <v>4000</v>
      </c>
      <c r="CJ15" s="14">
        <v>4000</v>
      </c>
      <c r="CK15" s="14">
        <v>4000</v>
      </c>
      <c r="CL15" s="14">
        <v>4000</v>
      </c>
      <c r="CM15" s="14">
        <v>4000</v>
      </c>
      <c r="CN15" s="14">
        <v>4000</v>
      </c>
      <c r="CO15" s="14">
        <v>4000</v>
      </c>
      <c r="CP15" s="14">
        <v>0</v>
      </c>
      <c r="CQ15" s="14">
        <v>4000</v>
      </c>
      <c r="CR15" s="14">
        <v>0</v>
      </c>
      <c r="CS15" s="14"/>
      <c r="CT15" s="14">
        <v>0</v>
      </c>
      <c r="CU15" s="14">
        <v>0</v>
      </c>
      <c r="CV15" s="14">
        <v>0</v>
      </c>
      <c r="CW15" s="14">
        <v>0</v>
      </c>
      <c r="CX15" s="14">
        <v>0</v>
      </c>
      <c r="CY15" s="13">
        <v>0</v>
      </c>
      <c r="CZ15" s="14">
        <v>0</v>
      </c>
      <c r="DA15" s="14">
        <v>0</v>
      </c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/>
      <c r="DI15" s="14"/>
      <c r="DJ15" s="14">
        <v>0</v>
      </c>
      <c r="DK15" s="14">
        <v>0</v>
      </c>
      <c r="DL15" s="14">
        <v>0</v>
      </c>
      <c r="DM15" s="14">
        <v>250</v>
      </c>
      <c r="DN15" s="14">
        <v>250</v>
      </c>
      <c r="DO15" s="14">
        <v>250</v>
      </c>
      <c r="DP15" s="14">
        <v>250</v>
      </c>
      <c r="DQ15" s="14">
        <v>250</v>
      </c>
      <c r="DR15" s="14">
        <v>250</v>
      </c>
      <c r="DS15" s="14">
        <v>250</v>
      </c>
      <c r="DT15" s="14">
        <v>250</v>
      </c>
      <c r="DU15" s="14">
        <v>250</v>
      </c>
      <c r="DV15" s="14">
        <v>250</v>
      </c>
      <c r="DW15" s="14">
        <v>250</v>
      </c>
      <c r="DX15" s="14">
        <v>250</v>
      </c>
      <c r="DY15" s="14">
        <v>250</v>
      </c>
      <c r="DZ15" s="14">
        <v>250</v>
      </c>
      <c r="EA15" s="14">
        <v>0</v>
      </c>
      <c r="EB15" s="14">
        <v>250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3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/>
      <c r="ET15" s="14"/>
      <c r="EU15" s="14">
        <v>0</v>
      </c>
      <c r="EV15" s="14">
        <v>0</v>
      </c>
      <c r="EW15" s="14">
        <v>0</v>
      </c>
      <c r="EX15" s="14">
        <v>2500</v>
      </c>
      <c r="EY15" s="14">
        <v>2500</v>
      </c>
      <c r="EZ15" s="14">
        <v>2500</v>
      </c>
      <c r="FA15" s="14">
        <v>2500</v>
      </c>
      <c r="FB15" s="14">
        <v>2500</v>
      </c>
      <c r="FC15" s="14">
        <v>2500</v>
      </c>
      <c r="FD15" s="14">
        <v>2500</v>
      </c>
      <c r="FE15" s="14">
        <v>2500</v>
      </c>
      <c r="FF15" s="14">
        <v>2500</v>
      </c>
      <c r="FG15" s="14">
        <v>2500</v>
      </c>
      <c r="FH15" s="14">
        <v>2500</v>
      </c>
      <c r="FI15" s="14">
        <v>2500</v>
      </c>
      <c r="FJ15" s="14">
        <v>2500</v>
      </c>
      <c r="FK15" s="14">
        <v>2500</v>
      </c>
      <c r="FL15" s="14">
        <v>0</v>
      </c>
      <c r="FM15" s="14">
        <v>2500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/>
      <c r="GE15" s="14"/>
      <c r="GF15" s="14">
        <v>0</v>
      </c>
      <c r="GG15" s="14">
        <v>0</v>
      </c>
      <c r="GH15" s="14">
        <v>0</v>
      </c>
      <c r="GI15" s="14">
        <v>5500</v>
      </c>
      <c r="GJ15" s="14">
        <v>5500</v>
      </c>
      <c r="GK15" s="14">
        <v>15500</v>
      </c>
      <c r="GL15" s="14">
        <v>5500</v>
      </c>
      <c r="GM15" s="14">
        <v>5500</v>
      </c>
      <c r="GN15" s="14">
        <v>5500</v>
      </c>
      <c r="GO15" s="14">
        <v>5500</v>
      </c>
      <c r="GP15" s="14">
        <v>5500</v>
      </c>
      <c r="GQ15" s="14">
        <v>5500</v>
      </c>
      <c r="GR15" s="14">
        <v>5500</v>
      </c>
      <c r="GS15" s="14">
        <v>5500</v>
      </c>
      <c r="GT15" s="14">
        <v>5500</v>
      </c>
      <c r="GU15" s="14">
        <v>5500</v>
      </c>
      <c r="GV15" s="14">
        <v>5500</v>
      </c>
      <c r="GW15" s="14">
        <v>0</v>
      </c>
      <c r="GX15" s="14">
        <v>5500</v>
      </c>
      <c r="GY15" s="14">
        <v>0</v>
      </c>
      <c r="GZ15" s="14">
        <v>0</v>
      </c>
      <c r="HA15" s="14">
        <v>0</v>
      </c>
      <c r="HB15" s="14">
        <v>0</v>
      </c>
      <c r="HC15" s="14">
        <v>0</v>
      </c>
      <c r="HD15" s="14">
        <v>0</v>
      </c>
      <c r="HE15" s="14">
        <v>0</v>
      </c>
      <c r="HF15" s="14"/>
      <c r="HG15" s="14">
        <v>0</v>
      </c>
      <c r="HH15" s="14">
        <v>0</v>
      </c>
      <c r="HI15" s="14">
        <v>0</v>
      </c>
      <c r="HJ15" s="14">
        <v>0</v>
      </c>
      <c r="HK15" s="14">
        <v>0</v>
      </c>
      <c r="HL15" s="14">
        <v>0</v>
      </c>
      <c r="HM15" s="14">
        <v>0</v>
      </c>
      <c r="HN15" s="14">
        <v>0</v>
      </c>
      <c r="HO15" s="14"/>
      <c r="HP15" s="14"/>
      <c r="HQ15" s="14">
        <v>0</v>
      </c>
      <c r="HR15" s="14">
        <v>0</v>
      </c>
      <c r="HS15" s="14">
        <v>0</v>
      </c>
      <c r="HT15" s="14">
        <v>0</v>
      </c>
      <c r="HU15" s="14">
        <v>0</v>
      </c>
      <c r="HV15" s="14">
        <v>0</v>
      </c>
      <c r="HW15" s="14">
        <v>0</v>
      </c>
      <c r="HX15" s="14">
        <v>0</v>
      </c>
      <c r="HY15" s="14">
        <v>0</v>
      </c>
      <c r="HZ15" s="14">
        <v>0</v>
      </c>
      <c r="IA15" s="14">
        <v>0</v>
      </c>
      <c r="IB15" s="13">
        <v>0</v>
      </c>
      <c r="IC15" s="14">
        <v>0</v>
      </c>
      <c r="ID15" s="14">
        <v>0</v>
      </c>
      <c r="IE15" s="13">
        <v>0</v>
      </c>
      <c r="IF15" s="14">
        <v>0</v>
      </c>
      <c r="IG15" s="14">
        <v>0</v>
      </c>
      <c r="IH15" s="14">
        <v>0</v>
      </c>
      <c r="II15" s="14">
        <v>0</v>
      </c>
      <c r="IJ15" s="14">
        <v>0</v>
      </c>
      <c r="IK15" s="14">
        <v>0</v>
      </c>
      <c r="IL15" s="14">
        <v>0</v>
      </c>
      <c r="IM15" s="14">
        <v>0</v>
      </c>
      <c r="IN15" s="14">
        <v>0</v>
      </c>
      <c r="IO15" s="14">
        <v>0</v>
      </c>
      <c r="IP15" s="14">
        <v>0</v>
      </c>
      <c r="IQ15" s="14">
        <v>0</v>
      </c>
      <c r="IR15" s="14">
        <v>0</v>
      </c>
      <c r="IS15" s="14">
        <v>0</v>
      </c>
      <c r="IT15" s="14">
        <v>0</v>
      </c>
      <c r="IU15" s="14">
        <v>0</v>
      </c>
      <c r="IV15" s="14">
        <v>0</v>
      </c>
      <c r="IW15" s="14">
        <v>0</v>
      </c>
      <c r="IX15" s="14">
        <v>0</v>
      </c>
      <c r="IY15" s="14">
        <v>0</v>
      </c>
      <c r="IZ15" s="14"/>
      <c r="JA15" s="14"/>
      <c r="JB15" s="13">
        <f>C15+BY15+AN15+DJ15+EU15+GF15+HQ15</f>
        <v>0</v>
      </c>
      <c r="JC15" s="13">
        <f>D15+BZ15+AO15+DK15+EV15+GG15+HR15</f>
        <v>0</v>
      </c>
      <c r="JD15" s="13">
        <f>E15+CA15+AP15+DL15+EW15+GH15+HS15</f>
        <v>0</v>
      </c>
      <c r="JE15" s="13">
        <f>F15+CB15+AQ15+DM15+EX15+GI15+HT15</f>
        <v>25000</v>
      </c>
      <c r="JF15" s="13">
        <f>G15+CC15+AR15+DN15+EY15+GJ15+HU15</f>
        <v>25000</v>
      </c>
      <c r="JG15" s="13">
        <f>H15+CD15+AS15+DO15+EZ15+GK15+HV15</f>
        <v>35000</v>
      </c>
      <c r="JH15" s="13">
        <f>I15+CE15+AT15+DP15+FA15+GL15+HW15</f>
        <v>25000</v>
      </c>
      <c r="JI15" s="13">
        <f>J15+CF15+AU15+DQ15+FB15+GM15+HX15</f>
        <v>25000</v>
      </c>
      <c r="JJ15" s="13">
        <f>K15+CG15+AV15+DR15+FC15+GN15+HY15</f>
        <v>25000</v>
      </c>
      <c r="JK15" s="13">
        <f>L15+CH15+AW15+DS15+FD15+GO15+HZ15</f>
        <v>25000</v>
      </c>
      <c r="JL15" s="13">
        <f>M15+CI15+AX15+DT15+FE15+GP15+IA15</f>
        <v>25000</v>
      </c>
      <c r="JM15" s="13">
        <f>N15+CJ15+AY15+DU15+FF15+GQ15+IB15</f>
        <v>25000</v>
      </c>
      <c r="JN15" s="13">
        <f>O15+CK15+AZ15+DV15+FG15+GR15+IC15</f>
        <v>25000</v>
      </c>
      <c r="JO15" s="13">
        <f>P15+CL15+BA15+DW15+FH15+GS15+ID15</f>
        <v>25000</v>
      </c>
      <c r="JP15" s="13">
        <f>Q15+CM15+BB15+DX15+FI15+GT15+IE15</f>
        <v>25000</v>
      </c>
      <c r="JQ15" s="13">
        <f>R15+CN15+BC15+DY15+FJ15+GU15+IF15</f>
        <v>25000</v>
      </c>
      <c r="JR15" s="13">
        <f>S15+CO15+BD15+DZ15+FK15+GV15+IG15</f>
        <v>25000</v>
      </c>
      <c r="JS15" s="13">
        <f>T15+CP15+BE15+EA15+FL15+GW15+IH15</f>
        <v>0</v>
      </c>
      <c r="JT15" s="13">
        <f>U15+CQ15+BF15+EB15+FM15+GX15+II15</f>
        <v>25000</v>
      </c>
      <c r="JU15" s="13">
        <f>V15+CR15+BG15+EC15+FN15+GY15+IJ15</f>
        <v>0</v>
      </c>
      <c r="JV15" s="13">
        <f>W15+CS15+BH15+ED15+FO15+GZ15+IK15</f>
        <v>0</v>
      </c>
      <c r="JW15" s="13">
        <f>X15+CT15+BI15+EE15+FP15+HA15+IL15</f>
        <v>0</v>
      </c>
      <c r="JX15" s="13">
        <f>Y15+CU15+BJ15+EF15+FQ15+HB15+IM15</f>
        <v>0</v>
      </c>
      <c r="JY15" s="13">
        <f>Z15+BK15+CV15+EG15+FR15+HC15+IN15</f>
        <v>0</v>
      </c>
      <c r="JZ15" s="13">
        <f>AA15+BL15+CW15+EH15+FS15+HD15+IO15</f>
        <v>0</v>
      </c>
      <c r="KA15" s="13">
        <f>AB15+BM15+CX15+EI15+FT15+HE15+IP15</f>
        <v>0</v>
      </c>
      <c r="KB15" s="13">
        <f>AC15+BN15+CY15+EJ15+FU15+HF15+IQ15</f>
        <v>0</v>
      </c>
      <c r="KC15" s="13">
        <f>AD15+BO15+CZ15+EK15+FV15+HG15+IR15</f>
        <v>0</v>
      </c>
      <c r="KD15" s="13">
        <f>AE15+BP15+DA15+EL15+FW15+HH15+IS15</f>
        <v>0</v>
      </c>
      <c r="KE15" s="13">
        <f>AF15+BQ15+DB15+EM15+FX15+HI15+IT15</f>
        <v>0</v>
      </c>
      <c r="KF15" s="13">
        <f>AG15+BR15+DC15+EN15+FY15+HJ15+IU15</f>
        <v>0</v>
      </c>
      <c r="KG15" s="13">
        <f>AH15+BS15+DD15+EO15+FZ15+HK15+IV15</f>
        <v>0</v>
      </c>
      <c r="KH15" s="13">
        <f>AI15+BT15+DE15+EP15+GA15+HL15+IW15</f>
        <v>0</v>
      </c>
      <c r="KI15" s="13">
        <f>AJ15+BU15+DF15+EQ15+GB15+HM15+IX15</f>
        <v>0</v>
      </c>
      <c r="KJ15" s="13">
        <f>AK15+BV15+DG15+ER15+GC15+HN15+IY15</f>
        <v>0</v>
      </c>
      <c r="KK15" s="13">
        <f>AL15+BW15+DH15+ES15+GD15+HO15+IZ15</f>
        <v>0</v>
      </c>
      <c r="KL15" s="13">
        <f>AM15+BX15+DI15+ET15+GE15+HP15+JA15</f>
        <v>0</v>
      </c>
    </row>
    <row r="16" spans="1:312" x14ac:dyDescent="0.25">
      <c r="A16" s="5">
        <v>1402</v>
      </c>
      <c r="B16" s="9" t="s">
        <v>6</v>
      </c>
      <c r="C16" s="13">
        <v>2300</v>
      </c>
      <c r="D16" s="13">
        <v>2300</v>
      </c>
      <c r="E16" s="13">
        <v>1652.55</v>
      </c>
      <c r="F16" s="13">
        <v>2556</v>
      </c>
      <c r="G16" s="13">
        <v>2332.71</v>
      </c>
      <c r="H16" s="13">
        <v>0</v>
      </c>
      <c r="I16" s="13">
        <v>2250</v>
      </c>
      <c r="J16" s="13">
        <v>2827.71</v>
      </c>
      <c r="K16" s="13">
        <v>4562.1000000000004</v>
      </c>
      <c r="L16" s="13">
        <v>2430</v>
      </c>
      <c r="M16" s="13">
        <v>2430</v>
      </c>
      <c r="N16" s="13">
        <v>0</v>
      </c>
      <c r="O16" s="13">
        <v>2520</v>
      </c>
      <c r="P16" s="13">
        <v>4200</v>
      </c>
      <c r="Q16" s="13">
        <v>2125.98</v>
      </c>
      <c r="R16" s="13">
        <v>2340</v>
      </c>
      <c r="S16" s="13">
        <v>2080.16</v>
      </c>
      <c r="T16" s="13">
        <v>2080.16</v>
      </c>
      <c r="U16" s="13">
        <v>2070</v>
      </c>
      <c r="V16" s="13">
        <v>2070</v>
      </c>
      <c r="W16" s="13">
        <v>0</v>
      </c>
      <c r="X16" s="13">
        <v>2070</v>
      </c>
      <c r="Y16" s="13">
        <v>4900</v>
      </c>
      <c r="Z16" s="13">
        <v>4858.8999999999996</v>
      </c>
      <c r="AA16" s="13">
        <v>5000</v>
      </c>
      <c r="AB16" s="13">
        <v>4827.54</v>
      </c>
      <c r="AC16" s="13">
        <v>4827.54</v>
      </c>
      <c r="AD16" s="13">
        <v>5000</v>
      </c>
      <c r="AE16" s="13">
        <v>5003.4399999999996</v>
      </c>
      <c r="AF16" s="13">
        <v>5003.4399999999996</v>
      </c>
      <c r="AG16" s="13">
        <v>4572</v>
      </c>
      <c r="AH16" s="13">
        <v>4572</v>
      </c>
      <c r="AI16" s="58">
        <v>4503.55</v>
      </c>
      <c r="AJ16" s="13">
        <v>4432</v>
      </c>
      <c r="AK16" s="13">
        <v>4432</v>
      </c>
      <c r="AL16" s="13"/>
      <c r="AM16" s="13"/>
      <c r="AN16" s="13">
        <v>17480</v>
      </c>
      <c r="AO16" s="13">
        <v>17480</v>
      </c>
      <c r="AP16" s="13">
        <v>12559.38</v>
      </c>
      <c r="AQ16" s="13">
        <v>11928</v>
      </c>
      <c r="AR16" s="13">
        <v>10885.98</v>
      </c>
      <c r="AS16" s="13">
        <v>0</v>
      </c>
      <c r="AT16" s="13">
        <v>10500</v>
      </c>
      <c r="AU16" s="13">
        <v>13195.98</v>
      </c>
      <c r="AV16" s="13">
        <v>21289.8</v>
      </c>
      <c r="AW16" s="13">
        <v>11340</v>
      </c>
      <c r="AX16" s="13">
        <v>11340</v>
      </c>
      <c r="AY16" s="13">
        <v>0</v>
      </c>
      <c r="AZ16" s="13">
        <v>11760</v>
      </c>
      <c r="BA16" s="13">
        <v>19800</v>
      </c>
      <c r="BB16" s="13">
        <v>9921.24</v>
      </c>
      <c r="BC16" s="13">
        <v>10920</v>
      </c>
      <c r="BD16" s="13">
        <v>9707.41</v>
      </c>
      <c r="BE16" s="13">
        <v>9707.41</v>
      </c>
      <c r="BF16" s="13">
        <v>9660</v>
      </c>
      <c r="BG16" s="13">
        <v>9660</v>
      </c>
      <c r="BH16" s="13">
        <v>0</v>
      </c>
      <c r="BI16" s="13">
        <v>9660</v>
      </c>
      <c r="BJ16" s="13">
        <v>20600</v>
      </c>
      <c r="BK16" s="13">
        <v>20515.330000000002</v>
      </c>
      <c r="BL16" s="13">
        <v>19000</v>
      </c>
      <c r="BM16" s="13">
        <v>18344.71</v>
      </c>
      <c r="BN16" s="13">
        <v>18344.71</v>
      </c>
      <c r="BO16" s="13">
        <v>19000</v>
      </c>
      <c r="BP16" s="13">
        <v>19013.080000000002</v>
      </c>
      <c r="BQ16" s="13">
        <v>19013.080000000002</v>
      </c>
      <c r="BR16" s="13">
        <v>20828</v>
      </c>
      <c r="BS16" s="13">
        <v>20828</v>
      </c>
      <c r="BT16" s="13">
        <v>20516.2</v>
      </c>
      <c r="BU16" s="13">
        <v>21052</v>
      </c>
      <c r="BV16" s="13">
        <v>21052</v>
      </c>
      <c r="BW16" s="13"/>
      <c r="BX16" s="13"/>
      <c r="BY16" s="13">
        <v>10580</v>
      </c>
      <c r="BZ16" s="13">
        <v>10580</v>
      </c>
      <c r="CA16" s="13">
        <v>7601.73</v>
      </c>
      <c r="CB16" s="13">
        <v>4550</v>
      </c>
      <c r="CC16" s="13">
        <v>4147.04</v>
      </c>
      <c r="CD16" s="13">
        <v>0</v>
      </c>
      <c r="CE16" s="13">
        <v>4000</v>
      </c>
      <c r="CF16" s="13">
        <v>5027.04</v>
      </c>
      <c r="CG16" s="13">
        <v>8110.4</v>
      </c>
      <c r="CH16" s="13">
        <v>4320</v>
      </c>
      <c r="CI16" s="13">
        <v>4320</v>
      </c>
      <c r="CJ16" s="13">
        <v>0</v>
      </c>
      <c r="CK16" s="13">
        <v>4480</v>
      </c>
      <c r="CL16" s="13">
        <v>7500</v>
      </c>
      <c r="CM16" s="13">
        <v>3779.52</v>
      </c>
      <c r="CN16" s="13">
        <v>4160</v>
      </c>
      <c r="CO16" s="13">
        <v>3698</v>
      </c>
      <c r="CP16" s="13">
        <v>3698.06</v>
      </c>
      <c r="CQ16" s="13">
        <v>3680</v>
      </c>
      <c r="CR16" s="13">
        <v>3680</v>
      </c>
      <c r="CS16" s="13">
        <v>0</v>
      </c>
      <c r="CT16" s="13">
        <v>3680</v>
      </c>
      <c r="CU16" s="13">
        <v>6500</v>
      </c>
      <c r="CV16" s="13">
        <v>6478.53</v>
      </c>
      <c r="CW16" s="13">
        <v>7500</v>
      </c>
      <c r="CX16" s="13">
        <v>7241.33</v>
      </c>
      <c r="CY16" s="13">
        <v>7241.33</v>
      </c>
      <c r="CZ16" s="13">
        <v>7500</v>
      </c>
      <c r="DA16" s="13">
        <v>7505.16</v>
      </c>
      <c r="DB16" s="13">
        <v>7505.16</v>
      </c>
      <c r="DC16" s="13">
        <v>6604</v>
      </c>
      <c r="DD16" s="13">
        <v>6604</v>
      </c>
      <c r="DE16" s="13">
        <v>6505.14</v>
      </c>
      <c r="DF16" s="13">
        <v>6648</v>
      </c>
      <c r="DG16" s="13">
        <v>6648</v>
      </c>
      <c r="DH16" s="13"/>
      <c r="DI16" s="13"/>
      <c r="DJ16" s="13">
        <v>460</v>
      </c>
      <c r="DK16" s="13">
        <v>460</v>
      </c>
      <c r="DL16" s="13">
        <v>330.51</v>
      </c>
      <c r="DM16" s="13">
        <v>284</v>
      </c>
      <c r="DN16" s="13">
        <v>259.19</v>
      </c>
      <c r="DO16" s="13"/>
      <c r="DP16" s="13">
        <v>250</v>
      </c>
      <c r="DQ16" s="13">
        <v>314.19</v>
      </c>
      <c r="DR16" s="13">
        <v>506.9</v>
      </c>
      <c r="DS16" s="13">
        <v>270</v>
      </c>
      <c r="DT16" s="13">
        <v>270</v>
      </c>
      <c r="DU16" s="13">
        <v>0</v>
      </c>
      <c r="DV16" s="13">
        <v>280</v>
      </c>
      <c r="DW16" s="13">
        <v>450</v>
      </c>
      <c r="DX16" s="13">
        <v>236.22</v>
      </c>
      <c r="DY16" s="13">
        <v>260</v>
      </c>
      <c r="DZ16" s="13">
        <v>231.13</v>
      </c>
      <c r="EA16" s="13">
        <v>231.13</v>
      </c>
      <c r="EB16" s="13">
        <v>230</v>
      </c>
      <c r="EC16" s="13">
        <v>230</v>
      </c>
      <c r="ED16" s="13">
        <v>0</v>
      </c>
      <c r="EE16" s="13">
        <v>230</v>
      </c>
      <c r="EF16" s="13">
        <v>6000</v>
      </c>
      <c r="EG16" s="13">
        <v>5938.65</v>
      </c>
      <c r="EH16" s="13">
        <v>2000</v>
      </c>
      <c r="EI16" s="13">
        <v>1931.02</v>
      </c>
      <c r="EJ16" s="13">
        <v>1931.02</v>
      </c>
      <c r="EK16" s="13">
        <v>2000</v>
      </c>
      <c r="EL16" s="13">
        <v>2001.37</v>
      </c>
      <c r="EM16" s="13">
        <v>2001.37</v>
      </c>
      <c r="EN16" s="13">
        <v>2032</v>
      </c>
      <c r="EO16" s="13">
        <v>2032</v>
      </c>
      <c r="EP16" s="13">
        <v>2001.58</v>
      </c>
      <c r="EQ16" s="13">
        <v>6648</v>
      </c>
      <c r="ER16" s="13">
        <v>6648</v>
      </c>
      <c r="ES16" s="13"/>
      <c r="ET16" s="13"/>
      <c r="EU16" s="13">
        <v>4600</v>
      </c>
      <c r="EV16" s="13">
        <v>4600</v>
      </c>
      <c r="EW16" s="13">
        <v>3305.1</v>
      </c>
      <c r="EX16" s="13">
        <v>2840</v>
      </c>
      <c r="EY16" s="13">
        <v>2591.9</v>
      </c>
      <c r="EZ16" s="13">
        <v>0</v>
      </c>
      <c r="FA16" s="13">
        <v>2500</v>
      </c>
      <c r="FB16" s="13">
        <v>3141.9</v>
      </c>
      <c r="FC16" s="13">
        <v>5069</v>
      </c>
      <c r="FD16" s="13">
        <v>2700</v>
      </c>
      <c r="FE16" s="13">
        <v>2700</v>
      </c>
      <c r="FF16" s="13">
        <v>0</v>
      </c>
      <c r="FG16" s="13">
        <v>2800</v>
      </c>
      <c r="FH16" s="13">
        <v>4500</v>
      </c>
      <c r="FI16" s="13">
        <v>2362.1999999999998</v>
      </c>
      <c r="FJ16" s="13">
        <v>2600</v>
      </c>
      <c r="FK16" s="13">
        <v>2311</v>
      </c>
      <c r="FL16" s="13">
        <v>2311.29</v>
      </c>
      <c r="FM16" s="13">
        <v>2300</v>
      </c>
      <c r="FN16" s="13">
        <v>2300</v>
      </c>
      <c r="FO16" s="13">
        <v>0</v>
      </c>
      <c r="FP16" s="13">
        <v>2300</v>
      </c>
      <c r="FQ16" s="13">
        <v>4400</v>
      </c>
      <c r="FR16" s="13">
        <v>4319.0200000000004</v>
      </c>
      <c r="FS16" s="13">
        <v>4000</v>
      </c>
      <c r="FT16" s="13">
        <v>3862.05</v>
      </c>
      <c r="FU16" s="13">
        <v>3862.05</v>
      </c>
      <c r="FV16" s="13">
        <v>4000</v>
      </c>
      <c r="FW16" s="13">
        <v>4000</v>
      </c>
      <c r="FX16" s="13">
        <v>4002.75</v>
      </c>
      <c r="FY16" s="13">
        <v>4572</v>
      </c>
      <c r="FZ16" s="13">
        <v>4572</v>
      </c>
      <c r="GA16" s="13">
        <v>4503.55</v>
      </c>
      <c r="GB16" s="13">
        <v>4986</v>
      </c>
      <c r="GC16" s="13">
        <v>4986</v>
      </c>
      <c r="GD16" s="13"/>
      <c r="GE16" s="13"/>
      <c r="GF16" s="13">
        <v>10580</v>
      </c>
      <c r="GG16" s="13">
        <v>10580</v>
      </c>
      <c r="GH16" s="13">
        <v>7601.73</v>
      </c>
      <c r="GI16" s="13">
        <v>6248</v>
      </c>
      <c r="GJ16" s="13">
        <v>5702.18</v>
      </c>
      <c r="GK16" s="13">
        <v>0</v>
      </c>
      <c r="GL16" s="13">
        <v>5500</v>
      </c>
      <c r="GM16" s="13">
        <v>6912.1809999999996</v>
      </c>
      <c r="GN16" s="13">
        <v>11151.8</v>
      </c>
      <c r="GO16" s="13">
        <v>5940</v>
      </c>
      <c r="GP16" s="13">
        <v>5940</v>
      </c>
      <c r="GQ16" s="13">
        <v>0</v>
      </c>
      <c r="GR16" s="13">
        <v>6160</v>
      </c>
      <c r="GS16" s="13">
        <v>10300</v>
      </c>
      <c r="GT16" s="13">
        <v>5196.84</v>
      </c>
      <c r="GU16" s="13">
        <v>5720</v>
      </c>
      <c r="GV16" s="13">
        <v>5084.82</v>
      </c>
      <c r="GW16" s="13">
        <v>5084.82</v>
      </c>
      <c r="GX16" s="13">
        <v>5060</v>
      </c>
      <c r="GY16" s="13">
        <v>5060</v>
      </c>
      <c r="GZ16" s="13">
        <v>0</v>
      </c>
      <c r="HA16" s="13">
        <v>5060</v>
      </c>
      <c r="HB16" s="13">
        <v>11900</v>
      </c>
      <c r="HC16" s="13">
        <v>11877.3</v>
      </c>
      <c r="HD16" s="13">
        <v>12500</v>
      </c>
      <c r="HE16" s="13">
        <v>12068.88</v>
      </c>
      <c r="HF16" s="13">
        <v>12068.88</v>
      </c>
      <c r="HG16" s="13">
        <v>12500</v>
      </c>
      <c r="HH16" s="13">
        <v>12508.6</v>
      </c>
      <c r="HI16" s="13">
        <v>12508.6</v>
      </c>
      <c r="HJ16" s="13">
        <v>12192</v>
      </c>
      <c r="HK16" s="13">
        <v>12192</v>
      </c>
      <c r="HL16" s="13">
        <v>12009.48</v>
      </c>
      <c r="HM16" s="13">
        <v>11080</v>
      </c>
      <c r="HN16" s="13">
        <v>11080</v>
      </c>
      <c r="HO16" s="13"/>
      <c r="HP16" s="13"/>
      <c r="HQ16" s="13">
        <v>0</v>
      </c>
      <c r="HR16" s="13">
        <v>0</v>
      </c>
      <c r="HS16" s="13">
        <v>20100</v>
      </c>
      <c r="HT16" s="13">
        <v>0</v>
      </c>
      <c r="HU16" s="13">
        <v>0</v>
      </c>
      <c r="HV16" s="13">
        <v>0</v>
      </c>
      <c r="HW16" s="13">
        <v>0</v>
      </c>
      <c r="HX16" s="13">
        <v>0</v>
      </c>
      <c r="HY16" s="13">
        <v>0</v>
      </c>
      <c r="HZ16" s="13">
        <v>0</v>
      </c>
      <c r="IA16" s="13">
        <v>0</v>
      </c>
      <c r="IB16" s="13">
        <v>0</v>
      </c>
      <c r="IC16" s="13">
        <v>0</v>
      </c>
      <c r="ID16" s="13">
        <v>0</v>
      </c>
      <c r="IE16" s="13">
        <v>0</v>
      </c>
      <c r="IF16" s="13">
        <v>0</v>
      </c>
      <c r="IG16" s="13">
        <v>0</v>
      </c>
      <c r="IH16" s="13">
        <v>0</v>
      </c>
      <c r="II16" s="13">
        <v>0</v>
      </c>
      <c r="IJ16" s="13">
        <v>0</v>
      </c>
      <c r="IK16" s="13">
        <v>0</v>
      </c>
      <c r="IL16" s="13">
        <v>0</v>
      </c>
      <c r="IM16" s="13">
        <v>0</v>
      </c>
      <c r="IN16" s="13">
        <v>0</v>
      </c>
      <c r="IO16" s="13">
        <v>0</v>
      </c>
      <c r="IP16" s="13">
        <v>0</v>
      </c>
      <c r="IQ16" s="13">
        <v>0</v>
      </c>
      <c r="IR16" s="13">
        <v>0</v>
      </c>
      <c r="IS16" s="13">
        <v>0</v>
      </c>
      <c r="IT16" s="13">
        <v>0</v>
      </c>
      <c r="IU16" s="13">
        <v>0</v>
      </c>
      <c r="IV16" s="13">
        <v>0</v>
      </c>
      <c r="IW16" s="13">
        <v>0</v>
      </c>
      <c r="IX16" s="13">
        <v>0</v>
      </c>
      <c r="IY16" s="13">
        <v>0</v>
      </c>
      <c r="IZ16" s="13"/>
      <c r="JA16" s="13"/>
      <c r="JB16" s="13">
        <f>C16+BY16+AN16+DJ16+EU16+GF16+HQ16</f>
        <v>46000</v>
      </c>
      <c r="JC16" s="13">
        <f>D16+BZ16+AO16+DK16+EV16+GG16+HR16</f>
        <v>46000</v>
      </c>
      <c r="JD16" s="13">
        <f>E16+CA16+AP16+DL16+EW16+GH16+HS16</f>
        <v>53150.999999999993</v>
      </c>
      <c r="JE16" s="13">
        <f>F16+CB16+AQ16+DM16+EX16+GI16+HT16</f>
        <v>28406</v>
      </c>
      <c r="JF16" s="13">
        <f>G16+CC16+AR16+DN16+EY16+GJ16+HU16</f>
        <v>25919</v>
      </c>
      <c r="JG16" s="13">
        <f>H16+CD16+AS16+DO16+EZ16+GK16+HV16</f>
        <v>0</v>
      </c>
      <c r="JH16" s="13">
        <f>I16+CE16+AT16+DP16+FA16+GL16+HW16</f>
        <v>25000</v>
      </c>
      <c r="JI16" s="13">
        <f>J16+CF16+AU16+DQ16+FB16+GM16+HX16</f>
        <v>31419.001</v>
      </c>
      <c r="JJ16" s="13">
        <f>K16+CG16+AV16+DR16+FC16+GN16+HY16</f>
        <v>50690</v>
      </c>
      <c r="JK16" s="13">
        <f>L16+CH16+AW16+DS16+FD16+GO16+HZ16</f>
        <v>27000</v>
      </c>
      <c r="JL16" s="13">
        <f>M16+CI16+AX16+DT16+FE16+GP16+IA16</f>
        <v>27000</v>
      </c>
      <c r="JM16" s="13">
        <f>N16+CJ16+AY16+DU16+FF16+GQ16+IB16</f>
        <v>0</v>
      </c>
      <c r="JN16" s="13">
        <f>O16+CK16+AZ16+DV16+FG16+GR16+IC16</f>
        <v>28000</v>
      </c>
      <c r="JO16" s="13">
        <f>P16+CL16+BA16+DW16+FH16+GS16+ID16</f>
        <v>46750</v>
      </c>
      <c r="JP16" s="13">
        <f>Q16+CM16+BB16+DX16+FI16+GT16+IE16</f>
        <v>23622</v>
      </c>
      <c r="JQ16" s="13">
        <f>R16+CN16+BC16+DY16+FJ16+GU16+IF16</f>
        <v>26000</v>
      </c>
      <c r="JR16" s="13">
        <f>S16+CO16+BD16+DZ16+FK16+GV16+IG16</f>
        <v>23112.519999999997</v>
      </c>
      <c r="JS16" s="13">
        <f>T16+CP16+BE16+EA16+FL16+GW16+IH16</f>
        <v>23112.87</v>
      </c>
      <c r="JT16" s="13">
        <f>U16+CQ16+BF16+EB16+FM16+GX16+II16</f>
        <v>23000</v>
      </c>
      <c r="JU16" s="13">
        <f>V16+CR16+BG16+EC16+FN16+GY16+IJ16</f>
        <v>23000</v>
      </c>
      <c r="JV16" s="13">
        <f>W16+CS16+BH16+ED16+FO16+GZ16+IK16</f>
        <v>0</v>
      </c>
      <c r="JW16" s="13">
        <f>X16+CT16+BI16+EE16+FP16+HA16+IL16</f>
        <v>23000</v>
      </c>
      <c r="JX16" s="13">
        <f>Y16+CU16+BJ16+EF16+FQ16+HB16+IM16</f>
        <v>54300</v>
      </c>
      <c r="JY16" s="13">
        <f>Z16+BK16+CV16+EG16+FR16+HC16+IN16</f>
        <v>53987.73000000001</v>
      </c>
      <c r="JZ16" s="13">
        <f>AA16+BL16+CW16+EH16+FS16+HD16+IO16</f>
        <v>50000</v>
      </c>
      <c r="KA16" s="13">
        <f>AB16+BM16+CX16+EI16+FT16+HE16+IP16</f>
        <v>48275.53</v>
      </c>
      <c r="KB16" s="13">
        <f>AC16+BN16+CY16+EJ16+FU16+HF16+IQ16</f>
        <v>48275.53</v>
      </c>
      <c r="KC16" s="13">
        <f>AD16+BO16+CZ16+EK16+FV16+HG16+IR16</f>
        <v>50000</v>
      </c>
      <c r="KD16" s="13">
        <f>AE16+BP16+DA16+EL16+FW16+HH16+IS16</f>
        <v>50031.65</v>
      </c>
      <c r="KE16" s="13">
        <f>AF16+BQ16+DB16+EM16+FX16+HI16+IT16</f>
        <v>50034.400000000001</v>
      </c>
      <c r="KF16" s="13">
        <f>AG16+BR16+DC16+EN16+FY16+HJ16+IU16</f>
        <v>50800</v>
      </c>
      <c r="KG16" s="13">
        <f>AH16+BS16+DD16+EO16+FZ16+HK16+IV16</f>
        <v>50800</v>
      </c>
      <c r="KH16" s="13">
        <f>AI16+BT16+DE16+EP16+GA16+HL16+IW16</f>
        <v>50039.5</v>
      </c>
      <c r="KI16" s="13">
        <f>AJ16+BU16+DF16+EQ16+GB16+HM16+IX16</f>
        <v>54846</v>
      </c>
      <c r="KJ16" s="13">
        <f>AK16+BV16+DG16+ER16+GC16+HN16+IY16</f>
        <v>54846</v>
      </c>
      <c r="KK16" s="13">
        <f>AL16+BW16+DH16+ES16+GD16+HO16+IZ16</f>
        <v>0</v>
      </c>
      <c r="KL16" s="13">
        <f>AM16+BX16+DI16+ET16+GE16+HP16+JA16</f>
        <v>0</v>
      </c>
    </row>
    <row r="17" spans="1:298" ht="15" customHeight="1" x14ac:dyDescent="0.25">
      <c r="A17" s="5">
        <v>15</v>
      </c>
      <c r="B17" s="8" t="s">
        <v>84</v>
      </c>
      <c r="C17" s="12">
        <f t="shared" ref="C17:D17" si="457">SUM(C18:C20)</f>
        <v>1180.77</v>
      </c>
      <c r="D17" s="12">
        <f t="shared" si="457"/>
        <v>180.77</v>
      </c>
      <c r="E17" s="12">
        <f t="shared" ref="E17:HV17" si="458">SUM(E18:E20)</f>
        <v>207.43</v>
      </c>
      <c r="F17" s="12">
        <f t="shared" si="458"/>
        <v>1111</v>
      </c>
      <c r="G17" s="12">
        <f t="shared" ref="G17" si="459">SUM(G18:G20)</f>
        <v>911</v>
      </c>
      <c r="H17" s="12">
        <f t="shared" si="458"/>
        <v>676.82999999999993</v>
      </c>
      <c r="I17" s="12">
        <f t="shared" si="458"/>
        <v>1264</v>
      </c>
      <c r="J17" s="12">
        <f t="shared" ref="J17" si="460">SUM(J18:J20)</f>
        <v>1264</v>
      </c>
      <c r="K17" s="12">
        <f t="shared" si="458"/>
        <v>499.47</v>
      </c>
      <c r="L17" s="12">
        <f t="shared" ref="L17:M17" si="461">SUM(L18:L20)</f>
        <v>948</v>
      </c>
      <c r="M17" s="12">
        <f t="shared" si="461"/>
        <v>948</v>
      </c>
      <c r="N17" s="12">
        <f>SUM(N18:N20)</f>
        <v>1195.56</v>
      </c>
      <c r="O17" s="12">
        <f t="shared" ref="O17" si="462">SUM(O18:O20)</f>
        <v>933</v>
      </c>
      <c r="P17" s="12">
        <f t="shared" ref="P17:S17" si="463">SUM(P18:P20)</f>
        <v>933</v>
      </c>
      <c r="Q17" s="12">
        <f>SUM(Q18:Q20)</f>
        <v>1315.31</v>
      </c>
      <c r="R17" s="12">
        <f t="shared" ref="R17" si="464">SUM(R18:R20)</f>
        <v>1086.5900000000001</v>
      </c>
      <c r="S17" s="12">
        <f t="shared" si="463"/>
        <v>1122</v>
      </c>
      <c r="T17" s="12">
        <f>SUM(T18:T20)</f>
        <v>604.00999999999988</v>
      </c>
      <c r="U17" s="12">
        <f t="shared" ref="U17" si="465">SUM(U18:U20)</f>
        <v>1257</v>
      </c>
      <c r="V17" s="12">
        <f t="shared" ref="V17:Y17" si="466">SUM(V18:V20)</f>
        <v>1257</v>
      </c>
      <c r="W17" s="12">
        <f t="shared" si="466"/>
        <v>936.88000000000011</v>
      </c>
      <c r="X17" s="12">
        <f t="shared" ref="X17" si="467">SUM(X18:X20)</f>
        <v>1016</v>
      </c>
      <c r="Y17" s="12">
        <f t="shared" si="466"/>
        <v>1016</v>
      </c>
      <c r="Z17" s="12">
        <f t="shared" ref="Z17:AD17" si="468">SUM(Z18:Z20)</f>
        <v>5644.98</v>
      </c>
      <c r="AA17" s="12">
        <f t="shared" si="468"/>
        <v>1300</v>
      </c>
      <c r="AB17" s="12">
        <f t="shared" ref="AB17:AK17" si="469">SUM(AB18:AB20)</f>
        <v>1300</v>
      </c>
      <c r="AC17" s="12">
        <f t="shared" si="468"/>
        <v>584.52</v>
      </c>
      <c r="AD17" s="12">
        <f t="shared" si="468"/>
        <v>960</v>
      </c>
      <c r="AE17" s="12">
        <f t="shared" si="469"/>
        <v>1316.1599999999999</v>
      </c>
      <c r="AF17" s="12">
        <f t="shared" ref="AF17" si="470">SUM(AF18:AF20)</f>
        <v>2523.96</v>
      </c>
      <c r="AG17" s="12">
        <f t="shared" ref="AG17:AI17" si="471">SUM(AG18:AG20)</f>
        <v>1000</v>
      </c>
      <c r="AH17" s="12">
        <f t="shared" si="471"/>
        <v>1000</v>
      </c>
      <c r="AI17" s="12">
        <f t="shared" si="471"/>
        <v>2957.5499999999997</v>
      </c>
      <c r="AJ17" s="12">
        <f t="shared" si="469"/>
        <v>1072</v>
      </c>
      <c r="AK17" s="12">
        <f t="shared" si="469"/>
        <v>1072</v>
      </c>
      <c r="AL17" s="12">
        <f t="shared" ref="AL17:AM17" si="472">SUM(AL18:AL20)</f>
        <v>0</v>
      </c>
      <c r="AM17" s="12">
        <f t="shared" si="472"/>
        <v>0</v>
      </c>
      <c r="AN17" s="12">
        <f>SUM(AN18:AN20)</f>
        <v>9472.9599999999991</v>
      </c>
      <c r="AO17" s="12">
        <f t="shared" ref="AO17:AS17" si="473">SUM(AO18:AO20)</f>
        <v>1872.96</v>
      </c>
      <c r="AP17" s="12">
        <f t="shared" si="473"/>
        <v>1576.32</v>
      </c>
      <c r="AQ17" s="12">
        <f t="shared" ref="AQ17" si="474">SUM(AQ18:AQ20)</f>
        <v>106500</v>
      </c>
      <c r="AR17" s="12">
        <f t="shared" si="473"/>
        <v>84739.08</v>
      </c>
      <c r="AS17" s="12">
        <f t="shared" si="473"/>
        <v>3158.46</v>
      </c>
      <c r="AT17" s="12">
        <f>SUM(AT18:AT20)</f>
        <v>74452.58</v>
      </c>
      <c r="AU17" s="12">
        <f>SUM(AU18:AU20)</f>
        <v>84115.53</v>
      </c>
      <c r="AV17" s="12">
        <f>SUM(AV18:AV20)</f>
        <v>95126.17</v>
      </c>
      <c r="AW17" s="12">
        <f t="shared" ref="AW17" si="475">SUM(AW18:AW20)</f>
        <v>116084</v>
      </c>
      <c r="AX17" s="12">
        <f>SUM(AX18:AX20)</f>
        <v>184706.21</v>
      </c>
      <c r="AY17" s="12">
        <f t="shared" ref="AY17:AZ17" si="476">SUM(AY18:AY20)</f>
        <v>157079.44</v>
      </c>
      <c r="AZ17" s="12">
        <f t="shared" si="476"/>
        <v>126760</v>
      </c>
      <c r="BA17" s="12">
        <f t="shared" ref="BA17:BF17" si="477">SUM(BA18:BA20)</f>
        <v>170584.73</v>
      </c>
      <c r="BB17" s="12">
        <f t="shared" si="477"/>
        <v>92257.39</v>
      </c>
      <c r="BC17" s="12">
        <f t="shared" ref="BC17:BD17" si="478">SUM(BC18:BC20)</f>
        <v>55870.75</v>
      </c>
      <c r="BD17" s="12">
        <f t="shared" si="478"/>
        <v>46495.58</v>
      </c>
      <c r="BE17" s="12">
        <f t="shared" si="477"/>
        <v>43278.29</v>
      </c>
      <c r="BF17" s="12">
        <f t="shared" si="477"/>
        <v>66366</v>
      </c>
      <c r="BG17" s="12">
        <f>SUM(BG18:BG20)</f>
        <v>47114.29</v>
      </c>
      <c r="BH17" s="12">
        <f>SUM(BH18:BH20)</f>
        <v>44820.409999999996</v>
      </c>
      <c r="BI17" s="12">
        <f t="shared" ref="BI17" si="479">SUM(BI18:BI20)</f>
        <v>100528</v>
      </c>
      <c r="BJ17" s="12">
        <f>SUM(BJ18:BJ20)</f>
        <v>100528</v>
      </c>
      <c r="BK17" s="12">
        <f t="shared" ref="BK17:BN17" si="480">SUM(BK18:BK20)</f>
        <v>35700.400000000001</v>
      </c>
      <c r="BL17" s="12">
        <f t="shared" ref="BL17" si="481">SUM(BL18:BL20)</f>
        <v>5700</v>
      </c>
      <c r="BM17" s="12">
        <f t="shared" si="480"/>
        <v>5700</v>
      </c>
      <c r="BN17" s="12">
        <f t="shared" si="480"/>
        <v>2221.1000000000004</v>
      </c>
      <c r="BO17" s="12">
        <f t="shared" ref="BO17:BV17" si="482">SUM(BO18:BO20)</f>
        <v>45304.63</v>
      </c>
      <c r="BP17" s="12">
        <f t="shared" ref="BP17" si="483">SUM(BP18:BP20)</f>
        <v>90468</v>
      </c>
      <c r="BQ17" s="12">
        <f>SUM(BQ18:BQ20)</f>
        <v>93172.63</v>
      </c>
      <c r="BR17" s="12">
        <f t="shared" ref="BR17:BT17" si="484">SUM(BR18:BR20)</f>
        <v>65451.92</v>
      </c>
      <c r="BS17" s="12">
        <f t="shared" si="484"/>
        <v>66310.92</v>
      </c>
      <c r="BT17" s="12">
        <f t="shared" si="484"/>
        <v>63211.57</v>
      </c>
      <c r="BU17" s="12">
        <f t="shared" si="482"/>
        <v>33805</v>
      </c>
      <c r="BV17" s="12">
        <f t="shared" si="482"/>
        <v>33805</v>
      </c>
      <c r="BW17" s="12">
        <f t="shared" ref="BW17:BX17" si="485">SUM(BW18:BW20)</f>
        <v>0</v>
      </c>
      <c r="BX17" s="12">
        <f t="shared" si="485"/>
        <v>0</v>
      </c>
      <c r="BY17" s="12">
        <f>SUM(BY18:BY20)</f>
        <v>5447.99</v>
      </c>
      <c r="BZ17" s="12">
        <f>SUM(BZ18:BZ20)</f>
        <v>847.99</v>
      </c>
      <c r="CA17" s="12">
        <f>SUM(CA18:CA20)</f>
        <v>954.09</v>
      </c>
      <c r="CB17" s="12">
        <f t="shared" ref="CB17" si="486">SUM(CB18:CB20)</f>
        <v>4340</v>
      </c>
      <c r="CC17" s="12">
        <f>SUM(CC18:CC20)</f>
        <v>1040</v>
      </c>
      <c r="CD17" s="12">
        <f>SUM(CD18:CD20)</f>
        <v>1203.2</v>
      </c>
      <c r="CE17" s="12">
        <f>SUM(CE18:CE20)</f>
        <v>36311</v>
      </c>
      <c r="CF17" s="12">
        <f>SUM(CF18:CF20)</f>
        <v>41436.76</v>
      </c>
      <c r="CG17" s="12">
        <f>SUM(CG18:CG20)</f>
        <v>50887.96</v>
      </c>
      <c r="CH17" s="12">
        <f t="shared" ref="CH17" si="487">SUM(CH18:CH20)</f>
        <v>37827</v>
      </c>
      <c r="CI17" s="12">
        <f>SUM(CI18:CI20)</f>
        <v>37827</v>
      </c>
      <c r="CJ17" s="12">
        <f t="shared" ref="CJ17:CK17" si="488">SUM(CJ18:CJ20)</f>
        <v>37200.43</v>
      </c>
      <c r="CK17" s="12">
        <f t="shared" si="488"/>
        <v>62202</v>
      </c>
      <c r="CL17" s="12">
        <f t="shared" ref="CL17:CQ17" si="489">SUM(CL18:CL20)</f>
        <v>62202</v>
      </c>
      <c r="CM17" s="12">
        <f>SUM(CM18:CM20)</f>
        <v>44328.17</v>
      </c>
      <c r="CN17" s="12">
        <f t="shared" ref="CN17" si="490">SUM(CN18:CN20)</f>
        <v>2865.05</v>
      </c>
      <c r="CO17" s="12">
        <f>SUM(CO18:CO20)</f>
        <v>2928</v>
      </c>
      <c r="CP17" s="12">
        <f t="shared" si="489"/>
        <v>1073.81</v>
      </c>
      <c r="CQ17" s="12">
        <f t="shared" si="489"/>
        <v>3360</v>
      </c>
      <c r="CR17" s="12">
        <f>SUM(CR18:CR20)</f>
        <v>3360</v>
      </c>
      <c r="CS17" s="12">
        <f>SUM(CS18:CS20)</f>
        <v>1665.5700000000002</v>
      </c>
      <c r="CT17" s="12">
        <f t="shared" ref="CT17" si="491">SUM(CT18:CT20)</f>
        <v>44444</v>
      </c>
      <c r="CU17" s="12">
        <f>SUM(CU18:CU20)</f>
        <v>44444</v>
      </c>
      <c r="CV17" s="12">
        <f t="shared" ref="CV17:DE17" si="492">SUM(CV18:CV20)</f>
        <v>8098.58</v>
      </c>
      <c r="CW17" s="12">
        <f t="shared" ref="CW17" si="493">SUM(CW18:CW20)</f>
        <v>2180</v>
      </c>
      <c r="CX17" s="12">
        <f t="shared" si="492"/>
        <v>2180</v>
      </c>
      <c r="CY17" s="12">
        <f t="shared" si="492"/>
        <v>8859.19</v>
      </c>
      <c r="CZ17" s="12">
        <f t="shared" si="492"/>
        <v>45189.86</v>
      </c>
      <c r="DA17" s="12">
        <f t="shared" ref="DA17:DB17" si="494">SUM(DA18:DA20)</f>
        <v>2024.24</v>
      </c>
      <c r="DB17" s="12">
        <f t="shared" si="494"/>
        <v>3785.59</v>
      </c>
      <c r="DC17" s="12">
        <f t="shared" ref="DC17" si="495">SUM(DC18:DC20)</f>
        <v>10234.120000000001</v>
      </c>
      <c r="DD17" s="12">
        <f t="shared" si="492"/>
        <v>10421.120000000001</v>
      </c>
      <c r="DE17" s="12">
        <f t="shared" si="492"/>
        <v>45388.95</v>
      </c>
      <c r="DF17" s="12">
        <f t="shared" ref="DF17:DJ17" si="496">SUM(DF18:DF20)</f>
        <v>13231</v>
      </c>
      <c r="DG17" s="12">
        <f t="shared" si="496"/>
        <v>13231</v>
      </c>
      <c r="DH17" s="12">
        <f t="shared" ref="DH17:DI17" si="497">SUM(DH18:DH20)</f>
        <v>0</v>
      </c>
      <c r="DI17" s="12">
        <f t="shared" si="497"/>
        <v>0</v>
      </c>
      <c r="DJ17" s="12">
        <f t="shared" si="496"/>
        <v>236.15</v>
      </c>
      <c r="DK17" s="12">
        <f t="shared" ref="DK17:DO17" si="498">SUM(DK18:DK20)</f>
        <v>36.15</v>
      </c>
      <c r="DL17" s="12">
        <f t="shared" si="498"/>
        <v>41.5</v>
      </c>
      <c r="DM17" s="12">
        <f t="shared" ref="DM17" si="499">SUM(DM18:DM20)</f>
        <v>123</v>
      </c>
      <c r="DN17" s="12">
        <f t="shared" si="498"/>
        <v>163</v>
      </c>
      <c r="DO17" s="12">
        <f t="shared" si="498"/>
        <v>75.180000000000007</v>
      </c>
      <c r="DP17" s="12">
        <f>SUM(DP18:DP20)</f>
        <v>146</v>
      </c>
      <c r="DQ17" s="12">
        <f>SUM(DQ18:DQ20)</f>
        <v>66</v>
      </c>
      <c r="DR17" s="12">
        <f t="shared" ref="DR17:EY17" si="500">SUM(DR18:DR20)</f>
        <v>55.5</v>
      </c>
      <c r="DS17" s="12">
        <f t="shared" ref="DS17" si="501">SUM(DS18:DS20)</f>
        <v>122</v>
      </c>
      <c r="DT17" s="12">
        <f t="shared" si="500"/>
        <v>122</v>
      </c>
      <c r="DU17" s="12">
        <f t="shared" ref="DU17:DV17" si="502">SUM(DU18:DU20)</f>
        <v>132.84</v>
      </c>
      <c r="DV17" s="12">
        <f t="shared" si="502"/>
        <v>137</v>
      </c>
      <c r="DW17" s="12">
        <f t="shared" ref="DW17:EB17" si="503">SUM(DW18:DW20)</f>
        <v>137</v>
      </c>
      <c r="DX17" s="12">
        <f t="shared" si="500"/>
        <v>146.13999999999999</v>
      </c>
      <c r="DY17" s="12">
        <f t="shared" ref="DY17" si="504">SUM(DY18:DY20)</f>
        <v>154.07</v>
      </c>
      <c r="DZ17" s="12">
        <f t="shared" si="500"/>
        <v>158</v>
      </c>
      <c r="EA17" s="12">
        <f t="shared" si="503"/>
        <v>67.11</v>
      </c>
      <c r="EB17" s="12">
        <f t="shared" si="503"/>
        <v>173</v>
      </c>
      <c r="EC17" s="12">
        <f t="shared" ref="EC17:EL17" si="505">SUM(EC18:EC20)</f>
        <v>173</v>
      </c>
      <c r="ED17" s="12">
        <f t="shared" si="505"/>
        <v>104.1</v>
      </c>
      <c r="EE17" s="12">
        <f t="shared" ref="EE17" si="506">SUM(EE18:EE20)</f>
        <v>152</v>
      </c>
      <c r="EF17" s="12">
        <f t="shared" si="505"/>
        <v>468</v>
      </c>
      <c r="EG17" s="12">
        <f t="shared" si="505"/>
        <v>1991.17</v>
      </c>
      <c r="EH17" s="12">
        <f t="shared" ref="EH17" si="507">SUM(EH18:EH20)</f>
        <v>550</v>
      </c>
      <c r="EI17" s="12">
        <f t="shared" si="505"/>
        <v>550</v>
      </c>
      <c r="EJ17" s="12">
        <f t="shared" si="505"/>
        <v>233.77999999999997</v>
      </c>
      <c r="EK17" s="12">
        <f t="shared" si="505"/>
        <v>344</v>
      </c>
      <c r="EL17" s="12">
        <f t="shared" si="505"/>
        <v>586.46</v>
      </c>
      <c r="EM17" s="12">
        <f t="shared" ref="EM17:EU17" si="508">SUM(EM18:EM20)</f>
        <v>1007.68</v>
      </c>
      <c r="EN17" s="12">
        <f t="shared" ref="EN17:EP17" si="509">SUM(EN18:EN20)</f>
        <v>550</v>
      </c>
      <c r="EO17" s="12">
        <f t="shared" si="509"/>
        <v>550</v>
      </c>
      <c r="EP17" s="12">
        <f t="shared" si="509"/>
        <v>1314.46</v>
      </c>
      <c r="EQ17" s="12">
        <f t="shared" si="508"/>
        <v>1458</v>
      </c>
      <c r="ER17" s="12">
        <f t="shared" si="508"/>
        <v>1458</v>
      </c>
      <c r="ES17" s="12">
        <f t="shared" ref="ES17:ET17" si="510">SUM(ES18:ES20)</f>
        <v>0</v>
      </c>
      <c r="ET17" s="12">
        <f t="shared" si="510"/>
        <v>0</v>
      </c>
      <c r="EU17" s="12">
        <f t="shared" si="508"/>
        <v>2361.5500000000002</v>
      </c>
      <c r="EV17" s="12">
        <f t="shared" si="500"/>
        <v>361.55</v>
      </c>
      <c r="EW17" s="12">
        <f t="shared" si="500"/>
        <v>414.82</v>
      </c>
      <c r="EX17" s="12">
        <f t="shared" ref="EX17" si="511">SUM(EX18:EX20)</f>
        <v>4488</v>
      </c>
      <c r="EY17" s="12">
        <f t="shared" si="500"/>
        <v>988</v>
      </c>
      <c r="EZ17" s="12">
        <f t="shared" si="458"/>
        <v>752.03</v>
      </c>
      <c r="FA17" s="12">
        <f>SUM(FA18:FA20)</f>
        <v>1360</v>
      </c>
      <c r="FB17" s="12">
        <f>SUM(FB18:FB20)</f>
        <v>560</v>
      </c>
      <c r="FC17" s="12">
        <f t="shared" ref="FC17:GJ17" si="512">SUM(FC18:FC20)</f>
        <v>554.98</v>
      </c>
      <c r="FD17" s="12">
        <f t="shared" ref="FD17:FE17" si="513">SUM(FD18:FD20)</f>
        <v>1370</v>
      </c>
      <c r="FE17" s="12">
        <f t="shared" si="513"/>
        <v>1370</v>
      </c>
      <c r="FF17" s="12">
        <f>SUM(FF18:FF20)</f>
        <v>1328.4099999999999</v>
      </c>
      <c r="FG17" s="12">
        <f>SUM(FG18:FG20)</f>
        <v>1320</v>
      </c>
      <c r="FH17" s="12">
        <f>SUM(FH18:FH20)</f>
        <v>1320</v>
      </c>
      <c r="FI17" s="12">
        <f t="shared" ref="FI17:FK17" si="514">SUM(FI18:FI20)</f>
        <v>1461.46</v>
      </c>
      <c r="FJ17" s="12">
        <f t="shared" ref="FJ17" si="515">SUM(FJ18:FJ20)</f>
        <v>1490.6599999999999</v>
      </c>
      <c r="FK17" s="12">
        <f t="shared" si="514"/>
        <v>1530</v>
      </c>
      <c r="FL17" s="12">
        <f t="shared" ref="FL17:FM17" si="516">SUM(FL18:FL20)</f>
        <v>671.13000000000011</v>
      </c>
      <c r="FM17" s="12">
        <f t="shared" si="516"/>
        <v>43403</v>
      </c>
      <c r="FN17" s="12">
        <f t="shared" ref="FN17:FW17" si="517">SUM(FN18:FN20)</f>
        <v>43426.879999999997</v>
      </c>
      <c r="FO17" s="12">
        <f t="shared" si="517"/>
        <v>42487.88</v>
      </c>
      <c r="FP17" s="12">
        <f t="shared" ref="FP17" si="518">SUM(FP18:FP20)</f>
        <v>34140</v>
      </c>
      <c r="FQ17" s="12">
        <f t="shared" si="517"/>
        <v>34140</v>
      </c>
      <c r="FR17" s="12">
        <f t="shared" si="517"/>
        <v>63080.6</v>
      </c>
      <c r="FS17" s="12">
        <f t="shared" ref="FS17" si="519">SUM(FS18:FS20)</f>
        <v>1996</v>
      </c>
      <c r="FT17" s="12">
        <f t="shared" si="517"/>
        <v>1996</v>
      </c>
      <c r="FU17" s="12">
        <f t="shared" si="517"/>
        <v>467.53</v>
      </c>
      <c r="FV17" s="12">
        <f t="shared" si="517"/>
        <v>46067</v>
      </c>
      <c r="FW17" s="12">
        <f t="shared" si="517"/>
        <v>46188</v>
      </c>
      <c r="FX17" s="12">
        <f t="shared" ref="FX17:GF17" si="520">SUM(FX18:FX20)</f>
        <v>43580.63</v>
      </c>
      <c r="FY17" s="12">
        <f t="shared" ref="FY17" si="521">SUM(FY18:FY20)</f>
        <v>25947.8</v>
      </c>
      <c r="FZ17" s="12">
        <f t="shared" ref="FZ17:GA17" si="522">SUM(FZ18:FZ20)</f>
        <v>25947.8</v>
      </c>
      <c r="GA17" s="12">
        <f t="shared" si="522"/>
        <v>23521.81</v>
      </c>
      <c r="GB17" s="12">
        <f t="shared" si="520"/>
        <v>5431</v>
      </c>
      <c r="GC17" s="12">
        <f t="shared" si="520"/>
        <v>5431</v>
      </c>
      <c r="GD17" s="12">
        <f t="shared" ref="GD17:GE17" si="523">SUM(GD18:GD20)</f>
        <v>0</v>
      </c>
      <c r="GE17" s="12">
        <f t="shared" si="523"/>
        <v>0</v>
      </c>
      <c r="GF17" s="12">
        <f t="shared" si="520"/>
        <v>5469.97</v>
      </c>
      <c r="GG17" s="12">
        <f t="shared" si="512"/>
        <v>20869.97</v>
      </c>
      <c r="GH17" s="12">
        <f t="shared" si="512"/>
        <v>18589.579999999998</v>
      </c>
      <c r="GI17" s="12">
        <f t="shared" ref="GI17" si="524">SUM(GI18:GI20)</f>
        <v>13067</v>
      </c>
      <c r="GJ17" s="12">
        <f t="shared" si="512"/>
        <v>12767</v>
      </c>
      <c r="GK17" s="12">
        <f t="shared" si="458"/>
        <v>8389.69</v>
      </c>
      <c r="GL17" s="12">
        <f>SUM(GL18:GL20)</f>
        <v>15912</v>
      </c>
      <c r="GM17" s="12">
        <f>SUM(GM18:GM20)</f>
        <v>15912</v>
      </c>
      <c r="GN17" s="12">
        <f t="shared" ref="GN17:HU17" si="525">SUM(GN18:GN20)</f>
        <v>6894.53</v>
      </c>
      <c r="GO17" s="12">
        <f t="shared" ref="GO17" si="526">SUM(GO18:GO20)</f>
        <v>12080</v>
      </c>
      <c r="GP17" s="12">
        <f t="shared" si="525"/>
        <v>12080</v>
      </c>
      <c r="GQ17" s="12">
        <f t="shared" ref="GQ17:GR17" si="527">SUM(GQ18:GQ20)</f>
        <v>6890.49</v>
      </c>
      <c r="GR17" s="12">
        <f t="shared" si="527"/>
        <v>10764</v>
      </c>
      <c r="GS17" s="12">
        <f t="shared" ref="GS17:GX17" si="528">SUM(GS18:GS20)</f>
        <v>10764</v>
      </c>
      <c r="GT17" s="12">
        <f t="shared" si="525"/>
        <v>8078.6200000000008</v>
      </c>
      <c r="GU17" s="12">
        <f t="shared" ref="GU17" si="529">SUM(GU18:GU20)</f>
        <v>10326.33</v>
      </c>
      <c r="GV17" s="12">
        <f t="shared" si="525"/>
        <v>10226</v>
      </c>
      <c r="GW17" s="12">
        <f t="shared" si="528"/>
        <v>4946.43</v>
      </c>
      <c r="GX17" s="12">
        <f t="shared" si="528"/>
        <v>55916</v>
      </c>
      <c r="GY17" s="12">
        <f t="shared" ref="GY17:HH17" si="530">SUM(GY18:GY20)</f>
        <v>77853.5</v>
      </c>
      <c r="GZ17" s="12">
        <f t="shared" si="530"/>
        <v>49474.649999999994</v>
      </c>
      <c r="HA17" s="12">
        <f t="shared" ref="HA17" si="531">SUM(HA18:HA20)</f>
        <v>16948</v>
      </c>
      <c r="HB17" s="12">
        <f t="shared" si="530"/>
        <v>16948</v>
      </c>
      <c r="HC17" s="12">
        <f t="shared" si="530"/>
        <v>19305.36</v>
      </c>
      <c r="HD17" s="12">
        <f t="shared" ref="HD17" si="532">SUM(HD18:HD20)</f>
        <v>27800</v>
      </c>
      <c r="HE17" s="12">
        <f t="shared" si="530"/>
        <v>25850</v>
      </c>
      <c r="HF17" s="12">
        <f t="shared" si="530"/>
        <v>4710.28</v>
      </c>
      <c r="HG17" s="12">
        <f t="shared" si="530"/>
        <v>29489</v>
      </c>
      <c r="HH17" s="12">
        <f t="shared" si="530"/>
        <v>39390.39</v>
      </c>
      <c r="HI17" s="12">
        <f t="shared" ref="HI17:HQ17" si="533">SUM(HI18:HI20)</f>
        <v>62065.29</v>
      </c>
      <c r="HJ17" s="12">
        <f t="shared" ref="HJ17" si="534">SUM(HJ18:HJ20)</f>
        <v>50922.33</v>
      </c>
      <c r="HK17" s="12">
        <f t="shared" ref="HK17:HL17" si="535">SUM(HK18:HK20)</f>
        <v>50922.33</v>
      </c>
      <c r="HL17" s="12">
        <f t="shared" si="535"/>
        <v>10131.549999999999</v>
      </c>
      <c r="HM17" s="12">
        <f t="shared" si="533"/>
        <v>56702</v>
      </c>
      <c r="HN17" s="12">
        <f t="shared" si="533"/>
        <v>56702</v>
      </c>
      <c r="HO17" s="12">
        <f t="shared" ref="HO17:HP17" si="536">SUM(HO18:HO20)</f>
        <v>0</v>
      </c>
      <c r="HP17" s="12">
        <f t="shared" si="536"/>
        <v>0</v>
      </c>
      <c r="HQ17" s="12">
        <f t="shared" si="533"/>
        <v>0</v>
      </c>
      <c r="HR17" s="12">
        <f t="shared" si="525"/>
        <v>660.5</v>
      </c>
      <c r="HS17" s="12">
        <f t="shared" si="525"/>
        <v>660.5</v>
      </c>
      <c r="HT17" s="12">
        <f t="shared" ref="HT17" si="537">SUM(HT18:HT20)</f>
        <v>500</v>
      </c>
      <c r="HU17" s="12">
        <f t="shared" si="525"/>
        <v>1000</v>
      </c>
      <c r="HV17" s="12">
        <f t="shared" si="458"/>
        <v>705.2</v>
      </c>
      <c r="HW17" s="12">
        <f>SUM(HW18:HW20)</f>
        <v>500</v>
      </c>
      <c r="HX17" s="12">
        <f>SUM(HX18:HX20)</f>
        <v>2000</v>
      </c>
      <c r="HY17" s="12">
        <f t="shared" ref="HY17:IG17" si="538">SUM(HY18:HY20)</f>
        <v>1591.47</v>
      </c>
      <c r="HZ17" s="12">
        <f t="shared" ref="HZ17" si="539">SUM(HZ18:HZ20)</f>
        <v>2000</v>
      </c>
      <c r="IA17" s="12">
        <f t="shared" si="538"/>
        <v>2000</v>
      </c>
      <c r="IB17" s="12">
        <f t="shared" ref="IB17:IC17" si="540">SUM(IB18:IB20)</f>
        <v>0</v>
      </c>
      <c r="IC17" s="12">
        <f t="shared" si="540"/>
        <v>1500</v>
      </c>
      <c r="ID17" s="12">
        <f t="shared" ref="ID17:II17" si="541">SUM(ID18:ID20)</f>
        <v>1500</v>
      </c>
      <c r="IE17" s="12">
        <f t="shared" si="538"/>
        <v>39542.720000000001</v>
      </c>
      <c r="IF17" s="12">
        <f t="shared" ref="IF17" si="542">SUM(IF18:IF20)</f>
        <v>3606.56</v>
      </c>
      <c r="IG17" s="12">
        <f t="shared" si="538"/>
        <v>1920</v>
      </c>
      <c r="IH17" s="12">
        <f t="shared" si="541"/>
        <v>17.27</v>
      </c>
      <c r="II17" s="12">
        <f t="shared" si="541"/>
        <v>0</v>
      </c>
      <c r="IJ17" s="12">
        <f t="shared" ref="IJ17:JJ17" si="543">SUM(IJ18:IJ20)</f>
        <v>45159.79</v>
      </c>
      <c r="IK17" s="12">
        <f t="shared" si="543"/>
        <v>46832.450000000004</v>
      </c>
      <c r="IL17" s="12">
        <f t="shared" ref="IL17" si="544">SUM(IL18:IL20)</f>
        <v>0</v>
      </c>
      <c r="IM17" s="12">
        <f t="shared" si="543"/>
        <v>1500</v>
      </c>
      <c r="IN17" s="12">
        <f t="shared" si="543"/>
        <v>276.08000000000004</v>
      </c>
      <c r="IO17" s="12">
        <f t="shared" ref="IO17" si="545">SUM(IO18:IO20)</f>
        <v>2085050.3</v>
      </c>
      <c r="IP17" s="12">
        <f t="shared" si="543"/>
        <v>56754.92</v>
      </c>
      <c r="IQ17" s="12">
        <f t="shared" si="543"/>
        <v>44619.53</v>
      </c>
      <c r="IR17" s="12">
        <f t="shared" ref="IR17:IY17" si="546">SUM(IR18:IR20)</f>
        <v>0</v>
      </c>
      <c r="IS17" s="12">
        <f t="shared" ref="IS17" si="547">SUM(IS18:IS20)</f>
        <v>0</v>
      </c>
      <c r="IT17" s="12">
        <f t="shared" si="546"/>
        <v>0</v>
      </c>
      <c r="IU17" s="12">
        <f t="shared" ref="IU17:IW17" si="548">SUM(IU18:IU20)</f>
        <v>0</v>
      </c>
      <c r="IV17" s="12">
        <f t="shared" si="548"/>
        <v>0</v>
      </c>
      <c r="IW17" s="12">
        <f t="shared" si="548"/>
        <v>0</v>
      </c>
      <c r="IX17" s="12">
        <f t="shared" si="546"/>
        <v>0</v>
      </c>
      <c r="IY17" s="12">
        <f t="shared" si="546"/>
        <v>0</v>
      </c>
      <c r="IZ17" s="12">
        <f t="shared" ref="IZ17:JA17" si="549">SUM(IZ18:IZ20)</f>
        <v>0</v>
      </c>
      <c r="JA17" s="12">
        <f t="shared" si="549"/>
        <v>0</v>
      </c>
      <c r="JB17" s="12">
        <f t="shared" si="543"/>
        <v>24169.39</v>
      </c>
      <c r="JC17" s="12">
        <f t="shared" ref="JC17" si="550">SUM(JC18:JC20)</f>
        <v>24829.89</v>
      </c>
      <c r="JD17" s="12">
        <f t="shared" si="543"/>
        <v>22444.239999999998</v>
      </c>
      <c r="JE17" s="12">
        <f t="shared" si="543"/>
        <v>130129</v>
      </c>
      <c r="JF17" s="12">
        <f t="shared" ref="JF17" si="551">SUM(JF18:JF20)</f>
        <v>101608.08</v>
      </c>
      <c r="JG17" s="12">
        <f t="shared" si="543"/>
        <v>14960.59</v>
      </c>
      <c r="JH17" s="12">
        <f t="shared" si="543"/>
        <v>129945.58</v>
      </c>
      <c r="JI17" s="12">
        <f t="shared" ref="JI17" si="552">SUM(JI18:JI20)</f>
        <v>145354.29</v>
      </c>
      <c r="JJ17" s="12">
        <f t="shared" si="543"/>
        <v>155610.07999999999</v>
      </c>
      <c r="JK17" s="12">
        <f t="shared" ref="JK17:JL17" si="553">SUM(JK18:JK20)</f>
        <v>170431</v>
      </c>
      <c r="JL17" s="12">
        <f t="shared" si="553"/>
        <v>239053.21</v>
      </c>
      <c r="JM17" s="12">
        <f t="shared" ref="JM17:JU17" si="554">SUM(JM18:JM20)</f>
        <v>203827.17</v>
      </c>
      <c r="JN17" s="12">
        <f t="shared" si="554"/>
        <v>203616</v>
      </c>
      <c r="JO17" s="12">
        <f t="shared" ref="JO17" si="555">SUM(JO18:JO20)</f>
        <v>247440.73</v>
      </c>
      <c r="JP17" s="12">
        <f t="shared" si="554"/>
        <v>187129.81</v>
      </c>
      <c r="JQ17" s="12">
        <f t="shared" ref="JQ17:JT17" si="556">SUM(JQ18:JQ20)</f>
        <v>75400.009999999995</v>
      </c>
      <c r="JR17" s="12">
        <f t="shared" ref="JR17" si="557">SUM(JR18:JR20)</f>
        <v>64379.58</v>
      </c>
      <c r="JS17" s="12">
        <f t="shared" si="556"/>
        <v>50658.049999999996</v>
      </c>
      <c r="JT17" s="12">
        <f t="shared" si="556"/>
        <v>170475</v>
      </c>
      <c r="JU17" s="12">
        <f t="shared" si="554"/>
        <v>218344.46</v>
      </c>
      <c r="JV17" s="12">
        <f t="shared" ref="JV17:JX17" si="558">SUM(JV18:JV20)</f>
        <v>186321.94</v>
      </c>
      <c r="JW17" s="12">
        <f t="shared" ref="JW17" si="559">SUM(JW18:JW20)</f>
        <v>197228</v>
      </c>
      <c r="JX17" s="12">
        <f t="shared" si="558"/>
        <v>199044</v>
      </c>
      <c r="JY17" s="12">
        <f t="shared" ref="JY17:KA17" si="560">SUM(JY18:JY20)</f>
        <v>134097.17000000001</v>
      </c>
      <c r="JZ17" s="12">
        <f t="shared" ref="JZ17" si="561">SUM(JZ18:JZ20)</f>
        <v>2124576.2999999998</v>
      </c>
      <c r="KA17" s="12">
        <f t="shared" si="560"/>
        <v>94330.92</v>
      </c>
      <c r="KB17" s="12">
        <f t="shared" ref="KB17" si="562">SUM(KB18:KB20)</f>
        <v>61695.93</v>
      </c>
      <c r="KC17" s="12">
        <f t="shared" ref="KC17" si="563">SUM(KC18:KC20)</f>
        <v>167354.49</v>
      </c>
      <c r="KD17" s="12">
        <f t="shared" ref="KD17:KE17" si="564">SUM(KD18:KD20)</f>
        <v>179973.25</v>
      </c>
      <c r="KE17" s="12">
        <f t="shared" si="564"/>
        <v>206135.78</v>
      </c>
      <c r="KF17" s="12">
        <f t="shared" ref="KF17:KG17" si="565">SUM(KF18:KF20)</f>
        <v>154106.16999999998</v>
      </c>
      <c r="KG17" s="12">
        <f t="shared" si="565"/>
        <v>155152.16999999998</v>
      </c>
      <c r="KH17" s="12">
        <f t="shared" ref="KH17:KL17" si="566">SUM(KH18:KH20)</f>
        <v>146525.89000000001</v>
      </c>
      <c r="KI17" s="12">
        <f t="shared" si="566"/>
        <v>111699</v>
      </c>
      <c r="KJ17" s="12">
        <f t="shared" ref="KJ17:KK17" si="567">SUM(KJ18:KJ20)</f>
        <v>111699</v>
      </c>
      <c r="KK17" s="12">
        <f t="shared" si="567"/>
        <v>0</v>
      </c>
      <c r="KL17" s="12">
        <f t="shared" si="566"/>
        <v>0</v>
      </c>
    </row>
    <row r="18" spans="1:298" x14ac:dyDescent="0.25">
      <c r="A18" s="5">
        <v>1501</v>
      </c>
      <c r="B18" s="9" t="s">
        <v>7</v>
      </c>
      <c r="C18" s="13">
        <v>180.77</v>
      </c>
      <c r="D18" s="13">
        <v>180.77</v>
      </c>
      <c r="E18" s="13">
        <v>207.43</v>
      </c>
      <c r="F18" s="13">
        <v>189</v>
      </c>
      <c r="G18" s="13">
        <v>489</v>
      </c>
      <c r="H18" s="13">
        <v>273.8</v>
      </c>
      <c r="I18" s="13">
        <v>544</v>
      </c>
      <c r="J18" s="13">
        <v>544</v>
      </c>
      <c r="K18" s="13">
        <v>299.07</v>
      </c>
      <c r="L18" s="13">
        <v>300</v>
      </c>
      <c r="M18" s="13">
        <v>300</v>
      </c>
      <c r="N18" s="13">
        <v>413.63</v>
      </c>
      <c r="O18" s="13">
        <v>312</v>
      </c>
      <c r="P18" s="13">
        <v>312</v>
      </c>
      <c r="Q18" s="13">
        <v>558.08000000000004</v>
      </c>
      <c r="R18" s="13">
        <v>312</v>
      </c>
      <c r="S18" s="13">
        <v>312</v>
      </c>
      <c r="T18" s="13">
        <v>552.30999999999995</v>
      </c>
      <c r="U18" s="13">
        <v>312</v>
      </c>
      <c r="V18" s="13">
        <v>312</v>
      </c>
      <c r="W18" s="13">
        <v>128.76</v>
      </c>
      <c r="X18" s="13">
        <v>260</v>
      </c>
      <c r="Y18" s="13">
        <v>260</v>
      </c>
      <c r="Z18" s="13">
        <v>155.15</v>
      </c>
      <c r="AA18" s="13">
        <v>300</v>
      </c>
      <c r="AB18" s="13">
        <v>300</v>
      </c>
      <c r="AC18" s="13">
        <v>215.57</v>
      </c>
      <c r="AD18" s="13">
        <v>100</v>
      </c>
      <c r="AE18" s="13">
        <v>300</v>
      </c>
      <c r="AF18" s="13">
        <v>418.67</v>
      </c>
      <c r="AG18" s="13">
        <v>109</v>
      </c>
      <c r="AH18" s="13">
        <v>109</v>
      </c>
      <c r="AI18" s="58">
        <v>364.16</v>
      </c>
      <c r="AJ18" s="13">
        <v>200</v>
      </c>
      <c r="AK18" s="13">
        <v>200</v>
      </c>
      <c r="AL18" s="13"/>
      <c r="AM18" s="13"/>
      <c r="AN18" s="13">
        <v>1872.96</v>
      </c>
      <c r="AO18" s="13">
        <v>1872.96</v>
      </c>
      <c r="AP18" s="13">
        <v>1576.32</v>
      </c>
      <c r="AQ18" s="13">
        <v>2200</v>
      </c>
      <c r="AR18" s="13">
        <v>1500</v>
      </c>
      <c r="AS18" s="13">
        <v>1277.68</v>
      </c>
      <c r="AT18" s="13">
        <v>1972</v>
      </c>
      <c r="AU18" s="13">
        <v>1972</v>
      </c>
      <c r="AV18" s="13">
        <v>1395.71</v>
      </c>
      <c r="AW18" s="13">
        <v>2300</v>
      </c>
      <c r="AX18" s="13">
        <v>2300</v>
      </c>
      <c r="AY18" s="13">
        <v>1930.31</v>
      </c>
      <c r="AZ18" s="13">
        <v>2256</v>
      </c>
      <c r="BA18" s="13">
        <v>2256</v>
      </c>
      <c r="BB18" s="13">
        <v>2604.41</v>
      </c>
      <c r="BC18" s="13">
        <v>2256</v>
      </c>
      <c r="BD18" s="13">
        <v>2256</v>
      </c>
      <c r="BE18" s="13">
        <v>2577.4499999999998</v>
      </c>
      <c r="BF18" s="13">
        <v>2256</v>
      </c>
      <c r="BG18" s="13">
        <v>2256</v>
      </c>
      <c r="BH18" s="13">
        <v>600.88</v>
      </c>
      <c r="BI18" s="13">
        <v>2000</v>
      </c>
      <c r="BJ18" s="13">
        <v>2000</v>
      </c>
      <c r="BK18" s="13">
        <v>592.55999999999995</v>
      </c>
      <c r="BL18" s="13">
        <v>2130</v>
      </c>
      <c r="BM18" s="13">
        <v>2130</v>
      </c>
      <c r="BN18" s="13">
        <v>819.1</v>
      </c>
      <c r="BO18" s="13">
        <v>200</v>
      </c>
      <c r="BP18" s="13">
        <v>1000</v>
      </c>
      <c r="BQ18" s="13">
        <v>1591.08</v>
      </c>
      <c r="BR18" s="13">
        <v>141</v>
      </c>
      <c r="BS18" s="13">
        <v>1000</v>
      </c>
      <c r="BT18" s="13">
        <v>1658.89</v>
      </c>
      <c r="BU18" s="13">
        <v>200</v>
      </c>
      <c r="BV18" s="13">
        <v>200</v>
      </c>
      <c r="BW18" s="13"/>
      <c r="BX18" s="13"/>
      <c r="BY18" s="13">
        <v>847.99</v>
      </c>
      <c r="BZ18" s="13">
        <v>847.99</v>
      </c>
      <c r="CA18" s="13">
        <v>954.09</v>
      </c>
      <c r="CB18" s="13">
        <v>2700</v>
      </c>
      <c r="CC18" s="13">
        <v>600</v>
      </c>
      <c r="CD18" s="13">
        <v>486.71</v>
      </c>
      <c r="CE18" s="13">
        <v>1906</v>
      </c>
      <c r="CF18" s="13">
        <v>1906</v>
      </c>
      <c r="CG18" s="13">
        <v>531.70000000000005</v>
      </c>
      <c r="CH18" s="13">
        <v>1600</v>
      </c>
      <c r="CI18" s="13">
        <v>1600</v>
      </c>
      <c r="CJ18" s="13">
        <v>735.35</v>
      </c>
      <c r="CK18" s="13">
        <v>1588</v>
      </c>
      <c r="CL18" s="13">
        <v>1588</v>
      </c>
      <c r="CM18" s="13">
        <v>1236.05</v>
      </c>
      <c r="CN18" s="13">
        <v>1488</v>
      </c>
      <c r="CO18" s="13">
        <v>1488</v>
      </c>
      <c r="CP18" s="13">
        <v>981.9</v>
      </c>
      <c r="CQ18" s="13">
        <v>1680</v>
      </c>
      <c r="CR18" s="13">
        <v>1680</v>
      </c>
      <c r="CS18" s="13">
        <v>228.9</v>
      </c>
      <c r="CT18" s="13">
        <v>1100</v>
      </c>
      <c r="CU18" s="13">
        <v>1100</v>
      </c>
      <c r="CV18" s="13">
        <v>225.74</v>
      </c>
      <c r="CW18" s="13">
        <v>770</v>
      </c>
      <c r="CX18" s="13">
        <v>770</v>
      </c>
      <c r="CY18" s="13">
        <v>423.96</v>
      </c>
      <c r="CZ18" s="13">
        <v>200</v>
      </c>
      <c r="DA18" s="13">
        <v>500</v>
      </c>
      <c r="DB18" s="13">
        <v>627.66</v>
      </c>
      <c r="DC18" s="13">
        <v>213</v>
      </c>
      <c r="DD18" s="13">
        <v>400</v>
      </c>
      <c r="DE18" s="13">
        <v>525.99</v>
      </c>
      <c r="DF18" s="13">
        <v>250</v>
      </c>
      <c r="DG18" s="13">
        <v>250</v>
      </c>
      <c r="DH18" s="13"/>
      <c r="DI18" s="13"/>
      <c r="DJ18" s="13">
        <v>36.15</v>
      </c>
      <c r="DK18" s="13">
        <v>36.15</v>
      </c>
      <c r="DL18" s="13">
        <v>41.5</v>
      </c>
      <c r="DM18" s="13">
        <v>21</v>
      </c>
      <c r="DN18" s="13">
        <v>61</v>
      </c>
      <c r="DO18" s="13">
        <v>30.4</v>
      </c>
      <c r="DP18" s="13">
        <v>66</v>
      </c>
      <c r="DQ18" s="13">
        <v>66</v>
      </c>
      <c r="DR18" s="13">
        <v>33.229999999999997</v>
      </c>
      <c r="DS18" s="13">
        <v>50</v>
      </c>
      <c r="DT18" s="13">
        <v>50</v>
      </c>
      <c r="DU18" s="13">
        <v>45.96</v>
      </c>
      <c r="DV18" s="13">
        <v>68</v>
      </c>
      <c r="DW18" s="13">
        <v>68</v>
      </c>
      <c r="DX18" s="13">
        <v>62.01</v>
      </c>
      <c r="DY18" s="13">
        <v>68</v>
      </c>
      <c r="DZ18" s="13">
        <v>68</v>
      </c>
      <c r="EA18" s="13">
        <v>61.37</v>
      </c>
      <c r="EB18" s="13">
        <v>68</v>
      </c>
      <c r="EC18" s="13">
        <v>68</v>
      </c>
      <c r="ED18" s="13">
        <v>14.3</v>
      </c>
      <c r="EE18" s="13">
        <v>68</v>
      </c>
      <c r="EF18" s="13">
        <v>68</v>
      </c>
      <c r="EG18" s="13">
        <v>28.22</v>
      </c>
      <c r="EH18" s="13">
        <v>150</v>
      </c>
      <c r="EI18" s="13">
        <v>150</v>
      </c>
      <c r="EJ18" s="13">
        <v>86.21</v>
      </c>
      <c r="EK18" s="13">
        <v>0</v>
      </c>
      <c r="EL18" s="13">
        <v>180</v>
      </c>
      <c r="EM18" s="13">
        <v>165.56</v>
      </c>
      <c r="EN18" s="13">
        <v>154</v>
      </c>
      <c r="EO18" s="13">
        <v>154</v>
      </c>
      <c r="EP18" s="13">
        <v>161.84</v>
      </c>
      <c r="EQ18" s="13">
        <v>150</v>
      </c>
      <c r="ER18" s="13">
        <v>150</v>
      </c>
      <c r="ES18" s="13"/>
      <c r="ET18" s="13"/>
      <c r="EU18" s="13">
        <v>361.55</v>
      </c>
      <c r="EV18" s="13">
        <v>361.55</v>
      </c>
      <c r="EW18" s="13">
        <v>414.82</v>
      </c>
      <c r="EX18" s="13">
        <v>3463</v>
      </c>
      <c r="EY18" s="13">
        <v>463</v>
      </c>
      <c r="EZ18" s="13">
        <v>304.22000000000003</v>
      </c>
      <c r="FA18" s="13">
        <v>560</v>
      </c>
      <c r="FB18" s="13">
        <v>560</v>
      </c>
      <c r="FC18" s="13">
        <v>332.32</v>
      </c>
      <c r="FD18" s="13">
        <v>650</v>
      </c>
      <c r="FE18" s="13">
        <v>650</v>
      </c>
      <c r="FF18" s="13">
        <v>459.61</v>
      </c>
      <c r="FG18" s="13">
        <v>630</v>
      </c>
      <c r="FH18" s="13">
        <v>630</v>
      </c>
      <c r="FI18" s="13">
        <v>620.11</v>
      </c>
      <c r="FJ18" s="13">
        <v>630</v>
      </c>
      <c r="FK18" s="13">
        <v>630</v>
      </c>
      <c r="FL18" s="13">
        <v>613.69000000000005</v>
      </c>
      <c r="FM18" s="13">
        <v>930</v>
      </c>
      <c r="FN18" s="13">
        <v>930</v>
      </c>
      <c r="FO18" s="13">
        <v>143.07</v>
      </c>
      <c r="FP18" s="13">
        <v>1000</v>
      </c>
      <c r="FQ18" s="13">
        <v>1000</v>
      </c>
      <c r="FR18" s="13">
        <v>141.09</v>
      </c>
      <c r="FS18" s="13">
        <v>1244</v>
      </c>
      <c r="FT18" s="13">
        <v>1244</v>
      </c>
      <c r="FU18" s="13">
        <v>172.38</v>
      </c>
      <c r="FV18" s="13">
        <v>3000</v>
      </c>
      <c r="FW18" s="13">
        <v>3000</v>
      </c>
      <c r="FX18" s="13">
        <v>335.84</v>
      </c>
      <c r="FY18" s="13">
        <v>4459</v>
      </c>
      <c r="FZ18" s="13">
        <v>4459</v>
      </c>
      <c r="GA18" s="13">
        <v>364.16</v>
      </c>
      <c r="GB18" s="13">
        <v>4450</v>
      </c>
      <c r="GC18" s="13">
        <v>4450</v>
      </c>
      <c r="GD18" s="13"/>
      <c r="GE18" s="13"/>
      <c r="GF18" s="13">
        <v>869.97</v>
      </c>
      <c r="GG18" s="13">
        <v>869.97</v>
      </c>
      <c r="GH18" s="13">
        <v>954.03</v>
      </c>
      <c r="GI18" s="13">
        <v>1062</v>
      </c>
      <c r="GJ18" s="13">
        <v>762</v>
      </c>
      <c r="GK18" s="13">
        <v>669.24</v>
      </c>
      <c r="GL18" s="13">
        <v>652</v>
      </c>
      <c r="GM18" s="13">
        <v>652</v>
      </c>
      <c r="GN18" s="13">
        <v>731.03</v>
      </c>
      <c r="GO18" s="13">
        <v>700</v>
      </c>
      <c r="GP18" s="13">
        <v>700</v>
      </c>
      <c r="GQ18" s="13">
        <v>1011.11</v>
      </c>
      <c r="GR18" s="13">
        <v>646</v>
      </c>
      <c r="GS18" s="13">
        <v>646</v>
      </c>
      <c r="GT18" s="13">
        <v>1364.24</v>
      </c>
      <c r="GU18" s="13">
        <v>646</v>
      </c>
      <c r="GV18" s="13">
        <v>646</v>
      </c>
      <c r="GW18" s="13">
        <v>1350.05</v>
      </c>
      <c r="GX18" s="13">
        <v>646</v>
      </c>
      <c r="GY18" s="13">
        <v>646</v>
      </c>
      <c r="GZ18" s="13">
        <v>314.74</v>
      </c>
      <c r="HA18" s="13">
        <v>500</v>
      </c>
      <c r="HB18" s="13">
        <v>500</v>
      </c>
      <c r="HC18" s="13">
        <v>268.07</v>
      </c>
      <c r="HD18" s="13">
        <v>850</v>
      </c>
      <c r="HE18" s="13">
        <v>850</v>
      </c>
      <c r="HF18" s="13">
        <v>538.9</v>
      </c>
      <c r="HG18" s="13">
        <v>100</v>
      </c>
      <c r="HH18" s="13">
        <v>1000</v>
      </c>
      <c r="HI18" s="13">
        <v>1040.25</v>
      </c>
      <c r="HJ18" s="13">
        <v>124</v>
      </c>
      <c r="HK18" s="13">
        <v>124</v>
      </c>
      <c r="HL18" s="13">
        <v>971.01</v>
      </c>
      <c r="HM18" s="13">
        <v>100</v>
      </c>
      <c r="HN18" s="13">
        <v>100</v>
      </c>
      <c r="HO18" s="13"/>
      <c r="HP18" s="13"/>
      <c r="HQ18" s="13">
        <v>0</v>
      </c>
      <c r="HR18" s="13">
        <v>498.5</v>
      </c>
      <c r="HS18" s="13">
        <v>498.5</v>
      </c>
      <c r="HT18" s="13">
        <v>500</v>
      </c>
      <c r="HU18" s="13">
        <v>0</v>
      </c>
      <c r="HV18" s="13">
        <v>0</v>
      </c>
      <c r="HW18" s="13">
        <v>0</v>
      </c>
      <c r="HX18" s="13">
        <v>0</v>
      </c>
      <c r="HY18" s="13">
        <v>0</v>
      </c>
      <c r="HZ18" s="13">
        <v>0</v>
      </c>
      <c r="IA18" s="13">
        <v>0</v>
      </c>
      <c r="IB18" s="13">
        <v>0</v>
      </c>
      <c r="IC18" s="13">
        <v>0</v>
      </c>
      <c r="ID18" s="13">
        <v>0</v>
      </c>
      <c r="IE18" s="13">
        <v>0</v>
      </c>
      <c r="IF18" s="13">
        <v>0</v>
      </c>
      <c r="IG18" s="13">
        <v>20</v>
      </c>
      <c r="IH18" s="13">
        <v>17.27</v>
      </c>
      <c r="II18" s="13">
        <v>0</v>
      </c>
      <c r="IJ18" s="13">
        <v>0</v>
      </c>
      <c r="IK18" s="13">
        <v>0</v>
      </c>
      <c r="IL18" s="13">
        <v>0</v>
      </c>
      <c r="IM18" s="13">
        <v>0</v>
      </c>
      <c r="IN18" s="13">
        <v>0</v>
      </c>
      <c r="IO18" s="13">
        <v>0</v>
      </c>
      <c r="IP18" s="13">
        <v>0</v>
      </c>
      <c r="IQ18" s="13">
        <v>0</v>
      </c>
      <c r="IR18" s="13">
        <v>0</v>
      </c>
      <c r="IS18" s="13">
        <v>0</v>
      </c>
      <c r="IT18" s="13">
        <v>0</v>
      </c>
      <c r="IU18" s="13">
        <v>0</v>
      </c>
      <c r="IV18" s="13">
        <v>0</v>
      </c>
      <c r="IW18" s="13">
        <v>0</v>
      </c>
      <c r="IX18" s="13">
        <v>0</v>
      </c>
      <c r="IY18" s="13">
        <v>0</v>
      </c>
      <c r="IZ18" s="13"/>
      <c r="JA18" s="13"/>
      <c r="JB18" s="13">
        <f>C18+BY18+AN18+DJ18+EU18+GF18+HQ18</f>
        <v>4169.3900000000003</v>
      </c>
      <c r="JC18" s="13">
        <f>D18+BZ18+AO18+DK18+EV18+GG18+HR18</f>
        <v>4667.8900000000003</v>
      </c>
      <c r="JD18" s="13">
        <f>E18+CA18+AP18+DL18+EW18+GH18+HS18</f>
        <v>4646.6900000000005</v>
      </c>
      <c r="JE18" s="13">
        <f>F18+CB18+AQ18+DM18+EX18+GI18+HT18</f>
        <v>10135</v>
      </c>
      <c r="JF18" s="13">
        <f>G18+CC18+AR18+DN18+EY18+GJ18+HU18</f>
        <v>3875</v>
      </c>
      <c r="JG18" s="13">
        <f>H18+CD18+AS18+DO18+EZ18+GK18+HV18</f>
        <v>3042.05</v>
      </c>
      <c r="JH18" s="13">
        <f>I18+CE18+AT18+DP18+FA18+GL18+HW18</f>
        <v>5700</v>
      </c>
      <c r="JI18" s="13">
        <f>J18+CF18+AU18+DQ18+FB18+GM18+HX18</f>
        <v>5700</v>
      </c>
      <c r="JJ18" s="13">
        <f>K18+CG18+AV18+DR18+FC18+GN18+HY18</f>
        <v>3323.0600000000004</v>
      </c>
      <c r="JK18" s="13">
        <f>L18+CH18+AW18+DS18+FD18+GO18+HZ18</f>
        <v>5600</v>
      </c>
      <c r="JL18" s="13">
        <f>M18+CI18+AX18+DT18+FE18+GP18+IA18</f>
        <v>5600</v>
      </c>
      <c r="JM18" s="13">
        <f>N18+CJ18+AY18+DU18+FF18+GQ18+IB18</f>
        <v>4595.97</v>
      </c>
      <c r="JN18" s="13">
        <f>O18+CK18+AZ18+DV18+FG18+GR18+IC18</f>
        <v>5500</v>
      </c>
      <c r="JO18" s="13">
        <f>P18+CL18+BA18+DW18+FH18+GS18+ID18</f>
        <v>5500</v>
      </c>
      <c r="JP18" s="13">
        <f>Q18+CM18+BB18+DX18+FI18+GT18+IE18</f>
        <v>6444.9</v>
      </c>
      <c r="JQ18" s="13">
        <f>R18+CN18+BC18+DY18+FJ18+GU18+IF18</f>
        <v>5400</v>
      </c>
      <c r="JR18" s="13">
        <f>S18+CO18+BD18+DZ18+FK18+GV18+IG18</f>
        <v>5420</v>
      </c>
      <c r="JS18" s="13">
        <f>T18+CP18+BE18+EA18+FL18+GW18+IH18</f>
        <v>6154.04</v>
      </c>
      <c r="JT18" s="13">
        <f>U18+CQ18+BF18+EB18+FM18+GX18+II18</f>
        <v>5892</v>
      </c>
      <c r="JU18" s="13">
        <f>V18+CR18+BG18+EC18+FN18+GY18+IJ18</f>
        <v>5892</v>
      </c>
      <c r="JV18" s="13">
        <f>W18+CS18+BH18+ED18+FO18+GZ18+IK18</f>
        <v>1430.6499999999999</v>
      </c>
      <c r="JW18" s="13">
        <f>X18+CT18+BI18+EE18+FP18+HA18+IL18</f>
        <v>4928</v>
      </c>
      <c r="JX18" s="13">
        <f>Y18+CU18+BJ18+EF18+FQ18+HB18+IM18</f>
        <v>4928</v>
      </c>
      <c r="JY18" s="13">
        <f>Z18+BK18+CV18+EG18+FR18+HC18+IN18</f>
        <v>1410.83</v>
      </c>
      <c r="JZ18" s="13">
        <f>AA18+BL18+CW18+EH18+FS18+HD18+IO18</f>
        <v>5444</v>
      </c>
      <c r="KA18" s="13">
        <f>AB18+BM18+CX18+EI18+FT18+HE18+IP18</f>
        <v>5444</v>
      </c>
      <c r="KB18" s="13">
        <f>AC18+BN18+CY18+EJ18+FU18+HF18+IQ18</f>
        <v>2256.1200000000003</v>
      </c>
      <c r="KC18" s="13">
        <f>AD18+BO18+CZ18+EK18+FV18+HG18+IR18</f>
        <v>3600</v>
      </c>
      <c r="KD18" s="13">
        <f>AE18+BP18+DA18+EL18+FW18+HH18+IS18</f>
        <v>5980</v>
      </c>
      <c r="KE18" s="13">
        <f>AF18+BQ18+DB18+EM18+FX18+HI18+IT18</f>
        <v>4179.0599999999995</v>
      </c>
      <c r="KF18" s="13">
        <f>AG18+BR18+DC18+EN18+FY18+HJ18+IU18</f>
        <v>5200</v>
      </c>
      <c r="KG18" s="13">
        <f>AH18+BS18+DD18+EO18+FZ18+HK18+IV18</f>
        <v>6246</v>
      </c>
      <c r="KH18" s="13">
        <f>AI18+BT18+DE18+EP18+GA18+HL18+IW18</f>
        <v>4046.05</v>
      </c>
      <c r="KI18" s="13">
        <f>AJ18+BU18+DF18+EQ18+GB18+HM18+IX18</f>
        <v>5350</v>
      </c>
      <c r="KJ18" s="13">
        <f>AK18+BV18+DG18+ER18+GC18+HN18+IY18</f>
        <v>5350</v>
      </c>
      <c r="KK18" s="13">
        <f>AL18+BW18+DH18+ES18+GD18+HO18+IZ18</f>
        <v>0</v>
      </c>
      <c r="KL18" s="13">
        <f>AM18+BX18+DI18+ET18+GE18+HP18+JA18</f>
        <v>0</v>
      </c>
    </row>
    <row r="19" spans="1:298" x14ac:dyDescent="0.25">
      <c r="A19" s="5">
        <v>1502</v>
      </c>
      <c r="B19" s="9" t="s">
        <v>251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31.48</v>
      </c>
      <c r="R19" s="13">
        <v>0</v>
      </c>
      <c r="S19" s="13">
        <v>0</v>
      </c>
      <c r="T19" s="13">
        <v>34.4</v>
      </c>
      <c r="U19" s="13">
        <v>0</v>
      </c>
      <c r="V19" s="13">
        <v>0</v>
      </c>
      <c r="W19" s="13">
        <v>30.92</v>
      </c>
      <c r="X19" s="13">
        <v>0</v>
      </c>
      <c r="Y19" s="13">
        <v>0</v>
      </c>
      <c r="Z19" s="13">
        <v>4562.5</v>
      </c>
      <c r="AA19" s="13">
        <v>0</v>
      </c>
      <c r="AB19" s="13">
        <v>0</v>
      </c>
      <c r="AC19" s="13">
        <v>99.66</v>
      </c>
      <c r="AD19" s="13">
        <v>0</v>
      </c>
      <c r="AE19" s="13">
        <v>156.16</v>
      </c>
      <c r="AF19" s="13">
        <v>386.4</v>
      </c>
      <c r="AG19" s="13">
        <v>0</v>
      </c>
      <c r="AH19" s="13">
        <v>0</v>
      </c>
      <c r="AI19" s="59">
        <v>1869.85</v>
      </c>
      <c r="AJ19" s="13">
        <v>0</v>
      </c>
      <c r="AK19" s="13">
        <v>0</v>
      </c>
      <c r="AL19" s="13"/>
      <c r="AM19" s="13"/>
      <c r="AN19" s="13">
        <v>0</v>
      </c>
      <c r="AO19" s="13">
        <v>0</v>
      </c>
      <c r="AP19" s="13">
        <v>0</v>
      </c>
      <c r="AQ19" s="13">
        <v>100000</v>
      </c>
      <c r="AR19" s="13">
        <v>81939.08</v>
      </c>
      <c r="AS19" s="13">
        <v>0</v>
      </c>
      <c r="AT19" s="13">
        <v>69120.58</v>
      </c>
      <c r="AU19" s="13">
        <v>82143.53</v>
      </c>
      <c r="AV19" s="13">
        <v>92795.28</v>
      </c>
      <c r="AW19" s="13">
        <v>110760</v>
      </c>
      <c r="AX19" s="13">
        <v>179382.21</v>
      </c>
      <c r="AY19" s="13">
        <v>151500.16</v>
      </c>
      <c r="AZ19" s="13">
        <v>121606</v>
      </c>
      <c r="BA19" s="13">
        <v>165430.73000000001</v>
      </c>
      <c r="BB19" s="13">
        <v>86266.19</v>
      </c>
      <c r="BC19" s="13">
        <v>50000</v>
      </c>
      <c r="BD19" s="13">
        <v>40459.58</v>
      </c>
      <c r="BE19" s="13">
        <v>40620.120000000003</v>
      </c>
      <c r="BF19" s="13">
        <v>59700</v>
      </c>
      <c r="BG19" s="13">
        <v>40448.29</v>
      </c>
      <c r="BH19" s="13">
        <v>40592.58</v>
      </c>
      <c r="BI19" s="13">
        <v>95000</v>
      </c>
      <c r="BJ19" s="13">
        <v>95000</v>
      </c>
      <c r="BK19" s="13">
        <v>31192.5</v>
      </c>
      <c r="BL19" s="13">
        <v>0</v>
      </c>
      <c r="BM19" s="13">
        <v>0</v>
      </c>
      <c r="BN19" s="13">
        <v>378.72</v>
      </c>
      <c r="BO19" s="13">
        <v>41836.629999999997</v>
      </c>
      <c r="BP19" s="13">
        <v>86200</v>
      </c>
      <c r="BQ19" s="13">
        <v>85049.82</v>
      </c>
      <c r="BR19" s="13">
        <v>61251.92</v>
      </c>
      <c r="BS19" s="13">
        <v>61251.92</v>
      </c>
      <c r="BT19" s="13">
        <v>58256.54</v>
      </c>
      <c r="BU19" s="13">
        <v>29463</v>
      </c>
      <c r="BV19" s="13">
        <v>29463</v>
      </c>
      <c r="BW19" s="13"/>
      <c r="BX19" s="13"/>
      <c r="BY19" s="13">
        <v>0</v>
      </c>
      <c r="BZ19" s="13">
        <v>0</v>
      </c>
      <c r="CA19" s="13">
        <v>0</v>
      </c>
      <c r="CB19" s="13">
        <v>0</v>
      </c>
      <c r="CC19" s="13">
        <v>0</v>
      </c>
      <c r="CD19" s="13">
        <v>0</v>
      </c>
      <c r="CE19" s="13">
        <v>33125</v>
      </c>
      <c r="CF19" s="13">
        <v>38250.76</v>
      </c>
      <c r="CG19" s="13">
        <v>50000</v>
      </c>
      <c r="CH19" s="13">
        <v>35075</v>
      </c>
      <c r="CI19" s="13">
        <v>35075</v>
      </c>
      <c r="CJ19" s="13">
        <v>35075</v>
      </c>
      <c r="CK19" s="13">
        <v>59510</v>
      </c>
      <c r="CL19" s="13">
        <v>59510</v>
      </c>
      <c r="CM19" s="13">
        <v>41801.919999999998</v>
      </c>
      <c r="CN19" s="13">
        <v>0</v>
      </c>
      <c r="CO19" s="13">
        <v>0</v>
      </c>
      <c r="CP19" s="13">
        <v>61.16</v>
      </c>
      <c r="CQ19" s="13">
        <v>0</v>
      </c>
      <c r="CR19" s="13">
        <v>0</v>
      </c>
      <c r="CS19" s="13">
        <v>54.97</v>
      </c>
      <c r="CT19" s="13">
        <v>42000</v>
      </c>
      <c r="CU19" s="13">
        <v>42000</v>
      </c>
      <c r="CV19" s="13">
        <v>6636.4</v>
      </c>
      <c r="CW19" s="13">
        <v>0</v>
      </c>
      <c r="CX19" s="13">
        <v>0</v>
      </c>
      <c r="CY19" s="13">
        <v>8031.3</v>
      </c>
      <c r="CZ19" s="13">
        <v>43699.86</v>
      </c>
      <c r="DA19" s="13">
        <v>234.24</v>
      </c>
      <c r="DB19" s="13">
        <v>579.6</v>
      </c>
      <c r="DC19" s="13">
        <v>8734.1200000000008</v>
      </c>
      <c r="DD19" s="13">
        <v>8734.1200000000008</v>
      </c>
      <c r="DE19" s="13">
        <v>43817.84</v>
      </c>
      <c r="DF19" s="13">
        <v>11673</v>
      </c>
      <c r="DG19" s="13">
        <v>11673</v>
      </c>
      <c r="DH19" s="13"/>
      <c r="DI19" s="13"/>
      <c r="DJ19" s="13">
        <v>0</v>
      </c>
      <c r="DK19" s="13">
        <v>0</v>
      </c>
      <c r="DL19" s="13">
        <v>0</v>
      </c>
      <c r="DM19" s="13">
        <v>0</v>
      </c>
      <c r="DN19" s="13">
        <v>0</v>
      </c>
      <c r="DO19" s="13">
        <v>0</v>
      </c>
      <c r="DP19" s="13">
        <v>0</v>
      </c>
      <c r="DQ19" s="13">
        <v>0</v>
      </c>
      <c r="DR19" s="13">
        <v>0</v>
      </c>
      <c r="DS19" s="13">
        <v>0</v>
      </c>
      <c r="DT19" s="13">
        <v>0</v>
      </c>
      <c r="DU19" s="13">
        <v>0</v>
      </c>
      <c r="DV19" s="13">
        <v>0</v>
      </c>
      <c r="DW19" s="13">
        <v>0</v>
      </c>
      <c r="DX19" s="13">
        <v>3.5</v>
      </c>
      <c r="DY19" s="13">
        <v>0</v>
      </c>
      <c r="DZ19" s="13">
        <v>0</v>
      </c>
      <c r="EA19" s="13">
        <v>3.82</v>
      </c>
      <c r="EB19" s="13">
        <v>0</v>
      </c>
      <c r="EC19" s="13">
        <v>0</v>
      </c>
      <c r="ED19" s="13">
        <v>3.44</v>
      </c>
      <c r="EE19" s="13">
        <v>0</v>
      </c>
      <c r="EF19" s="13">
        <v>0</v>
      </c>
      <c r="EG19" s="13">
        <v>829.56</v>
      </c>
      <c r="EH19" s="13">
        <v>0</v>
      </c>
      <c r="EI19" s="13">
        <v>0</v>
      </c>
      <c r="EJ19" s="13">
        <v>39.86</v>
      </c>
      <c r="EK19" s="13">
        <v>0</v>
      </c>
      <c r="EL19" s="13">
        <v>62.46</v>
      </c>
      <c r="EM19" s="13">
        <v>154.56</v>
      </c>
      <c r="EN19" s="13">
        <v>0</v>
      </c>
      <c r="EO19" s="13">
        <v>0</v>
      </c>
      <c r="EP19" s="13">
        <v>831.05</v>
      </c>
      <c r="EQ19" s="13">
        <v>0</v>
      </c>
      <c r="ER19" s="13">
        <v>0</v>
      </c>
      <c r="ES19" s="13"/>
      <c r="ET19" s="13"/>
      <c r="EU19" s="13">
        <v>0</v>
      </c>
      <c r="EV19" s="13">
        <v>0</v>
      </c>
      <c r="EW19" s="13">
        <v>0</v>
      </c>
      <c r="EX19" s="13">
        <v>0</v>
      </c>
      <c r="EY19" s="13">
        <v>0</v>
      </c>
      <c r="EZ19" s="13">
        <v>0</v>
      </c>
      <c r="FA19" s="13">
        <v>0</v>
      </c>
      <c r="FB19" s="13">
        <v>0</v>
      </c>
      <c r="FC19" s="13">
        <v>0</v>
      </c>
      <c r="FD19" s="13">
        <v>0</v>
      </c>
      <c r="FE19" s="13">
        <v>0</v>
      </c>
      <c r="FF19" s="13">
        <v>0</v>
      </c>
      <c r="FG19" s="13">
        <v>0</v>
      </c>
      <c r="FH19" s="13">
        <v>0</v>
      </c>
      <c r="FI19" s="13">
        <v>34.979999999999997</v>
      </c>
      <c r="FJ19" s="13">
        <v>0</v>
      </c>
      <c r="FK19" s="13">
        <v>0</v>
      </c>
      <c r="FL19" s="13">
        <v>38.22</v>
      </c>
      <c r="FM19" s="13">
        <v>41423</v>
      </c>
      <c r="FN19" s="13">
        <v>41446.879999999997</v>
      </c>
      <c r="FO19" s="13">
        <v>41481.24</v>
      </c>
      <c r="FP19" s="13">
        <v>32300</v>
      </c>
      <c r="FQ19" s="13">
        <v>32300</v>
      </c>
      <c r="FR19" s="13">
        <v>62115.23</v>
      </c>
      <c r="FS19" s="13">
        <v>0</v>
      </c>
      <c r="FT19" s="13">
        <v>0</v>
      </c>
      <c r="FU19" s="13">
        <v>79.73</v>
      </c>
      <c r="FV19" s="13">
        <v>42379</v>
      </c>
      <c r="FW19" s="13">
        <v>42500</v>
      </c>
      <c r="FX19" s="13">
        <v>41869.68</v>
      </c>
      <c r="FY19" s="13">
        <v>20597.8</v>
      </c>
      <c r="FZ19" s="13">
        <v>20597.8</v>
      </c>
      <c r="GA19" s="13">
        <v>22434.11</v>
      </c>
      <c r="GB19" s="13">
        <v>0</v>
      </c>
      <c r="GC19" s="13">
        <v>0</v>
      </c>
      <c r="GD19" s="13"/>
      <c r="GE19" s="13"/>
      <c r="GF19" s="13">
        <v>0</v>
      </c>
      <c r="GG19" s="13">
        <v>0</v>
      </c>
      <c r="GH19" s="13">
        <v>0</v>
      </c>
      <c r="GI19" s="13">
        <v>0</v>
      </c>
      <c r="GJ19" s="13">
        <v>0</v>
      </c>
      <c r="GK19" s="13">
        <v>0</v>
      </c>
      <c r="GL19" s="13">
        <v>0</v>
      </c>
      <c r="GM19" s="13">
        <v>0</v>
      </c>
      <c r="GN19" s="13">
        <v>0</v>
      </c>
      <c r="GO19" s="13">
        <v>0</v>
      </c>
      <c r="GP19" s="13">
        <v>0</v>
      </c>
      <c r="GQ19" s="13">
        <v>0</v>
      </c>
      <c r="GR19" s="13">
        <v>0</v>
      </c>
      <c r="GS19" s="13">
        <v>0</v>
      </c>
      <c r="GT19" s="13">
        <v>76.95</v>
      </c>
      <c r="GU19" s="13">
        <v>0</v>
      </c>
      <c r="GV19" s="13">
        <v>0</v>
      </c>
      <c r="GW19" s="13">
        <v>84.09</v>
      </c>
      <c r="GX19" s="13">
        <v>40460</v>
      </c>
      <c r="GY19" s="13">
        <v>35833.5</v>
      </c>
      <c r="GZ19" s="13">
        <v>35909.07</v>
      </c>
      <c r="HA19" s="13">
        <v>0</v>
      </c>
      <c r="HB19" s="13">
        <v>0</v>
      </c>
      <c r="HC19" s="13">
        <v>7880.72</v>
      </c>
      <c r="HD19" s="13">
        <v>0</v>
      </c>
      <c r="HE19" s="13">
        <v>0</v>
      </c>
      <c r="HF19" s="13">
        <v>249.16</v>
      </c>
      <c r="HG19" s="13">
        <v>0</v>
      </c>
      <c r="HH19" s="13">
        <v>390.39</v>
      </c>
      <c r="HI19" s="13">
        <v>965.98</v>
      </c>
      <c r="HJ19" s="13">
        <v>42122.33</v>
      </c>
      <c r="HK19" s="13">
        <v>42122.33</v>
      </c>
      <c r="HL19" s="13">
        <v>4986.28</v>
      </c>
      <c r="HM19" s="13">
        <v>42122</v>
      </c>
      <c r="HN19" s="13">
        <v>42122</v>
      </c>
      <c r="HO19" s="13"/>
      <c r="HP19" s="13"/>
      <c r="HQ19" s="13">
        <v>0</v>
      </c>
      <c r="HR19" s="13">
        <v>0</v>
      </c>
      <c r="HS19" s="13">
        <v>0</v>
      </c>
      <c r="HT19" s="13">
        <v>0</v>
      </c>
      <c r="HU19" s="13">
        <v>0</v>
      </c>
      <c r="HV19" s="13">
        <v>0</v>
      </c>
      <c r="HW19" s="13">
        <v>0</v>
      </c>
      <c r="HX19" s="13">
        <v>0</v>
      </c>
      <c r="HY19" s="13">
        <v>0</v>
      </c>
      <c r="HZ19" s="13">
        <v>0</v>
      </c>
      <c r="IA19" s="13">
        <v>0</v>
      </c>
      <c r="IB19" s="13">
        <v>0</v>
      </c>
      <c r="IC19" s="13">
        <v>0</v>
      </c>
      <c r="ID19" s="13">
        <v>0</v>
      </c>
      <c r="IE19" s="13">
        <v>39542.720000000001</v>
      </c>
      <c r="IF19" s="13">
        <v>0</v>
      </c>
      <c r="IG19" s="13">
        <v>0</v>
      </c>
      <c r="IH19" s="13">
        <v>0</v>
      </c>
      <c r="II19" s="13">
        <v>0</v>
      </c>
      <c r="IJ19" s="13">
        <v>45159.79</v>
      </c>
      <c r="IK19" s="13">
        <v>45159.79</v>
      </c>
      <c r="IL19" s="13">
        <v>0</v>
      </c>
      <c r="IM19" s="13">
        <v>0</v>
      </c>
      <c r="IN19" s="13">
        <v>9.92</v>
      </c>
      <c r="IO19" s="13">
        <v>2085050.3</v>
      </c>
      <c r="IP19" s="13">
        <v>56754.92</v>
      </c>
      <c r="IQ19" s="13">
        <v>44619.53</v>
      </c>
      <c r="IR19" s="13">
        <v>0</v>
      </c>
      <c r="IS19" s="13">
        <v>0</v>
      </c>
      <c r="IT19" s="13">
        <v>0</v>
      </c>
      <c r="IU19" s="13">
        <v>0</v>
      </c>
      <c r="IV19" s="13">
        <v>0</v>
      </c>
      <c r="IW19" s="13"/>
      <c r="IX19" s="13">
        <v>0</v>
      </c>
      <c r="IY19" s="13">
        <v>0</v>
      </c>
      <c r="IZ19" s="13"/>
      <c r="JA19" s="13"/>
      <c r="JB19" s="13">
        <f>C19+BY19+AN19+DJ19+EU19+GF19+HQ19</f>
        <v>0</v>
      </c>
      <c r="JC19" s="13">
        <f>D19+BZ19+AO19+DK19+EV19+GG19+HR19</f>
        <v>0</v>
      </c>
      <c r="JD19" s="13">
        <f>E19+CA19+AP19+DL19+EW19+GH19+HS19</f>
        <v>0</v>
      </c>
      <c r="JE19" s="13">
        <f>F19+CB19+AQ19+DM19+EX19+GI19+HT19</f>
        <v>100000</v>
      </c>
      <c r="JF19" s="13">
        <f>G19+CC19+AR19+DN19+EY19+GJ19+HU19</f>
        <v>81939.08</v>
      </c>
      <c r="JG19" s="13">
        <f>H19+CD19+AS19+DO19+EZ19+GK19+HV19</f>
        <v>0</v>
      </c>
      <c r="JH19" s="13">
        <f>I19+CE19+AT19+DP19+FA19+GL19+HW19</f>
        <v>102245.58</v>
      </c>
      <c r="JI19" s="13">
        <f>J19+CF19+AU19+DQ19+FB19+GM19+HX19</f>
        <v>120394.29000000001</v>
      </c>
      <c r="JJ19" s="13">
        <f>K19+CG19+AV19+DR19+FC19+GN19+HY19</f>
        <v>142795.28</v>
      </c>
      <c r="JK19" s="13">
        <f>L19+CH19+AW19+DS19+FD19+GO19+HZ19</f>
        <v>145835</v>
      </c>
      <c r="JL19" s="13">
        <f>M19+CI19+AX19+DT19+FE19+GP19+IA19</f>
        <v>214457.21</v>
      </c>
      <c r="JM19" s="13">
        <f>N19+CJ19+AY19+DU19+FF19+GQ19+IB19</f>
        <v>186575.16</v>
      </c>
      <c r="JN19" s="13">
        <f>O19+CK19+AZ19+DV19+FG19+GR19+IC19</f>
        <v>181116</v>
      </c>
      <c r="JO19" s="13">
        <f>P19+CL19+BA19+DW19+FH19+GS19+ID19</f>
        <v>224940.73</v>
      </c>
      <c r="JP19" s="13">
        <f>Q19+CM19+BB19+DX19+FI19+GT19+IE19</f>
        <v>167757.74</v>
      </c>
      <c r="JQ19" s="13">
        <f>R19+CN19+BC19+DY19+FJ19+GU19+IF19</f>
        <v>50000</v>
      </c>
      <c r="JR19" s="13">
        <f>S19+CO19+BD19+DZ19+FK19+GV19+IG19</f>
        <v>40459.58</v>
      </c>
      <c r="JS19" s="13">
        <f>T19+CP19+BE19+EA19+FL19+GW19+IH19</f>
        <v>40841.81</v>
      </c>
      <c r="JT19" s="13">
        <f>U19+CQ19+BF19+EB19+FM19+GX19+II19</f>
        <v>141583</v>
      </c>
      <c r="JU19" s="13">
        <f>V19+CR19+BG19+EC19+FN19+GY19+IJ19</f>
        <v>162888.46</v>
      </c>
      <c r="JV19" s="13">
        <f>W19+CS19+BH19+ED19+FO19+GZ19+IK19</f>
        <v>163232.01</v>
      </c>
      <c r="JW19" s="13">
        <f>X19+CT19+BI19+EE19+FP19+HA19+IL19</f>
        <v>169300</v>
      </c>
      <c r="JX19" s="13">
        <f>Y19+CU19+BJ19+EF19+FQ19+HB19+IM19</f>
        <v>169300</v>
      </c>
      <c r="JY19" s="13">
        <f>Z19+BK19+CV19+EG19+FR19+HC19+IN19</f>
        <v>113226.83</v>
      </c>
      <c r="JZ19" s="13">
        <f>AA19+BL19+CW19+EH19+FS19+HD19+IO19</f>
        <v>2085050.3</v>
      </c>
      <c r="KA19" s="13">
        <f>AB19+BM19+CX19+EI19+FT19+HE19+IP19</f>
        <v>56754.92</v>
      </c>
      <c r="KB19" s="13">
        <f>AC19+BN19+CY19+EJ19+FU19+HF19+IQ19</f>
        <v>53497.96</v>
      </c>
      <c r="KC19" s="13">
        <f>AD19+BO19+CZ19+EK19+FV19+HG19+IR19</f>
        <v>127915.48999999999</v>
      </c>
      <c r="KD19" s="13">
        <f>AE19+BP19+DA19+EL19+FW19+HH19+IS19</f>
        <v>129543.25000000001</v>
      </c>
      <c r="KE19" s="13">
        <f>AF19+BQ19+DB19+EM19+FX19+HI19+IT19</f>
        <v>129006.04</v>
      </c>
      <c r="KF19" s="13">
        <f>AG19+BR19+DC19+EN19+FY19+HJ19+IU19</f>
        <v>132706.16999999998</v>
      </c>
      <c r="KG19" s="13">
        <f>AH19+BS19+DD19+EO19+FZ19+HK19+IV19</f>
        <v>132706.16999999998</v>
      </c>
      <c r="KH19" s="13">
        <f>AI19+BT19+DE19+EP19+GA19+HL19+IW19</f>
        <v>132195.67000000001</v>
      </c>
      <c r="KI19" s="13">
        <f>AJ19+BU19+DF19+EQ19+GB19+HM19+IX19</f>
        <v>83258</v>
      </c>
      <c r="KJ19" s="13">
        <f>AK19+BV19+DG19+ER19+GC19+HN19+IY19</f>
        <v>83258</v>
      </c>
      <c r="KK19" s="13">
        <f>AL19+BW19+DH19+ES19+GD19+HO19+IZ19</f>
        <v>0</v>
      </c>
      <c r="KL19" s="13">
        <f>AM19+BX19+DI19+ET19+GE19+HP19+JA19</f>
        <v>0</v>
      </c>
    </row>
    <row r="20" spans="1:298" x14ac:dyDescent="0.25">
      <c r="A20" s="5">
        <v>1599</v>
      </c>
      <c r="B20" s="9" t="s">
        <v>8</v>
      </c>
      <c r="C20" s="13">
        <v>1000</v>
      </c>
      <c r="D20" s="13">
        <v>0</v>
      </c>
      <c r="E20" s="13">
        <v>0</v>
      </c>
      <c r="F20" s="13">
        <v>922</v>
      </c>
      <c r="G20" s="13">
        <v>422</v>
      </c>
      <c r="H20" s="13">
        <v>403.03</v>
      </c>
      <c r="I20" s="13">
        <v>720</v>
      </c>
      <c r="J20" s="13">
        <v>720</v>
      </c>
      <c r="K20" s="13">
        <v>200.4</v>
      </c>
      <c r="L20" s="13">
        <v>648</v>
      </c>
      <c r="M20" s="13">
        <v>648</v>
      </c>
      <c r="N20" s="13">
        <v>781.93</v>
      </c>
      <c r="O20" s="13">
        <v>621</v>
      </c>
      <c r="P20" s="13">
        <v>621</v>
      </c>
      <c r="Q20" s="13">
        <v>725.75</v>
      </c>
      <c r="R20" s="13">
        <v>774.59</v>
      </c>
      <c r="S20" s="13">
        <v>810</v>
      </c>
      <c r="T20" s="13">
        <v>17.3</v>
      </c>
      <c r="U20" s="13">
        <v>945</v>
      </c>
      <c r="V20" s="13">
        <v>945</v>
      </c>
      <c r="W20" s="13">
        <v>777.2</v>
      </c>
      <c r="X20" s="13">
        <v>756</v>
      </c>
      <c r="Y20" s="13">
        <v>756</v>
      </c>
      <c r="Z20" s="13">
        <v>927.33</v>
      </c>
      <c r="AA20" s="13">
        <v>1000</v>
      </c>
      <c r="AB20" s="13">
        <v>1000</v>
      </c>
      <c r="AC20" s="13">
        <v>269.29000000000002</v>
      </c>
      <c r="AD20" s="13">
        <v>860</v>
      </c>
      <c r="AE20" s="13">
        <v>860</v>
      </c>
      <c r="AF20" s="13">
        <v>1718.89</v>
      </c>
      <c r="AG20" s="13">
        <v>891</v>
      </c>
      <c r="AH20" s="13">
        <v>891</v>
      </c>
      <c r="AI20" s="58">
        <v>723.54</v>
      </c>
      <c r="AJ20" s="13">
        <v>872</v>
      </c>
      <c r="AK20" s="13">
        <v>872</v>
      </c>
      <c r="AL20" s="13"/>
      <c r="AM20" s="13"/>
      <c r="AN20" s="13">
        <v>7600</v>
      </c>
      <c r="AO20" s="13">
        <v>0</v>
      </c>
      <c r="AP20" s="13">
        <v>0</v>
      </c>
      <c r="AQ20" s="13">
        <v>4300</v>
      </c>
      <c r="AR20" s="13">
        <v>1300</v>
      </c>
      <c r="AS20" s="13">
        <v>1880.78</v>
      </c>
      <c r="AT20" s="13">
        <v>3360</v>
      </c>
      <c r="AU20" s="13">
        <v>0</v>
      </c>
      <c r="AV20" s="13">
        <v>935.18</v>
      </c>
      <c r="AW20" s="13">
        <v>3024</v>
      </c>
      <c r="AX20" s="13">
        <v>3024</v>
      </c>
      <c r="AY20" s="13">
        <v>3648.97</v>
      </c>
      <c r="AZ20" s="13">
        <v>2898</v>
      </c>
      <c r="BA20" s="13">
        <v>2898</v>
      </c>
      <c r="BB20" s="13">
        <v>3386.79</v>
      </c>
      <c r="BC20" s="13">
        <v>3614.75</v>
      </c>
      <c r="BD20" s="13">
        <v>3780</v>
      </c>
      <c r="BE20" s="13">
        <v>80.72</v>
      </c>
      <c r="BF20" s="13">
        <v>4410</v>
      </c>
      <c r="BG20" s="13">
        <v>4410</v>
      </c>
      <c r="BH20" s="13">
        <v>3626.95</v>
      </c>
      <c r="BI20" s="13">
        <v>3528</v>
      </c>
      <c r="BJ20" s="13">
        <v>3528</v>
      </c>
      <c r="BK20" s="13">
        <v>3915.34</v>
      </c>
      <c r="BL20" s="13">
        <v>3570</v>
      </c>
      <c r="BM20" s="13">
        <v>3570</v>
      </c>
      <c r="BN20" s="13">
        <v>1023.28</v>
      </c>
      <c r="BO20" s="13">
        <v>3268</v>
      </c>
      <c r="BP20" s="13">
        <v>3268</v>
      </c>
      <c r="BQ20" s="13">
        <v>6531.73</v>
      </c>
      <c r="BR20" s="13">
        <v>4059</v>
      </c>
      <c r="BS20" s="13">
        <v>4059</v>
      </c>
      <c r="BT20" s="13">
        <v>3296.14</v>
      </c>
      <c r="BU20" s="13">
        <v>4142</v>
      </c>
      <c r="BV20" s="13">
        <v>4142</v>
      </c>
      <c r="BW20" s="13"/>
      <c r="BX20" s="13"/>
      <c r="BY20" s="13">
        <v>4600</v>
      </c>
      <c r="BZ20" s="13">
        <v>0</v>
      </c>
      <c r="CA20" s="13">
        <v>0</v>
      </c>
      <c r="CB20" s="13">
        <v>1640</v>
      </c>
      <c r="CC20" s="13">
        <v>440</v>
      </c>
      <c r="CD20" s="13">
        <v>716.49</v>
      </c>
      <c r="CE20" s="13">
        <v>1280</v>
      </c>
      <c r="CF20" s="13">
        <v>1280</v>
      </c>
      <c r="CG20" s="13">
        <v>356.26</v>
      </c>
      <c r="CH20" s="13">
        <v>1152</v>
      </c>
      <c r="CI20" s="13">
        <v>1152</v>
      </c>
      <c r="CJ20" s="13">
        <v>1390.08</v>
      </c>
      <c r="CK20" s="13">
        <v>1104</v>
      </c>
      <c r="CL20" s="13">
        <v>1104</v>
      </c>
      <c r="CM20" s="13">
        <v>1290.2</v>
      </c>
      <c r="CN20" s="13">
        <v>1377.05</v>
      </c>
      <c r="CO20" s="13">
        <v>1440</v>
      </c>
      <c r="CP20" s="13">
        <v>30.75</v>
      </c>
      <c r="CQ20" s="13">
        <v>1680</v>
      </c>
      <c r="CR20" s="13">
        <v>1680</v>
      </c>
      <c r="CS20" s="13">
        <v>1381.7</v>
      </c>
      <c r="CT20" s="13">
        <v>1344</v>
      </c>
      <c r="CU20" s="13">
        <v>1344</v>
      </c>
      <c r="CV20" s="13">
        <v>1236.44</v>
      </c>
      <c r="CW20" s="13">
        <v>1410</v>
      </c>
      <c r="CX20" s="13">
        <v>1410</v>
      </c>
      <c r="CY20" s="13">
        <v>403.93</v>
      </c>
      <c r="CZ20" s="13">
        <v>1290</v>
      </c>
      <c r="DA20" s="13">
        <v>1290</v>
      </c>
      <c r="DB20" s="13">
        <v>2578.33</v>
      </c>
      <c r="DC20" s="13">
        <v>1287</v>
      </c>
      <c r="DD20" s="13">
        <v>1287</v>
      </c>
      <c r="DE20" s="13">
        <v>1045.1199999999999</v>
      </c>
      <c r="DF20" s="13">
        <v>1308</v>
      </c>
      <c r="DG20" s="13">
        <v>1308</v>
      </c>
      <c r="DH20" s="13"/>
      <c r="DI20" s="13"/>
      <c r="DJ20" s="13">
        <v>200</v>
      </c>
      <c r="DK20" s="13">
        <v>0</v>
      </c>
      <c r="DL20" s="13">
        <v>0</v>
      </c>
      <c r="DM20" s="13">
        <v>102</v>
      </c>
      <c r="DN20" s="13">
        <v>102</v>
      </c>
      <c r="DO20" s="13">
        <v>44.78</v>
      </c>
      <c r="DP20" s="13">
        <v>80</v>
      </c>
      <c r="DQ20" s="13">
        <v>0</v>
      </c>
      <c r="DR20" s="13">
        <v>22.27</v>
      </c>
      <c r="DS20" s="13">
        <v>72</v>
      </c>
      <c r="DT20" s="13">
        <v>72</v>
      </c>
      <c r="DU20" s="13">
        <v>86.88</v>
      </c>
      <c r="DV20" s="13">
        <v>69</v>
      </c>
      <c r="DW20" s="13">
        <v>69</v>
      </c>
      <c r="DX20" s="13">
        <v>80.63</v>
      </c>
      <c r="DY20" s="13">
        <v>86.07</v>
      </c>
      <c r="DZ20" s="13">
        <v>90</v>
      </c>
      <c r="EA20" s="13">
        <v>1.92</v>
      </c>
      <c r="EB20" s="13">
        <v>105</v>
      </c>
      <c r="EC20" s="13">
        <v>105</v>
      </c>
      <c r="ED20" s="13">
        <v>86.36</v>
      </c>
      <c r="EE20" s="13">
        <v>84</v>
      </c>
      <c r="EF20" s="13">
        <v>400</v>
      </c>
      <c r="EG20" s="13">
        <v>1133.3900000000001</v>
      </c>
      <c r="EH20" s="13">
        <v>400</v>
      </c>
      <c r="EI20" s="13">
        <v>400</v>
      </c>
      <c r="EJ20" s="13">
        <v>107.71</v>
      </c>
      <c r="EK20" s="13">
        <v>344</v>
      </c>
      <c r="EL20" s="13">
        <v>344</v>
      </c>
      <c r="EM20" s="13">
        <v>687.56</v>
      </c>
      <c r="EN20" s="13">
        <v>396</v>
      </c>
      <c r="EO20" s="13">
        <v>396</v>
      </c>
      <c r="EP20" s="13">
        <v>321.57</v>
      </c>
      <c r="EQ20" s="13">
        <v>1308</v>
      </c>
      <c r="ER20" s="13">
        <v>1308</v>
      </c>
      <c r="ES20" s="13"/>
      <c r="ET20" s="13"/>
      <c r="EU20" s="13">
        <v>2000</v>
      </c>
      <c r="EV20" s="13">
        <v>0</v>
      </c>
      <c r="EW20" s="13">
        <v>0</v>
      </c>
      <c r="EX20" s="13">
        <v>1025</v>
      </c>
      <c r="EY20" s="13">
        <v>525</v>
      </c>
      <c r="EZ20" s="13">
        <v>447.81</v>
      </c>
      <c r="FA20" s="13">
        <v>800</v>
      </c>
      <c r="FB20" s="13">
        <v>0</v>
      </c>
      <c r="FC20" s="13">
        <v>222.66</v>
      </c>
      <c r="FD20" s="13">
        <v>720</v>
      </c>
      <c r="FE20" s="13">
        <v>720</v>
      </c>
      <c r="FF20" s="13">
        <v>868.8</v>
      </c>
      <c r="FG20" s="13">
        <v>690</v>
      </c>
      <c r="FH20" s="13">
        <v>690</v>
      </c>
      <c r="FI20" s="13">
        <v>806.37</v>
      </c>
      <c r="FJ20" s="13">
        <v>860.66</v>
      </c>
      <c r="FK20" s="13">
        <v>900</v>
      </c>
      <c r="FL20" s="13">
        <v>19.22</v>
      </c>
      <c r="FM20" s="13">
        <v>1050</v>
      </c>
      <c r="FN20" s="13">
        <v>1050</v>
      </c>
      <c r="FO20" s="13">
        <v>863.57</v>
      </c>
      <c r="FP20" s="13">
        <v>840</v>
      </c>
      <c r="FQ20" s="13">
        <v>840</v>
      </c>
      <c r="FR20" s="13">
        <v>824.28</v>
      </c>
      <c r="FS20" s="13">
        <v>752</v>
      </c>
      <c r="FT20" s="13">
        <v>752</v>
      </c>
      <c r="FU20" s="13">
        <v>215.42</v>
      </c>
      <c r="FV20" s="13">
        <v>688</v>
      </c>
      <c r="FW20" s="13">
        <v>688</v>
      </c>
      <c r="FX20" s="13">
        <v>1375.11</v>
      </c>
      <c r="FY20" s="13">
        <v>891</v>
      </c>
      <c r="FZ20" s="13">
        <v>891</v>
      </c>
      <c r="GA20" s="13">
        <v>723.54</v>
      </c>
      <c r="GB20" s="13">
        <v>981</v>
      </c>
      <c r="GC20" s="13">
        <v>981</v>
      </c>
      <c r="GD20" s="13"/>
      <c r="GE20" s="13"/>
      <c r="GF20" s="13">
        <v>4600</v>
      </c>
      <c r="GG20" s="13">
        <v>20000</v>
      </c>
      <c r="GH20" s="13">
        <v>17635.55</v>
      </c>
      <c r="GI20" s="13">
        <v>12005</v>
      </c>
      <c r="GJ20" s="13">
        <v>12005</v>
      </c>
      <c r="GK20" s="13">
        <v>7720.45</v>
      </c>
      <c r="GL20" s="13">
        <v>15260</v>
      </c>
      <c r="GM20" s="13">
        <v>15260</v>
      </c>
      <c r="GN20" s="13">
        <v>6163.5</v>
      </c>
      <c r="GO20" s="13">
        <v>11380</v>
      </c>
      <c r="GP20" s="13">
        <v>11380</v>
      </c>
      <c r="GQ20" s="13">
        <v>5879.38</v>
      </c>
      <c r="GR20" s="13">
        <v>10118</v>
      </c>
      <c r="GS20" s="13">
        <v>10118</v>
      </c>
      <c r="GT20" s="13">
        <v>6637.43</v>
      </c>
      <c r="GU20" s="13">
        <v>9680.33</v>
      </c>
      <c r="GV20" s="13">
        <v>9580</v>
      </c>
      <c r="GW20" s="13">
        <v>3512.29</v>
      </c>
      <c r="GX20" s="13">
        <v>14810</v>
      </c>
      <c r="GY20" s="13">
        <v>41374</v>
      </c>
      <c r="GZ20" s="13">
        <v>13250.84</v>
      </c>
      <c r="HA20" s="13">
        <v>16448</v>
      </c>
      <c r="HB20" s="13">
        <v>16448</v>
      </c>
      <c r="HC20" s="13">
        <v>11156.57</v>
      </c>
      <c r="HD20" s="13">
        <v>26950</v>
      </c>
      <c r="HE20" s="13">
        <v>25000</v>
      </c>
      <c r="HF20" s="13">
        <v>3922.22</v>
      </c>
      <c r="HG20" s="13">
        <v>29389</v>
      </c>
      <c r="HH20" s="13">
        <v>38000</v>
      </c>
      <c r="HI20" s="13">
        <v>60059.06</v>
      </c>
      <c r="HJ20" s="13">
        <v>8676</v>
      </c>
      <c r="HK20" s="13">
        <v>8676</v>
      </c>
      <c r="HL20" s="13">
        <v>4174.26</v>
      </c>
      <c r="HM20" s="13">
        <v>14480</v>
      </c>
      <c r="HN20" s="13">
        <v>14480</v>
      </c>
      <c r="HO20" s="13"/>
      <c r="HP20" s="13"/>
      <c r="HQ20" s="13">
        <v>0</v>
      </c>
      <c r="HR20" s="13">
        <v>162</v>
      </c>
      <c r="HS20" s="13">
        <v>162</v>
      </c>
      <c r="HT20" s="13">
        <v>0</v>
      </c>
      <c r="HU20" s="13">
        <v>1000</v>
      </c>
      <c r="HV20" s="13">
        <v>705.2</v>
      </c>
      <c r="HW20" s="13">
        <v>500</v>
      </c>
      <c r="HX20" s="13">
        <v>2000</v>
      </c>
      <c r="HY20" s="13">
        <v>1591.47</v>
      </c>
      <c r="HZ20" s="13">
        <v>2000</v>
      </c>
      <c r="IA20" s="13">
        <v>2000</v>
      </c>
      <c r="IB20" s="13">
        <v>0</v>
      </c>
      <c r="IC20" s="13">
        <v>1500</v>
      </c>
      <c r="ID20" s="13">
        <v>1500</v>
      </c>
      <c r="IE20" s="13">
        <v>0</v>
      </c>
      <c r="IF20" s="13">
        <v>3606.56</v>
      </c>
      <c r="IG20" s="13">
        <v>1900</v>
      </c>
      <c r="IH20" s="13">
        <v>0</v>
      </c>
      <c r="II20" s="13"/>
      <c r="IJ20" s="13"/>
      <c r="IK20" s="13">
        <v>1672.66</v>
      </c>
      <c r="IL20" s="13">
        <v>0</v>
      </c>
      <c r="IM20" s="13">
        <v>1500</v>
      </c>
      <c r="IN20" s="13">
        <v>266.16000000000003</v>
      </c>
      <c r="IO20" s="13">
        <v>0</v>
      </c>
      <c r="IP20" s="13">
        <v>0</v>
      </c>
      <c r="IQ20" s="13">
        <v>0</v>
      </c>
      <c r="IR20" s="13">
        <v>0</v>
      </c>
      <c r="IS20" s="13">
        <v>0</v>
      </c>
      <c r="IT20" s="13">
        <v>0</v>
      </c>
      <c r="IU20" s="13">
        <v>0</v>
      </c>
      <c r="IV20" s="13">
        <v>0</v>
      </c>
      <c r="IW20" s="13">
        <v>0</v>
      </c>
      <c r="IX20" s="13">
        <v>0</v>
      </c>
      <c r="IY20" s="13">
        <v>0</v>
      </c>
      <c r="IZ20" s="13"/>
      <c r="JA20" s="13"/>
      <c r="JB20" s="13">
        <f>C20+BY20+AN20+DJ20+EU20+GF20+HQ20</f>
        <v>20000</v>
      </c>
      <c r="JC20" s="13">
        <f>D20+BZ20+AO20+DK20+EV20+GG20+HR20</f>
        <v>20162</v>
      </c>
      <c r="JD20" s="13">
        <f>E20+CA20+AP20+DL20+EW20+GH20+HS20</f>
        <v>17797.55</v>
      </c>
      <c r="JE20" s="13">
        <f>F20+CB20+AQ20+DM20+EX20+GI20+HT20</f>
        <v>19994</v>
      </c>
      <c r="JF20" s="13">
        <f>G20+CC20+AR20+DN20+EY20+GJ20+HU20</f>
        <v>15794</v>
      </c>
      <c r="JG20" s="13">
        <f>H20+CD20+AS20+DO20+EZ20+GK20+HV20</f>
        <v>11918.54</v>
      </c>
      <c r="JH20" s="13">
        <f>I20+CE20+AT20+DP20+FA20+GL20+HW20</f>
        <v>22000</v>
      </c>
      <c r="JI20" s="13">
        <f>J20+CF20+AU20+DQ20+FB20+GM20+HX20</f>
        <v>19260</v>
      </c>
      <c r="JJ20" s="13">
        <f>K20+CG20+AV20+DR20+FC20+GN20+HY20</f>
        <v>9491.74</v>
      </c>
      <c r="JK20" s="13">
        <f>L20+CH20+AW20+DS20+FD20+GO20+HZ20</f>
        <v>18996</v>
      </c>
      <c r="JL20" s="13">
        <f>M20+CI20+AX20+DT20+FE20+GP20+IA20</f>
        <v>18996</v>
      </c>
      <c r="JM20" s="13">
        <f>N20+CJ20+AY20+DU20+FF20+GQ20+IB20</f>
        <v>12656.04</v>
      </c>
      <c r="JN20" s="13">
        <f>O20+CK20+AZ20+DV20+FG20+GR20+IC20</f>
        <v>17000</v>
      </c>
      <c r="JO20" s="13">
        <f>P20+CL20+BA20+DW20+FH20+GS20+ID20</f>
        <v>17000</v>
      </c>
      <c r="JP20" s="13">
        <f>Q20+CM20+BB20+DX20+FI20+GT20+IE20</f>
        <v>12927.17</v>
      </c>
      <c r="JQ20" s="13">
        <f>R20+CN20+BC20+DY20+FJ20+GU20+IF20</f>
        <v>20000.009999999998</v>
      </c>
      <c r="JR20" s="13">
        <f>S20+CO20+BD20+DZ20+FK20+GV20+IG20</f>
        <v>18500</v>
      </c>
      <c r="JS20" s="13">
        <f>T20+CP20+BE20+EA20+FL20+GW20+IH20</f>
        <v>3662.2</v>
      </c>
      <c r="JT20" s="13">
        <f>U20+CQ20+BF20+EB20+FM20+GX20+II20</f>
        <v>23000</v>
      </c>
      <c r="JU20" s="13">
        <f>V20+CR20+BG20+EC20+FN20+GY20+IJ20</f>
        <v>49564</v>
      </c>
      <c r="JV20" s="13">
        <f>W20+CS20+BH20+ED20+FO20+GZ20+IK20</f>
        <v>21659.279999999999</v>
      </c>
      <c r="JW20" s="13">
        <f>X20+CT20+BI20+EE20+FP20+HA20+IL20</f>
        <v>23000</v>
      </c>
      <c r="JX20" s="13">
        <f>Y20+CU20+BJ20+EF20+FQ20+HB20+IM20</f>
        <v>24816</v>
      </c>
      <c r="JY20" s="13">
        <f>Z20+BK20+CV20+EG20+FR20+HC20+IN20</f>
        <v>19459.509999999998</v>
      </c>
      <c r="JZ20" s="13">
        <f>AA20+BL20+CW20+EH20+FS20+HD20+IO20</f>
        <v>34082</v>
      </c>
      <c r="KA20" s="13">
        <f>AB20+BM20+CX20+EI20+FT20+HE20+IP20</f>
        <v>32132</v>
      </c>
      <c r="KB20" s="13">
        <f>AC20+BN20+CY20+EJ20+FU20+HF20+IQ20</f>
        <v>5941.85</v>
      </c>
      <c r="KC20" s="13">
        <f>AD20+BO20+CZ20+EK20+FV20+HG20+IR20</f>
        <v>35839</v>
      </c>
      <c r="KD20" s="13">
        <f>AE20+BP20+DA20+EL20+FW20+HH20+IS20</f>
        <v>44450</v>
      </c>
      <c r="KE20" s="13">
        <f>AF20+BQ20+DB20+EM20+FX20+HI20+IT20</f>
        <v>72950.679999999993</v>
      </c>
      <c r="KF20" s="13">
        <f>AG20+BR20+DC20+EN20+FY20+HJ20+IU20</f>
        <v>16200</v>
      </c>
      <c r="KG20" s="13">
        <f>AH20+BS20+DD20+EO20+FZ20+HK20+IV20</f>
        <v>16200</v>
      </c>
      <c r="KH20" s="13">
        <f>AI20+BT20+DE20+EP20+GA20+HL20+IW20</f>
        <v>10284.169999999998</v>
      </c>
      <c r="KI20" s="13">
        <f>AJ20+BU20+DF20+EQ20+GB20+HM20+IX20</f>
        <v>23091</v>
      </c>
      <c r="KJ20" s="13">
        <f>AK20+BV20+DG20+ER20+GC20+HN20+IY20</f>
        <v>23091</v>
      </c>
      <c r="KK20" s="13">
        <f>AL20+BW20+DH20+ES20+GD20+HO20+IZ20</f>
        <v>0</v>
      </c>
      <c r="KL20" s="13">
        <f>AM20+BX20+DI20+ET20+GE20+HP20+JA20</f>
        <v>0</v>
      </c>
    </row>
    <row r="21" spans="1:298" ht="20.100000000000001" customHeight="1" x14ac:dyDescent="0.25">
      <c r="A21" s="5">
        <v>2</v>
      </c>
      <c r="B21" s="7" t="s">
        <v>86</v>
      </c>
      <c r="C21" s="11">
        <f>SUM(C22:C46)</f>
        <v>142390.44000000003</v>
      </c>
      <c r="D21" s="11">
        <f>SUM(D22:D46)</f>
        <v>200548.11</v>
      </c>
      <c r="E21" s="11">
        <f t="shared" ref="E21:GP21" si="568">SUM(E22:E46)</f>
        <v>177101.91</v>
      </c>
      <c r="F21" s="11">
        <f t="shared" si="568"/>
        <v>80946</v>
      </c>
      <c r="G21" s="11">
        <f t="shared" ref="G21" si="569">SUM(G22:G46)</f>
        <v>220607.27000000002</v>
      </c>
      <c r="H21" s="11">
        <f t="shared" si="568"/>
        <v>226534.91</v>
      </c>
      <c r="I21" s="11">
        <f t="shared" si="568"/>
        <v>78353.62</v>
      </c>
      <c r="J21" s="11">
        <f t="shared" ref="J21" si="570">SUM(J22:J46)</f>
        <v>86180.89</v>
      </c>
      <c r="K21" s="11">
        <f t="shared" si="568"/>
        <v>88264.41</v>
      </c>
      <c r="L21" s="11">
        <f t="shared" ref="L21:M21" si="571">SUM(L22:L46)</f>
        <v>139288</v>
      </c>
      <c r="M21" s="11">
        <f t="shared" si="571"/>
        <v>129498.19</v>
      </c>
      <c r="N21" s="11">
        <f>SUM(N22:N45)</f>
        <v>84472.75</v>
      </c>
      <c r="O21" s="11">
        <f t="shared" ref="O21" si="572">SUM(O22:O46)</f>
        <v>301990</v>
      </c>
      <c r="P21" s="11">
        <f t="shared" ref="P21:S21" si="573">SUM(P22:P46)</f>
        <v>321227</v>
      </c>
      <c r="Q21" s="11">
        <f>SUM(Q22:Q45)</f>
        <v>172515.83999999997</v>
      </c>
      <c r="R21" s="11">
        <f t="shared" ref="R21" si="574">SUM(R22:R46)</f>
        <v>115630.1</v>
      </c>
      <c r="S21" s="11">
        <f t="shared" si="573"/>
        <v>223662.31</v>
      </c>
      <c r="T21" s="11">
        <f>SUM(T22:T45)</f>
        <v>215544.59999999998</v>
      </c>
      <c r="U21" s="11">
        <f t="shared" ref="U21" si="575">SUM(U22:U46)</f>
        <v>61089</v>
      </c>
      <c r="V21" s="11">
        <f t="shared" ref="V21:Y21" si="576">SUM(V22:V46)</f>
        <v>144418.29999999999</v>
      </c>
      <c r="W21" s="11">
        <f t="shared" si="576"/>
        <v>167350.06</v>
      </c>
      <c r="X21" s="11">
        <f t="shared" ref="X21" si="577">SUM(X22:X46)</f>
        <v>54840</v>
      </c>
      <c r="Y21" s="11">
        <f t="shared" si="576"/>
        <v>85865</v>
      </c>
      <c r="Z21" s="11">
        <f t="shared" ref="Z21:AD21" si="578">SUM(Z22:Z46)</f>
        <v>76645.19</v>
      </c>
      <c r="AA21" s="11">
        <f t="shared" si="578"/>
        <v>262800</v>
      </c>
      <c r="AB21" s="11">
        <f t="shared" ref="AB21:AK21" si="579">SUM(AB22:AB46)</f>
        <v>278499.33999999997</v>
      </c>
      <c r="AC21" s="11">
        <f t="shared" si="578"/>
        <v>106019.54</v>
      </c>
      <c r="AD21" s="11">
        <f t="shared" si="578"/>
        <v>445494</v>
      </c>
      <c r="AE21" s="11">
        <f t="shared" si="579"/>
        <v>378480</v>
      </c>
      <c r="AF21" s="11">
        <f t="shared" ref="AF21" si="580">SUM(AF22:AF46)</f>
        <v>128545.31999999999</v>
      </c>
      <c r="AG21" s="11">
        <f t="shared" ref="AG21:AI21" si="581">SUM(AG22:AG46)</f>
        <v>626314</v>
      </c>
      <c r="AH21" s="11">
        <f t="shared" si="581"/>
        <v>414864</v>
      </c>
      <c r="AI21" s="11">
        <f t="shared" si="581"/>
        <v>140714.79</v>
      </c>
      <c r="AJ21" s="11">
        <f t="shared" si="579"/>
        <v>574448</v>
      </c>
      <c r="AK21" s="11">
        <f t="shared" si="579"/>
        <v>576324</v>
      </c>
      <c r="AL21" s="11">
        <f t="shared" ref="AL21:AM21" si="582">SUM(AL22:AL46)</f>
        <v>0</v>
      </c>
      <c r="AM21" s="11">
        <f t="shared" si="582"/>
        <v>0</v>
      </c>
      <c r="AN21" s="11">
        <f>SUM(AN22:AN46)</f>
        <v>1306369.2</v>
      </c>
      <c r="AO21" s="11">
        <f>SUM(AO22:AO46)</f>
        <v>1179787.24</v>
      </c>
      <c r="AP21" s="11">
        <f>SUM(AP22:AP46)</f>
        <v>961300.72</v>
      </c>
      <c r="AQ21" s="11">
        <f t="shared" ref="AQ21" si="583">SUM(AQ22:AQ46)</f>
        <v>821734</v>
      </c>
      <c r="AR21" s="11">
        <f>SUM(AR22:AR46)</f>
        <v>896433.86</v>
      </c>
      <c r="AS21" s="11">
        <f>SUM(AS22:AS46)</f>
        <v>836630.39</v>
      </c>
      <c r="AT21" s="11">
        <f t="shared" ref="AT21" si="584">SUM(AT22:AT46)</f>
        <v>677705.3600000001</v>
      </c>
      <c r="AU21" s="11">
        <f>SUM(AU22:AU46)</f>
        <v>672355.18</v>
      </c>
      <c r="AV21" s="11">
        <f>SUM(AV22:AV46)</f>
        <v>605437.1100000001</v>
      </c>
      <c r="AW21" s="11">
        <f t="shared" ref="AW21" si="585">SUM(AW22:AW46)</f>
        <v>614527</v>
      </c>
      <c r="AX21" s="11">
        <f>SUM(AX22:AX46)</f>
        <v>653466.51</v>
      </c>
      <c r="AY21" s="11">
        <f t="shared" ref="AY21" si="586">SUM(AY22:AY45)</f>
        <v>579996.81999999995</v>
      </c>
      <c r="AZ21" s="11">
        <f t="shared" ref="AZ21" si="587">SUM(AZ22:AZ46)</f>
        <v>691506</v>
      </c>
      <c r="BA21" s="11">
        <f t="shared" ref="BA21:BF21" si="588">SUM(BA22:BA46)</f>
        <v>691506</v>
      </c>
      <c r="BB21" s="11">
        <f t="shared" ref="BB21" si="589">SUM(BB22:BB45)</f>
        <v>709966.52</v>
      </c>
      <c r="BC21" s="11">
        <f t="shared" ref="BC21:BD21" si="590">SUM(BC22:BC46)</f>
        <v>727658.5</v>
      </c>
      <c r="BD21" s="11">
        <f t="shared" si="590"/>
        <v>834622.4</v>
      </c>
      <c r="BE21" s="11">
        <f t="shared" si="588"/>
        <v>711501.19</v>
      </c>
      <c r="BF21" s="11">
        <f t="shared" si="588"/>
        <v>642593</v>
      </c>
      <c r="BG21" s="11">
        <f>SUM(BG22:BG46)</f>
        <v>669219.6</v>
      </c>
      <c r="BH21" s="11">
        <f>SUM(BH22:BH46)</f>
        <v>763571.42999999993</v>
      </c>
      <c r="BI21" s="11">
        <f t="shared" ref="BI21" si="591">SUM(BI22:BI46)</f>
        <v>831500</v>
      </c>
      <c r="BJ21" s="11">
        <f>SUM(BJ22:BJ46)</f>
        <v>732500</v>
      </c>
      <c r="BK21" s="11">
        <f t="shared" ref="BK21:BN21" si="592">SUM(BK22:BK46)</f>
        <v>671758.79</v>
      </c>
      <c r="BL21" s="11">
        <f t="shared" ref="BL21" si="593">SUM(BL22:BL46)</f>
        <v>948250</v>
      </c>
      <c r="BM21" s="11">
        <f t="shared" si="592"/>
        <v>920225.42999999993</v>
      </c>
      <c r="BN21" s="11">
        <f t="shared" si="592"/>
        <v>779558.69000000006</v>
      </c>
      <c r="BO21" s="11">
        <f t="shared" ref="BO21:BV21" si="594">SUM(BO22:BO46)</f>
        <v>737517</v>
      </c>
      <c r="BP21" s="11">
        <f t="shared" ref="BP21" si="595">SUM(BP22:BP46)</f>
        <v>703781.92</v>
      </c>
      <c r="BQ21" s="11">
        <f>SUM(BQ22:BQ46)</f>
        <v>564232.9</v>
      </c>
      <c r="BR21" s="11">
        <f t="shared" ref="BR21:BT21" si="596">SUM(BR22:BR46)</f>
        <v>645454</v>
      </c>
      <c r="BS21" s="11">
        <f t="shared" si="596"/>
        <v>839044</v>
      </c>
      <c r="BT21" s="11">
        <f t="shared" si="596"/>
        <v>386301.34</v>
      </c>
      <c r="BU21" s="11">
        <f t="shared" si="594"/>
        <v>629131</v>
      </c>
      <c r="BV21" s="11">
        <f t="shared" si="594"/>
        <v>629131</v>
      </c>
      <c r="BW21" s="11">
        <f t="shared" ref="BW21:BX21" si="597">SUM(BW22:BW46)</f>
        <v>0</v>
      </c>
      <c r="BX21" s="11">
        <f t="shared" si="597"/>
        <v>0</v>
      </c>
      <c r="BY21" s="11">
        <f>SUM(BY22:BY46)</f>
        <v>491892.20999999996</v>
      </c>
      <c r="BZ21" s="11">
        <f>SUM(BZ22:BZ46)</f>
        <v>488446.32999999996</v>
      </c>
      <c r="CA21" s="11">
        <f>SUM(CA22:CA46)</f>
        <v>435009.18</v>
      </c>
      <c r="CB21" s="11">
        <f t="shared" ref="CB21" si="598">SUM(CB22:CB46)</f>
        <v>326088</v>
      </c>
      <c r="CC21" s="11">
        <f>SUM(CC22:CC46)</f>
        <v>357644.25</v>
      </c>
      <c r="CD21" s="11">
        <f>SUM(CD22:CD46)</f>
        <v>285147.63</v>
      </c>
      <c r="CE21" s="11">
        <f t="shared" ref="CE21" si="599">SUM(CE22:CE46)</f>
        <v>294446.70999999996</v>
      </c>
      <c r="CF21" s="11">
        <f>SUM(CF22:CF46)</f>
        <v>278413.03000000003</v>
      </c>
      <c r="CG21" s="11">
        <f>SUM(CG22:CG46)</f>
        <v>248380.32</v>
      </c>
      <c r="CH21" s="11">
        <f t="shared" ref="CH21" si="600">SUM(CH22:CH46)</f>
        <v>279832</v>
      </c>
      <c r="CI21" s="11">
        <f>SUM(CI22:CI46)</f>
        <v>272300.90000000002</v>
      </c>
      <c r="CJ21" s="11">
        <f t="shared" ref="CJ21:CM21" si="601">SUM(CJ22:CJ45)</f>
        <v>232071.33000000002</v>
      </c>
      <c r="CK21" s="11">
        <f t="shared" ref="CK21" si="602">SUM(CK22:CK46)</f>
        <v>196001</v>
      </c>
      <c r="CL21" s="11">
        <f t="shared" ref="CL21:CQ21" si="603">SUM(CL22:CL46)</f>
        <v>196001</v>
      </c>
      <c r="CM21" s="11">
        <f t="shared" si="601"/>
        <v>168252.77999999997</v>
      </c>
      <c r="CN21" s="11">
        <f t="shared" ref="CN21:CO21" si="604">SUM(CN22:CN46)</f>
        <v>205908.4</v>
      </c>
      <c r="CO21" s="11">
        <f t="shared" si="604"/>
        <v>166224.30000000002</v>
      </c>
      <c r="CP21" s="11">
        <f t="shared" si="603"/>
        <v>144851.79</v>
      </c>
      <c r="CQ21" s="11">
        <f t="shared" si="603"/>
        <v>153010</v>
      </c>
      <c r="CR21" s="11">
        <f t="shared" ref="CR21:CS21" si="605">SUM(CR22:CR46)</f>
        <v>153424</v>
      </c>
      <c r="CS21" s="11">
        <f t="shared" si="605"/>
        <v>114876.83000000002</v>
      </c>
      <c r="CT21" s="11">
        <f>SUM(CT22:CT46)</f>
        <v>139220</v>
      </c>
      <c r="CU21" s="11">
        <f>SUM(CU22:CU46)</f>
        <v>139220</v>
      </c>
      <c r="CV21" s="11">
        <f t="shared" ref="CV21:DE21" si="606">SUM(CV22:CV46)</f>
        <v>122277.37</v>
      </c>
      <c r="CW21" s="11">
        <f t="shared" ref="CW21" si="607">SUM(CW22:CW46)</f>
        <v>140329</v>
      </c>
      <c r="CX21" s="11">
        <f t="shared" si="606"/>
        <v>163049</v>
      </c>
      <c r="CY21" s="11">
        <f t="shared" si="606"/>
        <v>142606.80000000002</v>
      </c>
      <c r="CZ21" s="11">
        <f t="shared" si="606"/>
        <v>161004</v>
      </c>
      <c r="DA21" s="11">
        <f t="shared" ref="DA21:DB21" si="608">SUM(DA22:DA46)</f>
        <v>154004</v>
      </c>
      <c r="DB21" s="11">
        <f t="shared" si="608"/>
        <v>133128.82</v>
      </c>
      <c r="DC21" s="11">
        <f t="shared" ref="DC21" si="609">SUM(DC22:DC46)</f>
        <v>139357.6</v>
      </c>
      <c r="DD21" s="11">
        <f t="shared" si="606"/>
        <v>174741.6</v>
      </c>
      <c r="DE21" s="11">
        <f t="shared" si="606"/>
        <v>116720.89</v>
      </c>
      <c r="DF21" s="11">
        <f t="shared" ref="DF21:DJ21" si="610">SUM(DF22:DF46)</f>
        <v>158695</v>
      </c>
      <c r="DG21" s="11">
        <f t="shared" si="610"/>
        <v>154269</v>
      </c>
      <c r="DH21" s="11">
        <f t="shared" ref="DH21:DI21" si="611">SUM(DH22:DH46)</f>
        <v>0</v>
      </c>
      <c r="DI21" s="11">
        <f t="shared" si="611"/>
        <v>0</v>
      </c>
      <c r="DJ21" s="11">
        <f t="shared" si="610"/>
        <v>242151.2</v>
      </c>
      <c r="DK21" s="11">
        <f t="shared" si="568"/>
        <v>374305.41</v>
      </c>
      <c r="DL21" s="11">
        <f t="shared" si="568"/>
        <v>946589.19000000006</v>
      </c>
      <c r="DM21" s="11">
        <f t="shared" ref="DM21" si="612">SUM(DM22:DM46)</f>
        <v>171553</v>
      </c>
      <c r="DN21" s="11">
        <f t="shared" si="568"/>
        <v>278094.5</v>
      </c>
      <c r="DO21" s="11">
        <f t="shared" si="568"/>
        <v>211472.8</v>
      </c>
      <c r="DP21" s="11">
        <f t="shared" ref="DP21" si="613">SUM(DP22:DP46)</f>
        <v>217022.51</v>
      </c>
      <c r="DQ21" s="11">
        <f t="shared" si="568"/>
        <v>220589.29</v>
      </c>
      <c r="DR21" s="11">
        <f t="shared" si="568"/>
        <v>115258.04</v>
      </c>
      <c r="DS21" s="11">
        <f t="shared" ref="DS21" si="614">SUM(DS22:DS46)</f>
        <v>83191</v>
      </c>
      <c r="DT21" s="11">
        <f t="shared" si="568"/>
        <v>132648.44</v>
      </c>
      <c r="DU21" s="11">
        <f t="shared" ref="DU21:DX21" si="615">SUM(DU22:DU45)</f>
        <v>286155.46000000002</v>
      </c>
      <c r="DV21" s="11">
        <f t="shared" ref="DV21" si="616">SUM(DV22:DV46)</f>
        <v>187873</v>
      </c>
      <c r="DW21" s="11">
        <f t="shared" ref="DW21:EB21" si="617">SUM(DW22:DW46)</f>
        <v>507873</v>
      </c>
      <c r="DX21" s="11">
        <f t="shared" si="615"/>
        <v>452773.56</v>
      </c>
      <c r="DY21" s="11">
        <f t="shared" ref="DY21:DZ21" si="618">SUM(DY22:DY46)</f>
        <v>116907.33</v>
      </c>
      <c r="DZ21" s="11">
        <f t="shared" si="618"/>
        <v>533540.04</v>
      </c>
      <c r="EA21" s="11">
        <f t="shared" si="617"/>
        <v>710040.06</v>
      </c>
      <c r="EB21" s="11">
        <f t="shared" si="617"/>
        <v>623757</v>
      </c>
      <c r="EC21" s="11">
        <f t="shared" ref="EC21:EL21" si="619">SUM(EC22:EC46)</f>
        <v>769173.55</v>
      </c>
      <c r="ED21" s="11">
        <f t="shared" si="619"/>
        <v>1077751.46</v>
      </c>
      <c r="EE21" s="11">
        <f t="shared" ref="EE21" si="620">SUM(EE22:EE46)</f>
        <v>418462</v>
      </c>
      <c r="EF21" s="11">
        <f t="shared" si="619"/>
        <v>740324</v>
      </c>
      <c r="EG21" s="11">
        <f t="shared" si="619"/>
        <v>923513.51</v>
      </c>
      <c r="EH21" s="11">
        <f t="shared" ref="EH21" si="621">SUM(EH22:EH46)</f>
        <v>572200</v>
      </c>
      <c r="EI21" s="11">
        <f t="shared" si="619"/>
        <v>981100</v>
      </c>
      <c r="EJ21" s="11">
        <f t="shared" si="619"/>
        <v>1141364.25</v>
      </c>
      <c r="EK21" s="11">
        <f t="shared" si="619"/>
        <v>612122.4</v>
      </c>
      <c r="EL21" s="11">
        <f t="shared" si="619"/>
        <v>610713.19999999995</v>
      </c>
      <c r="EM21" s="11">
        <f t="shared" ref="EM21:EU21" si="622">SUM(EM22:EM46)</f>
        <v>1501147.73</v>
      </c>
      <c r="EN21" s="11">
        <f t="shared" ref="EN21:EP21" si="623">SUM(EN22:EN46)</f>
        <v>922068</v>
      </c>
      <c r="EO21" s="11">
        <f t="shared" si="623"/>
        <v>942224</v>
      </c>
      <c r="EP21" s="11">
        <f t="shared" si="623"/>
        <v>1704926.3499999999</v>
      </c>
      <c r="EQ21" s="11">
        <f t="shared" si="622"/>
        <v>854590</v>
      </c>
      <c r="ER21" s="11">
        <f t="shared" si="622"/>
        <v>1168551</v>
      </c>
      <c r="ES21" s="11">
        <f t="shared" ref="ES21:ET21" si="624">SUM(ES22:ES46)</f>
        <v>0</v>
      </c>
      <c r="ET21" s="11">
        <f t="shared" si="624"/>
        <v>0</v>
      </c>
      <c r="EU21" s="11">
        <f t="shared" si="622"/>
        <v>403401.31</v>
      </c>
      <c r="EV21" s="11">
        <f t="shared" si="568"/>
        <v>454998.74</v>
      </c>
      <c r="EW21" s="11">
        <f t="shared" si="568"/>
        <v>369643.4</v>
      </c>
      <c r="EX21" s="11">
        <f t="shared" ref="EX21" si="625">SUM(EX22:EX46)</f>
        <v>361398.35</v>
      </c>
      <c r="EY21" s="11">
        <f t="shared" si="568"/>
        <v>332753.44</v>
      </c>
      <c r="EZ21" s="11">
        <f t="shared" si="568"/>
        <v>256732.82</v>
      </c>
      <c r="FA21" s="11">
        <f t="shared" ref="FA21" si="626">SUM(FA22:FA46)</f>
        <v>235726.56</v>
      </c>
      <c r="FB21" s="11">
        <f t="shared" si="568"/>
        <v>195165.15</v>
      </c>
      <c r="FC21" s="11">
        <f t="shared" si="568"/>
        <v>163973.5</v>
      </c>
      <c r="FD21" s="11">
        <f t="shared" ref="FD21:FE21" si="627">SUM(FD22:FD46)</f>
        <v>159927</v>
      </c>
      <c r="FE21" s="11">
        <f t="shared" si="627"/>
        <v>144732</v>
      </c>
      <c r="FF21" s="11">
        <f>SUM(FF22:FF45)</f>
        <v>130763.70000000001</v>
      </c>
      <c r="FG21" s="11">
        <f>SUM(FG22:FG46)</f>
        <v>126034</v>
      </c>
      <c r="FH21" s="11">
        <f>SUM(FH22:FH46)</f>
        <v>126034</v>
      </c>
      <c r="FI21" s="11">
        <f t="shared" ref="FI21" si="628">SUM(FI22:FI45)</f>
        <v>108490.71</v>
      </c>
      <c r="FJ21" s="11">
        <f t="shared" ref="FJ21:FK21" si="629">SUM(FJ22:FJ46)</f>
        <v>138721.96</v>
      </c>
      <c r="FK21" s="11">
        <f t="shared" si="629"/>
        <v>119891.18</v>
      </c>
      <c r="FL21" s="11">
        <f t="shared" ref="FL21:FM21" si="630">SUM(FL22:FL46)</f>
        <v>105962</v>
      </c>
      <c r="FM21" s="11">
        <f t="shared" si="630"/>
        <v>112549</v>
      </c>
      <c r="FN21" s="11">
        <f t="shared" ref="FN21:FW21" si="631">SUM(FN22:FN46)</f>
        <v>112775.34</v>
      </c>
      <c r="FO21" s="11">
        <f t="shared" si="631"/>
        <v>111208.65</v>
      </c>
      <c r="FP21" s="11">
        <f t="shared" ref="FP21" si="632">SUM(FP22:FP46)</f>
        <v>127562</v>
      </c>
      <c r="FQ21" s="11">
        <f t="shared" si="631"/>
        <v>117232</v>
      </c>
      <c r="FR21" s="11">
        <f t="shared" si="631"/>
        <v>113167.76</v>
      </c>
      <c r="FS21" s="11">
        <f t="shared" ref="FS21" si="633">SUM(FS22:FS46)</f>
        <v>140224</v>
      </c>
      <c r="FT21" s="11">
        <f t="shared" si="631"/>
        <v>156873.46000000002</v>
      </c>
      <c r="FU21" s="11">
        <f t="shared" si="631"/>
        <v>101502.35</v>
      </c>
      <c r="FV21" s="11">
        <f t="shared" si="631"/>
        <v>161560.79999999999</v>
      </c>
      <c r="FW21" s="11">
        <f t="shared" si="631"/>
        <v>163169</v>
      </c>
      <c r="FX21" s="11">
        <f t="shared" ref="FX21:GF21" si="634">SUM(FX22:FX46)</f>
        <v>136616.70000000001</v>
      </c>
      <c r="FY21" s="11">
        <f t="shared" ref="FY21" si="635">SUM(FY22:FY46)</f>
        <v>154968</v>
      </c>
      <c r="FZ21" s="11">
        <f t="shared" ref="FZ21:GA21" si="636">SUM(FZ22:FZ46)</f>
        <v>157188.24</v>
      </c>
      <c r="GA21" s="11">
        <f t="shared" si="636"/>
        <v>144805.11000000002</v>
      </c>
      <c r="GB21" s="11">
        <f t="shared" si="634"/>
        <v>174389</v>
      </c>
      <c r="GC21" s="11">
        <f t="shared" si="634"/>
        <v>172179</v>
      </c>
      <c r="GD21" s="11">
        <f t="shared" ref="GD21:GE21" si="637">SUM(GD22:GD46)</f>
        <v>0</v>
      </c>
      <c r="GE21" s="11">
        <f t="shared" si="637"/>
        <v>0</v>
      </c>
      <c r="GF21" s="11">
        <f t="shared" si="634"/>
        <v>644911.77999999991</v>
      </c>
      <c r="GG21" s="11">
        <f t="shared" si="568"/>
        <v>675986.41</v>
      </c>
      <c r="GH21" s="11">
        <f t="shared" si="568"/>
        <v>651202.93000000005</v>
      </c>
      <c r="GI21" s="11">
        <f t="shared" ref="GI21" si="638">SUM(GI22:GI46)</f>
        <v>950496</v>
      </c>
      <c r="GJ21" s="11">
        <f t="shared" si="568"/>
        <v>946502.14</v>
      </c>
      <c r="GK21" s="11">
        <f t="shared" si="568"/>
        <v>838568.7</v>
      </c>
      <c r="GL21" s="11">
        <f t="shared" ref="GL21" si="639">SUM(GL22:GL46)</f>
        <v>773152.73</v>
      </c>
      <c r="GM21" s="11">
        <f t="shared" si="568"/>
        <v>873018.27</v>
      </c>
      <c r="GN21" s="11">
        <f t="shared" si="568"/>
        <v>675313.39</v>
      </c>
      <c r="GO21" s="11">
        <f t="shared" ref="GO21" si="640">SUM(GO22:GO46)</f>
        <v>688955</v>
      </c>
      <c r="GP21" s="11">
        <f t="shared" si="568"/>
        <v>671452</v>
      </c>
      <c r="GQ21" s="11">
        <f>SUM(GQ22:GQ46)</f>
        <v>642443.3899999999</v>
      </c>
      <c r="GR21" s="11">
        <f t="shared" ref="GR21:GS21" si="641">SUM(GR22:GR46)</f>
        <v>809887</v>
      </c>
      <c r="GS21" s="11">
        <f t="shared" si="641"/>
        <v>821513</v>
      </c>
      <c r="GT21" s="11">
        <f>SUM(GT22:GT46)</f>
        <v>630435.13</v>
      </c>
      <c r="GU21" s="11">
        <f t="shared" ref="GU21:GV21" si="642">SUM(GU22:GU46)</f>
        <v>887459.42999999993</v>
      </c>
      <c r="GV21" s="11">
        <f t="shared" si="642"/>
        <v>802368.81</v>
      </c>
      <c r="GW21" s="11">
        <f t="shared" ref="GW21:II21" si="643">SUM(GW22:GW46)</f>
        <v>879044.36</v>
      </c>
      <c r="GX21" s="11">
        <f t="shared" si="643"/>
        <v>776796</v>
      </c>
      <c r="GY21" s="11">
        <f t="shared" ref="GY21:HH21" si="644">SUM(GY22:GY46)</f>
        <v>786944.5</v>
      </c>
      <c r="GZ21" s="11">
        <f t="shared" si="644"/>
        <v>781331.17</v>
      </c>
      <c r="HA21" s="11">
        <f t="shared" ref="HA21" si="645">SUM(HA22:HA46)</f>
        <v>836797</v>
      </c>
      <c r="HB21" s="11">
        <f t="shared" si="644"/>
        <v>834217</v>
      </c>
      <c r="HC21" s="11">
        <f t="shared" si="644"/>
        <v>774490.74000000011</v>
      </c>
      <c r="HD21" s="11">
        <f t="shared" ref="HD21" si="646">SUM(HD22:HD46)</f>
        <v>957096</v>
      </c>
      <c r="HE21" s="11">
        <f t="shared" si="644"/>
        <v>1090402.8500000001</v>
      </c>
      <c r="HF21" s="11">
        <f t="shared" si="644"/>
        <v>941958.1100000001</v>
      </c>
      <c r="HG21" s="11">
        <f t="shared" si="644"/>
        <v>923688</v>
      </c>
      <c r="HH21" s="11">
        <f t="shared" si="644"/>
        <v>933638</v>
      </c>
      <c r="HI21" s="11">
        <f t="shared" ref="HI21:HQ21" si="647">SUM(HI22:HI46)</f>
        <v>938285.89000000025</v>
      </c>
      <c r="HJ21" s="11">
        <f t="shared" ref="HJ21" si="648">SUM(HJ22:HJ46)</f>
        <v>938344</v>
      </c>
      <c r="HK21" s="11">
        <f t="shared" ref="HK21:HL21" si="649">SUM(HK22:HK46)</f>
        <v>976254</v>
      </c>
      <c r="HL21" s="11">
        <f t="shared" si="649"/>
        <v>745245.94000000006</v>
      </c>
      <c r="HM21" s="11">
        <f t="shared" si="647"/>
        <v>882536</v>
      </c>
      <c r="HN21" s="11">
        <f t="shared" si="647"/>
        <v>882536</v>
      </c>
      <c r="HO21" s="11">
        <f t="shared" ref="HO21:HP21" si="650">SUM(HO22:HO46)</f>
        <v>0</v>
      </c>
      <c r="HP21" s="11">
        <f t="shared" si="650"/>
        <v>0</v>
      </c>
      <c r="HQ21" s="11">
        <f t="shared" si="647"/>
        <v>0</v>
      </c>
      <c r="HR21" s="11">
        <f t="shared" si="643"/>
        <v>1907.44</v>
      </c>
      <c r="HS21" s="11">
        <f t="shared" si="643"/>
        <v>3815.34</v>
      </c>
      <c r="HT21" s="11">
        <f t="shared" ref="HT21" si="651">SUM(HT22:HT46)</f>
        <v>10300</v>
      </c>
      <c r="HU21" s="11">
        <f t="shared" si="643"/>
        <v>130350</v>
      </c>
      <c r="HV21" s="11">
        <f t="shared" si="643"/>
        <v>144695.40999999997</v>
      </c>
      <c r="HW21" s="11">
        <f t="shared" ref="HW21" si="652">SUM(HW22:HW46)</f>
        <v>249756.08000000002</v>
      </c>
      <c r="HX21" s="11">
        <f t="shared" si="643"/>
        <v>303519.05</v>
      </c>
      <c r="HY21" s="11">
        <f t="shared" si="643"/>
        <v>200880.21</v>
      </c>
      <c r="HZ21" s="11">
        <f t="shared" ref="HZ21" si="653">SUM(HZ22:HZ46)</f>
        <v>326266</v>
      </c>
      <c r="IA21" s="11">
        <f t="shared" si="643"/>
        <v>286017.06</v>
      </c>
      <c r="IB21" s="11">
        <f t="shared" ref="IB21:ID21" si="654">SUM(IB22:IB46)</f>
        <v>203196.9</v>
      </c>
      <c r="IC21" s="11">
        <f t="shared" ref="IC21" si="655">SUM(IC22:IC46)</f>
        <v>373401</v>
      </c>
      <c r="ID21" s="11">
        <f t="shared" si="654"/>
        <v>430521.17000000004</v>
      </c>
      <c r="IE21" s="11">
        <f t="shared" si="643"/>
        <v>236369.72</v>
      </c>
      <c r="IF21" s="11">
        <f t="shared" ref="IF21:IG21" si="656">SUM(IF22:IF46)</f>
        <v>371903.31999999995</v>
      </c>
      <c r="IG21" s="11">
        <f t="shared" si="656"/>
        <v>398811.28</v>
      </c>
      <c r="IH21" s="11">
        <f t="shared" si="643"/>
        <v>296389.69</v>
      </c>
      <c r="II21" s="11">
        <f t="shared" si="643"/>
        <v>286216</v>
      </c>
      <c r="IJ21" s="11">
        <f t="shared" ref="IJ21:JJ21" si="657">SUM(IJ22:IJ46)</f>
        <v>275817</v>
      </c>
      <c r="IK21" s="11">
        <f t="shared" si="657"/>
        <v>217194.69</v>
      </c>
      <c r="IL21" s="11">
        <f t="shared" ref="IL21" si="658">SUM(IL22:IL46)</f>
        <v>231472</v>
      </c>
      <c r="IM21" s="11">
        <f t="shared" si="657"/>
        <v>231472</v>
      </c>
      <c r="IN21" s="11">
        <f t="shared" si="657"/>
        <v>236902.81</v>
      </c>
      <c r="IO21" s="11">
        <f t="shared" ref="IO21" si="659">SUM(IO22:IO46)</f>
        <v>0</v>
      </c>
      <c r="IP21" s="11">
        <f t="shared" si="657"/>
        <v>0</v>
      </c>
      <c r="IQ21" s="11">
        <f t="shared" si="657"/>
        <v>2887.2</v>
      </c>
      <c r="IR21" s="11">
        <f t="shared" ref="IR21:IY21" si="660">SUM(IR22:IR46)</f>
        <v>0</v>
      </c>
      <c r="IS21" s="11">
        <f t="shared" ref="IS21" si="661">SUM(IS22:IS46)</f>
        <v>0</v>
      </c>
      <c r="IT21" s="11">
        <f t="shared" si="660"/>
        <v>2869.43</v>
      </c>
      <c r="IU21" s="11">
        <f t="shared" ref="IU21:IW21" si="662">SUM(IU22:IU46)</f>
        <v>0</v>
      </c>
      <c r="IV21" s="11">
        <f t="shared" si="662"/>
        <v>0</v>
      </c>
      <c r="IW21" s="11">
        <f t="shared" si="662"/>
        <v>0</v>
      </c>
      <c r="IX21" s="11">
        <f t="shared" si="660"/>
        <v>0</v>
      </c>
      <c r="IY21" s="11">
        <f t="shared" si="660"/>
        <v>0</v>
      </c>
      <c r="IZ21" s="11">
        <f t="shared" ref="IZ21:JA21" si="663">SUM(IZ22:IZ46)</f>
        <v>0</v>
      </c>
      <c r="JA21" s="11">
        <f t="shared" si="663"/>
        <v>0</v>
      </c>
      <c r="JB21" s="11">
        <f t="shared" si="657"/>
        <v>3231116.1399999997</v>
      </c>
      <c r="JC21" s="11">
        <f t="shared" ref="JC21" si="664">SUM(JC22:JC46)</f>
        <v>3375979.6800000006</v>
      </c>
      <c r="JD21" s="11">
        <f t="shared" si="657"/>
        <v>3544662.6700000009</v>
      </c>
      <c r="JE21" s="11">
        <f t="shared" si="657"/>
        <v>2722515.35</v>
      </c>
      <c r="JF21" s="11">
        <f t="shared" ref="JF21" si="665">SUM(JF22:JF46)</f>
        <v>3162385.46</v>
      </c>
      <c r="JG21" s="11">
        <f t="shared" si="657"/>
        <v>2799782.66</v>
      </c>
      <c r="JH21" s="11">
        <f t="shared" si="657"/>
        <v>2526163.5700000003</v>
      </c>
      <c r="JI21" s="11">
        <f t="shared" ref="JI21" si="666">SUM(JI22:JI46)</f>
        <v>2629240.8600000003</v>
      </c>
      <c r="JJ21" s="11">
        <f t="shared" si="657"/>
        <v>2097506.98</v>
      </c>
      <c r="JK21" s="11">
        <f t="shared" ref="JK21:JL21" si="667">SUM(JK22:JK46)</f>
        <v>2291986</v>
      </c>
      <c r="JL21" s="11">
        <f t="shared" si="667"/>
        <v>2290115.1</v>
      </c>
      <c r="JM21" s="11">
        <f t="shared" ref="JM21:JU21" si="668">SUM(JM22:JM46)</f>
        <v>2159100.35</v>
      </c>
      <c r="JN21" s="11">
        <f t="shared" si="668"/>
        <v>2686692</v>
      </c>
      <c r="JO21" s="11">
        <f t="shared" ref="JO21" si="669">SUM(JO22:JO46)</f>
        <v>3094675.17</v>
      </c>
      <c r="JP21" s="11">
        <f t="shared" si="668"/>
        <v>2478804.2599999998</v>
      </c>
      <c r="JQ21" s="11">
        <f t="shared" ref="JQ21:JT21" si="670">SUM(JQ22:JQ46)</f>
        <v>2564189.04</v>
      </c>
      <c r="JR21" s="11">
        <f t="shared" ref="JR21" si="671">SUM(JR22:JR46)</f>
        <v>3079120.3200000003</v>
      </c>
      <c r="JS21" s="11">
        <f t="shared" si="670"/>
        <v>3063333.69</v>
      </c>
      <c r="JT21" s="11">
        <f t="shared" si="670"/>
        <v>2656010</v>
      </c>
      <c r="JU21" s="11">
        <f t="shared" si="668"/>
        <v>2911772.29</v>
      </c>
      <c r="JV21" s="11">
        <f t="shared" ref="JV21:JX21" si="672">SUM(JV22:JV46)</f>
        <v>3233284.29</v>
      </c>
      <c r="JW21" s="11">
        <f t="shared" ref="JW21" si="673">SUM(JW22:JW46)</f>
        <v>2639853</v>
      </c>
      <c r="JX21" s="11">
        <f t="shared" si="672"/>
        <v>2880830</v>
      </c>
      <c r="JY21" s="11">
        <f t="shared" ref="JY21:KA21" si="674">SUM(JY22:JY46)</f>
        <v>2918756.17</v>
      </c>
      <c r="JZ21" s="11">
        <f t="shared" ref="JZ21" si="675">SUM(JZ22:JZ46)</f>
        <v>3020899</v>
      </c>
      <c r="KA21" s="11">
        <f t="shared" si="674"/>
        <v>3590150.08</v>
      </c>
      <c r="KB21" s="11">
        <f t="shared" ref="KB21" si="676">SUM(KB22:KB46)</f>
        <v>3215896.94</v>
      </c>
      <c r="KC21" s="11">
        <f t="shared" ref="KC21" si="677">SUM(KC22:KC46)</f>
        <v>3041386.2</v>
      </c>
      <c r="KD21" s="11">
        <f t="shared" ref="KD21:KE21" si="678">SUM(KD22:KD46)</f>
        <v>2943786.12</v>
      </c>
      <c r="KE21" s="11">
        <f t="shared" si="678"/>
        <v>3404826.79</v>
      </c>
      <c r="KF21" s="11">
        <f t="shared" ref="KF21:KG21" si="679">SUM(KF22:KF46)</f>
        <v>3426505.6</v>
      </c>
      <c r="KG21" s="11">
        <f t="shared" si="679"/>
        <v>3504315.84</v>
      </c>
      <c r="KH21" s="11">
        <f t="shared" ref="KH21:KL21" si="680">SUM(KH22:KH46)</f>
        <v>3238714.4199999995</v>
      </c>
      <c r="KI21" s="11">
        <f t="shared" si="680"/>
        <v>3273789</v>
      </c>
      <c r="KJ21" s="11">
        <f t="shared" ref="KJ21:KK21" si="681">SUM(KJ22:KJ46)</f>
        <v>3582990</v>
      </c>
      <c r="KK21" s="11">
        <f t="shared" si="681"/>
        <v>0</v>
      </c>
      <c r="KL21" s="11">
        <f t="shared" si="680"/>
        <v>0</v>
      </c>
    </row>
    <row r="22" spans="1:298" x14ac:dyDescent="0.25">
      <c r="A22" s="5">
        <v>2101</v>
      </c>
      <c r="B22" s="9" t="s">
        <v>9</v>
      </c>
      <c r="C22" s="13">
        <v>3263.33</v>
      </c>
      <c r="D22" s="13">
        <v>3263.33</v>
      </c>
      <c r="E22" s="13">
        <v>615.35</v>
      </c>
      <c r="F22" s="13">
        <v>2834</v>
      </c>
      <c r="G22" s="13">
        <v>834</v>
      </c>
      <c r="H22" s="13">
        <v>1021.37</v>
      </c>
      <c r="I22" s="13">
        <v>1187.7</v>
      </c>
      <c r="J22" s="13">
        <v>300</v>
      </c>
      <c r="K22" s="13">
        <v>131.43</v>
      </c>
      <c r="L22" s="13">
        <v>878</v>
      </c>
      <c r="M22" s="13">
        <v>878</v>
      </c>
      <c r="N22" s="13">
        <v>123.92</v>
      </c>
      <c r="O22" s="13">
        <v>780</v>
      </c>
      <c r="P22" s="13">
        <v>780</v>
      </c>
      <c r="Q22" s="13">
        <v>1409.88</v>
      </c>
      <c r="R22" s="13">
        <v>1209.8399999999999</v>
      </c>
      <c r="S22" s="13">
        <v>2120</v>
      </c>
      <c r="T22" s="13">
        <v>1601.42</v>
      </c>
      <c r="U22" s="13">
        <v>729</v>
      </c>
      <c r="V22" s="13">
        <v>729</v>
      </c>
      <c r="W22" s="13">
        <v>246.2</v>
      </c>
      <c r="X22" s="13">
        <v>729</v>
      </c>
      <c r="Y22" s="13">
        <v>729</v>
      </c>
      <c r="Z22" s="13">
        <v>365.09</v>
      </c>
      <c r="AA22" s="13">
        <v>900</v>
      </c>
      <c r="AB22" s="13">
        <v>1000</v>
      </c>
      <c r="AC22" s="13">
        <v>786.25</v>
      </c>
      <c r="AD22" s="13">
        <v>900</v>
      </c>
      <c r="AE22" s="13">
        <v>900</v>
      </c>
      <c r="AF22" s="13">
        <v>242.28</v>
      </c>
      <c r="AG22" s="13">
        <v>657</v>
      </c>
      <c r="AH22" s="13">
        <v>657</v>
      </c>
      <c r="AI22" s="13">
        <v>562.79</v>
      </c>
      <c r="AJ22" s="13">
        <v>616</v>
      </c>
      <c r="AK22" s="13">
        <v>616</v>
      </c>
      <c r="AL22" s="13"/>
      <c r="AM22" s="13"/>
      <c r="AN22" s="13">
        <v>24801.33</v>
      </c>
      <c r="AO22" s="13">
        <v>24801.33</v>
      </c>
      <c r="AP22" s="13">
        <v>7909.71</v>
      </c>
      <c r="AQ22" s="13">
        <v>17430</v>
      </c>
      <c r="AR22" s="13">
        <v>8430</v>
      </c>
      <c r="AS22" s="13">
        <v>9265.3700000000008</v>
      </c>
      <c r="AT22" s="13">
        <v>9845.9</v>
      </c>
      <c r="AU22" s="13">
        <v>2200</v>
      </c>
      <c r="AV22" s="13">
        <v>1663.33</v>
      </c>
      <c r="AW22" s="13">
        <v>6630</v>
      </c>
      <c r="AX22" s="13">
        <v>2500</v>
      </c>
      <c r="AY22" s="13">
        <v>1934.33</v>
      </c>
      <c r="AZ22" s="13">
        <v>4680</v>
      </c>
      <c r="BA22" s="13">
        <v>4680</v>
      </c>
      <c r="BB22" s="13">
        <v>6256.14</v>
      </c>
      <c r="BC22" s="13">
        <v>7695.08</v>
      </c>
      <c r="BD22" s="13">
        <v>6700</v>
      </c>
      <c r="BE22" s="13">
        <v>3735.04</v>
      </c>
      <c r="BF22" s="13">
        <v>5452</v>
      </c>
      <c r="BG22" s="13">
        <v>5452</v>
      </c>
      <c r="BH22" s="13">
        <v>2495.14</v>
      </c>
      <c r="BI22" s="13">
        <v>2750</v>
      </c>
      <c r="BJ22" s="13">
        <v>2750</v>
      </c>
      <c r="BK22" s="13">
        <v>2887.61</v>
      </c>
      <c r="BL22" s="13">
        <v>5000</v>
      </c>
      <c r="BM22" s="13">
        <v>5000</v>
      </c>
      <c r="BN22" s="13">
        <v>3174</v>
      </c>
      <c r="BO22" s="13">
        <v>5120</v>
      </c>
      <c r="BP22" s="13">
        <v>2120</v>
      </c>
      <c r="BQ22" s="13">
        <v>920.64</v>
      </c>
      <c r="BR22" s="13">
        <v>3693</v>
      </c>
      <c r="BS22" s="13">
        <v>3693</v>
      </c>
      <c r="BT22" s="13">
        <v>3353.79</v>
      </c>
      <c r="BU22" s="13">
        <v>3426</v>
      </c>
      <c r="BV22" s="13">
        <v>3426</v>
      </c>
      <c r="BW22" s="13"/>
      <c r="BX22" s="13"/>
      <c r="BY22" s="13">
        <v>15011.33</v>
      </c>
      <c r="BZ22" s="13">
        <v>15011.33</v>
      </c>
      <c r="CA22" s="13">
        <v>3806.65</v>
      </c>
      <c r="CB22" s="13">
        <v>7500</v>
      </c>
      <c r="CC22" s="13">
        <v>3650</v>
      </c>
      <c r="CD22" s="13">
        <v>2974.76</v>
      </c>
      <c r="CE22" s="13">
        <v>3177.05</v>
      </c>
      <c r="CF22" s="13">
        <v>2200</v>
      </c>
      <c r="CG22" s="13">
        <v>1522.25</v>
      </c>
      <c r="CH22" s="13">
        <v>3237</v>
      </c>
      <c r="CI22" s="13">
        <v>2000</v>
      </c>
      <c r="CJ22" s="13">
        <v>1370.42</v>
      </c>
      <c r="CK22" s="13">
        <v>1872</v>
      </c>
      <c r="CL22" s="13">
        <v>1872</v>
      </c>
      <c r="CM22" s="13">
        <v>1217.1099999999999</v>
      </c>
      <c r="CN22" s="13">
        <v>2888.52</v>
      </c>
      <c r="CO22" s="13">
        <v>2500</v>
      </c>
      <c r="CP22" s="13">
        <v>1333.37</v>
      </c>
      <c r="CQ22" s="13">
        <v>2485</v>
      </c>
      <c r="CR22" s="13">
        <v>2485</v>
      </c>
      <c r="CS22" s="13">
        <v>1127.69</v>
      </c>
      <c r="CT22" s="13">
        <v>700</v>
      </c>
      <c r="CU22" s="13">
        <v>700</v>
      </c>
      <c r="CV22" s="13">
        <v>1386.78</v>
      </c>
      <c r="CW22" s="13">
        <v>2891</v>
      </c>
      <c r="CX22" s="13">
        <v>2891</v>
      </c>
      <c r="CY22" s="13">
        <v>2797.59</v>
      </c>
      <c r="CZ22" s="13">
        <v>4300</v>
      </c>
      <c r="DA22" s="13">
        <v>4300</v>
      </c>
      <c r="DB22" s="13">
        <v>392.22</v>
      </c>
      <c r="DC22" s="13">
        <v>2599</v>
      </c>
      <c r="DD22" s="13">
        <v>2599</v>
      </c>
      <c r="DE22" s="13">
        <v>1837.52</v>
      </c>
      <c r="DF22" s="13">
        <v>2574</v>
      </c>
      <c r="DG22" s="13">
        <v>2574</v>
      </c>
      <c r="DH22" s="13"/>
      <c r="DI22" s="13"/>
      <c r="DJ22" s="13">
        <v>652.66999999999996</v>
      </c>
      <c r="DK22" s="13">
        <v>652.66999999999996</v>
      </c>
      <c r="DL22" s="13">
        <v>123.07</v>
      </c>
      <c r="DM22" s="13">
        <v>315</v>
      </c>
      <c r="DN22" s="13">
        <v>315</v>
      </c>
      <c r="DO22" s="13">
        <v>113.5</v>
      </c>
      <c r="DP22" s="13">
        <v>644</v>
      </c>
      <c r="DQ22" s="13">
        <v>50</v>
      </c>
      <c r="DR22" s="13">
        <v>14.61</v>
      </c>
      <c r="DS22" s="13">
        <v>98</v>
      </c>
      <c r="DT22" s="13">
        <v>98</v>
      </c>
      <c r="DU22" s="13">
        <v>13.77</v>
      </c>
      <c r="DV22" s="13">
        <v>117</v>
      </c>
      <c r="DW22" s="13">
        <v>117</v>
      </c>
      <c r="DX22" s="13">
        <v>64.430000000000007</v>
      </c>
      <c r="DY22" s="13">
        <v>134.43</v>
      </c>
      <c r="DZ22" s="13">
        <v>100</v>
      </c>
      <c r="EA22" s="13">
        <v>42.4</v>
      </c>
      <c r="EB22" s="13">
        <v>81</v>
      </c>
      <c r="EC22" s="13">
        <v>81</v>
      </c>
      <c r="ED22" s="13">
        <v>27.36</v>
      </c>
      <c r="EE22" s="13">
        <v>5300</v>
      </c>
      <c r="EF22" s="13">
        <v>5300</v>
      </c>
      <c r="EG22" s="13">
        <v>446.22</v>
      </c>
      <c r="EH22" s="13">
        <v>400</v>
      </c>
      <c r="EI22" s="13">
        <v>400</v>
      </c>
      <c r="EJ22" s="13">
        <v>333.19</v>
      </c>
      <c r="EK22" s="13">
        <v>360</v>
      </c>
      <c r="EL22" s="13">
        <v>360</v>
      </c>
      <c r="EM22" s="13">
        <v>96.9</v>
      </c>
      <c r="EN22" s="13">
        <v>292</v>
      </c>
      <c r="EO22" s="13">
        <v>292</v>
      </c>
      <c r="EP22" s="13">
        <v>250.12</v>
      </c>
      <c r="EQ22" s="13">
        <v>924</v>
      </c>
      <c r="ER22" s="13">
        <v>924</v>
      </c>
      <c r="ES22" s="13"/>
      <c r="ET22" s="13"/>
      <c r="EU22" s="13">
        <v>6526.67</v>
      </c>
      <c r="EV22" s="13">
        <v>6526.67</v>
      </c>
      <c r="EW22" s="13">
        <v>4280.7299999999996</v>
      </c>
      <c r="EX22" s="13">
        <v>7649</v>
      </c>
      <c r="EY22" s="13">
        <v>4649</v>
      </c>
      <c r="EZ22" s="13">
        <v>2751.86</v>
      </c>
      <c r="FA22" s="13">
        <v>2139.34</v>
      </c>
      <c r="FB22" s="13">
        <v>1300</v>
      </c>
      <c r="FC22" s="13">
        <v>936.03</v>
      </c>
      <c r="FD22" s="13">
        <v>1755</v>
      </c>
      <c r="FE22" s="13">
        <v>1000</v>
      </c>
      <c r="FF22" s="13">
        <v>227.84</v>
      </c>
      <c r="FG22" s="13">
        <v>1404</v>
      </c>
      <c r="FH22" s="13">
        <v>1404</v>
      </c>
      <c r="FI22" s="13">
        <v>764.33</v>
      </c>
      <c r="FJ22" s="13">
        <v>2000</v>
      </c>
      <c r="FK22" s="13">
        <v>1800</v>
      </c>
      <c r="FL22" s="13">
        <v>423.81</v>
      </c>
      <c r="FM22" s="13">
        <v>1302</v>
      </c>
      <c r="FN22" s="13">
        <v>1302</v>
      </c>
      <c r="FO22" s="13">
        <v>553.57000000000005</v>
      </c>
      <c r="FP22" s="13">
        <v>80</v>
      </c>
      <c r="FQ22" s="13">
        <v>250</v>
      </c>
      <c r="FR22" s="13">
        <v>824.52</v>
      </c>
      <c r="FS22" s="13">
        <v>1598</v>
      </c>
      <c r="FT22" s="13">
        <v>1600</v>
      </c>
      <c r="FU22" s="13">
        <v>929.02</v>
      </c>
      <c r="FV22" s="13">
        <v>1330</v>
      </c>
      <c r="FW22" s="13">
        <v>1330</v>
      </c>
      <c r="FX22" s="13">
        <v>259.81</v>
      </c>
      <c r="FY22" s="13">
        <v>1267</v>
      </c>
      <c r="FZ22" s="13">
        <v>1267</v>
      </c>
      <c r="GA22" s="13">
        <v>721.39</v>
      </c>
      <c r="GB22" s="13">
        <v>1303</v>
      </c>
      <c r="GC22" s="13">
        <v>1303</v>
      </c>
      <c r="GD22" s="13"/>
      <c r="GE22" s="13"/>
      <c r="GF22" s="13">
        <v>15073.92</v>
      </c>
      <c r="GG22" s="13">
        <v>15073.92</v>
      </c>
      <c r="GH22" s="13">
        <v>2830.63</v>
      </c>
      <c r="GI22" s="13">
        <v>6928</v>
      </c>
      <c r="GJ22" s="13">
        <v>4928</v>
      </c>
      <c r="GK22" s="13">
        <v>2496.65</v>
      </c>
      <c r="GL22" s="13">
        <v>2903.28</v>
      </c>
      <c r="GM22" s="13">
        <v>500</v>
      </c>
      <c r="GN22" s="13">
        <v>321.25</v>
      </c>
      <c r="GO22" s="13">
        <v>2145</v>
      </c>
      <c r="GP22" s="13">
        <v>1000</v>
      </c>
      <c r="GQ22" s="13">
        <v>302.89</v>
      </c>
      <c r="GR22" s="13">
        <v>2184</v>
      </c>
      <c r="GS22" s="13">
        <v>2184</v>
      </c>
      <c r="GT22" s="13">
        <v>1417.47</v>
      </c>
      <c r="GU22" s="13">
        <v>2957.38</v>
      </c>
      <c r="GV22" s="13">
        <v>2200</v>
      </c>
      <c r="GW22" s="13">
        <v>969.57</v>
      </c>
      <c r="GX22" s="13">
        <v>1783</v>
      </c>
      <c r="GY22" s="13">
        <v>1783</v>
      </c>
      <c r="GZ22" s="13">
        <v>921.62</v>
      </c>
      <c r="HA22" s="13">
        <v>1500</v>
      </c>
      <c r="HB22" s="13">
        <v>1500</v>
      </c>
      <c r="HC22" s="13">
        <v>892.43</v>
      </c>
      <c r="HD22" s="13">
        <v>2502</v>
      </c>
      <c r="HE22" s="13">
        <v>2502</v>
      </c>
      <c r="HF22" s="13">
        <v>1965.64</v>
      </c>
      <c r="HG22" s="13">
        <v>2600</v>
      </c>
      <c r="HH22" s="13">
        <v>2600</v>
      </c>
      <c r="HI22" s="13">
        <v>605.70000000000005</v>
      </c>
      <c r="HJ22" s="13">
        <v>1802</v>
      </c>
      <c r="HK22" s="13">
        <v>1802</v>
      </c>
      <c r="HL22" s="13">
        <v>1500.71</v>
      </c>
      <c r="HM22" s="13">
        <v>1590</v>
      </c>
      <c r="HN22" s="13">
        <v>1590</v>
      </c>
      <c r="HO22" s="13"/>
      <c r="HP22" s="13"/>
      <c r="HQ22" s="13">
        <v>0</v>
      </c>
      <c r="HR22" s="13">
        <v>0</v>
      </c>
      <c r="HS22" s="13">
        <v>0</v>
      </c>
      <c r="HT22" s="13">
        <v>0</v>
      </c>
      <c r="HU22" s="13">
        <v>1400</v>
      </c>
      <c r="HV22" s="13">
        <v>2724.79</v>
      </c>
      <c r="HW22" s="13">
        <v>5523.72</v>
      </c>
      <c r="HX22" s="13">
        <v>1441</v>
      </c>
      <c r="HY22" s="13">
        <v>873.54</v>
      </c>
      <c r="HZ22" s="13">
        <v>4158</v>
      </c>
      <c r="IA22" s="13">
        <v>4158</v>
      </c>
      <c r="IB22" s="13">
        <v>822.25</v>
      </c>
      <c r="IC22" s="13">
        <v>3113</v>
      </c>
      <c r="ID22" s="13">
        <v>3113</v>
      </c>
      <c r="IE22" s="13">
        <v>2349.16</v>
      </c>
      <c r="IF22" s="13">
        <v>3714.75</v>
      </c>
      <c r="IG22" s="13">
        <v>2000</v>
      </c>
      <c r="IH22" s="13">
        <v>1668.26</v>
      </c>
      <c r="II22" s="13">
        <v>2603</v>
      </c>
      <c r="IJ22" s="13">
        <v>2603</v>
      </c>
      <c r="IK22" s="13">
        <v>987.8</v>
      </c>
      <c r="IL22" s="13">
        <v>2100</v>
      </c>
      <c r="IM22" s="13">
        <v>2100</v>
      </c>
      <c r="IN22" s="13">
        <v>1182.45</v>
      </c>
      <c r="IO22" s="13">
        <v>0</v>
      </c>
      <c r="IP22" s="13">
        <v>0</v>
      </c>
      <c r="IQ22" s="13">
        <v>0</v>
      </c>
      <c r="IR22" s="13">
        <v>0</v>
      </c>
      <c r="IS22" s="13">
        <v>0</v>
      </c>
      <c r="IT22" s="13">
        <v>0</v>
      </c>
      <c r="IU22" s="13">
        <v>0</v>
      </c>
      <c r="IV22" s="13">
        <v>0</v>
      </c>
      <c r="IW22" s="13">
        <v>0</v>
      </c>
      <c r="IX22" s="13">
        <v>0</v>
      </c>
      <c r="IY22" s="13">
        <v>0</v>
      </c>
      <c r="IZ22" s="13"/>
      <c r="JA22" s="13"/>
      <c r="JB22" s="13">
        <f>C22+BY22+AN22+DJ22+EU22+GF22+HQ22</f>
        <v>65329.25</v>
      </c>
      <c r="JC22" s="13">
        <f>D22+BZ22+AO22+DK22+EV22+GG22+HR22</f>
        <v>65329.25</v>
      </c>
      <c r="JD22" s="13">
        <f>E22+CA22+AP22+DL22+EW22+GH22+HS22</f>
        <v>19566.14</v>
      </c>
      <c r="JE22" s="13">
        <f>F22+CB22+AQ22+DM22+EX22+GI22+HT22</f>
        <v>42656</v>
      </c>
      <c r="JF22" s="13">
        <f>G22+CC22+AR22+DN22+EY22+GJ22+HU22</f>
        <v>24206</v>
      </c>
      <c r="JG22" s="13">
        <f>H22+CD22+AS22+DO22+EZ22+GK22+HV22</f>
        <v>21348.300000000003</v>
      </c>
      <c r="JH22" s="13">
        <f>I22+CE22+AT22+DP22+FA22+GL22+HW22</f>
        <v>25420.989999999998</v>
      </c>
      <c r="JI22" s="13">
        <f>J22+CF22+AU22+DQ22+FB22+GM22+HX22</f>
        <v>7991</v>
      </c>
      <c r="JJ22" s="13">
        <f>K22+CG22+AV22+DR22+FC22+GN22+HY22</f>
        <v>5462.4400000000005</v>
      </c>
      <c r="JK22" s="13">
        <f>L22+CH22+AW22+DS22+FD22+GO22+HZ22</f>
        <v>18901</v>
      </c>
      <c r="JL22" s="13">
        <f>M22+CI22+AX22+DT22+FE22+GP22+IA22</f>
        <v>11634</v>
      </c>
      <c r="JM22" s="13">
        <f>N22+CJ22+AY22+DU22+FF22+GQ22+IB22</f>
        <v>4795.42</v>
      </c>
      <c r="JN22" s="13">
        <f>O22+CK22+AZ22+DV22+FG22+GR22+IC22</f>
        <v>14150</v>
      </c>
      <c r="JO22" s="13">
        <f>P22+CL22+BA22+DW22+FH22+GS22+ID22</f>
        <v>14150</v>
      </c>
      <c r="JP22" s="13">
        <f>Q22+CM22+BB22+DX22+FI22+GT22+IE22</f>
        <v>13478.52</v>
      </c>
      <c r="JQ22" s="13">
        <f>R22+CN22+BC22+DY22+FJ22+GU22+IF22</f>
        <v>20600</v>
      </c>
      <c r="JR22" s="13">
        <f>S22+CO22+BD22+DZ22+FK22+GV22+IG22</f>
        <v>17420</v>
      </c>
      <c r="JS22" s="13">
        <f>T22+CP22+BE22+EA22+FL22+GW22+IH22</f>
        <v>9773.869999999999</v>
      </c>
      <c r="JT22" s="13">
        <f>U22+CQ22+BF22+EB22+FM22+GX22+II22</f>
        <v>14435</v>
      </c>
      <c r="JU22" s="13">
        <f>V22+CR22+BG22+EC22+FN22+GY22+IJ22</f>
        <v>14435</v>
      </c>
      <c r="JV22" s="13">
        <f>W22+CS22+BH22+ED22+FO22+GZ22+IK22</f>
        <v>6359.38</v>
      </c>
      <c r="JW22" s="13">
        <f>X22+CT22+BI22+EE22+FP22+HA22+IL22</f>
        <v>13159</v>
      </c>
      <c r="JX22" s="13">
        <f>Y22+CU22+BJ22+EF22+FQ22+HB22+IM22</f>
        <v>13329</v>
      </c>
      <c r="JY22" s="13">
        <f>Z22+BK22+CV22+EG22+FR22+HC22+IN22</f>
        <v>7985.1000000000013</v>
      </c>
      <c r="JZ22" s="13">
        <f>AA22+BL22+CW22+EH22+FS22+HD22+IO22</f>
        <v>13291</v>
      </c>
      <c r="KA22" s="13">
        <f>AB22+BM22+CX22+EI22+FT22+HE22+IP22</f>
        <v>13393</v>
      </c>
      <c r="KB22" s="13">
        <f>AC22+BN22+CY22+EJ22+FU22+HF22+IQ22</f>
        <v>9985.6899999999987</v>
      </c>
      <c r="KC22" s="13">
        <f>AD22+BO22+CZ22+EK22+FV22+HG22+IR22</f>
        <v>14610</v>
      </c>
      <c r="KD22" s="13">
        <f>AE22+BP22+DA22+EL22+FW22+HH22+IS22</f>
        <v>11610</v>
      </c>
      <c r="KE22" s="13">
        <f>AF22+BQ22+DB22+EM22+FX22+HI22+IT22</f>
        <v>2517.5500000000002</v>
      </c>
      <c r="KF22" s="13">
        <f>AG22+BR22+DC22+EN22+FY22+HJ22+IU22</f>
        <v>10310</v>
      </c>
      <c r="KG22" s="13">
        <f>AH22+BS22+DD22+EO22+FZ22+HK22+IV22</f>
        <v>10310</v>
      </c>
      <c r="KH22" s="13">
        <f>AI22+BT22+DE22+EP22+GA22+HL22+IW22</f>
        <v>8226.32</v>
      </c>
      <c r="KI22" s="13">
        <f>AJ22+BU22+DF22+EQ22+GB22+HM22+IX22</f>
        <v>10433</v>
      </c>
      <c r="KJ22" s="13">
        <f>AK22+BV22+DG22+ER22+GC22+HN22+IY22</f>
        <v>10433</v>
      </c>
      <c r="KK22" s="13">
        <f>AL22+BW22+DH22+ES22+GD22+HO22+IZ22</f>
        <v>0</v>
      </c>
      <c r="KL22" s="13">
        <f>AM22+BX22+DI22+ET22+GE22+HP22+JA22</f>
        <v>0</v>
      </c>
    </row>
    <row r="23" spans="1:298" x14ac:dyDescent="0.25">
      <c r="A23" s="5">
        <v>2102</v>
      </c>
      <c r="B23" s="9" t="s">
        <v>317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/>
      <c r="AM23" s="13"/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13">
        <v>0</v>
      </c>
      <c r="AX23" s="13">
        <v>0</v>
      </c>
      <c r="AY23" s="13">
        <v>0</v>
      </c>
      <c r="AZ23" s="13">
        <v>0</v>
      </c>
      <c r="BA23" s="13">
        <v>0</v>
      </c>
      <c r="BB23" s="13">
        <v>0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20000</v>
      </c>
      <c r="BP23" s="13">
        <v>0</v>
      </c>
      <c r="BQ23" s="13"/>
      <c r="BR23" s="13">
        <f>40000-40000</f>
        <v>0</v>
      </c>
      <c r="BS23" s="13">
        <f>40000-40000</f>
        <v>0</v>
      </c>
      <c r="BT23" s="13">
        <v>0</v>
      </c>
      <c r="BU23" s="13">
        <f>40000-40000</f>
        <v>0</v>
      </c>
      <c r="BV23" s="13">
        <f>40000-40000</f>
        <v>0</v>
      </c>
      <c r="BW23" s="13"/>
      <c r="BX23" s="13"/>
      <c r="BY23" s="13">
        <v>1854.74</v>
      </c>
      <c r="BZ23" s="13">
        <v>1854.74</v>
      </c>
      <c r="CA23" s="13">
        <v>1435.89</v>
      </c>
      <c r="CB23" s="13">
        <v>1200</v>
      </c>
      <c r="CC23" s="13">
        <v>1500</v>
      </c>
      <c r="CD23" s="13">
        <v>1353.02</v>
      </c>
      <c r="CE23" s="13">
        <v>1139.3399999999999</v>
      </c>
      <c r="CF23" s="13">
        <v>1139.3399999999999</v>
      </c>
      <c r="CG23" s="13">
        <v>1136.3499999999999</v>
      </c>
      <c r="CH23" s="13">
        <v>1800</v>
      </c>
      <c r="CI23" s="13">
        <v>1800</v>
      </c>
      <c r="CJ23" s="13">
        <v>1270.26</v>
      </c>
      <c r="CK23" s="13">
        <v>1784</v>
      </c>
      <c r="CL23" s="13">
        <v>1784</v>
      </c>
      <c r="CM23" s="13">
        <v>1216.78</v>
      </c>
      <c r="CN23" s="13">
        <v>1462.3</v>
      </c>
      <c r="CO23" s="13">
        <v>2000</v>
      </c>
      <c r="CP23" s="13">
        <v>1648.47</v>
      </c>
      <c r="CQ23" s="13">
        <v>1984</v>
      </c>
      <c r="CR23" s="13">
        <v>1984</v>
      </c>
      <c r="CS23" s="13">
        <v>485.61</v>
      </c>
      <c r="CT23" s="13">
        <v>2000</v>
      </c>
      <c r="CU23" s="13">
        <v>2000</v>
      </c>
      <c r="CV23" s="13">
        <v>701.48</v>
      </c>
      <c r="CW23" s="13">
        <v>1740</v>
      </c>
      <c r="CX23" s="13">
        <v>1740</v>
      </c>
      <c r="CY23" s="13">
        <v>149</v>
      </c>
      <c r="CZ23" s="13">
        <v>1440</v>
      </c>
      <c r="DA23" s="13">
        <v>1440</v>
      </c>
      <c r="DB23" s="13">
        <v>147.04</v>
      </c>
      <c r="DC23" s="13">
        <v>1440</v>
      </c>
      <c r="DD23" s="13">
        <v>1440</v>
      </c>
      <c r="DE23" s="13">
        <v>0</v>
      </c>
      <c r="DF23" s="13">
        <v>880</v>
      </c>
      <c r="DG23" s="13">
        <v>880</v>
      </c>
      <c r="DH23" s="13"/>
      <c r="DI23" s="13"/>
      <c r="DJ23" s="13">
        <v>0</v>
      </c>
      <c r="DK23" s="13">
        <v>0</v>
      </c>
      <c r="DL23" s="13">
        <v>0</v>
      </c>
      <c r="DM23" s="13">
        <v>0</v>
      </c>
      <c r="DN23" s="13">
        <v>0</v>
      </c>
      <c r="DO23" s="13">
        <v>0</v>
      </c>
      <c r="DP23" s="13">
        <v>0</v>
      </c>
      <c r="DQ23" s="13">
        <v>0</v>
      </c>
      <c r="DR23" s="13">
        <v>0</v>
      </c>
      <c r="DS23" s="13">
        <v>0</v>
      </c>
      <c r="DT23" s="13">
        <v>3.49</v>
      </c>
      <c r="DU23" s="13">
        <v>0</v>
      </c>
      <c r="DV23" s="13">
        <v>0</v>
      </c>
      <c r="DW23" s="13">
        <v>0</v>
      </c>
      <c r="DX23" s="13">
        <v>0</v>
      </c>
      <c r="DY23" s="13">
        <v>0</v>
      </c>
      <c r="DZ23" s="13">
        <v>0</v>
      </c>
      <c r="EA23" s="13">
        <v>0</v>
      </c>
      <c r="EB23" s="13">
        <v>0</v>
      </c>
      <c r="EC23" s="13">
        <v>0</v>
      </c>
      <c r="ED23" s="13">
        <v>0</v>
      </c>
      <c r="EE23" s="13">
        <v>0</v>
      </c>
      <c r="EF23" s="13">
        <v>0</v>
      </c>
      <c r="EG23" s="13">
        <v>0</v>
      </c>
      <c r="EH23" s="13">
        <v>0</v>
      </c>
      <c r="EI23" s="13">
        <v>0</v>
      </c>
      <c r="EJ23" s="13">
        <v>0</v>
      </c>
      <c r="EK23" s="13">
        <v>0</v>
      </c>
      <c r="EL23" s="13">
        <v>0</v>
      </c>
      <c r="EM23" s="13">
        <v>0</v>
      </c>
      <c r="EN23" s="13">
        <v>0</v>
      </c>
      <c r="EO23" s="13">
        <v>0</v>
      </c>
      <c r="EP23" s="13">
        <v>0</v>
      </c>
      <c r="EQ23" s="13">
        <v>0</v>
      </c>
      <c r="ER23" s="13">
        <v>0</v>
      </c>
      <c r="ES23" s="13"/>
      <c r="ET23" s="13"/>
      <c r="EU23" s="13">
        <v>0</v>
      </c>
      <c r="EV23" s="13">
        <v>0</v>
      </c>
      <c r="EW23" s="13">
        <v>0</v>
      </c>
      <c r="EX23" s="13">
        <v>0</v>
      </c>
      <c r="EY23" s="13">
        <v>0</v>
      </c>
      <c r="EZ23" s="13">
        <v>0</v>
      </c>
      <c r="FA23" s="13">
        <v>0</v>
      </c>
      <c r="FB23" s="13">
        <v>0</v>
      </c>
      <c r="FC23" s="13">
        <v>0</v>
      </c>
      <c r="FD23" s="13">
        <v>0</v>
      </c>
      <c r="FE23" s="13">
        <v>0</v>
      </c>
      <c r="FF23" s="13">
        <v>0</v>
      </c>
      <c r="FG23" s="13">
        <v>0</v>
      </c>
      <c r="FH23" s="13">
        <v>0</v>
      </c>
      <c r="FI23" s="13">
        <v>0</v>
      </c>
      <c r="FJ23" s="13">
        <v>0</v>
      </c>
      <c r="FK23" s="13">
        <v>0</v>
      </c>
      <c r="FL23" s="13">
        <v>0</v>
      </c>
      <c r="FM23" s="13">
        <v>0</v>
      </c>
      <c r="FN23" s="13">
        <v>0</v>
      </c>
      <c r="FO23" s="13">
        <v>0</v>
      </c>
      <c r="FP23" s="13">
        <v>0</v>
      </c>
      <c r="FQ23" s="13">
        <v>0</v>
      </c>
      <c r="FR23" s="13">
        <v>0</v>
      </c>
      <c r="FS23" s="13">
        <v>0</v>
      </c>
      <c r="FT23" s="13">
        <v>0</v>
      </c>
      <c r="FU23" s="13">
        <v>0</v>
      </c>
      <c r="FV23" s="13">
        <v>0</v>
      </c>
      <c r="FW23" s="13">
        <v>0</v>
      </c>
      <c r="FX23" s="13">
        <v>0</v>
      </c>
      <c r="FY23" s="13">
        <v>0</v>
      </c>
      <c r="FZ23" s="13">
        <v>0</v>
      </c>
      <c r="GA23" s="13">
        <v>0</v>
      </c>
      <c r="GB23" s="13">
        <v>0</v>
      </c>
      <c r="GC23" s="13">
        <v>0</v>
      </c>
      <c r="GD23" s="13"/>
      <c r="GE23" s="13"/>
      <c r="GF23" s="13">
        <v>245.16</v>
      </c>
      <c r="GG23" s="13">
        <v>245.16</v>
      </c>
      <c r="GH23" s="13">
        <v>125</v>
      </c>
      <c r="GI23" s="13">
        <v>250</v>
      </c>
      <c r="GJ23" s="13">
        <v>250</v>
      </c>
      <c r="GK23" s="13">
        <v>198.5</v>
      </c>
      <c r="GL23" s="13">
        <v>163.93</v>
      </c>
      <c r="GM23" s="13">
        <v>100</v>
      </c>
      <c r="GN23" s="13">
        <v>64</v>
      </c>
      <c r="GO23" s="13">
        <v>100</v>
      </c>
      <c r="GP23" s="13">
        <v>100</v>
      </c>
      <c r="GQ23" s="13">
        <v>60</v>
      </c>
      <c r="GR23" s="13">
        <v>100</v>
      </c>
      <c r="GS23" s="13">
        <v>100</v>
      </c>
      <c r="GT23" s="13">
        <v>380.7</v>
      </c>
      <c r="GU23" s="13">
        <v>700</v>
      </c>
      <c r="GV23" s="13">
        <v>500</v>
      </c>
      <c r="GW23" s="13">
        <v>178</v>
      </c>
      <c r="GX23" s="13">
        <v>300</v>
      </c>
      <c r="GY23" s="13">
        <v>300</v>
      </c>
      <c r="GZ23" s="13">
        <v>30</v>
      </c>
      <c r="HA23" s="13">
        <v>100</v>
      </c>
      <c r="HB23" s="13">
        <v>520</v>
      </c>
      <c r="HC23" s="13">
        <v>535</v>
      </c>
      <c r="HD23" s="13">
        <v>100</v>
      </c>
      <c r="HE23" s="13">
        <v>100</v>
      </c>
      <c r="HF23" s="13">
        <v>0</v>
      </c>
      <c r="HG23" s="13">
        <v>100</v>
      </c>
      <c r="HH23" s="13">
        <v>100</v>
      </c>
      <c r="HI23" s="13">
        <v>67.040000000000006</v>
      </c>
      <c r="HJ23" s="13">
        <v>380</v>
      </c>
      <c r="HK23" s="13">
        <v>380</v>
      </c>
      <c r="HL23" s="13">
        <v>0</v>
      </c>
      <c r="HM23" s="13">
        <v>150</v>
      </c>
      <c r="HN23" s="13">
        <v>150</v>
      </c>
      <c r="HO23" s="13"/>
      <c r="HP23" s="13"/>
      <c r="HQ23" s="13">
        <v>0</v>
      </c>
      <c r="HR23" s="13">
        <v>0</v>
      </c>
      <c r="HS23" s="13">
        <v>0</v>
      </c>
      <c r="HT23" s="13">
        <v>0</v>
      </c>
      <c r="HU23" s="13">
        <v>0</v>
      </c>
      <c r="HV23" s="13">
        <v>0</v>
      </c>
      <c r="HW23" s="13">
        <v>286.72000000000003</v>
      </c>
      <c r="HX23" s="13">
        <v>0</v>
      </c>
      <c r="HY23" s="13">
        <v>0</v>
      </c>
      <c r="HZ23" s="13">
        <v>0</v>
      </c>
      <c r="IA23" s="13">
        <v>0</v>
      </c>
      <c r="IB23" s="13">
        <v>0</v>
      </c>
      <c r="IC23" s="13">
        <v>0</v>
      </c>
      <c r="ID23" s="13">
        <v>0</v>
      </c>
      <c r="IE23" s="13">
        <v>74.95</v>
      </c>
      <c r="IF23" s="13">
        <v>321.7</v>
      </c>
      <c r="IG23" s="13">
        <v>321.7</v>
      </c>
      <c r="IH23" s="13">
        <v>0</v>
      </c>
      <c r="II23" s="13"/>
      <c r="IJ23" s="13"/>
      <c r="IK23" s="13">
        <v>0</v>
      </c>
      <c r="IL23" s="13">
        <v>0</v>
      </c>
      <c r="IM23" s="13">
        <v>0</v>
      </c>
      <c r="IN23" s="13">
        <v>0</v>
      </c>
      <c r="IO23" s="13">
        <v>0</v>
      </c>
      <c r="IP23" s="13">
        <v>0</v>
      </c>
      <c r="IQ23" s="13">
        <v>0</v>
      </c>
      <c r="IR23" s="13">
        <v>0</v>
      </c>
      <c r="IS23" s="13">
        <v>0</v>
      </c>
      <c r="IT23" s="13">
        <v>0</v>
      </c>
      <c r="IU23" s="13">
        <v>0</v>
      </c>
      <c r="IV23" s="13">
        <v>0</v>
      </c>
      <c r="IW23" s="13">
        <v>0</v>
      </c>
      <c r="IX23" s="13">
        <v>0</v>
      </c>
      <c r="IY23" s="13">
        <v>0</v>
      </c>
      <c r="IZ23" s="13"/>
      <c r="JA23" s="13"/>
      <c r="JB23" s="13">
        <f>C23+BY23+AN23+DJ23+EU23+GF23+HQ23</f>
        <v>2099.9</v>
      </c>
      <c r="JC23" s="13">
        <f>D23+BZ23+AO23+DK23+EV23+GG23+HR23</f>
        <v>2099.9</v>
      </c>
      <c r="JD23" s="13">
        <f>E23+CA23+AP23+DL23+EW23+GH23+HS23</f>
        <v>1560.89</v>
      </c>
      <c r="JE23" s="13">
        <f>F23+CB23+AQ23+DM23+EX23+GI23+HT23</f>
        <v>1450</v>
      </c>
      <c r="JF23" s="13">
        <f>G23+CC23+AR23+DN23+EY23+GJ23+HU23</f>
        <v>1750</v>
      </c>
      <c r="JG23" s="13">
        <f>H23+CD23+AS23+DO23+EZ23+GK23+HV23</f>
        <v>1551.52</v>
      </c>
      <c r="JH23" s="13">
        <f>I23+CE23+AT23+DP23+FA23+GL23+HW23</f>
        <v>1589.99</v>
      </c>
      <c r="JI23" s="13">
        <f>J23+CF23+AU23+DQ23+FB23+GM23+HX23</f>
        <v>1239.3399999999999</v>
      </c>
      <c r="JJ23" s="13">
        <f>K23+CG23+AV23+DR23+FC23+GN23+HY23</f>
        <v>1200.3499999999999</v>
      </c>
      <c r="JK23" s="13">
        <f>L23+CH23+AW23+DS23+FD23+GO23+HZ23</f>
        <v>1900</v>
      </c>
      <c r="JL23" s="13">
        <f>M23+CI23+AX23+DT23+FE23+GP23+IA23</f>
        <v>1903.49</v>
      </c>
      <c r="JM23" s="13">
        <f>N23+CJ23+AY23+DU23+FF23+GQ23+IB23</f>
        <v>1330.26</v>
      </c>
      <c r="JN23" s="13">
        <f>O23+CK23+AZ23+DV23+FG23+GR23+IC23</f>
        <v>1884</v>
      </c>
      <c r="JO23" s="13">
        <f>P23+CL23+BA23+DW23+FH23+GS23+ID23</f>
        <v>1884</v>
      </c>
      <c r="JP23" s="13">
        <f>Q23+CM23+BB23+DX23+FI23+GT23+IE23</f>
        <v>1672.43</v>
      </c>
      <c r="JQ23" s="13">
        <f>R23+CN23+BC23+DY23+FJ23+GU23+IF23</f>
        <v>2484</v>
      </c>
      <c r="JR23" s="13">
        <f>S23+CO23+BD23+DZ23+FK23+GV23+IG23</f>
        <v>2821.7</v>
      </c>
      <c r="JS23" s="13">
        <f>T23+CP23+BE23+EA23+FL23+GW23+IH23</f>
        <v>1826.47</v>
      </c>
      <c r="JT23" s="13">
        <f>U23+CQ23+BF23+EB23+FM23+GX23+II23</f>
        <v>2284</v>
      </c>
      <c r="JU23" s="13">
        <f>V23+CR23+BG23+EC23+FN23+GY23+IJ23</f>
        <v>2284</v>
      </c>
      <c r="JV23" s="13">
        <f>W23+CS23+BH23+ED23+FO23+GZ23+IK23</f>
        <v>515.61</v>
      </c>
      <c r="JW23" s="13">
        <f>X23+CT23+BI23+EE23+FP23+HA23+IL23</f>
        <v>2100</v>
      </c>
      <c r="JX23" s="13">
        <f>Y23+CU23+BJ23+EF23+FQ23+HB23+IM23</f>
        <v>2520</v>
      </c>
      <c r="JY23" s="13">
        <f>Z23+BK23+CV23+EG23+FR23+HC23+IN23</f>
        <v>1236.48</v>
      </c>
      <c r="JZ23" s="13">
        <f>AA23+BL23+CW23+EH23+FS23+HD23+IO23</f>
        <v>1840</v>
      </c>
      <c r="KA23" s="13">
        <f>AB23+BM23+CX23+EI23+FT23+HE23+IP23</f>
        <v>1840</v>
      </c>
      <c r="KB23" s="13">
        <f>AC23+BN23+CY23+EJ23+FU23+HF23+IQ23</f>
        <v>149</v>
      </c>
      <c r="KC23" s="13">
        <f>AD23+BO23+CZ23+EK23+FV23+HG23+IR23</f>
        <v>21540</v>
      </c>
      <c r="KD23" s="13">
        <f>AE23+BP23+DA23+EL23+FW23+HH23+IS23</f>
        <v>1540</v>
      </c>
      <c r="KE23" s="13">
        <f>AF23+BQ23+DB23+EM23+FX23+HI23+IT23</f>
        <v>214.07999999999998</v>
      </c>
      <c r="KF23" s="13">
        <f>AG23+BR23+DC23+EN23+FY23+HJ23+IU23</f>
        <v>1820</v>
      </c>
      <c r="KG23" s="13">
        <f>AH23+BS23+DD23+EO23+FZ23+HK23+IV23</f>
        <v>1820</v>
      </c>
      <c r="KH23" s="13">
        <f>AI23+BT23+DE23+EP23+GA23+HL23+IW23</f>
        <v>0</v>
      </c>
      <c r="KI23" s="13">
        <f>AJ23+BU23+DF23+EQ23+GB23+HM23+IX23</f>
        <v>1030</v>
      </c>
      <c r="KJ23" s="13">
        <f>AK23+BV23+DG23+ER23+GC23+HN23+IY23</f>
        <v>1030</v>
      </c>
      <c r="KK23" s="13">
        <f>AL23+BW23+DH23+ES23+GD23+HO23+IZ23</f>
        <v>0</v>
      </c>
      <c r="KL23" s="13">
        <f>AM23+BX23+DI23+ET23+GE23+HP23+JA23</f>
        <v>0</v>
      </c>
    </row>
    <row r="24" spans="1:298" x14ac:dyDescent="0.25">
      <c r="A24" s="5">
        <v>2103</v>
      </c>
      <c r="B24" s="9" t="s">
        <v>10</v>
      </c>
      <c r="C24" s="13">
        <v>963.47</v>
      </c>
      <c r="D24" s="13">
        <v>1135.1199999999999</v>
      </c>
      <c r="E24" s="13">
        <v>1474.12</v>
      </c>
      <c r="F24" s="13">
        <v>1390</v>
      </c>
      <c r="G24" s="13">
        <v>500</v>
      </c>
      <c r="H24" s="13">
        <v>498.17</v>
      </c>
      <c r="I24" s="13">
        <v>521.30999999999995</v>
      </c>
      <c r="J24" s="13">
        <v>0</v>
      </c>
      <c r="K24" s="13">
        <v>0</v>
      </c>
      <c r="L24" s="13">
        <v>0</v>
      </c>
      <c r="M24" s="13">
        <v>31.41</v>
      </c>
      <c r="N24" s="13">
        <v>31.41</v>
      </c>
      <c r="O24" s="13">
        <v>32</v>
      </c>
      <c r="P24" s="13">
        <v>33</v>
      </c>
      <c r="Q24" s="13">
        <v>47.3</v>
      </c>
      <c r="R24" s="13">
        <v>33.299999999999997</v>
      </c>
      <c r="S24" s="13">
        <v>220.3</v>
      </c>
      <c r="T24" s="13">
        <v>33.299999999999997</v>
      </c>
      <c r="U24" s="13">
        <v>29</v>
      </c>
      <c r="V24" s="13">
        <v>33.299999999999997</v>
      </c>
      <c r="W24" s="13">
        <v>33.299999999999997</v>
      </c>
      <c r="X24" s="13">
        <v>30</v>
      </c>
      <c r="Y24" s="13">
        <v>30</v>
      </c>
      <c r="Z24" s="13">
        <v>0</v>
      </c>
      <c r="AA24" s="13">
        <v>100</v>
      </c>
      <c r="AB24" s="13">
        <v>40</v>
      </c>
      <c r="AC24" s="13">
        <v>0</v>
      </c>
      <c r="AD24" s="13">
        <v>40</v>
      </c>
      <c r="AE24" s="13">
        <v>40</v>
      </c>
      <c r="AF24" s="13"/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/>
      <c r="AM24" s="13"/>
      <c r="AN24" s="13">
        <v>3441.15</v>
      </c>
      <c r="AO24" s="13">
        <v>4398.51</v>
      </c>
      <c r="AP24" s="13">
        <v>4866.51</v>
      </c>
      <c r="AQ24" s="13">
        <v>643</v>
      </c>
      <c r="AR24" s="13">
        <v>643</v>
      </c>
      <c r="AS24" s="13">
        <v>514.36</v>
      </c>
      <c r="AT24" s="13">
        <v>465.57</v>
      </c>
      <c r="AU24" s="13">
        <v>0</v>
      </c>
      <c r="AV24" s="13">
        <v>133</v>
      </c>
      <c r="AW24" s="13">
        <v>200</v>
      </c>
      <c r="AX24" s="13">
        <v>200</v>
      </c>
      <c r="AY24" s="13">
        <v>281.58</v>
      </c>
      <c r="AZ24" s="13">
        <v>427</v>
      </c>
      <c r="BA24" s="13">
        <v>427</v>
      </c>
      <c r="BB24" s="13">
        <v>151.19999999999999</v>
      </c>
      <c r="BC24" s="13">
        <v>455.4</v>
      </c>
      <c r="BD24" s="13">
        <v>455.4</v>
      </c>
      <c r="BE24" s="13">
        <v>155.4</v>
      </c>
      <c r="BF24" s="13">
        <v>380</v>
      </c>
      <c r="BG24" s="13">
        <v>380</v>
      </c>
      <c r="BH24" s="13">
        <v>155.4</v>
      </c>
      <c r="BI24" s="13">
        <v>140</v>
      </c>
      <c r="BJ24" s="13">
        <v>140</v>
      </c>
      <c r="BK24" s="13">
        <v>0</v>
      </c>
      <c r="BL24" s="13">
        <v>150</v>
      </c>
      <c r="BM24" s="13">
        <v>150</v>
      </c>
      <c r="BN24" s="13">
        <v>0</v>
      </c>
      <c r="BO24" s="13">
        <v>152</v>
      </c>
      <c r="BP24" s="13">
        <v>152</v>
      </c>
      <c r="BQ24" s="13"/>
      <c r="BR24" s="13">
        <v>0</v>
      </c>
      <c r="BS24" s="13">
        <v>200</v>
      </c>
      <c r="BT24" s="13">
        <v>200</v>
      </c>
      <c r="BU24" s="13">
        <v>200</v>
      </c>
      <c r="BV24" s="13">
        <v>200</v>
      </c>
      <c r="BW24" s="13"/>
      <c r="BX24" s="13"/>
      <c r="BY24" s="13">
        <v>1898.37</v>
      </c>
      <c r="BZ24" s="13">
        <v>2609.38</v>
      </c>
      <c r="CA24" s="13">
        <v>3287.38</v>
      </c>
      <c r="CB24" s="13">
        <v>770</v>
      </c>
      <c r="CC24" s="13">
        <v>170</v>
      </c>
      <c r="CD24" s="13">
        <v>53.28</v>
      </c>
      <c r="CE24" s="13">
        <v>273.77</v>
      </c>
      <c r="CF24" s="13">
        <v>119</v>
      </c>
      <c r="CG24" s="13">
        <v>0</v>
      </c>
      <c r="CH24" s="13">
        <v>100</v>
      </c>
      <c r="CI24" s="13">
        <v>100</v>
      </c>
      <c r="CJ24" s="13">
        <v>77.09</v>
      </c>
      <c r="CK24" s="13">
        <v>156</v>
      </c>
      <c r="CL24" s="13">
        <v>156</v>
      </c>
      <c r="CM24" s="13">
        <v>57.6</v>
      </c>
      <c r="CN24" s="13">
        <v>159.19999999999999</v>
      </c>
      <c r="CO24" s="13">
        <v>59.2</v>
      </c>
      <c r="CP24" s="13">
        <v>59.2</v>
      </c>
      <c r="CQ24" s="13">
        <v>51</v>
      </c>
      <c r="CR24" s="13">
        <v>59.2</v>
      </c>
      <c r="CS24" s="13">
        <v>59.2</v>
      </c>
      <c r="CT24" s="13">
        <v>55</v>
      </c>
      <c r="CU24" s="13">
        <v>55</v>
      </c>
      <c r="CV24" s="13">
        <v>0</v>
      </c>
      <c r="CW24" s="13">
        <v>60</v>
      </c>
      <c r="CX24" s="13">
        <v>60</v>
      </c>
      <c r="CY24" s="13">
        <v>0</v>
      </c>
      <c r="CZ24" s="13">
        <v>60</v>
      </c>
      <c r="DA24" s="13">
        <v>60</v>
      </c>
      <c r="DB24" s="13">
        <v>0</v>
      </c>
      <c r="DC24" s="13">
        <v>0</v>
      </c>
      <c r="DD24" s="13">
        <v>0</v>
      </c>
      <c r="DE24" s="13">
        <v>0</v>
      </c>
      <c r="DF24" s="13">
        <v>0</v>
      </c>
      <c r="DG24" s="13">
        <v>0</v>
      </c>
      <c r="DH24" s="13"/>
      <c r="DI24" s="13"/>
      <c r="DJ24" s="13">
        <v>82.54</v>
      </c>
      <c r="DK24" s="13">
        <v>110.41</v>
      </c>
      <c r="DL24" s="13">
        <v>110.41</v>
      </c>
      <c r="DM24" s="13">
        <v>5</v>
      </c>
      <c r="DN24" s="13">
        <v>5</v>
      </c>
      <c r="DO24" s="13">
        <v>3.33</v>
      </c>
      <c r="DP24" s="13">
        <v>16</v>
      </c>
      <c r="DQ24" s="13">
        <v>0</v>
      </c>
      <c r="DR24" s="13">
        <v>0</v>
      </c>
      <c r="DS24" s="13">
        <v>0</v>
      </c>
      <c r="DT24" s="13">
        <v>0</v>
      </c>
      <c r="DU24" s="13">
        <v>3.49</v>
      </c>
      <c r="DV24" s="13">
        <v>0</v>
      </c>
      <c r="DW24" s="13">
        <v>0</v>
      </c>
      <c r="DX24" s="13">
        <v>3.6</v>
      </c>
      <c r="DY24" s="13">
        <v>3.7</v>
      </c>
      <c r="DZ24" s="13">
        <v>3.7</v>
      </c>
      <c r="EA24" s="13">
        <v>3.7</v>
      </c>
      <c r="EB24" s="13">
        <v>3</v>
      </c>
      <c r="EC24" s="13">
        <v>32.700000000000003</v>
      </c>
      <c r="ED24" s="13">
        <v>32.700000000000003</v>
      </c>
      <c r="EE24" s="13">
        <v>4</v>
      </c>
      <c r="EF24" s="13">
        <v>4</v>
      </c>
      <c r="EG24" s="13">
        <v>0</v>
      </c>
      <c r="EH24" s="13">
        <v>100</v>
      </c>
      <c r="EI24" s="13">
        <v>0</v>
      </c>
      <c r="EJ24" s="13">
        <v>0</v>
      </c>
      <c r="EK24" s="13">
        <v>16</v>
      </c>
      <c r="EL24" s="13">
        <v>16</v>
      </c>
      <c r="EM24" s="13"/>
      <c r="EN24" s="13">
        <v>0</v>
      </c>
      <c r="EO24" s="13">
        <v>0</v>
      </c>
      <c r="EP24" s="13">
        <v>0</v>
      </c>
      <c r="EQ24" s="13">
        <v>0</v>
      </c>
      <c r="ER24" s="13">
        <v>0</v>
      </c>
      <c r="ES24" s="13"/>
      <c r="ET24" s="13"/>
      <c r="EU24" s="13">
        <v>6167.96</v>
      </c>
      <c r="EV24" s="13">
        <v>6167.96</v>
      </c>
      <c r="EW24" s="13">
        <v>6167.78</v>
      </c>
      <c r="EX24" s="13">
        <v>14146</v>
      </c>
      <c r="EY24" s="13">
        <v>14146</v>
      </c>
      <c r="EZ24" s="13">
        <v>11558.24</v>
      </c>
      <c r="FA24" s="13">
        <v>11576.27</v>
      </c>
      <c r="FB24" s="13">
        <v>11576.27</v>
      </c>
      <c r="FC24" s="13">
        <v>11058.06</v>
      </c>
      <c r="FD24" s="13">
        <v>10865</v>
      </c>
      <c r="FE24" s="13">
        <v>10865</v>
      </c>
      <c r="FF24" s="13">
        <v>10341.41</v>
      </c>
      <c r="FG24" s="13">
        <v>8367</v>
      </c>
      <c r="FH24" s="13">
        <v>8367</v>
      </c>
      <c r="FI24" s="13">
        <v>9034.56</v>
      </c>
      <c r="FJ24" s="13">
        <v>8403.2800000000007</v>
      </c>
      <c r="FK24" s="13">
        <v>8848</v>
      </c>
      <c r="FL24" s="13">
        <v>6779.94</v>
      </c>
      <c r="FM24" s="13">
        <v>6134</v>
      </c>
      <c r="FN24" s="13">
        <v>8000</v>
      </c>
      <c r="FO24" s="13">
        <v>6797.14</v>
      </c>
      <c r="FP24" s="13">
        <v>5800</v>
      </c>
      <c r="FQ24" s="13">
        <v>6800</v>
      </c>
      <c r="FR24" s="13">
        <v>7241.24</v>
      </c>
      <c r="FS24" s="13">
        <v>7832</v>
      </c>
      <c r="FT24" s="13">
        <v>7832</v>
      </c>
      <c r="FU24" s="13">
        <v>6835.34</v>
      </c>
      <c r="FV24" s="13">
        <v>8047</v>
      </c>
      <c r="FW24" s="13">
        <v>8047</v>
      </c>
      <c r="FX24" s="13">
        <v>7662.25</v>
      </c>
      <c r="FY24" s="13">
        <v>7270</v>
      </c>
      <c r="FZ24" s="13">
        <v>7270</v>
      </c>
      <c r="GA24" s="13">
        <v>6601.35</v>
      </c>
      <c r="GB24" s="13">
        <v>7670</v>
      </c>
      <c r="GC24" s="13">
        <v>7670</v>
      </c>
      <c r="GD24" s="13"/>
      <c r="GE24" s="13"/>
      <c r="GF24" s="13">
        <v>2016.52</v>
      </c>
      <c r="GG24" s="13">
        <v>2581.38</v>
      </c>
      <c r="GH24" s="13">
        <v>3049.38</v>
      </c>
      <c r="GI24" s="13">
        <v>401</v>
      </c>
      <c r="GJ24" s="13">
        <v>101</v>
      </c>
      <c r="GK24" s="13">
        <v>203.76</v>
      </c>
      <c r="GL24" s="13">
        <v>195.08</v>
      </c>
      <c r="GM24" s="13">
        <v>0</v>
      </c>
      <c r="GN24" s="13">
        <v>133</v>
      </c>
      <c r="GO24" s="13">
        <v>150</v>
      </c>
      <c r="GP24" s="13">
        <v>150</v>
      </c>
      <c r="GQ24" s="13">
        <v>211.78</v>
      </c>
      <c r="GR24" s="13">
        <v>177</v>
      </c>
      <c r="GS24" s="13">
        <v>177</v>
      </c>
      <c r="GT24" s="13">
        <v>79.2</v>
      </c>
      <c r="GU24" s="13">
        <v>231.4</v>
      </c>
      <c r="GV24" s="13">
        <v>231.4</v>
      </c>
      <c r="GW24" s="13">
        <v>81.400000000000006</v>
      </c>
      <c r="GX24" s="13">
        <v>193</v>
      </c>
      <c r="GY24" s="13">
        <v>341.5</v>
      </c>
      <c r="GZ24" s="13">
        <v>341.5</v>
      </c>
      <c r="HA24" s="13">
        <v>200</v>
      </c>
      <c r="HB24" s="13">
        <v>200</v>
      </c>
      <c r="HC24" s="13">
        <v>0</v>
      </c>
      <c r="HD24" s="13">
        <v>250</v>
      </c>
      <c r="HE24" s="13">
        <v>250</v>
      </c>
      <c r="HF24" s="13">
        <v>0</v>
      </c>
      <c r="HG24" s="13">
        <v>250</v>
      </c>
      <c r="HH24" s="13">
        <v>250</v>
      </c>
      <c r="HI24" s="13"/>
      <c r="HJ24" s="13">
        <v>150</v>
      </c>
      <c r="HK24" s="13">
        <v>150</v>
      </c>
      <c r="HL24" s="13">
        <v>0</v>
      </c>
      <c r="HM24" s="13">
        <v>150</v>
      </c>
      <c r="HN24" s="13">
        <v>150</v>
      </c>
      <c r="HO24" s="13"/>
      <c r="HP24" s="13"/>
      <c r="HQ24" s="13">
        <v>0</v>
      </c>
      <c r="HR24" s="13">
        <v>0</v>
      </c>
      <c r="HS24" s="13">
        <v>0</v>
      </c>
      <c r="HT24" s="13">
        <v>0</v>
      </c>
      <c r="HU24" s="13">
        <v>0</v>
      </c>
      <c r="HV24" s="13">
        <v>73.260000000000005</v>
      </c>
      <c r="HW24" s="13">
        <v>2899.04</v>
      </c>
      <c r="HX24" s="13">
        <v>1181.8499999999999</v>
      </c>
      <c r="HY24" s="13">
        <v>1181.8499999999999</v>
      </c>
      <c r="HZ24" s="13">
        <v>1510</v>
      </c>
      <c r="IA24" s="13">
        <v>1510</v>
      </c>
      <c r="IB24" s="13">
        <v>1181.8499999999999</v>
      </c>
      <c r="IC24" s="13">
        <v>2359</v>
      </c>
      <c r="ID24" s="13">
        <v>2359</v>
      </c>
      <c r="IE24" s="13">
        <v>1186.5999999999999</v>
      </c>
      <c r="IF24" s="13">
        <v>1848.72</v>
      </c>
      <c r="IG24" s="13">
        <v>189.3</v>
      </c>
      <c r="IH24" s="13">
        <v>203.14</v>
      </c>
      <c r="II24" s="13">
        <v>1054</v>
      </c>
      <c r="IJ24" s="13">
        <v>300</v>
      </c>
      <c r="IK24" s="13">
        <v>157.19999999999999</v>
      </c>
      <c r="IL24" s="13">
        <v>1370</v>
      </c>
      <c r="IM24" s="13">
        <v>1370</v>
      </c>
      <c r="IN24" s="13">
        <v>159.88999999999999</v>
      </c>
      <c r="IO24" s="13">
        <v>0</v>
      </c>
      <c r="IP24" s="13">
        <v>0</v>
      </c>
      <c r="IQ24" s="13">
        <v>0</v>
      </c>
      <c r="IR24" s="13">
        <v>0</v>
      </c>
      <c r="IS24" s="13">
        <v>0</v>
      </c>
      <c r="IT24" s="13">
        <v>0</v>
      </c>
      <c r="IU24" s="13">
        <v>0</v>
      </c>
      <c r="IV24" s="13">
        <v>0</v>
      </c>
      <c r="IW24" s="13">
        <v>0</v>
      </c>
      <c r="IX24" s="13">
        <v>0</v>
      </c>
      <c r="IY24" s="13">
        <v>0</v>
      </c>
      <c r="IZ24" s="13"/>
      <c r="JA24" s="13"/>
      <c r="JB24" s="13">
        <f>C24+BY24+AN24+DJ24+EU24+GF24+HQ24</f>
        <v>14570.01</v>
      </c>
      <c r="JC24" s="13">
        <f>D24+BZ24+AO24+DK24+EV24+GG24+HR24</f>
        <v>17002.760000000002</v>
      </c>
      <c r="JD24" s="13">
        <f>E24+CA24+AP24+DL24+EW24+GH24+HS24</f>
        <v>18955.580000000002</v>
      </c>
      <c r="JE24" s="13">
        <f>F24+CB24+AQ24+DM24+EX24+GI24+HT24</f>
        <v>17355</v>
      </c>
      <c r="JF24" s="13">
        <f>G24+CC24+AR24+DN24+EY24+GJ24+HU24</f>
        <v>15565</v>
      </c>
      <c r="JG24" s="13">
        <f>H24+CD24+AS24+DO24+EZ24+GK24+HV24</f>
        <v>12904.4</v>
      </c>
      <c r="JH24" s="13">
        <f>I24+CE24+AT24+DP24+FA24+GL24+HW24</f>
        <v>15947.04</v>
      </c>
      <c r="JI24" s="13">
        <f>J24+CF24+AU24+DQ24+FB24+GM24+HX24</f>
        <v>12877.12</v>
      </c>
      <c r="JJ24" s="13">
        <f>K24+CG24+AV24+DR24+FC24+GN24+HY24</f>
        <v>12505.91</v>
      </c>
      <c r="JK24" s="13">
        <f>L24+CH24+AW24+DS24+FD24+GO24+HZ24</f>
        <v>12825</v>
      </c>
      <c r="JL24" s="13">
        <f>M24+CI24+AX24+DT24+FE24+GP24+IA24</f>
        <v>12856.41</v>
      </c>
      <c r="JM24" s="13">
        <f>N24+CJ24+AY24+DU24+FF24+GQ24+IB24</f>
        <v>12128.61</v>
      </c>
      <c r="JN24" s="13">
        <f>O24+CK24+AZ24+DV24+FG24+GR24+IC24</f>
        <v>11518</v>
      </c>
      <c r="JO24" s="13">
        <f>P24+CL24+BA24+DW24+FH24+GS24+ID24</f>
        <v>11519</v>
      </c>
      <c r="JP24" s="13">
        <f>Q24+CM24+BB24+DX24+FI24+GT24+IE24</f>
        <v>10560.060000000001</v>
      </c>
      <c r="JQ24" s="13">
        <f>R24+CN24+BC24+DY24+FJ24+GU24+IF24</f>
        <v>11135</v>
      </c>
      <c r="JR24" s="13">
        <f>S24+CO24+BD24+DZ24+FK24+GV24+IG24</f>
        <v>10007.299999999999</v>
      </c>
      <c r="JS24" s="13">
        <f>T24+CP24+BE24+EA24+FL24+GW24+IH24</f>
        <v>7316.08</v>
      </c>
      <c r="JT24" s="13">
        <f>U24+CQ24+BF24+EB24+FM24+GX24+II24</f>
        <v>7844</v>
      </c>
      <c r="JU24" s="13">
        <f>V24+CR24+BG24+EC24+FN24+GY24+IJ24</f>
        <v>9146.7000000000007</v>
      </c>
      <c r="JV24" s="13">
        <f>W24+CS24+BH24+ED24+FO24+GZ24+IK24</f>
        <v>7576.4400000000005</v>
      </c>
      <c r="JW24" s="13">
        <f>X24+CT24+BI24+EE24+FP24+HA24+IL24</f>
        <v>7599</v>
      </c>
      <c r="JX24" s="13">
        <f>Y24+CU24+BJ24+EF24+FQ24+HB24+IM24</f>
        <v>8599</v>
      </c>
      <c r="JY24" s="13">
        <f>Z24+BK24+CV24+EG24+FR24+HC24+IN24</f>
        <v>7401.13</v>
      </c>
      <c r="JZ24" s="13">
        <f>AA24+BL24+CW24+EH24+FS24+HD24+IO24</f>
        <v>8492</v>
      </c>
      <c r="KA24" s="13">
        <f>AB24+BM24+CX24+EI24+FT24+HE24+IP24</f>
        <v>8332</v>
      </c>
      <c r="KB24" s="13">
        <f>AC24+BN24+CY24+EJ24+FU24+HF24+IQ24</f>
        <v>6835.34</v>
      </c>
      <c r="KC24" s="13">
        <f>AD24+BO24+CZ24+EK24+FV24+HG24+IR24</f>
        <v>8565</v>
      </c>
      <c r="KD24" s="13">
        <f>AE24+BP24+DA24+EL24+FW24+HH24+IS24</f>
        <v>8565</v>
      </c>
      <c r="KE24" s="13">
        <f>AF24+BQ24+DB24+EM24+FX24+HI24+IT24</f>
        <v>7662.25</v>
      </c>
      <c r="KF24" s="13">
        <f>AG24+BR24+DC24+EN24+FY24+HJ24+IU24</f>
        <v>7420</v>
      </c>
      <c r="KG24" s="13">
        <f>AH24+BS24+DD24+EO24+FZ24+HK24+IV24</f>
        <v>7620</v>
      </c>
      <c r="KH24" s="13">
        <f>AI24+BT24+DE24+EP24+GA24+HL24+IW24</f>
        <v>6801.35</v>
      </c>
      <c r="KI24" s="13">
        <f>AJ24+BU24+DF24+EQ24+GB24+HM24+IX24</f>
        <v>8020</v>
      </c>
      <c r="KJ24" s="13">
        <f>AK24+BV24+DG24+ER24+GC24+HN24+IY24</f>
        <v>8020</v>
      </c>
      <c r="KK24" s="13">
        <f>AL24+BW24+DH24+ES24+GD24+HO24+IZ24</f>
        <v>0</v>
      </c>
      <c r="KL24" s="13">
        <f>AM24+BX24+DI24+ET24+GE24+HP24+JA24</f>
        <v>0</v>
      </c>
    </row>
    <row r="25" spans="1:298" x14ac:dyDescent="0.25">
      <c r="A25" s="5">
        <v>2104</v>
      </c>
      <c r="B25" s="9" t="s">
        <v>11</v>
      </c>
      <c r="C25" s="13">
        <v>2188.7399999999998</v>
      </c>
      <c r="D25" s="13">
        <v>2188.7399999999998</v>
      </c>
      <c r="E25" s="13">
        <v>2503.36</v>
      </c>
      <c r="F25" s="13">
        <v>4779</v>
      </c>
      <c r="G25" s="13">
        <v>4179</v>
      </c>
      <c r="H25" s="13">
        <v>3377.75</v>
      </c>
      <c r="I25" s="13">
        <v>3467.21</v>
      </c>
      <c r="J25" s="13">
        <v>3000</v>
      </c>
      <c r="K25" s="13">
        <v>2231.98</v>
      </c>
      <c r="L25" s="13">
        <v>2948</v>
      </c>
      <c r="M25" s="13">
        <v>2948</v>
      </c>
      <c r="N25" s="13">
        <v>2416.5300000000002</v>
      </c>
      <c r="O25" s="13">
        <v>2340</v>
      </c>
      <c r="P25" s="13">
        <v>2340</v>
      </c>
      <c r="Q25" s="13">
        <v>2271.5700000000002</v>
      </c>
      <c r="R25" s="13">
        <v>3028.69</v>
      </c>
      <c r="S25" s="13">
        <v>2106</v>
      </c>
      <c r="T25" s="13">
        <v>1829.03</v>
      </c>
      <c r="U25" s="13">
        <v>2454</v>
      </c>
      <c r="V25" s="13">
        <v>2454</v>
      </c>
      <c r="W25" s="13">
        <v>2441.54</v>
      </c>
      <c r="X25" s="13">
        <v>2600</v>
      </c>
      <c r="Y25" s="13">
        <v>2600</v>
      </c>
      <c r="Z25" s="13">
        <v>1698.51</v>
      </c>
      <c r="AA25" s="13">
        <v>4000</v>
      </c>
      <c r="AB25" s="13">
        <v>4000</v>
      </c>
      <c r="AC25" s="13">
        <v>2251.9</v>
      </c>
      <c r="AD25" s="13">
        <v>3000</v>
      </c>
      <c r="AE25" s="13">
        <v>3000</v>
      </c>
      <c r="AF25" s="13">
        <v>1720.74</v>
      </c>
      <c r="AG25" s="13">
        <v>2907</v>
      </c>
      <c r="AH25" s="13">
        <v>2907</v>
      </c>
      <c r="AI25" s="13">
        <v>1624.97</v>
      </c>
      <c r="AJ25" s="13">
        <v>2160</v>
      </c>
      <c r="AK25" s="13">
        <v>2160</v>
      </c>
      <c r="AL25" s="13"/>
      <c r="AM25" s="13"/>
      <c r="AN25" s="13">
        <v>16634.419999999998</v>
      </c>
      <c r="AO25" s="13">
        <v>16634.419999999998</v>
      </c>
      <c r="AP25" s="13">
        <v>19025.39</v>
      </c>
      <c r="AQ25" s="13">
        <v>22302</v>
      </c>
      <c r="AR25" s="13">
        <v>18302</v>
      </c>
      <c r="AS25" s="13">
        <v>15762.81</v>
      </c>
      <c r="AT25" s="13">
        <v>16180.33</v>
      </c>
      <c r="AU25" s="13">
        <v>16180.33</v>
      </c>
      <c r="AV25" s="13">
        <v>10415.959999999999</v>
      </c>
      <c r="AW25" s="13">
        <v>13993</v>
      </c>
      <c r="AX25" s="13">
        <v>13993</v>
      </c>
      <c r="AY25" s="13">
        <v>11277.09</v>
      </c>
      <c r="AZ25" s="13">
        <v>11154</v>
      </c>
      <c r="BA25" s="13">
        <v>11154</v>
      </c>
      <c r="BB25" s="13">
        <v>11213.76</v>
      </c>
      <c r="BC25" s="13">
        <v>12918.03</v>
      </c>
      <c r="BD25" s="13">
        <v>10179</v>
      </c>
      <c r="BE25" s="13">
        <v>9344.09</v>
      </c>
      <c r="BF25" s="13">
        <v>12368</v>
      </c>
      <c r="BG25" s="13">
        <v>12368</v>
      </c>
      <c r="BH25" s="13">
        <v>12154.43</v>
      </c>
      <c r="BI25" s="13">
        <v>13000</v>
      </c>
      <c r="BJ25" s="13">
        <v>13000</v>
      </c>
      <c r="BK25" s="13">
        <v>7836.96</v>
      </c>
      <c r="BL25" s="13">
        <v>16150</v>
      </c>
      <c r="BM25" s="13">
        <v>96150</v>
      </c>
      <c r="BN25" s="13">
        <v>88252.24</v>
      </c>
      <c r="BO25" s="13">
        <v>130350</v>
      </c>
      <c r="BP25" s="13">
        <v>130350</v>
      </c>
      <c r="BQ25" s="13">
        <v>65214.09</v>
      </c>
      <c r="BR25" s="13">
        <f>105193+40000</f>
        <v>145193</v>
      </c>
      <c r="BS25" s="13">
        <v>145193</v>
      </c>
      <c r="BT25" s="13">
        <v>97345.19</v>
      </c>
      <c r="BU25" s="13">
        <v>127860</v>
      </c>
      <c r="BV25" s="13">
        <v>127860</v>
      </c>
      <c r="BW25" s="13"/>
      <c r="BX25" s="13"/>
      <c r="BY25" s="13">
        <v>10897.93</v>
      </c>
      <c r="BZ25" s="13">
        <v>10897.93</v>
      </c>
      <c r="CA25" s="13">
        <v>12286.76</v>
      </c>
      <c r="CB25" s="13">
        <v>10000</v>
      </c>
      <c r="CC25" s="13">
        <v>10500</v>
      </c>
      <c r="CD25" s="13">
        <v>7673.24</v>
      </c>
      <c r="CE25" s="13">
        <v>8459.02</v>
      </c>
      <c r="CF25" s="13">
        <v>8459.02</v>
      </c>
      <c r="CG25" s="13">
        <v>6470.65</v>
      </c>
      <c r="CH25" s="13">
        <v>6490</v>
      </c>
      <c r="CI25" s="13">
        <v>6490</v>
      </c>
      <c r="CJ25" s="13">
        <v>5517.5</v>
      </c>
      <c r="CK25" s="13">
        <v>6162</v>
      </c>
      <c r="CL25" s="13">
        <v>6162</v>
      </c>
      <c r="CM25" s="13">
        <v>4303.8</v>
      </c>
      <c r="CN25" s="13">
        <v>6131.15</v>
      </c>
      <c r="CO25" s="13">
        <v>4368</v>
      </c>
      <c r="CP25" s="13">
        <v>3733.54</v>
      </c>
      <c r="CQ25" s="13">
        <v>5875</v>
      </c>
      <c r="CR25" s="13">
        <v>5875</v>
      </c>
      <c r="CS25" s="13">
        <v>4578.6400000000003</v>
      </c>
      <c r="CT25" s="13">
        <v>5200</v>
      </c>
      <c r="CU25" s="13">
        <v>5200</v>
      </c>
      <c r="CV25" s="13">
        <v>2746.46</v>
      </c>
      <c r="CW25" s="13">
        <v>6800</v>
      </c>
      <c r="CX25" s="13">
        <v>6800</v>
      </c>
      <c r="CY25" s="13">
        <v>3600.47</v>
      </c>
      <c r="CZ25" s="13">
        <v>5100</v>
      </c>
      <c r="DA25" s="13">
        <v>5100</v>
      </c>
      <c r="DB25" s="13">
        <v>3616.77</v>
      </c>
      <c r="DC25" s="13">
        <v>4894</v>
      </c>
      <c r="DD25" s="13">
        <v>40000</v>
      </c>
      <c r="DE25" s="13">
        <v>2867.64</v>
      </c>
      <c r="DF25" s="13">
        <v>3590</v>
      </c>
      <c r="DG25" s="13">
        <v>3590</v>
      </c>
      <c r="DH25" s="13"/>
      <c r="DI25" s="13"/>
      <c r="DJ25" s="13">
        <v>437.75</v>
      </c>
      <c r="DK25" s="13">
        <v>437.75</v>
      </c>
      <c r="DL25" s="13">
        <v>500.69</v>
      </c>
      <c r="DM25" s="13">
        <v>530</v>
      </c>
      <c r="DN25" s="13">
        <v>530</v>
      </c>
      <c r="DO25" s="13">
        <v>375.29</v>
      </c>
      <c r="DP25" s="13">
        <v>1880</v>
      </c>
      <c r="DQ25" s="13">
        <v>500</v>
      </c>
      <c r="DR25" s="13">
        <v>248.02</v>
      </c>
      <c r="DS25" s="13">
        <v>328</v>
      </c>
      <c r="DT25" s="13">
        <v>328</v>
      </c>
      <c r="DU25" s="13">
        <v>1080.53</v>
      </c>
      <c r="DV25" s="13">
        <v>273</v>
      </c>
      <c r="DW25" s="13">
        <v>273</v>
      </c>
      <c r="DX25" s="13">
        <v>252.39</v>
      </c>
      <c r="DY25" s="13">
        <v>290.98</v>
      </c>
      <c r="DZ25" s="13">
        <v>234</v>
      </c>
      <c r="EA25" s="13">
        <v>203.23</v>
      </c>
      <c r="EB25" s="13">
        <v>283</v>
      </c>
      <c r="EC25" s="13">
        <v>283</v>
      </c>
      <c r="ED25" s="13">
        <v>271.27999999999997</v>
      </c>
      <c r="EE25" s="13">
        <v>290</v>
      </c>
      <c r="EF25" s="13">
        <v>1290</v>
      </c>
      <c r="EG25" s="13">
        <v>2310.86</v>
      </c>
      <c r="EH25" s="13">
        <v>2000</v>
      </c>
      <c r="EI25" s="13">
        <v>2000</v>
      </c>
      <c r="EJ25" s="13">
        <v>953.85</v>
      </c>
      <c r="EK25" s="13">
        <v>1500</v>
      </c>
      <c r="EL25" s="13">
        <v>1500</v>
      </c>
      <c r="EM25" s="13">
        <v>681.81</v>
      </c>
      <c r="EN25" s="13">
        <v>1592</v>
      </c>
      <c r="EO25" s="13">
        <v>1592</v>
      </c>
      <c r="EP25" s="13">
        <v>722.02</v>
      </c>
      <c r="EQ25" s="13">
        <v>3540</v>
      </c>
      <c r="ER25" s="13">
        <v>3540</v>
      </c>
      <c r="ES25" s="13"/>
      <c r="ET25" s="13"/>
      <c r="EU25" s="13">
        <v>4627.62</v>
      </c>
      <c r="EV25" s="13">
        <v>4627.62</v>
      </c>
      <c r="EW25" s="13">
        <v>5022.42</v>
      </c>
      <c r="EX25" s="13">
        <v>5410</v>
      </c>
      <c r="EY25" s="13">
        <v>5410</v>
      </c>
      <c r="EZ25" s="13">
        <v>3753.05</v>
      </c>
      <c r="FA25" s="13">
        <v>3852.46</v>
      </c>
      <c r="FB25" s="13">
        <v>3500</v>
      </c>
      <c r="FC25" s="13">
        <v>2480.0100000000002</v>
      </c>
      <c r="FD25" s="13">
        <v>3276</v>
      </c>
      <c r="FE25" s="13">
        <v>3276</v>
      </c>
      <c r="FF25" s="13">
        <v>2685.03</v>
      </c>
      <c r="FG25" s="13">
        <v>2574</v>
      </c>
      <c r="FH25" s="13">
        <v>2574</v>
      </c>
      <c r="FI25" s="13">
        <v>2530.7600000000002</v>
      </c>
      <c r="FJ25" s="13">
        <v>3729.51</v>
      </c>
      <c r="FK25" s="13">
        <v>2340</v>
      </c>
      <c r="FL25" s="13">
        <v>2032.26</v>
      </c>
      <c r="FM25" s="13">
        <v>2828</v>
      </c>
      <c r="FN25" s="13">
        <v>2828</v>
      </c>
      <c r="FO25" s="13">
        <v>2749.39</v>
      </c>
      <c r="FP25" s="13">
        <v>3150</v>
      </c>
      <c r="FQ25" s="13">
        <v>3150</v>
      </c>
      <c r="FR25" s="13">
        <v>1643.39</v>
      </c>
      <c r="FS25" s="13">
        <v>3700</v>
      </c>
      <c r="FT25" s="13">
        <v>3700</v>
      </c>
      <c r="FU25" s="13">
        <v>1908.45</v>
      </c>
      <c r="FV25" s="13">
        <v>2900</v>
      </c>
      <c r="FW25" s="13">
        <v>2900</v>
      </c>
      <c r="FX25" s="13">
        <v>1519.23</v>
      </c>
      <c r="FY25" s="13">
        <v>3407</v>
      </c>
      <c r="FZ25" s="13">
        <v>3407</v>
      </c>
      <c r="GA25" s="13">
        <v>2098.12</v>
      </c>
      <c r="GB25" s="13">
        <v>2930</v>
      </c>
      <c r="GC25" s="13">
        <v>2930</v>
      </c>
      <c r="GD25" s="13"/>
      <c r="GE25" s="13"/>
      <c r="GF25" s="13">
        <v>13018.27</v>
      </c>
      <c r="GG25" s="13">
        <v>13018.27</v>
      </c>
      <c r="GH25" s="13">
        <v>11607.89</v>
      </c>
      <c r="GI25" s="13">
        <v>11782</v>
      </c>
      <c r="GJ25" s="13">
        <v>10000</v>
      </c>
      <c r="GK25" s="13">
        <v>8493.2800000000007</v>
      </c>
      <c r="GL25" s="13">
        <v>8639.34</v>
      </c>
      <c r="GM25" s="13">
        <v>8639.34</v>
      </c>
      <c r="GN25" s="13">
        <v>5590.11</v>
      </c>
      <c r="GO25" s="13">
        <v>7753</v>
      </c>
      <c r="GP25" s="13">
        <v>7753</v>
      </c>
      <c r="GQ25" s="13">
        <v>6734.75</v>
      </c>
      <c r="GR25" s="13">
        <v>7098</v>
      </c>
      <c r="GS25" s="13">
        <v>7098</v>
      </c>
      <c r="GT25" s="13">
        <v>8695.32</v>
      </c>
      <c r="GU25" s="13">
        <v>9721.31</v>
      </c>
      <c r="GV25" s="13">
        <v>8112</v>
      </c>
      <c r="GW25" s="13">
        <v>8907.33</v>
      </c>
      <c r="GX25" s="13">
        <v>9995</v>
      </c>
      <c r="GY25" s="13">
        <v>9995</v>
      </c>
      <c r="GZ25" s="13">
        <v>14019.58</v>
      </c>
      <c r="HA25" s="13">
        <v>15600</v>
      </c>
      <c r="HB25" s="13">
        <v>15600</v>
      </c>
      <c r="HC25" s="13">
        <v>5098.95</v>
      </c>
      <c r="HD25" s="13">
        <v>15250</v>
      </c>
      <c r="HE25" s="13">
        <v>15250</v>
      </c>
      <c r="HF25" s="13">
        <v>8420.41</v>
      </c>
      <c r="HG25" s="13">
        <v>10750</v>
      </c>
      <c r="HH25" s="13">
        <v>10750</v>
      </c>
      <c r="HI25" s="13">
        <v>8268.91</v>
      </c>
      <c r="HJ25" s="13">
        <v>8502</v>
      </c>
      <c r="HK25" s="13">
        <v>8502</v>
      </c>
      <c r="HL25" s="13">
        <v>6345.53</v>
      </c>
      <c r="HM25" s="13">
        <v>5950</v>
      </c>
      <c r="HN25" s="13">
        <v>5950</v>
      </c>
      <c r="HO25" s="13"/>
      <c r="HP25" s="13"/>
      <c r="HQ25" s="13">
        <v>0</v>
      </c>
      <c r="HR25" s="13">
        <v>0</v>
      </c>
      <c r="HS25" s="13">
        <v>0</v>
      </c>
      <c r="HT25" s="13">
        <v>0</v>
      </c>
      <c r="HU25" s="13">
        <v>6000</v>
      </c>
      <c r="HV25" s="13">
        <v>5825.23</v>
      </c>
      <c r="HW25" s="13">
        <v>12691.64</v>
      </c>
      <c r="HX25" s="13">
        <v>8861.31</v>
      </c>
      <c r="HY25" s="13">
        <v>4327.79</v>
      </c>
      <c r="HZ25" s="13">
        <v>9812</v>
      </c>
      <c r="IA25" s="13">
        <v>9812</v>
      </c>
      <c r="IB25" s="13">
        <v>4877.1899999999996</v>
      </c>
      <c r="IC25" s="13">
        <v>8349</v>
      </c>
      <c r="ID25" s="13">
        <v>8349</v>
      </c>
      <c r="IE25" s="13">
        <v>5732.6</v>
      </c>
      <c r="IF25" s="13">
        <v>7880.33</v>
      </c>
      <c r="IG25" s="13">
        <v>7711</v>
      </c>
      <c r="IH25" s="13">
        <v>5958.18</v>
      </c>
      <c r="II25" s="13">
        <v>6056</v>
      </c>
      <c r="IJ25" s="13">
        <v>6056</v>
      </c>
      <c r="IK25" s="13">
        <v>5692.75</v>
      </c>
      <c r="IL25" s="13">
        <v>8800</v>
      </c>
      <c r="IM25" s="13">
        <v>8800</v>
      </c>
      <c r="IN25" s="13">
        <v>4734.1000000000004</v>
      </c>
      <c r="IO25" s="13">
        <v>0</v>
      </c>
      <c r="IP25" s="13">
        <v>0</v>
      </c>
      <c r="IQ25" s="13">
        <v>0</v>
      </c>
      <c r="IR25" s="13">
        <v>0</v>
      </c>
      <c r="IS25" s="13">
        <v>0</v>
      </c>
      <c r="IT25" s="13">
        <v>0</v>
      </c>
      <c r="IU25" s="13">
        <v>0</v>
      </c>
      <c r="IV25" s="13">
        <v>0</v>
      </c>
      <c r="IW25" s="13">
        <v>0</v>
      </c>
      <c r="IX25" s="13">
        <v>0</v>
      </c>
      <c r="IY25" s="13">
        <v>0</v>
      </c>
      <c r="IZ25" s="13"/>
      <c r="JA25" s="13"/>
      <c r="JB25" s="13">
        <f>C25+BY25+AN25+DJ25+EU25+GF25+HQ25</f>
        <v>47804.729999999996</v>
      </c>
      <c r="JC25" s="13">
        <f>D25+BZ25+AO25+DK25+EV25+GG25+HR25</f>
        <v>47804.729999999996</v>
      </c>
      <c r="JD25" s="13">
        <f>E25+CA25+AP25+DL25+EW25+GH25+HS25</f>
        <v>50946.51</v>
      </c>
      <c r="JE25" s="13">
        <f>F25+CB25+AQ25+DM25+EX25+GI25+HT25</f>
        <v>54803</v>
      </c>
      <c r="JF25" s="13">
        <f>G25+CC25+AR25+DN25+EY25+GJ25+HU25</f>
        <v>54921</v>
      </c>
      <c r="JG25" s="13">
        <f>H25+CD25+AS25+DO25+EZ25+GK25+HV25</f>
        <v>45260.649999999994</v>
      </c>
      <c r="JH25" s="13">
        <f>I25+CE25+AT25+DP25+FA25+GL25+HW25</f>
        <v>55170</v>
      </c>
      <c r="JI25" s="13">
        <f>J25+CF25+AU25+DQ25+FB25+GM25+HX25</f>
        <v>49140</v>
      </c>
      <c r="JJ25" s="13">
        <f>K25+CG25+AV25+DR25+FC25+GN25+HY25</f>
        <v>31764.519999999997</v>
      </c>
      <c r="JK25" s="13">
        <f>L25+CH25+AW25+DS25+FD25+GO25+HZ25</f>
        <v>44600</v>
      </c>
      <c r="JL25" s="13">
        <f>M25+CI25+AX25+DT25+FE25+GP25+IA25</f>
        <v>44600</v>
      </c>
      <c r="JM25" s="13">
        <f>N25+CJ25+AY25+DU25+FF25+GQ25+IB25</f>
        <v>34588.620000000003</v>
      </c>
      <c r="JN25" s="13">
        <f>O25+CK25+AZ25+DV25+FG25+GR25+IC25</f>
        <v>37950</v>
      </c>
      <c r="JO25" s="13">
        <f>P25+CL25+BA25+DW25+FH25+GS25+ID25</f>
        <v>37950</v>
      </c>
      <c r="JP25" s="13">
        <f>Q25+CM25+BB25+DX25+FI25+GT25+IE25</f>
        <v>35000.199999999997</v>
      </c>
      <c r="JQ25" s="13">
        <f>R25+CN25+BC25+DY25+FJ25+GU25+IF25</f>
        <v>43700</v>
      </c>
      <c r="JR25" s="13">
        <f>S25+CO25+BD25+DZ25+FK25+GV25+IG25</f>
        <v>35050</v>
      </c>
      <c r="JS25" s="13">
        <f>T25+CP25+BE25+EA25+FL25+GW25+IH25</f>
        <v>32007.659999999996</v>
      </c>
      <c r="JT25" s="13">
        <f>U25+CQ25+BF25+EB25+FM25+GX25+II25</f>
        <v>39859</v>
      </c>
      <c r="JU25" s="13">
        <f>V25+CR25+BG25+EC25+FN25+GY25+IJ25</f>
        <v>39859</v>
      </c>
      <c r="JV25" s="13">
        <f>W25+CS25+BH25+ED25+FO25+GZ25+IK25</f>
        <v>41907.61</v>
      </c>
      <c r="JW25" s="13">
        <f>X25+CT25+BI25+EE25+FP25+HA25+IL25</f>
        <v>48640</v>
      </c>
      <c r="JX25" s="13">
        <f>Y25+CU25+BJ25+EF25+FQ25+HB25+IM25</f>
        <v>49640</v>
      </c>
      <c r="JY25" s="13">
        <f>Z25+BK25+CV25+EG25+FR25+HC25+IN25</f>
        <v>26069.230000000003</v>
      </c>
      <c r="JZ25" s="13">
        <f>AA25+BL25+CW25+EH25+FS25+HD25+IO25</f>
        <v>47900</v>
      </c>
      <c r="KA25" s="13">
        <f>AB25+BM25+CX25+EI25+FT25+HE25+IP25</f>
        <v>127900</v>
      </c>
      <c r="KB25" s="13">
        <f>AC25+BN25+CY25+EJ25+FU25+HF25+IQ25</f>
        <v>105387.32</v>
      </c>
      <c r="KC25" s="13">
        <f>AD25+BO25+CZ25+EK25+FV25+HG25+IR25</f>
        <v>153600</v>
      </c>
      <c r="KD25" s="13">
        <f>AE25+BP25+DA25+EL25+FW25+HH25+IS25</f>
        <v>153600</v>
      </c>
      <c r="KE25" s="13">
        <f>AF25+BQ25+DB25+EM25+FX25+HI25+IT25</f>
        <v>81021.55</v>
      </c>
      <c r="KF25" s="13">
        <f>AG25+BR25+DC25+EN25+FY25+HJ25+IU25</f>
        <v>166495</v>
      </c>
      <c r="KG25" s="13">
        <f>AH25+BS25+DD25+EO25+FZ25+HK25+IV25</f>
        <v>201601</v>
      </c>
      <c r="KH25" s="13">
        <f>AI25+BT25+DE25+EP25+GA25+HL25+IW25</f>
        <v>111003.47</v>
      </c>
      <c r="KI25" s="13">
        <f>AJ25+BU25+DF25+EQ25+GB25+HM25+IX25</f>
        <v>146030</v>
      </c>
      <c r="KJ25" s="13">
        <f>AK25+BV25+DG25+ER25+GC25+HN25+IY25</f>
        <v>146030</v>
      </c>
      <c r="KK25" s="13">
        <f>AL25+BW25+DH25+ES25+GD25+HO25+IZ25</f>
        <v>0</v>
      </c>
      <c r="KL25" s="13">
        <f>AM25+BX25+DI25+ET25+GE25+HP25+JA25</f>
        <v>0</v>
      </c>
    </row>
    <row r="26" spans="1:298" x14ac:dyDescent="0.25">
      <c r="A26" s="5">
        <v>2107</v>
      </c>
      <c r="B26" s="9" t="s">
        <v>12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/>
      <c r="AM26" s="13"/>
      <c r="AN26" s="13">
        <v>39000</v>
      </c>
      <c r="AO26" s="13">
        <v>9711.99</v>
      </c>
      <c r="AP26" s="13">
        <v>9711.99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13">
        <v>0</v>
      </c>
      <c r="BR26" s="13">
        <v>0</v>
      </c>
      <c r="BS26" s="13">
        <v>0</v>
      </c>
      <c r="BT26" s="13">
        <v>0</v>
      </c>
      <c r="BU26" s="13">
        <v>0</v>
      </c>
      <c r="BV26" s="13">
        <v>0</v>
      </c>
      <c r="BW26" s="13"/>
      <c r="BX26" s="13"/>
      <c r="BY26" s="13">
        <v>0</v>
      </c>
      <c r="BZ26" s="13">
        <v>0</v>
      </c>
      <c r="CA26" s="13">
        <v>0</v>
      </c>
      <c r="CB26" s="13">
        <v>0</v>
      </c>
      <c r="CC26" s="13">
        <v>0</v>
      </c>
      <c r="CD26" s="13">
        <v>0</v>
      </c>
      <c r="CE26" s="13">
        <v>0</v>
      </c>
      <c r="CF26" s="13">
        <v>0</v>
      </c>
      <c r="CG26" s="13">
        <v>0</v>
      </c>
      <c r="CH26" s="13">
        <v>0</v>
      </c>
      <c r="CI26" s="13">
        <v>0</v>
      </c>
      <c r="CJ26" s="13">
        <v>0</v>
      </c>
      <c r="CK26" s="13">
        <v>0</v>
      </c>
      <c r="CL26" s="13">
        <v>0</v>
      </c>
      <c r="CM26" s="13">
        <v>0</v>
      </c>
      <c r="CN26" s="13">
        <v>0</v>
      </c>
      <c r="CO26" s="13">
        <v>0</v>
      </c>
      <c r="CP26" s="13">
        <v>0</v>
      </c>
      <c r="CQ26" s="13">
        <v>0</v>
      </c>
      <c r="CR26" s="13">
        <v>0</v>
      </c>
      <c r="CS26" s="13">
        <v>0</v>
      </c>
      <c r="CT26" s="13">
        <v>0</v>
      </c>
      <c r="CU26" s="13">
        <v>0</v>
      </c>
      <c r="CV26" s="13">
        <v>0</v>
      </c>
      <c r="CW26" s="13">
        <v>0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3">
        <v>0</v>
      </c>
      <c r="DD26" s="13">
        <v>0</v>
      </c>
      <c r="DE26" s="13">
        <v>0</v>
      </c>
      <c r="DF26" s="13">
        <v>0</v>
      </c>
      <c r="DG26" s="13">
        <v>0</v>
      </c>
      <c r="DH26" s="13"/>
      <c r="DI26" s="13"/>
      <c r="DJ26" s="13">
        <v>0</v>
      </c>
      <c r="DK26" s="13">
        <v>0</v>
      </c>
      <c r="DL26" s="13">
        <v>0</v>
      </c>
      <c r="DM26" s="13">
        <v>0</v>
      </c>
      <c r="DN26" s="13">
        <v>0</v>
      </c>
      <c r="DO26" s="13">
        <v>0</v>
      </c>
      <c r="DP26" s="13">
        <v>0</v>
      </c>
      <c r="DQ26" s="13">
        <v>0</v>
      </c>
      <c r="DR26" s="13">
        <v>0</v>
      </c>
      <c r="DS26" s="13">
        <v>0</v>
      </c>
      <c r="DT26" s="13">
        <v>0</v>
      </c>
      <c r="DU26" s="13">
        <v>0</v>
      </c>
      <c r="DV26" s="13">
        <v>0</v>
      </c>
      <c r="DW26" s="13">
        <v>0</v>
      </c>
      <c r="DX26" s="13">
        <v>0</v>
      </c>
      <c r="DY26" s="13">
        <v>0</v>
      </c>
      <c r="DZ26" s="13">
        <v>0</v>
      </c>
      <c r="EA26" s="13">
        <v>0</v>
      </c>
      <c r="EB26" s="13">
        <v>0</v>
      </c>
      <c r="EC26" s="13">
        <v>0</v>
      </c>
      <c r="ED26" s="13">
        <v>0</v>
      </c>
      <c r="EE26" s="13">
        <v>0</v>
      </c>
      <c r="EF26" s="13">
        <v>0</v>
      </c>
      <c r="EG26" s="13">
        <v>0</v>
      </c>
      <c r="EH26" s="13">
        <v>0</v>
      </c>
      <c r="EI26" s="13">
        <v>0</v>
      </c>
      <c r="EJ26" s="13">
        <v>0</v>
      </c>
      <c r="EK26" s="13">
        <v>0</v>
      </c>
      <c r="EL26" s="13">
        <v>0</v>
      </c>
      <c r="EM26" s="13">
        <v>0</v>
      </c>
      <c r="EN26" s="13">
        <v>0</v>
      </c>
      <c r="EO26" s="13">
        <v>0</v>
      </c>
      <c r="EP26" s="13">
        <v>0</v>
      </c>
      <c r="EQ26" s="13">
        <v>0</v>
      </c>
      <c r="ER26" s="13">
        <v>0</v>
      </c>
      <c r="ES26" s="13"/>
      <c r="ET26" s="13"/>
      <c r="EU26" s="13">
        <v>0</v>
      </c>
      <c r="EV26" s="13">
        <v>0</v>
      </c>
      <c r="EW26" s="13">
        <v>0</v>
      </c>
      <c r="EX26" s="13">
        <v>0</v>
      </c>
      <c r="EY26" s="13">
        <v>0</v>
      </c>
      <c r="EZ26" s="13">
        <v>0</v>
      </c>
      <c r="FA26" s="13">
        <v>0</v>
      </c>
      <c r="FB26" s="13">
        <v>0</v>
      </c>
      <c r="FC26" s="13">
        <v>0</v>
      </c>
      <c r="FD26" s="13">
        <v>0</v>
      </c>
      <c r="FE26" s="13">
        <v>0</v>
      </c>
      <c r="FF26" s="13">
        <v>0</v>
      </c>
      <c r="FG26" s="13">
        <v>0</v>
      </c>
      <c r="FH26" s="13">
        <v>0</v>
      </c>
      <c r="FI26" s="13">
        <v>0</v>
      </c>
      <c r="FJ26" s="13">
        <v>0</v>
      </c>
      <c r="FK26" s="13">
        <v>0</v>
      </c>
      <c r="FL26" s="13">
        <v>0</v>
      </c>
      <c r="FM26" s="13">
        <v>0</v>
      </c>
      <c r="FN26" s="13">
        <v>0</v>
      </c>
      <c r="FO26" s="13">
        <v>0</v>
      </c>
      <c r="FP26" s="13">
        <v>0</v>
      </c>
      <c r="FQ26" s="13">
        <v>0</v>
      </c>
      <c r="FR26" s="13">
        <v>0</v>
      </c>
      <c r="FS26" s="13">
        <v>0</v>
      </c>
      <c r="FT26" s="13">
        <v>0</v>
      </c>
      <c r="FU26" s="13">
        <v>0</v>
      </c>
      <c r="FV26" s="13">
        <v>0</v>
      </c>
      <c r="FW26" s="13">
        <v>0</v>
      </c>
      <c r="FX26" s="13">
        <v>0</v>
      </c>
      <c r="FY26" s="13">
        <v>0</v>
      </c>
      <c r="FZ26" s="13">
        <v>0</v>
      </c>
      <c r="GA26" s="13">
        <v>0</v>
      </c>
      <c r="GB26" s="13">
        <v>0</v>
      </c>
      <c r="GC26" s="13">
        <v>0</v>
      </c>
      <c r="GD26" s="13"/>
      <c r="GE26" s="13"/>
      <c r="GF26" s="13">
        <v>0</v>
      </c>
      <c r="GG26" s="13">
        <v>0</v>
      </c>
      <c r="GH26" s="13">
        <v>0</v>
      </c>
      <c r="GI26" s="13">
        <v>0</v>
      </c>
      <c r="GJ26" s="13">
        <v>0</v>
      </c>
      <c r="GK26" s="13">
        <v>0</v>
      </c>
      <c r="GL26" s="13">
        <v>0</v>
      </c>
      <c r="GM26" s="13">
        <v>0</v>
      </c>
      <c r="GN26" s="13">
        <v>0</v>
      </c>
      <c r="GO26" s="13">
        <v>0</v>
      </c>
      <c r="GP26" s="13">
        <v>0</v>
      </c>
      <c r="GQ26" s="13">
        <v>0</v>
      </c>
      <c r="GR26" s="13">
        <v>0</v>
      </c>
      <c r="GS26" s="13">
        <v>0</v>
      </c>
      <c r="GT26" s="13">
        <v>0</v>
      </c>
      <c r="GU26" s="13">
        <v>0</v>
      </c>
      <c r="GV26" s="13">
        <v>0</v>
      </c>
      <c r="GW26" s="13">
        <v>0</v>
      </c>
      <c r="GX26" s="13">
        <v>0</v>
      </c>
      <c r="GY26" s="13">
        <v>0</v>
      </c>
      <c r="GZ26" s="13">
        <v>0</v>
      </c>
      <c r="HA26" s="13">
        <v>0</v>
      </c>
      <c r="HB26" s="13">
        <v>0</v>
      </c>
      <c r="HC26" s="13">
        <v>0</v>
      </c>
      <c r="HD26" s="13">
        <v>0</v>
      </c>
      <c r="HE26" s="13">
        <v>0</v>
      </c>
      <c r="HF26" s="13">
        <v>0</v>
      </c>
      <c r="HG26" s="13">
        <v>0</v>
      </c>
      <c r="HH26" s="13">
        <v>0</v>
      </c>
      <c r="HI26" s="13">
        <v>0</v>
      </c>
      <c r="HJ26" s="13">
        <v>0</v>
      </c>
      <c r="HK26" s="13">
        <v>0</v>
      </c>
      <c r="HL26" s="13">
        <v>0</v>
      </c>
      <c r="HM26" s="13">
        <v>0</v>
      </c>
      <c r="HN26" s="13">
        <v>0</v>
      </c>
      <c r="HO26" s="13"/>
      <c r="HP26" s="13"/>
      <c r="HQ26" s="13">
        <v>0</v>
      </c>
      <c r="HR26" s="13">
        <v>0</v>
      </c>
      <c r="HS26" s="13">
        <v>0</v>
      </c>
      <c r="HT26" s="13">
        <v>0</v>
      </c>
      <c r="HU26" s="13">
        <v>0</v>
      </c>
      <c r="HV26" s="13">
        <v>0</v>
      </c>
      <c r="HW26" s="13">
        <v>0</v>
      </c>
      <c r="HX26" s="13">
        <v>0</v>
      </c>
      <c r="HY26" s="13">
        <v>0</v>
      </c>
      <c r="HZ26" s="13">
        <v>0</v>
      </c>
      <c r="IA26" s="13">
        <v>0</v>
      </c>
      <c r="IB26" s="13">
        <v>0</v>
      </c>
      <c r="IC26" s="13">
        <v>0</v>
      </c>
      <c r="ID26" s="13">
        <v>0</v>
      </c>
      <c r="IE26" s="13">
        <v>0</v>
      </c>
      <c r="IF26" s="13">
        <v>0</v>
      </c>
      <c r="IG26" s="13">
        <v>0</v>
      </c>
      <c r="IH26" s="13">
        <v>0</v>
      </c>
      <c r="II26" s="13">
        <v>0</v>
      </c>
      <c r="IJ26" s="13">
        <v>0</v>
      </c>
      <c r="IK26" s="13">
        <v>0</v>
      </c>
      <c r="IL26" s="13">
        <v>0</v>
      </c>
      <c r="IM26" s="13">
        <v>0</v>
      </c>
      <c r="IN26" s="13">
        <v>0</v>
      </c>
      <c r="IO26" s="13">
        <v>0</v>
      </c>
      <c r="IP26" s="13">
        <v>0</v>
      </c>
      <c r="IQ26" s="13">
        <v>0</v>
      </c>
      <c r="IR26" s="13">
        <v>0</v>
      </c>
      <c r="IS26" s="13">
        <v>0</v>
      </c>
      <c r="IT26" s="13">
        <v>0</v>
      </c>
      <c r="IU26" s="13">
        <v>0</v>
      </c>
      <c r="IV26" s="13">
        <v>0</v>
      </c>
      <c r="IW26" s="13">
        <v>0</v>
      </c>
      <c r="IX26" s="13">
        <v>0</v>
      </c>
      <c r="IY26" s="13">
        <v>0</v>
      </c>
      <c r="IZ26" s="13"/>
      <c r="JA26" s="13"/>
      <c r="JB26" s="13">
        <f>C26+BY26+AN26+DJ26+EU26+GF26+HQ26</f>
        <v>39000</v>
      </c>
      <c r="JC26" s="13">
        <f>D26+BZ26+AO26+DK26+EV26+GG26+HR26</f>
        <v>9711.99</v>
      </c>
      <c r="JD26" s="13">
        <f>E26+CA26+AP26+DL26+EW26+GH26+HS26</f>
        <v>9711.99</v>
      </c>
      <c r="JE26" s="13">
        <f>F26+CB26+AQ26+DM26+EX26+GI26+HT26</f>
        <v>0</v>
      </c>
      <c r="JF26" s="13">
        <f>G26+CC26+AR26+DN26+EY26+GJ26+HU26</f>
        <v>0</v>
      </c>
      <c r="JG26" s="13">
        <f>H26+CD26+AS26+DO26+EZ26+GK26+HV26</f>
        <v>0</v>
      </c>
      <c r="JH26" s="13">
        <f>I26+CE26+AT26+DP26+FA26+GL26+HW26</f>
        <v>0</v>
      </c>
      <c r="JI26" s="13">
        <f>J26+CF26+AU26+DQ26+FB26+GM26+HX26</f>
        <v>0</v>
      </c>
      <c r="JJ26" s="13">
        <f>K26+CG26+AV26+DR26+FC26+GN26+HY26</f>
        <v>0</v>
      </c>
      <c r="JK26" s="13">
        <f>L26+CH26+AW26+DS26+FD26+GO26+HZ26</f>
        <v>0</v>
      </c>
      <c r="JL26" s="13">
        <f>M26+CI26+AX26+DT26+FE26+GP26+IA26</f>
        <v>0</v>
      </c>
      <c r="JM26" s="13">
        <f>N26+CJ26+AY26+DU26+FF26+GQ26+IB26</f>
        <v>0</v>
      </c>
      <c r="JN26" s="13">
        <f>O26+CK26+AZ26+DV26+FG26+GR26+IC26</f>
        <v>0</v>
      </c>
      <c r="JO26" s="13">
        <f>P26+CL26+BA26+DW26+FH26+GS26+ID26</f>
        <v>0</v>
      </c>
      <c r="JP26" s="13">
        <f>Q26+CM26+BB26+DX26+FI26+GT26+IE26</f>
        <v>0</v>
      </c>
      <c r="JQ26" s="13">
        <f>R26+CN26+BC26+DY26+FJ26+GU26+IF26</f>
        <v>0</v>
      </c>
      <c r="JR26" s="13">
        <f>S26+CO26+BD26+DZ26+FK26+GV26+IG26</f>
        <v>0</v>
      </c>
      <c r="JS26" s="13">
        <f>T26+CP26+BE26+EA26+FL26+GW26+IH26</f>
        <v>0</v>
      </c>
      <c r="JT26" s="13">
        <f>U26+CQ26+BF26+EB26+FM26+GX26+II26</f>
        <v>0</v>
      </c>
      <c r="JU26" s="13">
        <f>V26+CR26+BG26+EC26+FN26+GY26+IJ26</f>
        <v>0</v>
      </c>
      <c r="JV26" s="13">
        <f>W26+CS26+BH26+ED26+FO26+GZ26+IK26</f>
        <v>0</v>
      </c>
      <c r="JW26" s="13">
        <f>X26+CT26+BI26+EE26+FP26+HA26+IL26</f>
        <v>0</v>
      </c>
      <c r="JX26" s="13">
        <f>Y26+CU26+BJ26+EF26+FQ26+HB26+IM26</f>
        <v>0</v>
      </c>
      <c r="JY26" s="13">
        <f>Z26+BK26+CV26+EG26+FR26+HC26+IN26</f>
        <v>0</v>
      </c>
      <c r="JZ26" s="13">
        <f>AA26+BL26+CW26+EH26+FS26+HD26+IO26</f>
        <v>0</v>
      </c>
      <c r="KA26" s="13">
        <f>AB26+BM26+CX26+EI26+FT26+HE26+IP26</f>
        <v>0</v>
      </c>
      <c r="KB26" s="13">
        <f>AC26+BN26+CY26+EJ26+FU26+HF26+IQ26</f>
        <v>0</v>
      </c>
      <c r="KC26" s="13">
        <f>AD26+BO26+CZ26+EK26+FV26+HG26+IR26</f>
        <v>0</v>
      </c>
      <c r="KD26" s="13">
        <f>AE26+BP26+DA26+EL26+FW26+HH26+IS26</f>
        <v>0</v>
      </c>
      <c r="KE26" s="13">
        <f>AF26+BQ26+DB26+EM26+FX26+HI26+IT26</f>
        <v>0</v>
      </c>
      <c r="KF26" s="13">
        <f>AG26+BR26+DC26+EN26+FY26+HJ26+IU26</f>
        <v>0</v>
      </c>
      <c r="KG26" s="13">
        <f>AH26+BS26+DD26+EO26+FZ26+HK26+IV26</f>
        <v>0</v>
      </c>
      <c r="KH26" s="13">
        <f>AI26+BT26+DE26+EP26+GA26+HL26+IW26</f>
        <v>0</v>
      </c>
      <c r="KI26" s="13">
        <f>AJ26+BU26+DF26+EQ26+GB26+HM26+IX26</f>
        <v>0</v>
      </c>
      <c r="KJ26" s="13">
        <f>AK26+BV26+DG26+ER26+GC26+HN26+IY26</f>
        <v>0</v>
      </c>
      <c r="KK26" s="13">
        <f>AL26+BW26+DH26+ES26+GD26+HO26+IZ26</f>
        <v>0</v>
      </c>
      <c r="KL26" s="13">
        <f>AM26+BX26+DI26+ET26+GE26+HP26+JA26</f>
        <v>0</v>
      </c>
    </row>
    <row r="27" spans="1:298" x14ac:dyDescent="0.25">
      <c r="A27" s="5">
        <v>2108</v>
      </c>
      <c r="B27" s="9" t="s">
        <v>13</v>
      </c>
      <c r="C27" s="13">
        <v>2535</v>
      </c>
      <c r="D27" s="13">
        <v>2535</v>
      </c>
      <c r="E27" s="13">
        <v>0</v>
      </c>
      <c r="F27" s="13">
        <v>0</v>
      </c>
      <c r="G27" s="13">
        <v>1868</v>
      </c>
      <c r="H27" s="13">
        <v>1340</v>
      </c>
      <c r="I27" s="13">
        <v>1800</v>
      </c>
      <c r="J27" s="13">
        <v>1800</v>
      </c>
      <c r="K27" s="13">
        <v>1279</v>
      </c>
      <c r="L27" s="13">
        <v>1981</v>
      </c>
      <c r="M27" s="13">
        <v>1981</v>
      </c>
      <c r="N27" s="13">
        <v>939</v>
      </c>
      <c r="O27" s="13">
        <v>1900</v>
      </c>
      <c r="P27" s="13">
        <v>1900</v>
      </c>
      <c r="Q27" s="13">
        <v>27</v>
      </c>
      <c r="R27" s="13">
        <v>1927</v>
      </c>
      <c r="S27" s="13">
        <v>1927</v>
      </c>
      <c r="T27" s="13">
        <v>31.05</v>
      </c>
      <c r="U27" s="13">
        <v>26430</v>
      </c>
      <c r="V27" s="13">
        <v>370</v>
      </c>
      <c r="W27" s="13">
        <v>1384.2</v>
      </c>
      <c r="X27" s="13">
        <v>2600</v>
      </c>
      <c r="Y27" s="13">
        <v>2600</v>
      </c>
      <c r="Z27" s="13">
        <v>469.8</v>
      </c>
      <c r="AA27" s="13">
        <v>300</v>
      </c>
      <c r="AB27" s="13">
        <v>1600</v>
      </c>
      <c r="AC27" s="13">
        <v>184</v>
      </c>
      <c r="AD27" s="13">
        <v>1564</v>
      </c>
      <c r="AE27" s="13">
        <v>1380</v>
      </c>
      <c r="AF27" s="13">
        <v>2065</v>
      </c>
      <c r="AG27" s="13">
        <v>2910</v>
      </c>
      <c r="AH27" s="13">
        <v>2910</v>
      </c>
      <c r="AI27" s="13">
        <v>2502.3000000000002</v>
      </c>
      <c r="AJ27" s="13">
        <v>1624</v>
      </c>
      <c r="AK27" s="13">
        <v>3500</v>
      </c>
      <c r="AL27" s="13"/>
      <c r="AM27" s="13"/>
      <c r="AN27" s="13">
        <v>6300</v>
      </c>
      <c r="AO27" s="13">
        <v>6300</v>
      </c>
      <c r="AP27" s="13">
        <v>2480</v>
      </c>
      <c r="AQ27" s="13">
        <v>7700</v>
      </c>
      <c r="AR27" s="13">
        <v>4700</v>
      </c>
      <c r="AS27" s="13">
        <v>2660</v>
      </c>
      <c r="AT27" s="13">
        <v>3100</v>
      </c>
      <c r="AU27" s="13">
        <v>3100</v>
      </c>
      <c r="AV27" s="13">
        <v>1618</v>
      </c>
      <c r="AW27" s="13">
        <v>3728</v>
      </c>
      <c r="AX27" s="13">
        <v>3906</v>
      </c>
      <c r="AY27" s="13">
        <v>4032</v>
      </c>
      <c r="AZ27" s="13">
        <v>3350</v>
      </c>
      <c r="BA27" s="13">
        <v>3350</v>
      </c>
      <c r="BB27" s="13">
        <v>1576</v>
      </c>
      <c r="BC27" s="13">
        <v>2476</v>
      </c>
      <c r="BD27" s="13">
        <v>2476</v>
      </c>
      <c r="BE27" s="13">
        <v>789.9</v>
      </c>
      <c r="BF27" s="13">
        <v>2495</v>
      </c>
      <c r="BG27" s="13">
        <v>14169.6</v>
      </c>
      <c r="BH27" s="13">
        <v>15709.6</v>
      </c>
      <c r="BI27" s="13">
        <v>15100</v>
      </c>
      <c r="BJ27" s="13">
        <v>15100</v>
      </c>
      <c r="BK27" s="13">
        <v>893.6</v>
      </c>
      <c r="BL27" s="13">
        <v>10000</v>
      </c>
      <c r="BM27" s="13">
        <v>14000</v>
      </c>
      <c r="BN27" s="13">
        <v>7668.8</v>
      </c>
      <c r="BO27" s="13">
        <v>8753</v>
      </c>
      <c r="BP27" s="13">
        <v>8000</v>
      </c>
      <c r="BQ27" s="13">
        <v>13672.6</v>
      </c>
      <c r="BR27" s="13">
        <v>9326</v>
      </c>
      <c r="BS27" s="13">
        <v>9326</v>
      </c>
      <c r="BT27" s="13">
        <v>7466.7</v>
      </c>
      <c r="BU27" s="13">
        <v>9768</v>
      </c>
      <c r="BV27" s="13">
        <v>9768</v>
      </c>
      <c r="BW27" s="13"/>
      <c r="BX27" s="13"/>
      <c r="BY27" s="13">
        <v>3978</v>
      </c>
      <c r="BZ27" s="13">
        <v>3978</v>
      </c>
      <c r="CA27" s="13">
        <v>3770</v>
      </c>
      <c r="CB27" s="13">
        <v>7300</v>
      </c>
      <c r="CC27" s="13">
        <v>2300</v>
      </c>
      <c r="CD27" s="13">
        <v>1880</v>
      </c>
      <c r="CE27" s="13">
        <v>2900</v>
      </c>
      <c r="CF27" s="13">
        <v>2900</v>
      </c>
      <c r="CG27" s="13">
        <v>824</v>
      </c>
      <c r="CH27" s="13">
        <v>3044</v>
      </c>
      <c r="CI27" s="13">
        <v>3044</v>
      </c>
      <c r="CJ27" s="13">
        <v>1931</v>
      </c>
      <c r="CK27" s="13">
        <v>2400</v>
      </c>
      <c r="CL27" s="13">
        <v>2400</v>
      </c>
      <c r="CM27" s="13">
        <v>1098</v>
      </c>
      <c r="CN27" s="13">
        <v>2648</v>
      </c>
      <c r="CO27" s="13">
        <v>2648</v>
      </c>
      <c r="CP27" s="13">
        <v>205.2</v>
      </c>
      <c r="CQ27" s="13">
        <v>2655</v>
      </c>
      <c r="CR27" s="13">
        <v>680.8</v>
      </c>
      <c r="CS27" s="13">
        <v>1810.8</v>
      </c>
      <c r="CT27" s="13">
        <v>3200</v>
      </c>
      <c r="CU27" s="13">
        <v>3200</v>
      </c>
      <c r="CV27" s="13">
        <v>2476.4</v>
      </c>
      <c r="CW27" s="13">
        <v>4433</v>
      </c>
      <c r="CX27" s="13">
        <v>6900</v>
      </c>
      <c r="CY27" s="13">
        <v>4237</v>
      </c>
      <c r="CZ27" s="13">
        <v>1569</v>
      </c>
      <c r="DA27" s="13">
        <v>1569</v>
      </c>
      <c r="DB27" s="13">
        <v>2528.5</v>
      </c>
      <c r="DC27" s="13">
        <v>3368</v>
      </c>
      <c r="DD27" s="13">
        <v>3646</v>
      </c>
      <c r="DE27" s="13">
        <v>6545.1</v>
      </c>
      <c r="DF27" s="13">
        <v>8026</v>
      </c>
      <c r="DG27" s="13">
        <v>3600</v>
      </c>
      <c r="DH27" s="13"/>
      <c r="DI27" s="13"/>
      <c r="DJ27" s="13">
        <v>0</v>
      </c>
      <c r="DK27" s="13">
        <v>0</v>
      </c>
      <c r="DL27" s="13">
        <v>0</v>
      </c>
      <c r="DM27" s="13">
        <v>0</v>
      </c>
      <c r="DN27" s="13">
        <v>0</v>
      </c>
      <c r="DO27" s="13">
        <v>0</v>
      </c>
      <c r="DP27" s="13">
        <v>0</v>
      </c>
      <c r="DQ27" s="13">
        <v>0</v>
      </c>
      <c r="DR27" s="13">
        <v>9</v>
      </c>
      <c r="DS27" s="13">
        <v>9</v>
      </c>
      <c r="DT27" s="13">
        <v>9</v>
      </c>
      <c r="DU27" s="13">
        <v>6</v>
      </c>
      <c r="DV27" s="13">
        <v>0</v>
      </c>
      <c r="DW27" s="13">
        <v>0</v>
      </c>
      <c r="DX27" s="13">
        <v>3</v>
      </c>
      <c r="DY27" s="13">
        <v>3</v>
      </c>
      <c r="DZ27" s="13">
        <v>4</v>
      </c>
      <c r="EA27" s="13">
        <v>303.45</v>
      </c>
      <c r="EB27" s="13">
        <v>3</v>
      </c>
      <c r="EC27" s="13">
        <v>3.8</v>
      </c>
      <c r="ED27" s="13">
        <v>3.8</v>
      </c>
      <c r="EE27" s="13">
        <v>4</v>
      </c>
      <c r="EF27" s="13">
        <v>100</v>
      </c>
      <c r="EG27" s="13">
        <v>3971.88</v>
      </c>
      <c r="EH27" s="13">
        <v>200</v>
      </c>
      <c r="EI27" s="13">
        <v>500</v>
      </c>
      <c r="EJ27" s="13">
        <v>958.4</v>
      </c>
      <c r="EK27" s="13">
        <v>10.4</v>
      </c>
      <c r="EL27" s="13">
        <v>158</v>
      </c>
      <c r="EM27" s="13">
        <v>168.8</v>
      </c>
      <c r="EN27" s="13">
        <v>11</v>
      </c>
      <c r="EO27" s="13">
        <v>11</v>
      </c>
      <c r="EP27" s="13">
        <v>10.8</v>
      </c>
      <c r="EQ27" s="13">
        <v>158</v>
      </c>
      <c r="ER27" s="13">
        <v>158</v>
      </c>
      <c r="ES27" s="13"/>
      <c r="ET27" s="13"/>
      <c r="EU27" s="13">
        <v>6130</v>
      </c>
      <c r="EV27" s="13">
        <v>6130</v>
      </c>
      <c r="EW27" s="13">
        <v>1585.6</v>
      </c>
      <c r="EX27" s="13">
        <v>3100</v>
      </c>
      <c r="EY27" s="13">
        <v>1600</v>
      </c>
      <c r="EZ27" s="13">
        <v>840</v>
      </c>
      <c r="FA27" s="13">
        <v>6600</v>
      </c>
      <c r="FB27" s="13">
        <v>6600</v>
      </c>
      <c r="FC27" s="13">
        <v>3155</v>
      </c>
      <c r="FD27" s="13">
        <v>1690</v>
      </c>
      <c r="FE27" s="13">
        <v>1690</v>
      </c>
      <c r="FF27" s="13">
        <v>595</v>
      </c>
      <c r="FG27" s="13">
        <v>1100</v>
      </c>
      <c r="FH27" s="13">
        <v>1100</v>
      </c>
      <c r="FI27" s="13">
        <v>630</v>
      </c>
      <c r="FJ27" s="13">
        <v>1630</v>
      </c>
      <c r="FK27" s="13">
        <v>5230</v>
      </c>
      <c r="FL27" s="13">
        <v>5284.5</v>
      </c>
      <c r="FM27" s="13">
        <v>3085</v>
      </c>
      <c r="FN27" s="13">
        <v>1445.34</v>
      </c>
      <c r="FO27" s="13">
        <v>2788</v>
      </c>
      <c r="FP27" s="13">
        <v>4200</v>
      </c>
      <c r="FQ27" s="13">
        <v>4200</v>
      </c>
      <c r="FR27" s="13">
        <v>1427.6</v>
      </c>
      <c r="FS27" s="13">
        <v>4137</v>
      </c>
      <c r="FT27" s="13">
        <v>3500</v>
      </c>
      <c r="FU27" s="13">
        <v>1695.8</v>
      </c>
      <c r="FV27" s="13">
        <v>3100.8</v>
      </c>
      <c r="FW27" s="13">
        <v>1500</v>
      </c>
      <c r="FX27" s="13">
        <v>3342</v>
      </c>
      <c r="FY27" s="13">
        <v>2235</v>
      </c>
      <c r="FZ27" s="13">
        <v>2235</v>
      </c>
      <c r="GA27" s="13">
        <v>2736.3</v>
      </c>
      <c r="GB27" s="13">
        <v>2610</v>
      </c>
      <c r="GC27" s="13">
        <v>400</v>
      </c>
      <c r="GD27" s="13"/>
      <c r="GE27" s="13"/>
      <c r="GF27" s="13">
        <v>5042</v>
      </c>
      <c r="GG27" s="13">
        <v>5042</v>
      </c>
      <c r="GH27" s="13">
        <v>4800</v>
      </c>
      <c r="GI27" s="13">
        <v>7070</v>
      </c>
      <c r="GJ27" s="13">
        <v>37070</v>
      </c>
      <c r="GK27" s="13">
        <v>30557.88</v>
      </c>
      <c r="GL27" s="13">
        <v>31440</v>
      </c>
      <c r="GM27" s="13">
        <v>8000</v>
      </c>
      <c r="GN27" s="13">
        <v>967</v>
      </c>
      <c r="GO27" s="13">
        <v>12900</v>
      </c>
      <c r="GP27" s="13">
        <v>12900</v>
      </c>
      <c r="GQ27" s="13">
        <v>8568.52</v>
      </c>
      <c r="GR27" s="13">
        <v>9650</v>
      </c>
      <c r="GS27" s="13">
        <v>9650</v>
      </c>
      <c r="GT27" s="13">
        <v>7232.34</v>
      </c>
      <c r="GU27" s="13">
        <v>29767.21</v>
      </c>
      <c r="GV27" s="13">
        <v>9316</v>
      </c>
      <c r="GW27" s="13">
        <v>30641.66</v>
      </c>
      <c r="GX27" s="13">
        <v>9064</v>
      </c>
      <c r="GY27" s="13">
        <v>9064</v>
      </c>
      <c r="GZ27" s="13">
        <v>3511.16</v>
      </c>
      <c r="HA27" s="13">
        <v>24900</v>
      </c>
      <c r="HB27" s="13">
        <v>24900</v>
      </c>
      <c r="HC27" s="13">
        <v>23653.17</v>
      </c>
      <c r="HD27" s="13">
        <v>38795</v>
      </c>
      <c r="HE27" s="13">
        <v>38795</v>
      </c>
      <c r="HF27" s="13">
        <v>8859.32</v>
      </c>
      <c r="HG27" s="13">
        <v>47083</v>
      </c>
      <c r="HH27" s="13">
        <v>47083</v>
      </c>
      <c r="HI27" s="13">
        <v>14274.94</v>
      </c>
      <c r="HJ27" s="13">
        <v>49867</v>
      </c>
      <c r="HK27" s="13">
        <v>49867</v>
      </c>
      <c r="HL27" s="13">
        <v>11174.81</v>
      </c>
      <c r="HM27" s="13">
        <v>14438</v>
      </c>
      <c r="HN27" s="13">
        <v>14438</v>
      </c>
      <c r="HO27" s="13"/>
      <c r="HP27" s="13"/>
      <c r="HQ27" s="13">
        <v>0</v>
      </c>
      <c r="HR27" s="13">
        <v>0</v>
      </c>
      <c r="HS27" s="13">
        <v>0</v>
      </c>
      <c r="HT27" s="13">
        <v>0</v>
      </c>
      <c r="HU27" s="13">
        <v>0</v>
      </c>
      <c r="HV27" s="13">
        <v>0</v>
      </c>
      <c r="HW27" s="13">
        <v>0</v>
      </c>
      <c r="HX27" s="13">
        <v>0</v>
      </c>
      <c r="HY27" s="13">
        <v>0</v>
      </c>
      <c r="HZ27" s="13">
        <v>0</v>
      </c>
      <c r="IA27" s="13">
        <v>19.8</v>
      </c>
      <c r="IB27" s="13">
        <v>336.6</v>
      </c>
      <c r="IC27" s="13">
        <v>300</v>
      </c>
      <c r="ID27" s="13">
        <v>1000</v>
      </c>
      <c r="IE27" s="13">
        <v>907.43</v>
      </c>
      <c r="IF27" s="13">
        <v>6548.79</v>
      </c>
      <c r="IG27" s="13">
        <v>6548.79</v>
      </c>
      <c r="IH27" s="13">
        <v>176</v>
      </c>
      <c r="II27" s="13">
        <v>1262</v>
      </c>
      <c r="IJ27" s="13">
        <v>1262</v>
      </c>
      <c r="IK27" s="13">
        <v>141.9</v>
      </c>
      <c r="IL27" s="13">
        <v>0</v>
      </c>
      <c r="IM27" s="13">
        <v>0</v>
      </c>
      <c r="IN27" s="13">
        <v>35.479999999999997</v>
      </c>
      <c r="IO27" s="13">
        <v>0</v>
      </c>
      <c r="IP27" s="13">
        <v>0</v>
      </c>
      <c r="IQ27" s="13">
        <v>0</v>
      </c>
      <c r="IR27" s="13">
        <v>0</v>
      </c>
      <c r="IS27" s="13">
        <v>0</v>
      </c>
      <c r="IT27" s="13">
        <v>0</v>
      </c>
      <c r="IU27" s="13">
        <v>0</v>
      </c>
      <c r="IV27" s="13">
        <v>0</v>
      </c>
      <c r="IW27" s="13">
        <v>0</v>
      </c>
      <c r="IX27" s="13">
        <v>0</v>
      </c>
      <c r="IY27" s="13">
        <v>0</v>
      </c>
      <c r="IZ27" s="13"/>
      <c r="JA27" s="13"/>
      <c r="JB27" s="13">
        <f>C27+BY27+AN27+DJ27+EU27+GF27+HQ27</f>
        <v>23985</v>
      </c>
      <c r="JC27" s="13">
        <f>D27+BZ27+AO27+DK27+EV27+GG27+HR27</f>
        <v>23985</v>
      </c>
      <c r="JD27" s="13">
        <f>E27+CA27+AP27+DL27+EW27+GH27+HS27</f>
        <v>12635.6</v>
      </c>
      <c r="JE27" s="13">
        <f>F27+CB27+AQ27+DM27+EX27+GI27+HT27</f>
        <v>25170</v>
      </c>
      <c r="JF27" s="13">
        <f>G27+CC27+AR27+DN27+EY27+GJ27+HU27</f>
        <v>47538</v>
      </c>
      <c r="JG27" s="13">
        <f>H27+CD27+AS27+DO27+EZ27+GK27+HV27</f>
        <v>37277.880000000005</v>
      </c>
      <c r="JH27" s="13">
        <f>I27+CE27+AT27+DP27+FA27+GL27+HW27</f>
        <v>45840</v>
      </c>
      <c r="JI27" s="13">
        <f>J27+CF27+AU27+DQ27+FB27+GM27+HX27</f>
        <v>22400</v>
      </c>
      <c r="JJ27" s="13">
        <f>K27+CG27+AV27+DR27+FC27+GN27+HY27</f>
        <v>7852</v>
      </c>
      <c r="JK27" s="13">
        <f>L27+CH27+AW27+DS27+FD27+GO27+HZ27</f>
        <v>23352</v>
      </c>
      <c r="JL27" s="13">
        <f>M27+CI27+AX27+DT27+FE27+GP27+IA27</f>
        <v>23549.8</v>
      </c>
      <c r="JM27" s="13">
        <f>N27+CJ27+AY27+DU27+FF27+GQ27+IB27</f>
        <v>16408.12</v>
      </c>
      <c r="JN27" s="13">
        <f>O27+CK27+AZ27+DV27+FG27+GR27+IC27</f>
        <v>18700</v>
      </c>
      <c r="JO27" s="13">
        <f>P27+CL27+BA27+DW27+FH27+GS27+ID27</f>
        <v>19400</v>
      </c>
      <c r="JP27" s="13">
        <f>Q27+CM27+BB27+DX27+FI27+GT27+IE27</f>
        <v>11473.77</v>
      </c>
      <c r="JQ27" s="13">
        <f>R27+CN27+BC27+DY27+FJ27+GU27+IF27</f>
        <v>45000</v>
      </c>
      <c r="JR27" s="13">
        <f>S27+CO27+BD27+DZ27+FK27+GV27+IG27</f>
        <v>28149.79</v>
      </c>
      <c r="JS27" s="13">
        <f>T27+CP27+BE27+EA27+FL27+GW27+IH27</f>
        <v>37431.760000000002</v>
      </c>
      <c r="JT27" s="13">
        <f>U27+CQ27+BF27+EB27+FM27+GX27+II27</f>
        <v>44994</v>
      </c>
      <c r="JU27" s="13">
        <f>V27+CR27+BG27+EC27+FN27+GY27+IJ27</f>
        <v>26995.539999999997</v>
      </c>
      <c r="JV27" s="13">
        <f>W27+CS27+BH27+ED27+FO27+GZ27+IK27</f>
        <v>25349.46</v>
      </c>
      <c r="JW27" s="13">
        <f>X27+CT27+BI27+EE27+FP27+HA27+IL27</f>
        <v>50004</v>
      </c>
      <c r="JX27" s="13">
        <f>Y27+CU27+BJ27+EF27+FQ27+HB27+IM27</f>
        <v>50100</v>
      </c>
      <c r="JY27" s="13">
        <f>Z27+BK27+CV27+EG27+FR27+HC27+IN27</f>
        <v>32927.93</v>
      </c>
      <c r="JZ27" s="13">
        <f>AA27+BL27+CW27+EH27+FS27+HD27+IO27</f>
        <v>57865</v>
      </c>
      <c r="KA27" s="13">
        <f>AB27+BM27+CX27+EI27+FT27+HE27+IP27</f>
        <v>65295</v>
      </c>
      <c r="KB27" s="13">
        <f>AC27+BN27+CY27+EJ27+FU27+HF27+IQ27</f>
        <v>23603.32</v>
      </c>
      <c r="KC27" s="13">
        <f>AD27+BO27+CZ27+EK27+FV27+HG27+IR27</f>
        <v>62080.2</v>
      </c>
      <c r="KD27" s="13">
        <f>AE27+BP27+DA27+EL27+FW27+HH27+IS27</f>
        <v>59690</v>
      </c>
      <c r="KE27" s="13">
        <f>AF27+BQ27+DB27+EM27+FX27+HI27+IT27</f>
        <v>36051.839999999997</v>
      </c>
      <c r="KF27" s="13">
        <f>AG27+BR27+DC27+EN27+FY27+HJ27+IU27</f>
        <v>67717</v>
      </c>
      <c r="KG27" s="13">
        <f>AH27+BS27+DD27+EO27+FZ27+HK27+IV27</f>
        <v>67995</v>
      </c>
      <c r="KH27" s="13">
        <f>AI27+BT27+DE27+EP27+GA27+HL27+IW27</f>
        <v>30436.009999999995</v>
      </c>
      <c r="KI27" s="13">
        <f>AJ27+BU27+DF27+EQ27+GB27+HM27+IX27</f>
        <v>36624</v>
      </c>
      <c r="KJ27" s="13">
        <f>AK27+BV27+DG27+ER27+GC27+HN27+IY27</f>
        <v>31864</v>
      </c>
      <c r="KK27" s="13">
        <f>AL27+BW27+DH27+ES27+GD27+HO27+IZ27</f>
        <v>0</v>
      </c>
      <c r="KL27" s="13">
        <f>AM27+BX27+DI27+ET27+GE27+HP27+JA27</f>
        <v>0</v>
      </c>
    </row>
    <row r="28" spans="1:298" x14ac:dyDescent="0.25">
      <c r="A28" s="5">
        <v>2109</v>
      </c>
      <c r="B28" s="9" t="s">
        <v>14</v>
      </c>
      <c r="C28" s="13">
        <v>60000</v>
      </c>
      <c r="D28" s="13">
        <v>80000</v>
      </c>
      <c r="E28" s="13">
        <v>17579.46</v>
      </c>
      <c r="F28" s="13">
        <v>17160</v>
      </c>
      <c r="G28" s="13">
        <v>0</v>
      </c>
      <c r="H28" s="13">
        <v>0</v>
      </c>
      <c r="I28" s="13">
        <v>5868.85</v>
      </c>
      <c r="J28" s="13">
        <v>5868.85</v>
      </c>
      <c r="K28" s="13">
        <v>5868.42</v>
      </c>
      <c r="L28" s="13">
        <v>53585</v>
      </c>
      <c r="M28" s="13">
        <v>53585</v>
      </c>
      <c r="N28" s="13">
        <v>17868.43</v>
      </c>
      <c r="O28" s="13">
        <v>24305</v>
      </c>
      <c r="P28" s="13">
        <v>26000</v>
      </c>
      <c r="Q28" s="13">
        <v>32199.919999999998</v>
      </c>
      <c r="R28" s="13">
        <v>5584.8</v>
      </c>
      <c r="S28" s="13">
        <v>8868.42</v>
      </c>
      <c r="T28" s="13">
        <v>8868.42</v>
      </c>
      <c r="U28" s="13">
        <v>5870</v>
      </c>
      <c r="V28" s="13">
        <v>3500</v>
      </c>
      <c r="W28" s="13">
        <v>5900</v>
      </c>
      <c r="X28" s="13">
        <v>0</v>
      </c>
      <c r="Y28" s="13">
        <v>0</v>
      </c>
      <c r="Z28" s="13">
        <v>0</v>
      </c>
      <c r="AA28" s="13">
        <v>7200</v>
      </c>
      <c r="AB28" s="13">
        <v>7200</v>
      </c>
      <c r="AC28" s="13">
        <v>0</v>
      </c>
      <c r="AD28" s="13">
        <v>7200</v>
      </c>
      <c r="AE28" s="13">
        <v>7200</v>
      </c>
      <c r="AF28" s="13"/>
      <c r="AG28" s="13">
        <v>0</v>
      </c>
      <c r="AH28" s="13">
        <v>0</v>
      </c>
      <c r="AI28" s="13">
        <v>0</v>
      </c>
      <c r="AJ28" s="13">
        <v>30000</v>
      </c>
      <c r="AK28" s="13">
        <v>30000</v>
      </c>
      <c r="AL28" s="13"/>
      <c r="AM28" s="13"/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819.67</v>
      </c>
      <c r="AU28" s="13">
        <v>976</v>
      </c>
      <c r="AV28" s="13">
        <v>800</v>
      </c>
      <c r="AW28" s="13">
        <v>1560</v>
      </c>
      <c r="AX28" s="13">
        <v>1560</v>
      </c>
      <c r="AY28" s="13">
        <v>0</v>
      </c>
      <c r="AZ28" s="13">
        <v>1560</v>
      </c>
      <c r="BA28" s="13">
        <v>1560</v>
      </c>
      <c r="BB28" s="13">
        <v>0</v>
      </c>
      <c r="BC28" s="13">
        <v>1819.67</v>
      </c>
      <c r="BD28" s="13">
        <v>800</v>
      </c>
      <c r="BE28" s="13">
        <v>500</v>
      </c>
      <c r="BF28" s="13">
        <v>1820</v>
      </c>
      <c r="BG28" s="13">
        <v>1820</v>
      </c>
      <c r="BH28" s="13">
        <v>1000</v>
      </c>
      <c r="BI28" s="13">
        <v>800</v>
      </c>
      <c r="BJ28" s="13">
        <v>800</v>
      </c>
      <c r="BK28" s="13">
        <v>1600</v>
      </c>
      <c r="BL28" s="13">
        <v>3600</v>
      </c>
      <c r="BM28" s="13">
        <v>0</v>
      </c>
      <c r="BN28" s="13">
        <v>0</v>
      </c>
      <c r="BO28" s="13">
        <v>0</v>
      </c>
      <c r="BP28" s="13">
        <v>0</v>
      </c>
      <c r="BQ28" s="13">
        <v>3416</v>
      </c>
      <c r="BR28" s="13">
        <v>2000</v>
      </c>
      <c r="BS28" s="13">
        <v>2440</v>
      </c>
      <c r="BT28" s="13">
        <v>2000</v>
      </c>
      <c r="BU28" s="13">
        <v>3416</v>
      </c>
      <c r="BV28" s="13">
        <v>3416</v>
      </c>
      <c r="BW28" s="13"/>
      <c r="BX28" s="13"/>
      <c r="BY28" s="13">
        <v>0</v>
      </c>
      <c r="BZ28" s="13">
        <v>0</v>
      </c>
      <c r="CA28" s="13">
        <v>0</v>
      </c>
      <c r="CB28" s="13">
        <v>0</v>
      </c>
      <c r="CC28" s="13">
        <v>0</v>
      </c>
      <c r="CD28" s="13">
        <v>0</v>
      </c>
      <c r="CE28" s="13">
        <v>0</v>
      </c>
      <c r="CF28" s="13">
        <v>1200</v>
      </c>
      <c r="CG28" s="13">
        <v>1200</v>
      </c>
      <c r="CH28" s="13">
        <v>940</v>
      </c>
      <c r="CI28" s="13">
        <v>1200</v>
      </c>
      <c r="CJ28" s="13">
        <v>1200</v>
      </c>
      <c r="CK28" s="13">
        <v>936</v>
      </c>
      <c r="CL28" s="13">
        <v>936</v>
      </c>
      <c r="CM28" s="13">
        <v>900</v>
      </c>
      <c r="CN28" s="13">
        <v>983.61</v>
      </c>
      <c r="CO28" s="13">
        <v>430.81</v>
      </c>
      <c r="CP28" s="13">
        <v>430.81</v>
      </c>
      <c r="CQ28" s="13">
        <v>1000</v>
      </c>
      <c r="CR28" s="13">
        <v>1000</v>
      </c>
      <c r="CS28" s="13">
        <v>0</v>
      </c>
      <c r="CT28" s="13">
        <v>800</v>
      </c>
      <c r="CU28" s="13">
        <v>800</v>
      </c>
      <c r="CV28" s="13">
        <v>0</v>
      </c>
      <c r="CW28" s="13">
        <v>0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3">
        <v>0</v>
      </c>
      <c r="DD28" s="13">
        <v>0</v>
      </c>
      <c r="DE28" s="13">
        <v>0</v>
      </c>
      <c r="DF28" s="13">
        <v>0</v>
      </c>
      <c r="DG28" s="13">
        <v>0</v>
      </c>
      <c r="DH28" s="13"/>
      <c r="DI28" s="13"/>
      <c r="DJ28" s="13">
        <v>0</v>
      </c>
      <c r="DK28" s="13">
        <v>0</v>
      </c>
      <c r="DL28" s="13">
        <v>0</v>
      </c>
      <c r="DM28" s="13">
        <v>0</v>
      </c>
      <c r="DN28" s="13">
        <v>0</v>
      </c>
      <c r="DO28" s="13">
        <v>0</v>
      </c>
      <c r="DP28" s="13">
        <v>800</v>
      </c>
      <c r="DQ28" s="13">
        <v>9</v>
      </c>
      <c r="DR28" s="13">
        <v>0</v>
      </c>
      <c r="DS28" s="13">
        <v>761</v>
      </c>
      <c r="DT28" s="13">
        <v>4098</v>
      </c>
      <c r="DU28" s="13">
        <v>4098</v>
      </c>
      <c r="DV28" s="13">
        <v>761</v>
      </c>
      <c r="DW28" s="13">
        <v>761</v>
      </c>
      <c r="DX28" s="13">
        <v>0</v>
      </c>
      <c r="DY28" s="13">
        <v>409.84</v>
      </c>
      <c r="DZ28" s="13">
        <v>409.84</v>
      </c>
      <c r="EA28" s="13">
        <v>15233</v>
      </c>
      <c r="EB28" s="13">
        <v>0</v>
      </c>
      <c r="EC28" s="13">
        <v>0</v>
      </c>
      <c r="ED28" s="13">
        <v>9000</v>
      </c>
      <c r="EE28" s="13">
        <v>0</v>
      </c>
      <c r="EF28" s="13">
        <v>0</v>
      </c>
      <c r="EG28" s="13">
        <v>0</v>
      </c>
      <c r="EH28" s="13">
        <v>0</v>
      </c>
      <c r="EI28" s="13">
        <v>0</v>
      </c>
      <c r="EJ28" s="13">
        <v>0</v>
      </c>
      <c r="EK28" s="13">
        <v>0</v>
      </c>
      <c r="EL28" s="13">
        <v>0</v>
      </c>
      <c r="EM28" s="13">
        <v>0</v>
      </c>
      <c r="EN28" s="13">
        <v>0</v>
      </c>
      <c r="EO28" s="13">
        <v>0</v>
      </c>
      <c r="EP28" s="13">
        <v>0</v>
      </c>
      <c r="EQ28" s="13">
        <v>0</v>
      </c>
      <c r="ER28" s="13">
        <v>0</v>
      </c>
      <c r="ES28" s="13"/>
      <c r="ET28" s="13"/>
      <c r="EU28" s="13">
        <v>0</v>
      </c>
      <c r="EV28" s="13">
        <v>0</v>
      </c>
      <c r="EW28" s="13">
        <v>0</v>
      </c>
      <c r="EX28" s="13">
        <v>0</v>
      </c>
      <c r="EY28" s="13">
        <v>0</v>
      </c>
      <c r="EZ28" s="13">
        <v>0</v>
      </c>
      <c r="FA28" s="13">
        <v>0</v>
      </c>
      <c r="FB28" s="13">
        <v>0</v>
      </c>
      <c r="FC28" s="13">
        <v>0</v>
      </c>
      <c r="FD28" s="13">
        <v>0</v>
      </c>
      <c r="FE28" s="13">
        <v>0</v>
      </c>
      <c r="FF28" s="13">
        <v>0</v>
      </c>
      <c r="FG28" s="13">
        <v>0</v>
      </c>
      <c r="FH28" s="13">
        <v>0</v>
      </c>
      <c r="FI28" s="13">
        <v>0</v>
      </c>
      <c r="FJ28" s="13">
        <v>0</v>
      </c>
      <c r="FK28" s="13">
        <v>0</v>
      </c>
      <c r="FL28" s="13">
        <v>0</v>
      </c>
      <c r="FM28" s="13">
        <v>0</v>
      </c>
      <c r="FN28" s="13">
        <v>0</v>
      </c>
      <c r="FO28" s="13">
        <v>0</v>
      </c>
      <c r="FP28" s="13">
        <v>0</v>
      </c>
      <c r="FQ28" s="13">
        <v>0</v>
      </c>
      <c r="FR28" s="13">
        <v>0</v>
      </c>
      <c r="FS28" s="13">
        <v>0</v>
      </c>
      <c r="FT28" s="13">
        <v>0</v>
      </c>
      <c r="FU28" s="13">
        <v>0</v>
      </c>
      <c r="FV28" s="13">
        <v>0</v>
      </c>
      <c r="FW28" s="13">
        <v>0</v>
      </c>
      <c r="FX28" s="13">
        <v>0</v>
      </c>
      <c r="FY28" s="13">
        <v>0</v>
      </c>
      <c r="FZ28" s="13">
        <v>0</v>
      </c>
      <c r="GA28" s="13">
        <v>0</v>
      </c>
      <c r="GB28" s="13">
        <v>0</v>
      </c>
      <c r="GC28" s="13">
        <v>0</v>
      </c>
      <c r="GD28" s="13"/>
      <c r="GE28" s="13"/>
      <c r="GF28" s="13">
        <v>0</v>
      </c>
      <c r="GG28" s="13">
        <v>0</v>
      </c>
      <c r="GH28" s="13">
        <v>0</v>
      </c>
      <c r="GI28" s="13">
        <v>0</v>
      </c>
      <c r="GJ28" s="13">
        <v>0</v>
      </c>
      <c r="GK28" s="13">
        <v>0</v>
      </c>
      <c r="GL28" s="13">
        <v>0</v>
      </c>
      <c r="GM28" s="13">
        <v>0</v>
      </c>
      <c r="GN28" s="13">
        <v>0</v>
      </c>
      <c r="GO28" s="13">
        <v>0</v>
      </c>
      <c r="GP28" s="13">
        <v>0</v>
      </c>
      <c r="GQ28" s="13">
        <v>0</v>
      </c>
      <c r="GR28" s="13">
        <v>0</v>
      </c>
      <c r="GS28" s="13">
        <v>0</v>
      </c>
      <c r="GT28" s="13">
        <v>0</v>
      </c>
      <c r="GU28" s="13">
        <v>0</v>
      </c>
      <c r="GV28" s="13">
        <v>0</v>
      </c>
      <c r="GW28" s="13">
        <v>0</v>
      </c>
      <c r="GX28" s="13">
        <v>0</v>
      </c>
      <c r="GY28" s="13">
        <v>0</v>
      </c>
      <c r="GZ28" s="13">
        <v>0</v>
      </c>
      <c r="HA28" s="13">
        <v>0</v>
      </c>
      <c r="HB28" s="13">
        <v>0</v>
      </c>
      <c r="HC28" s="13">
        <v>0</v>
      </c>
      <c r="HD28" s="13">
        <v>0</v>
      </c>
      <c r="HE28" s="13">
        <v>0</v>
      </c>
      <c r="HF28" s="13">
        <v>0</v>
      </c>
      <c r="HG28" s="13">
        <v>0</v>
      </c>
      <c r="HH28" s="13">
        <v>0</v>
      </c>
      <c r="HI28" s="13">
        <v>0</v>
      </c>
      <c r="HJ28" s="13">
        <v>0</v>
      </c>
      <c r="HK28" s="13">
        <v>0</v>
      </c>
      <c r="HL28" s="13">
        <v>0</v>
      </c>
      <c r="HM28" s="13">
        <v>0</v>
      </c>
      <c r="HN28" s="13">
        <v>0</v>
      </c>
      <c r="HO28" s="13"/>
      <c r="HP28" s="13"/>
      <c r="HQ28" s="13">
        <v>0</v>
      </c>
      <c r="HR28" s="13">
        <v>0</v>
      </c>
      <c r="HS28" s="13">
        <v>0</v>
      </c>
      <c r="HT28" s="13">
        <v>0</v>
      </c>
      <c r="HU28" s="13">
        <v>0</v>
      </c>
      <c r="HV28" s="13">
        <v>0</v>
      </c>
      <c r="HW28" s="13">
        <v>1647.48</v>
      </c>
      <c r="HX28" s="13">
        <v>1769.87</v>
      </c>
      <c r="HY28" s="13">
        <v>176</v>
      </c>
      <c r="HZ28" s="13">
        <v>13055</v>
      </c>
      <c r="IA28" s="13">
        <v>13055</v>
      </c>
      <c r="IB28" s="13">
        <v>2192.61</v>
      </c>
      <c r="IC28" s="13">
        <v>7774</v>
      </c>
      <c r="ID28" s="13">
        <v>2494</v>
      </c>
      <c r="IE28" s="13">
        <v>1511.05</v>
      </c>
      <c r="IF28" s="13">
        <v>2191.92</v>
      </c>
      <c r="IG28" s="13">
        <v>1500</v>
      </c>
      <c r="IH28" s="13">
        <v>1401.05</v>
      </c>
      <c r="II28" s="13">
        <v>1471</v>
      </c>
      <c r="IJ28" s="13">
        <v>0</v>
      </c>
      <c r="IK28" s="13">
        <v>2200</v>
      </c>
      <c r="IL28" s="13">
        <v>350</v>
      </c>
      <c r="IM28" s="13">
        <v>350</v>
      </c>
      <c r="IN28" s="13">
        <v>0</v>
      </c>
      <c r="IO28" s="13">
        <v>0</v>
      </c>
      <c r="IP28" s="13">
        <v>0</v>
      </c>
      <c r="IQ28" s="13">
        <v>0</v>
      </c>
      <c r="IR28" s="13">
        <v>0</v>
      </c>
      <c r="IS28" s="13">
        <v>0</v>
      </c>
      <c r="IT28" s="13">
        <v>0</v>
      </c>
      <c r="IU28" s="13">
        <v>0</v>
      </c>
      <c r="IV28" s="13">
        <v>0</v>
      </c>
      <c r="IW28" s="13">
        <v>0</v>
      </c>
      <c r="IX28" s="13">
        <v>0</v>
      </c>
      <c r="IY28" s="13">
        <v>0</v>
      </c>
      <c r="IZ28" s="13"/>
      <c r="JA28" s="13"/>
      <c r="JB28" s="13">
        <f>C28+BY28+AN28+DJ28+EU28+GF28+HQ28</f>
        <v>60000</v>
      </c>
      <c r="JC28" s="13">
        <f>D28+BZ28+AO28+DK28+EV28+GG28+HR28</f>
        <v>80000</v>
      </c>
      <c r="JD28" s="13">
        <f>E28+CA28+AP28+DL28+EW28+GH28+HS28</f>
        <v>17579.46</v>
      </c>
      <c r="JE28" s="13">
        <f>F28+CB28+AQ28+DM28+EX28+GI28+HT28</f>
        <v>17160</v>
      </c>
      <c r="JF28" s="13">
        <f>G28+CC28+AR28+DN28+EY28+GJ28+HU28</f>
        <v>0</v>
      </c>
      <c r="JG28" s="13">
        <f>H28+CD28+AS28+DO28+EZ28+GK28+HV28</f>
        <v>0</v>
      </c>
      <c r="JH28" s="13">
        <f>I28+CE28+AT28+DP28+FA28+GL28+HW28</f>
        <v>9136</v>
      </c>
      <c r="JI28" s="13">
        <f>J28+CF28+AU28+DQ28+FB28+GM28+HX28</f>
        <v>9823.7200000000012</v>
      </c>
      <c r="JJ28" s="13">
        <f>K28+CG28+AV28+DR28+FC28+GN28+HY28</f>
        <v>8044.42</v>
      </c>
      <c r="JK28" s="13">
        <f>L28+CH28+AW28+DS28+FD28+GO28+HZ28</f>
        <v>69901</v>
      </c>
      <c r="JL28" s="13">
        <f>M28+CI28+AX28+DT28+FE28+GP28+IA28</f>
        <v>73498</v>
      </c>
      <c r="JM28" s="13">
        <f>N28+CJ28+AY28+DU28+FF28+GQ28+IB28</f>
        <v>25359.040000000001</v>
      </c>
      <c r="JN28" s="13">
        <f>O28+CK28+AZ28+DV28+FG28+GR28+IC28</f>
        <v>35336</v>
      </c>
      <c r="JO28" s="13">
        <f>P28+CL28+BA28+DW28+FH28+GS28+ID28</f>
        <v>31751</v>
      </c>
      <c r="JP28" s="13">
        <f>Q28+CM28+BB28+DX28+FI28+GT28+IE28</f>
        <v>34610.97</v>
      </c>
      <c r="JQ28" s="13">
        <f>R28+CN28+BC28+DY28+FJ28+GU28+IF28</f>
        <v>10989.84</v>
      </c>
      <c r="JR28" s="13">
        <f>S28+CO28+BD28+DZ28+FK28+GV28+IG28</f>
        <v>12009.07</v>
      </c>
      <c r="JS28" s="13">
        <f>T28+CP28+BE28+EA28+FL28+GW28+IH28</f>
        <v>26433.279999999999</v>
      </c>
      <c r="JT28" s="13">
        <f>U28+CQ28+BF28+EB28+FM28+GX28+II28</f>
        <v>10161</v>
      </c>
      <c r="JU28" s="13">
        <f>V28+CR28+BG28+EC28+FN28+GY28+IJ28</f>
        <v>6320</v>
      </c>
      <c r="JV28" s="13">
        <f>W28+CS28+BH28+ED28+FO28+GZ28+IK28</f>
        <v>18100</v>
      </c>
      <c r="JW28" s="13">
        <f>X28+CT28+BI28+EE28+FP28+HA28+IL28</f>
        <v>1950</v>
      </c>
      <c r="JX28" s="13">
        <f>Y28+CU28+BJ28+EF28+FQ28+HB28+IM28</f>
        <v>1950</v>
      </c>
      <c r="JY28" s="13">
        <f>Z28+BK28+CV28+EG28+FR28+HC28+IN28</f>
        <v>1600</v>
      </c>
      <c r="JZ28" s="13">
        <f>AA28+BL28+CW28+EH28+FS28+HD28+IO28</f>
        <v>10800</v>
      </c>
      <c r="KA28" s="13">
        <f>AB28+BM28+CX28+EI28+FT28+HE28+IP28</f>
        <v>7200</v>
      </c>
      <c r="KB28" s="13">
        <f>AC28+BN28+CY28+EJ28+FU28+HF28+IQ28</f>
        <v>0</v>
      </c>
      <c r="KC28" s="13">
        <f>AD28+BO28+CZ28+EK28+FV28+HG28+IR28</f>
        <v>7200</v>
      </c>
      <c r="KD28" s="13">
        <f>AE28+BP28+DA28+EL28+FW28+HH28+IS28</f>
        <v>7200</v>
      </c>
      <c r="KE28" s="13">
        <f>AF28+BQ28+DB28+EM28+FX28+HI28+IT28</f>
        <v>3416</v>
      </c>
      <c r="KF28" s="13">
        <f>AG28+BR28+DC28+EN28+FY28+HJ28+IU28</f>
        <v>2000</v>
      </c>
      <c r="KG28" s="13">
        <f>AH28+BS28+DD28+EO28+FZ28+HK28+IV28</f>
        <v>2440</v>
      </c>
      <c r="KH28" s="13">
        <f>AI28+BT28+DE28+EP28+GA28+HL28+IW28</f>
        <v>2000</v>
      </c>
      <c r="KI28" s="13">
        <f>AJ28+BU28+DF28+EQ28+GB28+HM28+IX28</f>
        <v>33416</v>
      </c>
      <c r="KJ28" s="13">
        <f>AK28+BV28+DG28+ER28+GC28+HN28+IY28</f>
        <v>33416</v>
      </c>
      <c r="KK28" s="13">
        <f>AL28+BW28+DH28+ES28+GD28+HO28+IZ28</f>
        <v>0</v>
      </c>
      <c r="KL28" s="13">
        <f>AM28+BX28+DI28+ET28+GE28+HP28+JA28</f>
        <v>0</v>
      </c>
    </row>
    <row r="29" spans="1:298" x14ac:dyDescent="0.25">
      <c r="A29" s="5">
        <v>2112</v>
      </c>
      <c r="B29" s="9" t="s">
        <v>15</v>
      </c>
      <c r="C29" s="13">
        <v>900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180</v>
      </c>
      <c r="K29" s="13">
        <v>180</v>
      </c>
      <c r="L29" s="13">
        <v>0</v>
      </c>
      <c r="M29" s="13">
        <v>0</v>
      </c>
      <c r="N29" s="13">
        <v>0</v>
      </c>
      <c r="O29" s="13">
        <v>624</v>
      </c>
      <c r="P29" s="13">
        <v>624</v>
      </c>
      <c r="Q29" s="13">
        <v>0</v>
      </c>
      <c r="R29" s="13">
        <v>204.92</v>
      </c>
      <c r="S29" s="13">
        <v>790</v>
      </c>
      <c r="T29" s="13">
        <v>727</v>
      </c>
      <c r="U29" s="13">
        <v>205</v>
      </c>
      <c r="V29" s="13">
        <v>205</v>
      </c>
      <c r="W29" s="13">
        <v>0</v>
      </c>
      <c r="X29" s="13">
        <v>205</v>
      </c>
      <c r="Y29" s="13">
        <v>205</v>
      </c>
      <c r="Z29" s="13">
        <v>0</v>
      </c>
      <c r="AA29" s="13">
        <v>0</v>
      </c>
      <c r="AB29" s="13">
        <v>0</v>
      </c>
      <c r="AC29" s="1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/>
      <c r="AM29" s="13"/>
      <c r="AN29" s="13">
        <v>6840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655.74</v>
      </c>
      <c r="AU29" s="13">
        <v>0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13">
        <v>0</v>
      </c>
      <c r="BI29" s="13">
        <v>0</v>
      </c>
      <c r="BJ29" s="13">
        <v>0</v>
      </c>
      <c r="BK29" s="13">
        <v>0</v>
      </c>
      <c r="BL29" s="13">
        <v>0</v>
      </c>
      <c r="BM29" s="13">
        <v>0</v>
      </c>
      <c r="BN29" s="13">
        <v>0</v>
      </c>
      <c r="BO29" s="13">
        <v>0</v>
      </c>
      <c r="BP29" s="13">
        <v>0</v>
      </c>
      <c r="BQ29" s="13">
        <v>0</v>
      </c>
      <c r="BR29" s="13">
        <v>0</v>
      </c>
      <c r="BS29" s="13">
        <v>0</v>
      </c>
      <c r="BT29" s="13">
        <v>0</v>
      </c>
      <c r="BU29" s="13">
        <v>0</v>
      </c>
      <c r="BV29" s="13">
        <v>0</v>
      </c>
      <c r="BW29" s="13"/>
      <c r="BX29" s="13"/>
      <c r="BY29" s="13">
        <v>4140</v>
      </c>
      <c r="BZ29" s="13">
        <v>0</v>
      </c>
      <c r="CA29" s="13">
        <v>0</v>
      </c>
      <c r="CB29" s="13">
        <v>0</v>
      </c>
      <c r="CC29" s="13">
        <v>0</v>
      </c>
      <c r="CD29" s="13">
        <v>0</v>
      </c>
      <c r="CE29" s="13">
        <v>0</v>
      </c>
      <c r="CF29" s="13">
        <v>0</v>
      </c>
      <c r="CG29" s="13">
        <v>0</v>
      </c>
      <c r="CH29" s="13">
        <v>0</v>
      </c>
      <c r="CI29" s="13">
        <v>0</v>
      </c>
      <c r="CJ29" s="13">
        <v>0</v>
      </c>
      <c r="CK29" s="13">
        <v>0</v>
      </c>
      <c r="CL29" s="13">
        <v>0</v>
      </c>
      <c r="CM29" s="13">
        <v>0</v>
      </c>
      <c r="CN29" s="13">
        <v>0</v>
      </c>
      <c r="CO29" s="13">
        <v>0</v>
      </c>
      <c r="CP29" s="13">
        <v>0</v>
      </c>
      <c r="CQ29" s="13">
        <v>0</v>
      </c>
      <c r="CR29" s="13">
        <v>0</v>
      </c>
      <c r="CS29" s="13">
        <v>0</v>
      </c>
      <c r="CT29" s="13">
        <v>0</v>
      </c>
      <c r="CU29" s="13">
        <v>0</v>
      </c>
      <c r="CV29" s="13">
        <v>0</v>
      </c>
      <c r="CW29" s="13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3">
        <v>0</v>
      </c>
      <c r="DD29" s="13">
        <v>0</v>
      </c>
      <c r="DE29" s="13">
        <v>0</v>
      </c>
      <c r="DF29" s="13">
        <v>0</v>
      </c>
      <c r="DG29" s="13">
        <v>0</v>
      </c>
      <c r="DH29" s="13"/>
      <c r="DI29" s="13"/>
      <c r="DJ29" s="13">
        <v>180</v>
      </c>
      <c r="DK29" s="13">
        <v>0</v>
      </c>
      <c r="DL29" s="13">
        <v>0</v>
      </c>
      <c r="DM29" s="13">
        <v>0</v>
      </c>
      <c r="DN29" s="13">
        <v>0</v>
      </c>
      <c r="DO29" s="13">
        <v>0</v>
      </c>
      <c r="DP29" s="13">
        <v>0</v>
      </c>
      <c r="DQ29" s="13">
        <v>0</v>
      </c>
      <c r="DR29" s="13">
        <v>0</v>
      </c>
      <c r="DS29" s="13">
        <v>0</v>
      </c>
      <c r="DT29" s="13">
        <v>0</v>
      </c>
      <c r="DU29" s="13">
        <v>0</v>
      </c>
      <c r="DV29" s="13">
        <v>0</v>
      </c>
      <c r="DW29" s="13">
        <v>0</v>
      </c>
      <c r="DX29" s="13">
        <v>0</v>
      </c>
      <c r="DY29" s="13">
        <v>0</v>
      </c>
      <c r="DZ29" s="13">
        <v>0</v>
      </c>
      <c r="EA29" s="13">
        <v>0</v>
      </c>
      <c r="EB29" s="13">
        <v>0</v>
      </c>
      <c r="EC29" s="13">
        <v>0</v>
      </c>
      <c r="ED29" s="13">
        <v>0</v>
      </c>
      <c r="EE29" s="13">
        <v>0</v>
      </c>
      <c r="EF29" s="13">
        <v>0</v>
      </c>
      <c r="EG29" s="13">
        <v>901</v>
      </c>
      <c r="EH29" s="13">
        <v>800</v>
      </c>
      <c r="EI29" s="13">
        <v>800</v>
      </c>
      <c r="EJ29" s="13">
        <v>0</v>
      </c>
      <c r="EK29" s="13">
        <v>0</v>
      </c>
      <c r="EL29" s="13">
        <v>0</v>
      </c>
      <c r="EM29" s="13">
        <v>0</v>
      </c>
      <c r="EN29" s="13">
        <v>0</v>
      </c>
      <c r="EO29" s="13">
        <v>0</v>
      </c>
      <c r="EP29" s="13">
        <v>0</v>
      </c>
      <c r="EQ29" s="13">
        <v>0</v>
      </c>
      <c r="ER29" s="13">
        <v>0</v>
      </c>
      <c r="ES29" s="13"/>
      <c r="ET29" s="13"/>
      <c r="EU29" s="13">
        <v>1800</v>
      </c>
      <c r="EV29" s="13">
        <v>17937.349999999999</v>
      </c>
      <c r="EW29" s="13">
        <v>9393.8799999999992</v>
      </c>
      <c r="EX29" s="13">
        <v>17937.349999999999</v>
      </c>
      <c r="EY29" s="13">
        <v>7937.35</v>
      </c>
      <c r="EZ29" s="13">
        <v>467</v>
      </c>
      <c r="FA29" s="13">
        <v>8196.7199999999993</v>
      </c>
      <c r="FB29" s="13">
        <v>400</v>
      </c>
      <c r="FC29" s="13">
        <v>430</v>
      </c>
      <c r="FD29" s="13">
        <v>1248</v>
      </c>
      <c r="FE29" s="13">
        <v>1248</v>
      </c>
      <c r="FF29" s="13">
        <v>0</v>
      </c>
      <c r="FG29" s="13">
        <v>2340</v>
      </c>
      <c r="FH29" s="13">
        <v>2340</v>
      </c>
      <c r="FI29" s="13">
        <v>188.54</v>
      </c>
      <c r="FJ29" s="13">
        <v>614.75</v>
      </c>
      <c r="FK29" s="13">
        <v>310</v>
      </c>
      <c r="FL29" s="13">
        <v>0</v>
      </c>
      <c r="FM29" s="13">
        <v>254</v>
      </c>
      <c r="FN29" s="13">
        <v>254</v>
      </c>
      <c r="FO29" s="13">
        <v>0</v>
      </c>
      <c r="FP29" s="13">
        <v>254</v>
      </c>
      <c r="FQ29" s="13">
        <v>254</v>
      </c>
      <c r="FR29" s="13">
        <v>0</v>
      </c>
      <c r="FS29" s="13">
        <v>0</v>
      </c>
      <c r="FT29" s="13">
        <v>0</v>
      </c>
      <c r="FU29" s="13">
        <v>0</v>
      </c>
      <c r="FV29" s="13">
        <v>0</v>
      </c>
      <c r="FW29" s="13">
        <v>0</v>
      </c>
      <c r="FX29" s="13">
        <v>0</v>
      </c>
      <c r="FY29" s="13">
        <v>0</v>
      </c>
      <c r="FZ29" s="13">
        <v>0</v>
      </c>
      <c r="GA29" s="13">
        <v>0</v>
      </c>
      <c r="GB29" s="13">
        <v>0</v>
      </c>
      <c r="GC29" s="13">
        <v>0</v>
      </c>
      <c r="GD29" s="13"/>
      <c r="GE29" s="13"/>
      <c r="GF29" s="13">
        <v>4140</v>
      </c>
      <c r="GG29" s="13">
        <v>0</v>
      </c>
      <c r="GH29" s="13">
        <v>0</v>
      </c>
      <c r="GI29" s="13">
        <v>0</v>
      </c>
      <c r="GJ29" s="13">
        <v>0</v>
      </c>
      <c r="GK29" s="13">
        <v>0</v>
      </c>
      <c r="GL29" s="13">
        <v>0</v>
      </c>
      <c r="GM29" s="13">
        <v>0</v>
      </c>
      <c r="GN29" s="13">
        <v>0</v>
      </c>
      <c r="GO29" s="13">
        <v>0</v>
      </c>
      <c r="GP29" s="13">
        <v>0</v>
      </c>
      <c r="GQ29" s="13">
        <v>0</v>
      </c>
      <c r="GR29" s="13">
        <v>0</v>
      </c>
      <c r="GS29" s="13">
        <v>0</v>
      </c>
      <c r="GT29" s="13">
        <v>0</v>
      </c>
      <c r="GU29" s="13">
        <v>0</v>
      </c>
      <c r="GV29" s="13">
        <v>0</v>
      </c>
      <c r="GW29" s="13">
        <v>0</v>
      </c>
      <c r="GX29" s="13">
        <v>0</v>
      </c>
      <c r="GY29" s="13">
        <v>0</v>
      </c>
      <c r="GZ29" s="13">
        <v>0</v>
      </c>
      <c r="HA29" s="13">
        <v>0</v>
      </c>
      <c r="HB29" s="13">
        <v>0</v>
      </c>
      <c r="HC29" s="13">
        <v>0</v>
      </c>
      <c r="HD29" s="13">
        <v>0</v>
      </c>
      <c r="HE29" s="13">
        <v>0</v>
      </c>
      <c r="HF29" s="13">
        <v>0</v>
      </c>
      <c r="HG29" s="13">
        <v>0</v>
      </c>
      <c r="HH29" s="13">
        <v>0</v>
      </c>
      <c r="HI29" s="13">
        <v>0</v>
      </c>
      <c r="HJ29" s="13">
        <v>0</v>
      </c>
      <c r="HK29" s="13">
        <v>0</v>
      </c>
      <c r="HL29" s="13">
        <v>0</v>
      </c>
      <c r="HM29" s="13">
        <v>0</v>
      </c>
      <c r="HN29" s="13">
        <v>0</v>
      </c>
      <c r="HO29" s="13"/>
      <c r="HP29" s="13"/>
      <c r="HQ29" s="13">
        <v>0</v>
      </c>
      <c r="HR29" s="13">
        <v>0</v>
      </c>
      <c r="HS29" s="13">
        <v>0</v>
      </c>
      <c r="HT29" s="13">
        <v>0</v>
      </c>
      <c r="HU29" s="13">
        <v>0</v>
      </c>
      <c r="HV29" s="13">
        <v>63.14</v>
      </c>
      <c r="HW29" s="13">
        <v>0</v>
      </c>
      <c r="HX29" s="13">
        <v>127.6</v>
      </c>
      <c r="HY29" s="13">
        <v>134.19999999999999</v>
      </c>
      <c r="HZ29" s="13">
        <v>352</v>
      </c>
      <c r="IA29" s="13">
        <v>352</v>
      </c>
      <c r="IB29" s="13">
        <v>0</v>
      </c>
      <c r="IC29" s="13">
        <v>836</v>
      </c>
      <c r="ID29" s="13">
        <v>836</v>
      </c>
      <c r="IE29" s="13">
        <v>41.47</v>
      </c>
      <c r="IF29" s="13">
        <v>270.49</v>
      </c>
      <c r="IG29" s="13">
        <v>300</v>
      </c>
      <c r="IH29" s="13">
        <v>118.8</v>
      </c>
      <c r="II29" s="13">
        <v>101</v>
      </c>
      <c r="IJ29" s="13">
        <v>101</v>
      </c>
      <c r="IK29" s="13">
        <v>0</v>
      </c>
      <c r="IL29" s="13">
        <v>45</v>
      </c>
      <c r="IM29" s="13">
        <v>45</v>
      </c>
      <c r="IN29" s="13">
        <v>0</v>
      </c>
      <c r="IO29" s="13">
        <v>0</v>
      </c>
      <c r="IP29" s="13">
        <v>0</v>
      </c>
      <c r="IQ29" s="13">
        <v>0</v>
      </c>
      <c r="IR29" s="13">
        <v>0</v>
      </c>
      <c r="IS29" s="13">
        <v>0</v>
      </c>
      <c r="IT29" s="13">
        <v>0</v>
      </c>
      <c r="IU29" s="13">
        <v>0</v>
      </c>
      <c r="IV29" s="13">
        <v>0</v>
      </c>
      <c r="IW29" s="13">
        <v>0</v>
      </c>
      <c r="IX29" s="13">
        <v>0</v>
      </c>
      <c r="IY29" s="13">
        <v>0</v>
      </c>
      <c r="IZ29" s="13"/>
      <c r="JA29" s="13"/>
      <c r="JB29" s="13">
        <f>C29+BY29+AN29+DJ29+EU29+GF29+HQ29</f>
        <v>18000</v>
      </c>
      <c r="JC29" s="13">
        <f>D29+BZ29+AO29+DK29+EV29+GG29+HR29</f>
        <v>17937.349999999999</v>
      </c>
      <c r="JD29" s="13">
        <f>E29+CA29+AP29+DL29+EW29+GH29+HS29</f>
        <v>9393.8799999999992</v>
      </c>
      <c r="JE29" s="13">
        <f>F29+CB29+AQ29+DM29+EX29+GI29+HT29</f>
        <v>17937.349999999999</v>
      </c>
      <c r="JF29" s="13">
        <f>G29+CC29+AR29+DN29+EY29+GJ29+HU29</f>
        <v>7937.35</v>
      </c>
      <c r="JG29" s="13">
        <f>H29+CD29+AS29+DO29+EZ29+GK29+HV29</f>
        <v>530.14</v>
      </c>
      <c r="JH29" s="13">
        <f>I29+CE29+AT29+DP29+FA29+GL29+HW29</f>
        <v>8852.4599999999991</v>
      </c>
      <c r="JI29" s="13">
        <f>J29+CF29+AU29+DQ29+FB29+GM29+HX29</f>
        <v>707.6</v>
      </c>
      <c r="JJ29" s="13">
        <f>K29+CG29+AV29+DR29+FC29+GN29+HY29</f>
        <v>744.2</v>
      </c>
      <c r="JK29" s="13">
        <f>L29+CH29+AW29+DS29+FD29+GO29+HZ29</f>
        <v>1600</v>
      </c>
      <c r="JL29" s="13">
        <f>M29+CI29+AX29+DT29+FE29+GP29+IA29</f>
        <v>1600</v>
      </c>
      <c r="JM29" s="13">
        <f>N29+CJ29+AY29+DU29+FF29+GQ29+IB29</f>
        <v>0</v>
      </c>
      <c r="JN29" s="13">
        <f>O29+CK29+AZ29+DV29+FG29+GR29+IC29</f>
        <v>3800</v>
      </c>
      <c r="JO29" s="13">
        <f>P29+CL29+BA29+DW29+FH29+GS29+ID29</f>
        <v>3800</v>
      </c>
      <c r="JP29" s="13">
        <f>Q29+CM29+BB29+DX29+FI29+GT29+IE29</f>
        <v>230.01</v>
      </c>
      <c r="JQ29" s="13">
        <f>R29+CN29+BC29+DY29+FJ29+GU29+IF29</f>
        <v>1090.1599999999999</v>
      </c>
      <c r="JR29" s="13">
        <f>S29+CO29+BD29+DZ29+FK29+GV29+IG29</f>
        <v>1400</v>
      </c>
      <c r="JS29" s="13">
        <f>T29+CP29+BE29+EA29+FL29+GW29+IH29</f>
        <v>845.8</v>
      </c>
      <c r="JT29" s="13">
        <f>U29+CQ29+BF29+EB29+FM29+GX29+II29</f>
        <v>560</v>
      </c>
      <c r="JU29" s="13">
        <f>V29+CR29+BG29+EC29+FN29+GY29+IJ29</f>
        <v>560</v>
      </c>
      <c r="JV29" s="13">
        <f>W29+CS29+BH29+ED29+FO29+GZ29+IK29</f>
        <v>0</v>
      </c>
      <c r="JW29" s="13">
        <f>X29+CT29+BI29+EE29+FP29+HA29+IL29</f>
        <v>504</v>
      </c>
      <c r="JX29" s="13">
        <f>Y29+CU29+BJ29+EF29+FQ29+HB29+IM29</f>
        <v>504</v>
      </c>
      <c r="JY29" s="13">
        <f>Z29+BK29+CV29+EG29+FR29+HC29+IN29</f>
        <v>901</v>
      </c>
      <c r="JZ29" s="13">
        <f>AA29+BL29+CW29+EH29+FS29+HD29+IO29</f>
        <v>800</v>
      </c>
      <c r="KA29" s="13">
        <f>AB29+BM29+CX29+EI29+FT29+HE29+IP29</f>
        <v>800</v>
      </c>
      <c r="KB29" s="13">
        <f>AC29+BN29+CY29+EJ29+FU29+HF29+IQ29</f>
        <v>0</v>
      </c>
      <c r="KC29" s="13">
        <f>AD29+BO29+CZ29+EK29+FV29+HG29+IR29</f>
        <v>0</v>
      </c>
      <c r="KD29" s="13">
        <f>AE29+BP29+DA29+EL29+FW29+HH29+IS29</f>
        <v>0</v>
      </c>
      <c r="KE29" s="13">
        <f>AF29+BQ29+DB29+EM29+FX29+HI29+IT29</f>
        <v>0</v>
      </c>
      <c r="KF29" s="13">
        <f>AG29+BR29+DC29+EN29+FY29+HJ29+IU29</f>
        <v>0</v>
      </c>
      <c r="KG29" s="13">
        <f>AH29+BS29+DD29+EO29+FZ29+HK29+IV29</f>
        <v>0</v>
      </c>
      <c r="KH29" s="13">
        <f>AI29+BT29+DE29+EP29+GA29+HL29+IW29</f>
        <v>0</v>
      </c>
      <c r="KI29" s="13">
        <f>AJ29+BU29+DF29+EQ29+GB29+HM29+IX29</f>
        <v>0</v>
      </c>
      <c r="KJ29" s="13">
        <f>AK29+BV29+DG29+ER29+GC29+HN29+IY29</f>
        <v>0</v>
      </c>
      <c r="KK29" s="13">
        <f>AL29+BW29+DH29+ES29+GD29+HO29+IZ29</f>
        <v>0</v>
      </c>
      <c r="KL29" s="13">
        <f>AM29+BX29+DI29+ET29+GE29+HP29+JA29</f>
        <v>0</v>
      </c>
    </row>
    <row r="30" spans="1:298" x14ac:dyDescent="0.25">
      <c r="A30" s="5">
        <v>2113</v>
      </c>
      <c r="B30" s="9" t="s">
        <v>16</v>
      </c>
      <c r="C30" s="13">
        <v>11378.25</v>
      </c>
      <c r="D30" s="13">
        <v>11378.25</v>
      </c>
      <c r="E30" s="13">
        <v>9896.59</v>
      </c>
      <c r="F30" s="13">
        <v>0</v>
      </c>
      <c r="G30" s="13">
        <v>3717.25</v>
      </c>
      <c r="H30" s="13">
        <v>3717.25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415.14</v>
      </c>
      <c r="T30" s="13">
        <v>1094.46</v>
      </c>
      <c r="U30" s="13">
        <v>2705</v>
      </c>
      <c r="V30" s="13">
        <v>2705</v>
      </c>
      <c r="W30" s="13">
        <v>964.71</v>
      </c>
      <c r="X30" s="13">
        <v>2704</v>
      </c>
      <c r="Y30" s="13">
        <v>704</v>
      </c>
      <c r="Z30" s="13">
        <v>0</v>
      </c>
      <c r="AA30" s="13">
        <v>0</v>
      </c>
      <c r="AB30" s="13">
        <v>200</v>
      </c>
      <c r="AC30" s="13">
        <v>95.79</v>
      </c>
      <c r="AD30" s="13">
        <v>38450</v>
      </c>
      <c r="AE30" s="13">
        <v>0</v>
      </c>
      <c r="AF30" s="13">
        <v>103.43</v>
      </c>
      <c r="AG30" s="13">
        <v>0</v>
      </c>
      <c r="AH30" s="13">
        <v>0</v>
      </c>
      <c r="AI30" s="13">
        <v>44.52</v>
      </c>
      <c r="AJ30" s="13">
        <v>0</v>
      </c>
      <c r="AK30" s="13">
        <v>0</v>
      </c>
      <c r="AL30" s="13"/>
      <c r="AM30" s="13"/>
      <c r="AN30" s="13">
        <v>86474.67</v>
      </c>
      <c r="AO30" s="13">
        <v>86474.67</v>
      </c>
      <c r="AP30" s="13">
        <v>75213.97</v>
      </c>
      <c r="AQ30" s="13">
        <v>0</v>
      </c>
      <c r="AR30" s="13">
        <v>23347.200000000001</v>
      </c>
      <c r="AS30" s="13">
        <v>17347.2</v>
      </c>
      <c r="AT30" s="13">
        <v>0</v>
      </c>
      <c r="AU30" s="13">
        <v>0</v>
      </c>
      <c r="AV30" s="13">
        <v>0</v>
      </c>
      <c r="AW30" s="1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0</v>
      </c>
      <c r="BG30" s="13">
        <v>0</v>
      </c>
      <c r="BH30" s="13">
        <v>0</v>
      </c>
      <c r="BI30" s="13">
        <v>0</v>
      </c>
      <c r="BJ30" s="13">
        <v>0</v>
      </c>
      <c r="BK30" s="13">
        <v>0</v>
      </c>
      <c r="BL30" s="13">
        <v>0</v>
      </c>
      <c r="BM30" s="13">
        <v>0</v>
      </c>
      <c r="BN30" s="13">
        <v>0</v>
      </c>
      <c r="BO30" s="13">
        <v>0</v>
      </c>
      <c r="BP30" s="13">
        <v>0</v>
      </c>
      <c r="BQ30" s="13">
        <v>0</v>
      </c>
      <c r="BR30" s="13">
        <v>0</v>
      </c>
      <c r="BS30" s="13">
        <v>0</v>
      </c>
      <c r="BT30" s="13">
        <v>0</v>
      </c>
      <c r="BU30" s="13">
        <v>0</v>
      </c>
      <c r="BV30" s="13">
        <v>0</v>
      </c>
      <c r="BW30" s="13"/>
      <c r="BX30" s="13"/>
      <c r="BY30" s="13">
        <v>65197.57</v>
      </c>
      <c r="BZ30" s="13">
        <v>65197.57</v>
      </c>
      <c r="CA30" s="13">
        <v>56947.09</v>
      </c>
      <c r="CB30" s="13">
        <v>12500</v>
      </c>
      <c r="CC30" s="13">
        <v>29481.33</v>
      </c>
      <c r="CD30" s="13">
        <v>19911.330000000002</v>
      </c>
      <c r="CE30" s="13">
        <v>11475.41</v>
      </c>
      <c r="CF30" s="13">
        <v>13452</v>
      </c>
      <c r="CG30" s="13">
        <v>13664</v>
      </c>
      <c r="CH30" s="13">
        <v>10562</v>
      </c>
      <c r="CI30" s="13">
        <v>12071.9</v>
      </c>
      <c r="CJ30" s="13">
        <v>13171.12</v>
      </c>
      <c r="CK30" s="13">
        <v>10764</v>
      </c>
      <c r="CL30" s="13">
        <v>10764</v>
      </c>
      <c r="CM30" s="13">
        <v>12554.25</v>
      </c>
      <c r="CN30" s="13">
        <v>14590.16</v>
      </c>
      <c r="CO30" s="13">
        <v>11154</v>
      </c>
      <c r="CP30" s="13">
        <v>11368.59</v>
      </c>
      <c r="CQ30" s="13">
        <v>13800</v>
      </c>
      <c r="CR30" s="13">
        <v>13800</v>
      </c>
      <c r="CS30" s="13">
        <v>2337.92</v>
      </c>
      <c r="CT30" s="13">
        <v>11300</v>
      </c>
      <c r="CU30" s="13">
        <v>4300</v>
      </c>
      <c r="CV30" s="13">
        <v>0</v>
      </c>
      <c r="CW30" s="13">
        <v>0</v>
      </c>
      <c r="CX30" s="13">
        <v>400</v>
      </c>
      <c r="CY30" s="13">
        <v>117.78</v>
      </c>
      <c r="CZ30" s="13">
        <v>0</v>
      </c>
      <c r="DA30" s="13">
        <v>0</v>
      </c>
      <c r="DB30" s="13">
        <v>0</v>
      </c>
      <c r="DC30" s="13">
        <v>0</v>
      </c>
      <c r="DD30" s="13">
        <v>0</v>
      </c>
      <c r="DE30" s="13">
        <v>0</v>
      </c>
      <c r="DF30" s="13">
        <v>0</v>
      </c>
      <c r="DG30" s="13">
        <v>0</v>
      </c>
      <c r="DH30" s="13"/>
      <c r="DI30" s="13"/>
      <c r="DJ30" s="13">
        <v>2275.65</v>
      </c>
      <c r="DK30" s="13">
        <v>2275.65</v>
      </c>
      <c r="DL30" s="13">
        <v>1979.31</v>
      </c>
      <c r="DM30" s="13">
        <v>0</v>
      </c>
      <c r="DN30" s="13">
        <v>413.02</v>
      </c>
      <c r="DO30" s="13">
        <v>413.02</v>
      </c>
      <c r="DP30" s="13">
        <v>0</v>
      </c>
      <c r="DQ30" s="13">
        <v>0</v>
      </c>
      <c r="DR30" s="13">
        <v>0</v>
      </c>
      <c r="DS30" s="13">
        <v>0</v>
      </c>
      <c r="DT30" s="13">
        <v>0</v>
      </c>
      <c r="DU30" s="13">
        <v>0</v>
      </c>
      <c r="DV30" s="13">
        <v>0</v>
      </c>
      <c r="DW30" s="13">
        <v>0</v>
      </c>
      <c r="DX30" s="13">
        <v>0</v>
      </c>
      <c r="DY30" s="13">
        <v>0</v>
      </c>
      <c r="DZ30" s="13">
        <v>0</v>
      </c>
      <c r="EA30" s="13">
        <v>0</v>
      </c>
      <c r="EB30" s="13">
        <v>0</v>
      </c>
      <c r="EC30" s="13">
        <v>168</v>
      </c>
      <c r="ED30" s="13">
        <v>168</v>
      </c>
      <c r="EE30" s="13">
        <v>0</v>
      </c>
      <c r="EF30" s="13">
        <v>0</v>
      </c>
      <c r="EG30" s="13">
        <v>1075.2</v>
      </c>
      <c r="EH30" s="13">
        <v>900</v>
      </c>
      <c r="EI30" s="13">
        <v>19200</v>
      </c>
      <c r="EJ30" s="13">
        <v>10099.4</v>
      </c>
      <c r="EK30" s="13">
        <v>14200</v>
      </c>
      <c r="EL30" s="13">
        <v>14300</v>
      </c>
      <c r="EM30" s="13">
        <v>41672.47</v>
      </c>
      <c r="EN30" s="13">
        <v>49200</v>
      </c>
      <c r="EO30" s="13">
        <v>49200</v>
      </c>
      <c r="EP30" s="13">
        <v>47981.55</v>
      </c>
      <c r="EQ30" s="13">
        <v>49060</v>
      </c>
      <c r="ER30" s="13">
        <v>49060</v>
      </c>
      <c r="ES30" s="13"/>
      <c r="ET30" s="13"/>
      <c r="EU30" s="13">
        <v>22756.49</v>
      </c>
      <c r="EV30" s="13">
        <v>22756.49</v>
      </c>
      <c r="EW30" s="13">
        <v>19793.13</v>
      </c>
      <c r="EX30" s="13">
        <v>0</v>
      </c>
      <c r="EY30" s="13">
        <v>4130.28</v>
      </c>
      <c r="EZ30" s="13">
        <v>4130.28</v>
      </c>
      <c r="FA30" s="13">
        <v>0</v>
      </c>
      <c r="FB30" s="13">
        <v>0</v>
      </c>
      <c r="FC30" s="13">
        <v>0</v>
      </c>
      <c r="FD30" s="13">
        <v>0</v>
      </c>
      <c r="FE30" s="13">
        <v>0</v>
      </c>
      <c r="FF30" s="13">
        <v>0</v>
      </c>
      <c r="FG30" s="13">
        <v>0</v>
      </c>
      <c r="FH30" s="13">
        <v>0</v>
      </c>
      <c r="FI30" s="13">
        <v>1412.73</v>
      </c>
      <c r="FJ30" s="13">
        <v>2000</v>
      </c>
      <c r="FK30" s="13">
        <v>2000</v>
      </c>
      <c r="FL30" s="13">
        <v>1899.68</v>
      </c>
      <c r="FM30" s="13">
        <v>2049</v>
      </c>
      <c r="FN30" s="13">
        <v>2049</v>
      </c>
      <c r="FO30" s="13">
        <v>284.54000000000002</v>
      </c>
      <c r="FP30" s="13">
        <v>2049</v>
      </c>
      <c r="FQ30" s="13">
        <v>549</v>
      </c>
      <c r="FR30" s="13">
        <v>135.26</v>
      </c>
      <c r="FS30" s="13">
        <v>1000</v>
      </c>
      <c r="FT30" s="13">
        <v>1000</v>
      </c>
      <c r="FU30" s="13">
        <v>71.239999999999995</v>
      </c>
      <c r="FV30" s="13">
        <v>8000</v>
      </c>
      <c r="FW30" s="13">
        <v>4000</v>
      </c>
      <c r="FX30" s="13">
        <v>797.5</v>
      </c>
      <c r="FY30" s="13">
        <v>8000</v>
      </c>
      <c r="FZ30" s="13">
        <v>8000</v>
      </c>
      <c r="GA30" s="13">
        <v>4957.47</v>
      </c>
      <c r="GB30" s="13">
        <v>8000</v>
      </c>
      <c r="GC30" s="13">
        <v>8000</v>
      </c>
      <c r="GD30" s="13"/>
      <c r="GE30" s="13"/>
      <c r="GF30" s="13">
        <v>80756.710000000006</v>
      </c>
      <c r="GG30" s="13">
        <v>80756.710000000006</v>
      </c>
      <c r="GH30" s="13">
        <v>97703.39</v>
      </c>
      <c r="GI30" s="13">
        <v>265490</v>
      </c>
      <c r="GJ30" s="13">
        <v>257900.92</v>
      </c>
      <c r="GK30" s="13">
        <v>280729.77</v>
      </c>
      <c r="GL30" s="13">
        <v>206419.67</v>
      </c>
      <c r="GM30" s="13">
        <v>206419.67</v>
      </c>
      <c r="GN30" s="13">
        <v>228826.23999999999</v>
      </c>
      <c r="GO30" s="13">
        <v>234550</v>
      </c>
      <c r="GP30" s="13">
        <v>218000</v>
      </c>
      <c r="GQ30" s="13">
        <v>198087.8</v>
      </c>
      <c r="GR30" s="13">
        <v>280500</v>
      </c>
      <c r="GS30" s="13">
        <v>280500</v>
      </c>
      <c r="GT30" s="13">
        <v>224393.54</v>
      </c>
      <c r="GU30" s="13">
        <v>280639.7</v>
      </c>
      <c r="GV30" s="13">
        <v>262480</v>
      </c>
      <c r="GW30" s="13">
        <v>254231.53</v>
      </c>
      <c r="GX30" s="13">
        <v>268987</v>
      </c>
      <c r="GY30" s="13">
        <v>268987</v>
      </c>
      <c r="GZ30" s="13">
        <v>273271.18</v>
      </c>
      <c r="HA30" s="13">
        <v>268987</v>
      </c>
      <c r="HB30" s="13">
        <v>268987</v>
      </c>
      <c r="HC30" s="13">
        <v>256051.74</v>
      </c>
      <c r="HD30" s="13">
        <v>296132</v>
      </c>
      <c r="HE30" s="13">
        <v>290000</v>
      </c>
      <c r="HF30" s="13">
        <v>241205.34</v>
      </c>
      <c r="HG30" s="13">
        <v>239000</v>
      </c>
      <c r="HH30" s="13">
        <v>239000</v>
      </c>
      <c r="HI30" s="13">
        <v>244422.22</v>
      </c>
      <c r="HJ30" s="13">
        <v>243700</v>
      </c>
      <c r="HK30" s="13">
        <v>265000</v>
      </c>
      <c r="HL30" s="13">
        <v>246792.12</v>
      </c>
      <c r="HM30" s="13">
        <v>248083</v>
      </c>
      <c r="HN30" s="13">
        <v>248083</v>
      </c>
      <c r="HO30" s="13"/>
      <c r="HP30" s="13"/>
      <c r="HQ30" s="13">
        <v>0</v>
      </c>
      <c r="HR30" s="13">
        <v>0</v>
      </c>
      <c r="HS30" s="13">
        <v>0</v>
      </c>
      <c r="HT30" s="13">
        <v>0</v>
      </c>
      <c r="HU30" s="13">
        <v>4200</v>
      </c>
      <c r="HV30" s="13">
        <v>4922.3599999999997</v>
      </c>
      <c r="HW30" s="13">
        <v>0</v>
      </c>
      <c r="HX30" s="13">
        <v>5720</v>
      </c>
      <c r="HY30" s="13">
        <v>5790.15</v>
      </c>
      <c r="HZ30" s="13">
        <v>8708</v>
      </c>
      <c r="IA30" s="13">
        <v>8708</v>
      </c>
      <c r="IB30" s="13">
        <v>5578.01</v>
      </c>
      <c r="IC30" s="13">
        <v>12234</v>
      </c>
      <c r="ID30" s="13">
        <v>12234</v>
      </c>
      <c r="IE30" s="13">
        <v>1542.54</v>
      </c>
      <c r="IF30" s="13">
        <v>11209.84</v>
      </c>
      <c r="IG30" s="13">
        <v>6414</v>
      </c>
      <c r="IH30" s="13">
        <v>2054.48</v>
      </c>
      <c r="II30" s="13">
        <v>1395</v>
      </c>
      <c r="IJ30" s="13">
        <v>1395</v>
      </c>
      <c r="IK30" s="13">
        <v>2251.44</v>
      </c>
      <c r="IL30" s="13">
        <v>34950</v>
      </c>
      <c r="IM30" s="13">
        <v>34950</v>
      </c>
      <c r="IN30" s="13">
        <v>859.51</v>
      </c>
      <c r="IO30" s="13">
        <v>0</v>
      </c>
      <c r="IP30" s="13">
        <v>0</v>
      </c>
      <c r="IQ30" s="13">
        <v>0</v>
      </c>
      <c r="IR30" s="13">
        <v>0</v>
      </c>
      <c r="IS30" s="13">
        <v>0</v>
      </c>
      <c r="IT30" s="13">
        <v>0</v>
      </c>
      <c r="IU30" s="13">
        <v>0</v>
      </c>
      <c r="IV30" s="13">
        <v>0</v>
      </c>
      <c r="IW30" s="13">
        <v>0</v>
      </c>
      <c r="IX30" s="13">
        <v>0</v>
      </c>
      <c r="IY30" s="13">
        <v>0</v>
      </c>
      <c r="IZ30" s="13"/>
      <c r="JA30" s="13"/>
      <c r="JB30" s="13">
        <f>C30+BY30+AN30+DJ30+EU30+GF30+HQ30</f>
        <v>268839.33999999997</v>
      </c>
      <c r="JC30" s="13">
        <f>D30+BZ30+AO30+DK30+EV30+GG30+HR30</f>
        <v>268839.33999999997</v>
      </c>
      <c r="JD30" s="13">
        <f>E30+CA30+AP30+DL30+EW30+GH30+HS30</f>
        <v>261533.47999999998</v>
      </c>
      <c r="JE30" s="13">
        <f>F30+CB30+AQ30+DM30+EX30+GI30+HT30</f>
        <v>277990</v>
      </c>
      <c r="JF30" s="13">
        <f>G30+CC30+AR30+DN30+EY30+GJ30+HU30</f>
        <v>323190</v>
      </c>
      <c r="JG30" s="13">
        <f>H30+CD30+AS30+DO30+EZ30+GK30+HV30</f>
        <v>331171.21000000002</v>
      </c>
      <c r="JH30" s="13">
        <f>I30+CE30+AT30+DP30+FA30+GL30+HW30</f>
        <v>217895.08000000002</v>
      </c>
      <c r="JI30" s="13">
        <f>J30+CF30+AU30+DQ30+FB30+GM30+HX30</f>
        <v>225591.67</v>
      </c>
      <c r="JJ30" s="13">
        <f>K30+CG30+AV30+DR30+FC30+GN30+HY30</f>
        <v>248280.38999999998</v>
      </c>
      <c r="JK30" s="13">
        <f>L30+CH30+AW30+DS30+FD30+GO30+HZ30</f>
        <v>253820</v>
      </c>
      <c r="JL30" s="13">
        <f>M30+CI30+AX30+DT30+FE30+GP30+IA30</f>
        <v>238779.9</v>
      </c>
      <c r="JM30" s="13">
        <f>N30+CJ30+AY30+DU30+FF30+GQ30+IB30</f>
        <v>216836.93</v>
      </c>
      <c r="JN30" s="13">
        <f>O30+CK30+AZ30+DV30+FG30+GR30+IC30</f>
        <v>303498</v>
      </c>
      <c r="JO30" s="13">
        <f>P30+CL30+BA30+DW30+FH30+GS30+ID30</f>
        <v>303498</v>
      </c>
      <c r="JP30" s="13">
        <f>Q30+CM30+BB30+DX30+FI30+GT30+IE30</f>
        <v>239903.06000000003</v>
      </c>
      <c r="JQ30" s="13">
        <f>R30+CN30+BC30+DY30+FJ30+GU30+IF30</f>
        <v>308439.7</v>
      </c>
      <c r="JR30" s="13">
        <f>S30+CO30+BD30+DZ30+FK30+GV30+IG30</f>
        <v>282463.14</v>
      </c>
      <c r="JS30" s="13">
        <f>T30+CP30+BE30+EA30+FL30+GW30+IH30</f>
        <v>270648.74</v>
      </c>
      <c r="JT30" s="13">
        <f>U30+CQ30+BF30+EB30+FM30+GX30+II30</f>
        <v>288936</v>
      </c>
      <c r="JU30" s="13">
        <f>V30+CR30+BG30+EC30+FN30+GY30+IJ30</f>
        <v>289104</v>
      </c>
      <c r="JV30" s="13">
        <f>W30+CS30+BH30+ED30+FO30+GZ30+IK30</f>
        <v>279277.78999999998</v>
      </c>
      <c r="JW30" s="13">
        <f>X30+CT30+BI30+EE30+FP30+HA30+IL30</f>
        <v>319990</v>
      </c>
      <c r="JX30" s="13">
        <f>Y30+CU30+BJ30+EF30+FQ30+HB30+IM30</f>
        <v>309490</v>
      </c>
      <c r="JY30" s="13">
        <f>Z30+BK30+CV30+EG30+FR30+HC30+IN30</f>
        <v>258121.71</v>
      </c>
      <c r="JZ30" s="13">
        <f>AA30+BL30+CW30+EH30+FS30+HD30+IO30</f>
        <v>298032</v>
      </c>
      <c r="KA30" s="13">
        <f>AB30+BM30+CX30+EI30+FT30+HE30+IP30</f>
        <v>310800</v>
      </c>
      <c r="KB30" s="13">
        <f>AC30+BN30+CY30+EJ30+FU30+HF30+IQ30</f>
        <v>251589.55</v>
      </c>
      <c r="KC30" s="13">
        <f>AD30+BO30+CZ30+EK30+FV30+HG30+IR30</f>
        <v>299650</v>
      </c>
      <c r="KD30" s="13">
        <f>AE30+BP30+DA30+EL30+FW30+HH30+IS30</f>
        <v>257300</v>
      </c>
      <c r="KE30" s="13">
        <f>AF30+BQ30+DB30+EM30+FX30+HI30+IT30</f>
        <v>286995.62</v>
      </c>
      <c r="KF30" s="13">
        <f>AG30+BR30+DC30+EN30+FY30+HJ30+IU30</f>
        <v>300900</v>
      </c>
      <c r="KG30" s="13">
        <f>AH30+BS30+DD30+EO30+FZ30+HK30+IV30</f>
        <v>322200</v>
      </c>
      <c r="KH30" s="13">
        <f>AI30+BT30+DE30+EP30+GA30+HL30+IW30</f>
        <v>299775.65999999997</v>
      </c>
      <c r="KI30" s="13">
        <f>AJ30+BU30+DF30+EQ30+GB30+HM30+IX30</f>
        <v>305143</v>
      </c>
      <c r="KJ30" s="13">
        <f>AK30+BV30+DG30+ER30+GC30+HN30+IY30</f>
        <v>305143</v>
      </c>
      <c r="KK30" s="13">
        <f>AL30+BW30+DH30+ES30+GD30+HO30+IZ30</f>
        <v>0</v>
      </c>
      <c r="KL30" s="13">
        <f>AM30+BX30+DI30+ET30+GE30+HP30+JA30</f>
        <v>0</v>
      </c>
    </row>
    <row r="31" spans="1:298" x14ac:dyDescent="0.25">
      <c r="A31" s="5">
        <v>2114</v>
      </c>
      <c r="B31" s="9" t="s">
        <v>17</v>
      </c>
      <c r="C31" s="13">
        <v>4591.1400000000003</v>
      </c>
      <c r="D31" s="13">
        <v>4591.1400000000003</v>
      </c>
      <c r="E31" s="13">
        <v>3675.36</v>
      </c>
      <c r="F31" s="13">
        <v>8730</v>
      </c>
      <c r="G31" s="13">
        <v>3710.7</v>
      </c>
      <c r="H31" s="13">
        <v>7421.4</v>
      </c>
      <c r="I31" s="13">
        <v>6344.26</v>
      </c>
      <c r="J31" s="13">
        <v>3200</v>
      </c>
      <c r="K31" s="13">
        <v>2280.62</v>
      </c>
      <c r="L31" s="13">
        <v>4060</v>
      </c>
      <c r="M31" s="13">
        <v>4060</v>
      </c>
      <c r="N31" s="13">
        <v>3827.82</v>
      </c>
      <c r="O31" s="13">
        <v>3845</v>
      </c>
      <c r="P31" s="13">
        <v>3845</v>
      </c>
      <c r="Q31" s="13">
        <v>4009.15</v>
      </c>
      <c r="R31" s="13">
        <v>3366.35</v>
      </c>
      <c r="S31" s="13">
        <v>3326.4</v>
      </c>
      <c r="T31" s="13">
        <v>3287.67</v>
      </c>
      <c r="U31" s="13">
        <v>3375</v>
      </c>
      <c r="V31" s="13">
        <v>3375</v>
      </c>
      <c r="W31" s="13">
        <v>2829</v>
      </c>
      <c r="X31" s="13">
        <v>5150</v>
      </c>
      <c r="Y31" s="13">
        <v>5150</v>
      </c>
      <c r="Z31" s="13">
        <v>3625.54</v>
      </c>
      <c r="AA31" s="13">
        <v>6000</v>
      </c>
      <c r="AB31" s="13">
        <v>6000</v>
      </c>
      <c r="AC31" s="13">
        <v>5057.28</v>
      </c>
      <c r="AD31" s="13">
        <v>7500</v>
      </c>
      <c r="AE31" s="13">
        <v>8500</v>
      </c>
      <c r="AF31" s="13">
        <v>9243.5400000000009</v>
      </c>
      <c r="AG31" s="13">
        <v>6300</v>
      </c>
      <c r="AH31" s="13">
        <v>6300</v>
      </c>
      <c r="AI31" s="13">
        <v>5162.68</v>
      </c>
      <c r="AJ31" s="13">
        <v>5600</v>
      </c>
      <c r="AK31" s="13">
        <v>5600</v>
      </c>
      <c r="AL31" s="13"/>
      <c r="AM31" s="13"/>
      <c r="AN31" s="13">
        <v>34892.639999999999</v>
      </c>
      <c r="AO31" s="13">
        <v>34892.639999999999</v>
      </c>
      <c r="AP31" s="13">
        <v>27932.74</v>
      </c>
      <c r="AQ31" s="13">
        <v>4740</v>
      </c>
      <c r="AR31" s="13">
        <v>34633.199999999997</v>
      </c>
      <c r="AS31" s="13">
        <v>34633.199999999997</v>
      </c>
      <c r="AT31" s="13">
        <v>29606.560000000001</v>
      </c>
      <c r="AU31" s="13">
        <v>14800</v>
      </c>
      <c r="AV31" s="13">
        <v>10642.88</v>
      </c>
      <c r="AW31" s="13">
        <v>18950</v>
      </c>
      <c r="AX31" s="13">
        <v>18950</v>
      </c>
      <c r="AY31" s="13">
        <v>17863.169999999998</v>
      </c>
      <c r="AZ31" s="13">
        <v>17943</v>
      </c>
      <c r="BA31" s="13">
        <v>17943</v>
      </c>
      <c r="BB31" s="13">
        <v>18709.29</v>
      </c>
      <c r="BC31" s="13">
        <v>15709.62</v>
      </c>
      <c r="BD31" s="13">
        <v>15523</v>
      </c>
      <c r="BE31" s="13">
        <v>15342.45</v>
      </c>
      <c r="BF31" s="13">
        <v>15750</v>
      </c>
      <c r="BG31" s="13">
        <v>15750</v>
      </c>
      <c r="BH31" s="13">
        <v>13201.98</v>
      </c>
      <c r="BI31" s="13">
        <v>23900</v>
      </c>
      <c r="BJ31" s="13">
        <v>23900</v>
      </c>
      <c r="BK31" s="13">
        <v>15307.8</v>
      </c>
      <c r="BL31" s="13">
        <v>22900</v>
      </c>
      <c r="BM31" s="13">
        <v>22900</v>
      </c>
      <c r="BN31" s="13">
        <v>19225.07</v>
      </c>
      <c r="BO31" s="13">
        <v>28500</v>
      </c>
      <c r="BP31" s="13">
        <v>28500</v>
      </c>
      <c r="BQ31" s="13">
        <v>19639.37</v>
      </c>
      <c r="BR31" s="13">
        <v>28700</v>
      </c>
      <c r="BS31" s="13">
        <v>28700</v>
      </c>
      <c r="BT31" s="13">
        <v>23504.29</v>
      </c>
      <c r="BU31" s="13">
        <v>26600</v>
      </c>
      <c r="BV31" s="13">
        <v>26600</v>
      </c>
      <c r="BW31" s="13"/>
      <c r="BX31" s="13"/>
      <c r="BY31" s="13">
        <v>21119.23</v>
      </c>
      <c r="BZ31" s="13">
        <v>21119.23</v>
      </c>
      <c r="CA31" s="13">
        <v>16906.66</v>
      </c>
      <c r="CB31" s="13">
        <v>15520</v>
      </c>
      <c r="CC31" s="13">
        <v>13193.6</v>
      </c>
      <c r="CD31" s="13">
        <v>13193.6</v>
      </c>
      <c r="CE31" s="13">
        <v>11278.69</v>
      </c>
      <c r="CF31" s="13">
        <v>6400</v>
      </c>
      <c r="CG31" s="13">
        <v>4054.43</v>
      </c>
      <c r="CH31" s="13">
        <v>7220</v>
      </c>
      <c r="CI31" s="13">
        <v>7220</v>
      </c>
      <c r="CJ31" s="13">
        <v>6805.03</v>
      </c>
      <c r="CK31" s="13">
        <v>6835</v>
      </c>
      <c r="CL31" s="13">
        <v>6835</v>
      </c>
      <c r="CM31" s="13">
        <v>7127.33</v>
      </c>
      <c r="CN31" s="13">
        <v>5984.62</v>
      </c>
      <c r="CO31" s="13">
        <v>5914</v>
      </c>
      <c r="CP31" s="13">
        <v>5844.75</v>
      </c>
      <c r="CQ31" s="13">
        <v>6000</v>
      </c>
      <c r="CR31" s="13">
        <v>6000</v>
      </c>
      <c r="CS31" s="13">
        <v>5029.32</v>
      </c>
      <c r="CT31" s="13">
        <v>9100</v>
      </c>
      <c r="CU31" s="13">
        <v>9100</v>
      </c>
      <c r="CV31" s="13">
        <v>4834.04</v>
      </c>
      <c r="CW31" s="13">
        <v>9060</v>
      </c>
      <c r="CX31" s="13">
        <v>9060</v>
      </c>
      <c r="CY31" s="13">
        <v>7583.07</v>
      </c>
      <c r="CZ31" s="13">
        <v>11250</v>
      </c>
      <c r="DA31" s="13">
        <v>11250</v>
      </c>
      <c r="DB31" s="13">
        <v>7752.41</v>
      </c>
      <c r="DC31" s="13">
        <v>9100</v>
      </c>
      <c r="DD31" s="13">
        <v>9100</v>
      </c>
      <c r="DE31" s="13">
        <v>7458.31</v>
      </c>
      <c r="DF31" s="13">
        <v>8400</v>
      </c>
      <c r="DG31" s="13">
        <v>8400</v>
      </c>
      <c r="DH31" s="13"/>
      <c r="DI31" s="13"/>
      <c r="DJ31" s="13">
        <v>918.23</v>
      </c>
      <c r="DK31" s="13">
        <v>918.23</v>
      </c>
      <c r="DL31" s="13">
        <v>735.08</v>
      </c>
      <c r="DM31" s="13">
        <v>970</v>
      </c>
      <c r="DN31" s="13">
        <v>824.6</v>
      </c>
      <c r="DO31" s="13">
        <v>824.6</v>
      </c>
      <c r="DP31" s="13">
        <v>704.92</v>
      </c>
      <c r="DQ31" s="13">
        <v>400</v>
      </c>
      <c r="DR31" s="13">
        <v>253.4</v>
      </c>
      <c r="DS31" s="13">
        <v>451</v>
      </c>
      <c r="DT31" s="13">
        <v>451</v>
      </c>
      <c r="DU31" s="13">
        <v>425.32</v>
      </c>
      <c r="DV31" s="13">
        <v>427</v>
      </c>
      <c r="DW31" s="13">
        <v>427</v>
      </c>
      <c r="DX31" s="13">
        <v>445.45</v>
      </c>
      <c r="DY31" s="13">
        <v>374.04</v>
      </c>
      <c r="DZ31" s="13">
        <v>370</v>
      </c>
      <c r="EA31" s="13">
        <v>365.31</v>
      </c>
      <c r="EB31" s="13">
        <v>375</v>
      </c>
      <c r="EC31" s="13">
        <v>375</v>
      </c>
      <c r="ED31" s="13">
        <v>314.33999999999997</v>
      </c>
      <c r="EE31" s="13">
        <v>600</v>
      </c>
      <c r="EF31" s="13">
        <v>3600</v>
      </c>
      <c r="EG31" s="13">
        <v>4431.22</v>
      </c>
      <c r="EH31" s="13">
        <v>2500</v>
      </c>
      <c r="EI31" s="13">
        <v>2500</v>
      </c>
      <c r="EJ31" s="13">
        <v>2037.14</v>
      </c>
      <c r="EK31" s="13">
        <v>3000</v>
      </c>
      <c r="EL31" s="13">
        <v>3000</v>
      </c>
      <c r="EM31" s="13">
        <v>2067.3000000000002</v>
      </c>
      <c r="EN31" s="13">
        <v>2800</v>
      </c>
      <c r="EO31" s="13">
        <v>2800</v>
      </c>
      <c r="EP31" s="13">
        <v>2293.69</v>
      </c>
      <c r="EQ31" s="13">
        <v>8400</v>
      </c>
      <c r="ER31" s="13">
        <v>8400</v>
      </c>
      <c r="ES31" s="13"/>
      <c r="ET31" s="13"/>
      <c r="EU31" s="13">
        <v>9182.27</v>
      </c>
      <c r="EV31" s="13">
        <v>9182.27</v>
      </c>
      <c r="EW31" s="13">
        <v>7350.72</v>
      </c>
      <c r="EX31" s="13">
        <v>9700</v>
      </c>
      <c r="EY31" s="13">
        <v>8246</v>
      </c>
      <c r="EZ31" s="13">
        <v>8246</v>
      </c>
      <c r="FA31" s="13">
        <v>7049.18</v>
      </c>
      <c r="FB31" s="13">
        <v>3600</v>
      </c>
      <c r="FC31" s="13">
        <v>2534.02</v>
      </c>
      <c r="FD31" s="13">
        <v>4512</v>
      </c>
      <c r="FE31" s="13">
        <v>4512</v>
      </c>
      <c r="FF31" s="13">
        <v>4253.1400000000003</v>
      </c>
      <c r="FG31" s="13">
        <v>4272</v>
      </c>
      <c r="FH31" s="13">
        <v>4272</v>
      </c>
      <c r="FI31" s="13">
        <v>4454.59</v>
      </c>
      <c r="FJ31" s="13">
        <v>3740.38</v>
      </c>
      <c r="FK31" s="13">
        <v>3696</v>
      </c>
      <c r="FL31" s="13">
        <v>3652.95</v>
      </c>
      <c r="FM31" s="13">
        <v>3750</v>
      </c>
      <c r="FN31" s="13">
        <v>3750</v>
      </c>
      <c r="FO31" s="13">
        <v>3143.32</v>
      </c>
      <c r="FP31" s="13">
        <v>5700</v>
      </c>
      <c r="FQ31" s="13">
        <v>5700</v>
      </c>
      <c r="FR31" s="13">
        <v>3222.7</v>
      </c>
      <c r="FS31" s="13">
        <v>4832</v>
      </c>
      <c r="FT31" s="13">
        <v>4832</v>
      </c>
      <c r="FU31" s="13">
        <v>4047.38</v>
      </c>
      <c r="FV31" s="13">
        <v>6000</v>
      </c>
      <c r="FW31" s="13">
        <v>6000</v>
      </c>
      <c r="FX31" s="13">
        <v>4134.6099999999997</v>
      </c>
      <c r="FY31" s="13">
        <v>6300</v>
      </c>
      <c r="FZ31" s="13">
        <v>6300</v>
      </c>
      <c r="GA31" s="13">
        <v>5158.8</v>
      </c>
      <c r="GB31" s="13">
        <v>6300</v>
      </c>
      <c r="GC31" s="13">
        <v>6300</v>
      </c>
      <c r="GD31" s="13"/>
      <c r="GE31" s="13"/>
      <c r="GF31" s="13">
        <v>21119.23</v>
      </c>
      <c r="GG31" s="13">
        <v>21119.23</v>
      </c>
      <c r="GH31" s="13">
        <v>16906.64</v>
      </c>
      <c r="GI31" s="13">
        <v>21340</v>
      </c>
      <c r="GJ31" s="13">
        <v>9070.6</v>
      </c>
      <c r="GK31" s="13">
        <v>18141.2</v>
      </c>
      <c r="GL31" s="13">
        <v>15508.2</v>
      </c>
      <c r="GM31" s="13">
        <v>7800</v>
      </c>
      <c r="GN31" s="13">
        <v>5574.85</v>
      </c>
      <c r="GO31" s="13">
        <v>9925</v>
      </c>
      <c r="GP31" s="13">
        <v>9925</v>
      </c>
      <c r="GQ31" s="13">
        <v>9356.92</v>
      </c>
      <c r="GR31" s="13">
        <v>9400</v>
      </c>
      <c r="GS31" s="13">
        <v>9400</v>
      </c>
      <c r="GT31" s="13">
        <v>9800.11</v>
      </c>
      <c r="GU31" s="13">
        <v>8228.85</v>
      </c>
      <c r="GV31" s="13">
        <v>8131</v>
      </c>
      <c r="GW31" s="13">
        <v>8036.55</v>
      </c>
      <c r="GX31" s="13">
        <v>8250</v>
      </c>
      <c r="GY31" s="13">
        <v>8250</v>
      </c>
      <c r="GZ31" s="13">
        <v>6915.32</v>
      </c>
      <c r="HA31" s="13">
        <v>12500</v>
      </c>
      <c r="HB31" s="13">
        <v>12500</v>
      </c>
      <c r="HC31" s="13">
        <v>8862.44</v>
      </c>
      <c r="HD31" s="13">
        <v>15100</v>
      </c>
      <c r="HE31" s="13">
        <v>15100</v>
      </c>
      <c r="HF31" s="13">
        <v>12642.35</v>
      </c>
      <c r="HG31" s="13">
        <v>18750</v>
      </c>
      <c r="HH31" s="13">
        <v>18750</v>
      </c>
      <c r="HI31" s="13">
        <v>12920.69</v>
      </c>
      <c r="HJ31" s="13">
        <v>16800</v>
      </c>
      <c r="HK31" s="13">
        <v>16800</v>
      </c>
      <c r="HL31" s="13">
        <v>13763.95</v>
      </c>
      <c r="HM31" s="13">
        <v>14000</v>
      </c>
      <c r="HN31" s="13">
        <v>14000</v>
      </c>
      <c r="HO31" s="13"/>
      <c r="HP31" s="13"/>
      <c r="HQ31" s="13">
        <v>0</v>
      </c>
      <c r="HR31" s="13">
        <v>0</v>
      </c>
      <c r="HS31" s="13">
        <v>0</v>
      </c>
      <c r="HT31" s="13">
        <v>0</v>
      </c>
      <c r="HU31" s="13">
        <v>0</v>
      </c>
      <c r="HV31" s="13">
        <v>1649.2</v>
      </c>
      <c r="HW31" s="13">
        <v>15508.2</v>
      </c>
      <c r="HX31" s="13">
        <v>1192</v>
      </c>
      <c r="HY31" s="13">
        <v>709.92</v>
      </c>
      <c r="HZ31" s="13">
        <v>1880</v>
      </c>
      <c r="IA31" s="13">
        <v>1880</v>
      </c>
      <c r="IB31" s="13">
        <v>1577.36</v>
      </c>
      <c r="IC31" s="13">
        <v>1780</v>
      </c>
      <c r="ID31" s="13">
        <v>1780</v>
      </c>
      <c r="IE31" s="13">
        <v>1778.38</v>
      </c>
      <c r="IF31" s="13">
        <v>1496.15</v>
      </c>
      <c r="IG31" s="13">
        <v>1540</v>
      </c>
      <c r="IH31" s="13">
        <v>1508.75</v>
      </c>
      <c r="II31" s="13">
        <v>1500</v>
      </c>
      <c r="IJ31" s="13">
        <v>1500</v>
      </c>
      <c r="IK31" s="13">
        <v>1405.72</v>
      </c>
      <c r="IL31" s="13">
        <v>2300</v>
      </c>
      <c r="IM31" s="13">
        <v>2300</v>
      </c>
      <c r="IN31" s="13">
        <v>1509.32</v>
      </c>
      <c r="IO31" s="13">
        <v>0</v>
      </c>
      <c r="IP31" s="13">
        <v>0</v>
      </c>
      <c r="IQ31" s="13">
        <v>0</v>
      </c>
      <c r="IR31" s="13">
        <v>0</v>
      </c>
      <c r="IS31" s="13">
        <v>0</v>
      </c>
      <c r="IT31" s="13">
        <v>0</v>
      </c>
      <c r="IU31" s="13">
        <v>0</v>
      </c>
      <c r="IV31" s="13">
        <v>0</v>
      </c>
      <c r="IW31" s="13">
        <v>0</v>
      </c>
      <c r="IX31" s="13">
        <v>0</v>
      </c>
      <c r="IY31" s="13">
        <v>0</v>
      </c>
      <c r="IZ31" s="13"/>
      <c r="JA31" s="13"/>
      <c r="JB31" s="13">
        <f>C31+BY31+AN31+DJ31+EU31+GF31+HQ31</f>
        <v>91822.739999999991</v>
      </c>
      <c r="JC31" s="13">
        <f>D31+BZ31+AO31+DK31+EV31+GG31+HR31</f>
        <v>91822.739999999991</v>
      </c>
      <c r="JD31" s="13">
        <f>E31+CA31+AP31+DL31+EW31+GH31+HS31</f>
        <v>73507.200000000012</v>
      </c>
      <c r="JE31" s="13">
        <f>F31+CB31+AQ31+DM31+EX31+GI31+HT31</f>
        <v>61000</v>
      </c>
      <c r="JF31" s="13">
        <f>G31+CC31+AR31+DN31+EY31+GJ31+HU31</f>
        <v>69678.7</v>
      </c>
      <c r="JG31" s="13">
        <f>H31+CD31+AS31+DO31+EZ31+GK31+HV31</f>
        <v>84109.2</v>
      </c>
      <c r="JH31" s="13">
        <f>I31+CE31+AT31+DP31+FA31+GL31+HW31</f>
        <v>86000.01</v>
      </c>
      <c r="JI31" s="13">
        <f>J31+CF31+AU31+DQ31+FB31+GM31+HX31</f>
        <v>37392</v>
      </c>
      <c r="JJ31" s="13">
        <f>K31+CG31+AV31+DR31+FC31+GN31+HY31</f>
        <v>26050.120000000003</v>
      </c>
      <c r="JK31" s="13">
        <f>L31+CH31+AW31+DS31+FD31+GO31+HZ31</f>
        <v>46998</v>
      </c>
      <c r="JL31" s="13">
        <f>M31+CI31+AX31+DT31+FE31+GP31+IA31</f>
        <v>46998</v>
      </c>
      <c r="JM31" s="13">
        <f>N31+CJ31+AY31+DU31+FF31+GQ31+IB31</f>
        <v>44108.759999999995</v>
      </c>
      <c r="JN31" s="13">
        <f>O31+CK31+AZ31+DV31+FG31+GR31+IC31</f>
        <v>44502</v>
      </c>
      <c r="JO31" s="13">
        <f>P31+CL31+BA31+DW31+FH31+GS31+ID31</f>
        <v>44502</v>
      </c>
      <c r="JP31" s="13">
        <f>Q31+CM31+BB31+DX31+FI31+GT31+IE31</f>
        <v>46324.299999999996</v>
      </c>
      <c r="JQ31" s="13">
        <f>R31+CN31+BC31+DY31+FJ31+GU31+IF31</f>
        <v>38900.01</v>
      </c>
      <c r="JR31" s="13">
        <f>S31+CO31+BD31+DZ31+FK31+GV31+IG31</f>
        <v>38500.400000000001</v>
      </c>
      <c r="JS31" s="13">
        <f>T31+CP31+BE31+EA31+FL31+GW31+IH31</f>
        <v>38038.430000000008</v>
      </c>
      <c r="JT31" s="13">
        <f>U31+CQ31+BF31+EB31+FM31+GX31+II31</f>
        <v>39000</v>
      </c>
      <c r="JU31" s="13">
        <f>V31+CR31+BG31+EC31+FN31+GY31+IJ31</f>
        <v>39000</v>
      </c>
      <c r="JV31" s="13">
        <f>W31+CS31+BH31+ED31+FO31+GZ31+IK31</f>
        <v>32839</v>
      </c>
      <c r="JW31" s="13">
        <f>X31+CT31+BI31+EE31+FP31+HA31+IL31</f>
        <v>59250</v>
      </c>
      <c r="JX31" s="13">
        <f>Y31+CU31+BJ31+EF31+FQ31+HB31+IM31</f>
        <v>62250</v>
      </c>
      <c r="JY31" s="13">
        <f>Z31+BK31+CV31+EG31+FR31+HC31+IN31</f>
        <v>41793.060000000005</v>
      </c>
      <c r="JZ31" s="13">
        <f>AA31+BL31+CW31+EH31+FS31+HD31+IO31</f>
        <v>60392</v>
      </c>
      <c r="KA31" s="13">
        <f>AB31+BM31+CX31+EI31+FT31+HE31+IP31</f>
        <v>60392</v>
      </c>
      <c r="KB31" s="13">
        <f>AC31+BN31+CY31+EJ31+FU31+HF31+IQ31</f>
        <v>50592.289999999994</v>
      </c>
      <c r="KC31" s="13">
        <f>AD31+BO31+CZ31+EK31+FV31+HG31+IR31</f>
        <v>75000</v>
      </c>
      <c r="KD31" s="13">
        <f>AE31+BP31+DA31+EL31+FW31+HH31+IS31</f>
        <v>76000</v>
      </c>
      <c r="KE31" s="13">
        <f>AF31+BQ31+DB31+EM31+FX31+HI31+IT31</f>
        <v>55757.920000000006</v>
      </c>
      <c r="KF31" s="13">
        <f>AG31+BR31+DC31+EN31+FY31+HJ31+IU31</f>
        <v>70000</v>
      </c>
      <c r="KG31" s="13">
        <f>AH31+BS31+DD31+EO31+FZ31+HK31+IV31</f>
        <v>70000</v>
      </c>
      <c r="KH31" s="13">
        <f>AI31+BT31+DE31+EP31+GA31+HL31+IW31</f>
        <v>57341.72</v>
      </c>
      <c r="KI31" s="13">
        <f>AJ31+BU31+DF31+EQ31+GB31+HM31+IX31</f>
        <v>69300</v>
      </c>
      <c r="KJ31" s="13">
        <f>AK31+BV31+DG31+ER31+GC31+HN31+IY31</f>
        <v>69300</v>
      </c>
      <c r="KK31" s="13">
        <f>AL31+BW31+DH31+ES31+GD31+HO31+IZ31</f>
        <v>0</v>
      </c>
      <c r="KL31" s="13">
        <f>AM31+BX31+DI31+ET31+GE31+HP31+JA31</f>
        <v>0</v>
      </c>
    </row>
    <row r="32" spans="1:298" x14ac:dyDescent="0.25">
      <c r="A32" s="5">
        <v>2115</v>
      </c>
      <c r="B32" s="9" t="s">
        <v>18</v>
      </c>
      <c r="C32" s="13">
        <v>1704.05</v>
      </c>
      <c r="D32" s="13">
        <v>1704.05</v>
      </c>
      <c r="E32" s="13">
        <v>1048.29</v>
      </c>
      <c r="F32" s="13">
        <v>2570</v>
      </c>
      <c r="G32" s="13">
        <v>2570</v>
      </c>
      <c r="H32" s="13">
        <v>907.44</v>
      </c>
      <c r="I32" s="13">
        <v>1180.33</v>
      </c>
      <c r="J32" s="13">
        <v>1180.33</v>
      </c>
      <c r="K32" s="13">
        <v>696.39</v>
      </c>
      <c r="L32" s="13">
        <v>3344</v>
      </c>
      <c r="M32" s="13">
        <v>3344</v>
      </c>
      <c r="N32" s="13">
        <v>2278.71</v>
      </c>
      <c r="O32" s="13">
        <v>3165</v>
      </c>
      <c r="P32" s="13">
        <v>3106</v>
      </c>
      <c r="Q32" s="13">
        <v>2918.06</v>
      </c>
      <c r="R32" s="13">
        <v>3204.59</v>
      </c>
      <c r="S32" s="13">
        <v>3040.49</v>
      </c>
      <c r="T32" s="13">
        <v>2627.98</v>
      </c>
      <c r="U32" s="13"/>
      <c r="V32" s="13">
        <v>2300</v>
      </c>
      <c r="W32" s="13">
        <v>1783.02</v>
      </c>
      <c r="X32" s="13">
        <v>2300</v>
      </c>
      <c r="Y32" s="13">
        <v>2300</v>
      </c>
      <c r="Z32" s="13">
        <v>466.54</v>
      </c>
      <c r="AA32" s="13">
        <v>3600</v>
      </c>
      <c r="AB32" s="13">
        <v>3200</v>
      </c>
      <c r="AC32" s="13">
        <v>2369.35</v>
      </c>
      <c r="AD32" s="13">
        <v>4380</v>
      </c>
      <c r="AE32" s="13">
        <v>3000</v>
      </c>
      <c r="AF32" s="13">
        <v>3147.41</v>
      </c>
      <c r="AG32" s="13">
        <v>2840</v>
      </c>
      <c r="AH32" s="13">
        <v>2840</v>
      </c>
      <c r="AI32" s="13">
        <v>2938.48</v>
      </c>
      <c r="AJ32" s="13">
        <v>2881</v>
      </c>
      <c r="AK32" s="13">
        <v>2881</v>
      </c>
      <c r="AL32" s="13"/>
      <c r="AM32" s="13"/>
      <c r="AN32" s="13">
        <v>12950.8</v>
      </c>
      <c r="AO32" s="13">
        <v>12950.8</v>
      </c>
      <c r="AP32" s="13">
        <v>7966.9</v>
      </c>
      <c r="AQ32" s="13">
        <v>11998</v>
      </c>
      <c r="AR32" s="13">
        <v>5998</v>
      </c>
      <c r="AS32" s="13">
        <v>4234.74</v>
      </c>
      <c r="AT32" s="13">
        <v>5508.2</v>
      </c>
      <c r="AU32" s="13">
        <v>5508.2</v>
      </c>
      <c r="AV32" s="13">
        <v>3499.8</v>
      </c>
      <c r="AW32" s="13">
        <v>17035</v>
      </c>
      <c r="AX32" s="13">
        <v>17035</v>
      </c>
      <c r="AY32" s="13">
        <v>11669</v>
      </c>
      <c r="AZ32" s="13">
        <v>15748</v>
      </c>
      <c r="BA32" s="13">
        <v>15748</v>
      </c>
      <c r="BB32" s="13">
        <v>16027.53</v>
      </c>
      <c r="BC32" s="13">
        <v>14954.75</v>
      </c>
      <c r="BD32" s="13">
        <v>15011</v>
      </c>
      <c r="BE32" s="13">
        <v>12693.93</v>
      </c>
      <c r="BF32" s="13">
        <v>9548</v>
      </c>
      <c r="BG32" s="13">
        <v>12000</v>
      </c>
      <c r="BH32" s="13">
        <v>9106.83</v>
      </c>
      <c r="BI32" s="13">
        <v>124400</v>
      </c>
      <c r="BJ32" s="13">
        <v>9400</v>
      </c>
      <c r="BK32" s="13">
        <v>5289.86</v>
      </c>
      <c r="BL32" s="13">
        <v>14280</v>
      </c>
      <c r="BM32" s="13">
        <v>14280</v>
      </c>
      <c r="BN32" s="13">
        <v>9671.24</v>
      </c>
      <c r="BO32" s="13">
        <v>11894</v>
      </c>
      <c r="BP32" s="13">
        <v>11894</v>
      </c>
      <c r="BQ32" s="13">
        <v>12106.29</v>
      </c>
      <c r="BR32" s="13">
        <v>12938</v>
      </c>
      <c r="BS32" s="13">
        <v>12938</v>
      </c>
      <c r="BT32" s="13">
        <v>13376.76</v>
      </c>
      <c r="BU32" s="13">
        <v>14930</v>
      </c>
      <c r="BV32" s="13">
        <v>14930</v>
      </c>
      <c r="BW32" s="13"/>
      <c r="BX32" s="13"/>
      <c r="BY32" s="13">
        <v>22578.94</v>
      </c>
      <c r="BZ32" s="13">
        <v>22578.94</v>
      </c>
      <c r="CA32" s="13">
        <v>19835.12</v>
      </c>
      <c r="CB32" s="13">
        <v>20070</v>
      </c>
      <c r="CC32" s="13">
        <v>17070</v>
      </c>
      <c r="CD32" s="13">
        <v>18106.7</v>
      </c>
      <c r="CE32" s="13">
        <v>16078.69</v>
      </c>
      <c r="CF32" s="13">
        <v>10500</v>
      </c>
      <c r="CG32" s="13">
        <v>9405.4699999999993</v>
      </c>
      <c r="CH32" s="13">
        <v>17159</v>
      </c>
      <c r="CI32" s="13">
        <v>17159</v>
      </c>
      <c r="CJ32" s="13">
        <v>11042.34</v>
      </c>
      <c r="CK32" s="13">
        <v>16735</v>
      </c>
      <c r="CL32" s="13">
        <v>16735</v>
      </c>
      <c r="CM32" s="13">
        <v>9269.66</v>
      </c>
      <c r="CN32" s="13">
        <v>6557.05</v>
      </c>
      <c r="CO32" s="13">
        <v>15493</v>
      </c>
      <c r="CP32" s="13">
        <v>14168.84</v>
      </c>
      <c r="CQ32" s="13">
        <v>16025</v>
      </c>
      <c r="CR32" s="13">
        <v>16025</v>
      </c>
      <c r="CS32" s="13">
        <v>12321.51</v>
      </c>
      <c r="CT32" s="13">
        <v>16500</v>
      </c>
      <c r="CU32" s="13">
        <v>16500</v>
      </c>
      <c r="CV32" s="13">
        <v>4349.78</v>
      </c>
      <c r="CW32" s="13">
        <v>17680</v>
      </c>
      <c r="CX32" s="13">
        <v>4900</v>
      </c>
      <c r="CY32" s="13">
        <v>3551.84</v>
      </c>
      <c r="CZ32" s="13">
        <v>4695</v>
      </c>
      <c r="DA32" s="13">
        <v>4695</v>
      </c>
      <c r="DB32" s="13">
        <v>4721.12</v>
      </c>
      <c r="DC32" s="13">
        <v>4102</v>
      </c>
      <c r="DD32" s="13">
        <v>4102</v>
      </c>
      <c r="DE32" s="13">
        <v>4245.1899999999996</v>
      </c>
      <c r="DF32" s="13">
        <v>4322</v>
      </c>
      <c r="DG32" s="13">
        <v>4322</v>
      </c>
      <c r="DH32" s="13"/>
      <c r="DI32" s="13"/>
      <c r="DJ32" s="13">
        <v>340.81</v>
      </c>
      <c r="DK32" s="13">
        <v>340.81</v>
      </c>
      <c r="DL32" s="13">
        <v>209.66</v>
      </c>
      <c r="DM32" s="13">
        <v>285</v>
      </c>
      <c r="DN32" s="13">
        <v>285</v>
      </c>
      <c r="DO32" s="13">
        <v>100.83</v>
      </c>
      <c r="DP32" s="13">
        <v>131.15</v>
      </c>
      <c r="DQ32" s="13">
        <v>131.15</v>
      </c>
      <c r="DR32" s="13">
        <v>77.38</v>
      </c>
      <c r="DS32" s="13">
        <v>372</v>
      </c>
      <c r="DT32" s="13">
        <v>372</v>
      </c>
      <c r="DU32" s="13">
        <v>253.21</v>
      </c>
      <c r="DV32" s="13">
        <v>312</v>
      </c>
      <c r="DW32" s="13">
        <v>312</v>
      </c>
      <c r="DX32" s="13">
        <v>324.22000000000003</v>
      </c>
      <c r="DY32" s="13">
        <v>356.07</v>
      </c>
      <c r="DZ32" s="13">
        <v>340</v>
      </c>
      <c r="EA32" s="13">
        <v>291.98</v>
      </c>
      <c r="EB32" s="13">
        <v>195</v>
      </c>
      <c r="EC32" s="13">
        <v>195</v>
      </c>
      <c r="ED32" s="13">
        <v>198.12</v>
      </c>
      <c r="EE32" s="13">
        <v>250</v>
      </c>
      <c r="EF32" s="13">
        <v>500</v>
      </c>
      <c r="EG32" s="13">
        <v>570.22</v>
      </c>
      <c r="EH32" s="13">
        <v>1400</v>
      </c>
      <c r="EI32" s="13">
        <v>3000</v>
      </c>
      <c r="EJ32" s="13">
        <v>4163.0200000000004</v>
      </c>
      <c r="EK32" s="13">
        <v>1652</v>
      </c>
      <c r="EL32" s="13">
        <v>1652</v>
      </c>
      <c r="EM32" s="13">
        <v>6399.21</v>
      </c>
      <c r="EN32" s="13">
        <v>1712</v>
      </c>
      <c r="EO32" s="13">
        <v>3000</v>
      </c>
      <c r="EP32" s="13">
        <v>4947.8900000000003</v>
      </c>
      <c r="EQ32" s="13">
        <v>4722</v>
      </c>
      <c r="ER32" s="13">
        <v>4722</v>
      </c>
      <c r="ES32" s="13"/>
      <c r="ET32" s="13"/>
      <c r="EU32" s="13">
        <v>3408.11</v>
      </c>
      <c r="EV32" s="13">
        <v>3408.11</v>
      </c>
      <c r="EW32" s="13">
        <v>2096.5300000000002</v>
      </c>
      <c r="EX32" s="13">
        <v>2856</v>
      </c>
      <c r="EY32" s="13">
        <v>2856</v>
      </c>
      <c r="EZ32" s="13">
        <v>1008.26</v>
      </c>
      <c r="FA32" s="13">
        <v>1311.48</v>
      </c>
      <c r="FB32" s="13">
        <v>1311.48</v>
      </c>
      <c r="FC32" s="13">
        <v>773.76</v>
      </c>
      <c r="FD32" s="13">
        <v>4287</v>
      </c>
      <c r="FE32" s="13">
        <v>4287</v>
      </c>
      <c r="FF32" s="13">
        <v>2531.89</v>
      </c>
      <c r="FG32" s="13">
        <v>4022</v>
      </c>
      <c r="FH32" s="13">
        <v>4022</v>
      </c>
      <c r="FI32" s="13">
        <v>3242.3</v>
      </c>
      <c r="FJ32" s="13">
        <v>3560.66</v>
      </c>
      <c r="FK32" s="13">
        <v>3388</v>
      </c>
      <c r="FL32" s="13">
        <v>2920</v>
      </c>
      <c r="FM32" s="13">
        <v>1946</v>
      </c>
      <c r="FN32" s="13">
        <v>1946</v>
      </c>
      <c r="FO32" s="13">
        <v>1981.15</v>
      </c>
      <c r="FP32" s="13">
        <v>2600</v>
      </c>
      <c r="FQ32" s="13">
        <v>1600</v>
      </c>
      <c r="FR32" s="13">
        <v>414.69</v>
      </c>
      <c r="FS32" s="13">
        <v>2816</v>
      </c>
      <c r="FT32" s="13">
        <v>2816</v>
      </c>
      <c r="FU32" s="13">
        <v>1957.27</v>
      </c>
      <c r="FV32" s="13">
        <v>2804</v>
      </c>
      <c r="FW32" s="13">
        <v>2804</v>
      </c>
      <c r="FX32" s="13">
        <v>2517.9299999999998</v>
      </c>
      <c r="FY32" s="13">
        <v>3340</v>
      </c>
      <c r="FZ32" s="13">
        <v>3340</v>
      </c>
      <c r="GA32" s="13">
        <v>2935.91</v>
      </c>
      <c r="GB32" s="13">
        <v>3241</v>
      </c>
      <c r="GC32" s="13">
        <v>3241</v>
      </c>
      <c r="GD32" s="13"/>
      <c r="GE32" s="13"/>
      <c r="GF32" s="13">
        <v>10694.27</v>
      </c>
      <c r="GG32" s="13">
        <v>10694.27</v>
      </c>
      <c r="GH32" s="13">
        <v>4865.3900000000003</v>
      </c>
      <c r="GI32" s="13">
        <v>23858</v>
      </c>
      <c r="GJ32" s="13">
        <v>5858</v>
      </c>
      <c r="GK32" s="13">
        <v>3913.24</v>
      </c>
      <c r="GL32" s="13">
        <v>18645.57</v>
      </c>
      <c r="GM32" s="13">
        <v>10000</v>
      </c>
      <c r="GN32" s="13">
        <v>3772.26</v>
      </c>
      <c r="GO32" s="13">
        <v>17070</v>
      </c>
      <c r="GP32" s="13">
        <v>17070</v>
      </c>
      <c r="GQ32" s="13">
        <v>7957.15</v>
      </c>
      <c r="GR32" s="13">
        <v>14040</v>
      </c>
      <c r="GS32" s="13">
        <v>14040</v>
      </c>
      <c r="GT32" s="13">
        <v>8892.31</v>
      </c>
      <c r="GU32" s="13">
        <v>14197.11</v>
      </c>
      <c r="GV32" s="13">
        <v>10730</v>
      </c>
      <c r="GW32" s="13">
        <v>7407.85</v>
      </c>
      <c r="GX32" s="13">
        <v>11900</v>
      </c>
      <c r="GY32" s="13">
        <v>11900</v>
      </c>
      <c r="GZ32" s="13">
        <v>8391.58</v>
      </c>
      <c r="HA32" s="13">
        <v>13000</v>
      </c>
      <c r="HB32" s="13">
        <v>20000</v>
      </c>
      <c r="HC32" s="13">
        <v>12915.34</v>
      </c>
      <c r="HD32" s="13">
        <v>12760</v>
      </c>
      <c r="HE32" s="13">
        <v>12760</v>
      </c>
      <c r="HF32" s="13">
        <v>9231.98</v>
      </c>
      <c r="HG32" s="13">
        <v>11055</v>
      </c>
      <c r="HH32" s="13">
        <v>11055</v>
      </c>
      <c r="HI32" s="13">
        <v>8309.8799999999992</v>
      </c>
      <c r="HJ32" s="13">
        <v>10623</v>
      </c>
      <c r="HK32" s="13">
        <v>10623</v>
      </c>
      <c r="HL32" s="13">
        <v>7988.39</v>
      </c>
      <c r="HM32" s="13">
        <v>10253</v>
      </c>
      <c r="HN32" s="13">
        <v>10253</v>
      </c>
      <c r="HO32" s="13"/>
      <c r="HP32" s="13"/>
      <c r="HQ32" s="13">
        <v>0</v>
      </c>
      <c r="HR32" s="13">
        <v>0</v>
      </c>
      <c r="HS32" s="13">
        <v>0</v>
      </c>
      <c r="HT32" s="13">
        <v>0</v>
      </c>
      <c r="HU32" s="13">
        <v>1000</v>
      </c>
      <c r="HV32" s="13">
        <v>1442.88</v>
      </c>
      <c r="HW32" s="13">
        <v>9428.19</v>
      </c>
      <c r="HX32" s="13">
        <v>6298.86</v>
      </c>
      <c r="HY32" s="13">
        <v>2180.62</v>
      </c>
      <c r="HZ32" s="13">
        <v>16717</v>
      </c>
      <c r="IA32" s="13">
        <v>16717</v>
      </c>
      <c r="IB32" s="13">
        <v>6323.04</v>
      </c>
      <c r="IC32" s="13">
        <v>15220</v>
      </c>
      <c r="ID32" s="13">
        <v>15220</v>
      </c>
      <c r="IE32" s="13">
        <v>7836.84</v>
      </c>
      <c r="IF32" s="13">
        <v>9422.65</v>
      </c>
      <c r="IG32" s="13">
        <v>13541</v>
      </c>
      <c r="IH32" s="13">
        <v>6861.04</v>
      </c>
      <c r="II32" s="13">
        <v>2753</v>
      </c>
      <c r="IJ32" s="13">
        <v>5000</v>
      </c>
      <c r="IK32" s="13">
        <v>3793.6</v>
      </c>
      <c r="IL32" s="13">
        <v>4000</v>
      </c>
      <c r="IM32" s="13">
        <v>4000</v>
      </c>
      <c r="IN32" s="13">
        <v>5736.87</v>
      </c>
      <c r="IO32" s="13">
        <v>0</v>
      </c>
      <c r="IP32" s="13">
        <v>0</v>
      </c>
      <c r="IQ32" s="13">
        <v>0</v>
      </c>
      <c r="IR32" s="13">
        <v>0</v>
      </c>
      <c r="IS32" s="13">
        <v>0</v>
      </c>
      <c r="IT32" s="13">
        <v>0</v>
      </c>
      <c r="IU32" s="13">
        <v>0</v>
      </c>
      <c r="IV32" s="13">
        <v>0</v>
      </c>
      <c r="IW32" s="13">
        <v>0</v>
      </c>
      <c r="IX32" s="13">
        <v>0</v>
      </c>
      <c r="IY32" s="13">
        <v>0</v>
      </c>
      <c r="IZ32" s="13"/>
      <c r="JA32" s="13"/>
      <c r="JB32" s="13">
        <f>C32+BY32+AN32+DJ32+EU32+GF32+HQ32</f>
        <v>51676.979999999996</v>
      </c>
      <c r="JC32" s="13">
        <f>D32+BZ32+AO32+DK32+EV32+GG32+HR32</f>
        <v>51676.979999999996</v>
      </c>
      <c r="JD32" s="13">
        <f>E32+CA32+AP32+DL32+EW32+GH32+HS32</f>
        <v>36021.89</v>
      </c>
      <c r="JE32" s="13">
        <f>F32+CB32+AQ32+DM32+EX32+GI32+HT32</f>
        <v>61637</v>
      </c>
      <c r="JF32" s="13">
        <f>G32+CC32+AR32+DN32+EY32+GJ32+HU32</f>
        <v>35637</v>
      </c>
      <c r="JG32" s="13">
        <f>H32+CD32+AS32+DO32+EZ32+GK32+HV32</f>
        <v>29714.09</v>
      </c>
      <c r="JH32" s="13">
        <f>I32+CE32+AT32+DP32+FA32+GL32+HW32</f>
        <v>52283.61</v>
      </c>
      <c r="JI32" s="13">
        <f>J32+CF32+AU32+DQ32+FB32+GM32+HX32</f>
        <v>34930.019999999997</v>
      </c>
      <c r="JJ32" s="13">
        <f>K32+CG32+AV32+DR32+FC32+GN32+HY32</f>
        <v>20405.679999999997</v>
      </c>
      <c r="JK32" s="13">
        <f>L32+CH32+AW32+DS32+FD32+GO32+HZ32</f>
        <v>75984</v>
      </c>
      <c r="JL32" s="13">
        <f>M32+CI32+AX32+DT32+FE32+GP32+IA32</f>
        <v>75984</v>
      </c>
      <c r="JM32" s="13">
        <f>N32+CJ32+AY32+DU32+FF32+GQ32+IB32</f>
        <v>42055.34</v>
      </c>
      <c r="JN32" s="13">
        <f>O32+CK32+AZ32+DV32+FG32+GR32+IC32</f>
        <v>69242</v>
      </c>
      <c r="JO32" s="13">
        <f>P32+CL32+BA32+DW32+FH32+GS32+ID32</f>
        <v>69183</v>
      </c>
      <c r="JP32" s="13">
        <f>Q32+CM32+BB32+DX32+FI32+GT32+IE32</f>
        <v>48510.92</v>
      </c>
      <c r="JQ32" s="13">
        <f>R32+CN32+BC32+DY32+FJ32+GU32+IF32</f>
        <v>52252.88</v>
      </c>
      <c r="JR32" s="13">
        <f>S32+CO32+BD32+DZ32+FK32+GV32+IG32</f>
        <v>61543.49</v>
      </c>
      <c r="JS32" s="13">
        <f>T32+CP32+BE32+EA32+FL32+GW32+IH32</f>
        <v>46971.62</v>
      </c>
      <c r="JT32" s="13">
        <f>U32+CQ32+BF32+EB32+FM32+GX32+II32</f>
        <v>42367</v>
      </c>
      <c r="JU32" s="13">
        <f>V32+CR32+BG32+EC32+FN32+GY32+IJ32</f>
        <v>49366</v>
      </c>
      <c r="JV32" s="13">
        <f>W32+CS32+BH32+ED32+FO32+GZ32+IK32</f>
        <v>37575.81</v>
      </c>
      <c r="JW32" s="13">
        <f>X32+CT32+BI32+EE32+FP32+HA32+IL32</f>
        <v>163050</v>
      </c>
      <c r="JX32" s="13">
        <f>Y32+CU32+BJ32+EF32+FQ32+HB32+IM32</f>
        <v>54300</v>
      </c>
      <c r="JY32" s="13">
        <f>Z32+BK32+CV32+EG32+FR32+HC32+IN32</f>
        <v>29743.3</v>
      </c>
      <c r="JZ32" s="13">
        <f>AA32+BL32+CW32+EH32+FS32+HD32+IO32</f>
        <v>52536</v>
      </c>
      <c r="KA32" s="13">
        <f>AB32+BM32+CX32+EI32+FT32+HE32+IP32</f>
        <v>40956</v>
      </c>
      <c r="KB32" s="13">
        <f>AC32+BN32+CY32+EJ32+FU32+HF32+IQ32</f>
        <v>30944.7</v>
      </c>
      <c r="KC32" s="13">
        <f>AD32+BO32+CZ32+EK32+FV32+HG32+IR32</f>
        <v>36480</v>
      </c>
      <c r="KD32" s="13">
        <f>AE32+BP32+DA32+EL32+FW32+HH32+IS32</f>
        <v>35100</v>
      </c>
      <c r="KE32" s="13">
        <f>AF32+BQ32+DB32+EM32+FX32+HI32+IT32</f>
        <v>37201.839999999997</v>
      </c>
      <c r="KF32" s="13">
        <f>AG32+BR32+DC32+EN32+FY32+HJ32+IU32</f>
        <v>35555</v>
      </c>
      <c r="KG32" s="13">
        <f>AH32+BS32+DD32+EO32+FZ32+HK32+IV32</f>
        <v>36843</v>
      </c>
      <c r="KH32" s="13">
        <f>AI32+BT32+DE32+EP32+GA32+HL32+IW32</f>
        <v>36432.620000000003</v>
      </c>
      <c r="KI32" s="13">
        <f>AJ32+BU32+DF32+EQ32+GB32+HM32+IX32</f>
        <v>40349</v>
      </c>
      <c r="KJ32" s="13">
        <f>AK32+BV32+DG32+ER32+GC32+HN32+IY32</f>
        <v>40349</v>
      </c>
      <c r="KK32" s="13">
        <f>AL32+BW32+DH32+ES32+GD32+HO32+IZ32</f>
        <v>0</v>
      </c>
      <c r="KL32" s="13">
        <f>AM32+BX32+DI32+ET32+GE32+HP32+JA32</f>
        <v>0</v>
      </c>
    </row>
    <row r="33" spans="1:298" x14ac:dyDescent="0.25">
      <c r="A33" s="5">
        <v>2116</v>
      </c>
      <c r="B33" s="9" t="s">
        <v>19</v>
      </c>
      <c r="C33" s="13">
        <v>6841.71</v>
      </c>
      <c r="D33" s="13">
        <v>11892.91</v>
      </c>
      <c r="E33" s="13">
        <v>14885.46</v>
      </c>
      <c r="F33" s="13">
        <v>10962</v>
      </c>
      <c r="G33" s="13">
        <v>10962</v>
      </c>
      <c r="H33" s="13">
        <v>10460.200000000001</v>
      </c>
      <c r="I33" s="13">
        <v>9752.4599999999991</v>
      </c>
      <c r="J33" s="13">
        <v>7052.46</v>
      </c>
      <c r="K33" s="13">
        <v>5059.5200000000004</v>
      </c>
      <c r="L33" s="13">
        <v>7300</v>
      </c>
      <c r="M33" s="13">
        <v>7300</v>
      </c>
      <c r="N33" s="13">
        <v>7319.05</v>
      </c>
      <c r="O33" s="13">
        <v>5070</v>
      </c>
      <c r="P33" s="13">
        <v>5070</v>
      </c>
      <c r="Q33" s="13">
        <v>6318.53</v>
      </c>
      <c r="R33" s="13">
        <v>5236.3599999999997</v>
      </c>
      <c r="S33" s="13">
        <v>3600</v>
      </c>
      <c r="T33" s="13">
        <v>4453.75</v>
      </c>
      <c r="U33" s="13">
        <v>4352</v>
      </c>
      <c r="V33" s="13">
        <v>4352</v>
      </c>
      <c r="W33" s="13">
        <v>3725.35</v>
      </c>
      <c r="X33" s="13">
        <v>3900</v>
      </c>
      <c r="Y33" s="13">
        <v>3900</v>
      </c>
      <c r="Z33" s="13">
        <v>5156.83</v>
      </c>
      <c r="AA33" s="13">
        <v>5300</v>
      </c>
      <c r="AB33" s="13">
        <v>17000</v>
      </c>
      <c r="AC33" s="13">
        <v>15311.56</v>
      </c>
      <c r="AD33" s="13">
        <v>18250</v>
      </c>
      <c r="AE33" s="13">
        <v>9250</v>
      </c>
      <c r="AF33" s="13">
        <v>6969.88</v>
      </c>
      <c r="AG33" s="13">
        <v>9450</v>
      </c>
      <c r="AH33" s="13">
        <v>8000</v>
      </c>
      <c r="AI33" s="13">
        <v>3708.43</v>
      </c>
      <c r="AJ33" s="13">
        <v>6800</v>
      </c>
      <c r="AK33" s="13">
        <v>6800</v>
      </c>
      <c r="AL33" s="13"/>
      <c r="AM33" s="13"/>
      <c r="AN33" s="13">
        <v>51997.01</v>
      </c>
      <c r="AO33" s="13">
        <v>90385.7</v>
      </c>
      <c r="AP33" s="13">
        <v>113128.82</v>
      </c>
      <c r="AQ33" s="13">
        <v>51156</v>
      </c>
      <c r="AR33" s="13">
        <v>51156</v>
      </c>
      <c r="AS33" s="13">
        <v>48814.13</v>
      </c>
      <c r="AT33" s="13">
        <v>45511.48</v>
      </c>
      <c r="AU33" s="13">
        <v>32911.480000000003</v>
      </c>
      <c r="AV33" s="13">
        <v>23611.09</v>
      </c>
      <c r="AW33" s="13">
        <v>34070</v>
      </c>
      <c r="AX33" s="13">
        <v>34070</v>
      </c>
      <c r="AY33" s="13">
        <v>34155.64</v>
      </c>
      <c r="AZ33" s="13">
        <v>23400</v>
      </c>
      <c r="BA33" s="13">
        <v>23400</v>
      </c>
      <c r="BB33" s="13">
        <v>29486.45</v>
      </c>
      <c r="BC33" s="13">
        <v>24436.36</v>
      </c>
      <c r="BD33" s="13">
        <v>16800</v>
      </c>
      <c r="BE33" s="13">
        <v>20784.189999999999</v>
      </c>
      <c r="BF33" s="13">
        <v>20311</v>
      </c>
      <c r="BG33" s="13">
        <v>20311</v>
      </c>
      <c r="BH33" s="13">
        <v>17384.88</v>
      </c>
      <c r="BI33" s="13">
        <v>18200</v>
      </c>
      <c r="BJ33" s="13">
        <v>18200</v>
      </c>
      <c r="BK33" s="13">
        <v>21773.22</v>
      </c>
      <c r="BL33" s="13">
        <v>20100</v>
      </c>
      <c r="BM33" s="13">
        <v>58900</v>
      </c>
      <c r="BN33" s="13">
        <v>58235.12</v>
      </c>
      <c r="BO33" s="13">
        <v>69350</v>
      </c>
      <c r="BP33" s="13">
        <v>40350</v>
      </c>
      <c r="BQ33" s="13">
        <v>26485.22</v>
      </c>
      <c r="BR33" s="13">
        <v>43050</v>
      </c>
      <c r="BS33" s="13">
        <v>31000</v>
      </c>
      <c r="BT33" s="13">
        <v>15477.7</v>
      </c>
      <c r="BU33" s="13">
        <v>32300</v>
      </c>
      <c r="BV33" s="13">
        <v>32300</v>
      </c>
      <c r="BW33" s="13"/>
      <c r="BX33" s="13"/>
      <c r="BY33" s="13">
        <v>31471.87</v>
      </c>
      <c r="BZ33" s="13">
        <v>54707.16</v>
      </c>
      <c r="CA33" s="13">
        <v>68472.740000000005</v>
      </c>
      <c r="CB33" s="13">
        <v>19490</v>
      </c>
      <c r="CC33" s="13">
        <v>21490</v>
      </c>
      <c r="CD33" s="13">
        <v>18595.87</v>
      </c>
      <c r="CE33" s="13">
        <v>17337.7</v>
      </c>
      <c r="CF33" s="13">
        <v>12537.7</v>
      </c>
      <c r="CG33" s="13">
        <v>8994.7099999999991</v>
      </c>
      <c r="CH33" s="13">
        <v>12980</v>
      </c>
      <c r="CI33" s="13">
        <v>12980</v>
      </c>
      <c r="CJ33" s="13">
        <v>13011.66</v>
      </c>
      <c r="CK33" s="13">
        <v>8970</v>
      </c>
      <c r="CL33" s="13">
        <v>8970</v>
      </c>
      <c r="CM33" s="13">
        <v>11232.93</v>
      </c>
      <c r="CN33" s="13">
        <v>9309.09</v>
      </c>
      <c r="CO33" s="13">
        <v>6400</v>
      </c>
      <c r="CP33" s="13">
        <v>7917.8</v>
      </c>
      <c r="CQ33" s="13">
        <v>7738</v>
      </c>
      <c r="CR33" s="13">
        <v>7738</v>
      </c>
      <c r="CS33" s="13">
        <v>6622.8</v>
      </c>
      <c r="CT33" s="13">
        <v>6900</v>
      </c>
      <c r="CU33" s="13">
        <v>6900</v>
      </c>
      <c r="CV33" s="13">
        <v>7649.07</v>
      </c>
      <c r="CW33" s="13">
        <v>7935</v>
      </c>
      <c r="CX33" s="13">
        <v>24000</v>
      </c>
      <c r="CY33" s="13">
        <v>22947.27</v>
      </c>
      <c r="CZ33" s="13">
        <v>27375</v>
      </c>
      <c r="DA33" s="13">
        <v>12375</v>
      </c>
      <c r="DB33" s="13">
        <v>10454.76</v>
      </c>
      <c r="DC33" s="13">
        <v>13650</v>
      </c>
      <c r="DD33" s="13">
        <v>13650</v>
      </c>
      <c r="DE33" s="13">
        <v>5966.92</v>
      </c>
      <c r="DF33" s="13">
        <v>10200</v>
      </c>
      <c r="DG33" s="13">
        <v>10200</v>
      </c>
      <c r="DH33" s="13"/>
      <c r="DI33" s="13"/>
      <c r="DJ33" s="13">
        <v>1368.34</v>
      </c>
      <c r="DK33" s="13">
        <v>2378.58</v>
      </c>
      <c r="DL33" s="13">
        <v>2977.08</v>
      </c>
      <c r="DM33" s="13">
        <v>1218</v>
      </c>
      <c r="DN33" s="13">
        <v>1218</v>
      </c>
      <c r="DO33" s="13">
        <v>1162.22</v>
      </c>
      <c r="DP33" s="13">
        <v>1083.6099999999999</v>
      </c>
      <c r="DQ33" s="13">
        <v>783.61</v>
      </c>
      <c r="DR33" s="13">
        <v>562.16</v>
      </c>
      <c r="DS33" s="13">
        <v>810</v>
      </c>
      <c r="DT33" s="13">
        <v>810</v>
      </c>
      <c r="DU33" s="13">
        <v>813.23</v>
      </c>
      <c r="DV33" s="13">
        <v>624</v>
      </c>
      <c r="DW33" s="13">
        <v>624</v>
      </c>
      <c r="DX33" s="13">
        <v>702.08</v>
      </c>
      <c r="DY33" s="13">
        <v>581.82000000000005</v>
      </c>
      <c r="DZ33" s="13">
        <v>400</v>
      </c>
      <c r="EA33" s="13">
        <v>494.85</v>
      </c>
      <c r="EB33" s="13">
        <v>484</v>
      </c>
      <c r="EC33" s="13">
        <v>484</v>
      </c>
      <c r="ED33" s="13">
        <v>413.95</v>
      </c>
      <c r="EE33" s="13">
        <v>450</v>
      </c>
      <c r="EF33" s="13">
        <v>2500</v>
      </c>
      <c r="EG33" s="13">
        <v>6302.8</v>
      </c>
      <c r="EH33" s="13">
        <v>8000</v>
      </c>
      <c r="EI33" s="13">
        <v>50000</v>
      </c>
      <c r="EJ33" s="13">
        <v>36111.769999999997</v>
      </c>
      <c r="EK33" s="13">
        <v>88000</v>
      </c>
      <c r="EL33" s="13">
        <v>42000</v>
      </c>
      <c r="EM33" s="13">
        <v>24770.09</v>
      </c>
      <c r="EN33" s="13">
        <v>68200</v>
      </c>
      <c r="EO33" s="13">
        <v>59000</v>
      </c>
      <c r="EP33" s="13">
        <v>22146.06</v>
      </c>
      <c r="EQ33" s="13">
        <v>63200</v>
      </c>
      <c r="ER33" s="13">
        <v>63200</v>
      </c>
      <c r="ES33" s="13"/>
      <c r="ET33" s="13"/>
      <c r="EU33" s="13">
        <v>13683.42</v>
      </c>
      <c r="EV33" s="13">
        <v>23785.72</v>
      </c>
      <c r="EW33" s="13">
        <v>29770.75</v>
      </c>
      <c r="EX33" s="13">
        <v>12180</v>
      </c>
      <c r="EY33" s="13">
        <v>12180</v>
      </c>
      <c r="EZ33" s="13">
        <v>11622.42</v>
      </c>
      <c r="FA33" s="13">
        <v>10836.07</v>
      </c>
      <c r="FB33" s="13">
        <v>7836.07</v>
      </c>
      <c r="FC33" s="13">
        <v>5621.69</v>
      </c>
      <c r="FD33" s="13">
        <v>8112</v>
      </c>
      <c r="FE33" s="13">
        <v>8112</v>
      </c>
      <c r="FF33" s="13">
        <v>8132.3</v>
      </c>
      <c r="FG33" s="13">
        <v>5460</v>
      </c>
      <c r="FH33" s="13">
        <v>5460</v>
      </c>
      <c r="FI33" s="13">
        <v>7020.59</v>
      </c>
      <c r="FJ33" s="13">
        <v>5818.18</v>
      </c>
      <c r="FK33" s="13">
        <v>4000</v>
      </c>
      <c r="FL33" s="13">
        <v>4948.6099999999997</v>
      </c>
      <c r="FM33" s="13">
        <v>4836</v>
      </c>
      <c r="FN33" s="13">
        <v>4836</v>
      </c>
      <c r="FO33" s="13">
        <v>4139.25</v>
      </c>
      <c r="FP33" s="13">
        <v>4400</v>
      </c>
      <c r="FQ33" s="13">
        <v>3400</v>
      </c>
      <c r="FR33" s="13">
        <v>4583.8100000000004</v>
      </c>
      <c r="FS33" s="13">
        <v>4232</v>
      </c>
      <c r="FT33" s="13">
        <v>12400</v>
      </c>
      <c r="FU33" s="13">
        <v>12277.56</v>
      </c>
      <c r="FV33" s="13">
        <v>14600</v>
      </c>
      <c r="FW33" s="13">
        <v>8500</v>
      </c>
      <c r="FX33" s="13">
        <v>5575.87</v>
      </c>
      <c r="FY33" s="13">
        <v>9450</v>
      </c>
      <c r="FZ33" s="13">
        <v>8000</v>
      </c>
      <c r="GA33" s="13">
        <v>3688.45</v>
      </c>
      <c r="GB33" s="13">
        <v>7650</v>
      </c>
      <c r="GC33" s="13">
        <v>7650</v>
      </c>
      <c r="GD33" s="13"/>
      <c r="GE33" s="13"/>
      <c r="GF33" s="13">
        <v>31471.87</v>
      </c>
      <c r="GG33" s="13">
        <v>54762.1</v>
      </c>
      <c r="GH33" s="13">
        <v>68527.63</v>
      </c>
      <c r="GI33" s="13">
        <v>26796</v>
      </c>
      <c r="GJ33" s="13">
        <v>26796</v>
      </c>
      <c r="GK33" s="13">
        <v>25569.26</v>
      </c>
      <c r="GL33" s="13">
        <v>23839.34</v>
      </c>
      <c r="GM33" s="13">
        <v>17239.34</v>
      </c>
      <c r="GN33" s="13">
        <v>12367.71</v>
      </c>
      <c r="GO33" s="13">
        <v>17840</v>
      </c>
      <c r="GP33" s="13">
        <v>17840</v>
      </c>
      <c r="GQ33" s="13">
        <v>17891.09</v>
      </c>
      <c r="GR33" s="13">
        <v>23868</v>
      </c>
      <c r="GS33" s="13">
        <v>23868</v>
      </c>
      <c r="GT33" s="13">
        <v>25352.09</v>
      </c>
      <c r="GU33" s="13">
        <v>24254.55</v>
      </c>
      <c r="GV33" s="13">
        <v>17400</v>
      </c>
      <c r="GW33" s="13">
        <v>22679.93</v>
      </c>
      <c r="GX33" s="13">
        <v>20967</v>
      </c>
      <c r="GY33" s="13">
        <v>20967</v>
      </c>
      <c r="GZ33" s="13">
        <v>18218.29</v>
      </c>
      <c r="HA33" s="13">
        <v>18300</v>
      </c>
      <c r="HB33" s="13">
        <v>18300</v>
      </c>
      <c r="HC33" s="13">
        <v>24329.9</v>
      </c>
      <c r="HD33" s="13">
        <v>25725</v>
      </c>
      <c r="HE33" s="13">
        <v>81500</v>
      </c>
      <c r="HF33" s="13">
        <v>77700.820000000007</v>
      </c>
      <c r="HG33" s="13">
        <v>83625</v>
      </c>
      <c r="HH33" s="13">
        <v>50625</v>
      </c>
      <c r="HI33" s="13">
        <v>43901.5</v>
      </c>
      <c r="HJ33" s="13">
        <v>64100</v>
      </c>
      <c r="HK33" s="13">
        <v>40000</v>
      </c>
      <c r="HL33" s="13">
        <v>18151.29</v>
      </c>
      <c r="HM33" s="13">
        <v>37800</v>
      </c>
      <c r="HN33" s="13">
        <v>37800</v>
      </c>
      <c r="HO33" s="13"/>
      <c r="HP33" s="13"/>
      <c r="HQ33" s="13">
        <v>0</v>
      </c>
      <c r="HR33" s="13">
        <v>0</v>
      </c>
      <c r="HS33" s="13">
        <v>0</v>
      </c>
      <c r="HT33" s="13">
        <v>0</v>
      </c>
      <c r="HU33" s="13">
        <v>24000</v>
      </c>
      <c r="HV33" s="13">
        <v>23513.67</v>
      </c>
      <c r="HW33" s="13">
        <v>23839.34</v>
      </c>
      <c r="HX33" s="13">
        <v>17239.349999999999</v>
      </c>
      <c r="HY33" s="13">
        <v>12917.06</v>
      </c>
      <c r="HZ33" s="13">
        <v>22880</v>
      </c>
      <c r="IA33" s="13">
        <v>22880</v>
      </c>
      <c r="IB33" s="13">
        <v>17299.43</v>
      </c>
      <c r="IC33" s="13">
        <v>19008</v>
      </c>
      <c r="ID33" s="13">
        <v>19008</v>
      </c>
      <c r="IE33" s="13">
        <v>15617.55</v>
      </c>
      <c r="IF33" s="13">
        <v>6963.64</v>
      </c>
      <c r="IG33" s="13">
        <v>10692</v>
      </c>
      <c r="IH33" s="13">
        <v>13082.25</v>
      </c>
      <c r="II33" s="13">
        <v>12911</v>
      </c>
      <c r="IJ33" s="13">
        <v>12911</v>
      </c>
      <c r="IK33" s="13">
        <v>10854.68</v>
      </c>
      <c r="IL33" s="13">
        <v>11450</v>
      </c>
      <c r="IM33" s="13">
        <v>11450</v>
      </c>
      <c r="IN33" s="13">
        <v>13962.14</v>
      </c>
      <c r="IO33" s="13">
        <v>0</v>
      </c>
      <c r="IP33" s="13">
        <v>0</v>
      </c>
      <c r="IQ33" s="13">
        <v>0</v>
      </c>
      <c r="IR33" s="13">
        <v>0</v>
      </c>
      <c r="IS33" s="13">
        <v>0</v>
      </c>
      <c r="IT33" s="13">
        <v>0</v>
      </c>
      <c r="IU33" s="13">
        <v>0</v>
      </c>
      <c r="IV33" s="13">
        <v>0</v>
      </c>
      <c r="IW33" s="13">
        <v>0</v>
      </c>
      <c r="IX33" s="13">
        <v>0</v>
      </c>
      <c r="IY33" s="13">
        <v>0</v>
      </c>
      <c r="IZ33" s="13"/>
      <c r="JA33" s="13"/>
      <c r="JB33" s="13">
        <f>C33+BY33+AN33+DJ33+EU33+GF33+HQ33</f>
        <v>136834.22</v>
      </c>
      <c r="JC33" s="13">
        <f>D33+BZ33+AO33+DK33+EV33+GG33+HR33</f>
        <v>237912.17</v>
      </c>
      <c r="JD33" s="13">
        <f>E33+CA33+AP33+DL33+EW33+GH33+HS33</f>
        <v>297762.48</v>
      </c>
      <c r="JE33" s="13">
        <f>F33+CB33+AQ33+DM33+EX33+GI33+HT33</f>
        <v>121802</v>
      </c>
      <c r="JF33" s="13">
        <f>G33+CC33+AR33+DN33+EY33+GJ33+HU33</f>
        <v>147802</v>
      </c>
      <c r="JG33" s="13">
        <f>H33+CD33+AS33+DO33+EZ33+GK33+HV33</f>
        <v>139737.76999999999</v>
      </c>
      <c r="JH33" s="13">
        <f>I33+CE33+AT33+DP33+FA33+GL33+HW33</f>
        <v>132200</v>
      </c>
      <c r="JI33" s="13">
        <f>J33+CF33+AU33+DQ33+FB33+GM33+HX33</f>
        <v>95600.010000000009</v>
      </c>
      <c r="JJ33" s="13">
        <f>K33+CG33+AV33+DR33+FC33+GN33+HY33</f>
        <v>69133.94</v>
      </c>
      <c r="JK33" s="13">
        <f>L33+CH33+AW33+DS33+FD33+GO33+HZ33</f>
        <v>103992</v>
      </c>
      <c r="JL33" s="13">
        <f>M33+CI33+AX33+DT33+FE33+GP33+IA33</f>
        <v>103992</v>
      </c>
      <c r="JM33" s="13">
        <f>N33+CJ33+AY33+DU33+FF33+GQ33+IB33</f>
        <v>98622.399999999994</v>
      </c>
      <c r="JN33" s="13">
        <f>O33+CK33+AZ33+DV33+FG33+GR33+IC33</f>
        <v>86400</v>
      </c>
      <c r="JO33" s="13">
        <f>P33+CL33+BA33+DW33+FH33+GS33+ID33</f>
        <v>86400</v>
      </c>
      <c r="JP33" s="13">
        <f>Q33+CM33+BB33+DX33+FI33+GT33+IE33</f>
        <v>95730.22</v>
      </c>
      <c r="JQ33" s="13">
        <f>R33+CN33+BC33+DY33+FJ33+GU33+IF33</f>
        <v>76600</v>
      </c>
      <c r="JR33" s="13">
        <f>S33+CO33+BD33+DZ33+FK33+GV33+IG33</f>
        <v>59292</v>
      </c>
      <c r="JS33" s="13">
        <f>T33+CP33+BE33+EA33+FL33+GW33+IH33</f>
        <v>74361.38</v>
      </c>
      <c r="JT33" s="13">
        <f>U33+CQ33+BF33+EB33+FM33+GX33+II33</f>
        <v>71599</v>
      </c>
      <c r="JU33" s="13">
        <f>V33+CR33+BG33+EC33+FN33+GY33+IJ33</f>
        <v>71599</v>
      </c>
      <c r="JV33" s="13">
        <f>W33+CS33+BH33+ED33+FO33+GZ33+IK33</f>
        <v>61359.200000000004</v>
      </c>
      <c r="JW33" s="13">
        <f>X33+CT33+BI33+EE33+FP33+HA33+IL33</f>
        <v>63600</v>
      </c>
      <c r="JX33" s="13">
        <f>Y33+CU33+BJ33+EF33+FQ33+HB33+IM33</f>
        <v>64650</v>
      </c>
      <c r="JY33" s="13">
        <f>Z33+BK33+CV33+EG33+FR33+HC33+IN33</f>
        <v>83757.77</v>
      </c>
      <c r="JZ33" s="13">
        <f>AA33+BL33+CW33+EH33+FS33+HD33+IO33</f>
        <v>71292</v>
      </c>
      <c r="KA33" s="13">
        <f>AB33+BM33+CX33+EI33+FT33+HE33+IP33</f>
        <v>243800</v>
      </c>
      <c r="KB33" s="13">
        <f>AC33+BN33+CY33+EJ33+FU33+HF33+IQ33</f>
        <v>222584.1</v>
      </c>
      <c r="KC33" s="13">
        <f>AD33+BO33+CZ33+EK33+FV33+HG33+IR33</f>
        <v>301200</v>
      </c>
      <c r="KD33" s="13">
        <f>AE33+BP33+DA33+EL33+FW33+HH33+IS33</f>
        <v>163100</v>
      </c>
      <c r="KE33" s="13">
        <f>AF33+BQ33+DB33+EM33+FX33+HI33+IT33</f>
        <v>118157.31999999999</v>
      </c>
      <c r="KF33" s="13">
        <f>AG33+BR33+DC33+EN33+FY33+HJ33+IU33</f>
        <v>207900</v>
      </c>
      <c r="KG33" s="13">
        <f>AH33+BS33+DD33+EO33+FZ33+HK33+IV33</f>
        <v>159650</v>
      </c>
      <c r="KH33" s="13">
        <f>AI33+BT33+DE33+EP33+GA33+HL33+IW33</f>
        <v>69138.850000000006</v>
      </c>
      <c r="KI33" s="13">
        <f>AJ33+BU33+DF33+EQ33+GB33+HM33+IX33</f>
        <v>157950</v>
      </c>
      <c r="KJ33" s="13">
        <f>AK33+BV33+DG33+ER33+GC33+HN33+IY33</f>
        <v>157950</v>
      </c>
      <c r="KK33" s="13">
        <f>AL33+BW33+DH33+ES33+GD33+HO33+IZ33</f>
        <v>0</v>
      </c>
      <c r="KL33" s="13">
        <f>AM33+BX33+DI33+ET33+GE33+HP33+JA33</f>
        <v>0</v>
      </c>
    </row>
    <row r="34" spans="1:298" x14ac:dyDescent="0.25">
      <c r="A34" s="5">
        <v>2117</v>
      </c>
      <c r="B34" s="9" t="s">
        <v>20</v>
      </c>
      <c r="C34" s="13">
        <v>18692.8</v>
      </c>
      <c r="D34" s="13">
        <v>18692.8</v>
      </c>
      <c r="E34" s="13">
        <v>10344.56</v>
      </c>
      <c r="F34" s="13">
        <v>13781</v>
      </c>
      <c r="G34" s="13">
        <v>19781</v>
      </c>
      <c r="H34" s="13">
        <v>11791.57</v>
      </c>
      <c r="I34" s="13">
        <v>18110.900000000001</v>
      </c>
      <c r="J34" s="13">
        <v>18110.900000000001</v>
      </c>
      <c r="K34" s="13">
        <v>12282.05</v>
      </c>
      <c r="L34" s="13">
        <v>31045</v>
      </c>
      <c r="M34" s="13">
        <v>19045</v>
      </c>
      <c r="N34" s="13">
        <v>16584.29</v>
      </c>
      <c r="O34" s="13">
        <v>15528</v>
      </c>
      <c r="P34" s="13">
        <v>15528</v>
      </c>
      <c r="Q34" s="13">
        <v>11415.47</v>
      </c>
      <c r="R34" s="13">
        <v>16054.66</v>
      </c>
      <c r="S34" s="13">
        <v>6692.55</v>
      </c>
      <c r="T34" s="13">
        <v>6462.75</v>
      </c>
      <c r="U34" s="13">
        <v>1818</v>
      </c>
      <c r="V34" s="13">
        <v>10000</v>
      </c>
      <c r="W34" s="13">
        <v>7061.81</v>
      </c>
      <c r="X34" s="13">
        <v>7000</v>
      </c>
      <c r="Y34" s="13">
        <v>7000</v>
      </c>
      <c r="Z34" s="13">
        <v>10004.68</v>
      </c>
      <c r="AA34" s="13">
        <v>8600</v>
      </c>
      <c r="AB34" s="13">
        <v>16000</v>
      </c>
      <c r="AC34" s="13">
        <v>19574.89</v>
      </c>
      <c r="AD34" s="13">
        <v>33700</v>
      </c>
      <c r="AE34" s="13">
        <v>13700</v>
      </c>
      <c r="AF34" s="13">
        <v>11096.74</v>
      </c>
      <c r="AG34" s="13">
        <v>13610</v>
      </c>
      <c r="AH34" s="13">
        <v>13610</v>
      </c>
      <c r="AI34" s="13">
        <v>6197.65</v>
      </c>
      <c r="AJ34" s="13">
        <v>10667</v>
      </c>
      <c r="AK34" s="13">
        <v>10667</v>
      </c>
      <c r="AL34" s="13"/>
      <c r="AM34" s="13"/>
      <c r="AN34" s="13">
        <v>831221.63</v>
      </c>
      <c r="AO34" s="13">
        <v>721221.63</v>
      </c>
      <c r="AP34" s="13">
        <v>602408.75</v>
      </c>
      <c r="AQ34" s="13">
        <v>180790</v>
      </c>
      <c r="AR34" s="13">
        <v>336580</v>
      </c>
      <c r="AS34" s="13">
        <v>306523.5</v>
      </c>
      <c r="AT34" s="13">
        <v>184187.89</v>
      </c>
      <c r="AU34" s="13">
        <v>175187.89</v>
      </c>
      <c r="AV34" s="13">
        <v>106236.65</v>
      </c>
      <c r="AW34" s="13">
        <v>163328</v>
      </c>
      <c r="AX34" s="13">
        <v>163328</v>
      </c>
      <c r="AY34" s="13">
        <v>131624.26</v>
      </c>
      <c r="AZ34" s="13">
        <v>147414</v>
      </c>
      <c r="BA34" s="13">
        <v>147414</v>
      </c>
      <c r="BB34" s="13">
        <v>136379.42000000001</v>
      </c>
      <c r="BC34" s="13">
        <v>156237.64000000001</v>
      </c>
      <c r="BD34" s="13">
        <v>140777</v>
      </c>
      <c r="BE34" s="13">
        <v>134396.15</v>
      </c>
      <c r="BF34" s="13">
        <v>143127</v>
      </c>
      <c r="BG34" s="13">
        <v>91977</v>
      </c>
      <c r="BH34" s="13">
        <v>76052.87</v>
      </c>
      <c r="BI34" s="13">
        <v>74400</v>
      </c>
      <c r="BJ34" s="13">
        <v>74400</v>
      </c>
      <c r="BK34" s="13">
        <v>78139.820000000007</v>
      </c>
      <c r="BL34" s="13">
        <v>80000</v>
      </c>
      <c r="BM34" s="13">
        <v>100000</v>
      </c>
      <c r="BN34" s="13">
        <v>81403</v>
      </c>
      <c r="BO34" s="13">
        <v>21000</v>
      </c>
      <c r="BP34" s="13">
        <v>21000</v>
      </c>
      <c r="BQ34" s="13">
        <v>23586.53</v>
      </c>
      <c r="BR34" s="13">
        <v>22453</v>
      </c>
      <c r="BS34" s="13">
        <v>22453</v>
      </c>
      <c r="BT34" s="13">
        <v>20605.740000000002</v>
      </c>
      <c r="BU34" s="13">
        <v>42168</v>
      </c>
      <c r="BV34" s="13">
        <v>42168</v>
      </c>
      <c r="BW34" s="13"/>
      <c r="BX34" s="13"/>
      <c r="BY34" s="13">
        <v>136085.70000000001</v>
      </c>
      <c r="BZ34" s="13">
        <v>136085.70000000001</v>
      </c>
      <c r="CA34" s="13">
        <v>99262.42</v>
      </c>
      <c r="CB34" s="13">
        <v>64638</v>
      </c>
      <c r="CC34" s="13">
        <v>73458</v>
      </c>
      <c r="CD34" s="13">
        <v>46135.77</v>
      </c>
      <c r="CE34" s="13">
        <v>35226.31</v>
      </c>
      <c r="CF34" s="13">
        <v>34354.31</v>
      </c>
      <c r="CG34" s="13">
        <v>26820.25</v>
      </c>
      <c r="CH34" s="13">
        <v>45085</v>
      </c>
      <c r="CI34" s="13">
        <v>33085</v>
      </c>
      <c r="CJ34" s="13">
        <v>19263.169999999998</v>
      </c>
      <c r="CK34" s="13">
        <v>14957</v>
      </c>
      <c r="CL34" s="13">
        <v>14957</v>
      </c>
      <c r="CM34" s="13">
        <v>18492.099999999999</v>
      </c>
      <c r="CN34" s="13">
        <v>12938.44</v>
      </c>
      <c r="CO34" s="13">
        <v>11843</v>
      </c>
      <c r="CP34" s="13">
        <v>11097.37</v>
      </c>
      <c r="CQ34" s="13">
        <v>12032</v>
      </c>
      <c r="CR34" s="13">
        <v>12032</v>
      </c>
      <c r="CS34" s="13">
        <v>7378.04</v>
      </c>
      <c r="CT34" s="13">
        <v>7500</v>
      </c>
      <c r="CU34" s="13">
        <v>13205</v>
      </c>
      <c r="CV34" s="13">
        <v>19602.98</v>
      </c>
      <c r="CW34" s="13">
        <v>5412</v>
      </c>
      <c r="CX34" s="13">
        <v>15000</v>
      </c>
      <c r="CY34" s="13">
        <v>14394.32</v>
      </c>
      <c r="CZ34" s="13">
        <v>16400</v>
      </c>
      <c r="DA34" s="13">
        <v>16400</v>
      </c>
      <c r="DB34" s="13">
        <v>10678.58</v>
      </c>
      <c r="DC34" s="13">
        <v>10417</v>
      </c>
      <c r="DD34" s="13">
        <v>10417</v>
      </c>
      <c r="DE34" s="13">
        <v>7098.85</v>
      </c>
      <c r="DF34" s="13">
        <v>12065</v>
      </c>
      <c r="DG34" s="13">
        <v>12065</v>
      </c>
      <c r="DH34" s="13"/>
      <c r="DI34" s="13"/>
      <c r="DJ34" s="13">
        <v>2721.37</v>
      </c>
      <c r="DK34" s="13">
        <v>2721.37</v>
      </c>
      <c r="DL34" s="13">
        <v>605.94000000000005</v>
      </c>
      <c r="DM34" s="13">
        <v>20087</v>
      </c>
      <c r="DN34" s="13">
        <v>6087</v>
      </c>
      <c r="DO34" s="13">
        <v>119.09</v>
      </c>
      <c r="DP34" s="13">
        <v>145.66</v>
      </c>
      <c r="DQ34" s="13">
        <v>200</v>
      </c>
      <c r="DR34" s="13">
        <v>142.47</v>
      </c>
      <c r="DS34" s="13">
        <v>0</v>
      </c>
      <c r="DT34" s="13">
        <v>34.950000000000003</v>
      </c>
      <c r="DU34" s="13">
        <v>34.950000000000003</v>
      </c>
      <c r="DV34" s="13">
        <v>24</v>
      </c>
      <c r="DW34" s="13">
        <v>24</v>
      </c>
      <c r="DX34" s="13">
        <v>46.19</v>
      </c>
      <c r="DY34" s="13">
        <v>9.43</v>
      </c>
      <c r="DZ34" s="13">
        <v>9</v>
      </c>
      <c r="EA34" s="13">
        <v>799.41</v>
      </c>
      <c r="EB34" s="13">
        <v>5</v>
      </c>
      <c r="EC34" s="13">
        <v>200</v>
      </c>
      <c r="ED34" s="13">
        <v>118.87</v>
      </c>
      <c r="EE34" s="13">
        <v>2</v>
      </c>
      <c r="EF34" s="13">
        <v>800</v>
      </c>
      <c r="EG34" s="13">
        <v>2869.02</v>
      </c>
      <c r="EH34" s="13">
        <v>1100</v>
      </c>
      <c r="EI34" s="13">
        <v>2800</v>
      </c>
      <c r="EJ34" s="13">
        <v>230.04</v>
      </c>
      <c r="EK34" s="13">
        <v>0</v>
      </c>
      <c r="EL34" s="13">
        <v>0</v>
      </c>
      <c r="EM34" s="13">
        <v>9630.32</v>
      </c>
      <c r="EN34" s="13">
        <v>2</v>
      </c>
      <c r="EO34" s="13">
        <v>6000</v>
      </c>
      <c r="EP34" s="13">
        <v>11913.15</v>
      </c>
      <c r="EQ34" s="13">
        <v>10</v>
      </c>
      <c r="ER34" s="13">
        <v>10</v>
      </c>
      <c r="ES34" s="13"/>
      <c r="ET34" s="13"/>
      <c r="EU34" s="13">
        <v>125077.91</v>
      </c>
      <c r="EV34" s="13">
        <v>125077.91</v>
      </c>
      <c r="EW34" s="13">
        <v>102624.71</v>
      </c>
      <c r="EX34" s="13">
        <v>33351</v>
      </c>
      <c r="EY34" s="13">
        <v>58437</v>
      </c>
      <c r="EZ34" s="13">
        <v>43945.07</v>
      </c>
      <c r="FA34" s="13">
        <v>32075.200000000001</v>
      </c>
      <c r="FB34" s="13">
        <v>32075.200000000001</v>
      </c>
      <c r="FC34" s="13">
        <v>20239.7</v>
      </c>
      <c r="FD34" s="13">
        <v>42992</v>
      </c>
      <c r="FE34" s="13">
        <v>20992</v>
      </c>
      <c r="FF34" s="13">
        <v>19829.38</v>
      </c>
      <c r="FG34" s="13">
        <v>19995</v>
      </c>
      <c r="FH34" s="13">
        <v>19995</v>
      </c>
      <c r="FI34" s="13">
        <v>14049.27</v>
      </c>
      <c r="FJ34" s="13">
        <v>14562.99</v>
      </c>
      <c r="FK34" s="13">
        <v>13505</v>
      </c>
      <c r="FL34" s="13">
        <v>14954.18</v>
      </c>
      <c r="FM34" s="13">
        <v>14522</v>
      </c>
      <c r="FN34" s="13">
        <v>14522</v>
      </c>
      <c r="FO34" s="13">
        <v>13080.63</v>
      </c>
      <c r="FP34" s="13">
        <v>14500</v>
      </c>
      <c r="FQ34" s="13">
        <v>4500</v>
      </c>
      <c r="FR34" s="13">
        <v>9586.56</v>
      </c>
      <c r="FS34" s="13">
        <v>16329</v>
      </c>
      <c r="FT34" s="13">
        <v>10329</v>
      </c>
      <c r="FU34" s="13">
        <v>8275.43</v>
      </c>
      <c r="FV34" s="13">
        <v>10400</v>
      </c>
      <c r="FW34" s="13">
        <v>10400</v>
      </c>
      <c r="FX34" s="13">
        <v>3475.57</v>
      </c>
      <c r="FY34" s="13">
        <v>1850</v>
      </c>
      <c r="FZ34" s="13">
        <v>1850</v>
      </c>
      <c r="GA34" s="13">
        <v>1855.7</v>
      </c>
      <c r="GB34" s="13">
        <v>1922</v>
      </c>
      <c r="GC34" s="13">
        <v>1922</v>
      </c>
      <c r="GD34" s="13"/>
      <c r="GE34" s="13"/>
      <c r="GF34" s="13">
        <v>152652.87</v>
      </c>
      <c r="GG34" s="13">
        <v>152652.87</v>
      </c>
      <c r="GH34" s="13">
        <v>140543.41</v>
      </c>
      <c r="GI34" s="13">
        <v>165463</v>
      </c>
      <c r="GJ34" s="13">
        <v>119477.89</v>
      </c>
      <c r="GK34" s="13">
        <v>82785.570000000007</v>
      </c>
      <c r="GL34" s="13">
        <v>81013.789999999994</v>
      </c>
      <c r="GM34" s="13">
        <v>81013.789999999994</v>
      </c>
      <c r="GN34" s="13">
        <v>54942.79</v>
      </c>
      <c r="GO34" s="13">
        <v>60900</v>
      </c>
      <c r="GP34" s="13">
        <v>50900</v>
      </c>
      <c r="GQ34" s="13">
        <v>46186.89</v>
      </c>
      <c r="GR34" s="13">
        <v>76055</v>
      </c>
      <c r="GS34" s="13">
        <v>76055</v>
      </c>
      <c r="GT34" s="13">
        <v>44619.73</v>
      </c>
      <c r="GU34" s="13">
        <v>74942.27</v>
      </c>
      <c r="GV34" s="13">
        <v>39353</v>
      </c>
      <c r="GW34" s="13">
        <v>45381.21</v>
      </c>
      <c r="GX34" s="13">
        <v>45868</v>
      </c>
      <c r="GY34" s="13">
        <v>55868</v>
      </c>
      <c r="GZ34" s="13">
        <v>57168.99</v>
      </c>
      <c r="HA34" s="13">
        <v>45700</v>
      </c>
      <c r="HB34" s="13">
        <v>35700</v>
      </c>
      <c r="HC34" s="13">
        <v>26015.83</v>
      </c>
      <c r="HD34" s="13">
        <v>54310</v>
      </c>
      <c r="HE34" s="13">
        <v>54310</v>
      </c>
      <c r="HF34" s="13">
        <v>24497.07</v>
      </c>
      <c r="HG34" s="13">
        <v>32600</v>
      </c>
      <c r="HH34" s="13">
        <v>32600</v>
      </c>
      <c r="HI34" s="13">
        <v>18536.07</v>
      </c>
      <c r="HJ34" s="13">
        <v>21966</v>
      </c>
      <c r="HK34" s="13">
        <v>21966</v>
      </c>
      <c r="HL34" s="13">
        <v>10119.34</v>
      </c>
      <c r="HM34" s="13">
        <v>24505</v>
      </c>
      <c r="HN34" s="13">
        <v>24505</v>
      </c>
      <c r="HO34" s="13"/>
      <c r="HP34" s="13"/>
      <c r="HQ34" s="13">
        <v>0</v>
      </c>
      <c r="HR34" s="13">
        <v>0</v>
      </c>
      <c r="HS34" s="13">
        <v>0</v>
      </c>
      <c r="HT34" s="13">
        <v>0</v>
      </c>
      <c r="HU34" s="13">
        <v>21500</v>
      </c>
      <c r="HV34" s="13">
        <v>28587.66</v>
      </c>
      <c r="HW34" s="13">
        <v>24367.14</v>
      </c>
      <c r="HX34" s="13">
        <v>70726</v>
      </c>
      <c r="HY34" s="13">
        <v>44536.63</v>
      </c>
      <c r="HZ34" s="13">
        <v>96844</v>
      </c>
      <c r="IA34" s="13">
        <v>63500</v>
      </c>
      <c r="IB34" s="13">
        <v>45112.07</v>
      </c>
      <c r="IC34" s="13">
        <v>77274</v>
      </c>
      <c r="ID34" s="13">
        <v>77274</v>
      </c>
      <c r="IE34" s="13">
        <v>46962.77</v>
      </c>
      <c r="IF34" s="13">
        <v>60444</v>
      </c>
      <c r="IG34" s="13">
        <v>59846</v>
      </c>
      <c r="IH34" s="13">
        <v>44634.400000000001</v>
      </c>
      <c r="II34" s="13">
        <v>47188</v>
      </c>
      <c r="IJ34" s="13">
        <v>47188</v>
      </c>
      <c r="IK34" s="13">
        <v>29632.37</v>
      </c>
      <c r="IL34" s="13">
        <v>32150</v>
      </c>
      <c r="IM34" s="13">
        <v>32150</v>
      </c>
      <c r="IN34" s="13">
        <v>31815.360000000001</v>
      </c>
      <c r="IO34" s="13">
        <v>0</v>
      </c>
      <c r="IP34" s="13">
        <v>0</v>
      </c>
      <c r="IQ34" s="13">
        <v>0</v>
      </c>
      <c r="IR34" s="13">
        <v>0</v>
      </c>
      <c r="IS34" s="13">
        <v>0</v>
      </c>
      <c r="IT34" s="13">
        <v>0</v>
      </c>
      <c r="IU34" s="13">
        <v>0</v>
      </c>
      <c r="IV34" s="13">
        <v>0</v>
      </c>
      <c r="IW34" s="13">
        <v>0</v>
      </c>
      <c r="IX34" s="13">
        <v>0</v>
      </c>
      <c r="IY34" s="13">
        <v>0</v>
      </c>
      <c r="IZ34" s="13"/>
      <c r="JA34" s="13"/>
      <c r="JB34" s="13">
        <f>C34+BY34+AN34+DJ34+EU34+GF34+HQ34</f>
        <v>1266452.2799999998</v>
      </c>
      <c r="JC34" s="13">
        <f>D34+BZ34+AO34+DK34+EV34+GG34+HR34</f>
        <v>1156452.28</v>
      </c>
      <c r="JD34" s="13">
        <f>E34+CA34+AP34+DL34+EW34+GH34+HS34</f>
        <v>955789.78999999992</v>
      </c>
      <c r="JE34" s="13">
        <f>F34+CB34+AQ34+DM34+EX34+GI34+HT34</f>
        <v>478110</v>
      </c>
      <c r="JF34" s="13">
        <f>G34+CC34+AR34+DN34+EY34+GJ34+HU34</f>
        <v>635320.89</v>
      </c>
      <c r="JG34" s="13">
        <f>H34+CD34+AS34+DO34+EZ34+GK34+HV34</f>
        <v>519888.23</v>
      </c>
      <c r="JH34" s="13">
        <f>I34+CE34+AT34+DP34+FA34+GL34+HW34</f>
        <v>375126.89</v>
      </c>
      <c r="JI34" s="13">
        <f>J34+CF34+AU34+DQ34+FB34+GM34+HX34</f>
        <v>411668.09</v>
      </c>
      <c r="JJ34" s="13">
        <f>K34+CG34+AV34+DR34+FC34+GN34+HY34</f>
        <v>265200.54000000004</v>
      </c>
      <c r="JK34" s="13">
        <f>L34+CH34+AW34+DS34+FD34+GO34+HZ34</f>
        <v>440194</v>
      </c>
      <c r="JL34" s="13">
        <f>M34+CI34+AX34+DT34+FE34+GP34+IA34</f>
        <v>350884.95</v>
      </c>
      <c r="JM34" s="13">
        <f>N34+CJ34+AY34+DU34+FF34+GQ34+IB34</f>
        <v>278635.01</v>
      </c>
      <c r="JN34" s="13">
        <f>O34+CK34+AZ34+DV34+FG34+GR34+IC34</f>
        <v>351247</v>
      </c>
      <c r="JO34" s="13">
        <f>P34+CL34+BA34+DW34+FH34+GS34+ID34</f>
        <v>351247</v>
      </c>
      <c r="JP34" s="13">
        <f>Q34+CM34+BB34+DX34+FI34+GT34+IE34</f>
        <v>271964.95</v>
      </c>
      <c r="JQ34" s="13">
        <f>R34+CN34+BC34+DY34+FJ34+GU34+IF34</f>
        <v>335189.43</v>
      </c>
      <c r="JR34" s="13">
        <f>S34+CO34+BD34+DZ34+FK34+GV34+IG34</f>
        <v>272025.55</v>
      </c>
      <c r="JS34" s="13">
        <f>T34+CP34+BE34+EA34+FL34+GW34+IH34</f>
        <v>257725.46999999997</v>
      </c>
      <c r="JT34" s="13">
        <f>U34+CQ34+BF34+EB34+FM34+GX34+II34</f>
        <v>264560</v>
      </c>
      <c r="JU34" s="13">
        <f>V34+CR34+BG34+EC34+FN34+GY34+IJ34</f>
        <v>231787</v>
      </c>
      <c r="JV34" s="13">
        <f>W34+CS34+BH34+ED34+FO34+GZ34+IK34</f>
        <v>190493.58</v>
      </c>
      <c r="JW34" s="13">
        <f>X34+CT34+BI34+EE34+FP34+HA34+IL34</f>
        <v>181252</v>
      </c>
      <c r="JX34" s="13">
        <f>Y34+CU34+BJ34+EF34+FQ34+HB34+IM34</f>
        <v>167755</v>
      </c>
      <c r="JY34" s="13">
        <f>Z34+BK34+CV34+EG34+FR34+HC34+IN34</f>
        <v>178034.25</v>
      </c>
      <c r="JZ34" s="13">
        <f>AA34+BL34+CW34+EH34+FS34+HD34+IO34</f>
        <v>165751</v>
      </c>
      <c r="KA34" s="13">
        <f>AB34+BM34+CX34+EI34+FT34+HE34+IP34</f>
        <v>198439</v>
      </c>
      <c r="KB34" s="13">
        <f>AC34+BN34+CY34+EJ34+FU34+HF34+IQ34</f>
        <v>148374.75</v>
      </c>
      <c r="KC34" s="13">
        <f>AD34+BO34+CZ34+EK34+FV34+HG34+IR34</f>
        <v>114100</v>
      </c>
      <c r="KD34" s="13">
        <f>AE34+BP34+DA34+EL34+FW34+HH34+IS34</f>
        <v>94100</v>
      </c>
      <c r="KE34" s="13">
        <f>AF34+BQ34+DB34+EM34+FX34+HI34+IT34</f>
        <v>77003.81</v>
      </c>
      <c r="KF34" s="13">
        <f>AG34+BR34+DC34+EN34+FY34+HJ34+IU34</f>
        <v>70298</v>
      </c>
      <c r="KG34" s="13">
        <f>AH34+BS34+DD34+EO34+FZ34+HK34+IV34</f>
        <v>76296</v>
      </c>
      <c r="KH34" s="13">
        <f>AI34+BT34+DE34+EP34+GA34+HL34+IW34</f>
        <v>57790.429999999993</v>
      </c>
      <c r="KI34" s="13">
        <f>AJ34+BU34+DF34+EQ34+GB34+HM34+IX34</f>
        <v>91337</v>
      </c>
      <c r="KJ34" s="13">
        <f>AK34+BV34+DG34+ER34+GC34+HN34+IY34</f>
        <v>91337</v>
      </c>
      <c r="KK34" s="13">
        <f>AL34+BW34+DH34+ES34+GD34+HO34+IZ34</f>
        <v>0</v>
      </c>
      <c r="KL34" s="13">
        <f>AM34+BX34+DI34+ET34+GE34+HP34+JA34</f>
        <v>0</v>
      </c>
    </row>
    <row r="35" spans="1:298" x14ac:dyDescent="0.25">
      <c r="A35" s="5">
        <v>2118</v>
      </c>
      <c r="B35" s="9" t="s">
        <v>248</v>
      </c>
      <c r="C35" s="13">
        <v>0</v>
      </c>
      <c r="D35" s="13">
        <v>0</v>
      </c>
      <c r="E35" s="13">
        <v>0</v>
      </c>
      <c r="F35" s="13">
        <v>11410</v>
      </c>
      <c r="G35" s="13">
        <v>13410</v>
      </c>
      <c r="H35" s="13">
        <v>13320.58</v>
      </c>
      <c r="I35" s="13">
        <v>8114.75</v>
      </c>
      <c r="J35" s="13">
        <v>9900</v>
      </c>
      <c r="K35" s="13">
        <v>8018.9</v>
      </c>
      <c r="L35" s="13">
        <v>9126</v>
      </c>
      <c r="M35" s="13">
        <v>11200</v>
      </c>
      <c r="N35" s="13">
        <v>11589.68</v>
      </c>
      <c r="O35" s="13">
        <v>6884</v>
      </c>
      <c r="P35" s="13">
        <v>6884</v>
      </c>
      <c r="Q35" s="13">
        <v>4680.16</v>
      </c>
      <c r="R35" s="13">
        <v>7492.87</v>
      </c>
      <c r="S35" s="13">
        <v>8950.5</v>
      </c>
      <c r="T35" s="13">
        <v>8761</v>
      </c>
      <c r="U35" s="13">
        <v>7493</v>
      </c>
      <c r="V35" s="13">
        <v>7493</v>
      </c>
      <c r="W35" s="13">
        <v>8087.69</v>
      </c>
      <c r="X35" s="13">
        <v>7490</v>
      </c>
      <c r="Y35" s="13">
        <v>7490</v>
      </c>
      <c r="Z35" s="13">
        <v>9099.43</v>
      </c>
      <c r="AA35" s="13">
        <v>10200</v>
      </c>
      <c r="AB35" s="13">
        <v>15650</v>
      </c>
      <c r="AC35" s="13">
        <v>13371.85</v>
      </c>
      <c r="AD35" s="13">
        <v>18870</v>
      </c>
      <c r="AE35" s="13">
        <v>25870</v>
      </c>
      <c r="AF35" s="13">
        <v>17292.87</v>
      </c>
      <c r="AG35" s="13">
        <v>17820</v>
      </c>
      <c r="AH35" s="13">
        <v>17820</v>
      </c>
      <c r="AI35" s="13">
        <v>6774.22</v>
      </c>
      <c r="AJ35" s="13">
        <v>9200</v>
      </c>
      <c r="AK35" s="13">
        <v>9200</v>
      </c>
      <c r="AL35" s="13"/>
      <c r="AM35" s="13"/>
      <c r="AN35" s="13">
        <v>0</v>
      </c>
      <c r="AO35" s="13">
        <v>0</v>
      </c>
      <c r="AP35" s="13">
        <v>0</v>
      </c>
      <c r="AQ35" s="13">
        <v>53250</v>
      </c>
      <c r="AR35" s="13">
        <v>62500</v>
      </c>
      <c r="AS35" s="13">
        <v>62162.7</v>
      </c>
      <c r="AT35" s="13">
        <v>37868.85</v>
      </c>
      <c r="AU35" s="13">
        <v>46200</v>
      </c>
      <c r="AV35" s="13">
        <v>37421.53</v>
      </c>
      <c r="AW35" s="13">
        <v>42588</v>
      </c>
      <c r="AX35" s="13">
        <v>52400</v>
      </c>
      <c r="AY35" s="13">
        <v>54085.13</v>
      </c>
      <c r="AZ35" s="13">
        <v>32125</v>
      </c>
      <c r="BA35" s="13">
        <v>32125</v>
      </c>
      <c r="BB35" s="13">
        <v>21840.74</v>
      </c>
      <c r="BC35" s="13">
        <v>34966.720000000001</v>
      </c>
      <c r="BD35" s="13">
        <v>41769</v>
      </c>
      <c r="BE35" s="13">
        <v>40884.699999999997</v>
      </c>
      <c r="BF35" s="13">
        <v>34967</v>
      </c>
      <c r="BG35" s="13">
        <v>34967</v>
      </c>
      <c r="BH35" s="13">
        <v>37742.550000000003</v>
      </c>
      <c r="BI35" s="13">
        <v>34950</v>
      </c>
      <c r="BJ35" s="13">
        <v>34950</v>
      </c>
      <c r="BK35" s="13">
        <v>38419.760000000002</v>
      </c>
      <c r="BL35" s="13">
        <v>38600</v>
      </c>
      <c r="BM35" s="13">
        <v>69470</v>
      </c>
      <c r="BN35" s="13">
        <v>66946.509999999995</v>
      </c>
      <c r="BO35" s="13">
        <v>71706</v>
      </c>
      <c r="BP35" s="13">
        <v>90706</v>
      </c>
      <c r="BQ35" s="13">
        <v>65712.91</v>
      </c>
      <c r="BR35" s="13">
        <v>81180</v>
      </c>
      <c r="BS35" s="13">
        <v>81180</v>
      </c>
      <c r="BT35" s="13">
        <v>30728.23</v>
      </c>
      <c r="BU35" s="13">
        <v>43700</v>
      </c>
      <c r="BV35" s="13">
        <v>43700</v>
      </c>
      <c r="BW35" s="13"/>
      <c r="BX35" s="13"/>
      <c r="BY35" s="13">
        <v>0</v>
      </c>
      <c r="BZ35" s="13">
        <v>0</v>
      </c>
      <c r="CA35" s="13">
        <v>0</v>
      </c>
      <c r="CB35" s="13">
        <v>20290</v>
      </c>
      <c r="CC35" s="13">
        <v>23810</v>
      </c>
      <c r="CD35" s="13">
        <v>23681.03</v>
      </c>
      <c r="CE35" s="13">
        <v>14426.23</v>
      </c>
      <c r="CF35" s="13">
        <v>17600</v>
      </c>
      <c r="CG35" s="13">
        <v>14255.81</v>
      </c>
      <c r="CH35" s="13">
        <v>16224</v>
      </c>
      <c r="CI35" s="13">
        <v>20000</v>
      </c>
      <c r="CJ35" s="13">
        <v>20603.86</v>
      </c>
      <c r="CK35" s="13">
        <v>12238</v>
      </c>
      <c r="CL35" s="13">
        <v>12238</v>
      </c>
      <c r="CM35" s="13">
        <v>8320.2800000000007</v>
      </c>
      <c r="CN35" s="13">
        <v>13320.66</v>
      </c>
      <c r="CO35" s="13">
        <v>15912</v>
      </c>
      <c r="CP35" s="13">
        <v>15575.12</v>
      </c>
      <c r="CQ35" s="13">
        <v>13321</v>
      </c>
      <c r="CR35" s="13">
        <v>13321</v>
      </c>
      <c r="CS35" s="13">
        <v>14378.12</v>
      </c>
      <c r="CT35" s="13">
        <v>13310</v>
      </c>
      <c r="CU35" s="13">
        <v>13310</v>
      </c>
      <c r="CV35" s="13">
        <v>12132.56</v>
      </c>
      <c r="CW35" s="13">
        <v>15225</v>
      </c>
      <c r="CX35" s="13">
        <v>23475</v>
      </c>
      <c r="CY35" s="13">
        <v>19988.98</v>
      </c>
      <c r="CZ35" s="13">
        <v>28305</v>
      </c>
      <c r="DA35" s="13">
        <v>35305</v>
      </c>
      <c r="DB35" s="13">
        <v>25939.33</v>
      </c>
      <c r="DC35" s="13">
        <v>25740</v>
      </c>
      <c r="DD35" s="13">
        <v>25740</v>
      </c>
      <c r="DE35" s="13">
        <v>9794.7099999999991</v>
      </c>
      <c r="DF35" s="13">
        <v>13800</v>
      </c>
      <c r="DG35" s="13">
        <v>13800</v>
      </c>
      <c r="DH35" s="13"/>
      <c r="DI35" s="13"/>
      <c r="DJ35" s="13">
        <v>0</v>
      </c>
      <c r="DK35" s="13">
        <v>0</v>
      </c>
      <c r="DL35" s="13">
        <v>0</v>
      </c>
      <c r="DM35" s="13">
        <v>1268</v>
      </c>
      <c r="DN35" s="13">
        <v>1488</v>
      </c>
      <c r="DO35" s="13">
        <v>1480.06</v>
      </c>
      <c r="DP35" s="13">
        <v>901.64</v>
      </c>
      <c r="DQ35" s="13">
        <v>1100</v>
      </c>
      <c r="DR35" s="13">
        <v>890.98</v>
      </c>
      <c r="DS35" s="13">
        <v>1015</v>
      </c>
      <c r="DT35" s="13">
        <v>1300</v>
      </c>
      <c r="DU35" s="13">
        <v>1287.74</v>
      </c>
      <c r="DV35" s="13">
        <v>780</v>
      </c>
      <c r="DW35" s="13">
        <v>780</v>
      </c>
      <c r="DX35" s="13">
        <v>520.02</v>
      </c>
      <c r="DY35" s="13">
        <v>832.54</v>
      </c>
      <c r="DZ35" s="13">
        <v>994.5</v>
      </c>
      <c r="EA35" s="13">
        <v>973.45</v>
      </c>
      <c r="EB35" s="13">
        <v>833</v>
      </c>
      <c r="EC35" s="13">
        <v>833</v>
      </c>
      <c r="ED35" s="13">
        <v>898.63</v>
      </c>
      <c r="EE35" s="13">
        <v>832</v>
      </c>
      <c r="EF35" s="13">
        <v>13000</v>
      </c>
      <c r="EG35" s="13">
        <v>11121.51</v>
      </c>
      <c r="EH35" s="13">
        <v>8000</v>
      </c>
      <c r="EI35" s="13">
        <v>48000</v>
      </c>
      <c r="EJ35" s="13">
        <v>45578.28</v>
      </c>
      <c r="EK35" s="13">
        <v>7548</v>
      </c>
      <c r="EL35" s="13">
        <v>25000</v>
      </c>
      <c r="EM35" s="13">
        <v>17267.14</v>
      </c>
      <c r="EN35" s="13">
        <v>7920</v>
      </c>
      <c r="EO35" s="13">
        <v>18000</v>
      </c>
      <c r="EP35" s="13">
        <v>12040.5</v>
      </c>
      <c r="EQ35" s="13">
        <v>13800</v>
      </c>
      <c r="ER35" s="13">
        <v>13800</v>
      </c>
      <c r="ES35" s="13"/>
      <c r="ET35" s="13"/>
      <c r="EU35" s="13">
        <v>0</v>
      </c>
      <c r="EV35" s="13">
        <v>0</v>
      </c>
      <c r="EW35" s="13">
        <v>0</v>
      </c>
      <c r="EX35" s="13">
        <v>12679</v>
      </c>
      <c r="EY35" s="13">
        <v>14879</v>
      </c>
      <c r="EZ35" s="13">
        <v>14800.65</v>
      </c>
      <c r="FA35" s="13">
        <v>9016.39</v>
      </c>
      <c r="FB35" s="13">
        <v>11000</v>
      </c>
      <c r="FC35" s="13">
        <v>8909.89</v>
      </c>
      <c r="FD35" s="13">
        <v>10140</v>
      </c>
      <c r="FE35" s="13">
        <v>12500</v>
      </c>
      <c r="FF35" s="13">
        <v>12877.41</v>
      </c>
      <c r="FG35" s="13">
        <v>7649</v>
      </c>
      <c r="FH35" s="13">
        <v>7649</v>
      </c>
      <c r="FI35" s="13">
        <v>5200.18</v>
      </c>
      <c r="FJ35" s="13">
        <v>8325.41</v>
      </c>
      <c r="FK35" s="13">
        <v>9945</v>
      </c>
      <c r="FL35" s="13">
        <v>9734.4500000000007</v>
      </c>
      <c r="FM35" s="13">
        <v>8325</v>
      </c>
      <c r="FN35" s="13">
        <v>8325</v>
      </c>
      <c r="FO35" s="13">
        <v>8986.32</v>
      </c>
      <c r="FP35" s="13">
        <v>8320</v>
      </c>
      <c r="FQ35" s="13">
        <v>8320</v>
      </c>
      <c r="FR35" s="13">
        <v>8088.37</v>
      </c>
      <c r="FS35" s="13">
        <v>8120</v>
      </c>
      <c r="FT35" s="13">
        <v>12520</v>
      </c>
      <c r="FU35" s="13">
        <v>10734.76</v>
      </c>
      <c r="FV35" s="13">
        <v>15096</v>
      </c>
      <c r="FW35" s="13">
        <v>25096</v>
      </c>
      <c r="FX35" s="13">
        <v>13834.3</v>
      </c>
      <c r="FY35" s="13">
        <v>17820</v>
      </c>
      <c r="FZ35" s="13">
        <v>17820</v>
      </c>
      <c r="GA35" s="13">
        <v>6739.26</v>
      </c>
      <c r="GB35" s="13">
        <v>10350</v>
      </c>
      <c r="GC35" s="13">
        <v>10350</v>
      </c>
      <c r="GD35" s="13"/>
      <c r="GE35" s="13"/>
      <c r="GF35" s="13">
        <v>4389.76</v>
      </c>
      <c r="GG35" s="13">
        <v>4389.76</v>
      </c>
      <c r="GH35" s="13">
        <v>0</v>
      </c>
      <c r="GI35" s="13">
        <v>27894</v>
      </c>
      <c r="GJ35" s="13">
        <v>32734</v>
      </c>
      <c r="GK35" s="13">
        <v>32561.37</v>
      </c>
      <c r="GL35" s="13">
        <v>19836.07</v>
      </c>
      <c r="GM35" s="13">
        <v>24200</v>
      </c>
      <c r="GN35" s="13">
        <v>19601.75</v>
      </c>
      <c r="GO35" s="13">
        <v>22308</v>
      </c>
      <c r="GP35" s="13">
        <v>27500</v>
      </c>
      <c r="GQ35" s="13">
        <v>28330.29</v>
      </c>
      <c r="GR35" s="13">
        <v>41740</v>
      </c>
      <c r="GS35" s="13">
        <v>41740</v>
      </c>
      <c r="GT35" s="13">
        <v>53493.120000000003</v>
      </c>
      <c r="GU35" s="13">
        <v>47406.07</v>
      </c>
      <c r="GV35" s="13">
        <v>54639</v>
      </c>
      <c r="GW35" s="13">
        <v>61210.400000000001</v>
      </c>
      <c r="GX35" s="13">
        <v>47406</v>
      </c>
      <c r="GY35" s="13">
        <v>47406</v>
      </c>
      <c r="GZ35" s="13">
        <v>47362.95</v>
      </c>
      <c r="HA35" s="13">
        <v>47400</v>
      </c>
      <c r="HB35" s="13">
        <v>47400</v>
      </c>
      <c r="HC35" s="13">
        <v>41508.25</v>
      </c>
      <c r="HD35" s="13">
        <v>60875</v>
      </c>
      <c r="HE35" s="13">
        <v>140625</v>
      </c>
      <c r="HF35" s="13">
        <v>134758.01</v>
      </c>
      <c r="HG35" s="13">
        <v>113175</v>
      </c>
      <c r="HH35" s="13">
        <v>130175</v>
      </c>
      <c r="HI35" s="13">
        <v>103652.34</v>
      </c>
      <c r="HJ35" s="13">
        <v>114520</v>
      </c>
      <c r="HK35" s="13">
        <v>114520</v>
      </c>
      <c r="HL35" s="13">
        <v>44266.02</v>
      </c>
      <c r="HM35" s="13">
        <v>64000</v>
      </c>
      <c r="HN35" s="13">
        <v>64000</v>
      </c>
      <c r="HO35" s="13"/>
      <c r="HP35" s="13"/>
      <c r="HQ35" s="13">
        <v>0</v>
      </c>
      <c r="HR35" s="13">
        <v>0</v>
      </c>
      <c r="HS35" s="13">
        <v>0</v>
      </c>
      <c r="HT35" s="13">
        <v>0</v>
      </c>
      <c r="HU35" s="13">
        <v>20500</v>
      </c>
      <c r="HV35" s="13">
        <v>15240.48</v>
      </c>
      <c r="HW35" s="13">
        <v>19836.07</v>
      </c>
      <c r="HX35" s="13">
        <v>24200</v>
      </c>
      <c r="HY35" s="13">
        <v>24441.759999999998</v>
      </c>
      <c r="HZ35" s="13">
        <v>28600</v>
      </c>
      <c r="IA35" s="13">
        <v>35200</v>
      </c>
      <c r="IB35" s="13">
        <v>28330.3</v>
      </c>
      <c r="IC35" s="13">
        <v>28604</v>
      </c>
      <c r="ID35" s="13">
        <v>28604</v>
      </c>
      <c r="IE35" s="13">
        <v>20691.990000000002</v>
      </c>
      <c r="IF35" s="13">
        <v>24715.74</v>
      </c>
      <c r="IG35" s="13">
        <v>37290</v>
      </c>
      <c r="IH35" s="13">
        <v>30170.59</v>
      </c>
      <c r="II35" s="13">
        <v>24716</v>
      </c>
      <c r="IJ35" s="13">
        <v>24716</v>
      </c>
      <c r="IK35" s="13">
        <v>25840.37</v>
      </c>
      <c r="IL35" s="13">
        <v>24705</v>
      </c>
      <c r="IM35" s="13">
        <v>24705</v>
      </c>
      <c r="IN35" s="13">
        <v>20198.59</v>
      </c>
      <c r="IO35" s="13">
        <v>0</v>
      </c>
      <c r="IP35" s="13">
        <v>0</v>
      </c>
      <c r="IQ35" s="13">
        <v>0</v>
      </c>
      <c r="IR35" s="13">
        <v>0</v>
      </c>
      <c r="IS35" s="13">
        <v>0</v>
      </c>
      <c r="IT35" s="13">
        <v>0</v>
      </c>
      <c r="IU35" s="13">
        <v>0</v>
      </c>
      <c r="IV35" s="13">
        <v>0</v>
      </c>
      <c r="IW35" s="13">
        <v>0</v>
      </c>
      <c r="IX35" s="13">
        <v>0</v>
      </c>
      <c r="IY35" s="13">
        <v>0</v>
      </c>
      <c r="IZ35" s="13"/>
      <c r="JA35" s="13"/>
      <c r="JB35" s="13">
        <f>C35+BY35+AN35+DJ35+EU35+GF35+HQ35</f>
        <v>4389.76</v>
      </c>
      <c r="JC35" s="13">
        <f>D35+BZ35+AO35+DK35+EV35+GG35+HR35</f>
        <v>4389.76</v>
      </c>
      <c r="JD35" s="13">
        <f>E35+CA35+AP35+DL35+EW35+GH35+HS35</f>
        <v>0</v>
      </c>
      <c r="JE35" s="13">
        <f>F35+CB35+AQ35+DM35+EX35+GI35+HT35</f>
        <v>126791</v>
      </c>
      <c r="JF35" s="13">
        <f>G35+CC35+AR35+DN35+EY35+GJ35+HU35</f>
        <v>169321</v>
      </c>
      <c r="JG35" s="13">
        <f>H35+CD35+AS35+DO35+EZ35+GK35+HV35</f>
        <v>163246.87</v>
      </c>
      <c r="JH35" s="13">
        <f>I35+CE35+AT35+DP35+FA35+GL35+HW35</f>
        <v>110000</v>
      </c>
      <c r="JI35" s="13">
        <f>J35+CF35+AU35+DQ35+FB35+GM35+HX35</f>
        <v>134200</v>
      </c>
      <c r="JJ35" s="13">
        <f>K35+CG35+AV35+DR35+FC35+GN35+HY35</f>
        <v>113540.62</v>
      </c>
      <c r="JK35" s="13">
        <f>L35+CH35+AW35+DS35+FD35+GO35+HZ35</f>
        <v>130001</v>
      </c>
      <c r="JL35" s="13">
        <f>M35+CI35+AX35+DT35+FE35+GP35+IA35</f>
        <v>160100</v>
      </c>
      <c r="JM35" s="13">
        <f>N35+CJ35+AY35+DU35+FF35+GQ35+IB35</f>
        <v>157104.41</v>
      </c>
      <c r="JN35" s="13">
        <f>O35+CK35+AZ35+DV35+FG35+GR35+IC35</f>
        <v>130020</v>
      </c>
      <c r="JO35" s="13">
        <f>P35+CL35+BA35+DW35+FH35+GS35+ID35</f>
        <v>130020</v>
      </c>
      <c r="JP35" s="13">
        <f>Q35+CM35+BB35+DX35+FI35+GT35+IE35</f>
        <v>114746.49</v>
      </c>
      <c r="JQ35" s="13">
        <f>R35+CN35+BC35+DY35+FJ35+GU35+IF35</f>
        <v>137060.00999999998</v>
      </c>
      <c r="JR35" s="13">
        <f>S35+CO35+BD35+DZ35+FK35+GV35+IG35</f>
        <v>169500</v>
      </c>
      <c r="JS35" s="13">
        <f>T35+CP35+BE35+EA35+FL35+GW35+IH35</f>
        <v>167309.71</v>
      </c>
      <c r="JT35" s="13">
        <f>U35+CQ35+BF35+EB35+FM35+GX35+II35</f>
        <v>137061</v>
      </c>
      <c r="JU35" s="13">
        <f>V35+CR35+BG35+EC35+FN35+GY35+IJ35</f>
        <v>137061</v>
      </c>
      <c r="JV35" s="13">
        <f>W35+CS35+BH35+ED35+FO35+GZ35+IK35</f>
        <v>143296.63</v>
      </c>
      <c r="JW35" s="13">
        <f>X35+CT35+BI35+EE35+FP35+HA35+IL35</f>
        <v>137007</v>
      </c>
      <c r="JX35" s="13">
        <f>Y35+CU35+BJ35+EF35+FQ35+HB35+IM35</f>
        <v>149175</v>
      </c>
      <c r="JY35" s="13">
        <f>Z35+BK35+CV35+EG35+FR35+HC35+IN35</f>
        <v>140568.47</v>
      </c>
      <c r="JZ35" s="13">
        <f>AA35+BL35+CW35+EH35+FS35+HD35+IO35</f>
        <v>141020</v>
      </c>
      <c r="KA35" s="13">
        <f>AB35+BM35+CX35+EI35+FT35+HE35+IP35</f>
        <v>309740</v>
      </c>
      <c r="KB35" s="13">
        <f>AC35+BN35+CY35+EJ35+FU35+HF35+IQ35</f>
        <v>291378.39</v>
      </c>
      <c r="KC35" s="13">
        <f>AD35+BO35+CZ35+EK35+FV35+HG35+IR35</f>
        <v>254700</v>
      </c>
      <c r="KD35" s="13">
        <f>AE35+BP35+DA35+EL35+FW35+HH35+IS35</f>
        <v>332152</v>
      </c>
      <c r="KE35" s="13">
        <f>AF35+BQ35+DB35+EM35+FX35+HI35+IT35</f>
        <v>243698.88999999998</v>
      </c>
      <c r="KF35" s="13">
        <f>AG35+BR35+DC35+EN35+FY35+HJ35+IU35</f>
        <v>265000</v>
      </c>
      <c r="KG35" s="13">
        <f>AH35+BS35+DD35+EO35+FZ35+HK35+IV35</f>
        <v>275080</v>
      </c>
      <c r="KH35" s="13">
        <f>AI35+BT35+DE35+EP35+GA35+HL35+IW35</f>
        <v>110342.94</v>
      </c>
      <c r="KI35" s="13">
        <f>AJ35+BU35+DF35+EQ35+GB35+HM35+IX35</f>
        <v>154850</v>
      </c>
      <c r="KJ35" s="13">
        <f>AK35+BV35+DG35+ER35+GC35+HN35+IY35</f>
        <v>154850</v>
      </c>
      <c r="KK35" s="13">
        <f>AL35+BW35+DH35+ES35+GD35+HO35+IZ35</f>
        <v>0</v>
      </c>
      <c r="KL35" s="13">
        <f>AM35+BX35+DI35+ET35+GE35+HP35+JA35</f>
        <v>0</v>
      </c>
    </row>
    <row r="36" spans="1:298" x14ac:dyDescent="0.25">
      <c r="A36" s="5">
        <v>2119</v>
      </c>
      <c r="B36" s="9" t="s">
        <v>21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/>
      <c r="AM36" s="13"/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13">
        <v>0</v>
      </c>
      <c r="BI36" s="13">
        <v>0</v>
      </c>
      <c r="BJ36" s="13">
        <v>0</v>
      </c>
      <c r="BK36" s="13">
        <v>0</v>
      </c>
      <c r="BL36" s="13">
        <v>0</v>
      </c>
      <c r="BM36" s="13">
        <v>0</v>
      </c>
      <c r="BN36" s="13">
        <v>0</v>
      </c>
      <c r="BO36" s="13">
        <v>0</v>
      </c>
      <c r="BP36" s="13">
        <v>0</v>
      </c>
      <c r="BQ36" s="13">
        <v>0</v>
      </c>
      <c r="BR36" s="13">
        <v>0</v>
      </c>
      <c r="BS36" s="13">
        <v>0</v>
      </c>
      <c r="BT36" s="13">
        <v>0</v>
      </c>
      <c r="BU36" s="13">
        <v>0</v>
      </c>
      <c r="BV36" s="13">
        <v>0</v>
      </c>
      <c r="BW36" s="13"/>
      <c r="BX36" s="13"/>
      <c r="BY36" s="13">
        <v>8782</v>
      </c>
      <c r="BZ36" s="13">
        <v>8782</v>
      </c>
      <c r="CA36" s="13">
        <v>10192</v>
      </c>
      <c r="CB36" s="13">
        <v>0</v>
      </c>
      <c r="CC36" s="13">
        <v>0</v>
      </c>
      <c r="CD36" s="13">
        <v>0</v>
      </c>
      <c r="CE36" s="13">
        <v>0</v>
      </c>
      <c r="CF36" s="13">
        <v>0</v>
      </c>
      <c r="CG36" s="13">
        <v>0</v>
      </c>
      <c r="CH36" s="13">
        <v>0</v>
      </c>
      <c r="CI36" s="13">
        <v>0</v>
      </c>
      <c r="CJ36" s="13">
        <v>0</v>
      </c>
      <c r="CK36" s="13">
        <v>0</v>
      </c>
      <c r="CL36" s="13">
        <v>0</v>
      </c>
      <c r="CM36" s="13">
        <v>0</v>
      </c>
      <c r="CN36" s="13">
        <v>0</v>
      </c>
      <c r="CO36" s="13">
        <v>0</v>
      </c>
      <c r="CP36" s="13">
        <v>0</v>
      </c>
      <c r="CQ36" s="13">
        <v>0</v>
      </c>
      <c r="CR36" s="13">
        <v>0</v>
      </c>
      <c r="CS36" s="13">
        <v>0</v>
      </c>
      <c r="CT36" s="13">
        <v>0</v>
      </c>
      <c r="CU36" s="13">
        <v>0</v>
      </c>
      <c r="CV36" s="13">
        <v>0</v>
      </c>
      <c r="CW36" s="13">
        <v>0</v>
      </c>
      <c r="CX36" s="13">
        <v>0</v>
      </c>
      <c r="CY36" s="13">
        <v>0</v>
      </c>
      <c r="CZ36" s="13">
        <v>0</v>
      </c>
      <c r="DA36" s="13">
        <v>0</v>
      </c>
      <c r="DB36" s="13">
        <v>0</v>
      </c>
      <c r="DC36" s="13">
        <v>0</v>
      </c>
      <c r="DD36" s="13">
        <v>0</v>
      </c>
      <c r="DE36" s="13">
        <v>0</v>
      </c>
      <c r="DF36" s="13">
        <v>0</v>
      </c>
      <c r="DG36" s="13">
        <v>0</v>
      </c>
      <c r="DH36" s="13"/>
      <c r="DI36" s="13"/>
      <c r="DJ36" s="13">
        <v>999.46</v>
      </c>
      <c r="DK36" s="13">
        <v>0</v>
      </c>
      <c r="DL36" s="13">
        <v>0</v>
      </c>
      <c r="DM36" s="13">
        <v>0</v>
      </c>
      <c r="DN36" s="13">
        <v>0</v>
      </c>
      <c r="DO36" s="13">
        <v>0</v>
      </c>
      <c r="DP36" s="13">
        <v>0</v>
      </c>
      <c r="DQ36" s="13">
        <v>0</v>
      </c>
      <c r="DR36" s="13">
        <v>0</v>
      </c>
      <c r="DS36" s="13">
        <v>0</v>
      </c>
      <c r="DT36" s="13">
        <v>0</v>
      </c>
      <c r="DU36" s="13">
        <v>0</v>
      </c>
      <c r="DV36" s="13">
        <v>0</v>
      </c>
      <c r="DW36" s="13">
        <v>0</v>
      </c>
      <c r="DX36" s="13">
        <v>0</v>
      </c>
      <c r="DY36" s="13">
        <v>0</v>
      </c>
      <c r="DZ36" s="13">
        <v>0</v>
      </c>
      <c r="EA36" s="13">
        <v>0</v>
      </c>
      <c r="EB36" s="13">
        <v>0</v>
      </c>
      <c r="EC36" s="13">
        <v>0</v>
      </c>
      <c r="ED36" s="13">
        <v>0</v>
      </c>
      <c r="EE36" s="13">
        <v>0</v>
      </c>
      <c r="EF36" s="13">
        <v>0</v>
      </c>
      <c r="EG36" s="13">
        <v>0</v>
      </c>
      <c r="EH36" s="13">
        <v>0</v>
      </c>
      <c r="EI36" s="13">
        <v>0</v>
      </c>
      <c r="EJ36" s="13">
        <v>0</v>
      </c>
      <c r="EK36" s="13">
        <v>0</v>
      </c>
      <c r="EL36" s="13">
        <v>0</v>
      </c>
      <c r="EM36" s="13">
        <v>0</v>
      </c>
      <c r="EN36" s="13">
        <v>0</v>
      </c>
      <c r="EO36" s="13">
        <v>0</v>
      </c>
      <c r="EP36" s="13">
        <v>0</v>
      </c>
      <c r="EQ36" s="13">
        <v>0</v>
      </c>
      <c r="ER36" s="13">
        <v>0</v>
      </c>
      <c r="ES36" s="13"/>
      <c r="ET36" s="13"/>
      <c r="EU36" s="13">
        <v>82173.8</v>
      </c>
      <c r="EV36" s="13">
        <v>82173.8</v>
      </c>
      <c r="EW36" s="13">
        <v>62814.18</v>
      </c>
      <c r="EX36" s="13">
        <v>41000</v>
      </c>
      <c r="EY36" s="13">
        <v>9000</v>
      </c>
      <c r="EZ36" s="13">
        <v>7247.98</v>
      </c>
      <c r="FA36" s="13">
        <v>983.61</v>
      </c>
      <c r="FB36" s="13">
        <v>1200</v>
      </c>
      <c r="FC36" s="13">
        <v>1010.98</v>
      </c>
      <c r="FD36" s="13">
        <v>1300</v>
      </c>
      <c r="FE36" s="13">
        <v>1300</v>
      </c>
      <c r="FF36" s="13">
        <v>643.35</v>
      </c>
      <c r="FG36" s="13">
        <v>936</v>
      </c>
      <c r="FH36" s="13">
        <v>936</v>
      </c>
      <c r="FI36" s="13">
        <v>0</v>
      </c>
      <c r="FJ36" s="13">
        <v>819.67</v>
      </c>
      <c r="FK36" s="13">
        <v>819.67</v>
      </c>
      <c r="FL36" s="13">
        <v>0</v>
      </c>
      <c r="FM36" s="13">
        <v>481</v>
      </c>
      <c r="FN36" s="13">
        <v>481</v>
      </c>
      <c r="FO36" s="13">
        <v>0</v>
      </c>
      <c r="FP36" s="13">
        <v>481</v>
      </c>
      <c r="FQ36" s="13">
        <v>481</v>
      </c>
      <c r="FR36" s="13">
        <v>0</v>
      </c>
      <c r="FS36" s="13">
        <v>0</v>
      </c>
      <c r="FT36" s="13">
        <v>0</v>
      </c>
      <c r="FU36" s="13">
        <v>0</v>
      </c>
      <c r="FV36" s="13">
        <v>0</v>
      </c>
      <c r="FW36" s="13">
        <v>0</v>
      </c>
      <c r="FX36" s="13">
        <v>0</v>
      </c>
      <c r="FY36" s="13">
        <v>0</v>
      </c>
      <c r="FZ36" s="13">
        <v>0</v>
      </c>
      <c r="GA36" s="13">
        <v>0</v>
      </c>
      <c r="GB36" s="13">
        <v>0</v>
      </c>
      <c r="GC36" s="13">
        <v>0</v>
      </c>
      <c r="GD36" s="13"/>
      <c r="GE36" s="13"/>
      <c r="GF36" s="13">
        <v>0</v>
      </c>
      <c r="GG36" s="13">
        <v>0</v>
      </c>
      <c r="GH36" s="13">
        <v>0</v>
      </c>
      <c r="GI36" s="13">
        <v>0</v>
      </c>
      <c r="GJ36" s="13">
        <v>0</v>
      </c>
      <c r="GK36" s="13">
        <v>0</v>
      </c>
      <c r="GL36" s="13">
        <v>0</v>
      </c>
      <c r="GM36" s="13">
        <v>0</v>
      </c>
      <c r="GN36" s="13">
        <v>0</v>
      </c>
      <c r="GO36" s="13">
        <v>0</v>
      </c>
      <c r="GP36" s="13">
        <v>0</v>
      </c>
      <c r="GQ36" s="13">
        <v>0</v>
      </c>
      <c r="GR36" s="13">
        <v>0</v>
      </c>
      <c r="GS36" s="13">
        <v>0</v>
      </c>
      <c r="GT36" s="13">
        <v>0</v>
      </c>
      <c r="GU36" s="13">
        <v>0</v>
      </c>
      <c r="GV36" s="13">
        <v>0</v>
      </c>
      <c r="GW36" s="13">
        <v>0</v>
      </c>
      <c r="GX36" s="13">
        <v>0</v>
      </c>
      <c r="GY36" s="13">
        <v>0</v>
      </c>
      <c r="GZ36" s="13">
        <v>0</v>
      </c>
      <c r="HA36" s="13">
        <v>0</v>
      </c>
      <c r="HB36" s="13">
        <v>0</v>
      </c>
      <c r="HC36" s="13">
        <v>0</v>
      </c>
      <c r="HD36" s="13">
        <v>0</v>
      </c>
      <c r="HE36" s="13">
        <v>0</v>
      </c>
      <c r="HF36" s="13">
        <v>0</v>
      </c>
      <c r="HG36" s="13">
        <v>0</v>
      </c>
      <c r="HH36" s="13">
        <v>0</v>
      </c>
      <c r="HI36" s="13">
        <v>0</v>
      </c>
      <c r="HJ36" s="13">
        <v>0</v>
      </c>
      <c r="HK36" s="13">
        <v>0</v>
      </c>
      <c r="HL36" s="13">
        <v>0</v>
      </c>
      <c r="HM36" s="13">
        <v>0</v>
      </c>
      <c r="HN36" s="13">
        <v>0</v>
      </c>
      <c r="HO36" s="13"/>
      <c r="HP36" s="13"/>
      <c r="HQ36" s="13">
        <v>0</v>
      </c>
      <c r="HR36" s="13">
        <v>0</v>
      </c>
      <c r="HS36" s="13">
        <v>0</v>
      </c>
      <c r="HT36" s="13">
        <v>0</v>
      </c>
      <c r="HU36" s="13">
        <v>0</v>
      </c>
      <c r="HV36" s="13">
        <v>0</v>
      </c>
      <c r="HW36" s="13">
        <v>39.340000000000003</v>
      </c>
      <c r="HX36" s="13">
        <v>0</v>
      </c>
      <c r="HY36" s="13">
        <v>0</v>
      </c>
      <c r="HZ36" s="13">
        <v>0</v>
      </c>
      <c r="IA36" s="13">
        <v>0</v>
      </c>
      <c r="IB36" s="13">
        <v>37.700000000000003</v>
      </c>
      <c r="IC36" s="13">
        <v>264</v>
      </c>
      <c r="ID36" s="13">
        <v>264</v>
      </c>
      <c r="IE36" s="13">
        <v>0</v>
      </c>
      <c r="IF36" s="13">
        <v>180.33</v>
      </c>
      <c r="IG36" s="13">
        <v>180.33</v>
      </c>
      <c r="IH36" s="13">
        <v>0</v>
      </c>
      <c r="II36" s="13">
        <v>19</v>
      </c>
      <c r="IJ36" s="13">
        <v>19</v>
      </c>
      <c r="IK36" s="13">
        <v>0</v>
      </c>
      <c r="IL36" s="13">
        <v>480</v>
      </c>
      <c r="IM36" s="13">
        <v>480</v>
      </c>
      <c r="IN36" s="13">
        <v>0</v>
      </c>
      <c r="IO36" s="13">
        <v>0</v>
      </c>
      <c r="IP36" s="13">
        <v>0</v>
      </c>
      <c r="IQ36" s="13">
        <v>0</v>
      </c>
      <c r="IR36" s="13">
        <v>0</v>
      </c>
      <c r="IS36" s="13">
        <v>0</v>
      </c>
      <c r="IT36" s="13">
        <v>0</v>
      </c>
      <c r="IU36" s="13">
        <v>0</v>
      </c>
      <c r="IV36" s="13">
        <v>0</v>
      </c>
      <c r="IW36" s="13">
        <v>0</v>
      </c>
      <c r="IX36" s="13">
        <v>0</v>
      </c>
      <c r="IY36" s="13">
        <v>0</v>
      </c>
      <c r="IZ36" s="13"/>
      <c r="JA36" s="13"/>
      <c r="JB36" s="13">
        <f>C36+BY36+AN36+DJ36+EU36+GF36+HQ36</f>
        <v>91955.260000000009</v>
      </c>
      <c r="JC36" s="13">
        <f>D36+BZ36+AO36+DK36+EV36+GG36+HR36</f>
        <v>90955.8</v>
      </c>
      <c r="JD36" s="13">
        <f>E36+CA36+AP36+DL36+EW36+GH36+HS36</f>
        <v>73006.179999999993</v>
      </c>
      <c r="JE36" s="13">
        <f>F36+CB36+AQ36+DM36+EX36+GI36+HT36</f>
        <v>41000</v>
      </c>
      <c r="JF36" s="13">
        <f>G36+CC36+AR36+DN36+EY36+GJ36+HU36</f>
        <v>9000</v>
      </c>
      <c r="JG36" s="13">
        <f>H36+CD36+AS36+DO36+EZ36+GK36+HV36</f>
        <v>7247.98</v>
      </c>
      <c r="JH36" s="13">
        <f>I36+CE36+AT36+DP36+FA36+GL36+HW36</f>
        <v>1022.95</v>
      </c>
      <c r="JI36" s="13">
        <f>J36+CF36+AU36+DQ36+FB36+GM36+HX36</f>
        <v>1200</v>
      </c>
      <c r="JJ36" s="13">
        <f>K36+CG36+AV36+DR36+FC36+GN36+HY36</f>
        <v>1010.98</v>
      </c>
      <c r="JK36" s="13">
        <f>L36+CH36+AW36+DS36+FD36+GO36+HZ36</f>
        <v>1300</v>
      </c>
      <c r="JL36" s="13">
        <f>M36+CI36+AX36+DT36+FE36+GP36+IA36</f>
        <v>1300</v>
      </c>
      <c r="JM36" s="13">
        <f>N36+CJ36+AY36+DU36+FF36+GQ36+IB36</f>
        <v>681.05000000000007</v>
      </c>
      <c r="JN36" s="13">
        <f>O36+CK36+AZ36+DV36+FG36+GR36+IC36</f>
        <v>1200</v>
      </c>
      <c r="JO36" s="13">
        <f>P36+CL36+BA36+DW36+FH36+GS36+ID36</f>
        <v>1200</v>
      </c>
      <c r="JP36" s="13">
        <f>Q36+CM36+BB36+DX36+FI36+GT36+IE36</f>
        <v>0</v>
      </c>
      <c r="JQ36" s="13">
        <f>R36+CN36+BC36+DY36+FJ36+GU36+IF36</f>
        <v>1000</v>
      </c>
      <c r="JR36" s="13">
        <f>S36+CO36+BD36+DZ36+FK36+GV36+IG36</f>
        <v>1000</v>
      </c>
      <c r="JS36" s="13">
        <f>T36+CP36+BE36+EA36+FL36+GW36+IH36</f>
        <v>0</v>
      </c>
      <c r="JT36" s="13">
        <f>U36+CQ36+BF36+EB36+FM36+GX36+II36</f>
        <v>500</v>
      </c>
      <c r="JU36" s="13">
        <f>V36+CR36+BG36+EC36+FN36+GY36+IJ36</f>
        <v>500</v>
      </c>
      <c r="JV36" s="13">
        <f>W36+CS36+BH36+ED36+FO36+GZ36+IK36</f>
        <v>0</v>
      </c>
      <c r="JW36" s="13">
        <f>X36+CT36+BI36+EE36+FP36+HA36+IL36</f>
        <v>961</v>
      </c>
      <c r="JX36" s="13">
        <f>Y36+CU36+BJ36+EF36+FQ36+HB36+IM36</f>
        <v>961</v>
      </c>
      <c r="JY36" s="13">
        <f>Z36+BK36+CV36+EG36+FR36+HC36+IN36</f>
        <v>0</v>
      </c>
      <c r="JZ36" s="13">
        <f>AA36+BL36+CW36+EH36+FS36+HD36+IO36</f>
        <v>0</v>
      </c>
      <c r="KA36" s="13">
        <f>AB36+BM36+CX36+EI36+FT36+HE36+IP36</f>
        <v>0</v>
      </c>
      <c r="KB36" s="13">
        <f>AC36+BN36+CY36+EJ36+FU36+HF36+IQ36</f>
        <v>0</v>
      </c>
      <c r="KC36" s="13">
        <f>AD36+BO36+CZ36+EK36+FV36+HG36+IR36</f>
        <v>0</v>
      </c>
      <c r="KD36" s="13">
        <f>AE36+BP36+DA36+EL36+FW36+HH36+IS36</f>
        <v>0</v>
      </c>
      <c r="KE36" s="13">
        <f>AF36+BQ36+DB36+EM36+FX36+HI36+IT36</f>
        <v>0</v>
      </c>
      <c r="KF36" s="13">
        <f>AG36+BR36+DC36+EN36+FY36+HJ36+IU36</f>
        <v>0</v>
      </c>
      <c r="KG36" s="13">
        <f>AH36+BS36+DD36+EO36+FZ36+HK36+IV36</f>
        <v>0</v>
      </c>
      <c r="KH36" s="13">
        <f>AI36+BT36+DE36+EP36+GA36+HL36+IW36</f>
        <v>0</v>
      </c>
      <c r="KI36" s="13">
        <f>AJ36+BU36+DF36+EQ36+GB36+HM36+IX36</f>
        <v>0</v>
      </c>
      <c r="KJ36" s="13">
        <f>AK36+BV36+DG36+ER36+GC36+HN36+IY36</f>
        <v>0</v>
      </c>
      <c r="KK36" s="13">
        <f>AL36+BW36+DH36+ES36+GD36+HO36+IZ36</f>
        <v>0</v>
      </c>
      <c r="KL36" s="13">
        <f>AM36+BX36+DI36+ET36+GE36+HP36+JA36</f>
        <v>0</v>
      </c>
    </row>
    <row r="37" spans="1:298" x14ac:dyDescent="0.25">
      <c r="A37" s="5">
        <v>2120</v>
      </c>
      <c r="B37" s="9" t="s">
        <v>22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/>
      <c r="AM37" s="13"/>
      <c r="AN37" s="13">
        <v>1159.43</v>
      </c>
      <c r="AO37" s="13">
        <v>2645.02</v>
      </c>
      <c r="AP37" s="13">
        <v>6278.73</v>
      </c>
      <c r="AQ37" s="13">
        <v>18000</v>
      </c>
      <c r="AR37" s="13">
        <v>18000</v>
      </c>
      <c r="AS37" s="13">
        <v>1045.51</v>
      </c>
      <c r="AT37" s="13">
        <v>15163.93</v>
      </c>
      <c r="AU37" s="13">
        <v>20500</v>
      </c>
      <c r="AV37" s="13">
        <v>21007.38</v>
      </c>
      <c r="AW37" s="13">
        <v>23000</v>
      </c>
      <c r="AX37" s="13">
        <v>40000</v>
      </c>
      <c r="AY37" s="13">
        <v>40369.85</v>
      </c>
      <c r="AZ37" s="13">
        <v>38000</v>
      </c>
      <c r="BA37" s="13">
        <v>38000</v>
      </c>
      <c r="BB37" s="13">
        <v>32799.599999999999</v>
      </c>
      <c r="BC37" s="13">
        <v>32000</v>
      </c>
      <c r="BD37" s="13">
        <v>32000</v>
      </c>
      <c r="BE37" s="13">
        <v>19471.7</v>
      </c>
      <c r="BF37" s="13">
        <v>2500</v>
      </c>
      <c r="BG37" s="13">
        <v>15000</v>
      </c>
      <c r="BH37" s="13">
        <v>18991.21</v>
      </c>
      <c r="BI37" s="13">
        <v>25000</v>
      </c>
      <c r="BJ37" s="13">
        <v>40000</v>
      </c>
      <c r="BK37" s="13">
        <v>19044.080000000002</v>
      </c>
      <c r="BL37" s="13">
        <v>22000</v>
      </c>
      <c r="BM37" s="13">
        <v>22000</v>
      </c>
      <c r="BN37" s="13">
        <v>18933.8</v>
      </c>
      <c r="BO37" s="13">
        <v>20000</v>
      </c>
      <c r="BP37" s="13">
        <v>20000</v>
      </c>
      <c r="BQ37" s="13">
        <v>19509.89</v>
      </c>
      <c r="BR37" s="13">
        <v>20000</v>
      </c>
      <c r="BS37" s="13">
        <v>20000</v>
      </c>
      <c r="BT37" s="13">
        <v>14994.25</v>
      </c>
      <c r="BU37" s="13">
        <v>20000</v>
      </c>
      <c r="BV37" s="13">
        <v>20000</v>
      </c>
      <c r="BW37" s="13"/>
      <c r="BX37" s="13"/>
      <c r="BY37" s="13">
        <v>355.6</v>
      </c>
      <c r="BZ37" s="13">
        <v>355.6</v>
      </c>
      <c r="CA37" s="13">
        <v>2777.34</v>
      </c>
      <c r="CB37" s="13">
        <v>17800</v>
      </c>
      <c r="CC37" s="13">
        <v>20800</v>
      </c>
      <c r="CD37" s="13">
        <v>3366.53</v>
      </c>
      <c r="CE37" s="13">
        <v>18770.490000000002</v>
      </c>
      <c r="CF37" s="13">
        <v>6500</v>
      </c>
      <c r="CG37" s="13">
        <v>7308.42</v>
      </c>
      <c r="CH37" s="13">
        <v>20700</v>
      </c>
      <c r="CI37" s="13">
        <v>20700</v>
      </c>
      <c r="CJ37" s="13">
        <v>16392.099999999999</v>
      </c>
      <c r="CK37" s="13">
        <v>16000</v>
      </c>
      <c r="CL37" s="13">
        <v>16000</v>
      </c>
      <c r="CM37" s="13">
        <v>9199.7199999999993</v>
      </c>
      <c r="CN37" s="13">
        <v>12450</v>
      </c>
      <c r="CO37" s="13">
        <v>7450</v>
      </c>
      <c r="CP37" s="13">
        <v>700.25</v>
      </c>
      <c r="CQ37" s="13">
        <v>6450</v>
      </c>
      <c r="CR37" s="13">
        <v>6450</v>
      </c>
      <c r="CS37" s="13">
        <v>5544.27</v>
      </c>
      <c r="CT37" s="13">
        <v>6450</v>
      </c>
      <c r="CU37" s="13">
        <v>13450</v>
      </c>
      <c r="CV37" s="13">
        <v>13778.88</v>
      </c>
      <c r="CW37" s="13">
        <v>15250</v>
      </c>
      <c r="CX37" s="13">
        <v>15250</v>
      </c>
      <c r="CY37" s="13">
        <v>15476.05</v>
      </c>
      <c r="CZ37" s="13">
        <v>15450</v>
      </c>
      <c r="DA37" s="13">
        <v>15450</v>
      </c>
      <c r="DB37" s="13">
        <v>16675.09</v>
      </c>
      <c r="DC37" s="13">
        <v>15450</v>
      </c>
      <c r="DD37" s="13">
        <v>15450</v>
      </c>
      <c r="DE37" s="13">
        <v>11460.86</v>
      </c>
      <c r="DF37" s="13">
        <v>15450</v>
      </c>
      <c r="DG37" s="13">
        <v>15450</v>
      </c>
      <c r="DH37" s="13"/>
      <c r="DI37" s="13"/>
      <c r="DJ37" s="13">
        <v>0</v>
      </c>
      <c r="DK37" s="13">
        <v>0</v>
      </c>
      <c r="DL37" s="13">
        <v>0</v>
      </c>
      <c r="DM37" s="13">
        <v>0</v>
      </c>
      <c r="DN37" s="13">
        <v>0</v>
      </c>
      <c r="DO37" s="13">
        <v>0</v>
      </c>
      <c r="DP37" s="13">
        <v>0</v>
      </c>
      <c r="DQ37" s="13">
        <v>0</v>
      </c>
      <c r="DR37" s="13">
        <v>0</v>
      </c>
      <c r="DS37" s="13">
        <v>0</v>
      </c>
      <c r="DT37" s="13">
        <v>0</v>
      </c>
      <c r="DU37" s="13">
        <v>0</v>
      </c>
      <c r="DV37" s="13">
        <v>0</v>
      </c>
      <c r="DW37" s="13">
        <v>0</v>
      </c>
      <c r="DX37" s="13">
        <v>0</v>
      </c>
      <c r="DY37" s="13">
        <v>0</v>
      </c>
      <c r="DZ37" s="13">
        <v>0</v>
      </c>
      <c r="EA37" s="13">
        <v>0</v>
      </c>
      <c r="EB37" s="13">
        <v>0</v>
      </c>
      <c r="EC37" s="13">
        <v>0</v>
      </c>
      <c r="ED37" s="13">
        <v>0</v>
      </c>
      <c r="EE37" s="13">
        <v>0</v>
      </c>
      <c r="EF37" s="13">
        <v>0</v>
      </c>
      <c r="EG37" s="13">
        <v>0</v>
      </c>
      <c r="EH37" s="13">
        <v>0</v>
      </c>
      <c r="EI37" s="13">
        <v>0</v>
      </c>
      <c r="EJ37" s="13">
        <v>0</v>
      </c>
      <c r="EK37" s="13">
        <v>0</v>
      </c>
      <c r="EL37" s="13">
        <v>0</v>
      </c>
      <c r="EM37" s="13">
        <v>0</v>
      </c>
      <c r="EN37" s="13">
        <v>0</v>
      </c>
      <c r="EO37" s="13">
        <v>0</v>
      </c>
      <c r="EP37" s="13">
        <v>0</v>
      </c>
      <c r="EQ37" s="13">
        <v>0</v>
      </c>
      <c r="ER37" s="13">
        <v>0</v>
      </c>
      <c r="ES37" s="13"/>
      <c r="ET37" s="13"/>
      <c r="EU37" s="13">
        <v>5650</v>
      </c>
      <c r="EV37" s="13">
        <v>5650</v>
      </c>
      <c r="EW37" s="13">
        <v>700</v>
      </c>
      <c r="EX37" s="13">
        <v>100</v>
      </c>
      <c r="EY37" s="13">
        <v>0</v>
      </c>
      <c r="EZ37" s="13">
        <v>0</v>
      </c>
      <c r="FA37" s="13">
        <v>0</v>
      </c>
      <c r="FB37" s="13">
        <v>0</v>
      </c>
      <c r="FC37" s="13">
        <v>0</v>
      </c>
      <c r="FD37" s="13">
        <v>0</v>
      </c>
      <c r="FE37" s="13">
        <v>0</v>
      </c>
      <c r="FF37" s="13">
        <v>0</v>
      </c>
      <c r="FG37" s="13">
        <v>0</v>
      </c>
      <c r="FH37" s="13">
        <v>0</v>
      </c>
      <c r="FI37" s="13">
        <v>0</v>
      </c>
      <c r="FJ37" s="13">
        <v>0</v>
      </c>
      <c r="FK37" s="13">
        <v>0</v>
      </c>
      <c r="FL37" s="13">
        <v>0</v>
      </c>
      <c r="FM37" s="13">
        <v>0</v>
      </c>
      <c r="FN37" s="13">
        <v>0</v>
      </c>
      <c r="FO37" s="13">
        <v>0</v>
      </c>
      <c r="FP37" s="13">
        <v>0</v>
      </c>
      <c r="FQ37" s="13">
        <v>0</v>
      </c>
      <c r="FR37" s="13">
        <v>0</v>
      </c>
      <c r="FS37" s="13">
        <v>0</v>
      </c>
      <c r="FT37" s="13">
        <v>0</v>
      </c>
      <c r="FU37" s="13">
        <v>0</v>
      </c>
      <c r="FV37" s="13">
        <v>0</v>
      </c>
      <c r="FW37" s="13">
        <v>0</v>
      </c>
      <c r="FX37" s="13">
        <v>0</v>
      </c>
      <c r="FY37" s="13">
        <v>0</v>
      </c>
      <c r="FZ37" s="13">
        <v>0</v>
      </c>
      <c r="GA37" s="13">
        <v>0</v>
      </c>
      <c r="GB37" s="13">
        <v>0</v>
      </c>
      <c r="GC37" s="13">
        <v>0</v>
      </c>
      <c r="GD37" s="13"/>
      <c r="GE37" s="13"/>
      <c r="GF37" s="13">
        <v>119647.29</v>
      </c>
      <c r="GG37" s="13">
        <v>119647.29</v>
      </c>
      <c r="GH37" s="13">
        <v>60260.51</v>
      </c>
      <c r="GI37" s="13">
        <v>99000</v>
      </c>
      <c r="GJ37" s="13">
        <v>99000</v>
      </c>
      <c r="GK37" s="13">
        <v>42013.59</v>
      </c>
      <c r="GL37" s="13">
        <v>90983.61</v>
      </c>
      <c r="GM37" s="13">
        <v>74983.61</v>
      </c>
      <c r="GN37" s="13">
        <v>23621.99</v>
      </c>
      <c r="GO37" s="13">
        <v>74000</v>
      </c>
      <c r="GP37" s="13">
        <v>90000</v>
      </c>
      <c r="GQ37" s="13">
        <v>85962.03</v>
      </c>
      <c r="GR37" s="13">
        <v>90000</v>
      </c>
      <c r="GS37" s="13">
        <v>90000</v>
      </c>
      <c r="GT37" s="13">
        <v>35227.96</v>
      </c>
      <c r="GU37" s="13">
        <v>66000</v>
      </c>
      <c r="GV37" s="13">
        <v>66000</v>
      </c>
      <c r="GW37" s="13">
        <v>65286.98</v>
      </c>
      <c r="GX37" s="13">
        <v>70566</v>
      </c>
      <c r="GY37" s="13">
        <v>70566</v>
      </c>
      <c r="GZ37" s="13">
        <v>65423.98</v>
      </c>
      <c r="HA37" s="13">
        <v>69500</v>
      </c>
      <c r="HB37" s="13">
        <v>69500</v>
      </c>
      <c r="HC37" s="13">
        <v>59728.06</v>
      </c>
      <c r="HD37" s="13">
        <v>49650</v>
      </c>
      <c r="HE37" s="13">
        <v>72000</v>
      </c>
      <c r="HF37" s="13">
        <v>80625.39</v>
      </c>
      <c r="HG37" s="13">
        <v>34100</v>
      </c>
      <c r="HH37" s="13">
        <v>60000</v>
      </c>
      <c r="HI37" s="13">
        <v>105225.82</v>
      </c>
      <c r="HJ37" s="13">
        <v>34300</v>
      </c>
      <c r="HK37" s="13">
        <v>61000</v>
      </c>
      <c r="HL37" s="13">
        <v>66604.25</v>
      </c>
      <c r="HM37" s="13">
        <v>57800</v>
      </c>
      <c r="HN37" s="13">
        <v>57800</v>
      </c>
      <c r="HO37" s="13"/>
      <c r="HP37" s="13"/>
      <c r="HQ37" s="13">
        <v>0</v>
      </c>
      <c r="HR37" s="13">
        <v>0</v>
      </c>
      <c r="HS37" s="13">
        <v>0</v>
      </c>
      <c r="HT37" s="13">
        <v>0</v>
      </c>
      <c r="HU37" s="13">
        <v>200</v>
      </c>
      <c r="HV37" s="13">
        <v>2621.11</v>
      </c>
      <c r="HW37" s="13">
        <v>27481.97</v>
      </c>
      <c r="HX37" s="13">
        <v>3000</v>
      </c>
      <c r="HY37" s="13">
        <v>368.01</v>
      </c>
      <c r="HZ37" s="13">
        <v>3000</v>
      </c>
      <c r="IA37" s="13">
        <v>3000</v>
      </c>
      <c r="IB37" s="13">
        <v>6368.5</v>
      </c>
      <c r="IC37" s="13">
        <v>0</v>
      </c>
      <c r="ID37" s="13">
        <v>293.17</v>
      </c>
      <c r="IE37" s="13">
        <v>293.17</v>
      </c>
      <c r="IF37" s="13">
        <v>0</v>
      </c>
      <c r="IG37" s="13">
        <v>23199</v>
      </c>
      <c r="IH37" s="13">
        <v>7601.88</v>
      </c>
      <c r="II37" s="13">
        <v>7494</v>
      </c>
      <c r="IJ37" s="13">
        <v>7494</v>
      </c>
      <c r="IK37" s="13">
        <v>4397.18</v>
      </c>
      <c r="IL37" s="13">
        <v>7300</v>
      </c>
      <c r="IM37" s="13">
        <v>7300</v>
      </c>
      <c r="IN37" s="13">
        <v>10168.450000000001</v>
      </c>
      <c r="IO37" s="13">
        <v>0</v>
      </c>
      <c r="IP37" s="13">
        <v>0</v>
      </c>
      <c r="IQ37" s="13">
        <v>2887.2</v>
      </c>
      <c r="IR37" s="13">
        <v>0</v>
      </c>
      <c r="IS37" s="13">
        <v>0</v>
      </c>
      <c r="IT37" s="13">
        <v>2869.43</v>
      </c>
      <c r="IU37" s="13">
        <v>0</v>
      </c>
      <c r="IV37" s="13">
        <v>0</v>
      </c>
      <c r="IW37" s="13">
        <v>0</v>
      </c>
      <c r="IX37" s="13">
        <v>0</v>
      </c>
      <c r="IY37" s="13">
        <v>0</v>
      </c>
      <c r="IZ37" s="13"/>
      <c r="JA37" s="13"/>
      <c r="JB37" s="13">
        <f>C37+BY37+AN37+DJ37+EU37+GF37+HQ37</f>
        <v>126812.31999999999</v>
      </c>
      <c r="JC37" s="13">
        <f>D37+BZ37+AO37+DK37+EV37+GG37+HR37</f>
        <v>128297.90999999999</v>
      </c>
      <c r="JD37" s="13">
        <f>E37+CA37+AP37+DL37+EW37+GH37+HS37</f>
        <v>70016.58</v>
      </c>
      <c r="JE37" s="13">
        <f>F37+CB37+AQ37+DM37+EX37+GI37+HT37</f>
        <v>134900</v>
      </c>
      <c r="JF37" s="13">
        <f>G37+CC37+AR37+DN37+EY37+GJ37+HU37</f>
        <v>138000</v>
      </c>
      <c r="JG37" s="13">
        <f>H37+CD37+AS37+DO37+EZ37+GK37+HV37</f>
        <v>49046.74</v>
      </c>
      <c r="JH37" s="13">
        <f>I37+CE37+AT37+DP37+FA37+GL37+HW37</f>
        <v>152400</v>
      </c>
      <c r="JI37" s="13">
        <f>J37+CF37+AU37+DQ37+FB37+GM37+HX37</f>
        <v>104983.61</v>
      </c>
      <c r="JJ37" s="13">
        <f>K37+CG37+AV37+DR37+FC37+GN37+HY37</f>
        <v>52305.80000000001</v>
      </c>
      <c r="JK37" s="13">
        <f>L37+CH37+AW37+DS37+FD37+GO37+HZ37</f>
        <v>120700</v>
      </c>
      <c r="JL37" s="13">
        <f>M37+CI37+AX37+DT37+FE37+GP37+IA37</f>
        <v>153700</v>
      </c>
      <c r="JM37" s="13">
        <f>N37+CJ37+AY37+DU37+FF37+GQ37+IB37</f>
        <v>149092.47999999998</v>
      </c>
      <c r="JN37" s="13">
        <f>O37+CK37+AZ37+DV37+FG37+GR37+IC37</f>
        <v>144000</v>
      </c>
      <c r="JO37" s="13">
        <f>P37+CL37+BA37+DW37+FH37+GS37+ID37</f>
        <v>144293.17000000001</v>
      </c>
      <c r="JP37" s="13">
        <f>Q37+CM37+BB37+DX37+FI37+GT37+IE37</f>
        <v>77520.45</v>
      </c>
      <c r="JQ37" s="13">
        <f>R37+CN37+BC37+DY37+FJ37+GU37+IF37</f>
        <v>110450</v>
      </c>
      <c r="JR37" s="13">
        <f>S37+CO37+BD37+DZ37+FK37+GV37+IG37</f>
        <v>128649</v>
      </c>
      <c r="JS37" s="13">
        <f>T37+CP37+BE37+EA37+FL37+GW37+IH37</f>
        <v>93060.810000000012</v>
      </c>
      <c r="JT37" s="13">
        <f>U37+CQ37+BF37+EB37+FM37+GX37+II37</f>
        <v>87010</v>
      </c>
      <c r="JU37" s="13">
        <f>V37+CR37+BG37+EC37+FN37+GY37+IJ37</f>
        <v>99510</v>
      </c>
      <c r="JV37" s="13">
        <f>W37+CS37+BH37+ED37+FO37+GZ37+IK37</f>
        <v>94356.640000000014</v>
      </c>
      <c r="JW37" s="13">
        <f>X37+CT37+BI37+EE37+FP37+HA37+IL37</f>
        <v>108250</v>
      </c>
      <c r="JX37" s="13">
        <f>Y37+CU37+BJ37+EF37+FQ37+HB37+IM37</f>
        <v>130250</v>
      </c>
      <c r="JY37" s="13">
        <f>Z37+BK37+CV37+EG37+FR37+HC37+IN37</f>
        <v>102719.46999999999</v>
      </c>
      <c r="JZ37" s="13">
        <f>AA37+BL37+CW37+EH37+FS37+HD37+IO37</f>
        <v>86900</v>
      </c>
      <c r="KA37" s="13">
        <f>AB37+BM37+CX37+EI37+FT37+HE37+IP37</f>
        <v>109250</v>
      </c>
      <c r="KB37" s="13">
        <f>AC37+BN37+CY37+EJ37+FU37+HF37+IQ37</f>
        <v>117922.43999999999</v>
      </c>
      <c r="KC37" s="13">
        <f>AD37+BO37+CZ37+EK37+FV37+HG37+IR37</f>
        <v>69550</v>
      </c>
      <c r="KD37" s="13">
        <f>AE37+BP37+DA37+EL37+FW37+HH37+IS37</f>
        <v>95450</v>
      </c>
      <c r="KE37" s="13">
        <f>AF37+BQ37+DB37+EM37+FX37+HI37+IT37</f>
        <v>144280.22999999998</v>
      </c>
      <c r="KF37" s="13">
        <f>AG37+BR37+DC37+EN37+FY37+HJ37+IU37</f>
        <v>69750</v>
      </c>
      <c r="KG37" s="13">
        <f>AH37+BS37+DD37+EO37+FZ37+HK37+IV37</f>
        <v>96450</v>
      </c>
      <c r="KH37" s="13">
        <f>AI37+BT37+DE37+EP37+GA37+HL37+IW37</f>
        <v>93059.36</v>
      </c>
      <c r="KI37" s="13">
        <f>AJ37+BU37+DF37+EQ37+GB37+HM37+IX37</f>
        <v>93250</v>
      </c>
      <c r="KJ37" s="13">
        <f>AK37+BV37+DG37+ER37+GC37+HN37+IY37</f>
        <v>93250</v>
      </c>
      <c r="KK37" s="13">
        <f>AL37+BW37+DH37+ES37+GD37+HO37+IZ37</f>
        <v>0</v>
      </c>
      <c r="KL37" s="13">
        <f>AM37+BX37+DI37+ET37+GE37+HP37+JA37</f>
        <v>0</v>
      </c>
    </row>
    <row r="38" spans="1:298" x14ac:dyDescent="0.25">
      <c r="A38" s="5">
        <v>2121</v>
      </c>
      <c r="B38" s="9" t="s">
        <v>23</v>
      </c>
      <c r="C38" s="13">
        <v>1118.32</v>
      </c>
      <c r="D38" s="13">
        <v>1118.32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104.78</v>
      </c>
      <c r="N38" s="13">
        <v>416.91</v>
      </c>
      <c r="O38" s="13">
        <v>400</v>
      </c>
      <c r="P38" s="13">
        <v>2000</v>
      </c>
      <c r="Q38" s="13">
        <v>1561.06</v>
      </c>
      <c r="R38" s="13">
        <v>400</v>
      </c>
      <c r="S38" s="13">
        <v>400</v>
      </c>
      <c r="T38" s="13">
        <v>303.75</v>
      </c>
      <c r="U38" s="13">
        <v>82</v>
      </c>
      <c r="V38" s="13">
        <v>82</v>
      </c>
      <c r="W38" s="13">
        <v>0</v>
      </c>
      <c r="X38" s="13">
        <v>82</v>
      </c>
      <c r="Y38" s="13">
        <v>82</v>
      </c>
      <c r="Z38" s="13">
        <v>0</v>
      </c>
      <c r="AA38" s="13">
        <v>0</v>
      </c>
      <c r="AB38" s="13">
        <v>0</v>
      </c>
      <c r="AC38" s="13">
        <v>0</v>
      </c>
      <c r="AD38" s="13">
        <v>6300</v>
      </c>
      <c r="AE38" s="13">
        <v>300</v>
      </c>
      <c r="AF38" s="13"/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/>
      <c r="AM38" s="13"/>
      <c r="AN38" s="13">
        <v>631.14</v>
      </c>
      <c r="AO38" s="13">
        <v>631.14</v>
      </c>
      <c r="AP38" s="13">
        <v>347.9</v>
      </c>
      <c r="AQ38" s="13">
        <v>6400</v>
      </c>
      <c r="AR38" s="13">
        <v>6400</v>
      </c>
      <c r="AS38" s="13">
        <v>559.58000000000004</v>
      </c>
      <c r="AT38" s="13">
        <v>6229.51</v>
      </c>
      <c r="AU38" s="13">
        <v>150</v>
      </c>
      <c r="AV38" s="13">
        <v>5062.55</v>
      </c>
      <c r="AW38" s="13">
        <v>3790</v>
      </c>
      <c r="AX38" s="13">
        <v>3790</v>
      </c>
      <c r="AY38" s="13">
        <v>2332.0500000000002</v>
      </c>
      <c r="AZ38" s="13">
        <v>3310</v>
      </c>
      <c r="BA38" s="13">
        <v>3310</v>
      </c>
      <c r="BB38" s="13">
        <v>1167.68</v>
      </c>
      <c r="BC38" s="13">
        <v>5510</v>
      </c>
      <c r="BD38" s="13">
        <v>5510</v>
      </c>
      <c r="BE38" s="13">
        <v>1580.09</v>
      </c>
      <c r="BF38" s="13">
        <v>4352</v>
      </c>
      <c r="BG38" s="13">
        <v>4352</v>
      </c>
      <c r="BH38" s="13">
        <v>5938.68</v>
      </c>
      <c r="BI38" s="13">
        <v>5200</v>
      </c>
      <c r="BJ38" s="13">
        <v>6200</v>
      </c>
      <c r="BK38" s="13">
        <v>10159.92</v>
      </c>
      <c r="BL38" s="13">
        <v>13350</v>
      </c>
      <c r="BM38" s="13">
        <v>15000</v>
      </c>
      <c r="BN38" s="13">
        <v>10126.379999999999</v>
      </c>
      <c r="BO38" s="13">
        <v>10500</v>
      </c>
      <c r="BP38" s="13">
        <v>10500</v>
      </c>
      <c r="BQ38" s="13">
        <v>11303.83</v>
      </c>
      <c r="BR38" s="13">
        <v>14650</v>
      </c>
      <c r="BS38" s="13">
        <v>14650</v>
      </c>
      <c r="BT38" s="13">
        <v>5156.1000000000004</v>
      </c>
      <c r="BU38" s="13">
        <v>14150</v>
      </c>
      <c r="BV38" s="13">
        <v>14150</v>
      </c>
      <c r="BW38" s="13"/>
      <c r="BX38" s="13"/>
      <c r="BY38" s="13">
        <v>1520.37</v>
      </c>
      <c r="BZ38" s="13">
        <v>1520.37</v>
      </c>
      <c r="CA38" s="13">
        <v>1188.04</v>
      </c>
      <c r="CB38" s="13">
        <v>3200</v>
      </c>
      <c r="CC38" s="13">
        <v>3700</v>
      </c>
      <c r="CD38" s="13">
        <v>973.8</v>
      </c>
      <c r="CE38" s="13">
        <v>3360.66</v>
      </c>
      <c r="CF38" s="13">
        <v>1100</v>
      </c>
      <c r="CG38" s="13">
        <v>1008</v>
      </c>
      <c r="CH38" s="13">
        <v>3200</v>
      </c>
      <c r="CI38" s="13">
        <v>3200</v>
      </c>
      <c r="CJ38" s="13">
        <v>1643.77</v>
      </c>
      <c r="CK38" s="13">
        <v>1315</v>
      </c>
      <c r="CL38" s="13">
        <v>1315</v>
      </c>
      <c r="CM38" s="13">
        <v>862.04</v>
      </c>
      <c r="CN38" s="13">
        <v>844.26</v>
      </c>
      <c r="CO38" s="13">
        <v>844.26</v>
      </c>
      <c r="CP38" s="13">
        <v>1008.58</v>
      </c>
      <c r="CQ38" s="13">
        <v>1721</v>
      </c>
      <c r="CR38" s="13">
        <v>1721</v>
      </c>
      <c r="CS38" s="13">
        <v>1107.3599999999999</v>
      </c>
      <c r="CT38" s="13">
        <v>2500</v>
      </c>
      <c r="CU38" s="13">
        <v>2500</v>
      </c>
      <c r="CV38" s="13">
        <v>985.29</v>
      </c>
      <c r="CW38" s="13">
        <v>3600</v>
      </c>
      <c r="CX38" s="13">
        <v>3600</v>
      </c>
      <c r="CY38" s="13">
        <v>1020.99</v>
      </c>
      <c r="CZ38" s="13">
        <v>1500</v>
      </c>
      <c r="DA38" s="13">
        <v>1500</v>
      </c>
      <c r="DB38" s="13">
        <v>1315.85</v>
      </c>
      <c r="DC38" s="13">
        <v>1575</v>
      </c>
      <c r="DD38" s="13">
        <v>1575</v>
      </c>
      <c r="DE38" s="13">
        <v>893.85</v>
      </c>
      <c r="DF38" s="13">
        <v>1586</v>
      </c>
      <c r="DG38" s="13">
        <v>1586</v>
      </c>
      <c r="DH38" s="13"/>
      <c r="DI38" s="13"/>
      <c r="DJ38" s="13">
        <v>16.61</v>
      </c>
      <c r="DK38" s="13">
        <v>16.61</v>
      </c>
      <c r="DL38" s="13">
        <v>0</v>
      </c>
      <c r="DM38" s="13">
        <v>0</v>
      </c>
      <c r="DN38" s="13">
        <v>0</v>
      </c>
      <c r="DO38" s="13">
        <v>0</v>
      </c>
      <c r="DP38" s="13">
        <v>0</v>
      </c>
      <c r="DQ38" s="13">
        <v>0</v>
      </c>
      <c r="DR38" s="13">
        <v>0</v>
      </c>
      <c r="DS38" s="13">
        <v>0</v>
      </c>
      <c r="DT38" s="13">
        <v>0</v>
      </c>
      <c r="DU38" s="13">
        <v>0</v>
      </c>
      <c r="DV38" s="13">
        <v>0</v>
      </c>
      <c r="DW38" s="13">
        <v>0</v>
      </c>
      <c r="DX38" s="13">
        <v>0</v>
      </c>
      <c r="DY38" s="13">
        <v>0</v>
      </c>
      <c r="DZ38" s="13">
        <v>0</v>
      </c>
      <c r="EA38" s="13">
        <v>0</v>
      </c>
      <c r="EB38" s="13">
        <v>0</v>
      </c>
      <c r="EC38" s="13">
        <v>0</v>
      </c>
      <c r="ED38" s="13">
        <v>0</v>
      </c>
      <c r="EE38" s="13">
        <v>0</v>
      </c>
      <c r="EF38" s="13">
        <v>1500</v>
      </c>
      <c r="EG38" s="13">
        <v>1350.61</v>
      </c>
      <c r="EH38" s="13">
        <v>0</v>
      </c>
      <c r="EI38" s="13">
        <v>0</v>
      </c>
      <c r="EJ38" s="13">
        <v>0</v>
      </c>
      <c r="EK38" s="13">
        <v>0</v>
      </c>
      <c r="EL38" s="13">
        <v>0</v>
      </c>
      <c r="EM38" s="13">
        <v>0</v>
      </c>
      <c r="EN38" s="13">
        <v>0</v>
      </c>
      <c r="EO38" s="13">
        <v>0</v>
      </c>
      <c r="EP38" s="13">
        <v>12.3</v>
      </c>
      <c r="EQ38" s="13">
        <v>0</v>
      </c>
      <c r="ER38" s="13">
        <v>0</v>
      </c>
      <c r="ES38" s="13"/>
      <c r="ET38" s="13"/>
      <c r="EU38" s="13">
        <v>65564.58</v>
      </c>
      <c r="EV38" s="13">
        <v>65564.58</v>
      </c>
      <c r="EW38" s="13">
        <v>28102.12</v>
      </c>
      <c r="EX38" s="13">
        <v>12500</v>
      </c>
      <c r="EY38" s="13">
        <v>2500</v>
      </c>
      <c r="EZ38" s="13">
        <v>1516.48</v>
      </c>
      <c r="FA38" s="13">
        <v>6680.33</v>
      </c>
      <c r="FB38" s="13">
        <v>4100</v>
      </c>
      <c r="FC38" s="13">
        <v>3544.3</v>
      </c>
      <c r="FD38" s="13">
        <v>5300</v>
      </c>
      <c r="FE38" s="13">
        <v>5300</v>
      </c>
      <c r="FF38" s="13">
        <v>4250.46</v>
      </c>
      <c r="FG38" s="13">
        <v>6720</v>
      </c>
      <c r="FH38" s="13">
        <v>6720</v>
      </c>
      <c r="FI38" s="13">
        <v>1328.3</v>
      </c>
      <c r="FJ38" s="13">
        <v>5320</v>
      </c>
      <c r="FK38" s="13">
        <v>5320</v>
      </c>
      <c r="FL38" s="13">
        <v>721.92</v>
      </c>
      <c r="FM38" s="13">
        <v>4541</v>
      </c>
      <c r="FN38" s="13">
        <v>4541</v>
      </c>
      <c r="FO38" s="13">
        <v>1125.03</v>
      </c>
      <c r="FP38" s="13">
        <v>4700</v>
      </c>
      <c r="FQ38" s="13">
        <v>2700</v>
      </c>
      <c r="FR38" s="13">
        <v>1007.44</v>
      </c>
      <c r="FS38" s="13">
        <v>2650</v>
      </c>
      <c r="FT38" s="13">
        <v>2650</v>
      </c>
      <c r="FU38" s="13">
        <v>407.3</v>
      </c>
      <c r="FV38" s="13">
        <v>1650</v>
      </c>
      <c r="FW38" s="13">
        <v>1650</v>
      </c>
      <c r="FX38" s="13">
        <v>860.99</v>
      </c>
      <c r="FY38" s="13">
        <v>2100</v>
      </c>
      <c r="FZ38" s="13">
        <v>2100</v>
      </c>
      <c r="GA38" s="13">
        <v>1090.8900000000001</v>
      </c>
      <c r="GB38" s="13">
        <v>1800</v>
      </c>
      <c r="GC38" s="13">
        <v>1800</v>
      </c>
      <c r="GD38" s="13"/>
      <c r="GE38" s="13"/>
      <c r="GF38" s="13">
        <v>485.86</v>
      </c>
      <c r="GG38" s="13">
        <v>485.86</v>
      </c>
      <c r="GH38" s="13">
        <v>0</v>
      </c>
      <c r="GI38" s="13">
        <v>0</v>
      </c>
      <c r="GJ38" s="13">
        <v>0</v>
      </c>
      <c r="GK38" s="13">
        <v>0</v>
      </c>
      <c r="GL38" s="13">
        <v>0</v>
      </c>
      <c r="GM38" s="13">
        <v>0</v>
      </c>
      <c r="GN38" s="13">
        <v>0</v>
      </c>
      <c r="GO38" s="13">
        <v>0</v>
      </c>
      <c r="GP38" s="13">
        <v>0</v>
      </c>
      <c r="GQ38" s="13">
        <v>0</v>
      </c>
      <c r="GR38" s="13">
        <v>0</v>
      </c>
      <c r="GS38" s="13">
        <v>0</v>
      </c>
      <c r="GT38" s="13">
        <v>0</v>
      </c>
      <c r="GU38" s="13">
        <v>210</v>
      </c>
      <c r="GV38" s="13">
        <v>210</v>
      </c>
      <c r="GW38" s="13">
        <v>0</v>
      </c>
      <c r="GX38" s="13">
        <v>210</v>
      </c>
      <c r="GY38" s="13">
        <v>210</v>
      </c>
      <c r="GZ38" s="13">
        <v>0</v>
      </c>
      <c r="HA38" s="13">
        <v>200</v>
      </c>
      <c r="HB38" s="13">
        <v>200</v>
      </c>
      <c r="HC38" s="13">
        <v>19.510000000000002</v>
      </c>
      <c r="HD38" s="13">
        <v>0</v>
      </c>
      <c r="HE38" s="13">
        <v>0</v>
      </c>
      <c r="HF38" s="13">
        <v>2.06</v>
      </c>
      <c r="HG38" s="13">
        <v>0</v>
      </c>
      <c r="HH38" s="13">
        <v>50</v>
      </c>
      <c r="HI38" s="13">
        <v>19.8</v>
      </c>
      <c r="HJ38" s="13">
        <v>10</v>
      </c>
      <c r="HK38" s="13">
        <v>10</v>
      </c>
      <c r="HL38" s="13">
        <v>12.36</v>
      </c>
      <c r="HM38" s="13">
        <v>20</v>
      </c>
      <c r="HN38" s="13">
        <v>20</v>
      </c>
      <c r="HO38" s="13"/>
      <c r="HP38" s="13"/>
      <c r="HQ38" s="13">
        <v>0</v>
      </c>
      <c r="HR38" s="13">
        <v>984.84</v>
      </c>
      <c r="HS38" s="13">
        <v>1969.22</v>
      </c>
      <c r="HT38" s="13">
        <v>4000</v>
      </c>
      <c r="HU38" s="13">
        <v>350</v>
      </c>
      <c r="HV38" s="13">
        <v>391.39</v>
      </c>
      <c r="HW38" s="13">
        <v>2579.5100000000002</v>
      </c>
      <c r="HX38" s="13">
        <v>240</v>
      </c>
      <c r="HY38" s="13">
        <v>240.22</v>
      </c>
      <c r="HZ38" s="13">
        <v>410</v>
      </c>
      <c r="IA38" s="13">
        <v>410</v>
      </c>
      <c r="IB38" s="13">
        <v>2752.51</v>
      </c>
      <c r="IC38" s="13">
        <v>185</v>
      </c>
      <c r="ID38" s="13">
        <v>400</v>
      </c>
      <c r="IE38" s="13">
        <v>592.92999999999995</v>
      </c>
      <c r="IF38" s="13">
        <v>1405.74</v>
      </c>
      <c r="IG38" s="13">
        <v>2703</v>
      </c>
      <c r="IH38" s="13">
        <v>837.51</v>
      </c>
      <c r="II38" s="13">
        <v>2353</v>
      </c>
      <c r="IJ38" s="13">
        <v>2353</v>
      </c>
      <c r="IK38" s="13">
        <v>1032.1099999999999</v>
      </c>
      <c r="IL38" s="13">
        <v>4700</v>
      </c>
      <c r="IM38" s="13">
        <v>4700</v>
      </c>
      <c r="IN38" s="13">
        <v>3240.67</v>
      </c>
      <c r="IO38" s="13">
        <v>0</v>
      </c>
      <c r="IP38" s="13">
        <v>0</v>
      </c>
      <c r="IQ38" s="13">
        <v>0</v>
      </c>
      <c r="IR38" s="13">
        <v>0</v>
      </c>
      <c r="IS38" s="13">
        <v>0</v>
      </c>
      <c r="IT38" s="13">
        <v>0</v>
      </c>
      <c r="IU38" s="13">
        <v>0</v>
      </c>
      <c r="IV38" s="13">
        <v>0</v>
      </c>
      <c r="IW38" s="13"/>
      <c r="IX38" s="13">
        <v>0</v>
      </c>
      <c r="IY38" s="13">
        <v>0</v>
      </c>
      <c r="IZ38" s="13"/>
      <c r="JA38" s="13"/>
      <c r="JB38" s="13">
        <f>C38+BY38+AN38+DJ38+EU38+GF38+HQ38</f>
        <v>69336.88</v>
      </c>
      <c r="JC38" s="13">
        <f>D38+BZ38+AO38+DK38+EV38+GG38+HR38</f>
        <v>70321.72</v>
      </c>
      <c r="JD38" s="13">
        <f>E38+CA38+AP38+DL38+EW38+GH38+HS38</f>
        <v>31607.279999999999</v>
      </c>
      <c r="JE38" s="13">
        <f>F38+CB38+AQ38+DM38+EX38+GI38+HT38</f>
        <v>26100</v>
      </c>
      <c r="JF38" s="13">
        <f>G38+CC38+AR38+DN38+EY38+GJ38+HU38</f>
        <v>12950</v>
      </c>
      <c r="JG38" s="13">
        <f>H38+CD38+AS38+DO38+EZ38+GK38+HV38</f>
        <v>3441.25</v>
      </c>
      <c r="JH38" s="13">
        <f>I38+CE38+AT38+DP38+FA38+GL38+HW38</f>
        <v>18850.010000000002</v>
      </c>
      <c r="JI38" s="13">
        <f>J38+CF38+AU38+DQ38+FB38+GM38+HX38</f>
        <v>5590</v>
      </c>
      <c r="JJ38" s="13">
        <f>K38+CG38+AV38+DR38+FC38+GN38+HY38</f>
        <v>9855.07</v>
      </c>
      <c r="JK38" s="13">
        <f>L38+CH38+AW38+DS38+FD38+GO38+HZ38</f>
        <v>12700</v>
      </c>
      <c r="JL38" s="13">
        <f>M38+CI38+AX38+DT38+FE38+GP38+IA38</f>
        <v>12804.78</v>
      </c>
      <c r="JM38" s="13">
        <f>N38+CJ38+AY38+DU38+FF38+GQ38+IB38</f>
        <v>11395.699999999999</v>
      </c>
      <c r="JN38" s="13">
        <f>O38+CK38+AZ38+DV38+FG38+GR38+IC38</f>
        <v>11930</v>
      </c>
      <c r="JO38" s="13">
        <f>P38+CL38+BA38+DW38+FH38+GS38+ID38</f>
        <v>13745</v>
      </c>
      <c r="JP38" s="13">
        <f>Q38+CM38+BB38+DX38+FI38+GT38+IE38</f>
        <v>5512.01</v>
      </c>
      <c r="JQ38" s="13">
        <f>R38+CN38+BC38+DY38+FJ38+GU38+IF38</f>
        <v>13690</v>
      </c>
      <c r="JR38" s="13">
        <f>S38+CO38+BD38+DZ38+FK38+GV38+IG38</f>
        <v>14987.26</v>
      </c>
      <c r="JS38" s="13">
        <f>T38+CP38+BE38+EA38+FL38+GW38+IH38</f>
        <v>4451.8500000000004</v>
      </c>
      <c r="JT38" s="13">
        <f>U38+CQ38+BF38+EB38+FM38+GX38+II38</f>
        <v>13259</v>
      </c>
      <c r="JU38" s="13">
        <f>V38+CR38+BG38+EC38+FN38+GY38+IJ38</f>
        <v>13259</v>
      </c>
      <c r="JV38" s="13">
        <f>W38+CS38+BH38+ED38+FO38+GZ38+IK38</f>
        <v>9203.18</v>
      </c>
      <c r="JW38" s="13">
        <f>X38+CT38+BI38+EE38+FP38+HA38+IL38</f>
        <v>17382</v>
      </c>
      <c r="JX38" s="13">
        <f>Y38+CU38+BJ38+EF38+FQ38+HB38+IM38</f>
        <v>17882</v>
      </c>
      <c r="JY38" s="13">
        <f>Z38+BK38+CV38+EG38+FR38+HC38+IN38</f>
        <v>16763.440000000002</v>
      </c>
      <c r="JZ38" s="13">
        <f>AA38+BL38+CW38+EH38+FS38+HD38+IO38</f>
        <v>19600</v>
      </c>
      <c r="KA38" s="13">
        <f>AB38+BM38+CX38+EI38+FT38+HE38+IP38</f>
        <v>21250</v>
      </c>
      <c r="KB38" s="13">
        <f>AC38+BN38+CY38+EJ38+FU38+HF38+IQ38</f>
        <v>11556.729999999998</v>
      </c>
      <c r="KC38" s="13">
        <f>AD38+BO38+CZ38+EK38+FV38+HG38+IR38</f>
        <v>19950</v>
      </c>
      <c r="KD38" s="13">
        <f>AE38+BP38+DA38+EL38+FW38+HH38+IS38</f>
        <v>14000</v>
      </c>
      <c r="KE38" s="13">
        <f>AF38+BQ38+DB38+EM38+FX38+HI38+IT38</f>
        <v>13500.47</v>
      </c>
      <c r="KF38" s="13">
        <f>AG38+BR38+DC38+EN38+FY38+HJ38+IU38</f>
        <v>18335</v>
      </c>
      <c r="KG38" s="13">
        <f>AH38+BS38+DD38+EO38+FZ38+HK38+IV38</f>
        <v>18335</v>
      </c>
      <c r="KH38" s="13">
        <f>AI38+BT38+DE38+EP38+GA38+HL38+IW38</f>
        <v>7165.5000000000009</v>
      </c>
      <c r="KI38" s="13">
        <f>AJ38+BU38+DF38+EQ38+GB38+HM38+IX38</f>
        <v>17556</v>
      </c>
      <c r="KJ38" s="13">
        <f>AK38+BV38+DG38+ER38+GC38+HN38+IY38</f>
        <v>17556</v>
      </c>
      <c r="KK38" s="13">
        <f>AL38+BW38+DH38+ES38+GD38+HO38+IZ38</f>
        <v>0</v>
      </c>
      <c r="KL38" s="13">
        <f>AM38+BX38+DI38+ET38+GE38+HP38+JA38</f>
        <v>0</v>
      </c>
    </row>
    <row r="39" spans="1:298" x14ac:dyDescent="0.25">
      <c r="A39" s="5">
        <v>2122</v>
      </c>
      <c r="B39" s="9" t="s">
        <v>24</v>
      </c>
      <c r="C39" s="13">
        <v>1953.72</v>
      </c>
      <c r="D39" s="13">
        <v>1953.72</v>
      </c>
      <c r="E39" s="13">
        <v>1894.32</v>
      </c>
      <c r="F39" s="13">
        <v>3330</v>
      </c>
      <c r="G39" s="13">
        <v>3330</v>
      </c>
      <c r="H39" s="13">
        <v>2920.08</v>
      </c>
      <c r="I39" s="13">
        <v>2397.54</v>
      </c>
      <c r="J39" s="13">
        <v>3473.6</v>
      </c>
      <c r="K39" s="13">
        <v>3473.6</v>
      </c>
      <c r="L39" s="13">
        <v>3468</v>
      </c>
      <c r="M39" s="13">
        <v>3468</v>
      </c>
      <c r="N39" s="13">
        <v>2841.16</v>
      </c>
      <c r="O39" s="13">
        <v>2970</v>
      </c>
      <c r="P39" s="13">
        <v>2970</v>
      </c>
      <c r="Q39" s="13">
        <v>2815.59</v>
      </c>
      <c r="R39" s="13">
        <v>2970</v>
      </c>
      <c r="S39" s="13">
        <v>2970</v>
      </c>
      <c r="T39" s="13">
        <v>2736.16</v>
      </c>
      <c r="U39" s="13">
        <v>2970</v>
      </c>
      <c r="V39" s="13">
        <v>2970</v>
      </c>
      <c r="W39" s="13">
        <v>4329.83</v>
      </c>
      <c r="X39" s="13">
        <v>2970</v>
      </c>
      <c r="Y39" s="13">
        <v>2970</v>
      </c>
      <c r="Z39" s="13">
        <v>3004.23</v>
      </c>
      <c r="AA39" s="13">
        <v>3400</v>
      </c>
      <c r="AB39" s="13">
        <v>3409.34</v>
      </c>
      <c r="AC39" s="13">
        <v>3409.34</v>
      </c>
      <c r="AD39" s="13">
        <v>3340</v>
      </c>
      <c r="AE39" s="13">
        <v>3340</v>
      </c>
      <c r="AF39" s="13">
        <v>3338.03</v>
      </c>
      <c r="AG39" s="13">
        <v>3420</v>
      </c>
      <c r="AH39" s="13">
        <v>3420</v>
      </c>
      <c r="AI39" s="13">
        <v>834.51</v>
      </c>
      <c r="AJ39" s="13">
        <v>3200</v>
      </c>
      <c r="AK39" s="13">
        <v>3200</v>
      </c>
      <c r="AL39" s="13"/>
      <c r="AM39" s="13"/>
      <c r="AN39" s="13">
        <v>14848.26</v>
      </c>
      <c r="AO39" s="13">
        <v>14848.26</v>
      </c>
      <c r="AP39" s="13">
        <v>14396.84</v>
      </c>
      <c r="AQ39" s="13">
        <v>15540</v>
      </c>
      <c r="AR39" s="13">
        <v>15540</v>
      </c>
      <c r="AS39" s="13">
        <v>13627.02</v>
      </c>
      <c r="AT39" s="13">
        <v>11188.52</v>
      </c>
      <c r="AU39" s="13">
        <v>16210.14</v>
      </c>
      <c r="AV39" s="13">
        <v>16210.14</v>
      </c>
      <c r="AW39" s="13">
        <v>16181</v>
      </c>
      <c r="AX39" s="13">
        <v>16181</v>
      </c>
      <c r="AY39" s="13">
        <v>13258.74</v>
      </c>
      <c r="AZ39" s="13">
        <v>13860</v>
      </c>
      <c r="BA39" s="13">
        <v>13860</v>
      </c>
      <c r="BB39" s="13">
        <v>13139.41</v>
      </c>
      <c r="BC39" s="13">
        <v>13860</v>
      </c>
      <c r="BD39" s="13">
        <v>13860</v>
      </c>
      <c r="BE39" s="13">
        <v>12768.76</v>
      </c>
      <c r="BF39" s="13">
        <v>13860</v>
      </c>
      <c r="BG39" s="13">
        <v>13860</v>
      </c>
      <c r="BH39" s="13">
        <v>20205.91</v>
      </c>
      <c r="BI39" s="13">
        <v>13860</v>
      </c>
      <c r="BJ39" s="13">
        <v>13860</v>
      </c>
      <c r="BK39" s="13">
        <v>12684.52</v>
      </c>
      <c r="BL39" s="13">
        <v>12700</v>
      </c>
      <c r="BM39" s="13">
        <v>12955.43</v>
      </c>
      <c r="BN39" s="13">
        <v>12955.43</v>
      </c>
      <c r="BO39" s="13">
        <v>12692</v>
      </c>
      <c r="BP39" s="13">
        <v>12692</v>
      </c>
      <c r="BQ39" s="13">
        <v>12684.52</v>
      </c>
      <c r="BR39" s="13">
        <v>15580</v>
      </c>
      <c r="BS39" s="13">
        <v>15580</v>
      </c>
      <c r="BT39" s="13">
        <v>3801.64</v>
      </c>
      <c r="BU39" s="13">
        <v>15200</v>
      </c>
      <c r="BV39" s="13">
        <v>15200</v>
      </c>
      <c r="BW39" s="13"/>
      <c r="BX39" s="13"/>
      <c r="BY39" s="13">
        <v>12440.67</v>
      </c>
      <c r="BZ39" s="13">
        <v>13177.14</v>
      </c>
      <c r="CA39" s="13">
        <v>13405.02</v>
      </c>
      <c r="CB39" s="13">
        <v>10620</v>
      </c>
      <c r="CC39" s="13">
        <v>8620</v>
      </c>
      <c r="CD39" s="13">
        <v>8452.49</v>
      </c>
      <c r="CE39" s="13">
        <v>8032.79</v>
      </c>
      <c r="CF39" s="13">
        <v>10344.049999999999</v>
      </c>
      <c r="CG39" s="13">
        <v>10344.049999999999</v>
      </c>
      <c r="CH39" s="13">
        <v>10333</v>
      </c>
      <c r="CI39" s="13">
        <v>10333</v>
      </c>
      <c r="CJ39" s="13">
        <v>8815.31</v>
      </c>
      <c r="CK39" s="13">
        <v>9500</v>
      </c>
      <c r="CL39" s="13">
        <v>9500</v>
      </c>
      <c r="CM39" s="13">
        <v>8709.57</v>
      </c>
      <c r="CN39" s="13">
        <v>9247.08</v>
      </c>
      <c r="CO39" s="13">
        <v>8780</v>
      </c>
      <c r="CP39" s="13">
        <v>8515.3700000000008</v>
      </c>
      <c r="CQ39" s="13">
        <v>9248</v>
      </c>
      <c r="CR39" s="13">
        <v>9248</v>
      </c>
      <c r="CS39" s="13">
        <v>11926.18</v>
      </c>
      <c r="CT39" s="13">
        <v>9600</v>
      </c>
      <c r="CU39" s="13">
        <v>9600</v>
      </c>
      <c r="CV39" s="13">
        <v>7733.64</v>
      </c>
      <c r="CW39" s="13">
        <v>9008</v>
      </c>
      <c r="CX39" s="13">
        <v>9008</v>
      </c>
      <c r="CY39" s="13">
        <v>8674.75</v>
      </c>
      <c r="CZ39" s="13">
        <v>9060</v>
      </c>
      <c r="DA39" s="13">
        <v>9060</v>
      </c>
      <c r="DB39" s="13">
        <v>8713.43</v>
      </c>
      <c r="DC39" s="13">
        <v>9190</v>
      </c>
      <c r="DD39" s="13">
        <v>9190</v>
      </c>
      <c r="DE39" s="13">
        <v>4672.82</v>
      </c>
      <c r="DF39" s="13">
        <v>8800</v>
      </c>
      <c r="DG39" s="13">
        <v>8800</v>
      </c>
      <c r="DH39" s="13"/>
      <c r="DI39" s="13"/>
      <c r="DJ39" s="13">
        <v>390.74</v>
      </c>
      <c r="DK39" s="13">
        <v>390.74</v>
      </c>
      <c r="DL39" s="13">
        <v>378.86</v>
      </c>
      <c r="DM39" s="13">
        <v>370</v>
      </c>
      <c r="DN39" s="13">
        <v>370</v>
      </c>
      <c r="DO39" s="13">
        <v>324.45</v>
      </c>
      <c r="DP39" s="13">
        <v>266.39</v>
      </c>
      <c r="DQ39" s="13">
        <v>266.39</v>
      </c>
      <c r="DR39" s="13">
        <v>385.96</v>
      </c>
      <c r="DS39" s="13">
        <v>386</v>
      </c>
      <c r="DT39" s="13">
        <v>386</v>
      </c>
      <c r="DU39" s="13">
        <v>315.69</v>
      </c>
      <c r="DV39" s="13">
        <v>330</v>
      </c>
      <c r="DW39" s="13">
        <v>330</v>
      </c>
      <c r="DX39" s="13">
        <v>312.85000000000002</v>
      </c>
      <c r="DY39" s="13">
        <v>330</v>
      </c>
      <c r="DZ39" s="13">
        <v>330</v>
      </c>
      <c r="EA39" s="13">
        <v>304.02</v>
      </c>
      <c r="EB39" s="13">
        <v>330</v>
      </c>
      <c r="EC39" s="13">
        <v>330</v>
      </c>
      <c r="ED39" s="13">
        <v>481.09</v>
      </c>
      <c r="EE39" s="13">
        <v>330</v>
      </c>
      <c r="EF39" s="13">
        <v>1330</v>
      </c>
      <c r="EG39" s="13">
        <v>3671.83</v>
      </c>
      <c r="EH39" s="13">
        <v>3600</v>
      </c>
      <c r="EI39" s="13">
        <v>3600</v>
      </c>
      <c r="EJ39" s="13">
        <v>2142.92</v>
      </c>
      <c r="EK39" s="13">
        <v>2936</v>
      </c>
      <c r="EL39" s="13">
        <v>2936</v>
      </c>
      <c r="EM39" s="13">
        <v>2310.21</v>
      </c>
      <c r="EN39" s="13">
        <v>2820</v>
      </c>
      <c r="EO39" s="13">
        <v>2820</v>
      </c>
      <c r="EP39" s="13">
        <v>1708.39</v>
      </c>
      <c r="EQ39" s="13">
        <v>6200</v>
      </c>
      <c r="ER39" s="13">
        <v>6200</v>
      </c>
      <c r="ES39" s="13"/>
      <c r="ET39" s="13"/>
      <c r="EU39" s="13">
        <v>3907.44</v>
      </c>
      <c r="EV39" s="13">
        <v>3907.44</v>
      </c>
      <c r="EW39" s="13">
        <v>3788.65</v>
      </c>
      <c r="EX39" s="13">
        <v>3700</v>
      </c>
      <c r="EY39" s="13">
        <v>3700</v>
      </c>
      <c r="EZ39" s="13">
        <v>3244.53</v>
      </c>
      <c r="FA39" s="13">
        <v>2663.93</v>
      </c>
      <c r="FB39" s="13">
        <v>3859.56</v>
      </c>
      <c r="FC39" s="13">
        <v>3859.56</v>
      </c>
      <c r="FD39" s="13">
        <v>3855</v>
      </c>
      <c r="FE39" s="13">
        <v>3855</v>
      </c>
      <c r="FF39" s="13">
        <v>3156.84</v>
      </c>
      <c r="FG39" s="13">
        <v>3300</v>
      </c>
      <c r="FH39" s="13">
        <v>3300</v>
      </c>
      <c r="FI39" s="13">
        <v>3128.43</v>
      </c>
      <c r="FJ39" s="13">
        <v>3300</v>
      </c>
      <c r="FK39" s="13">
        <v>3300</v>
      </c>
      <c r="FL39" s="13">
        <v>3040.18</v>
      </c>
      <c r="FM39" s="13">
        <v>3300</v>
      </c>
      <c r="FN39" s="13">
        <v>3300</v>
      </c>
      <c r="FO39" s="13">
        <v>4810.93</v>
      </c>
      <c r="FP39" s="13">
        <v>3300</v>
      </c>
      <c r="FQ39" s="13">
        <v>3300</v>
      </c>
      <c r="FR39" s="13">
        <v>2670.42</v>
      </c>
      <c r="FS39" s="13">
        <v>2671</v>
      </c>
      <c r="FT39" s="13">
        <v>2727.46</v>
      </c>
      <c r="FU39" s="13">
        <v>2727.46</v>
      </c>
      <c r="FV39" s="13">
        <v>2672</v>
      </c>
      <c r="FW39" s="13">
        <v>2672</v>
      </c>
      <c r="FX39" s="13">
        <v>2670.42</v>
      </c>
      <c r="FY39" s="13">
        <v>3420</v>
      </c>
      <c r="FZ39" s="13">
        <v>3420</v>
      </c>
      <c r="GA39" s="13">
        <v>834.51</v>
      </c>
      <c r="GB39" s="13">
        <v>3600</v>
      </c>
      <c r="GC39" s="13">
        <v>3600</v>
      </c>
      <c r="GD39" s="13"/>
      <c r="GE39" s="13"/>
      <c r="GF39" s="13">
        <v>9427.11</v>
      </c>
      <c r="GG39" s="13">
        <v>9427.11</v>
      </c>
      <c r="GH39" s="13">
        <v>9153.89</v>
      </c>
      <c r="GI39" s="13">
        <v>8290</v>
      </c>
      <c r="GJ39" s="13">
        <v>8290</v>
      </c>
      <c r="GK39" s="13">
        <v>7284.64</v>
      </c>
      <c r="GL39" s="13">
        <v>5983.61</v>
      </c>
      <c r="GM39" s="13">
        <v>8644</v>
      </c>
      <c r="GN39" s="13">
        <v>8644</v>
      </c>
      <c r="GO39" s="13">
        <v>8630</v>
      </c>
      <c r="GP39" s="13">
        <v>8630</v>
      </c>
      <c r="GQ39" s="13">
        <v>7062.05</v>
      </c>
      <c r="GR39" s="13">
        <v>7410</v>
      </c>
      <c r="GS39" s="13">
        <v>7410</v>
      </c>
      <c r="GT39" s="13">
        <v>6999.53</v>
      </c>
      <c r="GU39" s="13">
        <v>7410</v>
      </c>
      <c r="GV39" s="13">
        <v>7410</v>
      </c>
      <c r="GW39" s="13">
        <v>6805.39</v>
      </c>
      <c r="GX39" s="13">
        <v>7410</v>
      </c>
      <c r="GY39" s="13">
        <v>7410</v>
      </c>
      <c r="GZ39" s="13">
        <v>11095.84</v>
      </c>
      <c r="HA39" s="13">
        <v>7410</v>
      </c>
      <c r="HB39" s="13">
        <v>7410</v>
      </c>
      <c r="HC39" s="13">
        <v>7783.62</v>
      </c>
      <c r="HD39" s="13">
        <v>8647</v>
      </c>
      <c r="HE39" s="13">
        <v>9000</v>
      </c>
      <c r="HF39" s="13">
        <v>8956.43</v>
      </c>
      <c r="HG39" s="13">
        <v>8800</v>
      </c>
      <c r="HH39" s="13">
        <v>8800</v>
      </c>
      <c r="HI39" s="13">
        <v>8776.66</v>
      </c>
      <c r="HJ39" s="13">
        <v>9620</v>
      </c>
      <c r="HK39" s="13">
        <v>9620</v>
      </c>
      <c r="HL39" s="13">
        <v>2332.2199999999998</v>
      </c>
      <c r="HM39" s="13">
        <v>8500</v>
      </c>
      <c r="HN39" s="13">
        <v>8500</v>
      </c>
      <c r="HO39" s="13"/>
      <c r="HP39" s="13"/>
      <c r="HQ39" s="13">
        <v>0</v>
      </c>
      <c r="HR39" s="13">
        <v>0</v>
      </c>
      <c r="HS39" s="13">
        <v>0</v>
      </c>
      <c r="HT39" s="13">
        <v>300</v>
      </c>
      <c r="HU39" s="13">
        <v>0</v>
      </c>
      <c r="HV39" s="13">
        <v>0</v>
      </c>
      <c r="HW39" s="13">
        <v>0</v>
      </c>
      <c r="HX39" s="13">
        <v>0</v>
      </c>
      <c r="HY39" s="13">
        <v>0</v>
      </c>
      <c r="HZ39" s="13">
        <v>0</v>
      </c>
      <c r="IA39" s="13">
        <v>0</v>
      </c>
      <c r="IB39" s="13">
        <v>0</v>
      </c>
      <c r="IC39" s="13">
        <v>0</v>
      </c>
      <c r="ID39" s="13">
        <v>0</v>
      </c>
      <c r="IE39" s="13">
        <v>0</v>
      </c>
      <c r="IF39" s="13">
        <v>0</v>
      </c>
      <c r="IG39" s="13">
        <v>0</v>
      </c>
      <c r="IH39" s="13">
        <v>0</v>
      </c>
      <c r="II39" s="13">
        <v>0</v>
      </c>
      <c r="IJ39" s="13">
        <v>0</v>
      </c>
      <c r="IK39" s="13">
        <v>0</v>
      </c>
      <c r="IL39" s="13">
        <v>0</v>
      </c>
      <c r="IM39" s="13">
        <v>0</v>
      </c>
      <c r="IN39" s="13">
        <v>0</v>
      </c>
      <c r="IO39" s="13">
        <v>0</v>
      </c>
      <c r="IP39" s="13">
        <v>0</v>
      </c>
      <c r="IQ39" s="13">
        <v>0</v>
      </c>
      <c r="IR39" s="13">
        <v>0</v>
      </c>
      <c r="IS39" s="13">
        <v>0</v>
      </c>
      <c r="IT39" s="13">
        <v>0</v>
      </c>
      <c r="IU39" s="13">
        <v>0</v>
      </c>
      <c r="IV39" s="13">
        <v>0</v>
      </c>
      <c r="IW39" s="13">
        <v>0</v>
      </c>
      <c r="IX39" s="13">
        <v>0</v>
      </c>
      <c r="IY39" s="13">
        <v>0</v>
      </c>
      <c r="IZ39" s="13"/>
      <c r="JA39" s="13"/>
      <c r="JB39" s="13">
        <f>C39+BY39+AN39+DJ39+EU39+GF39+HQ39</f>
        <v>42967.94</v>
      </c>
      <c r="JC39" s="13">
        <f>D39+BZ39+AO39+DK39+EV39+GG39+HR39</f>
        <v>43704.41</v>
      </c>
      <c r="JD39" s="13">
        <f>E39+CA39+AP39+DL39+EW39+GH39+HS39</f>
        <v>43017.58</v>
      </c>
      <c r="JE39" s="13">
        <f>F39+CB39+AQ39+DM39+EX39+GI39+HT39</f>
        <v>42150</v>
      </c>
      <c r="JF39" s="13">
        <f>G39+CC39+AR39+DN39+EY39+GJ39+HU39</f>
        <v>39850</v>
      </c>
      <c r="JG39" s="13">
        <f>H39+CD39+AS39+DO39+EZ39+GK39+HV39</f>
        <v>35853.21</v>
      </c>
      <c r="JH39" s="13">
        <f>I39+CE39+AT39+DP39+FA39+GL39+HW39</f>
        <v>30532.78</v>
      </c>
      <c r="JI39" s="13">
        <f>J39+CF39+AU39+DQ39+FB39+GM39+HX39</f>
        <v>42797.74</v>
      </c>
      <c r="JJ39" s="13">
        <f>K39+CG39+AV39+DR39+FC39+GN39+HY39</f>
        <v>42917.31</v>
      </c>
      <c r="JK39" s="13">
        <f>L39+CH39+AW39+DS39+FD39+GO39+HZ39</f>
        <v>42853</v>
      </c>
      <c r="JL39" s="13">
        <f>M39+CI39+AX39+DT39+FE39+GP39+IA39</f>
        <v>42853</v>
      </c>
      <c r="JM39" s="13">
        <f>N39+CJ39+AY39+DU39+FF39+GQ39+IB39</f>
        <v>35449.79</v>
      </c>
      <c r="JN39" s="13">
        <f>O39+CK39+AZ39+DV39+FG39+GR39+IC39</f>
        <v>37370</v>
      </c>
      <c r="JO39" s="13">
        <f>P39+CL39+BA39+DW39+FH39+GS39+ID39</f>
        <v>37370</v>
      </c>
      <c r="JP39" s="13">
        <f>Q39+CM39+BB39+DX39+FI39+GT39+IE39</f>
        <v>35105.379999999997</v>
      </c>
      <c r="JQ39" s="13">
        <f>R39+CN39+BC39+DY39+FJ39+GU39+IF39</f>
        <v>37117.08</v>
      </c>
      <c r="JR39" s="13">
        <f>S39+CO39+BD39+DZ39+FK39+GV39+IG39</f>
        <v>36650</v>
      </c>
      <c r="JS39" s="13">
        <f>T39+CP39+BE39+EA39+FL39+GW39+IH39</f>
        <v>34169.880000000005</v>
      </c>
      <c r="JT39" s="13">
        <f>U39+CQ39+BF39+EB39+FM39+GX39+II39</f>
        <v>37118</v>
      </c>
      <c r="JU39" s="13">
        <f>V39+CR39+BG39+EC39+FN39+GY39+IJ39</f>
        <v>37118</v>
      </c>
      <c r="JV39" s="13">
        <f>W39+CS39+BH39+ED39+FO39+GZ39+IK39</f>
        <v>52849.78</v>
      </c>
      <c r="JW39" s="13">
        <f>X39+CT39+BI39+EE39+FP39+HA39+IL39</f>
        <v>37470</v>
      </c>
      <c r="JX39" s="13">
        <f>Y39+CU39+BJ39+EF39+FQ39+HB39+IM39</f>
        <v>38470</v>
      </c>
      <c r="JY39" s="13">
        <f>Z39+BK39+CV39+EG39+FR39+HC39+IN39</f>
        <v>37548.26</v>
      </c>
      <c r="JZ39" s="13">
        <f>AA39+BL39+CW39+EH39+FS39+HD39+IO39</f>
        <v>40026</v>
      </c>
      <c r="KA39" s="13">
        <f>AB39+BM39+CX39+EI39+FT39+HE39+IP39</f>
        <v>40700.229999999996</v>
      </c>
      <c r="KB39" s="13">
        <f>AC39+BN39+CY39+EJ39+FU39+HF39+IQ39</f>
        <v>38866.33</v>
      </c>
      <c r="KC39" s="13">
        <f>AD39+BO39+CZ39+EK39+FV39+HG39+IR39</f>
        <v>39500</v>
      </c>
      <c r="KD39" s="13">
        <f>AE39+BP39+DA39+EL39+FW39+HH39+IS39</f>
        <v>39500</v>
      </c>
      <c r="KE39" s="13">
        <f>AF39+BQ39+DB39+EM39+FX39+HI39+IT39</f>
        <v>38493.270000000004</v>
      </c>
      <c r="KF39" s="13">
        <f>AG39+BR39+DC39+EN39+FY39+HJ39+IU39</f>
        <v>44050</v>
      </c>
      <c r="KG39" s="13">
        <f>AH39+BS39+DD39+EO39+FZ39+HK39+IV39</f>
        <v>44050</v>
      </c>
      <c r="KH39" s="13">
        <f>AI39+BT39+DE39+EP39+GA39+HL39+IW39</f>
        <v>14184.089999999998</v>
      </c>
      <c r="KI39" s="13">
        <f>AJ39+BU39+DF39+EQ39+GB39+HM39+IX39</f>
        <v>45500</v>
      </c>
      <c r="KJ39" s="13">
        <f>AK39+BV39+DG39+ER39+GC39+HN39+IY39</f>
        <v>45500</v>
      </c>
      <c r="KK39" s="13">
        <f>AL39+BW39+DH39+ES39+GD39+HO39+IZ39</f>
        <v>0</v>
      </c>
      <c r="KL39" s="13">
        <f>AM39+BX39+DI39+ET39+GE39+HP39+JA39</f>
        <v>0</v>
      </c>
    </row>
    <row r="40" spans="1:298" x14ac:dyDescent="0.25">
      <c r="A40" s="5">
        <v>2123</v>
      </c>
      <c r="B40" s="9" t="s">
        <v>25</v>
      </c>
      <c r="C40" s="13">
        <v>10185.27</v>
      </c>
      <c r="D40" s="13">
        <v>10185.27</v>
      </c>
      <c r="E40" s="13">
        <v>9002.4</v>
      </c>
      <c r="F40" s="13">
        <v>0</v>
      </c>
      <c r="G40" s="13">
        <v>2055.13</v>
      </c>
      <c r="H40" s="13">
        <v>2055.13</v>
      </c>
      <c r="I40" s="13">
        <v>13114.75</v>
      </c>
      <c r="J40" s="13">
        <v>2114.75</v>
      </c>
      <c r="K40" s="13">
        <v>143.79</v>
      </c>
      <c r="L40" s="13">
        <v>67</v>
      </c>
      <c r="M40" s="13">
        <v>67</v>
      </c>
      <c r="N40" s="13">
        <v>120</v>
      </c>
      <c r="O40" s="13">
        <v>147</v>
      </c>
      <c r="P40" s="13">
        <v>147</v>
      </c>
      <c r="Q40" s="13">
        <v>120</v>
      </c>
      <c r="R40" s="13">
        <v>8316.7199999999993</v>
      </c>
      <c r="S40" s="13">
        <v>2683.51</v>
      </c>
      <c r="T40" s="13">
        <v>2020</v>
      </c>
      <c r="U40" s="13">
        <v>2570</v>
      </c>
      <c r="V40" s="13">
        <v>3080</v>
      </c>
      <c r="W40" s="13">
        <v>3080</v>
      </c>
      <c r="X40" s="13">
        <v>2570</v>
      </c>
      <c r="Y40" s="13">
        <v>2570</v>
      </c>
      <c r="Z40" s="13">
        <v>400</v>
      </c>
      <c r="AA40" s="13">
        <v>3200</v>
      </c>
      <c r="AB40" s="13">
        <v>3200</v>
      </c>
      <c r="AC40" s="13">
        <v>2722.6</v>
      </c>
      <c r="AD40" s="13">
        <v>4500</v>
      </c>
      <c r="AE40" s="13">
        <v>4500</v>
      </c>
      <c r="AF40" s="13"/>
      <c r="AG40" s="13">
        <v>31400</v>
      </c>
      <c r="AH40" s="13">
        <v>26400</v>
      </c>
      <c r="AI40" s="13">
        <v>15500</v>
      </c>
      <c r="AJ40" s="13">
        <v>26400</v>
      </c>
      <c r="AK40" s="13">
        <v>26400</v>
      </c>
      <c r="AL40" s="13"/>
      <c r="AM40" s="13"/>
      <c r="AN40" s="13">
        <v>41096.01</v>
      </c>
      <c r="AO40" s="13">
        <v>41096.01</v>
      </c>
      <c r="AP40" s="13">
        <v>5221.01</v>
      </c>
      <c r="AQ40" s="13">
        <v>0</v>
      </c>
      <c r="AR40" s="13">
        <v>1191.97</v>
      </c>
      <c r="AS40" s="13">
        <v>1191.97</v>
      </c>
      <c r="AT40" s="13">
        <v>13114.75</v>
      </c>
      <c r="AU40" s="13">
        <v>3114.75</v>
      </c>
      <c r="AV40" s="13">
        <v>1250.92</v>
      </c>
      <c r="AW40" s="13">
        <v>1764</v>
      </c>
      <c r="AX40" s="13">
        <v>3143.51</v>
      </c>
      <c r="AY40" s="13">
        <v>4842.6400000000003</v>
      </c>
      <c r="AZ40" s="13">
        <v>2262</v>
      </c>
      <c r="BA40" s="13">
        <v>2262</v>
      </c>
      <c r="BB40" s="13">
        <v>2083</v>
      </c>
      <c r="BC40" s="13">
        <v>26875.41</v>
      </c>
      <c r="BD40" s="13">
        <v>1794</v>
      </c>
      <c r="BE40" s="13">
        <v>437.5</v>
      </c>
      <c r="BF40" s="13">
        <v>0</v>
      </c>
      <c r="BG40" s="13">
        <v>0</v>
      </c>
      <c r="BH40" s="13">
        <v>0</v>
      </c>
      <c r="BI40" s="13">
        <v>0</v>
      </c>
      <c r="BJ40" s="13">
        <v>0</v>
      </c>
      <c r="BK40" s="13">
        <v>0</v>
      </c>
      <c r="BL40" s="13">
        <v>0</v>
      </c>
      <c r="BM40" s="13">
        <v>2000</v>
      </c>
      <c r="BN40" s="13">
        <v>1600</v>
      </c>
      <c r="BO40" s="13">
        <v>2000</v>
      </c>
      <c r="BP40" s="13">
        <v>2000</v>
      </c>
      <c r="BQ40" s="13"/>
      <c r="BR40" s="13">
        <v>2000</v>
      </c>
      <c r="BS40" s="13">
        <v>2000</v>
      </c>
      <c r="BT40" s="13">
        <v>0</v>
      </c>
      <c r="BU40" s="13">
        <v>0</v>
      </c>
      <c r="BV40" s="13">
        <v>0</v>
      </c>
      <c r="BW40" s="13"/>
      <c r="BX40" s="13"/>
      <c r="BY40" s="13">
        <v>74242.36</v>
      </c>
      <c r="BZ40" s="13">
        <v>74242.36</v>
      </c>
      <c r="CA40" s="13">
        <v>66429.59</v>
      </c>
      <c r="CB40" s="13">
        <v>0</v>
      </c>
      <c r="CC40" s="13">
        <v>55000</v>
      </c>
      <c r="CD40" s="13">
        <v>47008.480000000003</v>
      </c>
      <c r="CE40" s="13">
        <v>54877.05</v>
      </c>
      <c r="CF40" s="13">
        <v>54877.05</v>
      </c>
      <c r="CG40" s="13">
        <v>31617.29</v>
      </c>
      <c r="CH40" s="13">
        <v>35260</v>
      </c>
      <c r="CI40" s="13">
        <v>35260</v>
      </c>
      <c r="CJ40" s="13">
        <v>35432.5</v>
      </c>
      <c r="CK40" s="13">
        <v>37700</v>
      </c>
      <c r="CL40" s="13">
        <v>37700</v>
      </c>
      <c r="CM40" s="13">
        <v>32034.9</v>
      </c>
      <c r="CN40" s="13">
        <v>42926.23</v>
      </c>
      <c r="CO40" s="13">
        <v>6960</v>
      </c>
      <c r="CP40" s="13">
        <v>10075</v>
      </c>
      <c r="CQ40" s="13">
        <v>5705</v>
      </c>
      <c r="CR40" s="13">
        <v>5705</v>
      </c>
      <c r="CS40" s="13">
        <v>5799.92</v>
      </c>
      <c r="CT40" s="13">
        <v>5705</v>
      </c>
      <c r="CU40" s="13">
        <v>0</v>
      </c>
      <c r="CV40" s="13">
        <v>0</v>
      </c>
      <c r="CW40" s="13">
        <v>0</v>
      </c>
      <c r="CX40" s="13">
        <v>0</v>
      </c>
      <c r="CY40" s="13">
        <v>0</v>
      </c>
      <c r="CZ40" s="13">
        <v>200</v>
      </c>
      <c r="DA40" s="13">
        <v>1200</v>
      </c>
      <c r="DB40" s="13">
        <v>620.4</v>
      </c>
      <c r="DC40" s="13">
        <v>219.6</v>
      </c>
      <c r="DD40" s="13">
        <v>219.6</v>
      </c>
      <c r="DE40" s="13">
        <v>0</v>
      </c>
      <c r="DF40" s="13">
        <v>400</v>
      </c>
      <c r="DG40" s="13">
        <v>400</v>
      </c>
      <c r="DH40" s="13"/>
      <c r="DI40" s="13"/>
      <c r="DJ40" s="13">
        <v>7938.35</v>
      </c>
      <c r="DK40" s="13">
        <v>7938.35</v>
      </c>
      <c r="DL40" s="13">
        <v>4175.6000000000004</v>
      </c>
      <c r="DM40" s="13">
        <v>0</v>
      </c>
      <c r="DN40" s="13">
        <v>26.64</v>
      </c>
      <c r="DO40" s="13">
        <v>26.64</v>
      </c>
      <c r="DP40" s="13">
        <v>4800</v>
      </c>
      <c r="DQ40" s="13">
        <v>11500</v>
      </c>
      <c r="DR40" s="13">
        <v>6177.64</v>
      </c>
      <c r="DS40" s="13">
        <v>4758</v>
      </c>
      <c r="DT40" s="13">
        <v>4758</v>
      </c>
      <c r="DU40" s="13">
        <v>4870</v>
      </c>
      <c r="DV40" s="13">
        <v>4825</v>
      </c>
      <c r="DW40" s="13">
        <v>4825</v>
      </c>
      <c r="DX40" s="13">
        <v>6622</v>
      </c>
      <c r="DY40" s="13">
        <v>5070</v>
      </c>
      <c r="DZ40" s="13">
        <v>7170</v>
      </c>
      <c r="EA40" s="13">
        <v>12910</v>
      </c>
      <c r="EB40" s="13">
        <v>0</v>
      </c>
      <c r="EC40" s="13">
        <v>5700</v>
      </c>
      <c r="ED40" s="13">
        <v>3500</v>
      </c>
      <c r="EE40" s="13">
        <v>0</v>
      </c>
      <c r="EF40" s="13">
        <v>0</v>
      </c>
      <c r="EG40" s="13">
        <v>6095</v>
      </c>
      <c r="EH40" s="13">
        <v>6000</v>
      </c>
      <c r="EI40" s="13">
        <v>7300</v>
      </c>
      <c r="EJ40" s="13">
        <v>5315.4</v>
      </c>
      <c r="EK40" s="13">
        <v>8000</v>
      </c>
      <c r="EL40" s="13">
        <v>8600</v>
      </c>
      <c r="EM40" s="13">
        <v>28500</v>
      </c>
      <c r="EN40" s="13">
        <v>8010</v>
      </c>
      <c r="EO40" s="13">
        <v>20000</v>
      </c>
      <c r="EP40" s="13">
        <v>11522</v>
      </c>
      <c r="EQ40" s="13">
        <v>3900</v>
      </c>
      <c r="ER40" s="13">
        <v>3900</v>
      </c>
      <c r="ES40" s="13"/>
      <c r="ET40" s="13"/>
      <c r="EU40" s="13">
        <v>16871.849999999999</v>
      </c>
      <c r="EV40" s="13">
        <v>16871.849999999999</v>
      </c>
      <c r="EW40" s="13">
        <v>3203.95</v>
      </c>
      <c r="EX40" s="13">
        <v>0</v>
      </c>
      <c r="EY40" s="13">
        <v>12756.37</v>
      </c>
      <c r="EZ40" s="13">
        <v>12599.26</v>
      </c>
      <c r="FA40" s="13">
        <v>25409.84</v>
      </c>
      <c r="FB40" s="13">
        <v>10409.84</v>
      </c>
      <c r="FC40" s="13">
        <v>8959.2900000000009</v>
      </c>
      <c r="FD40" s="13">
        <v>4230</v>
      </c>
      <c r="FE40" s="13">
        <v>4230</v>
      </c>
      <c r="FF40" s="13">
        <v>2386.02</v>
      </c>
      <c r="FG40" s="13">
        <v>3025</v>
      </c>
      <c r="FH40" s="13">
        <v>3025</v>
      </c>
      <c r="FI40" s="13">
        <v>4110</v>
      </c>
      <c r="FJ40" s="13">
        <v>21162.62</v>
      </c>
      <c r="FK40" s="13">
        <v>1655</v>
      </c>
      <c r="FL40" s="13">
        <v>1655</v>
      </c>
      <c r="FM40" s="13">
        <v>5753</v>
      </c>
      <c r="FN40" s="13">
        <v>5753</v>
      </c>
      <c r="FO40" s="13">
        <v>2990</v>
      </c>
      <c r="FP40" s="13">
        <v>4000</v>
      </c>
      <c r="FQ40" s="13">
        <v>8000</v>
      </c>
      <c r="FR40" s="13">
        <v>4325</v>
      </c>
      <c r="FS40" s="13">
        <v>4972</v>
      </c>
      <c r="FT40" s="13">
        <v>4972</v>
      </c>
      <c r="FU40" s="13">
        <v>4739.6000000000004</v>
      </c>
      <c r="FV40" s="13">
        <v>5100</v>
      </c>
      <c r="FW40" s="13">
        <v>5100</v>
      </c>
      <c r="FX40" s="13">
        <v>4959.3</v>
      </c>
      <c r="FY40" s="13">
        <v>5080</v>
      </c>
      <c r="FZ40" s="13">
        <v>5080</v>
      </c>
      <c r="GA40" s="13">
        <v>4959.3</v>
      </c>
      <c r="GB40" s="13">
        <v>5130</v>
      </c>
      <c r="GC40" s="13">
        <v>5130</v>
      </c>
      <c r="GD40" s="13"/>
      <c r="GE40" s="13"/>
      <c r="GF40" s="13">
        <v>43822.080000000002</v>
      </c>
      <c r="GG40" s="13">
        <v>43822.080000000002</v>
      </c>
      <c r="GH40" s="13">
        <v>67443.149999999994</v>
      </c>
      <c r="GI40" s="13">
        <v>93780</v>
      </c>
      <c r="GJ40" s="13">
        <v>133780</v>
      </c>
      <c r="GK40" s="13">
        <v>121968.27</v>
      </c>
      <c r="GL40" s="13">
        <v>66557.38</v>
      </c>
      <c r="GM40" s="13">
        <v>89000</v>
      </c>
      <c r="GN40" s="13">
        <v>91755.96</v>
      </c>
      <c r="GO40" s="13">
        <v>61440</v>
      </c>
      <c r="GP40" s="13">
        <v>70640</v>
      </c>
      <c r="GQ40" s="13">
        <v>94975.5</v>
      </c>
      <c r="GR40" s="13">
        <v>69406</v>
      </c>
      <c r="GS40" s="13">
        <v>69406</v>
      </c>
      <c r="GT40" s="13">
        <v>77925.789999999994</v>
      </c>
      <c r="GU40" s="13">
        <v>66700</v>
      </c>
      <c r="GV40" s="13">
        <v>69336</v>
      </c>
      <c r="GW40" s="13">
        <v>79907.92</v>
      </c>
      <c r="GX40" s="13">
        <v>57766</v>
      </c>
      <c r="GY40" s="13">
        <v>57766</v>
      </c>
      <c r="GZ40" s="13">
        <v>65150.96</v>
      </c>
      <c r="HA40" s="13">
        <v>69800</v>
      </c>
      <c r="HB40" s="13">
        <v>69800</v>
      </c>
      <c r="HC40" s="13">
        <v>3303.74</v>
      </c>
      <c r="HD40" s="13">
        <v>112641</v>
      </c>
      <c r="HE40" s="13">
        <v>92000</v>
      </c>
      <c r="HF40" s="13">
        <v>97384.56</v>
      </c>
      <c r="HG40" s="13">
        <v>63600</v>
      </c>
      <c r="HH40" s="13">
        <v>63600</v>
      </c>
      <c r="HI40" s="13">
        <v>66736.429999999993</v>
      </c>
      <c r="HJ40" s="13">
        <v>76564</v>
      </c>
      <c r="HK40" s="13">
        <v>76564</v>
      </c>
      <c r="HL40" s="13">
        <v>13522.94</v>
      </c>
      <c r="HM40" s="13">
        <v>69204</v>
      </c>
      <c r="HN40" s="13">
        <v>69204</v>
      </c>
      <c r="HO40" s="13"/>
      <c r="HP40" s="13"/>
      <c r="HQ40" s="13">
        <v>0</v>
      </c>
      <c r="HR40" s="13">
        <v>0</v>
      </c>
      <c r="HS40" s="13">
        <v>0</v>
      </c>
      <c r="HT40" s="13">
        <v>0</v>
      </c>
      <c r="HU40" s="13">
        <v>6000</v>
      </c>
      <c r="HV40" s="13">
        <v>4677</v>
      </c>
      <c r="HW40" s="13">
        <v>7452.23</v>
      </c>
      <c r="HX40" s="13">
        <v>8601.2099999999991</v>
      </c>
      <c r="HY40" s="13">
        <v>4495.8599999999997</v>
      </c>
      <c r="HZ40" s="13">
        <v>20495</v>
      </c>
      <c r="IA40" s="13">
        <v>11370.26</v>
      </c>
      <c r="IB40" s="13">
        <v>1616.29</v>
      </c>
      <c r="IC40" s="13">
        <v>2808</v>
      </c>
      <c r="ID40" s="13">
        <v>3000</v>
      </c>
      <c r="IE40" s="13">
        <v>5058.5</v>
      </c>
      <c r="IF40" s="13">
        <v>22957.22</v>
      </c>
      <c r="IG40" s="13">
        <v>3185</v>
      </c>
      <c r="IH40" s="13">
        <v>4489.0600000000004</v>
      </c>
      <c r="II40" s="13">
        <v>15421</v>
      </c>
      <c r="IJ40" s="13">
        <v>5000</v>
      </c>
      <c r="IK40" s="13">
        <v>2353.9699999999998</v>
      </c>
      <c r="IL40" s="13">
        <v>3100</v>
      </c>
      <c r="IM40" s="13">
        <v>3100</v>
      </c>
      <c r="IN40" s="13">
        <v>2523.12</v>
      </c>
      <c r="IO40" s="13">
        <v>0</v>
      </c>
      <c r="IP40" s="13">
        <v>0</v>
      </c>
      <c r="IQ40" s="13">
        <v>0</v>
      </c>
      <c r="IR40" s="13">
        <v>0</v>
      </c>
      <c r="IS40" s="13">
        <v>0</v>
      </c>
      <c r="IT40" s="13">
        <v>0</v>
      </c>
      <c r="IU40" s="13">
        <v>0</v>
      </c>
      <c r="IV40" s="13">
        <v>0</v>
      </c>
      <c r="IW40" s="13">
        <v>0</v>
      </c>
      <c r="IX40" s="13">
        <v>0</v>
      </c>
      <c r="IY40" s="13">
        <v>0</v>
      </c>
      <c r="IZ40" s="13"/>
      <c r="JA40" s="13"/>
      <c r="JB40" s="13">
        <f>C40+BY40+AN40+DJ40+EU40+GF40+HQ40</f>
        <v>194155.92000000004</v>
      </c>
      <c r="JC40" s="13">
        <f>D40+BZ40+AO40+DK40+EV40+GG40+HR40</f>
        <v>194155.92000000004</v>
      </c>
      <c r="JD40" s="13">
        <f>E40+CA40+AP40+DL40+EW40+GH40+HS40</f>
        <v>155475.69999999998</v>
      </c>
      <c r="JE40" s="13">
        <f>F40+CB40+AQ40+DM40+EX40+GI40+HT40</f>
        <v>93780</v>
      </c>
      <c r="JF40" s="13">
        <f>G40+CC40+AR40+DN40+EY40+GJ40+HU40</f>
        <v>210810.11</v>
      </c>
      <c r="JG40" s="13">
        <f>H40+CD40+AS40+DO40+EZ40+GK40+HV40</f>
        <v>189526.75</v>
      </c>
      <c r="JH40" s="13">
        <f>I40+CE40+AT40+DP40+FA40+GL40+HW40</f>
        <v>185326.00000000003</v>
      </c>
      <c r="JI40" s="13">
        <f>J40+CF40+AU40+DQ40+FB40+GM40+HX40</f>
        <v>179617.6</v>
      </c>
      <c r="JJ40" s="13">
        <f>K40+CG40+AV40+DR40+FC40+GN40+HY40</f>
        <v>144400.75</v>
      </c>
      <c r="JK40" s="13">
        <f>L40+CH40+AW40+DS40+FD40+GO40+HZ40</f>
        <v>128014</v>
      </c>
      <c r="JL40" s="13">
        <f>M40+CI40+AX40+DT40+FE40+GP40+IA40</f>
        <v>129468.77</v>
      </c>
      <c r="JM40" s="13">
        <f>N40+CJ40+AY40+DU40+FF40+GQ40+IB40</f>
        <v>144242.95000000001</v>
      </c>
      <c r="JN40" s="13">
        <f>O40+CK40+AZ40+DV40+FG40+GR40+IC40</f>
        <v>120173</v>
      </c>
      <c r="JO40" s="13">
        <f>P40+CL40+BA40+DW40+FH40+GS40+ID40</f>
        <v>120365</v>
      </c>
      <c r="JP40" s="13">
        <f>Q40+CM40+BB40+DX40+FI40+GT40+IE40</f>
        <v>127954.19</v>
      </c>
      <c r="JQ40" s="13">
        <f>R40+CN40+BC40+DY40+FJ40+GU40+IF40</f>
        <v>194008.19999999998</v>
      </c>
      <c r="JR40" s="13">
        <f>S40+CO40+BD40+DZ40+FK40+GV40+IG40</f>
        <v>92783.510000000009</v>
      </c>
      <c r="JS40" s="13">
        <f>T40+CP40+BE40+EA40+FL40+GW40+IH40</f>
        <v>111494.48</v>
      </c>
      <c r="JT40" s="13">
        <f>U40+CQ40+BF40+EB40+FM40+GX40+II40</f>
        <v>87215</v>
      </c>
      <c r="JU40" s="13">
        <f>V40+CR40+BG40+EC40+FN40+GY40+IJ40</f>
        <v>83004</v>
      </c>
      <c r="JV40" s="13">
        <f>W40+CS40+BF40+ED40+FO40+GZ40+IK40</f>
        <v>82874.850000000006</v>
      </c>
      <c r="JW40" s="13">
        <f>X40+CT40+BI40+EE40+FP40+HA40+IL40</f>
        <v>85175</v>
      </c>
      <c r="JX40" s="13">
        <f>Y40+CU40+BJ40+EF40+FQ40+HB40+IM40</f>
        <v>83470</v>
      </c>
      <c r="JY40" s="13">
        <f>Z40+BK40+CV40+EG40+FR40+HC40+IN40</f>
        <v>16646.86</v>
      </c>
      <c r="JZ40" s="13">
        <f>AA40+BL40+CW40+EH40+FS40+HD40+IO40</f>
        <v>126813</v>
      </c>
      <c r="KA40" s="13">
        <f>AB40+BM40+CX40+EI40+FT40+HE40+IP40</f>
        <v>109472</v>
      </c>
      <c r="KB40" s="13">
        <f>AC40+BN40+CY40+EJ40+FU40+HF40+IQ40</f>
        <v>111762.16</v>
      </c>
      <c r="KC40" s="13">
        <f>AD40+BO40+CZ40+EK40+FV40+HG40+IR40</f>
        <v>83400</v>
      </c>
      <c r="KD40" s="13">
        <f>AE40+BP40+DA40+EL40+FW40+HH40+IS40</f>
        <v>85000</v>
      </c>
      <c r="KE40" s="13">
        <f>AF40+BQ40+DB40+EM40+FX40+HI40+IT40</f>
        <v>100816.13</v>
      </c>
      <c r="KF40" s="13">
        <f>AG40+BR40+DC40+EN40+FY40+HJ40+IU40</f>
        <v>123273.60000000001</v>
      </c>
      <c r="KG40" s="13">
        <f>AH40+BS40+DD40+EO40+FZ40+HK40+IV40</f>
        <v>130263.6</v>
      </c>
      <c r="KH40" s="13">
        <f>AI40+BT40+DE40+EP40+GA40+HL40+IW40</f>
        <v>45504.24</v>
      </c>
      <c r="KI40" s="13">
        <f>AJ40+BU40+DF40+EQ40+GB40+HM40+IX40</f>
        <v>105034</v>
      </c>
      <c r="KJ40" s="13">
        <f>AK40+BV40+DG40+ER40+GC40+HN40+IY40</f>
        <v>105034</v>
      </c>
      <c r="KK40" s="13">
        <f>AL40+BW40+DH40+ES40+GD40+HO40+IZ40</f>
        <v>0</v>
      </c>
      <c r="KL40" s="13">
        <f>AM40+BX40+DI40+ET40+GE40+HP40+JA40</f>
        <v>0</v>
      </c>
    </row>
    <row r="41" spans="1:298" ht="15" customHeight="1" x14ac:dyDescent="0.25">
      <c r="A41" s="5">
        <v>2124</v>
      </c>
      <c r="B41" s="9" t="s">
        <v>26</v>
      </c>
      <c r="C41" s="13">
        <v>5432.32</v>
      </c>
      <c r="D41" s="13">
        <v>1000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/>
      <c r="AM41" s="13"/>
      <c r="AN41" s="13">
        <v>41285.589999999997</v>
      </c>
      <c r="AO41" s="13">
        <v>20000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13">
        <v>0</v>
      </c>
      <c r="BI41" s="13">
        <v>0</v>
      </c>
      <c r="BJ41" s="13">
        <v>0</v>
      </c>
      <c r="BK41" s="13">
        <v>0</v>
      </c>
      <c r="BL41" s="13">
        <v>0</v>
      </c>
      <c r="BM41" s="13">
        <v>0</v>
      </c>
      <c r="BN41" s="13">
        <v>0</v>
      </c>
      <c r="BO41" s="13">
        <v>0</v>
      </c>
      <c r="BP41" s="13">
        <v>0</v>
      </c>
      <c r="BQ41" s="13">
        <v>0</v>
      </c>
      <c r="BR41" s="13">
        <v>0</v>
      </c>
      <c r="BS41" s="13">
        <v>0</v>
      </c>
      <c r="BT41" s="13">
        <v>0</v>
      </c>
      <c r="BU41" s="13">
        <v>0</v>
      </c>
      <c r="BV41" s="13">
        <v>0</v>
      </c>
      <c r="BW41" s="13"/>
      <c r="BX41" s="13"/>
      <c r="BY41" s="13">
        <v>24988.65</v>
      </c>
      <c r="BZ41" s="13">
        <v>1000</v>
      </c>
      <c r="CA41" s="13">
        <v>0</v>
      </c>
      <c r="CB41" s="13">
        <v>0</v>
      </c>
      <c r="CC41" s="13">
        <v>0</v>
      </c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>
        <v>0</v>
      </c>
      <c r="CM41" s="13">
        <v>0</v>
      </c>
      <c r="CN41" s="13">
        <v>3377.05</v>
      </c>
      <c r="CO41" s="13">
        <v>3377.05</v>
      </c>
      <c r="CP41" s="13">
        <v>0</v>
      </c>
      <c r="CQ41" s="13">
        <v>0</v>
      </c>
      <c r="CR41" s="13">
        <v>0</v>
      </c>
      <c r="CS41" s="13">
        <v>0</v>
      </c>
      <c r="CT41" s="13">
        <v>0</v>
      </c>
      <c r="CU41" s="13">
        <v>0</v>
      </c>
      <c r="CV41" s="13">
        <v>0</v>
      </c>
      <c r="CW41" s="13">
        <v>0</v>
      </c>
      <c r="CX41" s="13">
        <v>0</v>
      </c>
      <c r="CY41" s="13">
        <v>0</v>
      </c>
      <c r="CZ41" s="13">
        <v>0</v>
      </c>
      <c r="DA41" s="13">
        <v>0</v>
      </c>
      <c r="DB41" s="13">
        <v>0</v>
      </c>
      <c r="DC41" s="13">
        <v>0</v>
      </c>
      <c r="DD41" s="13">
        <v>0</v>
      </c>
      <c r="DE41" s="13">
        <v>0</v>
      </c>
      <c r="DF41" s="13">
        <v>0</v>
      </c>
      <c r="DG41" s="13">
        <v>0</v>
      </c>
      <c r="DH41" s="13"/>
      <c r="DI41" s="13"/>
      <c r="DJ41" s="13">
        <v>1086.46</v>
      </c>
      <c r="DK41" s="13">
        <v>1086.46</v>
      </c>
      <c r="DL41" s="13">
        <v>0</v>
      </c>
      <c r="DM41" s="13">
        <v>0</v>
      </c>
      <c r="DN41" s="13">
        <v>0</v>
      </c>
      <c r="DO41" s="13">
        <v>0</v>
      </c>
      <c r="DP41" s="13">
        <v>0</v>
      </c>
      <c r="DQ41" s="13">
        <v>0</v>
      </c>
      <c r="DR41" s="13">
        <v>0</v>
      </c>
      <c r="DS41" s="13">
        <v>0</v>
      </c>
      <c r="DT41" s="13">
        <v>0</v>
      </c>
      <c r="DU41" s="13">
        <v>0</v>
      </c>
      <c r="DV41" s="13">
        <v>0</v>
      </c>
      <c r="DW41" s="13">
        <v>0</v>
      </c>
      <c r="DX41" s="13">
        <v>0</v>
      </c>
      <c r="DY41" s="13">
        <v>0</v>
      </c>
      <c r="DZ41" s="13">
        <v>0</v>
      </c>
      <c r="EA41" s="13">
        <v>0</v>
      </c>
      <c r="EB41" s="13">
        <v>0</v>
      </c>
      <c r="EC41" s="13">
        <v>0</v>
      </c>
      <c r="ED41" s="13">
        <v>0</v>
      </c>
      <c r="EE41" s="13">
        <v>0</v>
      </c>
      <c r="EF41" s="13">
        <v>0</v>
      </c>
      <c r="EG41" s="13">
        <v>0</v>
      </c>
      <c r="EH41" s="13">
        <v>6000</v>
      </c>
      <c r="EI41" s="13">
        <v>7000</v>
      </c>
      <c r="EJ41" s="13">
        <v>7612.12</v>
      </c>
      <c r="EK41" s="13">
        <v>6000</v>
      </c>
      <c r="EL41" s="13">
        <v>20000</v>
      </c>
      <c r="EM41" s="13">
        <v>14205</v>
      </c>
      <c r="EN41" s="13">
        <v>18000</v>
      </c>
      <c r="EO41" s="13">
        <v>18000</v>
      </c>
      <c r="EP41" s="13">
        <v>7450</v>
      </c>
      <c r="EQ41" s="13">
        <v>10500</v>
      </c>
      <c r="ER41" s="13">
        <v>10500</v>
      </c>
      <c r="ES41" s="13"/>
      <c r="ET41" s="13"/>
      <c r="EU41" s="13">
        <v>10864.63</v>
      </c>
      <c r="EV41" s="13">
        <v>1000</v>
      </c>
      <c r="EW41" s="13">
        <v>0</v>
      </c>
      <c r="EX41" s="13">
        <v>0</v>
      </c>
      <c r="EY41" s="13">
        <v>0</v>
      </c>
      <c r="EZ41" s="13">
        <v>0</v>
      </c>
      <c r="FA41" s="13">
        <v>0</v>
      </c>
      <c r="FB41" s="13">
        <v>0</v>
      </c>
      <c r="FC41" s="13">
        <v>0</v>
      </c>
      <c r="FD41" s="13">
        <v>0</v>
      </c>
      <c r="FE41" s="13">
        <v>0</v>
      </c>
      <c r="FF41" s="13">
        <v>0</v>
      </c>
      <c r="FG41" s="13">
        <v>0</v>
      </c>
      <c r="FH41" s="13">
        <v>0</v>
      </c>
      <c r="FI41" s="13">
        <v>0</v>
      </c>
      <c r="FJ41" s="13">
        <v>0</v>
      </c>
      <c r="FK41" s="13">
        <v>0</v>
      </c>
      <c r="FL41" s="13">
        <v>0</v>
      </c>
      <c r="FM41" s="13">
        <v>0</v>
      </c>
      <c r="FN41" s="13">
        <v>0</v>
      </c>
      <c r="FO41" s="13">
        <v>0</v>
      </c>
      <c r="FP41" s="13">
        <v>0</v>
      </c>
      <c r="FQ41" s="13">
        <v>0</v>
      </c>
      <c r="FR41" s="13">
        <v>0</v>
      </c>
      <c r="FS41" s="13">
        <v>0</v>
      </c>
      <c r="FT41" s="13">
        <v>0</v>
      </c>
      <c r="FU41" s="13">
        <v>0</v>
      </c>
      <c r="FV41" s="13">
        <v>0</v>
      </c>
      <c r="FW41" s="13">
        <v>0</v>
      </c>
      <c r="FX41" s="13">
        <v>0</v>
      </c>
      <c r="FY41" s="13">
        <v>0</v>
      </c>
      <c r="FZ41" s="13">
        <v>0</v>
      </c>
      <c r="GA41" s="13">
        <v>0</v>
      </c>
      <c r="GB41" s="13">
        <v>0</v>
      </c>
      <c r="GC41" s="13">
        <v>0</v>
      </c>
      <c r="GD41" s="13"/>
      <c r="GE41" s="13"/>
      <c r="GF41" s="13">
        <v>55921.5</v>
      </c>
      <c r="GG41" s="13">
        <v>55921.5</v>
      </c>
      <c r="GH41" s="13">
        <v>39760.65</v>
      </c>
      <c r="GI41" s="13">
        <v>65440</v>
      </c>
      <c r="GJ41" s="13">
        <v>95440</v>
      </c>
      <c r="GK41" s="13">
        <v>86107.83</v>
      </c>
      <c r="GL41" s="13">
        <v>119672.13</v>
      </c>
      <c r="GM41" s="13">
        <v>216000</v>
      </c>
      <c r="GN41" s="13">
        <v>148219.57999999999</v>
      </c>
      <c r="GO41" s="13">
        <v>70200</v>
      </c>
      <c r="GP41" s="13">
        <v>50000</v>
      </c>
      <c r="GQ41" s="13">
        <v>51479.38</v>
      </c>
      <c r="GR41" s="13">
        <v>88374</v>
      </c>
      <c r="GS41" s="13">
        <v>100000</v>
      </c>
      <c r="GT41" s="13">
        <v>28618.44</v>
      </c>
      <c r="GU41" s="13">
        <v>96106.559999999998</v>
      </c>
      <c r="GV41" s="13">
        <v>88335</v>
      </c>
      <c r="GW41" s="13">
        <v>148564.93</v>
      </c>
      <c r="GX41" s="13">
        <v>95738</v>
      </c>
      <c r="GY41" s="13">
        <v>95738</v>
      </c>
      <c r="GZ41" s="13">
        <v>107511.79</v>
      </c>
      <c r="HA41" s="13">
        <v>125700</v>
      </c>
      <c r="HB41" s="13">
        <v>125700</v>
      </c>
      <c r="HC41" s="13">
        <v>75995.62</v>
      </c>
      <c r="HD41" s="13">
        <v>126847</v>
      </c>
      <c r="HE41" s="13">
        <v>130000</v>
      </c>
      <c r="HF41" s="13">
        <v>118267.19</v>
      </c>
      <c r="HG41" s="13">
        <v>123200</v>
      </c>
      <c r="HH41" s="13">
        <v>123200</v>
      </c>
      <c r="HI41" s="13">
        <v>148881.16</v>
      </c>
      <c r="HJ41" s="13">
        <v>147800</v>
      </c>
      <c r="HK41" s="13">
        <v>147800</v>
      </c>
      <c r="HL41" s="13">
        <v>100034.7</v>
      </c>
      <c r="HM41" s="13">
        <v>160600</v>
      </c>
      <c r="HN41" s="13">
        <v>160600</v>
      </c>
      <c r="HO41" s="13"/>
      <c r="HP41" s="13"/>
      <c r="HQ41" s="13">
        <v>0</v>
      </c>
      <c r="HR41" s="13">
        <v>0</v>
      </c>
      <c r="HS41" s="13">
        <v>0</v>
      </c>
      <c r="HT41" s="13">
        <v>1000</v>
      </c>
      <c r="HU41" s="13">
        <v>7500</v>
      </c>
      <c r="HV41" s="13">
        <v>8145.56</v>
      </c>
      <c r="HW41" s="13">
        <v>22327.87</v>
      </c>
      <c r="HX41" s="13">
        <v>47520</v>
      </c>
      <c r="HY41" s="13">
        <v>34981.1</v>
      </c>
      <c r="HZ41" s="13">
        <v>19800</v>
      </c>
      <c r="IA41" s="13">
        <v>15400</v>
      </c>
      <c r="IB41" s="13">
        <v>10791.29</v>
      </c>
      <c r="IC41" s="13">
        <v>24926</v>
      </c>
      <c r="ID41" s="13">
        <v>24926</v>
      </c>
      <c r="IE41" s="13">
        <v>6296.05</v>
      </c>
      <c r="IF41" s="13">
        <v>21143.439999999999</v>
      </c>
      <c r="IG41" s="13">
        <v>24915</v>
      </c>
      <c r="IH41" s="13">
        <v>30932.36</v>
      </c>
      <c r="II41" s="13">
        <v>21062</v>
      </c>
      <c r="IJ41" s="13">
        <v>21062</v>
      </c>
      <c r="IK41" s="13">
        <v>23652.58</v>
      </c>
      <c r="IL41" s="13">
        <v>23200</v>
      </c>
      <c r="IM41" s="13">
        <v>23200</v>
      </c>
      <c r="IN41" s="13">
        <v>11837.36</v>
      </c>
      <c r="IO41" s="13">
        <v>0</v>
      </c>
      <c r="IP41" s="13">
        <v>0</v>
      </c>
      <c r="IQ41" s="13">
        <v>0</v>
      </c>
      <c r="IR41" s="13">
        <v>0</v>
      </c>
      <c r="IS41" s="13">
        <v>0</v>
      </c>
      <c r="IT41" s="13">
        <v>0</v>
      </c>
      <c r="IU41" s="13">
        <v>0</v>
      </c>
      <c r="IV41" s="13">
        <v>0</v>
      </c>
      <c r="IW41" s="13">
        <v>0</v>
      </c>
      <c r="IX41" s="13">
        <v>0</v>
      </c>
      <c r="IY41" s="13">
        <v>0</v>
      </c>
      <c r="IZ41" s="13"/>
      <c r="JA41" s="13"/>
      <c r="JB41" s="13">
        <f>C41+BY41+AN41+DJ41+EU41+GF41+HQ41</f>
        <v>139579.15000000002</v>
      </c>
      <c r="JC41" s="13">
        <f>D41+BZ41+AO41+DK41+EV41+GG41+HR41</f>
        <v>80007.959999999992</v>
      </c>
      <c r="JD41" s="13">
        <f>E41+CA41+AP41+DL41+EW41+GH41+HS41</f>
        <v>39760.65</v>
      </c>
      <c r="JE41" s="13">
        <f>F41+CB41+AQ41+DM41+EX41+GI41+HT41</f>
        <v>66440</v>
      </c>
      <c r="JF41" s="13">
        <f>G41+CC41+AR41+DN41+EY41+GJ41+HU41</f>
        <v>102940</v>
      </c>
      <c r="JG41" s="13">
        <f>H41+CD41+AS41+DO41+EZ41+GK41+HV41</f>
        <v>94253.39</v>
      </c>
      <c r="JH41" s="13">
        <f>I41+CE41+AT41+DP41+FA41+GL41+HW41</f>
        <v>142000</v>
      </c>
      <c r="JI41" s="13">
        <f>J41+CF41+AU41+DQ41+FB41+GM41+HX41</f>
        <v>263520</v>
      </c>
      <c r="JJ41" s="13">
        <f>K41+CG41+AV41+DR41+FC41+GN41+HY41</f>
        <v>183200.68</v>
      </c>
      <c r="JK41" s="13">
        <f>L41+CH41+AW41+DS41+FD41+GO41+HZ41</f>
        <v>90000</v>
      </c>
      <c r="JL41" s="13">
        <f>M41+CI41+AX41+DT41+FE41+GP41+IA41</f>
        <v>65400</v>
      </c>
      <c r="JM41" s="13">
        <f>N41+CJ41+AY41+DU41+FF41+GQ41+IB41</f>
        <v>62270.67</v>
      </c>
      <c r="JN41" s="13">
        <f>O41+CK41+AZ41+DV41+FG41+GR41+IC41</f>
        <v>113300</v>
      </c>
      <c r="JO41" s="13">
        <f>P41+CL41+BA41+DW41+FH41+GS41+ID41</f>
        <v>124926</v>
      </c>
      <c r="JP41" s="13">
        <f>Q41+CM41+BB41+DX41+FI41+GT41+IE41</f>
        <v>34914.49</v>
      </c>
      <c r="JQ41" s="13">
        <f>R41+CN41+BC41+DY41+FJ41+GU41+IF41</f>
        <v>120627.05</v>
      </c>
      <c r="JR41" s="13">
        <f>S41+CO41+BD41+DZ41+FK41+GV41+IG41</f>
        <v>116627.05</v>
      </c>
      <c r="JS41" s="13">
        <f>T41+CP41+BE41+EA41+FL41+GW41+IH41</f>
        <v>179497.28999999998</v>
      </c>
      <c r="JT41" s="13">
        <f>U41+CQ41+BF41+EB41+FM41+GX41+II41</f>
        <v>116800</v>
      </c>
      <c r="JU41" s="13">
        <f>V41+CR41+BG41+EC41+FN41+GY41+IJ41</f>
        <v>116800</v>
      </c>
      <c r="JV41" s="13">
        <f>W41+CS41+BH41+ED41+FO41+GZ41+IK41</f>
        <v>131164.37</v>
      </c>
      <c r="JW41" s="13">
        <f>X41+CT41+BI41+EE41+FP41+HA41+IL41</f>
        <v>148900</v>
      </c>
      <c r="JX41" s="13">
        <f>Y41+CU41+BJ41+EF41+FQ41+HB41+IM41</f>
        <v>148900</v>
      </c>
      <c r="JY41" s="13">
        <f>Z41+BK41+CV41+EG41+FR41+HC41+IN41</f>
        <v>87832.98</v>
      </c>
      <c r="JZ41" s="13">
        <f>AA41+BL41+CW41+EH41+FS41+HD41+IO41</f>
        <v>132847</v>
      </c>
      <c r="KA41" s="13">
        <f>AB41+BM41+CX41+EI41+FT41+HE41+IP41</f>
        <v>137000</v>
      </c>
      <c r="KB41" s="13">
        <f>AC41+BN41+CY41+EJ41+FU41+HF41+IQ41</f>
        <v>125879.31</v>
      </c>
      <c r="KC41" s="13">
        <f>AD41+BO41+CZ41+EK41+FV41+HG41+IR41</f>
        <v>129200</v>
      </c>
      <c r="KD41" s="13">
        <f>AE41+BP41+DA41+EL41+FW41+HH41+IS41</f>
        <v>143200</v>
      </c>
      <c r="KE41" s="13">
        <f>AF41+BQ41+DB41+EM41+FX41+HI41+IT41</f>
        <v>163086.16</v>
      </c>
      <c r="KF41" s="13">
        <f>AG41+BR41+DC41+EN41+FY41+HJ41+IU41</f>
        <v>165800</v>
      </c>
      <c r="KG41" s="13">
        <f>AH41+BS41+DD41+EO41+FZ41+HK41+IV41</f>
        <v>165800</v>
      </c>
      <c r="KH41" s="13">
        <f>AI41+BT41+DE41+EP41+GA41+HL41+IW41</f>
        <v>107484.7</v>
      </c>
      <c r="KI41" s="13">
        <f>AJ41+BU41+DF41+EQ41+GB41+HM41+IX41</f>
        <v>171100</v>
      </c>
      <c r="KJ41" s="13">
        <f>AK41+BV41+DG41+ER41+GC41+HN41+IY41</f>
        <v>171100</v>
      </c>
      <c r="KK41" s="13">
        <f>AL41+BW41+DH41+ES41+GD41+HO41+IZ41</f>
        <v>0</v>
      </c>
      <c r="KL41" s="13">
        <f>AM41+BX41+DI41+ET41+GE41+HP41+JA41</f>
        <v>0</v>
      </c>
    </row>
    <row r="42" spans="1:298" x14ac:dyDescent="0.25">
      <c r="A42" s="5">
        <v>2125</v>
      </c>
      <c r="B42" s="9" t="s">
        <v>27</v>
      </c>
      <c r="C42" s="13">
        <v>3711.12</v>
      </c>
      <c r="D42" s="13">
        <v>3711.12</v>
      </c>
      <c r="E42" s="13">
        <v>2482.3200000000002</v>
      </c>
      <c r="F42" s="13">
        <v>50</v>
      </c>
      <c r="G42" s="13">
        <v>290.19</v>
      </c>
      <c r="H42" s="13">
        <v>290.19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770</v>
      </c>
      <c r="W42" s="13">
        <v>770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/>
      <c r="AM42" s="13"/>
      <c r="AN42" s="13">
        <v>41195.120000000003</v>
      </c>
      <c r="AO42" s="13">
        <v>41195.120000000003</v>
      </c>
      <c r="AP42" s="13">
        <v>32779.74</v>
      </c>
      <c r="AQ42" s="13">
        <v>14765</v>
      </c>
      <c r="AR42" s="13">
        <v>18282.490000000002</v>
      </c>
      <c r="AS42" s="13">
        <v>10406.52</v>
      </c>
      <c r="AT42" s="13">
        <v>6316.39</v>
      </c>
      <c r="AU42" s="13">
        <v>6316.39</v>
      </c>
      <c r="AV42" s="13">
        <v>6279.73</v>
      </c>
      <c r="AW42" s="13">
        <v>8443</v>
      </c>
      <c r="AX42" s="13">
        <v>8443</v>
      </c>
      <c r="AY42" s="13">
        <v>5240</v>
      </c>
      <c r="AZ42" s="13">
        <v>8831</v>
      </c>
      <c r="BA42" s="13">
        <v>8831</v>
      </c>
      <c r="BB42" s="13">
        <v>6980</v>
      </c>
      <c r="BC42" s="13">
        <v>7793</v>
      </c>
      <c r="BD42" s="13">
        <v>7793</v>
      </c>
      <c r="BE42" s="13">
        <v>7793</v>
      </c>
      <c r="BF42" s="13">
        <v>7793</v>
      </c>
      <c r="BG42" s="13">
        <v>7793</v>
      </c>
      <c r="BH42" s="13">
        <v>3423</v>
      </c>
      <c r="BI42" s="13">
        <v>7800</v>
      </c>
      <c r="BJ42" s="13">
        <v>7800</v>
      </c>
      <c r="BK42" s="13">
        <v>5163</v>
      </c>
      <c r="BL42" s="13">
        <v>12720</v>
      </c>
      <c r="BM42" s="13">
        <v>10720</v>
      </c>
      <c r="BN42" s="13">
        <v>3184.2</v>
      </c>
      <c r="BO42" s="13">
        <v>3200</v>
      </c>
      <c r="BP42" s="13">
        <v>3200</v>
      </c>
      <c r="BQ42" s="13">
        <v>3410.5</v>
      </c>
      <c r="BR42" s="13">
        <v>3200</v>
      </c>
      <c r="BS42" s="13">
        <v>3200</v>
      </c>
      <c r="BT42" s="13">
        <v>3238.87</v>
      </c>
      <c r="BU42" s="13">
        <v>3366</v>
      </c>
      <c r="BV42" s="13">
        <v>3366</v>
      </c>
      <c r="BW42" s="13"/>
      <c r="BX42" s="13"/>
      <c r="BY42" s="13">
        <v>21728.880000000001</v>
      </c>
      <c r="BZ42" s="13">
        <v>21728.880000000001</v>
      </c>
      <c r="CA42" s="13">
        <v>12638.78</v>
      </c>
      <c r="CB42" s="13">
        <v>3400</v>
      </c>
      <c r="CC42" s="13">
        <v>3915.9</v>
      </c>
      <c r="CD42" s="13">
        <v>1735.91</v>
      </c>
      <c r="CE42" s="13">
        <v>2833.61</v>
      </c>
      <c r="CF42" s="13">
        <v>4730.5600000000004</v>
      </c>
      <c r="CG42" s="13">
        <v>4304.16</v>
      </c>
      <c r="CH42" s="13">
        <v>1060</v>
      </c>
      <c r="CI42" s="13">
        <v>1220</v>
      </c>
      <c r="CJ42" s="13">
        <v>1220</v>
      </c>
      <c r="CK42" s="13">
        <v>1170</v>
      </c>
      <c r="CL42" s="13">
        <v>1170</v>
      </c>
      <c r="CM42" s="13">
        <v>1381.04</v>
      </c>
      <c r="CN42" s="13">
        <v>0</v>
      </c>
      <c r="CO42" s="13">
        <v>0</v>
      </c>
      <c r="CP42" s="13">
        <v>1220</v>
      </c>
      <c r="CQ42" s="13">
        <v>1420</v>
      </c>
      <c r="CR42" s="13">
        <v>3800</v>
      </c>
      <c r="CS42" s="13">
        <v>3528.24</v>
      </c>
      <c r="CT42" s="13">
        <v>1200</v>
      </c>
      <c r="CU42" s="13">
        <v>1200</v>
      </c>
      <c r="CV42" s="13">
        <v>70</v>
      </c>
      <c r="CW42" s="13">
        <v>1520</v>
      </c>
      <c r="CX42" s="13">
        <v>150</v>
      </c>
      <c r="CY42" s="13">
        <v>0</v>
      </c>
      <c r="CZ42" s="13">
        <v>100</v>
      </c>
      <c r="DA42" s="13">
        <v>100</v>
      </c>
      <c r="DB42" s="13"/>
      <c r="DC42" s="13">
        <v>100</v>
      </c>
      <c r="DD42" s="13">
        <v>100</v>
      </c>
      <c r="DE42" s="13">
        <v>0</v>
      </c>
      <c r="DF42" s="13">
        <v>0</v>
      </c>
      <c r="DG42" s="13">
        <v>0</v>
      </c>
      <c r="DH42" s="13"/>
      <c r="DI42" s="13"/>
      <c r="DJ42" s="13">
        <v>742.22</v>
      </c>
      <c r="DK42" s="13">
        <v>742.22</v>
      </c>
      <c r="DL42" s="13">
        <v>496.47</v>
      </c>
      <c r="DM42" s="13">
        <v>5</v>
      </c>
      <c r="DN42" s="13">
        <v>32.24</v>
      </c>
      <c r="DO42" s="13">
        <v>32.24</v>
      </c>
      <c r="DP42" s="13">
        <v>0</v>
      </c>
      <c r="DQ42" s="13">
        <v>0</v>
      </c>
      <c r="DR42" s="13">
        <v>0</v>
      </c>
      <c r="DS42" s="13">
        <v>0</v>
      </c>
      <c r="DT42" s="13">
        <v>0</v>
      </c>
      <c r="DU42" s="13">
        <v>0</v>
      </c>
      <c r="DV42" s="13">
        <v>0</v>
      </c>
      <c r="DW42" s="13">
        <v>0</v>
      </c>
      <c r="DX42" s="13">
        <v>0</v>
      </c>
      <c r="DY42" s="13">
        <v>0</v>
      </c>
      <c r="DZ42" s="13">
        <v>0</v>
      </c>
      <c r="EA42" s="13">
        <v>0</v>
      </c>
      <c r="EB42" s="13">
        <v>0</v>
      </c>
      <c r="EC42" s="13">
        <v>0</v>
      </c>
      <c r="ED42" s="13">
        <v>0</v>
      </c>
      <c r="EE42" s="13">
        <v>0</v>
      </c>
      <c r="EF42" s="13">
        <v>0</v>
      </c>
      <c r="EG42" s="13">
        <v>2950</v>
      </c>
      <c r="EH42" s="13">
        <v>1200</v>
      </c>
      <c r="EI42" s="13">
        <v>4000</v>
      </c>
      <c r="EJ42" s="13">
        <v>1045.19</v>
      </c>
      <c r="EK42" s="13">
        <v>3900</v>
      </c>
      <c r="EL42" s="13">
        <v>3900</v>
      </c>
      <c r="EM42" s="13">
        <v>6358.5</v>
      </c>
      <c r="EN42" s="13">
        <v>16500</v>
      </c>
      <c r="EO42" s="13">
        <v>16500</v>
      </c>
      <c r="EP42" s="13">
        <v>10337.5</v>
      </c>
      <c r="EQ42" s="13">
        <v>8750</v>
      </c>
      <c r="ER42" s="13">
        <v>8750</v>
      </c>
      <c r="ES42" s="13"/>
      <c r="ET42" s="13"/>
      <c r="EU42" s="13">
        <v>14972.63</v>
      </c>
      <c r="EV42" s="13">
        <v>14972.63</v>
      </c>
      <c r="EW42" s="13">
        <v>6672.7</v>
      </c>
      <c r="EX42" s="13">
        <v>2390</v>
      </c>
      <c r="EY42" s="13">
        <v>2712.44</v>
      </c>
      <c r="EZ42" s="13">
        <v>794.44</v>
      </c>
      <c r="FA42" s="13">
        <v>1986.89</v>
      </c>
      <c r="FB42" s="13">
        <v>1986.89</v>
      </c>
      <c r="FC42" s="13">
        <v>404</v>
      </c>
      <c r="FD42" s="13">
        <v>1800</v>
      </c>
      <c r="FE42" s="13">
        <v>3000</v>
      </c>
      <c r="FF42" s="13">
        <v>2855</v>
      </c>
      <c r="FG42" s="13">
        <v>1798</v>
      </c>
      <c r="FH42" s="13">
        <v>1798</v>
      </c>
      <c r="FI42" s="13">
        <v>2705</v>
      </c>
      <c r="FJ42" s="13">
        <v>5138.6000000000004</v>
      </c>
      <c r="FK42" s="13">
        <v>5138.6000000000004</v>
      </c>
      <c r="FL42" s="13">
        <v>2955.99</v>
      </c>
      <c r="FM42" s="13">
        <v>3253</v>
      </c>
      <c r="FN42" s="13">
        <v>3253</v>
      </c>
      <c r="FO42" s="13">
        <v>2832.56</v>
      </c>
      <c r="FP42" s="13">
        <v>4400</v>
      </c>
      <c r="FQ42" s="13">
        <v>4400</v>
      </c>
      <c r="FR42" s="13">
        <v>3258</v>
      </c>
      <c r="FS42" s="13">
        <v>5341</v>
      </c>
      <c r="FT42" s="13">
        <v>5341</v>
      </c>
      <c r="FU42" s="13">
        <v>3240</v>
      </c>
      <c r="FV42" s="13">
        <v>671</v>
      </c>
      <c r="FW42" s="13">
        <v>2000</v>
      </c>
      <c r="FX42" s="13">
        <v>1598.2</v>
      </c>
      <c r="FY42" s="13">
        <v>1500</v>
      </c>
      <c r="FZ42" s="13">
        <v>1500</v>
      </c>
      <c r="GA42" s="13">
        <v>1464</v>
      </c>
      <c r="GB42" s="13">
        <v>1500</v>
      </c>
      <c r="GC42" s="13">
        <v>1500</v>
      </c>
      <c r="GD42" s="13"/>
      <c r="GE42" s="13"/>
      <c r="GF42" s="13">
        <v>52509.63</v>
      </c>
      <c r="GG42" s="13">
        <v>67069.17</v>
      </c>
      <c r="GH42" s="13">
        <v>96688.92</v>
      </c>
      <c r="GI42" s="13">
        <v>114349</v>
      </c>
      <c r="GJ42" s="13">
        <v>89670.73</v>
      </c>
      <c r="GK42" s="13">
        <v>83640.179999999993</v>
      </c>
      <c r="GL42" s="13">
        <v>72589.34</v>
      </c>
      <c r="GM42" s="13">
        <v>72589.34</v>
      </c>
      <c r="GN42" s="13">
        <v>62835.23</v>
      </c>
      <c r="GO42" s="13">
        <v>66477</v>
      </c>
      <c r="GP42" s="13">
        <v>66477</v>
      </c>
      <c r="GQ42" s="13">
        <v>59501.84</v>
      </c>
      <c r="GR42" s="13">
        <v>62515</v>
      </c>
      <c r="GS42" s="13">
        <v>62515</v>
      </c>
      <c r="GT42" s="13">
        <v>92648.31</v>
      </c>
      <c r="GU42" s="13">
        <v>94561.61</v>
      </c>
      <c r="GV42" s="13">
        <v>94560</v>
      </c>
      <c r="GW42" s="13">
        <v>77715.03</v>
      </c>
      <c r="GX42" s="13">
        <v>89053</v>
      </c>
      <c r="GY42" s="13">
        <v>89053</v>
      </c>
      <c r="GZ42" s="13">
        <v>76295.899999999994</v>
      </c>
      <c r="HA42" s="13">
        <v>85000</v>
      </c>
      <c r="HB42" s="13">
        <v>85000</v>
      </c>
      <c r="HC42" s="13">
        <v>73520.69</v>
      </c>
      <c r="HD42" s="13">
        <v>101882</v>
      </c>
      <c r="HE42" s="13">
        <v>80882</v>
      </c>
      <c r="HF42" s="13">
        <v>62776.89</v>
      </c>
      <c r="HG42" s="13">
        <v>81600</v>
      </c>
      <c r="HH42" s="13">
        <v>81600</v>
      </c>
      <c r="HI42" s="13">
        <v>88721.67</v>
      </c>
      <c r="HJ42" s="13">
        <v>86650</v>
      </c>
      <c r="HK42" s="13">
        <v>86650</v>
      </c>
      <c r="HL42" s="13">
        <v>73306.37</v>
      </c>
      <c r="HM42" s="13">
        <v>86223</v>
      </c>
      <c r="HN42" s="13">
        <v>86223</v>
      </c>
      <c r="HO42" s="13"/>
      <c r="HP42" s="13"/>
      <c r="HQ42" s="13">
        <v>0</v>
      </c>
      <c r="HR42" s="13">
        <v>0</v>
      </c>
      <c r="HS42" s="13">
        <v>0</v>
      </c>
      <c r="HT42" s="13">
        <v>1000</v>
      </c>
      <c r="HU42" s="13">
        <v>3200</v>
      </c>
      <c r="HV42" s="13">
        <v>3808.68</v>
      </c>
      <c r="HW42" s="13">
        <v>0</v>
      </c>
      <c r="HX42" s="13">
        <v>15900</v>
      </c>
      <c r="HY42" s="13">
        <v>7153.79</v>
      </c>
      <c r="HZ42" s="13">
        <v>18130</v>
      </c>
      <c r="IA42" s="13">
        <v>18130</v>
      </c>
      <c r="IB42" s="13">
        <v>8124.41</v>
      </c>
      <c r="IC42" s="13">
        <v>17287</v>
      </c>
      <c r="ID42" s="13">
        <v>17287</v>
      </c>
      <c r="IE42" s="13">
        <v>13249.68</v>
      </c>
      <c r="IF42" s="13">
        <v>24391.46</v>
      </c>
      <c r="IG42" s="13">
        <v>21350</v>
      </c>
      <c r="IH42" s="13">
        <v>12744.65</v>
      </c>
      <c r="II42" s="13">
        <v>17974</v>
      </c>
      <c r="IJ42" s="13">
        <v>17974</v>
      </c>
      <c r="IK42" s="13">
        <v>12408.09</v>
      </c>
      <c r="IL42" s="13">
        <v>21700</v>
      </c>
      <c r="IM42" s="13">
        <v>21700</v>
      </c>
      <c r="IN42" s="13">
        <v>9791.31</v>
      </c>
      <c r="IO42" s="13">
        <v>0</v>
      </c>
      <c r="IP42" s="13">
        <v>0</v>
      </c>
      <c r="IQ42" s="13">
        <v>0</v>
      </c>
      <c r="IR42" s="13">
        <v>0</v>
      </c>
      <c r="IS42" s="13">
        <v>0</v>
      </c>
      <c r="IT42" s="13">
        <v>0</v>
      </c>
      <c r="IU42" s="13">
        <v>0</v>
      </c>
      <c r="IV42" s="13">
        <v>0</v>
      </c>
      <c r="IW42" s="13">
        <v>0</v>
      </c>
      <c r="IX42" s="13">
        <v>0</v>
      </c>
      <c r="IY42" s="13">
        <v>0</v>
      </c>
      <c r="IZ42" s="13"/>
      <c r="JA42" s="13"/>
      <c r="JB42" s="13">
        <f>C42+BY42+AN42+DJ42+EU42+GF42+HQ42</f>
        <v>134859.6</v>
      </c>
      <c r="JC42" s="13">
        <f>D42+BZ42+AO42+DK42+EV42+GG42+HR42</f>
        <v>149419.14000000001</v>
      </c>
      <c r="JD42" s="13">
        <f>E42+CA42+AP42+DL42+EW42+GH42+HS42</f>
        <v>151758.93</v>
      </c>
      <c r="JE42" s="13">
        <f>F42+CB42+AQ42+DM42+EX42+GI42+HT42</f>
        <v>135959</v>
      </c>
      <c r="JF42" s="13">
        <f>G42+CC42+AR42+DN42+EY42+GJ42+HU42</f>
        <v>118103.98999999999</v>
      </c>
      <c r="JG42" s="13">
        <f>H42+CD42+AS42+DO42+EZ42+GK42+HV42</f>
        <v>100708.15999999999</v>
      </c>
      <c r="JH42" s="13">
        <f>I42+CE42+AT42+DP42+FA42+GL42+HW42</f>
        <v>83726.23</v>
      </c>
      <c r="JI42" s="13">
        <f>J42+CF42+AU42+DQ42+FB42+GM42+HX42</f>
        <v>101523.18</v>
      </c>
      <c r="JJ42" s="13">
        <f>K42+CG42+AV42+DR42+FC42+GN42+HY42</f>
        <v>80976.909999999989</v>
      </c>
      <c r="JK42" s="13">
        <f>L42+CH42+AW42+DS42+FD42+GO42+HZ42</f>
        <v>95910</v>
      </c>
      <c r="JL42" s="13">
        <f>M42+CI42+AX42+DT42+FE42+GP42+IA42</f>
        <v>97270</v>
      </c>
      <c r="JM42" s="13">
        <f>N42+CJ42+AY42+DU42+FF42+GQ42+IB42</f>
        <v>76941.25</v>
      </c>
      <c r="JN42" s="13">
        <f>O42+CK42+AZ42+DV42+FG42+GR42+IC42</f>
        <v>91601</v>
      </c>
      <c r="JO42" s="13">
        <f>P42+CL42+BA42+DW42+FH42+GS42+ID42</f>
        <v>91601</v>
      </c>
      <c r="JP42" s="13">
        <f>Q42+CM42+BB42+DX42+FI42+GT42+IE42</f>
        <v>116964.03</v>
      </c>
      <c r="JQ42" s="13">
        <f>R42+CN42+BC42+DY42+FJ42+GU42+IF42</f>
        <v>131884.67000000001</v>
      </c>
      <c r="JR42" s="13">
        <f>S42+CO42+BD42+DZ42+FK42+GV42+IG42</f>
        <v>128841.60000000001</v>
      </c>
      <c r="JS42" s="13">
        <f>T42+CP42+BE42+EA42+FL42+GW42+IH42</f>
        <v>102428.67</v>
      </c>
      <c r="JT42" s="13">
        <f>U42+CQ42+BF42+EB42+FM42+GX42+II42</f>
        <v>119493</v>
      </c>
      <c r="JU42" s="13">
        <f>V42+CR42+BG42+EC42+FN42+GY42+IJ42</f>
        <v>122643</v>
      </c>
      <c r="JV42" s="13">
        <f>W42+CS42+BH42+ED42+FO42+GZ42+IK42</f>
        <v>99257.79</v>
      </c>
      <c r="JW42" s="13">
        <f>X42+CT42+BI42+EE42+FP42+HA42+IL42</f>
        <v>120100</v>
      </c>
      <c r="JX42" s="13">
        <f>Y42+CU42+BJ42+EF42+FQ42+HB42+IM42</f>
        <v>120100</v>
      </c>
      <c r="JY42" s="13">
        <f>Z42+BK42+CV42+EG42+FR42+HC42+IN42</f>
        <v>94753</v>
      </c>
      <c r="JZ42" s="13">
        <f>AA42+BL42+CW42+EH42+FS42+HD42+IO42</f>
        <v>122663</v>
      </c>
      <c r="KA42" s="13">
        <f>AB42+BM42+CX42+EI42+FT42+HE42+IP42</f>
        <v>101093</v>
      </c>
      <c r="KB42" s="13">
        <f>AC42+BN42+CY42+EJ42+FU42+HF42+IQ42</f>
        <v>70246.28</v>
      </c>
      <c r="KC42" s="13">
        <f>AD42+BO42+CZ42+EK42+FV42+HG42+IR42</f>
        <v>89471</v>
      </c>
      <c r="KD42" s="13">
        <f>AE42+BP42+DA42+EL42+FW42+HH42+IS42</f>
        <v>90800</v>
      </c>
      <c r="KE42" s="13">
        <f>AF42+BQ42+DB42+EM42+FX42+HI42+IT42</f>
        <v>100088.87</v>
      </c>
      <c r="KF42" s="13">
        <f>AG42+BR42+DC42+EN42+FY42+HJ42+IU42</f>
        <v>107950</v>
      </c>
      <c r="KG42" s="13">
        <f>AH42+BS42+DD42+EO42+FZ42+HK42+IV42</f>
        <v>107950</v>
      </c>
      <c r="KH42" s="13">
        <f>AI42+BT42+DE42+EP42+GA42+HL42+IW42</f>
        <v>88346.739999999991</v>
      </c>
      <c r="KI42" s="13">
        <f>AJ42+BU42+DF42+EQ42+GB42+HM42+IX42</f>
        <v>99839</v>
      </c>
      <c r="KJ42" s="13">
        <f>AK42+BV42+DG42+ER42+GC42+HN42+IY42</f>
        <v>99839</v>
      </c>
      <c r="KK42" s="13">
        <f>AL42+BW42+DH42+ES42+GD42+HO42+IZ42</f>
        <v>0</v>
      </c>
      <c r="KL42" s="13">
        <f>AM42+BX42+DI42+ET42+GE42+HP42+JA42</f>
        <v>0</v>
      </c>
    </row>
    <row r="43" spans="1:298" x14ac:dyDescent="0.25">
      <c r="A43" s="5">
        <v>2126</v>
      </c>
      <c r="B43" s="9" t="s">
        <v>28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1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/>
      <c r="AM43" s="13"/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1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13">
        <v>0</v>
      </c>
      <c r="BI43" s="13">
        <v>0</v>
      </c>
      <c r="BJ43" s="13">
        <v>0</v>
      </c>
      <c r="BK43" s="13">
        <v>0</v>
      </c>
      <c r="BL43" s="13">
        <v>0</v>
      </c>
      <c r="BM43" s="13">
        <v>0</v>
      </c>
      <c r="BN43" s="13">
        <v>0</v>
      </c>
      <c r="BO43" s="13">
        <v>0</v>
      </c>
      <c r="BP43" s="13">
        <v>0</v>
      </c>
      <c r="BQ43" s="13">
        <v>0</v>
      </c>
      <c r="BR43" s="13">
        <v>0</v>
      </c>
      <c r="BS43" s="13">
        <v>0</v>
      </c>
      <c r="BT43" s="13">
        <v>0</v>
      </c>
      <c r="BU43" s="13">
        <v>0</v>
      </c>
      <c r="BV43" s="13">
        <v>0</v>
      </c>
      <c r="BW43" s="13"/>
      <c r="BX43" s="13"/>
      <c r="BY43" s="13">
        <v>0</v>
      </c>
      <c r="BZ43" s="13">
        <v>0</v>
      </c>
      <c r="CA43" s="13">
        <v>0</v>
      </c>
      <c r="CB43" s="13">
        <v>0</v>
      </c>
      <c r="CC43" s="13">
        <v>0</v>
      </c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>
        <v>0</v>
      </c>
      <c r="CM43" s="13">
        <v>0</v>
      </c>
      <c r="CN43" s="13">
        <v>0</v>
      </c>
      <c r="CO43" s="13">
        <v>0</v>
      </c>
      <c r="CP43" s="13">
        <v>0</v>
      </c>
      <c r="CQ43" s="13">
        <v>0</v>
      </c>
      <c r="CR43" s="13">
        <v>0</v>
      </c>
      <c r="CS43" s="13">
        <v>0</v>
      </c>
      <c r="CT43" s="13">
        <v>0</v>
      </c>
      <c r="CU43" s="13">
        <v>0</v>
      </c>
      <c r="CV43" s="13">
        <v>0</v>
      </c>
      <c r="CW43" s="13">
        <v>0</v>
      </c>
      <c r="CX43" s="13">
        <v>0</v>
      </c>
      <c r="CY43" s="13">
        <v>0</v>
      </c>
      <c r="CZ43" s="13">
        <v>0</v>
      </c>
      <c r="DA43" s="13">
        <v>0</v>
      </c>
      <c r="DB43" s="13">
        <v>0</v>
      </c>
      <c r="DC43" s="13">
        <v>0</v>
      </c>
      <c r="DD43" s="13">
        <v>0</v>
      </c>
      <c r="DE43" s="13">
        <v>0</v>
      </c>
      <c r="DF43" s="13">
        <v>0</v>
      </c>
      <c r="DG43" s="13">
        <v>0</v>
      </c>
      <c r="DH43" s="13"/>
      <c r="DI43" s="13"/>
      <c r="DJ43" s="13">
        <v>0</v>
      </c>
      <c r="DK43" s="13">
        <v>0</v>
      </c>
      <c r="DL43" s="13">
        <v>0</v>
      </c>
      <c r="DM43" s="13">
        <v>0</v>
      </c>
      <c r="DN43" s="13">
        <v>0</v>
      </c>
      <c r="DO43" s="13">
        <v>0</v>
      </c>
      <c r="DP43" s="13">
        <v>0</v>
      </c>
      <c r="DQ43" s="13">
        <v>0</v>
      </c>
      <c r="DR43" s="13">
        <v>0</v>
      </c>
      <c r="DS43" s="13">
        <v>0</v>
      </c>
      <c r="DT43" s="13">
        <v>0</v>
      </c>
      <c r="DU43" s="13">
        <v>0</v>
      </c>
      <c r="DV43" s="13">
        <v>0</v>
      </c>
      <c r="DW43" s="13">
        <v>0</v>
      </c>
      <c r="DX43" s="13">
        <v>0</v>
      </c>
      <c r="DY43" s="13">
        <v>0</v>
      </c>
      <c r="DZ43" s="13">
        <v>0</v>
      </c>
      <c r="EA43" s="13">
        <v>0</v>
      </c>
      <c r="EB43" s="13">
        <v>0</v>
      </c>
      <c r="EC43" s="13">
        <v>0</v>
      </c>
      <c r="ED43" s="13">
        <v>0</v>
      </c>
      <c r="EE43" s="13">
        <v>0</v>
      </c>
      <c r="EF43" s="13">
        <v>0</v>
      </c>
      <c r="EG43" s="13">
        <v>0</v>
      </c>
      <c r="EH43" s="13">
        <v>0</v>
      </c>
      <c r="EI43" s="13">
        <v>0</v>
      </c>
      <c r="EJ43" s="13">
        <v>0</v>
      </c>
      <c r="EK43" s="13">
        <v>0</v>
      </c>
      <c r="EL43" s="13">
        <v>12291.2</v>
      </c>
      <c r="EM43" s="13">
        <v>12291.2</v>
      </c>
      <c r="EN43" s="13">
        <v>0</v>
      </c>
      <c r="EO43" s="13">
        <v>0</v>
      </c>
      <c r="EP43" s="13">
        <v>0</v>
      </c>
      <c r="EQ43" s="13">
        <v>0</v>
      </c>
      <c r="ER43" s="13">
        <v>0</v>
      </c>
      <c r="ES43" s="13"/>
      <c r="ET43" s="13"/>
      <c r="EU43" s="13">
        <v>0</v>
      </c>
      <c r="EV43" s="13">
        <v>0</v>
      </c>
      <c r="EW43" s="13">
        <v>601.20000000000005</v>
      </c>
      <c r="EX43" s="13">
        <v>500</v>
      </c>
      <c r="EY43" s="13">
        <v>2700</v>
      </c>
      <c r="EZ43" s="13">
        <v>2693.09</v>
      </c>
      <c r="FA43" s="13">
        <v>3278.69</v>
      </c>
      <c r="FB43" s="13">
        <v>9000</v>
      </c>
      <c r="FC43" s="13">
        <v>6678.98</v>
      </c>
      <c r="FD43" s="13">
        <v>6000</v>
      </c>
      <c r="FE43" s="13">
        <v>10000</v>
      </c>
      <c r="FF43" s="13">
        <v>6090.85</v>
      </c>
      <c r="FG43" s="13">
        <v>4700</v>
      </c>
      <c r="FH43" s="13">
        <v>4700</v>
      </c>
      <c r="FI43" s="13">
        <v>3263.98</v>
      </c>
      <c r="FJ43" s="13">
        <v>4300</v>
      </c>
      <c r="FK43" s="13">
        <v>4300</v>
      </c>
      <c r="FL43" s="13">
        <v>4763.41</v>
      </c>
      <c r="FM43" s="13">
        <v>3800</v>
      </c>
      <c r="FN43" s="13">
        <v>3800</v>
      </c>
      <c r="FO43" s="13">
        <v>0</v>
      </c>
      <c r="FP43" s="13">
        <v>3800</v>
      </c>
      <c r="FQ43" s="13">
        <v>3800</v>
      </c>
      <c r="FR43" s="13">
        <v>2137.6</v>
      </c>
      <c r="FS43" s="13">
        <v>1800</v>
      </c>
      <c r="FT43" s="13">
        <v>1800</v>
      </c>
      <c r="FU43" s="13">
        <v>0</v>
      </c>
      <c r="FV43" s="13">
        <v>100</v>
      </c>
      <c r="FW43" s="13">
        <v>2080</v>
      </c>
      <c r="FX43" s="13">
        <v>2080</v>
      </c>
      <c r="FY43" s="13">
        <v>0</v>
      </c>
      <c r="FZ43" s="13">
        <v>3670.24</v>
      </c>
      <c r="GA43" s="13">
        <v>10453.24</v>
      </c>
      <c r="GB43" s="13">
        <v>18932</v>
      </c>
      <c r="GC43" s="13">
        <v>18932</v>
      </c>
      <c r="GD43" s="13"/>
      <c r="GE43" s="13"/>
      <c r="GF43" s="13">
        <v>0</v>
      </c>
      <c r="GG43" s="13">
        <v>0</v>
      </c>
      <c r="GH43" s="13">
        <v>0</v>
      </c>
      <c r="GI43" s="13">
        <v>0</v>
      </c>
      <c r="GJ43" s="13">
        <v>0</v>
      </c>
      <c r="GK43" s="13">
        <v>0</v>
      </c>
      <c r="GL43" s="13">
        <v>0</v>
      </c>
      <c r="GM43" s="13">
        <v>0</v>
      </c>
      <c r="GN43" s="13">
        <v>0</v>
      </c>
      <c r="GO43" s="13">
        <v>0</v>
      </c>
      <c r="GP43" s="13">
        <v>0</v>
      </c>
      <c r="GQ43" s="13">
        <v>0</v>
      </c>
      <c r="GR43" s="13">
        <v>0</v>
      </c>
      <c r="GS43" s="13">
        <v>0</v>
      </c>
      <c r="GT43" s="13">
        <v>0</v>
      </c>
      <c r="GU43" s="13">
        <v>0</v>
      </c>
      <c r="GV43" s="13">
        <v>0</v>
      </c>
      <c r="GW43" s="13">
        <v>0</v>
      </c>
      <c r="GX43" s="13">
        <v>0</v>
      </c>
      <c r="GY43" s="13">
        <v>0</v>
      </c>
      <c r="GZ43" s="13">
        <v>0</v>
      </c>
      <c r="HA43" s="13">
        <v>0</v>
      </c>
      <c r="HB43" s="13">
        <v>0</v>
      </c>
      <c r="HC43" s="13">
        <v>6412.8</v>
      </c>
      <c r="HD43" s="13">
        <v>0</v>
      </c>
      <c r="HE43" s="13">
        <v>0</v>
      </c>
      <c r="HF43" s="13">
        <v>0</v>
      </c>
      <c r="HG43" s="13">
        <v>0</v>
      </c>
      <c r="HH43" s="13">
        <v>0</v>
      </c>
      <c r="HI43" s="13">
        <v>10391.959999999999</v>
      </c>
      <c r="HJ43" s="13">
        <v>0</v>
      </c>
      <c r="HK43" s="13">
        <v>0</v>
      </c>
      <c r="HL43" s="13">
        <v>1843.68</v>
      </c>
      <c r="HM43" s="13">
        <v>0</v>
      </c>
      <c r="HN43" s="13">
        <v>0</v>
      </c>
      <c r="HO43" s="13"/>
      <c r="HP43" s="13"/>
      <c r="HQ43" s="13">
        <v>0</v>
      </c>
      <c r="HR43" s="13">
        <v>0</v>
      </c>
      <c r="HS43" s="13">
        <v>0</v>
      </c>
      <c r="HT43" s="13">
        <v>0</v>
      </c>
      <c r="HU43" s="13">
        <v>0</v>
      </c>
      <c r="HV43" s="13">
        <v>0</v>
      </c>
      <c r="HW43" s="13">
        <v>0</v>
      </c>
      <c r="HX43" s="13">
        <v>0</v>
      </c>
      <c r="HY43" s="13">
        <v>0</v>
      </c>
      <c r="HZ43" s="13">
        <v>0</v>
      </c>
      <c r="IA43" s="13">
        <v>0</v>
      </c>
      <c r="IB43" s="13">
        <v>105.25</v>
      </c>
      <c r="IC43" s="13">
        <v>0</v>
      </c>
      <c r="ID43" s="13">
        <v>0</v>
      </c>
      <c r="IE43" s="13">
        <v>105.25</v>
      </c>
      <c r="IF43" s="13">
        <v>0</v>
      </c>
      <c r="IG43" s="13">
        <v>0</v>
      </c>
      <c r="IH43" s="13">
        <v>0</v>
      </c>
      <c r="II43" s="13">
        <v>0</v>
      </c>
      <c r="IJ43" s="13">
        <v>0</v>
      </c>
      <c r="IK43" s="13">
        <v>0</v>
      </c>
      <c r="IL43" s="13">
        <v>0</v>
      </c>
      <c r="IM43" s="13">
        <v>0</v>
      </c>
      <c r="IN43" s="13">
        <v>0</v>
      </c>
      <c r="IO43" s="13">
        <v>0</v>
      </c>
      <c r="IP43" s="13">
        <v>0</v>
      </c>
      <c r="IQ43" s="13">
        <v>0</v>
      </c>
      <c r="IR43" s="13">
        <v>0</v>
      </c>
      <c r="IS43" s="13">
        <v>0</v>
      </c>
      <c r="IT43" s="13">
        <v>0</v>
      </c>
      <c r="IU43" s="13">
        <v>0</v>
      </c>
      <c r="IV43" s="13">
        <v>0</v>
      </c>
      <c r="IW43" s="13">
        <v>0</v>
      </c>
      <c r="IX43" s="13">
        <v>0</v>
      </c>
      <c r="IY43" s="13">
        <v>0</v>
      </c>
      <c r="IZ43" s="13"/>
      <c r="JA43" s="13"/>
      <c r="JB43" s="13">
        <f>C43+BY43+AN43+DJ43+EU43+GF43+HQ43</f>
        <v>0</v>
      </c>
      <c r="JC43" s="13">
        <f>D43+BZ43+AO43+DK43+EV43+GG43+HR43</f>
        <v>0</v>
      </c>
      <c r="JD43" s="13">
        <f>E43+CA43+AP43+DL43+EW43+GH43+HS43</f>
        <v>601.20000000000005</v>
      </c>
      <c r="JE43" s="13">
        <f>F43+CB43+AQ43+DM43+EX43+GI43+HT43</f>
        <v>500</v>
      </c>
      <c r="JF43" s="13">
        <f>G43+CC43+AR43+DN43+EY43+GJ43+HU43</f>
        <v>2700</v>
      </c>
      <c r="JG43" s="13">
        <f>H43+CD43+AS43+DO43+EZ43+GK43+HV43</f>
        <v>2693.09</v>
      </c>
      <c r="JH43" s="13">
        <f>I43+CE43+AT43+DP43+FA43+GL43+HW43</f>
        <v>3278.69</v>
      </c>
      <c r="JI43" s="13">
        <f>J43+CF43+AU43+DQ43+FB43+GM43+HX43</f>
        <v>9000</v>
      </c>
      <c r="JJ43" s="13">
        <f>K43+CG43+AV43+DR43+FC43+GN43+HY43</f>
        <v>6678.98</v>
      </c>
      <c r="JK43" s="13">
        <f>L43+CH43+AW43+DS43+FD43+GO43+HZ43</f>
        <v>6000</v>
      </c>
      <c r="JL43" s="13">
        <f>M43+CI43+AX43+DT43+FE43+GP43+IA43</f>
        <v>10000</v>
      </c>
      <c r="JM43" s="13">
        <f>N43+CJ43+AY43+DU43+FF43+GQ43+IB43</f>
        <v>6196.1</v>
      </c>
      <c r="JN43" s="13">
        <f>O43+CK43+AZ43+DV43+FG43+GR43+IC43</f>
        <v>4700</v>
      </c>
      <c r="JO43" s="13">
        <f>P43+CL43+BA43+DW43+FH43+GS43+ID43</f>
        <v>4700</v>
      </c>
      <c r="JP43" s="13">
        <f>Q43+CM43+BB43+DX43+FI43+GT43+IE43</f>
        <v>3369.23</v>
      </c>
      <c r="JQ43" s="13">
        <f>R43+CN43+BC43+DY43+FJ43+GU43+IF43</f>
        <v>4300</v>
      </c>
      <c r="JR43" s="13">
        <f>S43+CO43+BD43+DZ43+FK43+GV43+IG43</f>
        <v>4300</v>
      </c>
      <c r="JS43" s="13">
        <f>T43+CP43+BE43+EA43+FL43+GW43+IH43</f>
        <v>4763.41</v>
      </c>
      <c r="JT43" s="13">
        <f>U43+CQ43+BF43+EB43+FM43+GX43+II43</f>
        <v>3800</v>
      </c>
      <c r="JU43" s="13">
        <f>V43+CR43+BG43+EC43+FN43+GY43+IJ43</f>
        <v>3800</v>
      </c>
      <c r="JV43" s="13">
        <f>W43+CS43+BH43+ED43+FO43+GZ43+IK43</f>
        <v>0</v>
      </c>
      <c r="JW43" s="13">
        <f>X43+CT43+BI43+EE43+FP43+HA43+IL43</f>
        <v>3800</v>
      </c>
      <c r="JX43" s="13">
        <f>Y43+CU43+BJ43+EF43+FQ43+HB43+IM43</f>
        <v>3800</v>
      </c>
      <c r="JY43" s="13">
        <f>Z43+BK43+CV43+EG43+FR43+HC43+IN43</f>
        <v>8550.4</v>
      </c>
      <c r="JZ43" s="13">
        <f>AA43+BL43+CW43+EH43+FS43+HD43+IO43</f>
        <v>1800</v>
      </c>
      <c r="KA43" s="13">
        <f>AB43+BM43+CX43+EI43+FT43+HE43+IP43</f>
        <v>1800</v>
      </c>
      <c r="KB43" s="13">
        <f>AC43+BN43+CY43+EJ43+FU43+HF43+IQ43</f>
        <v>0</v>
      </c>
      <c r="KC43" s="13">
        <f>AD43+BO43+CZ43+EK43+FV43+HG43+IR43</f>
        <v>100</v>
      </c>
      <c r="KD43" s="13">
        <f>AE43+BP43+DA43+EL43+FW43+HH43+IS43</f>
        <v>14371.2</v>
      </c>
      <c r="KE43" s="13">
        <f>AF43+BQ43+DB43+EM43+FX43+HI43+IT43</f>
        <v>24763.16</v>
      </c>
      <c r="KF43" s="13">
        <f>AG43+BR43+DC43+EN43+FY43+HJ43+IU43</f>
        <v>0</v>
      </c>
      <c r="KG43" s="13">
        <f>AH43+BS43+DD43+EO43+FZ43+HK43+IV43</f>
        <v>3670.24</v>
      </c>
      <c r="KH43" s="13">
        <f>AI43+BT43+DE43+EP43+GA43+HL43+IW43</f>
        <v>12296.92</v>
      </c>
      <c r="KI43" s="13">
        <f>AJ43+BU43+DF43+EQ43+GB43+HM43+IX43</f>
        <v>18932</v>
      </c>
      <c r="KJ43" s="13">
        <f>AK43+BV43+DG43+ER43+GC43+HN43+IY43</f>
        <v>18932</v>
      </c>
      <c r="KK43" s="13">
        <f>AL43+BW43+DH43+ES43+GD43+HO43+IZ43</f>
        <v>0</v>
      </c>
      <c r="KL43" s="13">
        <f>AM43+BX43+DI43+ET43+GE43+HP43+JA43</f>
        <v>0</v>
      </c>
    </row>
    <row r="44" spans="1:298" x14ac:dyDescent="0.25">
      <c r="A44" s="5">
        <v>2127</v>
      </c>
      <c r="B44" s="9" t="s">
        <v>29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/>
      <c r="AM44" s="13"/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1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13">
        <v>0</v>
      </c>
      <c r="BI44" s="13">
        <v>0</v>
      </c>
      <c r="BJ44" s="13">
        <v>0</v>
      </c>
      <c r="BK44" s="13">
        <v>0</v>
      </c>
      <c r="BL44" s="13">
        <v>0</v>
      </c>
      <c r="BM44" s="13">
        <v>0</v>
      </c>
      <c r="BN44" s="13">
        <v>0</v>
      </c>
      <c r="BO44" s="13">
        <v>0</v>
      </c>
      <c r="BP44" s="13">
        <v>0</v>
      </c>
      <c r="BQ44" s="13">
        <v>0</v>
      </c>
      <c r="BR44" s="13">
        <v>0</v>
      </c>
      <c r="BS44" s="13">
        <v>0</v>
      </c>
      <c r="BT44" s="13">
        <v>0</v>
      </c>
      <c r="BU44" s="13">
        <v>0</v>
      </c>
      <c r="BV44" s="13">
        <v>0</v>
      </c>
      <c r="BW44" s="13"/>
      <c r="BX44" s="13"/>
      <c r="BY44" s="13">
        <v>0</v>
      </c>
      <c r="BZ44" s="13">
        <v>0</v>
      </c>
      <c r="CA44" s="13">
        <v>0</v>
      </c>
      <c r="CB44" s="13">
        <v>0</v>
      </c>
      <c r="CC44" s="13">
        <v>0</v>
      </c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>
        <v>0</v>
      </c>
      <c r="CM44" s="13">
        <v>0</v>
      </c>
      <c r="CN44" s="13">
        <v>0</v>
      </c>
      <c r="CO44" s="13">
        <v>0</v>
      </c>
      <c r="CP44" s="13">
        <v>0</v>
      </c>
      <c r="CQ44" s="13">
        <v>0</v>
      </c>
      <c r="CR44" s="13">
        <v>0</v>
      </c>
      <c r="CS44" s="13">
        <v>0</v>
      </c>
      <c r="CT44" s="13">
        <v>0</v>
      </c>
      <c r="CU44" s="13">
        <v>0</v>
      </c>
      <c r="CV44" s="13">
        <v>0</v>
      </c>
      <c r="CW44" s="13">
        <v>0</v>
      </c>
      <c r="CX44" s="13">
        <v>0</v>
      </c>
      <c r="CY44" s="13">
        <v>0</v>
      </c>
      <c r="CZ44" s="13">
        <v>0</v>
      </c>
      <c r="DA44" s="13">
        <v>0</v>
      </c>
      <c r="DB44" s="13">
        <v>0</v>
      </c>
      <c r="DC44" s="13">
        <v>0</v>
      </c>
      <c r="DD44" s="13">
        <v>0</v>
      </c>
      <c r="DE44" s="13">
        <v>0</v>
      </c>
      <c r="DF44" s="13">
        <v>0</v>
      </c>
      <c r="DG44" s="13">
        <v>0</v>
      </c>
      <c r="DH44" s="13"/>
      <c r="DI44" s="13"/>
      <c r="DJ44" s="13">
        <v>0</v>
      </c>
      <c r="DK44" s="13">
        <v>0</v>
      </c>
      <c r="DL44" s="13">
        <v>0</v>
      </c>
      <c r="DM44" s="13">
        <v>0</v>
      </c>
      <c r="DN44" s="13">
        <v>0</v>
      </c>
      <c r="DO44" s="13">
        <v>0</v>
      </c>
      <c r="DP44" s="13">
        <v>0</v>
      </c>
      <c r="DQ44" s="13">
        <v>0</v>
      </c>
      <c r="DR44" s="13">
        <v>0</v>
      </c>
      <c r="DS44" s="13">
        <v>0</v>
      </c>
      <c r="DT44" s="13">
        <v>0</v>
      </c>
      <c r="DU44" s="13">
        <v>0</v>
      </c>
      <c r="DV44" s="13">
        <v>0</v>
      </c>
      <c r="DW44" s="13">
        <v>0</v>
      </c>
      <c r="DX44" s="13">
        <v>0</v>
      </c>
      <c r="DY44" s="13">
        <v>0</v>
      </c>
      <c r="DZ44" s="13">
        <v>0</v>
      </c>
      <c r="EA44" s="13">
        <v>0</v>
      </c>
      <c r="EB44" s="13">
        <v>0</v>
      </c>
      <c r="EC44" s="13">
        <v>0</v>
      </c>
      <c r="ED44" s="13">
        <v>0</v>
      </c>
      <c r="EE44" s="13">
        <v>0</v>
      </c>
      <c r="EF44" s="13">
        <v>0</v>
      </c>
      <c r="EG44" s="13">
        <v>0</v>
      </c>
      <c r="EH44" s="13">
        <v>0</v>
      </c>
      <c r="EI44" s="13">
        <v>0</v>
      </c>
      <c r="EJ44" s="13">
        <v>0</v>
      </c>
      <c r="EK44" s="13">
        <v>0</v>
      </c>
      <c r="EL44" s="13">
        <v>0</v>
      </c>
      <c r="EM44" s="13">
        <v>0</v>
      </c>
      <c r="EN44" s="13">
        <v>0</v>
      </c>
      <c r="EO44" s="13">
        <v>0</v>
      </c>
      <c r="EP44" s="13">
        <v>0</v>
      </c>
      <c r="EQ44" s="13">
        <v>0</v>
      </c>
      <c r="ER44" s="13">
        <v>0</v>
      </c>
      <c r="ES44" s="13"/>
      <c r="ET44" s="13"/>
      <c r="EU44" s="13">
        <v>435.93</v>
      </c>
      <c r="EV44" s="13">
        <v>435.93</v>
      </c>
      <c r="EW44" s="13">
        <v>60.5</v>
      </c>
      <c r="EX44" s="13">
        <v>0</v>
      </c>
      <c r="EY44" s="13">
        <v>500</v>
      </c>
      <c r="EZ44" s="13">
        <v>452.67</v>
      </c>
      <c r="FA44" s="13">
        <v>409.84</v>
      </c>
      <c r="FB44" s="13">
        <v>409.84</v>
      </c>
      <c r="FC44" s="13">
        <v>0</v>
      </c>
      <c r="FD44" s="13">
        <v>500</v>
      </c>
      <c r="FE44" s="13">
        <v>500</v>
      </c>
      <c r="FF44" s="13">
        <v>118</v>
      </c>
      <c r="FG44" s="13">
        <v>390</v>
      </c>
      <c r="FH44" s="13">
        <v>390</v>
      </c>
      <c r="FI44" s="13">
        <v>300</v>
      </c>
      <c r="FJ44" s="13">
        <v>409.84</v>
      </c>
      <c r="FK44" s="13">
        <v>409.84</v>
      </c>
      <c r="FL44" s="13">
        <v>0</v>
      </c>
      <c r="FM44" s="13">
        <v>328</v>
      </c>
      <c r="FN44" s="13">
        <v>328</v>
      </c>
      <c r="FO44" s="13">
        <v>315</v>
      </c>
      <c r="FP44" s="13">
        <v>328</v>
      </c>
      <c r="FQ44" s="13">
        <v>328</v>
      </c>
      <c r="FR44" s="13">
        <v>1451.13</v>
      </c>
      <c r="FS44" s="13">
        <v>400</v>
      </c>
      <c r="FT44" s="13">
        <v>1060</v>
      </c>
      <c r="FU44" s="13">
        <v>1060</v>
      </c>
      <c r="FV44" s="13">
        <v>1200</v>
      </c>
      <c r="FW44" s="13">
        <v>1200</v>
      </c>
      <c r="FX44" s="13">
        <v>1569</v>
      </c>
      <c r="FY44" s="13">
        <v>1800</v>
      </c>
      <c r="FZ44" s="13">
        <v>1800</v>
      </c>
      <c r="GA44" s="13">
        <v>715.9</v>
      </c>
      <c r="GB44" s="13">
        <v>1800</v>
      </c>
      <c r="GC44" s="13">
        <v>1800</v>
      </c>
      <c r="GD44" s="13"/>
      <c r="GE44" s="13"/>
      <c r="GF44" s="13">
        <v>0</v>
      </c>
      <c r="GG44" s="13">
        <v>0</v>
      </c>
      <c r="GH44" s="13">
        <v>0</v>
      </c>
      <c r="GI44" s="13">
        <v>0</v>
      </c>
      <c r="GJ44" s="13">
        <v>0</v>
      </c>
      <c r="GK44" s="13">
        <v>0</v>
      </c>
      <c r="GL44" s="13">
        <v>0</v>
      </c>
      <c r="GM44" s="13">
        <v>0</v>
      </c>
      <c r="GN44" s="13">
        <v>0</v>
      </c>
      <c r="GO44" s="13">
        <v>0</v>
      </c>
      <c r="GP44" s="13">
        <v>0</v>
      </c>
      <c r="GQ44" s="13">
        <v>0</v>
      </c>
      <c r="GR44" s="13">
        <v>0</v>
      </c>
      <c r="GS44" s="13">
        <v>0</v>
      </c>
      <c r="GT44" s="13">
        <v>0</v>
      </c>
      <c r="GU44" s="13">
        <v>0</v>
      </c>
      <c r="GV44" s="13">
        <v>0</v>
      </c>
      <c r="GW44" s="13">
        <v>0</v>
      </c>
      <c r="GX44" s="13">
        <v>0</v>
      </c>
      <c r="GY44" s="13">
        <v>0</v>
      </c>
      <c r="GZ44" s="13">
        <v>0</v>
      </c>
      <c r="HA44" s="13">
        <v>0</v>
      </c>
      <c r="HB44" s="13">
        <v>0</v>
      </c>
      <c r="HC44" s="13">
        <v>0</v>
      </c>
      <c r="HD44" s="13">
        <v>0</v>
      </c>
      <c r="HE44" s="13">
        <v>0</v>
      </c>
      <c r="HF44" s="13">
        <v>0</v>
      </c>
      <c r="HG44" s="13">
        <v>0</v>
      </c>
      <c r="HH44" s="13">
        <v>0</v>
      </c>
      <c r="HI44" s="13">
        <v>0</v>
      </c>
      <c r="HJ44" s="13">
        <v>0</v>
      </c>
      <c r="HK44" s="13">
        <v>0</v>
      </c>
      <c r="HL44" s="13">
        <v>0</v>
      </c>
      <c r="HM44" s="13">
        <v>0</v>
      </c>
      <c r="HN44" s="13">
        <v>0</v>
      </c>
      <c r="HO44" s="13"/>
      <c r="HP44" s="13"/>
      <c r="HQ44" s="13">
        <v>0</v>
      </c>
      <c r="HR44" s="13">
        <v>0</v>
      </c>
      <c r="HS44" s="13">
        <v>0</v>
      </c>
      <c r="HT44" s="13">
        <v>0</v>
      </c>
      <c r="HU44" s="13">
        <v>0</v>
      </c>
      <c r="HV44" s="13">
        <v>0</v>
      </c>
      <c r="HW44" s="13">
        <v>0</v>
      </c>
      <c r="HX44" s="13">
        <v>0</v>
      </c>
      <c r="HY44" s="13">
        <v>0</v>
      </c>
      <c r="HZ44" s="13">
        <v>0</v>
      </c>
      <c r="IA44" s="13">
        <v>0</v>
      </c>
      <c r="IB44" s="13">
        <v>0</v>
      </c>
      <c r="IC44" s="13">
        <v>110</v>
      </c>
      <c r="ID44" s="13">
        <v>110</v>
      </c>
      <c r="IE44" s="13">
        <v>30</v>
      </c>
      <c r="IF44" s="13">
        <v>90.16</v>
      </c>
      <c r="IG44" s="13">
        <v>90.16</v>
      </c>
      <c r="IH44" s="13">
        <v>0</v>
      </c>
      <c r="II44" s="13">
        <v>72</v>
      </c>
      <c r="IJ44" s="13">
        <v>72</v>
      </c>
      <c r="IK44" s="13">
        <v>36.299999999999997</v>
      </c>
      <c r="IL44" s="13">
        <v>72</v>
      </c>
      <c r="IM44" s="13">
        <v>72</v>
      </c>
      <c r="IN44" s="13">
        <v>0</v>
      </c>
      <c r="IO44" s="13">
        <v>0</v>
      </c>
      <c r="IP44" s="13">
        <v>0</v>
      </c>
      <c r="IQ44" s="13">
        <v>0</v>
      </c>
      <c r="IR44" s="13">
        <v>0</v>
      </c>
      <c r="IS44" s="13">
        <v>0</v>
      </c>
      <c r="IT44" s="13">
        <v>0</v>
      </c>
      <c r="IU44" s="13">
        <v>0</v>
      </c>
      <c r="IV44" s="13">
        <v>0</v>
      </c>
      <c r="IW44" s="13">
        <v>0</v>
      </c>
      <c r="IX44" s="13">
        <v>0</v>
      </c>
      <c r="IY44" s="13">
        <v>0</v>
      </c>
      <c r="IZ44" s="13"/>
      <c r="JA44" s="13"/>
      <c r="JB44" s="13">
        <f>C44+BY44+AN44+DJ44+EU44+GF44+HQ44</f>
        <v>435.93</v>
      </c>
      <c r="JC44" s="13">
        <f>D44+BZ44+AO44+DK44+EV44+GG44+HR44</f>
        <v>435.93</v>
      </c>
      <c r="JD44" s="13">
        <f>E44+CA44+AP44+DL44+EW44+GH44+HS44</f>
        <v>60.5</v>
      </c>
      <c r="JE44" s="13">
        <f>F44+CB44+AQ44+DM44+EX44+GI44+HT44</f>
        <v>0</v>
      </c>
      <c r="JF44" s="13">
        <f>G44+CC44+AR44+DN44+EY44+GJ44+HU44</f>
        <v>500</v>
      </c>
      <c r="JG44" s="13">
        <f>H44+CD44+AS44+DO44+EZ44+GK44+HV44</f>
        <v>452.67</v>
      </c>
      <c r="JH44" s="13">
        <f>I44+CE44+AT44+DP44+FA44+GL44+HW44</f>
        <v>409.84</v>
      </c>
      <c r="JI44" s="13">
        <f>J44+CF44+AU44+DQ44+FB44+GM44+HX44</f>
        <v>409.84</v>
      </c>
      <c r="JJ44" s="13">
        <f>K44+CG44+AV44+DR44+FC44+GN44+HY44</f>
        <v>0</v>
      </c>
      <c r="JK44" s="13">
        <f>L44+CH44+AW44+DS44+FD44+GO44+HZ44</f>
        <v>500</v>
      </c>
      <c r="JL44" s="13">
        <f>M44+CI44+AX44+DT44+FE44+GP44+IA44</f>
        <v>500</v>
      </c>
      <c r="JM44" s="13">
        <f>N44+CJ44+AY44+DU44+FF44+GQ44+IB44</f>
        <v>118</v>
      </c>
      <c r="JN44" s="13">
        <f>O44+CK44+AZ44+DV44+FG44+GR44+IC44</f>
        <v>500</v>
      </c>
      <c r="JO44" s="13">
        <f>P44+CL44+BA44+DW44+FH44+GS44+ID44</f>
        <v>500</v>
      </c>
      <c r="JP44" s="13">
        <f>Q44+CM44+BB44+DX44+FI44+GT44+IE44</f>
        <v>330</v>
      </c>
      <c r="JQ44" s="13">
        <f>R44+CN44+BC44+DY44+FJ44+GU44+IF44</f>
        <v>500</v>
      </c>
      <c r="JR44" s="13">
        <f>S44+CO44+BD44+DZ44+FK44+GV44+IG44</f>
        <v>500</v>
      </c>
      <c r="JS44" s="13">
        <f>T44+CP44+BE44+EA44+FL44+GW44+IH44</f>
        <v>0</v>
      </c>
      <c r="JT44" s="13">
        <f>U44+CQ44+BF44+EB44+FM44+GX44+II44</f>
        <v>400</v>
      </c>
      <c r="JU44" s="13">
        <f>V44+CR44+BG44+EC44+FN44+GY44+IJ44</f>
        <v>400</v>
      </c>
      <c r="JV44" s="13">
        <f>W44+CS44+BH44+ED44+FO44+GZ44+IK44</f>
        <v>351.3</v>
      </c>
      <c r="JW44" s="13">
        <f>X44+CT44+BI44+EE44+FP44+HA44+IL44</f>
        <v>400</v>
      </c>
      <c r="JX44" s="13">
        <f>Y44+CU44+BJ44+EF44+FQ44+HB44+IM44</f>
        <v>400</v>
      </c>
      <c r="JY44" s="13">
        <f>Z44+BK44+CV44+EG44+FR44+HC44+IN44</f>
        <v>1451.13</v>
      </c>
      <c r="JZ44" s="13">
        <f>AA44+BL44+CW44+EH44+FS44+HD44+IO44</f>
        <v>400</v>
      </c>
      <c r="KA44" s="13">
        <f>AB44+BM44+CX44+EI44+FT44+HE44+IP44</f>
        <v>1060</v>
      </c>
      <c r="KB44" s="13">
        <f>AC44+BN44+CY44+EJ44+FU44+HF44+IQ44</f>
        <v>1060</v>
      </c>
      <c r="KC44" s="13">
        <f>AD44+BO44+CZ44+EK44+FV44+HG44+IR44</f>
        <v>1200</v>
      </c>
      <c r="KD44" s="13">
        <f>AE44+BP44+DA44+EL44+FW44+HH44+IS44</f>
        <v>1200</v>
      </c>
      <c r="KE44" s="13">
        <f>AF44+BQ44+DB44+EM44+FX44+HI44+IT44</f>
        <v>1569</v>
      </c>
      <c r="KF44" s="13">
        <f>AG44+BR44+DC44+EN44+FY44+HJ44+IU44</f>
        <v>1800</v>
      </c>
      <c r="KG44" s="13">
        <f>AH44+BS44+DD44+EO44+FZ44+HK44+IV44</f>
        <v>1800</v>
      </c>
      <c r="KH44" s="13">
        <f>AI44+BT44+DE44+EP44+GA44+HL44+IW44</f>
        <v>715.9</v>
      </c>
      <c r="KI44" s="13">
        <f>AJ44+BU44+DF44+EQ44+GB44+HM44+IX44</f>
        <v>1800</v>
      </c>
      <c r="KJ44" s="13">
        <f>AK44+BV44+DG44+ER44+GC44+HN44+IY44</f>
        <v>1800</v>
      </c>
      <c r="KK44" s="13">
        <f>AL44+BW44+DH44+ES44+GD44+HO44+IZ44</f>
        <v>0</v>
      </c>
      <c r="KL44" s="13">
        <f>AM44+BX44+DI44+ET44+GE44+HP44+JA44</f>
        <v>0</v>
      </c>
    </row>
    <row r="45" spans="1:298" x14ac:dyDescent="0.25">
      <c r="A45" s="5">
        <v>2298</v>
      </c>
      <c r="B45" s="9" t="s">
        <v>30</v>
      </c>
      <c r="C45" s="13">
        <v>6000</v>
      </c>
      <c r="D45" s="13">
        <v>45198.34</v>
      </c>
      <c r="E45" s="13">
        <v>101700.32</v>
      </c>
      <c r="F45" s="13">
        <v>3950</v>
      </c>
      <c r="G45" s="13">
        <v>153400</v>
      </c>
      <c r="H45" s="13">
        <v>167413.78</v>
      </c>
      <c r="I45" s="13">
        <v>6493.56</v>
      </c>
      <c r="J45" s="13">
        <v>30000</v>
      </c>
      <c r="K45" s="13">
        <v>46618.71</v>
      </c>
      <c r="L45" s="13">
        <v>21486</v>
      </c>
      <c r="M45" s="13">
        <v>21486</v>
      </c>
      <c r="N45" s="13">
        <v>18115.84</v>
      </c>
      <c r="O45" s="13">
        <v>234000</v>
      </c>
      <c r="P45" s="13">
        <v>250000</v>
      </c>
      <c r="Q45" s="13">
        <v>102722.15</v>
      </c>
      <c r="R45" s="13">
        <v>56600</v>
      </c>
      <c r="S45" s="13">
        <v>175552</v>
      </c>
      <c r="T45" s="13">
        <v>170706.86</v>
      </c>
      <c r="U45" s="13">
        <v>7</v>
      </c>
      <c r="V45" s="13">
        <v>100000</v>
      </c>
      <c r="W45" s="13">
        <v>124713.41</v>
      </c>
      <c r="X45" s="13">
        <v>14510</v>
      </c>
      <c r="Y45" s="13">
        <v>47535</v>
      </c>
      <c r="Z45" s="13">
        <v>42354.54</v>
      </c>
      <c r="AA45" s="13">
        <v>210000</v>
      </c>
      <c r="AB45" s="13">
        <v>200000</v>
      </c>
      <c r="AC45" s="13">
        <v>40884.730000000003</v>
      </c>
      <c r="AD45" s="13">
        <v>297500</v>
      </c>
      <c r="AE45" s="13">
        <v>297500</v>
      </c>
      <c r="AF45" s="13">
        <v>73325.399999999994</v>
      </c>
      <c r="AG45" s="13">
        <v>535000</v>
      </c>
      <c r="AH45" s="13">
        <v>330000</v>
      </c>
      <c r="AI45" s="13">
        <v>94864.24</v>
      </c>
      <c r="AJ45" s="13">
        <v>475300</v>
      </c>
      <c r="AK45" s="13">
        <v>475300</v>
      </c>
      <c r="AL45" s="13"/>
      <c r="AM45" s="13"/>
      <c r="AN45" s="13">
        <v>51600</v>
      </c>
      <c r="AO45" s="13">
        <v>51600</v>
      </c>
      <c r="AP45" s="13">
        <v>31631.72</v>
      </c>
      <c r="AQ45" s="13">
        <v>417020</v>
      </c>
      <c r="AR45" s="13">
        <v>290730</v>
      </c>
      <c r="AS45" s="13">
        <v>307881.78000000003</v>
      </c>
      <c r="AT45" s="13">
        <v>291942.07</v>
      </c>
      <c r="AU45" s="13">
        <v>329000</v>
      </c>
      <c r="AV45" s="13">
        <v>359534.15</v>
      </c>
      <c r="AW45" s="13">
        <v>259267</v>
      </c>
      <c r="AX45" s="13">
        <v>273967</v>
      </c>
      <c r="AY45" s="13">
        <v>247031.34</v>
      </c>
      <c r="AZ45" s="13">
        <v>367442</v>
      </c>
      <c r="BA45" s="13">
        <v>367442</v>
      </c>
      <c r="BB45" s="13">
        <v>412156.3</v>
      </c>
      <c r="BC45" s="13">
        <v>369950.82</v>
      </c>
      <c r="BD45" s="13">
        <v>523175</v>
      </c>
      <c r="BE45" s="13">
        <v>430824.29</v>
      </c>
      <c r="BF45" s="13">
        <v>367870</v>
      </c>
      <c r="BG45" s="13">
        <v>419020</v>
      </c>
      <c r="BH45" s="13">
        <v>530008.94999999995</v>
      </c>
      <c r="BI45" s="13">
        <v>472000</v>
      </c>
      <c r="BJ45" s="13">
        <v>472000</v>
      </c>
      <c r="BK45" s="13">
        <v>452558.64</v>
      </c>
      <c r="BL45" s="13">
        <v>676700</v>
      </c>
      <c r="BM45" s="13">
        <v>476700</v>
      </c>
      <c r="BN45" s="13">
        <v>398182.9</v>
      </c>
      <c r="BO45" s="13">
        <v>322300</v>
      </c>
      <c r="BP45" s="13">
        <v>322300</v>
      </c>
      <c r="BQ45" s="13">
        <v>286552.59000000003</v>
      </c>
      <c r="BR45" s="13">
        <v>241491</v>
      </c>
      <c r="BS45" s="13">
        <v>446491</v>
      </c>
      <c r="BT45" s="13">
        <v>145052.07999999999</v>
      </c>
      <c r="BU45" s="13">
        <v>272047</v>
      </c>
      <c r="BV45" s="13">
        <v>272047</v>
      </c>
      <c r="BW45" s="13"/>
      <c r="BX45" s="13"/>
      <c r="BY45" s="13">
        <v>33600</v>
      </c>
      <c r="BZ45" s="13">
        <v>33600</v>
      </c>
      <c r="CA45" s="13">
        <v>42367.7</v>
      </c>
      <c r="CB45" s="13">
        <v>111790</v>
      </c>
      <c r="CC45" s="13">
        <v>68985.42</v>
      </c>
      <c r="CD45" s="13">
        <v>70051.820000000007</v>
      </c>
      <c r="CE45" s="13">
        <v>84799.9</v>
      </c>
      <c r="CF45" s="13">
        <v>90000</v>
      </c>
      <c r="CG45" s="13">
        <v>105450.48</v>
      </c>
      <c r="CH45" s="13">
        <v>84438</v>
      </c>
      <c r="CI45" s="13">
        <v>84438</v>
      </c>
      <c r="CJ45" s="13">
        <v>73304.2</v>
      </c>
      <c r="CK45" s="13">
        <v>46507</v>
      </c>
      <c r="CL45" s="13">
        <v>46507</v>
      </c>
      <c r="CM45" s="13">
        <v>40275.67</v>
      </c>
      <c r="CN45" s="13">
        <v>60090.98</v>
      </c>
      <c r="CO45" s="13">
        <v>60090.98</v>
      </c>
      <c r="CP45" s="13">
        <v>49949.53</v>
      </c>
      <c r="CQ45" s="13">
        <v>45500</v>
      </c>
      <c r="CR45" s="13">
        <v>45500</v>
      </c>
      <c r="CS45" s="13">
        <v>30841.21</v>
      </c>
      <c r="CT45" s="13">
        <v>37200</v>
      </c>
      <c r="CU45" s="13">
        <v>37200</v>
      </c>
      <c r="CV45" s="13">
        <v>43830.01</v>
      </c>
      <c r="CW45" s="13">
        <v>39715</v>
      </c>
      <c r="CX45" s="13">
        <v>39715</v>
      </c>
      <c r="CY45" s="13">
        <v>37999.54</v>
      </c>
      <c r="CZ45" s="13">
        <v>34200</v>
      </c>
      <c r="DA45" s="13">
        <v>34200</v>
      </c>
      <c r="DB45" s="13">
        <v>39573.32</v>
      </c>
      <c r="DC45" s="13">
        <v>37513</v>
      </c>
      <c r="DD45" s="13">
        <v>37513</v>
      </c>
      <c r="DE45" s="13">
        <v>53879.12</v>
      </c>
      <c r="DF45" s="13">
        <v>68602</v>
      </c>
      <c r="DG45" s="13">
        <v>68602</v>
      </c>
      <c r="DH45" s="13"/>
      <c r="DI45" s="13"/>
      <c r="DJ45" s="13">
        <v>222000</v>
      </c>
      <c r="DK45" s="13">
        <v>354295.56</v>
      </c>
      <c r="DL45" s="13">
        <v>934297.02</v>
      </c>
      <c r="DM45" s="13">
        <v>146500</v>
      </c>
      <c r="DN45" s="13">
        <v>266500</v>
      </c>
      <c r="DO45" s="13">
        <v>206497.53</v>
      </c>
      <c r="DP45" s="13">
        <v>205649.14</v>
      </c>
      <c r="DQ45" s="13">
        <v>205649.14</v>
      </c>
      <c r="DR45" s="13">
        <v>106496.42</v>
      </c>
      <c r="DS45" s="13">
        <v>74203</v>
      </c>
      <c r="DT45" s="13">
        <v>120000</v>
      </c>
      <c r="DU45" s="13">
        <v>272953.53000000003</v>
      </c>
      <c r="DV45" s="13">
        <v>179400</v>
      </c>
      <c r="DW45" s="13">
        <v>499400</v>
      </c>
      <c r="DX45" s="13">
        <v>443477.33</v>
      </c>
      <c r="DY45" s="13">
        <v>108511.48</v>
      </c>
      <c r="DZ45" s="13">
        <v>523175</v>
      </c>
      <c r="EA45" s="13">
        <v>678115.26</v>
      </c>
      <c r="EB45" s="13">
        <v>621165</v>
      </c>
      <c r="EC45" s="13">
        <v>760488.05</v>
      </c>
      <c r="ED45" s="13">
        <v>1062323.32</v>
      </c>
      <c r="EE45" s="13">
        <v>410400</v>
      </c>
      <c r="EF45" s="13">
        <v>710400</v>
      </c>
      <c r="EG45" s="13">
        <v>875446.14</v>
      </c>
      <c r="EH45" s="13">
        <v>530000</v>
      </c>
      <c r="EI45" s="13">
        <v>830000</v>
      </c>
      <c r="EJ45" s="13">
        <v>1024783.53</v>
      </c>
      <c r="EK45" s="13">
        <v>475000</v>
      </c>
      <c r="EL45" s="13">
        <v>475000</v>
      </c>
      <c r="EM45" s="13">
        <v>1334728.78</v>
      </c>
      <c r="EN45" s="13">
        <v>745009</v>
      </c>
      <c r="EO45" s="13">
        <v>745009</v>
      </c>
      <c r="EP45" s="13">
        <v>1571590.38</v>
      </c>
      <c r="EQ45" s="13">
        <v>681426</v>
      </c>
      <c r="ER45" s="13">
        <v>995387</v>
      </c>
      <c r="ES45" s="13"/>
      <c r="ET45" s="13"/>
      <c r="EU45" s="13">
        <v>3600</v>
      </c>
      <c r="EV45" s="13">
        <v>38822.410000000003</v>
      </c>
      <c r="EW45" s="13">
        <v>75613.850000000006</v>
      </c>
      <c r="EX45" s="13">
        <v>182200</v>
      </c>
      <c r="EY45" s="13">
        <v>164414</v>
      </c>
      <c r="EZ45" s="13">
        <v>125061.54</v>
      </c>
      <c r="FA45" s="13">
        <v>101660.32</v>
      </c>
      <c r="FB45" s="13">
        <v>85000</v>
      </c>
      <c r="FC45" s="13">
        <v>83378.23</v>
      </c>
      <c r="FD45" s="13">
        <v>48065</v>
      </c>
      <c r="FE45" s="13">
        <v>48065</v>
      </c>
      <c r="FF45" s="13">
        <v>49789.78</v>
      </c>
      <c r="FG45" s="13">
        <v>47982</v>
      </c>
      <c r="FH45" s="13">
        <v>47982</v>
      </c>
      <c r="FI45" s="13">
        <v>45127.15</v>
      </c>
      <c r="FJ45" s="13">
        <v>43886.07</v>
      </c>
      <c r="FK45" s="13">
        <v>43886.07</v>
      </c>
      <c r="FL45" s="13">
        <v>40195.120000000003</v>
      </c>
      <c r="FM45" s="13">
        <v>42062</v>
      </c>
      <c r="FN45" s="13">
        <v>42062</v>
      </c>
      <c r="FO45" s="13">
        <v>54631.82</v>
      </c>
      <c r="FP45" s="13">
        <v>55500</v>
      </c>
      <c r="FQ45" s="13">
        <v>55500</v>
      </c>
      <c r="FR45" s="13">
        <v>61150.03</v>
      </c>
      <c r="FS45" s="13">
        <v>67794</v>
      </c>
      <c r="FT45" s="13">
        <v>77794</v>
      </c>
      <c r="FU45" s="13">
        <v>40595.74</v>
      </c>
      <c r="FV45" s="13">
        <v>77890</v>
      </c>
      <c r="FW45" s="13">
        <v>77890</v>
      </c>
      <c r="FX45" s="13">
        <v>79759.72</v>
      </c>
      <c r="FY45" s="13">
        <v>80129</v>
      </c>
      <c r="FZ45" s="13">
        <v>80129</v>
      </c>
      <c r="GA45" s="13">
        <v>87794.52</v>
      </c>
      <c r="GB45" s="13">
        <v>89651</v>
      </c>
      <c r="GC45" s="13">
        <v>89651</v>
      </c>
      <c r="GD45" s="13"/>
      <c r="GE45" s="13"/>
      <c r="GF45" s="13">
        <v>19277.73</v>
      </c>
      <c r="GG45" s="13">
        <v>19277.73</v>
      </c>
      <c r="GH45" s="13">
        <v>26936.45</v>
      </c>
      <c r="GI45" s="13">
        <v>12365</v>
      </c>
      <c r="GJ45" s="13">
        <v>16135</v>
      </c>
      <c r="GK45" s="13">
        <v>11903.71</v>
      </c>
      <c r="GL45" s="13">
        <v>8762.39</v>
      </c>
      <c r="GM45" s="13">
        <v>47889.18</v>
      </c>
      <c r="GN45" s="13">
        <v>8075.67</v>
      </c>
      <c r="GO45" s="13">
        <v>22567</v>
      </c>
      <c r="GP45" s="13">
        <v>22567</v>
      </c>
      <c r="GQ45" s="13">
        <v>18774.509999999998</v>
      </c>
      <c r="GR45" s="13">
        <v>27370</v>
      </c>
      <c r="GS45" s="13">
        <v>27370</v>
      </c>
      <c r="GT45" s="13">
        <v>4659.17</v>
      </c>
      <c r="GU45" s="13">
        <v>63425.41</v>
      </c>
      <c r="GV45" s="13">
        <v>63425.41</v>
      </c>
      <c r="GW45" s="13">
        <v>61038.68</v>
      </c>
      <c r="GX45" s="13">
        <v>31340</v>
      </c>
      <c r="GY45" s="13">
        <v>31340</v>
      </c>
      <c r="GZ45" s="13">
        <v>25395.53</v>
      </c>
      <c r="HA45" s="13">
        <v>31000</v>
      </c>
      <c r="HB45" s="13">
        <v>31000</v>
      </c>
      <c r="HC45" s="13">
        <v>147863.65</v>
      </c>
      <c r="HD45" s="13">
        <v>35630</v>
      </c>
      <c r="HE45" s="13">
        <v>55300</v>
      </c>
      <c r="HF45" s="13">
        <v>54664.65</v>
      </c>
      <c r="HG45" s="13">
        <v>53400</v>
      </c>
      <c r="HH45" s="13">
        <v>53400</v>
      </c>
      <c r="HI45" s="13">
        <v>54573.1</v>
      </c>
      <c r="HJ45" s="13">
        <v>50990</v>
      </c>
      <c r="HK45" s="13">
        <v>65000</v>
      </c>
      <c r="HL45" s="13">
        <v>127487.26</v>
      </c>
      <c r="HM45" s="13">
        <v>79270</v>
      </c>
      <c r="HN45" s="13">
        <v>79270</v>
      </c>
      <c r="HO45" s="13"/>
      <c r="HP45" s="13"/>
      <c r="HQ45" s="13">
        <v>0</v>
      </c>
      <c r="HR45" s="13">
        <v>922.6</v>
      </c>
      <c r="HS45" s="13">
        <v>1846.12</v>
      </c>
      <c r="HT45" s="13">
        <v>4000</v>
      </c>
      <c r="HU45" s="13">
        <v>34500</v>
      </c>
      <c r="HV45" s="13">
        <v>41009</v>
      </c>
      <c r="HW45" s="13">
        <v>73847.62</v>
      </c>
      <c r="HX45" s="13">
        <v>89500</v>
      </c>
      <c r="HY45" s="13">
        <v>56371.71</v>
      </c>
      <c r="HZ45" s="13">
        <v>59915</v>
      </c>
      <c r="IA45" s="13">
        <v>59915</v>
      </c>
      <c r="IB45" s="13">
        <v>59770.239999999998</v>
      </c>
      <c r="IC45" s="13">
        <v>150970</v>
      </c>
      <c r="ID45" s="13">
        <v>211970</v>
      </c>
      <c r="IE45" s="13">
        <v>104510.81</v>
      </c>
      <c r="IF45" s="13">
        <v>164706.25</v>
      </c>
      <c r="IG45" s="13">
        <v>175295</v>
      </c>
      <c r="IH45" s="13">
        <v>131947.29</v>
      </c>
      <c r="II45" s="13">
        <v>118811</v>
      </c>
      <c r="IJ45" s="13">
        <v>118811</v>
      </c>
      <c r="IK45" s="13">
        <v>90356.63</v>
      </c>
      <c r="IL45" s="13">
        <v>48700</v>
      </c>
      <c r="IM45" s="13">
        <v>48700</v>
      </c>
      <c r="IN45" s="13">
        <v>119148.19</v>
      </c>
      <c r="IO45" s="13">
        <v>0</v>
      </c>
      <c r="IP45" s="13">
        <v>0</v>
      </c>
      <c r="IQ45" s="13">
        <v>0</v>
      </c>
      <c r="IR45" s="13">
        <v>0</v>
      </c>
      <c r="IS45" s="13">
        <v>0</v>
      </c>
      <c r="IT45" s="13">
        <v>0</v>
      </c>
      <c r="IU45" s="13">
        <v>0</v>
      </c>
      <c r="IV45" s="13">
        <v>0</v>
      </c>
      <c r="IW45" s="13">
        <v>0</v>
      </c>
      <c r="IX45" s="13">
        <v>0</v>
      </c>
      <c r="IY45" s="13">
        <v>0</v>
      </c>
      <c r="IZ45" s="13"/>
      <c r="JA45" s="13"/>
      <c r="JB45" s="13">
        <f>C45+BY45+AN45+DJ45+EU45+GF45+HQ45</f>
        <v>336077.73</v>
      </c>
      <c r="JC45" s="13">
        <f>D45+BZ45+AO45+DK45+EV45+GG45+HR45</f>
        <v>543716.64</v>
      </c>
      <c r="JD45" s="13">
        <f>E45+CA45+AP45+DL45+EW45+GH45+HS45</f>
        <v>1214393.1800000002</v>
      </c>
      <c r="JE45" s="13">
        <f>F45+CB45+AQ45+DM45+EX45+GI45+HT45</f>
        <v>877825</v>
      </c>
      <c r="JF45" s="13">
        <f>G45+CC45+AR45+DN45+EY45+GJ45+HU45</f>
        <v>994664.41999999993</v>
      </c>
      <c r="JG45" s="13">
        <f>H45+CD45+AS45+DO45+EZ45+GK45+HV45</f>
        <v>929819.16</v>
      </c>
      <c r="JH45" s="13">
        <f>I45+CE45+AT45+DP45+FA45+GL45+HW45</f>
        <v>773155</v>
      </c>
      <c r="JI45" s="13">
        <f>J45+CF45+AU45+DQ45+FB45+GM45+HX45</f>
        <v>877038.32000000007</v>
      </c>
      <c r="JJ45" s="13">
        <f>K45+CG45+AV45+DR45+FC45+GN45+HY45</f>
        <v>765925.37</v>
      </c>
      <c r="JK45" s="13">
        <f>L45+CH45+AW45+DS45+FD45+GO45+HZ45</f>
        <v>569941</v>
      </c>
      <c r="JL45" s="13">
        <f>M45+CI45+AX45+DT45+FE45+GP45+IA45</f>
        <v>630438</v>
      </c>
      <c r="JM45" s="13">
        <f>N45+CJ45+AY45+DU45+FF45+GQ45+IB45</f>
        <v>739739.44000000006</v>
      </c>
      <c r="JN45" s="13">
        <f>O45+CK45+AZ45+DV45+FG45+GR45+IC45</f>
        <v>1053671</v>
      </c>
      <c r="JO45" s="13">
        <f>P45+CL45+BA45+DW45+FH45+GS45+ID45</f>
        <v>1450671</v>
      </c>
      <c r="JP45" s="13">
        <f>Q45+CM45+BB45+DX45+FI45+GT45+IE45</f>
        <v>1152928.58</v>
      </c>
      <c r="JQ45" s="13">
        <f>R45+CN45+BC45+DY45+FJ45+GU45+IF45</f>
        <v>867171.01</v>
      </c>
      <c r="JR45" s="13">
        <f>S45+CO45+BD45+DZ45+FK45+GV45+IG45</f>
        <v>1564599.46</v>
      </c>
      <c r="JS45" s="13">
        <f>T45+CP45+BE45+EA45+FL45+GW45+IH45</f>
        <v>1562777.03</v>
      </c>
      <c r="JT45" s="13">
        <f>U45+CQ45+BF45+EB45+FM45+GX45+II45</f>
        <v>1226755</v>
      </c>
      <c r="JU45" s="13">
        <f>V45+CR45+BG45+EC45+FN45+GY45+IJ45</f>
        <v>1517221.05</v>
      </c>
      <c r="JV45" s="13">
        <f>W45+CS45+BH45+ED45+FO45+GZ45+IK45</f>
        <v>1918270.87</v>
      </c>
      <c r="JW45" s="13">
        <f>X45+CT45+BI45+EE45+FP45+HA45+IL45</f>
        <v>1069310</v>
      </c>
      <c r="JX45" s="13">
        <f>Y45+CU45+BJ45+EF45+FQ45+HB45+IM45</f>
        <v>1402335</v>
      </c>
      <c r="JY45" s="13">
        <f>Z45+BK45+CV45+EG45+FR45+HC45+IN45</f>
        <v>1742351.2</v>
      </c>
      <c r="JZ45" s="13">
        <f>AA45+BL45+CW45+EH45+FS45+HD45+IO45</f>
        <v>1559839</v>
      </c>
      <c r="KA45" s="13">
        <f>AB45+BM45+CX45+EI45+FT45+HE45+IP45</f>
        <v>1679509</v>
      </c>
      <c r="KB45" s="13">
        <f>AC45+BN45+CY45+EJ45+FU45+HF45+IQ45</f>
        <v>1597111.0899999999</v>
      </c>
      <c r="KC45" s="13">
        <f>AD45+BO45+CZ45+EK45+FV45+HG45+IR45</f>
        <v>1260290</v>
      </c>
      <c r="KD45" s="13">
        <f>AE45+BP45+DA45+EL45+FW45+HH45+IS45</f>
        <v>1260290</v>
      </c>
      <c r="KE45" s="13">
        <f>AF45+BQ45+DB45+EM45+FX45+HI45+IT45</f>
        <v>1868512.9100000001</v>
      </c>
      <c r="KF45" s="13">
        <f>AG45+BR45+DC45+EN45+FY45+HJ45+IU45</f>
        <v>1690132</v>
      </c>
      <c r="KG45" s="13">
        <f>AH45+BS45+DD45+EO45+FZ45+HK45+IV45</f>
        <v>1704142</v>
      </c>
      <c r="KH45" s="13">
        <f>AI45+BT45+DE45+EP45+GA45+HL45+IW45</f>
        <v>2080667.5999999999</v>
      </c>
      <c r="KI45" s="13">
        <f>AJ45+BU45+DF45+EQ45+GB45+HM45+IX45</f>
        <v>1666296</v>
      </c>
      <c r="KJ45" s="13">
        <f>AK45+BV45+DG45+ER45+GC45+HN45+IY45</f>
        <v>1980257</v>
      </c>
      <c r="KK45" s="13">
        <f>AL45+BW45+DH45+ES45+GD45+HO45+IZ45</f>
        <v>0</v>
      </c>
      <c r="KL45" s="13">
        <f>AM45+BX45+DI45+ET45+GE45+HP45+JA45</f>
        <v>0</v>
      </c>
    </row>
    <row r="46" spans="1:298" x14ac:dyDescent="0.25">
      <c r="A46" s="5">
        <v>2299</v>
      </c>
      <c r="B46" s="9" t="s">
        <v>316</v>
      </c>
      <c r="C46" s="13">
        <v>931.2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/>
      <c r="AM46" s="13"/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50</v>
      </c>
      <c r="AW46" s="1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13">
        <v>0</v>
      </c>
      <c r="BI46" s="13">
        <v>0</v>
      </c>
      <c r="BJ46" s="13">
        <v>0</v>
      </c>
      <c r="BK46" s="13">
        <v>0</v>
      </c>
      <c r="BL46" s="13">
        <v>0</v>
      </c>
      <c r="BM46" s="13">
        <v>0</v>
      </c>
      <c r="BN46" s="13">
        <v>0</v>
      </c>
      <c r="BO46" s="13">
        <v>0</v>
      </c>
      <c r="BP46" s="13">
        <v>17.920000000000002</v>
      </c>
      <c r="BQ46" s="13">
        <v>17.920000000000002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/>
      <c r="BX46" s="13"/>
      <c r="BY46" s="13">
        <v>0</v>
      </c>
      <c r="BZ46" s="13">
        <v>0</v>
      </c>
      <c r="CA46" s="13">
        <v>0</v>
      </c>
      <c r="CB46" s="13">
        <v>0</v>
      </c>
      <c r="CC46" s="13">
        <v>0</v>
      </c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>
        <v>0</v>
      </c>
      <c r="CM46" s="13">
        <v>0</v>
      </c>
      <c r="CN46" s="13">
        <v>0</v>
      </c>
      <c r="CO46" s="13">
        <v>0</v>
      </c>
      <c r="CP46" s="13">
        <v>0</v>
      </c>
      <c r="CQ46" s="13">
        <v>0</v>
      </c>
      <c r="CR46" s="13">
        <v>0</v>
      </c>
      <c r="CS46" s="13">
        <v>0</v>
      </c>
      <c r="CT46" s="13">
        <v>0</v>
      </c>
      <c r="CU46" s="13">
        <v>0</v>
      </c>
      <c r="CV46" s="13">
        <v>0</v>
      </c>
      <c r="CW46" s="13">
        <v>0</v>
      </c>
      <c r="CX46" s="13">
        <v>100</v>
      </c>
      <c r="CY46" s="13">
        <v>68.150000000000006</v>
      </c>
      <c r="CZ46" s="13">
        <v>0</v>
      </c>
      <c r="DA46" s="13">
        <v>0</v>
      </c>
      <c r="DB46" s="13"/>
      <c r="DC46" s="13">
        <v>0</v>
      </c>
      <c r="DD46" s="13">
        <v>0</v>
      </c>
      <c r="DE46" s="13">
        <v>0</v>
      </c>
      <c r="DF46" s="13">
        <v>0</v>
      </c>
      <c r="DG46" s="13">
        <v>0</v>
      </c>
      <c r="DH46" s="13"/>
      <c r="DI46" s="13"/>
      <c r="DJ46" s="13">
        <v>0</v>
      </c>
      <c r="DK46" s="13">
        <v>0</v>
      </c>
      <c r="DL46" s="13">
        <v>0</v>
      </c>
      <c r="DM46" s="13">
        <v>0</v>
      </c>
      <c r="DN46" s="13">
        <v>0</v>
      </c>
      <c r="DO46" s="13">
        <v>0</v>
      </c>
      <c r="DP46" s="13">
        <v>0</v>
      </c>
      <c r="DQ46" s="13">
        <v>0</v>
      </c>
      <c r="DR46" s="13">
        <v>0</v>
      </c>
      <c r="DS46" s="13">
        <v>0</v>
      </c>
      <c r="DT46" s="13">
        <v>0</v>
      </c>
      <c r="DU46" s="13">
        <v>0</v>
      </c>
      <c r="DV46" s="13">
        <v>0</v>
      </c>
      <c r="DW46" s="13">
        <v>0</v>
      </c>
      <c r="DX46" s="13">
        <v>0</v>
      </c>
      <c r="DY46" s="13">
        <v>0</v>
      </c>
      <c r="DZ46" s="13">
        <v>0</v>
      </c>
      <c r="EA46" s="13">
        <v>0</v>
      </c>
      <c r="EB46" s="13">
        <v>0</v>
      </c>
      <c r="EC46" s="13">
        <v>0</v>
      </c>
      <c r="ED46" s="13">
        <v>0</v>
      </c>
      <c r="EE46" s="13">
        <v>0</v>
      </c>
      <c r="EF46" s="13">
        <v>0</v>
      </c>
      <c r="EG46" s="13">
        <v>0</v>
      </c>
      <c r="EH46" s="13">
        <v>0</v>
      </c>
      <c r="EI46" s="13">
        <v>0</v>
      </c>
      <c r="EJ46" s="13">
        <v>0</v>
      </c>
      <c r="EK46" s="13">
        <v>0</v>
      </c>
      <c r="EL46" s="13">
        <v>0</v>
      </c>
      <c r="EM46" s="13">
        <v>0</v>
      </c>
      <c r="EN46" s="13">
        <v>0</v>
      </c>
      <c r="EO46" s="13">
        <v>0</v>
      </c>
      <c r="EP46" s="13">
        <v>0</v>
      </c>
      <c r="EQ46" s="13">
        <v>0</v>
      </c>
      <c r="ER46" s="13">
        <v>0</v>
      </c>
      <c r="ES46" s="13"/>
      <c r="ET46" s="13"/>
      <c r="EU46" s="13">
        <v>0</v>
      </c>
      <c r="EV46" s="13">
        <v>0</v>
      </c>
      <c r="EW46" s="13">
        <v>0</v>
      </c>
      <c r="EX46" s="13">
        <v>0</v>
      </c>
      <c r="EY46" s="13">
        <v>0</v>
      </c>
      <c r="EZ46" s="13">
        <v>0</v>
      </c>
      <c r="FA46" s="13">
        <v>0</v>
      </c>
      <c r="FB46" s="13">
        <v>0</v>
      </c>
      <c r="FC46" s="13">
        <v>0</v>
      </c>
      <c r="FD46" s="13">
        <v>0</v>
      </c>
      <c r="FE46" s="13">
        <v>0</v>
      </c>
      <c r="FF46" s="13">
        <v>0</v>
      </c>
      <c r="FG46" s="13">
        <v>0</v>
      </c>
      <c r="FH46" s="13">
        <v>0</v>
      </c>
      <c r="FI46" s="13">
        <v>0</v>
      </c>
      <c r="FJ46" s="13">
        <v>0</v>
      </c>
      <c r="FK46" s="13">
        <v>0</v>
      </c>
      <c r="FL46" s="13">
        <v>0</v>
      </c>
      <c r="FM46" s="13">
        <v>0</v>
      </c>
      <c r="FN46" s="13">
        <v>0</v>
      </c>
      <c r="FO46" s="13">
        <v>0</v>
      </c>
      <c r="FP46" s="13">
        <v>0</v>
      </c>
      <c r="FQ46" s="13">
        <v>0</v>
      </c>
      <c r="FR46" s="13">
        <v>0</v>
      </c>
      <c r="FS46" s="13">
        <v>0</v>
      </c>
      <c r="FT46" s="13">
        <v>0</v>
      </c>
      <c r="FU46" s="13">
        <v>0</v>
      </c>
      <c r="FV46" s="13">
        <v>0</v>
      </c>
      <c r="FW46" s="13">
        <v>0</v>
      </c>
      <c r="FX46" s="13">
        <v>0</v>
      </c>
      <c r="FY46" s="13">
        <v>0</v>
      </c>
      <c r="FZ46" s="13">
        <v>0</v>
      </c>
      <c r="GA46" s="13">
        <v>0</v>
      </c>
      <c r="GB46" s="13">
        <v>0</v>
      </c>
      <c r="GC46" s="13">
        <v>0</v>
      </c>
      <c r="GD46" s="13"/>
      <c r="GE46" s="13"/>
      <c r="GF46" s="13">
        <v>3200</v>
      </c>
      <c r="GG46" s="13">
        <v>0</v>
      </c>
      <c r="GH46" s="13">
        <v>0</v>
      </c>
      <c r="GI46" s="13">
        <v>0</v>
      </c>
      <c r="GJ46" s="13">
        <v>0</v>
      </c>
      <c r="GK46" s="13">
        <v>0</v>
      </c>
      <c r="GL46" s="13">
        <v>0</v>
      </c>
      <c r="GM46" s="13">
        <v>0</v>
      </c>
      <c r="GN46" s="13">
        <v>0</v>
      </c>
      <c r="GO46" s="13">
        <v>0</v>
      </c>
      <c r="GP46" s="13">
        <v>0</v>
      </c>
      <c r="GQ46" s="13">
        <v>1000</v>
      </c>
      <c r="GR46" s="13">
        <v>0</v>
      </c>
      <c r="GS46" s="13">
        <v>0</v>
      </c>
      <c r="GT46" s="13">
        <v>0</v>
      </c>
      <c r="GU46" s="13">
        <v>0</v>
      </c>
      <c r="GV46" s="13">
        <v>0</v>
      </c>
      <c r="GW46" s="13">
        <v>0</v>
      </c>
      <c r="GX46" s="13">
        <v>0</v>
      </c>
      <c r="GY46" s="13">
        <v>0</v>
      </c>
      <c r="GZ46" s="13">
        <v>305</v>
      </c>
      <c r="HA46" s="13">
        <v>0</v>
      </c>
      <c r="HB46" s="13">
        <v>0</v>
      </c>
      <c r="HC46" s="13">
        <v>0</v>
      </c>
      <c r="HD46" s="13">
        <v>0</v>
      </c>
      <c r="HE46" s="13">
        <v>28.85</v>
      </c>
      <c r="HF46" s="13">
        <v>0</v>
      </c>
      <c r="HG46" s="13">
        <v>0</v>
      </c>
      <c r="HH46" s="13">
        <v>0</v>
      </c>
      <c r="HI46" s="13">
        <v>0</v>
      </c>
      <c r="HJ46" s="13">
        <v>0</v>
      </c>
      <c r="HK46" s="13">
        <v>0</v>
      </c>
      <c r="HL46" s="13">
        <v>0</v>
      </c>
      <c r="HM46" s="13">
        <v>0</v>
      </c>
      <c r="HN46" s="13">
        <v>0</v>
      </c>
      <c r="HO46" s="13"/>
      <c r="HP46" s="13"/>
      <c r="HQ46" s="13">
        <v>0</v>
      </c>
      <c r="HR46" s="13">
        <v>0</v>
      </c>
      <c r="HS46" s="13">
        <v>0</v>
      </c>
      <c r="HT46" s="13">
        <v>0</v>
      </c>
      <c r="HU46" s="13">
        <v>0</v>
      </c>
      <c r="HV46" s="13">
        <v>0</v>
      </c>
      <c r="HW46" s="13">
        <v>0</v>
      </c>
      <c r="HX46" s="13">
        <v>0</v>
      </c>
      <c r="HY46" s="13">
        <v>0</v>
      </c>
      <c r="HZ46" s="13">
        <v>0</v>
      </c>
      <c r="IA46" s="13">
        <v>0</v>
      </c>
      <c r="IB46" s="13">
        <v>0</v>
      </c>
      <c r="IC46" s="13">
        <v>0</v>
      </c>
      <c r="ID46" s="13">
        <v>0</v>
      </c>
      <c r="IE46" s="13">
        <v>0</v>
      </c>
      <c r="IF46" s="13">
        <v>0</v>
      </c>
      <c r="IG46" s="13">
        <v>0</v>
      </c>
      <c r="IH46" s="13">
        <v>0</v>
      </c>
      <c r="II46" s="13">
        <v>0</v>
      </c>
      <c r="IJ46" s="13">
        <v>0</v>
      </c>
      <c r="IK46" s="13">
        <v>0</v>
      </c>
      <c r="IL46" s="13">
        <v>0</v>
      </c>
      <c r="IM46" s="13">
        <v>0</v>
      </c>
      <c r="IN46" s="13">
        <v>0</v>
      </c>
      <c r="IO46" s="13">
        <v>0</v>
      </c>
      <c r="IP46" s="13">
        <v>0</v>
      </c>
      <c r="IQ46" s="13">
        <v>0</v>
      </c>
      <c r="IR46" s="13">
        <v>0</v>
      </c>
      <c r="IS46" s="13">
        <v>0</v>
      </c>
      <c r="IT46" s="13">
        <v>0</v>
      </c>
      <c r="IU46" s="13">
        <v>0</v>
      </c>
      <c r="IV46" s="13">
        <v>0</v>
      </c>
      <c r="IW46" s="13">
        <v>0</v>
      </c>
      <c r="IX46" s="13">
        <v>0</v>
      </c>
      <c r="IY46" s="13">
        <v>0</v>
      </c>
      <c r="IZ46" s="13"/>
      <c r="JA46" s="13"/>
      <c r="JB46" s="13">
        <f>C46+BY46+AN46+DJ46+EU46+GF46+HQ46</f>
        <v>4131.2</v>
      </c>
      <c r="JC46" s="13">
        <f>D46+BZ46+AO46+DK46+EV46+GG46+HR46</f>
        <v>0</v>
      </c>
      <c r="JD46" s="13">
        <f>E46+CA46+AP46+DL46+EW46+GH46+HS46</f>
        <v>0</v>
      </c>
      <c r="JE46" s="13">
        <f>F46+CB46+AQ46+DM46+EX46+GI46+HT46</f>
        <v>0</v>
      </c>
      <c r="JF46" s="13">
        <f>G46+CC46+AR46+DN46+EY46+GJ46+HU46</f>
        <v>0</v>
      </c>
      <c r="JG46" s="13">
        <f>H46+CD46+AS46+DO46+EZ46+GK46+HV46</f>
        <v>0</v>
      </c>
      <c r="JH46" s="13">
        <f>I46+CE46+AT46+DP46+FA46+GL46+HW46</f>
        <v>0</v>
      </c>
      <c r="JI46" s="13">
        <f>J46+CF46+AU46+DQ46+FB46+GM46+HX46</f>
        <v>0</v>
      </c>
      <c r="JJ46" s="13">
        <f>K46+CG46+AV46+DR46+FC46+GN46+HY46</f>
        <v>50</v>
      </c>
      <c r="JK46" s="13">
        <f>L46+CH46+AW46+DS46+FD46+GO46+HZ46</f>
        <v>0</v>
      </c>
      <c r="JL46" s="13">
        <f>M46+CI46+AX46+DT46+FE46+GP46+IA46</f>
        <v>0</v>
      </c>
      <c r="JM46" s="13">
        <f>N46+CJ46+AY46+DU46+FF46+GQ46+IB46</f>
        <v>1000</v>
      </c>
      <c r="JN46" s="13">
        <f>O46+CK46+AZ46+DV46+FG46+GR46+IC46</f>
        <v>0</v>
      </c>
      <c r="JO46" s="13">
        <f>P46+CL46+BA46+DW46+FH46+GS46+ID46</f>
        <v>0</v>
      </c>
      <c r="JP46" s="13">
        <f>Q46+CM46+BB46+DX46+FI46+GT46+IE46</f>
        <v>0</v>
      </c>
      <c r="JQ46" s="13">
        <f>R46+CN46+BC46+DY46+FJ46+GU46+IF46</f>
        <v>0</v>
      </c>
      <c r="JR46" s="13">
        <f>S46+CO46+BD46+DZ46+FK46+GV46+IG46</f>
        <v>0</v>
      </c>
      <c r="JS46" s="13">
        <f>T46+CP46+BE46+EA46+FL46+GW46+IH46</f>
        <v>0</v>
      </c>
      <c r="JT46" s="13">
        <f>U46+CQ46+BF46+EB46+FM46+GX46+II46</f>
        <v>0</v>
      </c>
      <c r="JU46" s="13">
        <f>V46+CR46+BG46+EC46+FN46+GY46+IJ46</f>
        <v>0</v>
      </c>
      <c r="JV46" s="13">
        <f>W46+CS46+BH46+ED46+FO46+GZ46+IK46</f>
        <v>305</v>
      </c>
      <c r="JW46" s="13">
        <f>X46+CT46+BI46+EE46+FP46+HA46+IL46</f>
        <v>0</v>
      </c>
      <c r="JX46" s="13">
        <f>Y46+CU46+BJ46+EF46+FQ46+HB46+IM46</f>
        <v>0</v>
      </c>
      <c r="JY46" s="13">
        <f>Z46+BK46+CV46+EG46+FR46+HC46+IN46</f>
        <v>0</v>
      </c>
      <c r="JZ46" s="13">
        <f>AA46+BL46+CW46+EH46+FS46+HD46+IO46</f>
        <v>0</v>
      </c>
      <c r="KA46" s="13">
        <f>AB46+BM46+CX46+EI46+FT46+HE46+IP46</f>
        <v>128.85</v>
      </c>
      <c r="KB46" s="13">
        <f>AC46+BN46+CY46+EJ46+FU46+HF46+IQ46</f>
        <v>68.150000000000006</v>
      </c>
      <c r="KC46" s="13">
        <f>AD46+BO46+CZ46+EK46+FV46+HG46+IR46</f>
        <v>0</v>
      </c>
      <c r="KD46" s="13">
        <f>AE46+BP46+DA46+EL46+FW46+HH46+IS46</f>
        <v>17.920000000000002</v>
      </c>
      <c r="KE46" s="13">
        <f>AF46+BQ46+DB46+EM46+FX46+HI46+IT46</f>
        <v>17.920000000000002</v>
      </c>
      <c r="KF46" s="13">
        <f>AG46+BR46+DC46+EN46+FY46+HJ46+IU46</f>
        <v>0</v>
      </c>
      <c r="KG46" s="13">
        <f>AH46+BS46+DD46+EO46+FZ46+HK46+IV46</f>
        <v>0</v>
      </c>
      <c r="KH46" s="13">
        <f>AI46+BT46+DE46+EP46+GA46+HL46+IW46</f>
        <v>0</v>
      </c>
      <c r="KI46" s="13">
        <f>AJ46+BU46+DF46+EQ46+GB46+HM46+IX46</f>
        <v>0</v>
      </c>
      <c r="KJ46" s="13">
        <f>AK46+BV46+DG46+ER46+GC46+HN46+IY46</f>
        <v>0</v>
      </c>
      <c r="KK46" s="13">
        <f>AL46+BW46+DH46+ES46+GD46+HO46+IZ46</f>
        <v>0</v>
      </c>
      <c r="KL46" s="13">
        <f>AM46+BX46+DI46+ET46+GE46+HP46+JA46</f>
        <v>0</v>
      </c>
    </row>
    <row r="47" spans="1:298" ht="20.100000000000001" customHeight="1" x14ac:dyDescent="0.25">
      <c r="A47" s="5">
        <v>3</v>
      </c>
      <c r="B47" s="7" t="s">
        <v>87</v>
      </c>
      <c r="C47" s="11">
        <f t="shared" ref="C47:HV47" si="682">C48+C60</f>
        <v>3120563.59</v>
      </c>
      <c r="D47" s="11">
        <f t="shared" ref="D47" si="683">D48+D60</f>
        <v>2581063.59</v>
      </c>
      <c r="E47" s="11">
        <f t="shared" si="682"/>
        <v>2849640.4699999997</v>
      </c>
      <c r="F47" s="11">
        <f t="shared" si="682"/>
        <v>2269900</v>
      </c>
      <c r="G47" s="11">
        <f t="shared" ref="G47" si="684">G48+G60</f>
        <v>2242530.9900000002</v>
      </c>
      <c r="H47" s="11">
        <f t="shared" si="682"/>
        <v>2059036.42</v>
      </c>
      <c r="I47" s="11">
        <f t="shared" si="682"/>
        <v>1540527.55</v>
      </c>
      <c r="J47" s="11">
        <f t="shared" ref="J47" si="685">J48+J60</f>
        <v>1667518.71</v>
      </c>
      <c r="K47" s="11">
        <f t="shared" si="682"/>
        <v>1441381.8900000001</v>
      </c>
      <c r="L47" s="11">
        <f t="shared" ref="L47:M47" si="686">L48+L60</f>
        <v>699850</v>
      </c>
      <c r="M47" s="11">
        <f t="shared" si="686"/>
        <v>1461229.83</v>
      </c>
      <c r="N47" s="11">
        <f>N48+N60</f>
        <v>384745.81</v>
      </c>
      <c r="O47" s="11">
        <f t="shared" ref="O47" si="687">O48+O60</f>
        <v>1968345</v>
      </c>
      <c r="P47" s="11">
        <f t="shared" ref="P47:S47" si="688">P48+P60</f>
        <v>2463513.2400000002</v>
      </c>
      <c r="Q47" s="11">
        <f>Q48+Q60</f>
        <v>1054877.76</v>
      </c>
      <c r="R47" s="11">
        <f t="shared" ref="R47" si="689">R48+R60</f>
        <v>1047757.77</v>
      </c>
      <c r="S47" s="11">
        <f t="shared" si="688"/>
        <v>2468488.27</v>
      </c>
      <c r="T47" s="11">
        <f>T48+T60</f>
        <v>1777349.8399999999</v>
      </c>
      <c r="U47" s="11">
        <f t="shared" ref="U47" si="690">U48+U60</f>
        <v>807422</v>
      </c>
      <c r="V47" s="11">
        <f t="shared" ref="V47:Y47" si="691">V48+V60</f>
        <v>4170076.75</v>
      </c>
      <c r="W47" s="11">
        <f t="shared" si="691"/>
        <v>1886381.2100000002</v>
      </c>
      <c r="X47" s="11">
        <f t="shared" ref="X47" si="692">X48+X60</f>
        <v>4369650</v>
      </c>
      <c r="Y47" s="11">
        <f t="shared" si="691"/>
        <v>4300650</v>
      </c>
      <c r="Z47" s="11">
        <f t="shared" ref="Z47:AD47" si="693">Z48+Z60</f>
        <v>3284799.4699999997</v>
      </c>
      <c r="AA47" s="11">
        <f t="shared" si="693"/>
        <v>403500</v>
      </c>
      <c r="AB47" s="11">
        <f t="shared" ref="AB47:AK47" si="694">AB48+AB60</f>
        <v>916000</v>
      </c>
      <c r="AC47" s="11">
        <f t="shared" si="693"/>
        <v>569156.58000000007</v>
      </c>
      <c r="AD47" s="11">
        <f t="shared" si="693"/>
        <v>1395500</v>
      </c>
      <c r="AE47" s="11">
        <f t="shared" si="694"/>
        <v>1325500</v>
      </c>
      <c r="AF47" s="11">
        <f t="shared" ref="AF47" si="695">AF48+AF60</f>
        <v>1074003.8899999999</v>
      </c>
      <c r="AG47" s="11">
        <f t="shared" ref="AG47:AI47" si="696">AG48+AG60</f>
        <v>514100</v>
      </c>
      <c r="AH47" s="11">
        <f t="shared" si="696"/>
        <v>575843.04</v>
      </c>
      <c r="AI47" s="11">
        <f t="shared" si="696"/>
        <v>757868.37000000011</v>
      </c>
      <c r="AJ47" s="11">
        <f t="shared" si="694"/>
        <v>636799</v>
      </c>
      <c r="AK47" s="11">
        <f t="shared" si="694"/>
        <v>696799</v>
      </c>
      <c r="AL47" s="11">
        <f t="shared" ref="AL47:AM47" si="697">AL48+AL60</f>
        <v>0</v>
      </c>
      <c r="AM47" s="11">
        <f t="shared" si="697"/>
        <v>0</v>
      </c>
      <c r="AN47" s="11">
        <f>AN48+AN60</f>
        <v>404746.78</v>
      </c>
      <c r="AO47" s="11">
        <f t="shared" ref="AO47:AS47" si="698">AO48+AO60</f>
        <v>326463.28000000003</v>
      </c>
      <c r="AP47" s="11">
        <f t="shared" si="698"/>
        <v>372817.31</v>
      </c>
      <c r="AQ47" s="11">
        <f t="shared" ref="AQ47" si="699">AQ48+AQ60</f>
        <v>496040</v>
      </c>
      <c r="AR47" s="11">
        <f t="shared" si="698"/>
        <v>508882.82000000007</v>
      </c>
      <c r="AS47" s="11">
        <f t="shared" si="698"/>
        <v>508296.34</v>
      </c>
      <c r="AT47" s="11">
        <f>AT48+AT60</f>
        <v>461711.5</v>
      </c>
      <c r="AU47" s="11">
        <f>AU48+AU60</f>
        <v>384207.19</v>
      </c>
      <c r="AV47" s="11">
        <f>AV48+AV60</f>
        <v>383997.85000000003</v>
      </c>
      <c r="AW47" s="11">
        <f t="shared" ref="AW47" si="700">AW48+AW60</f>
        <v>345370</v>
      </c>
      <c r="AX47" s="11">
        <f>AX48+AX60</f>
        <v>391798.96</v>
      </c>
      <c r="AY47" s="11">
        <f>AY48+AY60</f>
        <v>343489.67000000004</v>
      </c>
      <c r="AZ47" s="11">
        <f t="shared" ref="AZ47" si="701">AZ48+AZ60</f>
        <v>347800</v>
      </c>
      <c r="BA47" s="11">
        <f t="shared" ref="BA47:BF47" si="702">BA48+BA60</f>
        <v>347800</v>
      </c>
      <c r="BB47" s="11">
        <f>BB48+BB60</f>
        <v>311412.16000000003</v>
      </c>
      <c r="BC47" s="11">
        <f t="shared" ref="BC47:BD47" si="703">BC48+BC60</f>
        <v>320288.46000000002</v>
      </c>
      <c r="BD47" s="11">
        <f t="shared" si="703"/>
        <v>316694</v>
      </c>
      <c r="BE47" s="11">
        <f t="shared" si="702"/>
        <v>316404.05</v>
      </c>
      <c r="BF47" s="11">
        <f t="shared" si="702"/>
        <v>353235</v>
      </c>
      <c r="BG47" s="11">
        <f>BG48+BG60</f>
        <v>370645</v>
      </c>
      <c r="BH47" s="11">
        <f>BH48+BH60</f>
        <v>398363.56999999995</v>
      </c>
      <c r="BI47" s="11">
        <f t="shared" ref="BI47" si="704">BI48+BI60</f>
        <v>397700</v>
      </c>
      <c r="BJ47" s="11">
        <f>BJ48+BJ60</f>
        <v>428155</v>
      </c>
      <c r="BK47" s="11">
        <f t="shared" ref="BK47:BN47" si="705">BK48+BK60</f>
        <v>344414.31</v>
      </c>
      <c r="BL47" s="11">
        <f t="shared" ref="BL47" si="706">BL48+BL60</f>
        <v>294500</v>
      </c>
      <c r="BM47" s="11">
        <f t="shared" si="705"/>
        <v>286600</v>
      </c>
      <c r="BN47" s="11">
        <f t="shared" si="705"/>
        <v>239235.58000000002</v>
      </c>
      <c r="BO47" s="11">
        <f t="shared" ref="BO47:BV47" si="707">BO48+BO60</f>
        <v>277400</v>
      </c>
      <c r="BP47" s="11">
        <f t="shared" ref="BP47" si="708">BP48+BP60</f>
        <v>288359.74</v>
      </c>
      <c r="BQ47" s="11">
        <f>BQ48+BQ60</f>
        <v>411603.88</v>
      </c>
      <c r="BR47" s="11">
        <f t="shared" ref="BR47:BT47" si="709">BR48+BR60</f>
        <v>323900</v>
      </c>
      <c r="BS47" s="11">
        <f t="shared" si="709"/>
        <v>360191.66000000003</v>
      </c>
      <c r="BT47" s="11">
        <f t="shared" si="709"/>
        <v>390132.02999999997</v>
      </c>
      <c r="BU47" s="11">
        <f t="shared" si="707"/>
        <v>359860</v>
      </c>
      <c r="BV47" s="11">
        <f t="shared" si="707"/>
        <v>359860</v>
      </c>
      <c r="BW47" s="11">
        <f t="shared" ref="BW47:BX47" si="710">BW48+BW60</f>
        <v>0</v>
      </c>
      <c r="BX47" s="11">
        <f t="shared" si="710"/>
        <v>0</v>
      </c>
      <c r="BY47" s="11">
        <f>BY48+BY60</f>
        <v>212492.51</v>
      </c>
      <c r="BZ47" s="11">
        <f>BZ48+BZ60</f>
        <v>120122.51</v>
      </c>
      <c r="CA47" s="11">
        <f>CA48+CA60</f>
        <v>158622.06</v>
      </c>
      <c r="CB47" s="11">
        <f t="shared" ref="CB47" si="711">CB48+CB60</f>
        <v>161272</v>
      </c>
      <c r="CC47" s="11">
        <f>CC48+CC60</f>
        <v>165921.76999999999</v>
      </c>
      <c r="CD47" s="11">
        <f>CD48+CD60</f>
        <v>165921.76999999999</v>
      </c>
      <c r="CE47" s="11">
        <f>CE48+CE60</f>
        <v>156000</v>
      </c>
      <c r="CF47" s="11">
        <f>CF48+CF60</f>
        <v>144370.75</v>
      </c>
      <c r="CG47" s="11">
        <f>CG48+CG60</f>
        <v>144370.75</v>
      </c>
      <c r="CH47" s="11">
        <f t="shared" ref="CH47" si="712">CH48+CH60</f>
        <v>129600</v>
      </c>
      <c r="CI47" s="11">
        <f>CI48+CI60</f>
        <v>147287.21999999997</v>
      </c>
      <c r="CJ47" s="11">
        <f>CJ48+CJ60</f>
        <v>128949.29999999999</v>
      </c>
      <c r="CK47" s="11">
        <f t="shared" ref="CK47" si="713">CK48+CK60</f>
        <v>130400</v>
      </c>
      <c r="CL47" s="11">
        <f t="shared" ref="CL47:CQ47" si="714">CL48+CL60</f>
        <v>130400</v>
      </c>
      <c r="CM47" s="11">
        <f>CM48+CM60</f>
        <v>118633.2</v>
      </c>
      <c r="CN47" s="11">
        <f t="shared" ref="CN47:CO47" si="715">CN48+CN60</f>
        <v>120000</v>
      </c>
      <c r="CO47" s="11">
        <f t="shared" si="715"/>
        <v>114455</v>
      </c>
      <c r="CP47" s="11">
        <f t="shared" si="714"/>
        <v>114347.35999999999</v>
      </c>
      <c r="CQ47" s="11">
        <f t="shared" si="714"/>
        <v>116800</v>
      </c>
      <c r="CR47" s="11">
        <f>CR48+CR60</f>
        <v>119600</v>
      </c>
      <c r="CS47" s="11">
        <f>CS48+CS60</f>
        <v>119749.87</v>
      </c>
      <c r="CT47" s="11">
        <f t="shared" ref="CT47" si="716">CT48+CT60</f>
        <v>120300</v>
      </c>
      <c r="CU47" s="11">
        <f>CU48+CU60</f>
        <v>120300</v>
      </c>
      <c r="CV47" s="11">
        <f t="shared" ref="CV47:DE47" si="717">CV48+CV60</f>
        <v>90258.47</v>
      </c>
      <c r="CW47" s="11">
        <f t="shared" ref="CW47" si="718">CW48+CW60</f>
        <v>116250</v>
      </c>
      <c r="CX47" s="11">
        <f t="shared" si="717"/>
        <v>111200</v>
      </c>
      <c r="CY47" s="11">
        <f t="shared" si="717"/>
        <v>74770.5</v>
      </c>
      <c r="CZ47" s="11">
        <f t="shared" si="717"/>
        <v>109500</v>
      </c>
      <c r="DA47" s="11">
        <f t="shared" ref="DA47:DB47" si="719">DA48+DA60</f>
        <v>109500</v>
      </c>
      <c r="DB47" s="11">
        <f t="shared" si="719"/>
        <v>144606.77999999997</v>
      </c>
      <c r="DC47" s="11">
        <f t="shared" ref="DC47" si="720">DC48+DC60</f>
        <v>102700</v>
      </c>
      <c r="DD47" s="11">
        <f t="shared" si="717"/>
        <v>111670.53</v>
      </c>
      <c r="DE47" s="11">
        <f t="shared" si="717"/>
        <v>110926.94</v>
      </c>
      <c r="DF47" s="11">
        <f t="shared" ref="DF47:DJ47" si="721">DF48+DF60</f>
        <v>113640</v>
      </c>
      <c r="DG47" s="11">
        <f t="shared" si="721"/>
        <v>113640</v>
      </c>
      <c r="DH47" s="11">
        <f t="shared" ref="DH47:DI47" si="722">DH48+DH60</f>
        <v>0</v>
      </c>
      <c r="DI47" s="11">
        <f t="shared" si="722"/>
        <v>0</v>
      </c>
      <c r="DJ47" s="11">
        <f t="shared" si="721"/>
        <v>2912122.7199999997</v>
      </c>
      <c r="DK47" s="11">
        <f t="shared" ref="DK47:DO47" si="723">DK48+DK60</f>
        <v>2629500</v>
      </c>
      <c r="DL47" s="11">
        <f t="shared" si="723"/>
        <v>2479673.6</v>
      </c>
      <c r="DM47" s="11">
        <f t="shared" ref="DM47" si="724">DM48+DM60</f>
        <v>1859655</v>
      </c>
      <c r="DN47" s="11">
        <f t="shared" si="723"/>
        <v>2821180.03</v>
      </c>
      <c r="DO47" s="11">
        <f t="shared" si="723"/>
        <v>2577875.7400000002</v>
      </c>
      <c r="DP47" s="11">
        <f>DP48+DP60</f>
        <v>1650225.66</v>
      </c>
      <c r="DQ47" s="11">
        <f>DQ48+DQ60</f>
        <v>1455868.22</v>
      </c>
      <c r="DR47" s="11">
        <f t="shared" ref="DR47:EY47" si="725">DR48+DR60</f>
        <v>1216883.8600000001</v>
      </c>
      <c r="DS47" s="11">
        <f t="shared" ref="DS47" si="726">DS48+DS60</f>
        <v>1229808</v>
      </c>
      <c r="DT47" s="11">
        <f t="shared" si="725"/>
        <v>1702824.45</v>
      </c>
      <c r="DU47" s="11">
        <f>DU48+DU60</f>
        <v>961506.95</v>
      </c>
      <c r="DV47" s="11">
        <f t="shared" ref="DV47" si="727">DV48+DV60</f>
        <v>1300725</v>
      </c>
      <c r="DW47" s="11">
        <f t="shared" ref="DW47:EB47" si="728">DW48+DW60</f>
        <v>1315925</v>
      </c>
      <c r="DX47" s="11">
        <f>DX48+DX60</f>
        <v>890696.01</v>
      </c>
      <c r="DY47" s="11">
        <f t="shared" ref="DY47:DZ47" si="729">DY48+DY60</f>
        <v>2965455</v>
      </c>
      <c r="DZ47" s="11">
        <f t="shared" si="729"/>
        <v>2523391.29</v>
      </c>
      <c r="EA47" s="11">
        <f t="shared" si="728"/>
        <v>2010704.51</v>
      </c>
      <c r="EB47" s="11">
        <f t="shared" si="728"/>
        <v>639267</v>
      </c>
      <c r="EC47" s="11">
        <f t="shared" ref="EC47:EL47" si="730">EC48+EC60</f>
        <v>3322081.99</v>
      </c>
      <c r="ED47" s="11">
        <f t="shared" si="730"/>
        <v>1133698.5699999998</v>
      </c>
      <c r="EE47" s="11">
        <f t="shared" ref="EE47" si="731">EE48+EE60</f>
        <v>1945950</v>
      </c>
      <c r="EF47" s="11">
        <f t="shared" si="730"/>
        <v>1350950</v>
      </c>
      <c r="EG47" s="11">
        <f t="shared" si="730"/>
        <v>1077377.29</v>
      </c>
      <c r="EH47" s="11">
        <f t="shared" ref="EH47" si="732">EH48+EH60</f>
        <v>789400</v>
      </c>
      <c r="EI47" s="11">
        <f t="shared" si="730"/>
        <v>1203600</v>
      </c>
      <c r="EJ47" s="11">
        <f t="shared" si="730"/>
        <v>1045264.67</v>
      </c>
      <c r="EK47" s="11">
        <f t="shared" si="730"/>
        <v>489200</v>
      </c>
      <c r="EL47" s="11">
        <f t="shared" si="730"/>
        <v>744200</v>
      </c>
      <c r="EM47" s="11">
        <f t="shared" ref="EM47:EU47" si="733">EM48+EM60</f>
        <v>1150488.6600000001</v>
      </c>
      <c r="EN47" s="11">
        <f t="shared" ref="EN47:EP47" si="734">EN48+EN60</f>
        <v>908600</v>
      </c>
      <c r="EO47" s="11">
        <f t="shared" si="734"/>
        <v>1075374.68</v>
      </c>
      <c r="EP47" s="11">
        <f t="shared" si="734"/>
        <v>846890.55</v>
      </c>
      <c r="EQ47" s="11">
        <f t="shared" si="733"/>
        <v>1180640</v>
      </c>
      <c r="ER47" s="11">
        <f t="shared" si="733"/>
        <v>1413590</v>
      </c>
      <c r="ES47" s="11">
        <f t="shared" ref="ES47:ET47" si="735">ES48+ES60</f>
        <v>0</v>
      </c>
      <c r="ET47" s="11">
        <f t="shared" si="735"/>
        <v>0</v>
      </c>
      <c r="EU47" s="11">
        <f t="shared" si="733"/>
        <v>94597.18</v>
      </c>
      <c r="EV47" s="11">
        <f t="shared" si="725"/>
        <v>52512.18</v>
      </c>
      <c r="EW47" s="11">
        <f t="shared" si="725"/>
        <v>69251.12</v>
      </c>
      <c r="EX47" s="11">
        <f t="shared" ref="EX47" si="736">EX48+EX60</f>
        <v>101095</v>
      </c>
      <c r="EY47" s="11">
        <f t="shared" si="725"/>
        <v>104153.06</v>
      </c>
      <c r="EZ47" s="11">
        <f t="shared" si="682"/>
        <v>104001.11</v>
      </c>
      <c r="FA47" s="11">
        <f>FA48+FA60</f>
        <v>72388.5</v>
      </c>
      <c r="FB47" s="11">
        <f>FB48+FB60</f>
        <v>90546.72</v>
      </c>
      <c r="FC47" s="11">
        <f t="shared" ref="FC47:GJ47" si="737">FC48+FC60</f>
        <v>90546.72</v>
      </c>
      <c r="FD47" s="11">
        <f t="shared" ref="FD47:FE47" si="738">FD48+FD60</f>
        <v>81302</v>
      </c>
      <c r="FE47" s="11">
        <f t="shared" si="738"/>
        <v>92356.52</v>
      </c>
      <c r="FF47" s="11">
        <f>FF48+FF60</f>
        <v>80913.320000000007</v>
      </c>
      <c r="FG47" s="11">
        <f>FG48+FG60</f>
        <v>82000</v>
      </c>
      <c r="FH47" s="11">
        <f>FH48+FH60</f>
        <v>82000</v>
      </c>
      <c r="FI47" s="11">
        <f>FI48+FI60</f>
        <v>74475.760000000009</v>
      </c>
      <c r="FJ47" s="11">
        <f t="shared" ref="FJ47:FK47" si="739">FJ48+FJ60</f>
        <v>75500</v>
      </c>
      <c r="FK47" s="11">
        <f t="shared" si="739"/>
        <v>72034</v>
      </c>
      <c r="FL47" s="11">
        <f t="shared" ref="FL47:FM47" si="740">FL48+FL60</f>
        <v>71807.09</v>
      </c>
      <c r="FM47" s="11">
        <f t="shared" si="740"/>
        <v>73400</v>
      </c>
      <c r="FN47" s="11">
        <f t="shared" ref="FN47:FW47" si="741">FN48+FN60</f>
        <v>75150</v>
      </c>
      <c r="FO47" s="11">
        <f t="shared" si="741"/>
        <v>75193.67</v>
      </c>
      <c r="FP47" s="11">
        <f t="shared" ref="FP47" si="742">FP48+FP60</f>
        <v>79200</v>
      </c>
      <c r="FQ47" s="11">
        <f t="shared" si="741"/>
        <v>79200</v>
      </c>
      <c r="FR47" s="11">
        <f t="shared" si="741"/>
        <v>60517.240000000005</v>
      </c>
      <c r="FS47" s="11">
        <f t="shared" ref="FS47" si="743">FS48+FS60</f>
        <v>62000</v>
      </c>
      <c r="FT47" s="11">
        <f t="shared" si="741"/>
        <v>59100</v>
      </c>
      <c r="FU47" s="11">
        <f t="shared" si="741"/>
        <v>39877.589999999997</v>
      </c>
      <c r="FV47" s="11">
        <f t="shared" si="741"/>
        <v>58400</v>
      </c>
      <c r="FW47" s="11">
        <f t="shared" si="741"/>
        <v>58050</v>
      </c>
      <c r="FX47" s="11">
        <f t="shared" ref="FX47:GF47" si="744">FX48+FX60</f>
        <v>77123.62</v>
      </c>
      <c r="FY47" s="11">
        <f t="shared" ref="FY47" si="745">FY48+FY60</f>
        <v>71460</v>
      </c>
      <c r="FZ47" s="11">
        <f t="shared" ref="FZ47:GA47" si="746">FZ48+FZ60</f>
        <v>85170.37</v>
      </c>
      <c r="GA47" s="11">
        <f t="shared" si="746"/>
        <v>76795.569999999992</v>
      </c>
      <c r="GB47" s="11">
        <f t="shared" si="744"/>
        <v>85660</v>
      </c>
      <c r="GC47" s="11">
        <f t="shared" si="744"/>
        <v>85660</v>
      </c>
      <c r="GD47" s="11">
        <f t="shared" ref="GD47:GE47" si="747">GD48+GD60</f>
        <v>0</v>
      </c>
      <c r="GE47" s="11">
        <f t="shared" si="747"/>
        <v>0</v>
      </c>
      <c r="GF47" s="11">
        <f t="shared" si="744"/>
        <v>753167.75</v>
      </c>
      <c r="GG47" s="11">
        <f t="shared" si="737"/>
        <v>1478276.85</v>
      </c>
      <c r="GH47" s="11">
        <f t="shared" si="737"/>
        <v>1682352.4</v>
      </c>
      <c r="GI47" s="11">
        <f t="shared" ref="GI47" si="748">GI48+GI60</f>
        <v>221749</v>
      </c>
      <c r="GJ47" s="11">
        <f t="shared" si="737"/>
        <v>254553.66</v>
      </c>
      <c r="GK47" s="11">
        <f t="shared" si="682"/>
        <v>241190.53</v>
      </c>
      <c r="GL47" s="11">
        <f>GL48+GL60</f>
        <v>158400</v>
      </c>
      <c r="GM47" s="11">
        <f>GM48+GM60</f>
        <v>198509.81</v>
      </c>
      <c r="GN47" s="11">
        <f t="shared" ref="GN47:HU47" si="749">GN48+GN60</f>
        <v>198509.8</v>
      </c>
      <c r="GO47" s="11">
        <f t="shared" ref="GO47" si="750">GO48+GO60</f>
        <v>178200</v>
      </c>
      <c r="GP47" s="11">
        <f t="shared" si="749"/>
        <v>202519.94</v>
      </c>
      <c r="GQ47" s="11">
        <f>GQ48+GQ60</f>
        <v>187226.29</v>
      </c>
      <c r="GR47" s="11">
        <f t="shared" ref="GR47" si="751">GR48+GR60</f>
        <v>179300</v>
      </c>
      <c r="GS47" s="11">
        <f t="shared" ref="GS47:GX47" si="752">GS48+GS60</f>
        <v>179300</v>
      </c>
      <c r="GT47" s="11">
        <f>GT48+GT60</f>
        <v>163120.62</v>
      </c>
      <c r="GU47" s="11">
        <f t="shared" ref="GU47:GV47" si="753">GU48+GU60</f>
        <v>165000</v>
      </c>
      <c r="GV47" s="11">
        <f t="shared" si="753"/>
        <v>157375</v>
      </c>
      <c r="GW47" s="11">
        <f t="shared" si="752"/>
        <v>157227.62</v>
      </c>
      <c r="GX47" s="11">
        <f t="shared" si="752"/>
        <v>160600</v>
      </c>
      <c r="GY47" s="11">
        <f t="shared" ref="GY47:HH47" si="754">GY48+GY60</f>
        <v>164460</v>
      </c>
      <c r="GZ47" s="11">
        <f t="shared" si="754"/>
        <v>164656.03999999998</v>
      </c>
      <c r="HA47" s="11">
        <f t="shared" ref="HA47" si="755">HA48+HA60</f>
        <v>173750</v>
      </c>
      <c r="HB47" s="11">
        <f t="shared" si="754"/>
        <v>173750</v>
      </c>
      <c r="HC47" s="11">
        <f t="shared" si="754"/>
        <v>165395.32999999999</v>
      </c>
      <c r="HD47" s="11">
        <f t="shared" ref="HD47" si="756">HD48+HD60</f>
        <v>193750</v>
      </c>
      <c r="HE47" s="11">
        <f t="shared" si="754"/>
        <v>184700</v>
      </c>
      <c r="HF47" s="11">
        <f t="shared" si="754"/>
        <v>124617.48999999999</v>
      </c>
      <c r="HG47" s="11">
        <f t="shared" si="754"/>
        <v>182500</v>
      </c>
      <c r="HH47" s="11">
        <f t="shared" si="754"/>
        <v>181500</v>
      </c>
      <c r="HI47" s="11">
        <f t="shared" ref="HI47:HQ47" si="757">HI48+HI60</f>
        <v>241011.31</v>
      </c>
      <c r="HJ47" s="11">
        <f t="shared" ref="HJ47" si="758">HJ48+HJ60</f>
        <v>189600</v>
      </c>
      <c r="HK47" s="11">
        <f t="shared" ref="HK47:HL47" si="759">HK48+HK60</f>
        <v>206160.97</v>
      </c>
      <c r="HL47" s="11">
        <f t="shared" si="759"/>
        <v>204788.15</v>
      </c>
      <c r="HM47" s="11">
        <f t="shared" si="757"/>
        <v>189400</v>
      </c>
      <c r="HN47" s="11">
        <f t="shared" si="757"/>
        <v>189400</v>
      </c>
      <c r="HO47" s="11">
        <f t="shared" ref="HO47:HP47" si="760">HO48+HO60</f>
        <v>0</v>
      </c>
      <c r="HP47" s="11">
        <f t="shared" si="760"/>
        <v>0</v>
      </c>
      <c r="HQ47" s="11">
        <f t="shared" si="757"/>
        <v>0</v>
      </c>
      <c r="HR47" s="11">
        <f t="shared" si="749"/>
        <v>543849.48</v>
      </c>
      <c r="HS47" s="11">
        <f t="shared" si="749"/>
        <v>548068.82999999996</v>
      </c>
      <c r="HT47" s="11">
        <f t="shared" ref="HT47" si="761">HT48+HT60</f>
        <v>226660</v>
      </c>
      <c r="HU47" s="11">
        <f t="shared" si="749"/>
        <v>269660</v>
      </c>
      <c r="HV47" s="11">
        <f t="shared" si="682"/>
        <v>148434.46000000002</v>
      </c>
      <c r="HW47" s="11">
        <f>HW48+HW60</f>
        <v>74266</v>
      </c>
      <c r="HX47" s="11">
        <f>HX48+HX60</f>
        <v>104211.01</v>
      </c>
      <c r="HY47" s="11">
        <f t="shared" ref="HY47:IA47" si="762">HY48+HY60</f>
        <v>80902.25</v>
      </c>
      <c r="HZ47" s="11">
        <f t="shared" ref="HZ47" si="763">HZ48+HZ60</f>
        <v>47308</v>
      </c>
      <c r="IA47" s="11">
        <f t="shared" si="762"/>
        <v>47308</v>
      </c>
      <c r="IB47" s="11">
        <f>IB48+IB60</f>
        <v>84003.78</v>
      </c>
      <c r="IC47" s="11">
        <f t="shared" ref="IC47" si="764">IC48+IC60</f>
        <v>54680</v>
      </c>
      <c r="ID47" s="11">
        <f t="shared" ref="ID47:II47" si="765">ID48+ID60</f>
        <v>57140</v>
      </c>
      <c r="IE47" s="11">
        <f>IE48+IE60</f>
        <v>39530.189999999995</v>
      </c>
      <c r="IF47" s="11">
        <f t="shared" ref="IF47:IG47" si="766">IF48+IF60</f>
        <v>142493.53999999998</v>
      </c>
      <c r="IG47" s="11">
        <f t="shared" si="766"/>
        <v>356228</v>
      </c>
      <c r="IH47" s="11">
        <f t="shared" si="765"/>
        <v>69452.19</v>
      </c>
      <c r="II47" s="11">
        <f t="shared" si="765"/>
        <v>29084</v>
      </c>
      <c r="IJ47" s="11">
        <f t="shared" ref="IJ47:JJ47" si="767">IJ48+IJ60</f>
        <v>135312</v>
      </c>
      <c r="IK47" s="11">
        <f t="shared" si="767"/>
        <v>57452.01</v>
      </c>
      <c r="IL47" s="11">
        <f t="shared" ref="IL47" si="768">IL48+IL60</f>
        <v>231100</v>
      </c>
      <c r="IM47" s="11">
        <f t="shared" si="767"/>
        <v>231100</v>
      </c>
      <c r="IN47" s="11">
        <f t="shared" si="767"/>
        <v>20521.920000000002</v>
      </c>
      <c r="IO47" s="11">
        <f t="shared" ref="IO47" si="769">IO48+IO60</f>
        <v>11000</v>
      </c>
      <c r="IP47" s="11">
        <f t="shared" si="767"/>
        <v>42000</v>
      </c>
      <c r="IQ47" s="11">
        <f t="shared" si="767"/>
        <v>17394.150000000001</v>
      </c>
      <c r="IR47" s="11">
        <f t="shared" ref="IR47:IY47" si="770">IR48+IR60</f>
        <v>0</v>
      </c>
      <c r="IS47" s="11">
        <f t="shared" ref="IS47" si="771">IS48+IS60</f>
        <v>0</v>
      </c>
      <c r="IT47" s="11">
        <f t="shared" si="770"/>
        <v>0</v>
      </c>
      <c r="IU47" s="11">
        <f t="shared" ref="IU47:IW47" si="772">IU48+IU60</f>
        <v>0</v>
      </c>
      <c r="IV47" s="11">
        <f t="shared" si="772"/>
        <v>0</v>
      </c>
      <c r="IW47" s="11">
        <f t="shared" si="772"/>
        <v>0</v>
      </c>
      <c r="IX47" s="11">
        <f t="shared" si="770"/>
        <v>0</v>
      </c>
      <c r="IY47" s="11">
        <f t="shared" si="770"/>
        <v>0</v>
      </c>
      <c r="IZ47" s="11">
        <f t="shared" ref="IZ47:JA47" si="773">IZ48+IZ60</f>
        <v>0</v>
      </c>
      <c r="JA47" s="11">
        <f t="shared" si="773"/>
        <v>0</v>
      </c>
      <c r="JB47" s="11">
        <f t="shared" si="767"/>
        <v>7497690.5300000003</v>
      </c>
      <c r="JC47" s="11">
        <f t="shared" ref="JC47" si="774">JC48+JC60</f>
        <v>7731787.8900000006</v>
      </c>
      <c r="JD47" s="11">
        <f t="shared" si="767"/>
        <v>8160425.790000001</v>
      </c>
      <c r="JE47" s="11">
        <f t="shared" si="767"/>
        <v>5336371</v>
      </c>
      <c r="JF47" s="11">
        <f t="shared" ref="JF47" si="775">JF48+JF60</f>
        <v>6366882.3300000001</v>
      </c>
      <c r="JG47" s="11">
        <f t="shared" si="767"/>
        <v>5804756.3700000001</v>
      </c>
      <c r="JH47" s="11">
        <f t="shared" si="767"/>
        <v>4113519.21</v>
      </c>
      <c r="JI47" s="11">
        <f t="shared" ref="JI47" si="776">JI48+JI60</f>
        <v>4045232.41</v>
      </c>
      <c r="JJ47" s="11">
        <f t="shared" si="767"/>
        <v>3556593.12</v>
      </c>
      <c r="JK47" s="11">
        <f t="shared" ref="JK47:JL47" si="777">JK48+JK60</f>
        <v>2711438</v>
      </c>
      <c r="JL47" s="11">
        <f t="shared" si="777"/>
        <v>4045324.9200000004</v>
      </c>
      <c r="JM47" s="11">
        <f t="shared" ref="JM47:JU47" si="778">JM48+JM60</f>
        <v>2170835.12</v>
      </c>
      <c r="JN47" s="11">
        <f t="shared" si="778"/>
        <v>4063250</v>
      </c>
      <c r="JO47" s="11">
        <f t="shared" ref="JO47" si="779">JO48+JO60</f>
        <v>4576078.24</v>
      </c>
      <c r="JP47" s="11">
        <f t="shared" si="778"/>
        <v>2652745.7000000002</v>
      </c>
      <c r="JQ47" s="11">
        <f t="shared" ref="JQ47:JT47" si="780">JQ48+JQ60</f>
        <v>4836494.7699999996</v>
      </c>
      <c r="JR47" s="11">
        <f t="shared" ref="JR47" si="781">JR48+JR60</f>
        <v>6008665.5599999996</v>
      </c>
      <c r="JS47" s="11">
        <f t="shared" si="780"/>
        <v>4517292.66</v>
      </c>
      <c r="JT47" s="11">
        <f t="shared" si="780"/>
        <v>2179808</v>
      </c>
      <c r="JU47" s="11">
        <f t="shared" si="778"/>
        <v>8357325.7400000002</v>
      </c>
      <c r="JV47" s="11">
        <f t="shared" ref="JV47:JX47" si="782">JV48+JV60</f>
        <v>3835494.94</v>
      </c>
      <c r="JW47" s="11">
        <f t="shared" ref="JW47" si="783">JW48+JW60</f>
        <v>7317650</v>
      </c>
      <c r="JX47" s="11">
        <f t="shared" si="782"/>
        <v>6684105</v>
      </c>
      <c r="JY47" s="11">
        <f t="shared" ref="JY47:KA47" si="784">JY48+JY60</f>
        <v>5043284.0299999993</v>
      </c>
      <c r="JZ47" s="11">
        <f t="shared" ref="JZ47" si="785">JZ48+JZ60</f>
        <v>1870400</v>
      </c>
      <c r="KA47" s="11">
        <f t="shared" si="784"/>
        <v>2803200</v>
      </c>
      <c r="KB47" s="11">
        <f t="shared" ref="KB47" si="786">KB48+KB60</f>
        <v>2110316.56</v>
      </c>
      <c r="KC47" s="11">
        <f t="shared" ref="KC47" si="787">KC48+KC60</f>
        <v>2512500</v>
      </c>
      <c r="KD47" s="11">
        <f t="shared" ref="KD47:KE47" si="788">KD48+KD60</f>
        <v>2707109.74</v>
      </c>
      <c r="KE47" s="11">
        <f t="shared" si="788"/>
        <v>3098838.1399999997</v>
      </c>
      <c r="KF47" s="11">
        <f t="shared" ref="KF47:KG47" si="789">KF48+KF60</f>
        <v>2110360</v>
      </c>
      <c r="KG47" s="11">
        <f t="shared" si="789"/>
        <v>2414411.25</v>
      </c>
      <c r="KH47" s="11">
        <f t="shared" ref="KH47:KL47" si="790">KH48+KH60</f>
        <v>2387401.6100000003</v>
      </c>
      <c r="KI47" s="11">
        <f t="shared" si="790"/>
        <v>2565999</v>
      </c>
      <c r="KJ47" s="11">
        <f t="shared" ref="KJ47:KK47" si="791">KJ48+KJ60</f>
        <v>2858949</v>
      </c>
      <c r="KK47" s="11">
        <f t="shared" si="791"/>
        <v>0</v>
      </c>
      <c r="KL47" s="11">
        <f t="shared" si="790"/>
        <v>0</v>
      </c>
    </row>
    <row r="48" spans="1:298" ht="15" customHeight="1" x14ac:dyDescent="0.25">
      <c r="A48" s="5">
        <v>31</v>
      </c>
      <c r="B48" s="8" t="s">
        <v>88</v>
      </c>
      <c r="C48" s="12">
        <f t="shared" ref="C48:D48" si="792">SUM(C49:C58)</f>
        <v>745563.59</v>
      </c>
      <c r="D48" s="12">
        <f t="shared" si="792"/>
        <v>236063.59</v>
      </c>
      <c r="E48" s="12">
        <f t="shared" ref="E48:K48" si="793">SUM(E49:E58)</f>
        <v>343979.16</v>
      </c>
      <c r="F48" s="12">
        <f t="shared" si="793"/>
        <v>155760</v>
      </c>
      <c r="G48" s="12">
        <f t="shared" ref="G48" si="794">SUM(G49:G58)</f>
        <v>133330.99</v>
      </c>
      <c r="H48" s="12">
        <f t="shared" si="793"/>
        <v>128330.98999999999</v>
      </c>
      <c r="I48" s="12">
        <f t="shared" si="793"/>
        <v>127750</v>
      </c>
      <c r="J48" s="12">
        <f t="shared" ref="J48" si="795">SUM(J49:J58)</f>
        <v>149741.16</v>
      </c>
      <c r="K48" s="12">
        <f t="shared" si="793"/>
        <v>131638.76999999999</v>
      </c>
      <c r="L48" s="12">
        <f t="shared" ref="L48:M48" si="796">SUM(L49:L58)</f>
        <v>142900</v>
      </c>
      <c r="M48" s="12">
        <f t="shared" si="796"/>
        <v>438772.08999999997</v>
      </c>
      <c r="N48" s="12">
        <f>SUM(N49:N58)</f>
        <v>138677</v>
      </c>
      <c r="O48" s="12">
        <f t="shared" ref="O48" si="797">SUM(O49:O58)</f>
        <v>834804</v>
      </c>
      <c r="P48" s="12">
        <f t="shared" ref="P48:S48" si="798">SUM(P49:P58)</f>
        <v>949213.5</v>
      </c>
      <c r="Q48" s="12">
        <f>SUM(Q49:Q58)</f>
        <v>214681.13</v>
      </c>
      <c r="R48" s="12">
        <f t="shared" ref="R48" si="799">SUM(R49:R58)</f>
        <v>369236</v>
      </c>
      <c r="S48" s="12">
        <f t="shared" si="798"/>
        <v>416892.26</v>
      </c>
      <c r="T48" s="12">
        <f>SUM(T49:T59)</f>
        <v>449597.5</v>
      </c>
      <c r="U48" s="12">
        <f t="shared" ref="U48:V48" si="800">SUM(U49:U58)</f>
        <v>285700</v>
      </c>
      <c r="V48" s="12">
        <f t="shared" si="800"/>
        <v>1291870</v>
      </c>
      <c r="W48" s="12">
        <f>SUM(W49:W59)</f>
        <v>1113023.6300000001</v>
      </c>
      <c r="X48" s="12">
        <f t="shared" ref="X48:Y48" si="801">SUM(X49:X58)</f>
        <v>406650</v>
      </c>
      <c r="Y48" s="12">
        <f t="shared" si="801"/>
        <v>872650</v>
      </c>
      <c r="Z48" s="12">
        <f t="shared" ref="Z48:FK48" si="802">SUM(Z49:Z59)</f>
        <v>344170.9</v>
      </c>
      <c r="AA48" s="12">
        <f t="shared" ref="AA48" si="803">SUM(AA49:AA59)</f>
        <v>127500</v>
      </c>
      <c r="AB48" s="12">
        <f t="shared" si="802"/>
        <v>336000</v>
      </c>
      <c r="AC48" s="12">
        <f t="shared" ref="AC48" si="804">SUM(AC49:AC59)</f>
        <v>255144.94</v>
      </c>
      <c r="AD48" s="12">
        <f t="shared" ref="AD48:AE48" si="805">SUM(AD49:AD59)</f>
        <v>153000</v>
      </c>
      <c r="AE48" s="12">
        <f t="shared" si="805"/>
        <v>253000</v>
      </c>
      <c r="AF48" s="12">
        <f t="shared" ref="AF48" si="806">SUM(AF49:AF59)</f>
        <v>380543.44999999995</v>
      </c>
      <c r="AG48" s="12">
        <f t="shared" ref="AG48:AK48" si="807">SUM(AG49:AG59)</f>
        <v>163100</v>
      </c>
      <c r="AH48" s="12">
        <f t="shared" ref="AH48:AI48" si="808">SUM(AH49:AH59)</f>
        <v>224843.04</v>
      </c>
      <c r="AI48" s="12">
        <f t="shared" si="808"/>
        <v>472472.07000000007</v>
      </c>
      <c r="AJ48" s="12">
        <f t="shared" si="807"/>
        <v>239099</v>
      </c>
      <c r="AK48" s="12">
        <f t="shared" si="807"/>
        <v>299099</v>
      </c>
      <c r="AL48" s="12">
        <f t="shared" ref="AL48:AM48" si="809">SUM(AL49:AL59)</f>
        <v>0</v>
      </c>
      <c r="AM48" s="12">
        <f t="shared" si="809"/>
        <v>0</v>
      </c>
      <c r="AN48" s="12">
        <f>SUM(AN49:AN59)</f>
        <v>404746.78</v>
      </c>
      <c r="AO48" s="12">
        <f>SUM(AO49:AO59)</f>
        <v>216463.28</v>
      </c>
      <c r="AP48" s="12">
        <f>SUM(AP49:AP59)</f>
        <v>272571.23</v>
      </c>
      <c r="AQ48" s="12">
        <f t="shared" ref="AQ48" si="810">SUM(AQ49:AQ59)</f>
        <v>423340</v>
      </c>
      <c r="AR48" s="12">
        <f>SUM(AR49:AR59)</f>
        <v>436182.82000000007</v>
      </c>
      <c r="AS48" s="12">
        <f>SUM(AS49:AS59)</f>
        <v>435544.66000000003</v>
      </c>
      <c r="AT48" s="12">
        <f t="shared" ref="AT48" si="811">SUM(AT49:AT59)</f>
        <v>409500</v>
      </c>
      <c r="AU48" s="12">
        <f>SUM(AU49:AU59)</f>
        <v>378973.19</v>
      </c>
      <c r="AV48" s="12">
        <f>SUM(AV49:AV59)</f>
        <v>378973.21</v>
      </c>
      <c r="AW48" s="12">
        <f t="shared" ref="AW48" si="812">SUM(AW49:AW59)</f>
        <v>340200</v>
      </c>
      <c r="AX48" s="12">
        <f>SUM(AX49:AX59)</f>
        <v>386628.96</v>
      </c>
      <c r="AY48" s="12">
        <f>SUM(AY49:AY59)</f>
        <v>338491.91000000003</v>
      </c>
      <c r="AZ48" s="12">
        <f t="shared" ref="AZ48" si="813">SUM(AZ49:AZ59)</f>
        <v>342300</v>
      </c>
      <c r="BA48" s="12">
        <f>SUM(BA49:BA59)</f>
        <v>342300</v>
      </c>
      <c r="BB48" s="12">
        <f>SUM(BB49:BB59)</f>
        <v>311412.16000000003</v>
      </c>
      <c r="BC48" s="12">
        <f t="shared" ref="BC48" si="814">SUM(BC49:BC59)</f>
        <v>315000</v>
      </c>
      <c r="BD48" s="12">
        <f>SUM(BD49:BD59)</f>
        <v>300444</v>
      </c>
      <c r="BE48" s="12">
        <f>SUM(BE49:BE59)</f>
        <v>300161.81</v>
      </c>
      <c r="BF48" s="12">
        <f t="shared" ref="BF48" si="815">SUM(BF49:BF59)</f>
        <v>306600</v>
      </c>
      <c r="BG48" s="12">
        <f>SUM(BG49:BG59)</f>
        <v>314000</v>
      </c>
      <c r="BH48" s="12">
        <f>SUM(BH49:BH59)</f>
        <v>314343.40999999997</v>
      </c>
      <c r="BI48" s="12">
        <f t="shared" ref="BI48" si="816">SUM(BI49:BI59)</f>
        <v>315700</v>
      </c>
      <c r="BJ48" s="12">
        <f>SUM(BJ49:BJ59)</f>
        <v>315700</v>
      </c>
      <c r="BK48" s="12">
        <f t="shared" si="802"/>
        <v>285433.34999999998</v>
      </c>
      <c r="BL48" s="12">
        <f t="shared" ref="BL48" si="817">SUM(BL49:BL59)</f>
        <v>294500</v>
      </c>
      <c r="BM48" s="12">
        <f t="shared" si="802"/>
        <v>286600</v>
      </c>
      <c r="BN48" s="12">
        <f t="shared" si="802"/>
        <v>189418.58000000002</v>
      </c>
      <c r="BO48" s="12">
        <f t="shared" ref="BO48:BV48" si="818">SUM(BO49:BO59)</f>
        <v>277400</v>
      </c>
      <c r="BP48" s="12">
        <f t="shared" ref="BP48" si="819">SUM(BP49:BP59)</f>
        <v>277400</v>
      </c>
      <c r="BQ48" s="12">
        <f>SUM(BQ49:BQ59)</f>
        <v>366337.14</v>
      </c>
      <c r="BR48" s="12">
        <f t="shared" ref="BR48:BT48" si="820">SUM(BR49:BR59)</f>
        <v>323900</v>
      </c>
      <c r="BS48" s="12">
        <f t="shared" si="820"/>
        <v>352191.66000000003</v>
      </c>
      <c r="BT48" s="12">
        <f t="shared" si="820"/>
        <v>349846.49</v>
      </c>
      <c r="BU48" s="12">
        <f t="shared" si="818"/>
        <v>359860</v>
      </c>
      <c r="BV48" s="12">
        <f t="shared" si="818"/>
        <v>359860</v>
      </c>
      <c r="BW48" s="12">
        <f t="shared" ref="BW48:BX48" si="821">SUM(BW49:BW59)</f>
        <v>0</v>
      </c>
      <c r="BX48" s="12">
        <f t="shared" si="821"/>
        <v>0</v>
      </c>
      <c r="BY48" s="12">
        <f>SUM(BY49:BY59)</f>
        <v>212492.51</v>
      </c>
      <c r="BZ48" s="12">
        <f>SUM(BZ49:BZ59)</f>
        <v>120122.51</v>
      </c>
      <c r="CA48" s="12">
        <f>SUM(CA49:CA59)</f>
        <v>158622.06</v>
      </c>
      <c r="CB48" s="12">
        <f t="shared" ref="CB48" si="822">SUM(CB49:CB59)</f>
        <v>161272</v>
      </c>
      <c r="CC48" s="12">
        <f>SUM(CC49:CC59)</f>
        <v>165921.76999999999</v>
      </c>
      <c r="CD48" s="12">
        <f>SUM(CD49:CD59)</f>
        <v>165921.76999999999</v>
      </c>
      <c r="CE48" s="12">
        <f t="shared" ref="CE48" si="823">SUM(CE49:CE59)</f>
        <v>156000</v>
      </c>
      <c r="CF48" s="12">
        <f>SUM(CF49:CF59)</f>
        <v>144370.75</v>
      </c>
      <c r="CG48" s="12">
        <f>SUM(CG49:CG59)</f>
        <v>144370.75</v>
      </c>
      <c r="CH48" s="12">
        <f t="shared" ref="CH48" si="824">SUM(CH49:CH59)</f>
        <v>129600</v>
      </c>
      <c r="CI48" s="12">
        <f>SUM(CI49:CI59)</f>
        <v>147287.21999999997</v>
      </c>
      <c r="CJ48" s="12">
        <f>SUM(CJ49:CJ59)</f>
        <v>128949.29999999999</v>
      </c>
      <c r="CK48" s="12">
        <f t="shared" ref="CK48" si="825">SUM(CK49:CK59)</f>
        <v>130400</v>
      </c>
      <c r="CL48" s="12">
        <f>SUM(CL49:CL59)</f>
        <v>130400</v>
      </c>
      <c r="CM48" s="12">
        <f>SUM(CM49:CM59)</f>
        <v>118633.2</v>
      </c>
      <c r="CN48" s="12">
        <f t="shared" ref="CN48" si="826">SUM(CN49:CN59)</f>
        <v>120000</v>
      </c>
      <c r="CO48" s="12">
        <f>SUM(CO49:CO59)</f>
        <v>114455</v>
      </c>
      <c r="CP48" s="12">
        <f>SUM(CP49:CP59)</f>
        <v>114347.35999999999</v>
      </c>
      <c r="CQ48" s="12">
        <f t="shared" ref="CQ48" si="827">SUM(CQ49:CQ59)</f>
        <v>116800</v>
      </c>
      <c r="CR48" s="12">
        <f>SUM(CR49:CR59)</f>
        <v>119600</v>
      </c>
      <c r="CS48" s="12">
        <f>SUM(CS49:CS59)</f>
        <v>119749.87</v>
      </c>
      <c r="CT48" s="12">
        <f t="shared" ref="CT48" si="828">SUM(CT49:CT59)</f>
        <v>120300</v>
      </c>
      <c r="CU48" s="12">
        <f>SUM(CU49:CU59)</f>
        <v>120300</v>
      </c>
      <c r="CV48" s="12">
        <f t="shared" si="802"/>
        <v>90136.87</v>
      </c>
      <c r="CW48" s="12">
        <f t="shared" ref="CW48" si="829">SUM(CW49:CW59)</f>
        <v>116250</v>
      </c>
      <c r="CX48" s="12">
        <f t="shared" si="802"/>
        <v>111200</v>
      </c>
      <c r="CY48" s="12">
        <f t="shared" ref="CY48:DE48" si="830">SUM(CY49:CY59)</f>
        <v>74770.5</v>
      </c>
      <c r="CZ48" s="12">
        <f t="shared" si="830"/>
        <v>109500</v>
      </c>
      <c r="DA48" s="12">
        <f t="shared" ref="DA48:DB48" si="831">SUM(DA49:DA59)</f>
        <v>109500</v>
      </c>
      <c r="DB48" s="12">
        <f t="shared" si="831"/>
        <v>144606.77999999997</v>
      </c>
      <c r="DC48" s="12">
        <f t="shared" ref="DC48" si="832">SUM(DC49:DC59)</f>
        <v>102700</v>
      </c>
      <c r="DD48" s="12">
        <f t="shared" si="830"/>
        <v>111670.53</v>
      </c>
      <c r="DE48" s="12">
        <f t="shared" si="830"/>
        <v>110926.94</v>
      </c>
      <c r="DF48" s="12">
        <f t="shared" ref="DF48:DJ48" si="833">SUM(DF49:DF59)</f>
        <v>113640</v>
      </c>
      <c r="DG48" s="12">
        <f t="shared" si="833"/>
        <v>113640</v>
      </c>
      <c r="DH48" s="12">
        <f t="shared" ref="DH48:DI48" si="834">SUM(DH49:DH59)</f>
        <v>0</v>
      </c>
      <c r="DI48" s="12">
        <f t="shared" si="834"/>
        <v>0</v>
      </c>
      <c r="DJ48" s="12">
        <f t="shared" si="833"/>
        <v>307122.71999999997</v>
      </c>
      <c r="DK48" s="12">
        <f t="shared" si="802"/>
        <v>24500</v>
      </c>
      <c r="DL48" s="12">
        <f t="shared" si="802"/>
        <v>133396.6</v>
      </c>
      <c r="DM48" s="12">
        <f t="shared" ref="DM48" si="835">SUM(DM49:DM59)</f>
        <v>10080</v>
      </c>
      <c r="DN48" s="12">
        <f t="shared" si="802"/>
        <v>46605.03</v>
      </c>
      <c r="DO48" s="12">
        <f t="shared" si="802"/>
        <v>100192.14</v>
      </c>
      <c r="DP48" s="12">
        <f t="shared" ref="DP48" si="836">SUM(DP49:DP59)</f>
        <v>144861.70000000001</v>
      </c>
      <c r="DQ48" s="12">
        <f t="shared" si="802"/>
        <v>62504.259999999995</v>
      </c>
      <c r="DR48" s="12">
        <f t="shared" si="802"/>
        <v>83245.2</v>
      </c>
      <c r="DS48" s="12">
        <f t="shared" ref="DS48" si="837">SUM(DS49:DS59)</f>
        <v>82712</v>
      </c>
      <c r="DT48" s="12">
        <f t="shared" si="802"/>
        <v>310728.45</v>
      </c>
      <c r="DU48" s="12">
        <f t="shared" si="802"/>
        <v>45085.770000000004</v>
      </c>
      <c r="DV48" s="12">
        <f t="shared" ref="DV48" si="838">SUM(DV49:DV59)</f>
        <v>144605</v>
      </c>
      <c r="DW48" s="12">
        <f t="shared" si="802"/>
        <v>144605</v>
      </c>
      <c r="DX48" s="12">
        <f t="shared" si="802"/>
        <v>157214.97999999998</v>
      </c>
      <c r="DY48" s="12">
        <f t="shared" ref="DY48" si="839">SUM(DY49:DY59)</f>
        <v>312287</v>
      </c>
      <c r="DZ48" s="12">
        <f t="shared" si="802"/>
        <v>1072164.29</v>
      </c>
      <c r="EA48" s="12">
        <f t="shared" si="802"/>
        <v>388586.82</v>
      </c>
      <c r="EB48" s="12">
        <f t="shared" ref="EB48" si="840">SUM(EB49:EB59)</f>
        <v>7300</v>
      </c>
      <c r="EC48" s="12">
        <f t="shared" si="802"/>
        <v>278496.56</v>
      </c>
      <c r="ED48" s="12">
        <f t="shared" si="802"/>
        <v>269100.93</v>
      </c>
      <c r="EE48" s="12">
        <f t="shared" ref="EE48" si="841">SUM(EE49:EE59)</f>
        <v>200950</v>
      </c>
      <c r="EF48" s="12">
        <f t="shared" si="802"/>
        <v>220950</v>
      </c>
      <c r="EG48" s="12">
        <f t="shared" si="802"/>
        <v>355333.70999999996</v>
      </c>
      <c r="EH48" s="12">
        <f t="shared" ref="EH48" si="842">SUM(EH49:EH59)</f>
        <v>189400</v>
      </c>
      <c r="EI48" s="12">
        <f t="shared" si="802"/>
        <v>463600</v>
      </c>
      <c r="EJ48" s="12">
        <f t="shared" si="802"/>
        <v>325801.40000000002</v>
      </c>
      <c r="EK48" s="12">
        <f t="shared" si="802"/>
        <v>59200</v>
      </c>
      <c r="EL48" s="12">
        <f t="shared" si="802"/>
        <v>144200</v>
      </c>
      <c r="EM48" s="12">
        <f t="shared" ref="EM48:EU48" si="843">SUM(EM49:EM59)</f>
        <v>214390.35</v>
      </c>
      <c r="EN48" s="12">
        <f t="shared" ref="EN48:EP48" si="844">SUM(EN49:EN59)</f>
        <v>403600</v>
      </c>
      <c r="EO48" s="12">
        <f t="shared" si="844"/>
        <v>405374.68</v>
      </c>
      <c r="EP48" s="12">
        <f t="shared" si="844"/>
        <v>204112.32</v>
      </c>
      <c r="EQ48" s="12">
        <f t="shared" si="843"/>
        <v>485640</v>
      </c>
      <c r="ER48" s="12">
        <f t="shared" si="843"/>
        <v>485640</v>
      </c>
      <c r="ES48" s="12">
        <f t="shared" ref="ES48:ET48" si="845">SUM(ES49:ES59)</f>
        <v>0</v>
      </c>
      <c r="ET48" s="12">
        <f t="shared" si="845"/>
        <v>0</v>
      </c>
      <c r="EU48" s="12">
        <f t="shared" si="843"/>
        <v>94597.18</v>
      </c>
      <c r="EV48" s="12">
        <f t="shared" si="802"/>
        <v>52227.18</v>
      </c>
      <c r="EW48" s="12">
        <f t="shared" si="802"/>
        <v>68966.12</v>
      </c>
      <c r="EX48" s="12">
        <f t="shared" ref="EX48" si="846">SUM(EX49:EX59)</f>
        <v>100795</v>
      </c>
      <c r="EY48" s="12">
        <f t="shared" si="802"/>
        <v>103853.06</v>
      </c>
      <c r="EZ48" s="12">
        <f t="shared" si="802"/>
        <v>103701.11</v>
      </c>
      <c r="FA48" s="12">
        <f t="shared" ref="FA48" si="847">SUM(FA49:FA59)</f>
        <v>72000</v>
      </c>
      <c r="FB48" s="12">
        <f t="shared" si="802"/>
        <v>90231.72</v>
      </c>
      <c r="FC48" s="12">
        <f t="shared" si="802"/>
        <v>90231.72</v>
      </c>
      <c r="FD48" s="12">
        <f t="shared" ref="FD48" si="848">SUM(FD49:FD59)</f>
        <v>81000</v>
      </c>
      <c r="FE48" s="12">
        <f t="shared" si="802"/>
        <v>92054.52</v>
      </c>
      <c r="FF48" s="12">
        <f t="shared" si="802"/>
        <v>80593.320000000007</v>
      </c>
      <c r="FG48" s="12">
        <f t="shared" ref="FG48" si="849">SUM(FG49:FG59)</f>
        <v>81500</v>
      </c>
      <c r="FH48" s="12">
        <f t="shared" si="802"/>
        <v>81500</v>
      </c>
      <c r="FI48" s="12">
        <f t="shared" si="802"/>
        <v>74145.760000000009</v>
      </c>
      <c r="FJ48" s="12">
        <f t="shared" ref="FJ48" si="850">SUM(FJ49:FJ59)</f>
        <v>75000</v>
      </c>
      <c r="FK48" s="12">
        <f t="shared" si="802"/>
        <v>71534</v>
      </c>
      <c r="FL48" s="12">
        <f t="shared" ref="FL48:IN48" si="851">SUM(FL49:FL59)</f>
        <v>71467.09</v>
      </c>
      <c r="FM48" s="12">
        <f t="shared" ref="FM48" si="852">SUM(FM49:FM59)</f>
        <v>73000</v>
      </c>
      <c r="FN48" s="12">
        <f t="shared" si="851"/>
        <v>74800</v>
      </c>
      <c r="FO48" s="12">
        <f t="shared" si="851"/>
        <v>74843.67</v>
      </c>
      <c r="FP48" s="12">
        <f t="shared" ref="FP48" si="853">SUM(FP49:FP59)</f>
        <v>78900</v>
      </c>
      <c r="FQ48" s="12">
        <f t="shared" si="851"/>
        <v>78900</v>
      </c>
      <c r="FR48" s="12">
        <f t="shared" si="851"/>
        <v>60091.240000000005</v>
      </c>
      <c r="FS48" s="12">
        <f t="shared" ref="FS48" si="854">SUM(FS49:FS59)</f>
        <v>62000</v>
      </c>
      <c r="FT48" s="12">
        <f t="shared" si="851"/>
        <v>59100</v>
      </c>
      <c r="FU48" s="12">
        <f t="shared" si="851"/>
        <v>39877.589999999997</v>
      </c>
      <c r="FV48" s="12">
        <f t="shared" si="851"/>
        <v>58400</v>
      </c>
      <c r="FW48" s="12">
        <f t="shared" si="851"/>
        <v>58050</v>
      </c>
      <c r="FX48" s="12">
        <f t="shared" ref="FX48:GF48" si="855">SUM(FX49:FX59)</f>
        <v>77123.62</v>
      </c>
      <c r="FY48" s="12">
        <f t="shared" ref="FY48" si="856">SUM(FY49:FY59)</f>
        <v>71100</v>
      </c>
      <c r="FZ48" s="12">
        <f t="shared" ref="FZ48:GA48" si="857">SUM(FZ49:FZ59)</f>
        <v>84810.37</v>
      </c>
      <c r="GA48" s="12">
        <f t="shared" si="857"/>
        <v>76795.569999999992</v>
      </c>
      <c r="GB48" s="12">
        <f t="shared" si="855"/>
        <v>85280</v>
      </c>
      <c r="GC48" s="12">
        <f t="shared" si="855"/>
        <v>85280</v>
      </c>
      <c r="GD48" s="12">
        <f t="shared" ref="GD48:GE48" si="858">SUM(GD49:GD59)</f>
        <v>0</v>
      </c>
      <c r="GE48" s="12">
        <f t="shared" si="858"/>
        <v>0</v>
      </c>
      <c r="GF48" s="12">
        <f t="shared" si="855"/>
        <v>753167.75</v>
      </c>
      <c r="GG48" s="12">
        <f t="shared" si="851"/>
        <v>1478276.85</v>
      </c>
      <c r="GH48" s="12">
        <f t="shared" si="851"/>
        <v>1682352.4</v>
      </c>
      <c r="GI48" s="12">
        <f t="shared" ref="GI48" si="859">SUM(GI49:GI59)</f>
        <v>221749</v>
      </c>
      <c r="GJ48" s="12">
        <f t="shared" si="851"/>
        <v>254553.66</v>
      </c>
      <c r="GK48" s="12">
        <f t="shared" si="851"/>
        <v>241180.93</v>
      </c>
      <c r="GL48" s="12">
        <f t="shared" ref="GL48" si="860">SUM(GL49:GL59)</f>
        <v>158400</v>
      </c>
      <c r="GM48" s="12">
        <f t="shared" si="851"/>
        <v>198509.81</v>
      </c>
      <c r="GN48" s="12">
        <f t="shared" si="851"/>
        <v>198509.8</v>
      </c>
      <c r="GO48" s="12">
        <f t="shared" ref="GO48" si="861">SUM(GO49:GO59)</f>
        <v>178200</v>
      </c>
      <c r="GP48" s="12">
        <f t="shared" si="851"/>
        <v>202519.94</v>
      </c>
      <c r="GQ48" s="12">
        <f t="shared" si="851"/>
        <v>187226.29</v>
      </c>
      <c r="GR48" s="12">
        <f t="shared" ref="GR48" si="862">SUM(GR49:GR59)</f>
        <v>179300</v>
      </c>
      <c r="GS48" s="12">
        <f t="shared" si="851"/>
        <v>179300</v>
      </c>
      <c r="GT48" s="12">
        <f t="shared" si="851"/>
        <v>163120.62</v>
      </c>
      <c r="GU48" s="12">
        <f t="shared" ref="GU48" si="863">SUM(GU49:GU59)</f>
        <v>165000</v>
      </c>
      <c r="GV48" s="12">
        <f t="shared" si="851"/>
        <v>157375</v>
      </c>
      <c r="GW48" s="12">
        <f t="shared" si="851"/>
        <v>157227.62</v>
      </c>
      <c r="GX48" s="12">
        <f t="shared" ref="GX48" si="864">SUM(GX49:GX59)</f>
        <v>160600</v>
      </c>
      <c r="GY48" s="12">
        <f t="shared" si="851"/>
        <v>164460</v>
      </c>
      <c r="GZ48" s="12">
        <f t="shared" si="851"/>
        <v>164656.03999999998</v>
      </c>
      <c r="HA48" s="12">
        <f t="shared" ref="HA48" si="865">SUM(HA49:HA59)</f>
        <v>173750</v>
      </c>
      <c r="HB48" s="12">
        <f t="shared" si="851"/>
        <v>173750</v>
      </c>
      <c r="HC48" s="12">
        <f t="shared" si="851"/>
        <v>165250.93</v>
      </c>
      <c r="HD48" s="12">
        <f t="shared" ref="HD48" si="866">SUM(HD49:HD59)</f>
        <v>193750</v>
      </c>
      <c r="HE48" s="12">
        <f t="shared" si="851"/>
        <v>184700</v>
      </c>
      <c r="HF48" s="12">
        <f t="shared" ref="HF48:HH48" si="867">SUM(HF49:HF59)</f>
        <v>124617.48999999999</v>
      </c>
      <c r="HG48" s="12">
        <f t="shared" si="867"/>
        <v>182500</v>
      </c>
      <c r="HH48" s="12">
        <f t="shared" si="867"/>
        <v>181500</v>
      </c>
      <c r="HI48" s="12">
        <f t="shared" ref="HI48:HQ48" si="868">SUM(HI49:HI59)</f>
        <v>241011.31</v>
      </c>
      <c r="HJ48" s="12">
        <f t="shared" ref="HJ48" si="869">SUM(HJ49:HJ59)</f>
        <v>189600</v>
      </c>
      <c r="HK48" s="12">
        <f t="shared" ref="HK48:HL48" si="870">SUM(HK49:HK59)</f>
        <v>206160.97</v>
      </c>
      <c r="HL48" s="12">
        <f t="shared" si="870"/>
        <v>204788.15</v>
      </c>
      <c r="HM48" s="12">
        <f t="shared" si="868"/>
        <v>189400</v>
      </c>
      <c r="HN48" s="12">
        <f t="shared" si="868"/>
        <v>189400</v>
      </c>
      <c r="HO48" s="12">
        <f t="shared" ref="HO48:HP48" si="871">SUM(HO49:HO59)</f>
        <v>0</v>
      </c>
      <c r="HP48" s="12">
        <f t="shared" si="871"/>
        <v>0</v>
      </c>
      <c r="HQ48" s="12">
        <f t="shared" si="868"/>
        <v>0</v>
      </c>
      <c r="HR48" s="12">
        <f t="shared" si="851"/>
        <v>40000</v>
      </c>
      <c r="HS48" s="12">
        <f t="shared" si="851"/>
        <v>26918.080000000002</v>
      </c>
      <c r="HT48" s="12">
        <f t="shared" ref="HT48" si="872">SUM(HT49:HT59)</f>
        <v>0</v>
      </c>
      <c r="HU48" s="12">
        <f t="shared" si="851"/>
        <v>23000</v>
      </c>
      <c r="HV48" s="12">
        <f t="shared" si="851"/>
        <v>22619.39</v>
      </c>
      <c r="HW48" s="12">
        <f t="shared" ref="HW48" si="873">SUM(HW49:HW59)</f>
        <v>13666</v>
      </c>
      <c r="HX48" s="12">
        <f t="shared" si="851"/>
        <v>11.01</v>
      </c>
      <c r="HY48" s="12">
        <f t="shared" si="851"/>
        <v>11.01</v>
      </c>
      <c r="HZ48" s="12">
        <f t="shared" ref="HZ48" si="874">SUM(HZ49:HZ59)</f>
        <v>0</v>
      </c>
      <c r="IA48" s="12">
        <f t="shared" si="851"/>
        <v>0</v>
      </c>
      <c r="IB48" s="12">
        <f t="shared" si="851"/>
        <v>400</v>
      </c>
      <c r="IC48" s="12">
        <f t="shared" ref="IC48" si="875">SUM(IC49:IC59)</f>
        <v>0</v>
      </c>
      <c r="ID48" s="12">
        <f t="shared" si="851"/>
        <v>0</v>
      </c>
      <c r="IE48" s="12">
        <f t="shared" si="851"/>
        <v>28.29</v>
      </c>
      <c r="IF48" s="12">
        <f t="shared" ref="IF48" si="876">SUM(IF49:IF59)</f>
        <v>0</v>
      </c>
      <c r="IG48" s="12">
        <f t="shared" si="851"/>
        <v>0</v>
      </c>
      <c r="IH48" s="12">
        <f t="shared" si="851"/>
        <v>0</v>
      </c>
      <c r="II48" s="12">
        <f t="shared" ref="II48" si="877">SUM(II49:II59)</f>
        <v>0</v>
      </c>
      <c r="IJ48" s="12">
        <f t="shared" si="851"/>
        <v>312</v>
      </c>
      <c r="IK48" s="12">
        <f t="shared" si="851"/>
        <v>312</v>
      </c>
      <c r="IL48" s="12">
        <f t="shared" ref="IL48" si="878">SUM(IL49:IL59)</f>
        <v>0</v>
      </c>
      <c r="IM48" s="12">
        <f t="shared" si="851"/>
        <v>0</v>
      </c>
      <c r="IN48" s="12">
        <f t="shared" si="851"/>
        <v>78.540000000000006</v>
      </c>
      <c r="IO48" s="12">
        <f>SUM(IO49:IO59)</f>
        <v>0</v>
      </c>
      <c r="IP48" s="12">
        <f>SUM(IP49:IP59)</f>
        <v>0</v>
      </c>
      <c r="IQ48" s="12">
        <f t="shared" ref="IQ48" si="879">SUM(IQ49:IQ59)</f>
        <v>0</v>
      </c>
      <c r="IR48" s="12">
        <f>SUM(IR49:IR59)</f>
        <v>0</v>
      </c>
      <c r="IS48" s="12">
        <f>SUM(IS49:IS59)</f>
        <v>0</v>
      </c>
      <c r="IT48" s="12">
        <f>SUM(IT49:IT59)</f>
        <v>0</v>
      </c>
      <c r="IU48" s="12">
        <f t="shared" ref="IU48:IY48" si="880">SUM(IU49:IU59)</f>
        <v>0</v>
      </c>
      <c r="IV48" s="12">
        <f t="shared" ref="IV48:IW48" si="881">SUM(IV49:IV59)</f>
        <v>0</v>
      </c>
      <c r="IW48" s="12">
        <f t="shared" si="881"/>
        <v>0</v>
      </c>
      <c r="IX48" s="12">
        <f t="shared" si="880"/>
        <v>0</v>
      </c>
      <c r="IY48" s="12">
        <f t="shared" si="880"/>
        <v>0</v>
      </c>
      <c r="IZ48" s="12">
        <f t="shared" ref="IZ48:JA48" si="882">SUM(IZ49:IZ59)</f>
        <v>0</v>
      </c>
      <c r="JA48" s="12">
        <f t="shared" si="882"/>
        <v>0</v>
      </c>
      <c r="JB48" s="12">
        <f t="shared" ref="JB48:JJ48" si="883">SUM(JB49:JB58)</f>
        <v>2517690.5300000003</v>
      </c>
      <c r="JC48" s="12">
        <f t="shared" ref="JC48" si="884">SUM(JC49:JC58)</f>
        <v>2167653.41</v>
      </c>
      <c r="JD48" s="12">
        <f t="shared" si="883"/>
        <v>2686805.65</v>
      </c>
      <c r="JE48" s="12">
        <f t="shared" si="883"/>
        <v>1072996</v>
      </c>
      <c r="JF48" s="12">
        <f t="shared" ref="JF48" si="885">SUM(JF49:JF58)</f>
        <v>1163447.33</v>
      </c>
      <c r="JG48" s="12">
        <f t="shared" si="883"/>
        <v>1197490.99</v>
      </c>
      <c r="JH48" s="12">
        <f t="shared" si="883"/>
        <v>1082177.7</v>
      </c>
      <c r="JI48" s="12">
        <f t="shared" ref="JI48" si="886">SUM(JI49:JI58)</f>
        <v>1024341.9000000001</v>
      </c>
      <c r="JJ48" s="12">
        <f t="shared" si="883"/>
        <v>1026980.4600000002</v>
      </c>
      <c r="JK48" s="12">
        <f t="shared" ref="JK48:JL48" si="887">SUM(JK49:JK58)</f>
        <v>954612</v>
      </c>
      <c r="JL48" s="12">
        <f t="shared" si="887"/>
        <v>1577991.1800000002</v>
      </c>
      <c r="JM48" s="12">
        <f t="shared" ref="JM48:JU48" si="888">SUM(JM49:JM58)</f>
        <v>919423.58999999985</v>
      </c>
      <c r="JN48" s="12">
        <f t="shared" si="888"/>
        <v>1712909</v>
      </c>
      <c r="JO48" s="12">
        <f t="shared" ref="JO48" si="889">SUM(JO49:JO58)</f>
        <v>1827318.5</v>
      </c>
      <c r="JP48" s="12">
        <f t="shared" si="888"/>
        <v>1039236.1399999999</v>
      </c>
      <c r="JQ48" s="12">
        <f t="shared" ref="JQ48:JR48" si="890">SUM(JQ49:JQ58)</f>
        <v>1356523</v>
      </c>
      <c r="JR48" s="12">
        <f t="shared" si="890"/>
        <v>2132864.5499999998</v>
      </c>
      <c r="JS48" s="12">
        <f>SUM(JS49:JS59)</f>
        <v>1481388.2</v>
      </c>
      <c r="JT48" s="12">
        <f t="shared" ref="JT48" si="891">SUM(JT49:JT58)</f>
        <v>950000</v>
      </c>
      <c r="JU48" s="12">
        <f t="shared" si="888"/>
        <v>2243538.56</v>
      </c>
      <c r="JV48" s="12">
        <f t="shared" ref="JV48:JX48" si="892">SUM(JV49:JV58)</f>
        <v>2056029.55</v>
      </c>
      <c r="JW48" s="12">
        <f t="shared" ref="JW48" si="893">SUM(JW49:JW58)</f>
        <v>1296250</v>
      </c>
      <c r="JX48" s="12">
        <f t="shared" si="892"/>
        <v>1782250</v>
      </c>
      <c r="JY48" s="12">
        <f t="shared" ref="JY48:KC48" si="894">SUM(JY49:JY59)</f>
        <v>1300495.54</v>
      </c>
      <c r="JZ48" s="12">
        <f t="shared" si="894"/>
        <v>983400</v>
      </c>
      <c r="KA48" s="12">
        <f t="shared" si="894"/>
        <v>1441200</v>
      </c>
      <c r="KB48" s="12">
        <f t="shared" si="894"/>
        <v>1009630.5</v>
      </c>
      <c r="KC48" s="12">
        <f t="shared" si="894"/>
        <v>840000</v>
      </c>
      <c r="KD48" s="12">
        <f t="shared" ref="KD48:KE48" si="895">SUM(KD49:KD59)</f>
        <v>1023650</v>
      </c>
      <c r="KE48" s="12">
        <f t="shared" si="895"/>
        <v>1424012.65</v>
      </c>
      <c r="KF48" s="12">
        <f t="shared" ref="KF48:KG48" si="896">SUM(KF49:KF59)</f>
        <v>1254000</v>
      </c>
      <c r="KG48" s="12">
        <f t="shared" si="896"/>
        <v>1385051.25</v>
      </c>
      <c r="KH48" s="12">
        <f t="shared" ref="KH48:KL48" si="897">SUM(KH49:KH59)</f>
        <v>1418941.54</v>
      </c>
      <c r="KI48" s="12">
        <f t="shared" si="897"/>
        <v>1472919</v>
      </c>
      <c r="KJ48" s="12">
        <f t="shared" ref="KJ48:KK48" si="898">SUM(KJ49:KJ59)</f>
        <v>1532919</v>
      </c>
      <c r="KK48" s="12">
        <f t="shared" si="898"/>
        <v>0</v>
      </c>
      <c r="KL48" s="12">
        <f t="shared" si="897"/>
        <v>0</v>
      </c>
    </row>
    <row r="49" spans="1:298" x14ac:dyDescent="0.25">
      <c r="A49" s="5">
        <v>3101</v>
      </c>
      <c r="B49" s="9" t="s">
        <v>357</v>
      </c>
      <c r="C49" s="13">
        <v>26113.59</v>
      </c>
      <c r="D49" s="13">
        <v>26113.59</v>
      </c>
      <c r="E49" s="13">
        <v>34483.050000000003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1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/>
      <c r="AM49" s="13"/>
      <c r="AN49" s="13">
        <v>198463.28</v>
      </c>
      <c r="AO49" s="13">
        <v>198463.28</v>
      </c>
      <c r="AP49" s="13">
        <v>262071.23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1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13">
        <v>0</v>
      </c>
      <c r="BI49" s="13">
        <v>0</v>
      </c>
      <c r="BJ49" s="13">
        <v>0</v>
      </c>
      <c r="BK49" s="13">
        <v>0</v>
      </c>
      <c r="BL49" s="13">
        <v>0</v>
      </c>
      <c r="BM49" s="13">
        <v>0</v>
      </c>
      <c r="BN49" s="13">
        <v>0</v>
      </c>
      <c r="BO49" s="13">
        <v>0</v>
      </c>
      <c r="BP49" s="13">
        <v>0</v>
      </c>
      <c r="BQ49" s="13">
        <v>0</v>
      </c>
      <c r="BR49" s="13">
        <v>0</v>
      </c>
      <c r="BS49" s="13">
        <v>0</v>
      </c>
      <c r="BT49" s="13">
        <v>0</v>
      </c>
      <c r="BU49" s="13">
        <v>0</v>
      </c>
      <c r="BV49" s="13">
        <v>0</v>
      </c>
      <c r="BW49" s="13"/>
      <c r="BX49" s="13"/>
      <c r="BY49" s="13">
        <v>120122.51</v>
      </c>
      <c r="BZ49" s="13">
        <v>120122.51</v>
      </c>
      <c r="CA49" s="13">
        <v>158622.06</v>
      </c>
      <c r="CB49" s="13">
        <v>0</v>
      </c>
      <c r="CC49" s="13">
        <v>0</v>
      </c>
      <c r="CD49" s="13">
        <v>0</v>
      </c>
      <c r="CE49" s="13">
        <v>0</v>
      </c>
      <c r="CF49" s="13">
        <v>0</v>
      </c>
      <c r="CG49" s="13">
        <v>0</v>
      </c>
      <c r="CH49" s="13">
        <v>0</v>
      </c>
      <c r="CI49" s="13">
        <v>0</v>
      </c>
      <c r="CJ49" s="13">
        <v>0</v>
      </c>
      <c r="CK49" s="13">
        <v>0</v>
      </c>
      <c r="CL49" s="13">
        <v>0</v>
      </c>
      <c r="CM49" s="13">
        <v>0</v>
      </c>
      <c r="CN49" s="13">
        <v>0</v>
      </c>
      <c r="CO49" s="13">
        <v>0</v>
      </c>
      <c r="CP49" s="13">
        <v>0</v>
      </c>
      <c r="CQ49" s="13">
        <v>0</v>
      </c>
      <c r="CR49" s="13">
        <v>0</v>
      </c>
      <c r="CS49" s="13">
        <v>0</v>
      </c>
      <c r="CT49" s="13">
        <v>0</v>
      </c>
      <c r="CU49" s="13">
        <v>0</v>
      </c>
      <c r="CV49" s="13">
        <v>0</v>
      </c>
      <c r="CW49" s="13">
        <v>0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3">
        <v>0</v>
      </c>
      <c r="DD49" s="13">
        <v>0</v>
      </c>
      <c r="DE49" s="13">
        <v>0</v>
      </c>
      <c r="DF49" s="13">
        <v>0</v>
      </c>
      <c r="DG49" s="13">
        <v>0</v>
      </c>
      <c r="DH49" s="13"/>
      <c r="DI49" s="13"/>
      <c r="DJ49" s="13">
        <v>205222.72</v>
      </c>
      <c r="DK49" s="13">
        <v>8000</v>
      </c>
      <c r="DL49" s="13">
        <v>6896.6</v>
      </c>
      <c r="DM49" s="13">
        <v>0</v>
      </c>
      <c r="DN49" s="13">
        <v>0</v>
      </c>
      <c r="DO49" s="13">
        <v>0</v>
      </c>
      <c r="DP49" s="13">
        <v>0</v>
      </c>
      <c r="DQ49" s="13">
        <v>0</v>
      </c>
      <c r="DR49" s="13">
        <v>0</v>
      </c>
      <c r="DS49" s="13">
        <v>0</v>
      </c>
      <c r="DT49" s="13">
        <v>0</v>
      </c>
      <c r="DU49" s="13">
        <v>0</v>
      </c>
      <c r="DV49" s="13">
        <v>0</v>
      </c>
      <c r="DW49" s="13">
        <v>0</v>
      </c>
      <c r="DX49" s="13">
        <v>0</v>
      </c>
      <c r="DY49" s="13">
        <v>0</v>
      </c>
      <c r="DZ49" s="13">
        <v>0</v>
      </c>
      <c r="EA49" s="13">
        <v>0</v>
      </c>
      <c r="EB49" s="13">
        <v>0</v>
      </c>
      <c r="EC49" s="13">
        <v>0</v>
      </c>
      <c r="ED49" s="13">
        <v>0</v>
      </c>
      <c r="EE49" s="13">
        <v>0</v>
      </c>
      <c r="EF49" s="13">
        <v>0</v>
      </c>
      <c r="EG49" s="13">
        <v>0</v>
      </c>
      <c r="EH49" s="13">
        <v>0</v>
      </c>
      <c r="EI49" s="13">
        <v>0</v>
      </c>
      <c r="EJ49" s="13">
        <v>0</v>
      </c>
      <c r="EK49" s="13">
        <v>0</v>
      </c>
      <c r="EL49" s="13">
        <v>0</v>
      </c>
      <c r="EM49" s="13">
        <v>0</v>
      </c>
      <c r="EN49" s="13">
        <v>0</v>
      </c>
      <c r="EO49" s="13">
        <v>0</v>
      </c>
      <c r="EP49" s="13">
        <v>0</v>
      </c>
      <c r="EQ49" s="13">
        <v>0</v>
      </c>
      <c r="ER49" s="13">
        <v>0</v>
      </c>
      <c r="ES49" s="13"/>
      <c r="ET49" s="13"/>
      <c r="EU49" s="13">
        <v>52227.18</v>
      </c>
      <c r="EV49" s="13">
        <v>52227.18</v>
      </c>
      <c r="EW49" s="13">
        <v>68966.12</v>
      </c>
      <c r="EX49" s="13">
        <v>0</v>
      </c>
      <c r="EY49" s="13">
        <v>0</v>
      </c>
      <c r="EZ49" s="13">
        <v>0</v>
      </c>
      <c r="FA49" s="13">
        <v>0</v>
      </c>
      <c r="FB49" s="13">
        <v>0</v>
      </c>
      <c r="FC49" s="13">
        <v>0</v>
      </c>
      <c r="FD49" s="13">
        <v>0</v>
      </c>
      <c r="FE49" s="13">
        <v>0</v>
      </c>
      <c r="FF49" s="13">
        <v>0</v>
      </c>
      <c r="FG49" s="13">
        <v>0</v>
      </c>
      <c r="FH49" s="13">
        <v>0</v>
      </c>
      <c r="FI49" s="13">
        <v>0</v>
      </c>
      <c r="FJ49" s="13">
        <v>0</v>
      </c>
      <c r="FK49" s="13">
        <v>0</v>
      </c>
      <c r="FL49" s="13">
        <v>0</v>
      </c>
      <c r="FM49" s="13">
        <v>0</v>
      </c>
      <c r="FN49" s="13">
        <v>0</v>
      </c>
      <c r="FO49" s="13">
        <v>0</v>
      </c>
      <c r="FP49" s="13">
        <v>0</v>
      </c>
      <c r="FQ49" s="13">
        <v>0</v>
      </c>
      <c r="FR49" s="13">
        <v>0</v>
      </c>
      <c r="FS49" s="13">
        <v>0</v>
      </c>
      <c r="FT49" s="13">
        <v>0</v>
      </c>
      <c r="FU49" s="13">
        <v>0</v>
      </c>
      <c r="FV49" s="13">
        <v>0</v>
      </c>
      <c r="FW49" s="13">
        <v>0</v>
      </c>
      <c r="FX49" s="13">
        <v>0</v>
      </c>
      <c r="FY49" s="13">
        <v>0</v>
      </c>
      <c r="FZ49" s="13">
        <v>0</v>
      </c>
      <c r="GA49" s="13">
        <v>0</v>
      </c>
      <c r="GB49" s="13">
        <v>0</v>
      </c>
      <c r="GC49" s="13">
        <v>0</v>
      </c>
      <c r="GD49" s="13"/>
      <c r="GE49" s="13"/>
      <c r="GF49" s="13">
        <v>120122.51</v>
      </c>
      <c r="GG49" s="13">
        <v>120122.51</v>
      </c>
      <c r="GH49" s="13">
        <v>158622.06</v>
      </c>
      <c r="GI49" s="13">
        <v>0</v>
      </c>
      <c r="GJ49" s="13">
        <v>0</v>
      </c>
      <c r="GK49" s="13">
        <v>0</v>
      </c>
      <c r="GL49" s="13">
        <v>0</v>
      </c>
      <c r="GM49" s="13">
        <v>0</v>
      </c>
      <c r="GN49" s="13">
        <v>0</v>
      </c>
      <c r="GO49" s="13">
        <v>0</v>
      </c>
      <c r="GP49" s="13">
        <v>0</v>
      </c>
      <c r="GQ49" s="13">
        <v>0</v>
      </c>
      <c r="GR49" s="13">
        <v>0</v>
      </c>
      <c r="GS49" s="13">
        <v>0</v>
      </c>
      <c r="GT49" s="13">
        <v>0</v>
      </c>
      <c r="GU49" s="13">
        <v>0</v>
      </c>
      <c r="GV49" s="13">
        <v>0</v>
      </c>
      <c r="GW49" s="13">
        <v>0</v>
      </c>
      <c r="GX49" s="13">
        <v>0</v>
      </c>
      <c r="GY49" s="13">
        <v>0</v>
      </c>
      <c r="GZ49" s="13">
        <v>0</v>
      </c>
      <c r="HA49" s="13">
        <v>0</v>
      </c>
      <c r="HB49" s="13">
        <v>0</v>
      </c>
      <c r="HC49" s="13">
        <v>0</v>
      </c>
      <c r="HD49" s="13">
        <v>0</v>
      </c>
      <c r="HE49" s="13">
        <v>0</v>
      </c>
      <c r="HF49" s="13">
        <v>0</v>
      </c>
      <c r="HG49" s="13">
        <v>0</v>
      </c>
      <c r="HH49" s="13">
        <v>0</v>
      </c>
      <c r="HI49" s="13">
        <v>0</v>
      </c>
      <c r="HJ49" s="13">
        <v>0</v>
      </c>
      <c r="HK49" s="13">
        <v>0</v>
      </c>
      <c r="HL49" s="13">
        <v>0</v>
      </c>
      <c r="HM49" s="13">
        <v>0</v>
      </c>
      <c r="HN49" s="13">
        <v>0</v>
      </c>
      <c r="HO49" s="13"/>
      <c r="HP49" s="13"/>
      <c r="HQ49" s="13">
        <v>0</v>
      </c>
      <c r="HR49" s="13">
        <v>0</v>
      </c>
      <c r="HS49" s="13">
        <v>0</v>
      </c>
      <c r="HT49" s="13">
        <v>0</v>
      </c>
      <c r="HU49" s="13">
        <v>0</v>
      </c>
      <c r="HV49" s="13">
        <v>0</v>
      </c>
      <c r="HW49" s="13">
        <v>0</v>
      </c>
      <c r="HX49" s="13">
        <v>0</v>
      </c>
      <c r="HY49" s="13">
        <v>0</v>
      </c>
      <c r="HZ49" s="13">
        <v>0</v>
      </c>
      <c r="IA49" s="13">
        <v>0</v>
      </c>
      <c r="IB49" s="13">
        <v>0</v>
      </c>
      <c r="IC49" s="13">
        <v>0</v>
      </c>
      <c r="ID49" s="13">
        <v>0</v>
      </c>
      <c r="IE49" s="13">
        <v>0</v>
      </c>
      <c r="IF49" s="13">
        <v>0</v>
      </c>
      <c r="IG49" s="13">
        <v>0</v>
      </c>
      <c r="IH49" s="13">
        <v>0</v>
      </c>
      <c r="II49" s="13">
        <v>0</v>
      </c>
      <c r="IJ49" s="13">
        <v>0</v>
      </c>
      <c r="IK49" s="13">
        <v>0</v>
      </c>
      <c r="IL49" s="13">
        <v>0</v>
      </c>
      <c r="IM49" s="13">
        <v>0</v>
      </c>
      <c r="IN49" s="13">
        <v>0</v>
      </c>
      <c r="IO49" s="13">
        <v>0</v>
      </c>
      <c r="IP49" s="13">
        <v>0</v>
      </c>
      <c r="IQ49" s="13">
        <v>0</v>
      </c>
      <c r="IR49" s="13">
        <v>0</v>
      </c>
      <c r="IS49" s="13">
        <v>0</v>
      </c>
      <c r="IT49" s="13">
        <v>0</v>
      </c>
      <c r="IU49" s="13">
        <v>0</v>
      </c>
      <c r="IV49" s="13">
        <v>0</v>
      </c>
      <c r="IW49" s="13">
        <v>0</v>
      </c>
      <c r="IX49" s="13">
        <v>0</v>
      </c>
      <c r="IY49" s="13">
        <v>0</v>
      </c>
      <c r="IZ49" s="13"/>
      <c r="JA49" s="13"/>
      <c r="JB49" s="13">
        <f>C49+BY49+AN49+DJ49+EU49+GF49+HQ49</f>
        <v>722271.79</v>
      </c>
      <c r="JC49" s="13">
        <f>D49+BZ49+AO49+DK49+EV49+GG49+HR49</f>
        <v>525049.06999999995</v>
      </c>
      <c r="JD49" s="13">
        <f>E49+CA49+AP49+DL49+EW49+GH49+HS49</f>
        <v>689661.11999999988</v>
      </c>
      <c r="JE49" s="13">
        <f>F49+CB49+AQ49+DM49+EX49+GI49+HT49</f>
        <v>0</v>
      </c>
      <c r="JF49" s="13">
        <f>G49+CC49+AR49+DN49+EY49+GJ49+HU49</f>
        <v>0</v>
      </c>
      <c r="JG49" s="13">
        <f>H49+CD49+AS49+DO49+EZ49+GK49+HV49</f>
        <v>0</v>
      </c>
      <c r="JH49" s="13">
        <f>I49+CE49+AT49+DP49+FA49+GL49+HW49</f>
        <v>0</v>
      </c>
      <c r="JI49" s="13">
        <f>J49+CF49+AU49+DQ49+FB49+GM49+HX49</f>
        <v>0</v>
      </c>
      <c r="JJ49" s="13">
        <f>K49+CG49+AV49+DR49+FC49+GN49+HY49</f>
        <v>0</v>
      </c>
      <c r="JK49" s="13">
        <f>L49+CH49+AW49+DS49+FD49+GO49+HZ49</f>
        <v>0</v>
      </c>
      <c r="JL49" s="13">
        <f>M49+CI49+AX49+DT49+FE49+GP49+IA49</f>
        <v>0</v>
      </c>
      <c r="JM49" s="13">
        <f>N49+CJ49+AY49+DU49+FF49+GQ49+IB49</f>
        <v>0</v>
      </c>
      <c r="JN49" s="13">
        <f>O49+CK49+AZ49+DV49+FG49+GR49+IC49</f>
        <v>0</v>
      </c>
      <c r="JO49" s="13">
        <f>P49+CL49+BA49+DW49+FH49+GS49+ID49</f>
        <v>0</v>
      </c>
      <c r="JP49" s="13">
        <f>Q49+CM49+BB49+DX49+FI49+GT49+IE49</f>
        <v>0</v>
      </c>
      <c r="JQ49" s="13">
        <f>R49+CN49+BC49+DY49+FJ49+GU49+IF49</f>
        <v>0</v>
      </c>
      <c r="JR49" s="13">
        <f>S49+CO49+BD49+DZ49+FK49+GV49+IG49</f>
        <v>0</v>
      </c>
      <c r="JS49" s="13">
        <f>T49+CP49+BE49+EA49+FL49+GW49+IH49</f>
        <v>0</v>
      </c>
      <c r="JT49" s="13">
        <f>U49+CQ49+BF49+EB49+FM49+GX49+II49</f>
        <v>0</v>
      </c>
      <c r="JU49" s="13">
        <f>V49+CR49+BG49+EC49+FN49+GY49+IJ49</f>
        <v>0</v>
      </c>
      <c r="JV49" s="13">
        <f>W49+CS49+BH49+ED49+FO49+GZ49+IK49</f>
        <v>0</v>
      </c>
      <c r="JW49" s="13">
        <f>X49+CT49+BI49+EE49+FP49+HA49+IL49</f>
        <v>0</v>
      </c>
      <c r="JX49" s="13">
        <f>Y49+CU49+BJ49+EF49+FQ49+HB49+IM49</f>
        <v>0</v>
      </c>
      <c r="JY49" s="13">
        <f>Z49+BK49+CV49+EG49+FR49+HC49+IN49</f>
        <v>0</v>
      </c>
      <c r="JZ49" s="13">
        <f>AA49+BL49+CW49+EH49+FS49+HD49+IO49</f>
        <v>0</v>
      </c>
      <c r="KA49" s="13">
        <f>AB49+BM49+CX49+EI49+FT49+HE49+IP49</f>
        <v>0</v>
      </c>
      <c r="KB49" s="13">
        <f>AC49+BN49+CY49+EJ49+FU49+HF49+IQ49</f>
        <v>0</v>
      </c>
      <c r="KC49" s="13">
        <f>AD49+BO49+CZ49+EK49+FV49+HG49+IR49</f>
        <v>0</v>
      </c>
      <c r="KD49" s="13">
        <f>AE49+BP49+DA49+EL49+FW49+HH49+IS49</f>
        <v>0</v>
      </c>
      <c r="KE49" s="13">
        <f>AF49+BQ49+DB49+EM49+FX49+HI49+IT49</f>
        <v>0</v>
      </c>
      <c r="KF49" s="13">
        <f>AG49+BR49+DC49+EN49+FY49+HJ49+IU49</f>
        <v>0</v>
      </c>
      <c r="KG49" s="13">
        <f>AH49+BS49+DD49+EO49+FZ49+HK49+IV49</f>
        <v>0</v>
      </c>
      <c r="KH49" s="13">
        <f>AI49+BT49+DE49+EP49+GA49+HL49+IW49</f>
        <v>0</v>
      </c>
      <c r="KI49" s="13">
        <f>AJ49+BU49+DF49+EQ49+GB49+HM49+IX49</f>
        <v>0</v>
      </c>
      <c r="KJ49" s="13">
        <f>AK49+BV49+DG49+ER49+GC49+HN49+IY49</f>
        <v>0</v>
      </c>
      <c r="KK49" s="13">
        <f>AL49+BW49+DH49+ES49+GD49+HO49+IZ49</f>
        <v>0</v>
      </c>
      <c r="KL49" s="13">
        <f>AM49+BX49+DI49+ET49+GE49+HP49+JA49</f>
        <v>0</v>
      </c>
    </row>
    <row r="50" spans="1:298" ht="30" x14ac:dyDescent="0.25">
      <c r="A50" s="5">
        <v>3103</v>
      </c>
      <c r="B50" s="9" t="s">
        <v>31</v>
      </c>
      <c r="C50" s="13">
        <v>0</v>
      </c>
      <c r="D50" s="13">
        <v>187450</v>
      </c>
      <c r="E50" s="13">
        <v>227752.11</v>
      </c>
      <c r="F50" s="13">
        <v>30000</v>
      </c>
      <c r="G50" s="13">
        <v>0</v>
      </c>
      <c r="H50" s="13">
        <v>0</v>
      </c>
      <c r="I50" s="13">
        <v>0</v>
      </c>
      <c r="J50" s="13">
        <v>60000</v>
      </c>
      <c r="K50" s="13">
        <v>24699.67</v>
      </c>
      <c r="L50" s="13">
        <v>30000</v>
      </c>
      <c r="M50" s="13">
        <v>30000</v>
      </c>
      <c r="N50" s="13">
        <v>48945.06</v>
      </c>
      <c r="O50" s="13">
        <v>262082</v>
      </c>
      <c r="P50" s="13">
        <v>262082</v>
      </c>
      <c r="Q50" s="13">
        <v>57253.760000000002</v>
      </c>
      <c r="R50" s="13">
        <v>20000</v>
      </c>
      <c r="S50" s="13">
        <v>78335</v>
      </c>
      <c r="T50" s="13">
        <v>75650.61</v>
      </c>
      <c r="U50" s="13">
        <v>70000</v>
      </c>
      <c r="V50" s="13">
        <v>71890</v>
      </c>
      <c r="W50" s="13">
        <v>14032.9</v>
      </c>
      <c r="X50" s="13">
        <v>15000</v>
      </c>
      <c r="Y50" s="13">
        <v>15000</v>
      </c>
      <c r="Z50" s="13">
        <v>39370.28</v>
      </c>
      <c r="AA50" s="13">
        <v>45000</v>
      </c>
      <c r="AB50" s="13">
        <v>45000</v>
      </c>
      <c r="AC50" s="13">
        <v>34100</v>
      </c>
      <c r="AD50" s="13">
        <v>30000</v>
      </c>
      <c r="AE50" s="13">
        <v>30000</v>
      </c>
      <c r="AF50" s="13">
        <v>35000</v>
      </c>
      <c r="AG50" s="13">
        <v>62000</v>
      </c>
      <c r="AH50" s="13">
        <v>62000</v>
      </c>
      <c r="AI50" s="13">
        <v>50850</v>
      </c>
      <c r="AJ50" s="13">
        <v>100000</v>
      </c>
      <c r="AK50" s="13">
        <v>100000</v>
      </c>
      <c r="AL50" s="13"/>
      <c r="AM50" s="13"/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1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13">
        <v>0</v>
      </c>
      <c r="BI50" s="13">
        <v>0</v>
      </c>
      <c r="BJ50" s="13">
        <v>0</v>
      </c>
      <c r="BK50" s="13">
        <v>0</v>
      </c>
      <c r="BL50" s="13">
        <v>0</v>
      </c>
      <c r="BM50" s="13">
        <v>0</v>
      </c>
      <c r="BN50" s="13">
        <v>0</v>
      </c>
      <c r="BO50" s="13">
        <v>0</v>
      </c>
      <c r="BP50" s="13">
        <v>0</v>
      </c>
      <c r="BQ50" s="13">
        <v>0</v>
      </c>
      <c r="BR50" s="13">
        <v>0</v>
      </c>
      <c r="BS50" s="13">
        <v>0</v>
      </c>
      <c r="BT50" s="13">
        <v>0</v>
      </c>
      <c r="BU50" s="13">
        <v>0</v>
      </c>
      <c r="BV50" s="13">
        <v>0</v>
      </c>
      <c r="BW50" s="13"/>
      <c r="BX50" s="13"/>
      <c r="BY50" s="13">
        <v>0</v>
      </c>
      <c r="BZ50" s="13">
        <v>0</v>
      </c>
      <c r="CA50" s="13">
        <v>0</v>
      </c>
      <c r="CB50" s="13">
        <v>0</v>
      </c>
      <c r="CC50" s="13">
        <v>0</v>
      </c>
      <c r="CD50" s="13">
        <v>0</v>
      </c>
      <c r="CE50" s="13">
        <v>0</v>
      </c>
      <c r="CF50" s="13">
        <v>0</v>
      </c>
      <c r="CG50" s="13">
        <v>0</v>
      </c>
      <c r="CH50" s="13">
        <v>0</v>
      </c>
      <c r="CI50" s="13">
        <v>0</v>
      </c>
      <c r="CJ50" s="13">
        <v>0</v>
      </c>
      <c r="CK50" s="13">
        <v>0</v>
      </c>
      <c r="CL50" s="13">
        <v>0</v>
      </c>
      <c r="CM50" s="13">
        <v>0</v>
      </c>
      <c r="CN50" s="13">
        <v>0</v>
      </c>
      <c r="CO50" s="13">
        <v>0</v>
      </c>
      <c r="CP50" s="13">
        <v>0</v>
      </c>
      <c r="CQ50" s="13">
        <v>0</v>
      </c>
      <c r="CR50" s="13">
        <v>0</v>
      </c>
      <c r="CS50" s="13">
        <v>0</v>
      </c>
      <c r="CT50" s="13">
        <v>0</v>
      </c>
      <c r="CU50" s="13">
        <v>0</v>
      </c>
      <c r="CV50" s="13">
        <v>0</v>
      </c>
      <c r="CW50" s="13">
        <v>0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3">
        <v>0</v>
      </c>
      <c r="DD50" s="13">
        <v>0</v>
      </c>
      <c r="DE50" s="13">
        <v>0</v>
      </c>
      <c r="DF50" s="13">
        <v>0</v>
      </c>
      <c r="DG50" s="13">
        <v>0</v>
      </c>
      <c r="DH50" s="13"/>
      <c r="DI50" s="13"/>
      <c r="DJ50" s="13">
        <v>40000</v>
      </c>
      <c r="DK50" s="13">
        <v>0</v>
      </c>
      <c r="DL50" s="13">
        <v>0</v>
      </c>
      <c r="DM50" s="13">
        <v>0</v>
      </c>
      <c r="DN50" s="13">
        <v>0</v>
      </c>
      <c r="DO50" s="13">
        <v>0</v>
      </c>
      <c r="DP50" s="13">
        <v>0</v>
      </c>
      <c r="DQ50" s="13">
        <v>0</v>
      </c>
      <c r="DR50" s="13">
        <v>0</v>
      </c>
      <c r="DS50" s="13">
        <v>0</v>
      </c>
      <c r="DT50" s="13">
        <v>0</v>
      </c>
      <c r="DU50" s="13">
        <v>9600</v>
      </c>
      <c r="DV50" s="13">
        <v>0</v>
      </c>
      <c r="DW50" s="13">
        <v>0</v>
      </c>
      <c r="DX50" s="13">
        <v>20283.599999999999</v>
      </c>
      <c r="DY50" s="13">
        <v>50000</v>
      </c>
      <c r="DZ50" s="13">
        <v>50000</v>
      </c>
      <c r="EA50" s="13">
        <v>0</v>
      </c>
      <c r="EB50" s="13">
        <v>0</v>
      </c>
      <c r="EC50" s="13">
        <v>0</v>
      </c>
      <c r="ED50" s="13">
        <v>0</v>
      </c>
      <c r="EE50" s="13">
        <v>0</v>
      </c>
      <c r="EF50" s="13">
        <v>0</v>
      </c>
      <c r="EG50" s="13">
        <v>0</v>
      </c>
      <c r="EH50" s="13">
        <v>0</v>
      </c>
      <c r="EI50" s="13">
        <v>0</v>
      </c>
      <c r="EJ50" s="13">
        <v>0</v>
      </c>
      <c r="EK50" s="13">
        <v>0</v>
      </c>
      <c r="EL50" s="13">
        <v>0</v>
      </c>
      <c r="EM50" s="13">
        <v>0</v>
      </c>
      <c r="EN50" s="13">
        <v>0</v>
      </c>
      <c r="EO50" s="13">
        <v>0</v>
      </c>
      <c r="EP50" s="13">
        <v>0</v>
      </c>
      <c r="EQ50" s="13">
        <v>0</v>
      </c>
      <c r="ER50" s="13">
        <v>0</v>
      </c>
      <c r="ES50" s="13"/>
      <c r="ET50" s="13"/>
      <c r="EU50" s="13">
        <v>0</v>
      </c>
      <c r="EV50" s="13">
        <v>0</v>
      </c>
      <c r="EW50" s="13">
        <v>0</v>
      </c>
      <c r="EX50" s="13">
        <v>0</v>
      </c>
      <c r="EY50" s="13">
        <v>0</v>
      </c>
      <c r="EZ50" s="13">
        <v>0</v>
      </c>
      <c r="FA50" s="13">
        <v>0</v>
      </c>
      <c r="FB50" s="13">
        <v>0</v>
      </c>
      <c r="FC50" s="13">
        <v>0</v>
      </c>
      <c r="FD50" s="13">
        <v>0</v>
      </c>
      <c r="FE50" s="13">
        <v>0</v>
      </c>
      <c r="FF50" s="13">
        <v>0</v>
      </c>
      <c r="FG50" s="13">
        <v>0</v>
      </c>
      <c r="FH50" s="13">
        <v>0</v>
      </c>
      <c r="FI50" s="13">
        <v>0</v>
      </c>
      <c r="FJ50" s="13">
        <v>0</v>
      </c>
      <c r="FK50" s="13">
        <v>0</v>
      </c>
      <c r="FL50" s="13">
        <v>0</v>
      </c>
      <c r="FM50" s="13">
        <v>0</v>
      </c>
      <c r="FN50" s="13">
        <v>0</v>
      </c>
      <c r="FO50" s="13">
        <v>0</v>
      </c>
      <c r="FP50" s="13">
        <v>0</v>
      </c>
      <c r="FQ50" s="13">
        <v>0</v>
      </c>
      <c r="FR50" s="13">
        <v>0</v>
      </c>
      <c r="FS50" s="13">
        <v>0</v>
      </c>
      <c r="FT50" s="13">
        <v>0</v>
      </c>
      <c r="FU50" s="13">
        <v>0</v>
      </c>
      <c r="FV50" s="13">
        <v>0</v>
      </c>
      <c r="FW50" s="13">
        <v>0</v>
      </c>
      <c r="FX50" s="13">
        <v>0</v>
      </c>
      <c r="FY50" s="13">
        <v>0</v>
      </c>
      <c r="FZ50" s="13">
        <v>0</v>
      </c>
      <c r="GA50" s="13">
        <v>0</v>
      </c>
      <c r="GB50" s="13">
        <v>0</v>
      </c>
      <c r="GC50" s="13">
        <v>0</v>
      </c>
      <c r="GD50" s="13"/>
      <c r="GE50" s="13"/>
      <c r="GF50" s="13">
        <v>0</v>
      </c>
      <c r="GG50" s="13">
        <v>0</v>
      </c>
      <c r="GH50" s="13">
        <v>0</v>
      </c>
      <c r="GI50" s="13">
        <v>0</v>
      </c>
      <c r="GJ50" s="13">
        <v>0</v>
      </c>
      <c r="GK50" s="13">
        <v>0</v>
      </c>
      <c r="GL50" s="13">
        <v>0</v>
      </c>
      <c r="GM50" s="13">
        <v>0</v>
      </c>
      <c r="GN50" s="13">
        <v>0</v>
      </c>
      <c r="GO50" s="13">
        <v>0</v>
      </c>
      <c r="GP50" s="13">
        <v>0</v>
      </c>
      <c r="GQ50" s="13">
        <v>0</v>
      </c>
      <c r="GR50" s="13">
        <v>0</v>
      </c>
      <c r="GS50" s="13">
        <v>0</v>
      </c>
      <c r="GT50" s="13">
        <v>0</v>
      </c>
      <c r="GU50" s="13">
        <v>0</v>
      </c>
      <c r="GV50" s="13">
        <v>0</v>
      </c>
      <c r="GW50" s="13">
        <v>0</v>
      </c>
      <c r="GX50" s="13">
        <v>0</v>
      </c>
      <c r="GY50" s="13">
        <v>0</v>
      </c>
      <c r="GZ50" s="13">
        <v>0</v>
      </c>
      <c r="HA50" s="13">
        <v>0</v>
      </c>
      <c r="HB50" s="13">
        <v>0</v>
      </c>
      <c r="HC50" s="13">
        <v>0</v>
      </c>
      <c r="HD50" s="13">
        <v>0</v>
      </c>
      <c r="HE50" s="13">
        <v>0</v>
      </c>
      <c r="HF50" s="13">
        <v>0</v>
      </c>
      <c r="HG50" s="13">
        <v>0</v>
      </c>
      <c r="HH50" s="13">
        <v>0</v>
      </c>
      <c r="HI50" s="13">
        <v>0</v>
      </c>
      <c r="HJ50" s="13">
        <v>0</v>
      </c>
      <c r="HK50" s="13">
        <v>0</v>
      </c>
      <c r="HL50" s="13">
        <v>0</v>
      </c>
      <c r="HM50" s="13">
        <v>0</v>
      </c>
      <c r="HN50" s="13">
        <v>0</v>
      </c>
      <c r="HO50" s="13"/>
      <c r="HP50" s="13"/>
      <c r="HQ50" s="13">
        <v>0</v>
      </c>
      <c r="HR50" s="13">
        <v>0</v>
      </c>
      <c r="HS50" s="13">
        <v>0</v>
      </c>
      <c r="HT50" s="13">
        <v>0</v>
      </c>
      <c r="HU50" s="13">
        <v>0</v>
      </c>
      <c r="HV50" s="13">
        <v>0</v>
      </c>
      <c r="HW50" s="13">
        <v>0</v>
      </c>
      <c r="HX50" s="13">
        <v>0</v>
      </c>
      <c r="HY50" s="13">
        <v>0</v>
      </c>
      <c r="HZ50" s="13">
        <v>0</v>
      </c>
      <c r="IA50" s="13">
        <v>0</v>
      </c>
      <c r="IB50" s="13">
        <v>400</v>
      </c>
      <c r="IC50" s="13">
        <v>0</v>
      </c>
      <c r="ID50" s="13">
        <v>0</v>
      </c>
      <c r="IE50" s="13">
        <v>28.29</v>
      </c>
      <c r="IF50" s="13">
        <v>0</v>
      </c>
      <c r="IG50" s="13">
        <v>0</v>
      </c>
      <c r="IH50" s="13">
        <v>0</v>
      </c>
      <c r="II50" s="13">
        <v>0</v>
      </c>
      <c r="IJ50" s="13">
        <v>0</v>
      </c>
      <c r="IK50" s="13">
        <v>0</v>
      </c>
      <c r="IL50" s="13">
        <v>0</v>
      </c>
      <c r="IM50" s="13">
        <v>0</v>
      </c>
      <c r="IN50" s="13">
        <v>0</v>
      </c>
      <c r="IO50" s="13">
        <v>0</v>
      </c>
      <c r="IP50" s="13">
        <v>0</v>
      </c>
      <c r="IQ50" s="13">
        <v>0</v>
      </c>
      <c r="IR50" s="13">
        <v>0</v>
      </c>
      <c r="IS50" s="13">
        <v>0</v>
      </c>
      <c r="IT50" s="13">
        <v>0</v>
      </c>
      <c r="IU50" s="13">
        <v>0</v>
      </c>
      <c r="IV50" s="13">
        <v>0</v>
      </c>
      <c r="IW50" s="13">
        <v>0</v>
      </c>
      <c r="IX50" s="13">
        <v>0</v>
      </c>
      <c r="IY50" s="13">
        <v>0</v>
      </c>
      <c r="IZ50" s="13"/>
      <c r="JA50" s="13"/>
      <c r="JB50" s="13">
        <f>C50+BY50+AN50+DJ50+EU50+GF50+HQ50</f>
        <v>40000</v>
      </c>
      <c r="JC50" s="13">
        <f>D50+BZ50+AO50+DK50+EV50+GG50+HR50</f>
        <v>187450</v>
      </c>
      <c r="JD50" s="13">
        <f>E50+CA50+AP50+DL50+EW50+GH50+HS50</f>
        <v>227752.11</v>
      </c>
      <c r="JE50" s="13">
        <f>F50+CB50+AQ50+DM50+EX50+GI50+HT50</f>
        <v>30000</v>
      </c>
      <c r="JF50" s="13">
        <f>G50+CC50+AR50+DN50+EY50+GJ50+HU50</f>
        <v>0</v>
      </c>
      <c r="JG50" s="13">
        <f>H50+CD50+AS50+DO50+EZ50+GK50+HV50</f>
        <v>0</v>
      </c>
      <c r="JH50" s="13">
        <f>I50+CE50+AT50+DP50+FA50+GL50+HW50</f>
        <v>0</v>
      </c>
      <c r="JI50" s="13">
        <f>J50+CF50+AU50+DQ50+FB50+GM50+HX50</f>
        <v>60000</v>
      </c>
      <c r="JJ50" s="13">
        <f>K50+CG50+AV50+DR50+FC50+GN50+HY50</f>
        <v>24699.67</v>
      </c>
      <c r="JK50" s="13">
        <f>L50+CH50+AW50+DS50+FD50+GO50+HZ50</f>
        <v>30000</v>
      </c>
      <c r="JL50" s="13">
        <f>M50+CI50+AX50+DT50+FE50+GP50+IA50</f>
        <v>30000</v>
      </c>
      <c r="JM50" s="13">
        <f>N50+CJ50+AY50+DU50+FF50+GQ50+IB50</f>
        <v>58945.06</v>
      </c>
      <c r="JN50" s="13">
        <f>O50+CK50+AZ50+DV50+FG50+GR50+IC50</f>
        <v>262082</v>
      </c>
      <c r="JO50" s="13">
        <f>P50+CL50+BA50+DW50+FH50+GS50+ID50</f>
        <v>262082</v>
      </c>
      <c r="JP50" s="13">
        <f>Q50+CM50+BB50+DX50+FI50+GT50+IE50</f>
        <v>77565.649999999994</v>
      </c>
      <c r="JQ50" s="13">
        <f>R50+CN50+BC50+DY50+FJ50+GU50+IF50</f>
        <v>70000</v>
      </c>
      <c r="JR50" s="13">
        <f>S50+CO50+BD50+DZ50+FK50+GV50+IG50</f>
        <v>128335</v>
      </c>
      <c r="JS50" s="13">
        <f>T50+CP50+BE50+EA50+FL50+GW50+IH50</f>
        <v>75650.61</v>
      </c>
      <c r="JT50" s="13">
        <f>U50+CQ50+BF50+EB50+FM50+GX50+II50</f>
        <v>70000</v>
      </c>
      <c r="JU50" s="13">
        <f>V50+CR50+BG50+EC50+FN50+GY50+IJ50</f>
        <v>71890</v>
      </c>
      <c r="JV50" s="13">
        <f>W50+CS50+BH50+ED50+FO50+GZ50+IK50</f>
        <v>14032.9</v>
      </c>
      <c r="JW50" s="13">
        <f>X50+CT50+BI50+EE50+FP50+HA50+IL50</f>
        <v>15000</v>
      </c>
      <c r="JX50" s="13">
        <f>Y50+CU50+BJ50+EF50+FQ50+HB50+IM50</f>
        <v>15000</v>
      </c>
      <c r="JY50" s="13">
        <f>Z50+BK50+CV50+EG50+FR50+HC50+IN50</f>
        <v>39370.28</v>
      </c>
      <c r="JZ50" s="13">
        <f>AA50+BL50+CW50+EH50+FS50+HD50+IO50</f>
        <v>45000</v>
      </c>
      <c r="KA50" s="13">
        <f>AB50+BM50+CX50+EI50+FT50+HE50+IP50</f>
        <v>45000</v>
      </c>
      <c r="KB50" s="13">
        <f>AC50+BN50+CY50+EJ50+FU50+HF50+IQ50</f>
        <v>34100</v>
      </c>
      <c r="KC50" s="13">
        <f>AD50+BO50+CZ50+EK50+FV50+HG50+IR50</f>
        <v>30000</v>
      </c>
      <c r="KD50" s="13">
        <f>AE50+BP50+DA50+EL50+FW50+HH50+IS50</f>
        <v>30000</v>
      </c>
      <c r="KE50" s="13">
        <f>AF50+BQ50+DB50+EM50+FX50+HI50+IT50</f>
        <v>35000</v>
      </c>
      <c r="KF50" s="13">
        <f>AG50+BR50+DC50+EN50+FY50+HJ50+IU50</f>
        <v>62000</v>
      </c>
      <c r="KG50" s="13">
        <f>AH50+BS50+DD50+EO50+FZ50+HK50+IV50</f>
        <v>62000</v>
      </c>
      <c r="KH50" s="13">
        <f>AI50+BT50+DE50+EP50+GA50+HL50+IW50</f>
        <v>50850</v>
      </c>
      <c r="KI50" s="13">
        <f>AJ50+BU50+DF50+EQ50+GB50+HM50+IX50</f>
        <v>100000</v>
      </c>
      <c r="KJ50" s="13">
        <f>AK50+BV50+DG50+ER50+GC50+HN50+IY50</f>
        <v>100000</v>
      </c>
      <c r="KK50" s="13">
        <f>AL50+BW50+DH50+ES50+GD50+HO50+IZ50</f>
        <v>0</v>
      </c>
      <c r="KL50" s="13">
        <f>AM50+BX50+DI50+ET50+GE50+HP50+JA50</f>
        <v>0</v>
      </c>
    </row>
    <row r="51" spans="1:298" x14ac:dyDescent="0.25">
      <c r="A51" s="5">
        <v>3105</v>
      </c>
      <c r="B51" s="9" t="s">
        <v>358</v>
      </c>
      <c r="C51" s="13">
        <v>5000</v>
      </c>
      <c r="D51" s="13">
        <v>21000</v>
      </c>
      <c r="E51" s="13">
        <v>24417.5</v>
      </c>
      <c r="F51" s="13">
        <v>0</v>
      </c>
      <c r="G51" s="13">
        <v>5000</v>
      </c>
      <c r="H51" s="13">
        <v>5000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10000</v>
      </c>
      <c r="V51" s="13">
        <v>10000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/>
      <c r="AM51" s="13"/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1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13">
        <v>0</v>
      </c>
      <c r="BI51" s="13">
        <v>0</v>
      </c>
      <c r="BJ51" s="13">
        <v>0</v>
      </c>
      <c r="BK51" s="13">
        <v>0</v>
      </c>
      <c r="BL51" s="13">
        <v>0</v>
      </c>
      <c r="BM51" s="13">
        <v>0</v>
      </c>
      <c r="BN51" s="13">
        <v>0</v>
      </c>
      <c r="BO51" s="13">
        <v>0</v>
      </c>
      <c r="BP51" s="13">
        <v>0</v>
      </c>
      <c r="BQ51" s="13">
        <v>0</v>
      </c>
      <c r="BR51" s="13">
        <v>0</v>
      </c>
      <c r="BS51" s="13">
        <v>0</v>
      </c>
      <c r="BT51" s="13">
        <v>0</v>
      </c>
      <c r="BU51" s="13">
        <v>0</v>
      </c>
      <c r="BV51" s="13">
        <v>0</v>
      </c>
      <c r="BW51" s="13"/>
      <c r="BX51" s="13"/>
      <c r="BY51" s="13">
        <v>0</v>
      </c>
      <c r="BZ51" s="13">
        <v>0</v>
      </c>
      <c r="CA51" s="13">
        <v>0</v>
      </c>
      <c r="CB51" s="13">
        <v>0</v>
      </c>
      <c r="CC51" s="13">
        <v>0</v>
      </c>
      <c r="CD51" s="13">
        <v>0</v>
      </c>
      <c r="CE51" s="13">
        <v>0</v>
      </c>
      <c r="CF51" s="13">
        <v>0</v>
      </c>
      <c r="CG51" s="13">
        <v>0</v>
      </c>
      <c r="CH51" s="13">
        <v>0</v>
      </c>
      <c r="CI51" s="13">
        <v>0</v>
      </c>
      <c r="CJ51" s="13">
        <v>0</v>
      </c>
      <c r="CK51" s="13">
        <v>0</v>
      </c>
      <c r="CL51" s="13">
        <v>0</v>
      </c>
      <c r="CM51" s="13">
        <v>0</v>
      </c>
      <c r="CN51" s="13">
        <v>0</v>
      </c>
      <c r="CO51" s="13">
        <v>0</v>
      </c>
      <c r="CP51" s="13">
        <v>0</v>
      </c>
      <c r="CQ51" s="13">
        <v>0</v>
      </c>
      <c r="CR51" s="13">
        <v>0</v>
      </c>
      <c r="CS51" s="13">
        <v>0</v>
      </c>
      <c r="CT51" s="13">
        <v>0</v>
      </c>
      <c r="CU51" s="13">
        <v>0</v>
      </c>
      <c r="CV51" s="13">
        <v>0</v>
      </c>
      <c r="CW51" s="13">
        <v>0</v>
      </c>
      <c r="CX51" s="13">
        <v>0</v>
      </c>
      <c r="CY51" s="13">
        <v>0</v>
      </c>
      <c r="CZ51" s="13">
        <v>0</v>
      </c>
      <c r="DA51" s="13">
        <v>0</v>
      </c>
      <c r="DB51" s="13">
        <v>0</v>
      </c>
      <c r="DC51" s="13">
        <v>0</v>
      </c>
      <c r="DD51" s="13">
        <v>0</v>
      </c>
      <c r="DE51" s="13">
        <v>0</v>
      </c>
      <c r="DF51" s="13">
        <v>0</v>
      </c>
      <c r="DG51" s="13">
        <v>0</v>
      </c>
      <c r="DH51" s="13"/>
      <c r="DI51" s="13"/>
      <c r="DJ51" s="13">
        <v>0</v>
      </c>
      <c r="DK51" s="13">
        <v>0</v>
      </c>
      <c r="DL51" s="13">
        <v>0</v>
      </c>
      <c r="DM51" s="13">
        <v>0</v>
      </c>
      <c r="DN51" s="13">
        <v>0</v>
      </c>
      <c r="DO51" s="13">
        <v>0</v>
      </c>
      <c r="DP51" s="13">
        <v>0</v>
      </c>
      <c r="DQ51" s="13">
        <v>0</v>
      </c>
      <c r="DR51" s="13">
        <v>0</v>
      </c>
      <c r="DS51" s="13">
        <v>0</v>
      </c>
      <c r="DT51" s="13">
        <v>0</v>
      </c>
      <c r="DU51" s="13">
        <v>0</v>
      </c>
      <c r="DV51" s="13">
        <v>0</v>
      </c>
      <c r="DW51" s="13">
        <v>0</v>
      </c>
      <c r="DX51" s="13">
        <v>0</v>
      </c>
      <c r="DY51" s="13">
        <v>0</v>
      </c>
      <c r="DZ51" s="13">
        <v>0</v>
      </c>
      <c r="EA51" s="13">
        <v>0</v>
      </c>
      <c r="EB51" s="13">
        <v>0</v>
      </c>
      <c r="EC51" s="13">
        <v>10000</v>
      </c>
      <c r="ED51" s="13">
        <v>10000</v>
      </c>
      <c r="EE51" s="13">
        <v>0</v>
      </c>
      <c r="EF51" s="13">
        <v>0</v>
      </c>
      <c r="EG51" s="13">
        <v>0</v>
      </c>
      <c r="EH51" s="13">
        <v>0</v>
      </c>
      <c r="EI51" s="13">
        <v>0</v>
      </c>
      <c r="EJ51" s="13">
        <v>0</v>
      </c>
      <c r="EK51" s="13">
        <v>0</v>
      </c>
      <c r="EL51" s="13">
        <v>42700</v>
      </c>
      <c r="EM51" s="13">
        <v>42700</v>
      </c>
      <c r="EN51" s="13">
        <v>0</v>
      </c>
      <c r="EO51" s="13">
        <v>0</v>
      </c>
      <c r="EP51" s="13">
        <v>0</v>
      </c>
      <c r="EQ51" s="13">
        <v>0</v>
      </c>
      <c r="ER51" s="13">
        <v>0</v>
      </c>
      <c r="ES51" s="13"/>
      <c r="ET51" s="13"/>
      <c r="EU51" s="13">
        <v>0</v>
      </c>
      <c r="EV51" s="13">
        <v>0</v>
      </c>
      <c r="EW51" s="13">
        <v>0</v>
      </c>
      <c r="EX51" s="13">
        <v>0</v>
      </c>
      <c r="EY51" s="13">
        <v>0</v>
      </c>
      <c r="EZ51" s="13">
        <v>0</v>
      </c>
      <c r="FA51" s="13">
        <v>0</v>
      </c>
      <c r="FB51" s="13">
        <v>0</v>
      </c>
      <c r="FC51" s="13">
        <v>0</v>
      </c>
      <c r="FD51" s="13">
        <v>0</v>
      </c>
      <c r="FE51" s="13">
        <v>0</v>
      </c>
      <c r="FF51" s="13">
        <v>0</v>
      </c>
      <c r="FG51" s="13">
        <v>0</v>
      </c>
      <c r="FH51" s="13">
        <v>0</v>
      </c>
      <c r="FI51" s="13">
        <v>0</v>
      </c>
      <c r="FJ51" s="13">
        <v>0</v>
      </c>
      <c r="FK51" s="13">
        <v>0</v>
      </c>
      <c r="FL51" s="13">
        <v>0</v>
      </c>
      <c r="FM51" s="13">
        <v>0</v>
      </c>
      <c r="FN51" s="13">
        <v>0</v>
      </c>
      <c r="FO51" s="13">
        <v>0</v>
      </c>
      <c r="FP51" s="13">
        <v>0</v>
      </c>
      <c r="FQ51" s="13">
        <v>0</v>
      </c>
      <c r="FR51" s="13">
        <v>0</v>
      </c>
      <c r="FS51" s="13">
        <v>0</v>
      </c>
      <c r="FT51" s="13">
        <v>0</v>
      </c>
      <c r="FU51" s="13">
        <v>0</v>
      </c>
      <c r="FV51" s="13">
        <v>0</v>
      </c>
      <c r="FW51" s="13">
        <v>0</v>
      </c>
      <c r="FX51" s="13">
        <v>0</v>
      </c>
      <c r="FY51" s="13">
        <v>0</v>
      </c>
      <c r="FZ51" s="13">
        <v>0</v>
      </c>
      <c r="GA51" s="13">
        <v>0</v>
      </c>
      <c r="GB51" s="13">
        <v>0</v>
      </c>
      <c r="GC51" s="13">
        <v>0</v>
      </c>
      <c r="GD51" s="13"/>
      <c r="GE51" s="13"/>
      <c r="GF51" s="13">
        <v>0</v>
      </c>
      <c r="GG51" s="13">
        <v>0</v>
      </c>
      <c r="GH51" s="13">
        <v>0</v>
      </c>
      <c r="GI51" s="13">
        <v>0</v>
      </c>
      <c r="GJ51" s="13">
        <v>0</v>
      </c>
      <c r="GK51" s="13">
        <v>0</v>
      </c>
      <c r="GL51" s="13">
        <v>0</v>
      </c>
      <c r="GM51" s="13">
        <v>0</v>
      </c>
      <c r="GN51" s="13">
        <v>0</v>
      </c>
      <c r="GO51" s="13">
        <v>0</v>
      </c>
      <c r="GP51" s="13">
        <v>0</v>
      </c>
      <c r="GQ51" s="13">
        <v>0</v>
      </c>
      <c r="GR51" s="13">
        <v>0</v>
      </c>
      <c r="GS51" s="13">
        <v>0</v>
      </c>
      <c r="GT51" s="13">
        <v>0</v>
      </c>
      <c r="GU51" s="13">
        <v>0</v>
      </c>
      <c r="GV51" s="13">
        <v>0</v>
      </c>
      <c r="GW51" s="13">
        <v>0</v>
      </c>
      <c r="GX51" s="13">
        <v>0</v>
      </c>
      <c r="GY51" s="13">
        <v>0</v>
      </c>
      <c r="GZ51" s="13">
        <v>0</v>
      </c>
      <c r="HA51" s="13">
        <v>0</v>
      </c>
      <c r="HB51" s="13">
        <v>0</v>
      </c>
      <c r="HC51" s="13">
        <v>0</v>
      </c>
      <c r="HD51" s="13">
        <v>0</v>
      </c>
      <c r="HE51" s="13">
        <v>0</v>
      </c>
      <c r="HF51" s="13">
        <v>0</v>
      </c>
      <c r="HG51" s="13">
        <v>0</v>
      </c>
      <c r="HH51" s="13">
        <v>0</v>
      </c>
      <c r="HI51" s="13">
        <v>0</v>
      </c>
      <c r="HJ51" s="13">
        <v>0</v>
      </c>
      <c r="HK51" s="13">
        <v>0</v>
      </c>
      <c r="HL51" s="13">
        <v>0</v>
      </c>
      <c r="HM51" s="13">
        <v>0</v>
      </c>
      <c r="HN51" s="13">
        <v>0</v>
      </c>
      <c r="HO51" s="13"/>
      <c r="HP51" s="13"/>
      <c r="HQ51" s="13">
        <v>0</v>
      </c>
      <c r="HR51" s="13">
        <v>0</v>
      </c>
      <c r="HS51" s="13">
        <v>0</v>
      </c>
      <c r="HT51" s="13">
        <v>0</v>
      </c>
      <c r="HU51" s="13">
        <v>0</v>
      </c>
      <c r="HV51" s="13">
        <v>0</v>
      </c>
      <c r="HW51" s="13">
        <v>0</v>
      </c>
      <c r="HX51" s="13">
        <v>0</v>
      </c>
      <c r="HY51" s="13">
        <v>0</v>
      </c>
      <c r="HZ51" s="13">
        <v>0</v>
      </c>
      <c r="IA51" s="13">
        <v>0</v>
      </c>
      <c r="IB51" s="13">
        <v>0</v>
      </c>
      <c r="IC51" s="13">
        <v>0</v>
      </c>
      <c r="ID51" s="13">
        <v>0</v>
      </c>
      <c r="IE51" s="13">
        <v>0</v>
      </c>
      <c r="IF51" s="13">
        <v>0</v>
      </c>
      <c r="IG51" s="13">
        <v>0</v>
      </c>
      <c r="IH51" s="13">
        <v>0</v>
      </c>
      <c r="II51" s="13">
        <v>0</v>
      </c>
      <c r="IJ51" s="13">
        <v>0</v>
      </c>
      <c r="IK51" s="13">
        <v>0</v>
      </c>
      <c r="IL51" s="13">
        <v>0</v>
      </c>
      <c r="IM51" s="13">
        <v>0</v>
      </c>
      <c r="IN51" s="13">
        <v>0</v>
      </c>
      <c r="IO51" s="13">
        <v>0</v>
      </c>
      <c r="IP51" s="13">
        <v>0</v>
      </c>
      <c r="IQ51" s="13">
        <v>0</v>
      </c>
      <c r="IR51" s="13">
        <v>0</v>
      </c>
      <c r="IS51" s="13">
        <v>0</v>
      </c>
      <c r="IT51" s="13">
        <v>0</v>
      </c>
      <c r="IU51" s="13">
        <v>0</v>
      </c>
      <c r="IV51" s="13">
        <v>0</v>
      </c>
      <c r="IW51" s="13">
        <v>0</v>
      </c>
      <c r="IX51" s="13">
        <v>0</v>
      </c>
      <c r="IY51" s="13">
        <v>0</v>
      </c>
      <c r="IZ51" s="13"/>
      <c r="JA51" s="13"/>
      <c r="JB51" s="13">
        <f>C51+BY51+AN51+DJ51+EU51+GF51+HQ51</f>
        <v>5000</v>
      </c>
      <c r="JC51" s="13">
        <f>D51+BZ51+AO51+DK51+EV51+GG51+HR51</f>
        <v>21000</v>
      </c>
      <c r="JD51" s="13">
        <f>E51+CA51+AP51+DL51+EW51+GH51+HS51</f>
        <v>24417.5</v>
      </c>
      <c r="JE51" s="13">
        <f>F51+CB51+AQ51+DM51+EX51+GI51+HT51</f>
        <v>0</v>
      </c>
      <c r="JF51" s="13">
        <f>G51+CC51+AR51+DN51+EY51+GJ51+HU51</f>
        <v>5000</v>
      </c>
      <c r="JG51" s="13">
        <f>H51+CD51+AS51+DO51+EZ51+GK51+HV51</f>
        <v>5000</v>
      </c>
      <c r="JH51" s="13">
        <f>I51+CE51+AT51+DP51+FA51+GL51+HW51</f>
        <v>0</v>
      </c>
      <c r="JI51" s="13">
        <f>J51+CF51+AU51+DQ51+FB51+GM51+HX51</f>
        <v>0</v>
      </c>
      <c r="JJ51" s="13">
        <f>K51+CG51+AV51+DR51+FC51+GN51+HY51</f>
        <v>0</v>
      </c>
      <c r="JK51" s="13">
        <f>L51+CH51+AW51+DS51+FD51+GO51+HZ51</f>
        <v>0</v>
      </c>
      <c r="JL51" s="13">
        <f>M51+CI51+AX51+DT51+FE51+GP51+IA51</f>
        <v>0</v>
      </c>
      <c r="JM51" s="13">
        <f>N51+CJ51+AY51+DU51+FF51+GQ51+IB51</f>
        <v>0</v>
      </c>
      <c r="JN51" s="13">
        <f>O51+CK51+AZ51+DV51+FG51+GR51+IC51</f>
        <v>0</v>
      </c>
      <c r="JO51" s="13">
        <f>P51+CL51+BA51+DW51+FH51+GS51+ID51</f>
        <v>0</v>
      </c>
      <c r="JP51" s="13">
        <f>Q51+CM51+BB51+DX51+FI51+GT51+IE51</f>
        <v>0</v>
      </c>
      <c r="JQ51" s="13">
        <f>R51+CN51+BC51+DY51+FJ51+GU51+IF51</f>
        <v>0</v>
      </c>
      <c r="JR51" s="13">
        <f>S51+CO51+BD51+DZ51+FK51+GV51+IG51</f>
        <v>0</v>
      </c>
      <c r="JS51" s="13">
        <f>T51+CP51+BE51+EA51+FL51+GW51+IH51</f>
        <v>0</v>
      </c>
      <c r="JT51" s="13">
        <f>U51+CQ51+BF51+EB51+FM51+GX51+II51</f>
        <v>10000</v>
      </c>
      <c r="JU51" s="13">
        <f>V51+CR51+BG51+EC51+FN51+GY51+IJ51</f>
        <v>20000</v>
      </c>
      <c r="JV51" s="13">
        <f>W51+CS51+BH51+ED51+FO51+GZ51+IK51</f>
        <v>10000</v>
      </c>
      <c r="JW51" s="13">
        <f>X51+CT51+BI51+EE51+FP51+HA51+IL51</f>
        <v>0</v>
      </c>
      <c r="JX51" s="13">
        <f>Y51+CU51+BJ51+EF51+FQ51+HB51+IM51</f>
        <v>0</v>
      </c>
      <c r="JY51" s="13">
        <f>Z51+BK51+CV51+EG51+FR51+HC51+IN51</f>
        <v>0</v>
      </c>
      <c r="JZ51" s="13">
        <f>AA51+BL51+CW51+EH51+FS51+HD51+IO51</f>
        <v>0</v>
      </c>
      <c r="KA51" s="13">
        <f>AB51+BM51+CX51+EI51+FT51+HE51+IP51</f>
        <v>0</v>
      </c>
      <c r="KB51" s="13">
        <f>AC51+BN51+CY51+EJ51+FU51+HF51+IQ51</f>
        <v>0</v>
      </c>
      <c r="KC51" s="13">
        <f>AD51+BO51+CZ51+EK51+FV51+HG51+IR51</f>
        <v>0</v>
      </c>
      <c r="KD51" s="13">
        <f>AE51+BP51+DA51+EL51+FW51+HH51+IS51</f>
        <v>42700</v>
      </c>
      <c r="KE51" s="13">
        <f>AF51+BQ51+DB51+EM51+FX51+HI51+IT51</f>
        <v>42700</v>
      </c>
      <c r="KF51" s="13">
        <f>AG51+BR51+DC51+EN51+FY51+HJ51+IU51</f>
        <v>0</v>
      </c>
      <c r="KG51" s="13">
        <f>AH51+BS51+DD51+EO51+FZ51+HK51+IV51</f>
        <v>0</v>
      </c>
      <c r="KH51" s="13">
        <f>AI51+BT51+DE51+EP51+GA51+HL51+IW51</f>
        <v>0</v>
      </c>
      <c r="KI51" s="13">
        <f>AJ51+BU51+DF51+EQ51+GB51+HM51+IX51</f>
        <v>0</v>
      </c>
      <c r="KJ51" s="13">
        <f>AK51+BV51+DG51+ER51+GC51+HN51+IY51</f>
        <v>0</v>
      </c>
      <c r="KK51" s="13">
        <f>AL51+BW51+DH51+ES51+GD51+HO51+IZ51</f>
        <v>0</v>
      </c>
      <c r="KL51" s="13">
        <f>AM51+BX51+DI51+ET51+GE51+HP51+JA51</f>
        <v>0</v>
      </c>
    </row>
    <row r="52" spans="1:298" x14ac:dyDescent="0.25">
      <c r="A52" s="5">
        <v>3107</v>
      </c>
      <c r="B52" s="9" t="s">
        <v>359</v>
      </c>
      <c r="C52" s="13">
        <v>1500</v>
      </c>
      <c r="D52" s="13">
        <v>1500</v>
      </c>
      <c r="E52" s="13">
        <v>0</v>
      </c>
      <c r="F52" s="13">
        <v>35000</v>
      </c>
      <c r="G52" s="13">
        <v>35000</v>
      </c>
      <c r="H52" s="13">
        <v>30000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600</v>
      </c>
      <c r="R52" s="13">
        <v>0</v>
      </c>
      <c r="S52" s="13">
        <v>0</v>
      </c>
      <c r="T52" s="13">
        <v>2300</v>
      </c>
      <c r="U52" s="13">
        <v>0</v>
      </c>
      <c r="V52" s="13">
        <v>2700</v>
      </c>
      <c r="W52" s="13">
        <v>2700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60000</v>
      </c>
      <c r="AI52" s="13">
        <v>60000</v>
      </c>
      <c r="AJ52" s="13">
        <v>25000</v>
      </c>
      <c r="AK52" s="13">
        <v>25000</v>
      </c>
      <c r="AL52" s="13"/>
      <c r="AM52" s="13"/>
      <c r="AN52" s="13">
        <v>5713.5</v>
      </c>
      <c r="AO52" s="13">
        <v>10500</v>
      </c>
      <c r="AP52" s="13">
        <v>10500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1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0</v>
      </c>
      <c r="BI52" s="13">
        <v>0</v>
      </c>
      <c r="BJ52" s="13">
        <v>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0</v>
      </c>
      <c r="BQ52" s="13">
        <v>0</v>
      </c>
      <c r="BR52" s="13">
        <v>0</v>
      </c>
      <c r="BS52" s="13">
        <v>0</v>
      </c>
      <c r="BT52" s="13">
        <v>0</v>
      </c>
      <c r="BU52" s="13">
        <v>0</v>
      </c>
      <c r="BV52" s="13">
        <v>0</v>
      </c>
      <c r="BW52" s="13"/>
      <c r="BX52" s="13"/>
      <c r="BY52" s="13">
        <v>0</v>
      </c>
      <c r="BZ52" s="13">
        <v>0</v>
      </c>
      <c r="CA52" s="13">
        <v>0</v>
      </c>
      <c r="CB52" s="13">
        <v>0</v>
      </c>
      <c r="CC52" s="13">
        <v>0</v>
      </c>
      <c r="CD52" s="13">
        <v>0</v>
      </c>
      <c r="CE52" s="13">
        <v>0</v>
      </c>
      <c r="CF52" s="13">
        <v>0</v>
      </c>
      <c r="CG52" s="13">
        <v>0</v>
      </c>
      <c r="CH52" s="13">
        <v>0</v>
      </c>
      <c r="CI52" s="13">
        <v>0</v>
      </c>
      <c r="CJ52" s="13">
        <v>0</v>
      </c>
      <c r="CK52" s="13">
        <v>0</v>
      </c>
      <c r="CL52" s="13">
        <v>0</v>
      </c>
      <c r="CM52" s="13">
        <v>0</v>
      </c>
      <c r="CN52" s="13">
        <v>0</v>
      </c>
      <c r="CO52" s="13">
        <v>0</v>
      </c>
      <c r="CP52" s="13">
        <v>0</v>
      </c>
      <c r="CQ52" s="13">
        <v>0</v>
      </c>
      <c r="CR52" s="13">
        <v>0</v>
      </c>
      <c r="CS52" s="13">
        <v>0</v>
      </c>
      <c r="CT52" s="13">
        <v>0</v>
      </c>
      <c r="CU52" s="13">
        <v>0</v>
      </c>
      <c r="CV52" s="13">
        <v>0</v>
      </c>
      <c r="CW52" s="13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3">
        <v>0</v>
      </c>
      <c r="DD52" s="13">
        <v>0</v>
      </c>
      <c r="DE52" s="13">
        <v>0</v>
      </c>
      <c r="DF52" s="13">
        <v>0</v>
      </c>
      <c r="DG52" s="13">
        <v>0</v>
      </c>
      <c r="DH52" s="13"/>
      <c r="DI52" s="13"/>
      <c r="DJ52" s="13">
        <v>0</v>
      </c>
      <c r="DK52" s="13">
        <v>16500</v>
      </c>
      <c r="DL52" s="13">
        <v>126500</v>
      </c>
      <c r="DM52" s="13">
        <v>0</v>
      </c>
      <c r="DN52" s="13">
        <v>0</v>
      </c>
      <c r="DO52" s="13">
        <v>0</v>
      </c>
      <c r="DP52" s="13">
        <v>0</v>
      </c>
      <c r="DQ52" s="13">
        <v>0</v>
      </c>
      <c r="DR52" s="13">
        <v>0</v>
      </c>
      <c r="DS52" s="13">
        <v>0</v>
      </c>
      <c r="DT52" s="13">
        <v>15000</v>
      </c>
      <c r="DU52" s="13">
        <v>5000</v>
      </c>
      <c r="DV52" s="13">
        <v>17500</v>
      </c>
      <c r="DW52" s="13">
        <v>17500</v>
      </c>
      <c r="DX52" s="13">
        <v>0</v>
      </c>
      <c r="DY52" s="13">
        <v>10000</v>
      </c>
      <c r="DZ52" s="13">
        <v>15000</v>
      </c>
      <c r="EA52" s="13">
        <v>20000</v>
      </c>
      <c r="EB52" s="13"/>
      <c r="EC52" s="13">
        <v>85000</v>
      </c>
      <c r="ED52" s="13">
        <v>75000</v>
      </c>
      <c r="EE52" s="13">
        <v>0</v>
      </c>
      <c r="EF52" s="13">
        <v>0</v>
      </c>
      <c r="EG52" s="13">
        <v>0</v>
      </c>
      <c r="EH52" s="13">
        <v>0</v>
      </c>
      <c r="EI52" s="13">
        <v>20000</v>
      </c>
      <c r="EJ52" s="13">
        <v>1000</v>
      </c>
      <c r="EK52" s="13">
        <v>0</v>
      </c>
      <c r="EL52" s="13">
        <v>20000</v>
      </c>
      <c r="EM52" s="13">
        <v>20000</v>
      </c>
      <c r="EN52" s="13">
        <v>0</v>
      </c>
      <c r="EO52" s="13">
        <v>1000</v>
      </c>
      <c r="EP52" s="13">
        <v>2500</v>
      </c>
      <c r="EQ52" s="13">
        <v>0</v>
      </c>
      <c r="ER52" s="13">
        <v>0</v>
      </c>
      <c r="ES52" s="13"/>
      <c r="ET52" s="13"/>
      <c r="EU52" s="13">
        <v>0</v>
      </c>
      <c r="EV52" s="13">
        <v>0</v>
      </c>
      <c r="EW52" s="13">
        <v>0</v>
      </c>
      <c r="EX52" s="13">
        <v>0</v>
      </c>
      <c r="EY52" s="13">
        <v>0</v>
      </c>
      <c r="EZ52" s="13">
        <v>0</v>
      </c>
      <c r="FA52" s="13">
        <v>0</v>
      </c>
      <c r="FB52" s="13">
        <v>0</v>
      </c>
      <c r="FC52" s="13">
        <v>0</v>
      </c>
      <c r="FD52" s="13">
        <v>0</v>
      </c>
      <c r="FE52" s="13">
        <v>0</v>
      </c>
      <c r="FF52" s="13">
        <v>0</v>
      </c>
      <c r="FG52" s="13">
        <v>0</v>
      </c>
      <c r="FH52" s="13">
        <v>0</v>
      </c>
      <c r="FI52" s="13">
        <v>0</v>
      </c>
      <c r="FJ52" s="13">
        <v>0</v>
      </c>
      <c r="FK52" s="13">
        <v>0</v>
      </c>
      <c r="FL52" s="13">
        <v>0</v>
      </c>
      <c r="FM52" s="13">
        <v>0</v>
      </c>
      <c r="FN52" s="13">
        <v>0</v>
      </c>
      <c r="FO52" s="13">
        <v>0</v>
      </c>
      <c r="FP52" s="13">
        <v>0</v>
      </c>
      <c r="FQ52" s="13">
        <v>0</v>
      </c>
      <c r="FR52" s="13">
        <v>0</v>
      </c>
      <c r="FS52" s="13">
        <v>0</v>
      </c>
      <c r="FT52" s="13">
        <v>0</v>
      </c>
      <c r="FU52" s="13">
        <v>0</v>
      </c>
      <c r="FV52" s="13">
        <v>0</v>
      </c>
      <c r="FW52" s="13">
        <v>0</v>
      </c>
      <c r="FX52" s="13">
        <v>0</v>
      </c>
      <c r="FY52" s="13">
        <v>0</v>
      </c>
      <c r="FZ52" s="13">
        <v>0</v>
      </c>
      <c r="GA52" s="13">
        <v>0</v>
      </c>
      <c r="GB52" s="13">
        <v>0</v>
      </c>
      <c r="GC52" s="13">
        <v>0</v>
      </c>
      <c r="GD52" s="13"/>
      <c r="GE52" s="13"/>
      <c r="GF52" s="13">
        <v>0</v>
      </c>
      <c r="GG52" s="13">
        <v>0</v>
      </c>
      <c r="GH52" s="13">
        <v>0</v>
      </c>
      <c r="GI52" s="13">
        <v>0</v>
      </c>
      <c r="GJ52" s="13">
        <v>0</v>
      </c>
      <c r="GK52" s="13">
        <v>0</v>
      </c>
      <c r="GL52" s="13">
        <v>0</v>
      </c>
      <c r="GM52" s="13">
        <v>0</v>
      </c>
      <c r="GN52" s="13">
        <v>0</v>
      </c>
      <c r="GO52" s="13">
        <v>0</v>
      </c>
      <c r="GP52" s="13">
        <v>0</v>
      </c>
      <c r="GQ52" s="13">
        <v>0</v>
      </c>
      <c r="GR52" s="13">
        <v>0</v>
      </c>
      <c r="GS52" s="13">
        <v>0</v>
      </c>
      <c r="GT52" s="13">
        <v>0</v>
      </c>
      <c r="GU52" s="13">
        <v>0</v>
      </c>
      <c r="GV52" s="13">
        <v>0</v>
      </c>
      <c r="GW52" s="13">
        <v>0</v>
      </c>
      <c r="GX52" s="13">
        <v>0</v>
      </c>
      <c r="GY52" s="13">
        <v>0</v>
      </c>
      <c r="GZ52" s="13">
        <v>0</v>
      </c>
      <c r="HA52" s="13">
        <v>0</v>
      </c>
      <c r="HB52" s="13">
        <v>0</v>
      </c>
      <c r="HC52" s="13">
        <v>0</v>
      </c>
      <c r="HD52" s="13">
        <v>0</v>
      </c>
      <c r="HE52" s="13">
        <v>0</v>
      </c>
      <c r="HF52" s="13">
        <v>0</v>
      </c>
      <c r="HG52" s="13">
        <v>0</v>
      </c>
      <c r="HH52" s="13">
        <v>0</v>
      </c>
      <c r="HI52" s="13">
        <v>0</v>
      </c>
      <c r="HJ52" s="13">
        <v>0</v>
      </c>
      <c r="HK52" s="13">
        <v>0</v>
      </c>
      <c r="HL52" s="13">
        <v>0</v>
      </c>
      <c r="HM52" s="13">
        <v>0</v>
      </c>
      <c r="HN52" s="13">
        <v>0</v>
      </c>
      <c r="HO52" s="13"/>
      <c r="HP52" s="13"/>
      <c r="HQ52" s="13">
        <v>0</v>
      </c>
      <c r="HR52" s="13">
        <v>0</v>
      </c>
      <c r="HS52" s="13">
        <v>0</v>
      </c>
      <c r="HT52" s="13">
        <v>0</v>
      </c>
      <c r="HU52" s="13">
        <v>0</v>
      </c>
      <c r="HV52" s="13">
        <v>0</v>
      </c>
      <c r="HW52" s="13">
        <v>0</v>
      </c>
      <c r="HX52" s="13">
        <v>0</v>
      </c>
      <c r="HY52" s="13">
        <v>0</v>
      </c>
      <c r="HZ52" s="13">
        <v>0</v>
      </c>
      <c r="IA52" s="13">
        <v>0</v>
      </c>
      <c r="IB52" s="13">
        <v>0</v>
      </c>
      <c r="IC52" s="13">
        <v>0</v>
      </c>
      <c r="ID52" s="13">
        <v>0</v>
      </c>
      <c r="IE52" s="13">
        <v>0</v>
      </c>
      <c r="IF52" s="13">
        <v>0</v>
      </c>
      <c r="IG52" s="13">
        <v>0</v>
      </c>
      <c r="IH52" s="13">
        <v>0</v>
      </c>
      <c r="II52" s="13">
        <v>0</v>
      </c>
      <c r="IJ52" s="13">
        <v>0</v>
      </c>
      <c r="IK52" s="13">
        <v>0</v>
      </c>
      <c r="IL52" s="13">
        <v>0</v>
      </c>
      <c r="IM52" s="13">
        <v>0</v>
      </c>
      <c r="IN52" s="13">
        <v>0</v>
      </c>
      <c r="IO52" s="13">
        <v>0</v>
      </c>
      <c r="IP52" s="13">
        <v>0</v>
      </c>
      <c r="IQ52" s="13">
        <v>0</v>
      </c>
      <c r="IR52" s="13">
        <v>0</v>
      </c>
      <c r="IS52" s="13">
        <v>0</v>
      </c>
      <c r="IT52" s="13">
        <v>0</v>
      </c>
      <c r="IU52" s="13">
        <v>0</v>
      </c>
      <c r="IV52" s="13">
        <v>0</v>
      </c>
      <c r="IW52" s="13">
        <v>0</v>
      </c>
      <c r="IX52" s="13">
        <v>0</v>
      </c>
      <c r="IY52" s="13">
        <v>0</v>
      </c>
      <c r="IZ52" s="13"/>
      <c r="JA52" s="13"/>
      <c r="JB52" s="13">
        <f>C52+BY52+AN52+DJ52+EU52+GF52+HQ52</f>
        <v>7213.5</v>
      </c>
      <c r="JC52" s="13">
        <f>D52+BZ52+AO52+DK52+EV52+GG52+HR52</f>
        <v>28500</v>
      </c>
      <c r="JD52" s="13">
        <f>E52+CA52+AP52+DL52+EW52+GH52+HS52</f>
        <v>137000</v>
      </c>
      <c r="JE52" s="13">
        <f>F52+CB52+AQ52+DM52+EX52+GI52+HT52</f>
        <v>35000</v>
      </c>
      <c r="JF52" s="13">
        <f>G52+CC52+AR52+DN52+EY52+GJ52+HU52</f>
        <v>35000</v>
      </c>
      <c r="JG52" s="13">
        <f>H52+CD52+AS52+DO52+EZ52+GK52+HV52</f>
        <v>30000</v>
      </c>
      <c r="JH52" s="13">
        <f>I52+CE52+AT52+DP52+FA52+GL52+HW52</f>
        <v>0</v>
      </c>
      <c r="JI52" s="13">
        <f>J52+CF52+AU52+DQ52+FB52+GM52+HX52</f>
        <v>0</v>
      </c>
      <c r="JJ52" s="13">
        <f>K52+CG52+AV52+DR52+FC52+GN52+HY52</f>
        <v>0</v>
      </c>
      <c r="JK52" s="13">
        <f>L52+CH52+AW52+DS52+FD52+GO52+HZ52</f>
        <v>0</v>
      </c>
      <c r="JL52" s="13">
        <f>M52+CI52+AX52+DT52+FE52+GP52+IA52</f>
        <v>15000</v>
      </c>
      <c r="JM52" s="13">
        <f>N52+CJ52+AY52+DU52+FF52+GQ52+IB52</f>
        <v>5000</v>
      </c>
      <c r="JN52" s="13">
        <f>O52+CK52+AZ52+DV52+FG52+GR52+IC52</f>
        <v>17500</v>
      </c>
      <c r="JO52" s="13">
        <f>P52+CL52+BA52+DW52+FH52+GS52+ID52</f>
        <v>17500</v>
      </c>
      <c r="JP52" s="13">
        <f>Q52+CM52+BB52+DX52+FI52+GT52+IE52</f>
        <v>600</v>
      </c>
      <c r="JQ52" s="13">
        <f>R52+CN52+BC52+DY52+FJ52+GU52+IF52</f>
        <v>10000</v>
      </c>
      <c r="JR52" s="13">
        <f>S52+CO52+BD52+DZ52+FK52+GV52+IG52</f>
        <v>15000</v>
      </c>
      <c r="JS52" s="13">
        <f>T52+CP52+BE52+EA52+FL52+GW52+IH52</f>
        <v>22300</v>
      </c>
      <c r="JT52" s="13">
        <f>U52+CQ52+BF52+EB52+FM52+GX52+II52</f>
        <v>0</v>
      </c>
      <c r="JU52" s="13">
        <f>V52+CR52+BG52+EC52+FN52+GY52+IJ52</f>
        <v>87700</v>
      </c>
      <c r="JV52" s="13">
        <f>W52+CS52+BH52+ED52+FO52+GZ52+IK52</f>
        <v>77700</v>
      </c>
      <c r="JW52" s="13">
        <f>X52+CT52+BI52+EE52+FP52+HA52+IL52</f>
        <v>0</v>
      </c>
      <c r="JX52" s="13">
        <f>Y52+CU52+BJ52+EF52+FQ52+HB52+IM52</f>
        <v>0</v>
      </c>
      <c r="JY52" s="13">
        <f>Z52+BK52+CV52+EG52+FR52+HC52+IN52</f>
        <v>0</v>
      </c>
      <c r="JZ52" s="13">
        <f>AA52+BL52+CW52+EH52+FS52+HD52+IO52</f>
        <v>0</v>
      </c>
      <c r="KA52" s="13">
        <f>AB52+BM52+CX52+EI52+FT52+HE52+IP52</f>
        <v>20000</v>
      </c>
      <c r="KB52" s="13">
        <f>AC52+BN52+CY52+EJ52+FU52+HF52+IQ52</f>
        <v>1000</v>
      </c>
      <c r="KC52" s="13">
        <f>AD52+BO52+CZ52+EK52+FV52+HG52+IR52</f>
        <v>0</v>
      </c>
      <c r="KD52" s="13">
        <f>AE52+BP52+DA52+EL52+FW52+HH52+IS52</f>
        <v>20000</v>
      </c>
      <c r="KE52" s="13">
        <f>AF52+BQ52+DB52+EM52+FX52+HI52+IT52</f>
        <v>20000</v>
      </c>
      <c r="KF52" s="13">
        <f>AG52+BR52+DC52+EN52+FY52+HJ52+IU52</f>
        <v>0</v>
      </c>
      <c r="KG52" s="13">
        <f>AH52+BS52+DD52+EO52+FZ52+HK52+IV52</f>
        <v>61000</v>
      </c>
      <c r="KH52" s="13">
        <f>AI52+BT52+DE52+EP52+GA52+HL52+IW52</f>
        <v>62500</v>
      </c>
      <c r="KI52" s="13">
        <f>AJ52+BU52+DF52+EQ52+GB52+HM52+IX52</f>
        <v>25000</v>
      </c>
      <c r="KJ52" s="13">
        <f>AK52+BV52+DG52+ER52+GC52+HN52+IY52</f>
        <v>25000</v>
      </c>
      <c r="KK52" s="13">
        <f>AL52+BW52+DH52+ES52+GD52+HO52+IZ52</f>
        <v>0</v>
      </c>
      <c r="KL52" s="13">
        <f>AM52+BX52+DI52+ET52+GE52+HP52+JA52</f>
        <v>0</v>
      </c>
    </row>
    <row r="53" spans="1:298" x14ac:dyDescent="0.25">
      <c r="A53" s="5">
        <v>3108</v>
      </c>
      <c r="B53" s="9" t="s">
        <v>360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1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/>
      <c r="AM53" s="13"/>
      <c r="AN53" s="13">
        <v>7850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13">
        <v>0</v>
      </c>
      <c r="BI53" s="13">
        <v>0</v>
      </c>
      <c r="BJ53" s="13">
        <v>0</v>
      </c>
      <c r="BK53" s="13">
        <v>0</v>
      </c>
      <c r="BL53" s="13">
        <v>0</v>
      </c>
      <c r="BM53" s="13">
        <v>0</v>
      </c>
      <c r="BN53" s="13">
        <v>0</v>
      </c>
      <c r="BO53" s="13">
        <v>0</v>
      </c>
      <c r="BP53" s="13">
        <v>0</v>
      </c>
      <c r="BQ53" s="13">
        <v>0</v>
      </c>
      <c r="BR53" s="13">
        <v>0</v>
      </c>
      <c r="BS53" s="13">
        <v>0</v>
      </c>
      <c r="BT53" s="13">
        <v>0</v>
      </c>
      <c r="BU53" s="13">
        <v>0</v>
      </c>
      <c r="BV53" s="13">
        <v>0</v>
      </c>
      <c r="BW53" s="13"/>
      <c r="BX53" s="13"/>
      <c r="BY53" s="13">
        <v>0</v>
      </c>
      <c r="BZ53" s="13">
        <v>0</v>
      </c>
      <c r="CA53" s="13">
        <v>0</v>
      </c>
      <c r="CB53" s="13">
        <v>0</v>
      </c>
      <c r="CC53" s="13">
        <v>0</v>
      </c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>
        <v>0</v>
      </c>
      <c r="CM53" s="13">
        <v>0</v>
      </c>
      <c r="CN53" s="13">
        <v>0</v>
      </c>
      <c r="CO53" s="13">
        <v>0</v>
      </c>
      <c r="CP53" s="13">
        <v>0</v>
      </c>
      <c r="CQ53" s="13">
        <v>0</v>
      </c>
      <c r="CR53" s="13">
        <v>0</v>
      </c>
      <c r="CS53" s="13">
        <v>0</v>
      </c>
      <c r="CT53" s="13">
        <v>0</v>
      </c>
      <c r="CU53" s="13">
        <v>0</v>
      </c>
      <c r="CV53" s="13">
        <v>0</v>
      </c>
      <c r="CW53" s="13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3">
        <v>0</v>
      </c>
      <c r="DD53" s="13">
        <v>0</v>
      </c>
      <c r="DE53" s="13">
        <v>0</v>
      </c>
      <c r="DF53" s="13">
        <v>0</v>
      </c>
      <c r="DG53" s="13">
        <v>0</v>
      </c>
      <c r="DH53" s="13"/>
      <c r="DI53" s="13"/>
      <c r="DJ53" s="13">
        <v>0</v>
      </c>
      <c r="DK53" s="13">
        <v>0</v>
      </c>
      <c r="DL53" s="13">
        <v>0</v>
      </c>
      <c r="DM53" s="13">
        <v>0</v>
      </c>
      <c r="DN53" s="13">
        <v>0</v>
      </c>
      <c r="DO53" s="13">
        <v>0</v>
      </c>
      <c r="DP53" s="13">
        <v>0</v>
      </c>
      <c r="DQ53" s="13">
        <v>0</v>
      </c>
      <c r="DR53" s="13">
        <v>0</v>
      </c>
      <c r="DS53" s="13">
        <v>0</v>
      </c>
      <c r="DT53" s="13">
        <v>0</v>
      </c>
      <c r="DU53" s="13">
        <v>0</v>
      </c>
      <c r="DV53" s="13">
        <v>0</v>
      </c>
      <c r="DW53" s="13">
        <v>0</v>
      </c>
      <c r="DX53" s="13">
        <v>0</v>
      </c>
      <c r="DY53" s="13">
        <v>0</v>
      </c>
      <c r="DZ53" s="13">
        <v>0</v>
      </c>
      <c r="EA53" s="13">
        <v>0</v>
      </c>
      <c r="EB53" s="13">
        <v>0</v>
      </c>
      <c r="EC53" s="13">
        <v>0</v>
      </c>
      <c r="ED53" s="13">
        <v>0</v>
      </c>
      <c r="EE53" s="13">
        <v>0</v>
      </c>
      <c r="EF53" s="13">
        <v>0</v>
      </c>
      <c r="EG53" s="13">
        <v>0</v>
      </c>
      <c r="EH53" s="13">
        <v>0</v>
      </c>
      <c r="EI53" s="13">
        <v>0</v>
      </c>
      <c r="EJ53" s="13">
        <v>0</v>
      </c>
      <c r="EK53" s="13">
        <v>0</v>
      </c>
      <c r="EL53" s="13">
        <v>0</v>
      </c>
      <c r="EM53" s="13">
        <v>0</v>
      </c>
      <c r="EN53" s="13">
        <v>0</v>
      </c>
      <c r="EO53" s="13">
        <v>0</v>
      </c>
      <c r="EP53" s="13">
        <v>0</v>
      </c>
      <c r="EQ53" s="13">
        <v>0</v>
      </c>
      <c r="ER53" s="13">
        <v>0</v>
      </c>
      <c r="ES53" s="13"/>
      <c r="ET53" s="13"/>
      <c r="EU53" s="13">
        <v>0</v>
      </c>
      <c r="EV53" s="13">
        <v>0</v>
      </c>
      <c r="EW53" s="13">
        <v>0</v>
      </c>
      <c r="EX53" s="13">
        <v>0</v>
      </c>
      <c r="EY53" s="13">
        <v>0</v>
      </c>
      <c r="EZ53" s="13">
        <v>0</v>
      </c>
      <c r="FA53" s="13">
        <v>0</v>
      </c>
      <c r="FB53" s="13">
        <v>0</v>
      </c>
      <c r="FC53" s="13">
        <v>0</v>
      </c>
      <c r="FD53" s="13">
        <v>0</v>
      </c>
      <c r="FE53" s="13">
        <v>0</v>
      </c>
      <c r="FF53" s="13">
        <v>0</v>
      </c>
      <c r="FG53" s="13">
        <v>0</v>
      </c>
      <c r="FH53" s="13">
        <v>0</v>
      </c>
      <c r="FI53" s="13">
        <v>0</v>
      </c>
      <c r="FJ53" s="13">
        <v>0</v>
      </c>
      <c r="FK53" s="13">
        <v>0</v>
      </c>
      <c r="FL53" s="13">
        <v>0</v>
      </c>
      <c r="FM53" s="13">
        <v>0</v>
      </c>
      <c r="FN53" s="13">
        <v>0</v>
      </c>
      <c r="FO53" s="13">
        <v>0</v>
      </c>
      <c r="FP53" s="13">
        <v>0</v>
      </c>
      <c r="FQ53" s="13">
        <v>0</v>
      </c>
      <c r="FR53" s="13">
        <v>0</v>
      </c>
      <c r="FS53" s="13">
        <v>0</v>
      </c>
      <c r="FT53" s="13">
        <v>0</v>
      </c>
      <c r="FU53" s="13">
        <v>0</v>
      </c>
      <c r="FV53" s="13">
        <v>0</v>
      </c>
      <c r="FW53" s="13">
        <v>0</v>
      </c>
      <c r="FX53" s="13">
        <v>0</v>
      </c>
      <c r="FY53" s="13">
        <v>0</v>
      </c>
      <c r="FZ53" s="13">
        <v>0</v>
      </c>
      <c r="GA53" s="13">
        <v>0</v>
      </c>
      <c r="GB53" s="13">
        <v>0</v>
      </c>
      <c r="GC53" s="13">
        <v>0</v>
      </c>
      <c r="GD53" s="13"/>
      <c r="GE53" s="13"/>
      <c r="GF53" s="13">
        <v>0</v>
      </c>
      <c r="GG53" s="13">
        <v>0</v>
      </c>
      <c r="GH53" s="13">
        <v>0</v>
      </c>
      <c r="GI53" s="13">
        <v>0</v>
      </c>
      <c r="GJ53" s="13">
        <v>0</v>
      </c>
      <c r="GK53" s="13">
        <v>0</v>
      </c>
      <c r="GL53" s="13">
        <v>0</v>
      </c>
      <c r="GM53" s="13">
        <v>0</v>
      </c>
      <c r="GN53" s="13">
        <v>0</v>
      </c>
      <c r="GO53" s="13">
        <v>0</v>
      </c>
      <c r="GP53" s="13">
        <v>0</v>
      </c>
      <c r="GQ53" s="13">
        <v>0</v>
      </c>
      <c r="GR53" s="13">
        <v>0</v>
      </c>
      <c r="GS53" s="13">
        <v>0</v>
      </c>
      <c r="GT53" s="13">
        <v>0</v>
      </c>
      <c r="GU53" s="13">
        <v>0</v>
      </c>
      <c r="GV53" s="13">
        <v>0</v>
      </c>
      <c r="GW53" s="13">
        <v>0</v>
      </c>
      <c r="GX53" s="13">
        <v>0</v>
      </c>
      <c r="GY53" s="13">
        <v>0</v>
      </c>
      <c r="GZ53" s="13">
        <v>0</v>
      </c>
      <c r="HA53" s="13">
        <v>0</v>
      </c>
      <c r="HB53" s="13">
        <v>0</v>
      </c>
      <c r="HC53" s="13">
        <v>0</v>
      </c>
      <c r="HD53" s="13">
        <v>0</v>
      </c>
      <c r="HE53" s="13">
        <v>0</v>
      </c>
      <c r="HF53" s="13"/>
      <c r="HG53" s="13">
        <v>0</v>
      </c>
      <c r="HH53" s="13">
        <v>0</v>
      </c>
      <c r="HI53" s="13">
        <v>0</v>
      </c>
      <c r="HJ53" s="13">
        <v>0</v>
      </c>
      <c r="HK53" s="13">
        <v>0</v>
      </c>
      <c r="HL53" s="13">
        <v>0</v>
      </c>
      <c r="HM53" s="13">
        <v>0</v>
      </c>
      <c r="HN53" s="13">
        <v>0</v>
      </c>
      <c r="HO53" s="13"/>
      <c r="HP53" s="13"/>
      <c r="HQ53" s="13">
        <v>0</v>
      </c>
      <c r="HR53" s="13">
        <v>0</v>
      </c>
      <c r="HS53" s="13">
        <v>0</v>
      </c>
      <c r="HT53" s="13">
        <v>0</v>
      </c>
      <c r="HU53" s="13">
        <v>0</v>
      </c>
      <c r="HV53" s="13">
        <v>0</v>
      </c>
      <c r="HW53" s="13">
        <v>0</v>
      </c>
      <c r="HX53" s="13">
        <v>0</v>
      </c>
      <c r="HY53" s="13">
        <v>0</v>
      </c>
      <c r="HZ53" s="13">
        <v>0</v>
      </c>
      <c r="IA53" s="13">
        <v>0</v>
      </c>
      <c r="IB53" s="13">
        <v>0</v>
      </c>
      <c r="IC53" s="13">
        <v>0</v>
      </c>
      <c r="ID53" s="13">
        <v>0</v>
      </c>
      <c r="IE53" s="13">
        <v>0</v>
      </c>
      <c r="IF53" s="13">
        <v>0</v>
      </c>
      <c r="IG53" s="13">
        <v>0</v>
      </c>
      <c r="IH53" s="13">
        <v>0</v>
      </c>
      <c r="II53" s="13">
        <v>0</v>
      </c>
      <c r="IJ53" s="13">
        <v>0</v>
      </c>
      <c r="IK53" s="13">
        <v>0</v>
      </c>
      <c r="IL53" s="13">
        <v>0</v>
      </c>
      <c r="IM53" s="13">
        <v>0</v>
      </c>
      <c r="IN53" s="13">
        <v>0</v>
      </c>
      <c r="IO53" s="13">
        <v>0</v>
      </c>
      <c r="IP53" s="13">
        <v>0</v>
      </c>
      <c r="IQ53" s="13">
        <v>0</v>
      </c>
      <c r="IR53" s="13">
        <v>0</v>
      </c>
      <c r="IS53" s="13">
        <v>0</v>
      </c>
      <c r="IT53" s="13">
        <v>0</v>
      </c>
      <c r="IU53" s="13">
        <v>0</v>
      </c>
      <c r="IV53" s="13">
        <v>0</v>
      </c>
      <c r="IW53" s="13">
        <v>0</v>
      </c>
      <c r="IX53" s="13">
        <v>0</v>
      </c>
      <c r="IY53" s="13">
        <v>0</v>
      </c>
      <c r="IZ53" s="13"/>
      <c r="JA53" s="13"/>
      <c r="JB53" s="13">
        <f>C53+BY53+AN53+DJ53+EU53+GF53+HQ53</f>
        <v>7850</v>
      </c>
      <c r="JC53" s="13">
        <f>D53+BZ53+AO53+DK53+EV53+GG53+HR53</f>
        <v>0</v>
      </c>
      <c r="JD53" s="13">
        <f>E53+CA53+AP53+DL53+EW53+GH53+HS53</f>
        <v>0</v>
      </c>
      <c r="JE53" s="13">
        <f>F53+CB53+AQ53+DM53+EX53+GI53+HT53</f>
        <v>0</v>
      </c>
      <c r="JF53" s="13">
        <f>G53+CC53+AR53+DN53+EY53+GJ53+HU53</f>
        <v>0</v>
      </c>
      <c r="JG53" s="13">
        <f>H53+CD53+AS53+DO53+EZ53+GK53+HV53</f>
        <v>0</v>
      </c>
      <c r="JH53" s="13">
        <f>I53+CE53+AT53+DP53+FA53+GL53+HW53</f>
        <v>0</v>
      </c>
      <c r="JI53" s="13">
        <f>J53+CF53+AU53+DQ53+FB53+GM53+HX53</f>
        <v>0</v>
      </c>
      <c r="JJ53" s="13">
        <f>K53+CG53+AV53+DR53+FC53+GN53+HY53</f>
        <v>0</v>
      </c>
      <c r="JK53" s="13">
        <f>L53+CH53+AW53+DS53+FD53+GO53+HZ53</f>
        <v>0</v>
      </c>
      <c r="JL53" s="13">
        <f>M53+CI53+AX53+DT53+FE53+GP53+IA53</f>
        <v>0</v>
      </c>
      <c r="JM53" s="13">
        <f>N53+CJ53+AY53+DU53+FF53+GQ53+IB53</f>
        <v>0</v>
      </c>
      <c r="JN53" s="13">
        <f>O53+CK53+AZ53+DV53+FG53+GR53+IC53</f>
        <v>0</v>
      </c>
      <c r="JO53" s="13">
        <f>P53+CL53+BA53+DW53+FH53+GS53+ID53</f>
        <v>0</v>
      </c>
      <c r="JP53" s="13">
        <f>Q53+CM53+BB53+DX53+FI53+GT53+IE53</f>
        <v>0</v>
      </c>
      <c r="JQ53" s="13">
        <f>R53+CN53+BC53+DY53+FJ53+GU53+IF53</f>
        <v>0</v>
      </c>
      <c r="JR53" s="13">
        <f>S53+CO53+BD53+DZ53+FK53+GV53+IG53</f>
        <v>0</v>
      </c>
      <c r="JS53" s="13">
        <f>T53+CP53+BE53+EA53+FL53+GW53+IH53</f>
        <v>0</v>
      </c>
      <c r="JT53" s="13">
        <f>U53+CQ53+BF53+EB53+FM53+GX53+II53</f>
        <v>0</v>
      </c>
      <c r="JU53" s="13">
        <f>V53+CR53+BG53+EC53+FN53+GY53+IJ53</f>
        <v>0</v>
      </c>
      <c r="JV53" s="13">
        <f>W53+CS53+BH53+ED53+FO53+GZ53+IK53</f>
        <v>0</v>
      </c>
      <c r="JW53" s="13">
        <f>X53+CT53+BI53+EE53+FP53+HA53+IL53</f>
        <v>0</v>
      </c>
      <c r="JX53" s="13">
        <f>Y53+CU53+BJ53+EF53+FQ53+HB53+IM53</f>
        <v>0</v>
      </c>
      <c r="JY53" s="13">
        <f>Z53+BK53+CV53+EG53+FR53+HC53+IN53</f>
        <v>0</v>
      </c>
      <c r="JZ53" s="13">
        <f>AA53+BL53+CW53+EH53+FS53+HD53+IO53</f>
        <v>0</v>
      </c>
      <c r="KA53" s="13">
        <f>AB53+BM53+CX53+EI53+FT53+HE53+IP53</f>
        <v>0</v>
      </c>
      <c r="KB53" s="13">
        <f>AC53+BN53+CY53+EJ53+FU53+HF53+IQ53</f>
        <v>0</v>
      </c>
      <c r="KC53" s="13">
        <f>AD53+BO53+CZ53+EK53+FV53+HG53+IR53</f>
        <v>0</v>
      </c>
      <c r="KD53" s="13">
        <f>AE53+BP53+DA53+EL53+FW53+HH53+IS53</f>
        <v>0</v>
      </c>
      <c r="KE53" s="13">
        <f>AF53+BQ53+DB53+EM53+FX53+HI53+IT53</f>
        <v>0</v>
      </c>
      <c r="KF53" s="13">
        <f>AG53+BR53+DC53+EN53+FY53+HJ53+IU53</f>
        <v>0</v>
      </c>
      <c r="KG53" s="13">
        <f>AH53+BS53+DD53+EO53+FZ53+HK53+IV53</f>
        <v>0</v>
      </c>
      <c r="KH53" s="13">
        <f>AI53+BT53+DE53+EP53+GA53+HL53+IW53</f>
        <v>0</v>
      </c>
      <c r="KI53" s="13">
        <f>AJ53+BU53+DF53+EQ53+GB53+HM53+IX53</f>
        <v>0</v>
      </c>
      <c r="KJ53" s="13">
        <f>AK53+BV53+DG53+ER53+GC53+HN53+IY53</f>
        <v>0</v>
      </c>
      <c r="KK53" s="13">
        <f>AL53+BW53+DH53+ES53+GD53+HO53+IZ53</f>
        <v>0</v>
      </c>
      <c r="KL53" s="13">
        <f>AM53+BX53+DI53+ET53+GE53+HP53+JA53</f>
        <v>0</v>
      </c>
    </row>
    <row r="54" spans="1:298" x14ac:dyDescent="0.25">
      <c r="A54" s="5">
        <v>3109</v>
      </c>
      <c r="B54" s="9" t="s">
        <v>361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/>
      <c r="AM54" s="13"/>
      <c r="AN54" s="13">
        <v>7500</v>
      </c>
      <c r="AO54" s="13">
        <v>7500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1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13">
        <v>0</v>
      </c>
      <c r="BI54" s="13">
        <v>0</v>
      </c>
      <c r="BJ54" s="13">
        <v>0</v>
      </c>
      <c r="BK54" s="13">
        <v>0</v>
      </c>
      <c r="BL54" s="13">
        <v>0</v>
      </c>
      <c r="BM54" s="13">
        <v>0</v>
      </c>
      <c r="BN54" s="13">
        <v>0</v>
      </c>
      <c r="BO54" s="13">
        <v>0</v>
      </c>
      <c r="BP54" s="13">
        <v>0</v>
      </c>
      <c r="BQ54" s="13">
        <v>0</v>
      </c>
      <c r="BR54" s="13">
        <v>0</v>
      </c>
      <c r="BS54" s="13">
        <v>0</v>
      </c>
      <c r="BT54" s="13">
        <v>0</v>
      </c>
      <c r="BU54" s="13">
        <v>0</v>
      </c>
      <c r="BV54" s="13">
        <v>0</v>
      </c>
      <c r="BW54" s="13"/>
      <c r="BX54" s="13"/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13">
        <v>0</v>
      </c>
      <c r="CF54" s="13">
        <v>0</v>
      </c>
      <c r="CG54" s="13">
        <v>0</v>
      </c>
      <c r="CH54" s="13">
        <v>0</v>
      </c>
      <c r="CI54" s="13">
        <v>0</v>
      </c>
      <c r="CJ54" s="13">
        <v>0</v>
      </c>
      <c r="CK54" s="13">
        <v>0</v>
      </c>
      <c r="CL54" s="13">
        <v>0</v>
      </c>
      <c r="CM54" s="13">
        <v>0</v>
      </c>
      <c r="CN54" s="13">
        <v>0</v>
      </c>
      <c r="CO54" s="13">
        <v>0</v>
      </c>
      <c r="CP54" s="13">
        <v>0</v>
      </c>
      <c r="CQ54" s="13">
        <v>0</v>
      </c>
      <c r="CR54" s="13">
        <v>0</v>
      </c>
      <c r="CS54" s="13">
        <v>0</v>
      </c>
      <c r="CT54" s="13">
        <v>0</v>
      </c>
      <c r="CU54" s="13">
        <v>0</v>
      </c>
      <c r="CV54" s="13">
        <v>0</v>
      </c>
      <c r="CW54" s="13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3">
        <v>0</v>
      </c>
      <c r="DD54" s="13">
        <v>0</v>
      </c>
      <c r="DE54" s="13">
        <v>0</v>
      </c>
      <c r="DF54" s="13">
        <v>0</v>
      </c>
      <c r="DG54" s="13">
        <v>0</v>
      </c>
      <c r="DH54" s="13"/>
      <c r="DI54" s="13"/>
      <c r="DJ54" s="13">
        <v>0</v>
      </c>
      <c r="DK54" s="13">
        <v>0</v>
      </c>
      <c r="DL54" s="13">
        <v>0</v>
      </c>
      <c r="DM54" s="13">
        <v>0</v>
      </c>
      <c r="DN54" s="13">
        <v>0</v>
      </c>
      <c r="DO54" s="13">
        <v>0</v>
      </c>
      <c r="DP54" s="13">
        <v>0</v>
      </c>
      <c r="DQ54" s="13">
        <v>0</v>
      </c>
      <c r="DR54" s="13">
        <v>0</v>
      </c>
      <c r="DS54" s="13">
        <v>0</v>
      </c>
      <c r="DT54" s="13">
        <v>0</v>
      </c>
      <c r="DU54" s="13">
        <v>0</v>
      </c>
      <c r="DV54" s="13">
        <v>0</v>
      </c>
      <c r="DW54" s="13">
        <v>0</v>
      </c>
      <c r="DX54" s="13">
        <v>0</v>
      </c>
      <c r="DY54" s="13">
        <v>0</v>
      </c>
      <c r="DZ54" s="13">
        <v>0</v>
      </c>
      <c r="EA54" s="13">
        <v>0</v>
      </c>
      <c r="EB54" s="13">
        <v>0</v>
      </c>
      <c r="EC54" s="13">
        <v>0</v>
      </c>
      <c r="ED54" s="13">
        <v>0</v>
      </c>
      <c r="EE54" s="13">
        <v>0</v>
      </c>
      <c r="EF54" s="13">
        <v>0</v>
      </c>
      <c r="EG54" s="13">
        <v>0</v>
      </c>
      <c r="EH54" s="13">
        <v>0</v>
      </c>
      <c r="EI54" s="13">
        <v>0</v>
      </c>
      <c r="EJ54" s="13">
        <v>0</v>
      </c>
      <c r="EK54" s="13">
        <v>0</v>
      </c>
      <c r="EL54" s="13">
        <v>0</v>
      </c>
      <c r="EM54" s="13">
        <v>0</v>
      </c>
      <c r="EN54" s="13">
        <v>0</v>
      </c>
      <c r="EO54" s="13">
        <v>0</v>
      </c>
      <c r="EP54" s="13">
        <v>0</v>
      </c>
      <c r="EQ54" s="13">
        <v>0</v>
      </c>
      <c r="ER54" s="13">
        <v>0</v>
      </c>
      <c r="ES54" s="13"/>
      <c r="ET54" s="13"/>
      <c r="EU54" s="13">
        <v>0</v>
      </c>
      <c r="EV54" s="13">
        <v>0</v>
      </c>
      <c r="EW54" s="13">
        <v>0</v>
      </c>
      <c r="EX54" s="13">
        <v>0</v>
      </c>
      <c r="EY54" s="13">
        <v>0</v>
      </c>
      <c r="EZ54" s="13">
        <v>0</v>
      </c>
      <c r="FA54" s="13">
        <v>0</v>
      </c>
      <c r="FB54" s="13">
        <v>0</v>
      </c>
      <c r="FC54" s="13">
        <v>0</v>
      </c>
      <c r="FD54" s="13">
        <v>0</v>
      </c>
      <c r="FE54" s="13">
        <v>0</v>
      </c>
      <c r="FF54" s="13">
        <v>0</v>
      </c>
      <c r="FG54" s="13">
        <v>0</v>
      </c>
      <c r="FH54" s="13">
        <v>0</v>
      </c>
      <c r="FI54" s="13">
        <v>0</v>
      </c>
      <c r="FJ54" s="13">
        <v>0</v>
      </c>
      <c r="FK54" s="13">
        <v>0</v>
      </c>
      <c r="FL54" s="13">
        <v>0</v>
      </c>
      <c r="FM54" s="13">
        <v>0</v>
      </c>
      <c r="FN54" s="13">
        <v>0</v>
      </c>
      <c r="FO54" s="13">
        <v>0</v>
      </c>
      <c r="FP54" s="13">
        <v>0</v>
      </c>
      <c r="FQ54" s="13">
        <v>0</v>
      </c>
      <c r="FR54" s="13">
        <v>0</v>
      </c>
      <c r="FS54" s="13">
        <v>0</v>
      </c>
      <c r="FT54" s="13">
        <v>0</v>
      </c>
      <c r="FU54" s="13">
        <v>0</v>
      </c>
      <c r="FV54" s="13">
        <v>0</v>
      </c>
      <c r="FW54" s="13">
        <v>0</v>
      </c>
      <c r="FX54" s="13">
        <v>0</v>
      </c>
      <c r="FY54" s="13">
        <v>0</v>
      </c>
      <c r="FZ54" s="13">
        <v>0</v>
      </c>
      <c r="GA54" s="13">
        <v>0</v>
      </c>
      <c r="GB54" s="13">
        <v>0</v>
      </c>
      <c r="GC54" s="13">
        <v>0</v>
      </c>
      <c r="GD54" s="13"/>
      <c r="GE54" s="13"/>
      <c r="GF54" s="13">
        <v>0</v>
      </c>
      <c r="GG54" s="13">
        <v>0</v>
      </c>
      <c r="GH54" s="13">
        <v>0</v>
      </c>
      <c r="GI54" s="13">
        <v>0</v>
      </c>
      <c r="GJ54" s="13">
        <v>0</v>
      </c>
      <c r="GK54" s="13">
        <v>0</v>
      </c>
      <c r="GL54" s="13">
        <v>0</v>
      </c>
      <c r="GM54" s="13">
        <v>0</v>
      </c>
      <c r="GN54" s="13">
        <v>0</v>
      </c>
      <c r="GO54" s="13">
        <v>0</v>
      </c>
      <c r="GP54" s="13">
        <v>0</v>
      </c>
      <c r="GQ54" s="13">
        <v>0</v>
      </c>
      <c r="GR54" s="13">
        <v>0</v>
      </c>
      <c r="GS54" s="13">
        <v>0</v>
      </c>
      <c r="GT54" s="13">
        <v>0</v>
      </c>
      <c r="GU54" s="13">
        <v>0</v>
      </c>
      <c r="GV54" s="13">
        <v>0</v>
      </c>
      <c r="GW54" s="13">
        <v>0</v>
      </c>
      <c r="GX54" s="13">
        <v>0</v>
      </c>
      <c r="GY54" s="13">
        <v>0</v>
      </c>
      <c r="GZ54" s="13">
        <v>0</v>
      </c>
      <c r="HA54" s="13">
        <v>0</v>
      </c>
      <c r="HB54" s="13">
        <v>0</v>
      </c>
      <c r="HC54" s="13">
        <v>0</v>
      </c>
      <c r="HD54" s="13">
        <v>0</v>
      </c>
      <c r="HE54" s="13">
        <v>0</v>
      </c>
      <c r="HF54" s="13">
        <v>0</v>
      </c>
      <c r="HG54" s="13">
        <v>0</v>
      </c>
      <c r="HH54" s="13">
        <v>0</v>
      </c>
      <c r="HI54" s="13">
        <v>0</v>
      </c>
      <c r="HJ54" s="13">
        <v>0</v>
      </c>
      <c r="HK54" s="13">
        <v>0</v>
      </c>
      <c r="HL54" s="13">
        <v>0</v>
      </c>
      <c r="HM54" s="13">
        <v>0</v>
      </c>
      <c r="HN54" s="13">
        <v>0</v>
      </c>
      <c r="HO54" s="13"/>
      <c r="HP54" s="13"/>
      <c r="HQ54" s="13">
        <v>0</v>
      </c>
      <c r="HR54" s="13">
        <v>0</v>
      </c>
      <c r="HS54" s="13">
        <v>0</v>
      </c>
      <c r="HT54" s="13">
        <v>0</v>
      </c>
      <c r="HU54" s="13">
        <v>0</v>
      </c>
      <c r="HV54" s="13">
        <v>0</v>
      </c>
      <c r="HW54" s="13">
        <v>0</v>
      </c>
      <c r="HX54" s="13">
        <v>0</v>
      </c>
      <c r="HY54" s="13">
        <v>0</v>
      </c>
      <c r="HZ54" s="13">
        <v>0</v>
      </c>
      <c r="IA54" s="13">
        <v>0</v>
      </c>
      <c r="IB54" s="13">
        <v>0</v>
      </c>
      <c r="IC54" s="13">
        <v>0</v>
      </c>
      <c r="ID54" s="13">
        <v>0</v>
      </c>
      <c r="IE54" s="13">
        <v>0</v>
      </c>
      <c r="IF54" s="13">
        <v>0</v>
      </c>
      <c r="IG54" s="13">
        <v>0</v>
      </c>
      <c r="IH54" s="13">
        <v>0</v>
      </c>
      <c r="II54" s="13">
        <v>0</v>
      </c>
      <c r="IJ54" s="13">
        <v>0</v>
      </c>
      <c r="IK54" s="13">
        <v>0</v>
      </c>
      <c r="IL54" s="13">
        <v>0</v>
      </c>
      <c r="IM54" s="13">
        <v>0</v>
      </c>
      <c r="IN54" s="13">
        <v>0</v>
      </c>
      <c r="IO54" s="13">
        <v>0</v>
      </c>
      <c r="IP54" s="13">
        <v>0</v>
      </c>
      <c r="IQ54" s="13">
        <v>0</v>
      </c>
      <c r="IR54" s="13">
        <v>0</v>
      </c>
      <c r="IS54" s="13">
        <v>0</v>
      </c>
      <c r="IT54" s="13">
        <v>0</v>
      </c>
      <c r="IU54" s="13">
        <v>0</v>
      </c>
      <c r="IV54" s="13">
        <v>0</v>
      </c>
      <c r="IW54" s="13">
        <v>0</v>
      </c>
      <c r="IX54" s="13">
        <v>0</v>
      </c>
      <c r="IY54" s="13">
        <v>0</v>
      </c>
      <c r="IZ54" s="13"/>
      <c r="JA54" s="13"/>
      <c r="JB54" s="13">
        <f>C54+BY54+AN54+DJ54+EU54+GF54+HQ54</f>
        <v>7500</v>
      </c>
      <c r="JC54" s="13">
        <f>D54+BZ54+AO54+DK54+EV54+GG54+HR54</f>
        <v>7500</v>
      </c>
      <c r="JD54" s="13">
        <f>E54+CA54+AP54+DL54+EW54+GH54+HS54</f>
        <v>0</v>
      </c>
      <c r="JE54" s="13">
        <f>F54+CB54+AQ54+DM54+EX54+GI54+HT54</f>
        <v>0</v>
      </c>
      <c r="JF54" s="13">
        <f>G54+CC54+AR54+DN54+EY54+GJ54+HU54</f>
        <v>0</v>
      </c>
      <c r="JG54" s="13">
        <f>H54+CD54+AS54+DO54+EZ54+GK54+HV54</f>
        <v>0</v>
      </c>
      <c r="JH54" s="13">
        <f>I54+CE54+AT54+DP54+FA54+GL54+HW54</f>
        <v>0</v>
      </c>
      <c r="JI54" s="13">
        <f>J54+CF54+AU54+DQ54+FB54+GM54+HX54</f>
        <v>0</v>
      </c>
      <c r="JJ54" s="13">
        <f>K54+CG54+AV54+DR54+FC54+GN54+HY54</f>
        <v>0</v>
      </c>
      <c r="JK54" s="13">
        <f>L54+CH54+AW54+DS54+FD54+GO54+HZ54</f>
        <v>0</v>
      </c>
      <c r="JL54" s="13">
        <f>M54+CI54+AX54+DT54+FE54+GP54+IA54</f>
        <v>0</v>
      </c>
      <c r="JM54" s="13">
        <f>N54+CJ54+AY54+DU54+FF54+GQ54+IB54</f>
        <v>0</v>
      </c>
      <c r="JN54" s="13">
        <f>O54+CK54+AZ54+DV54+FG54+GR54+IC54</f>
        <v>0</v>
      </c>
      <c r="JO54" s="13">
        <f>P54+CL54+BA54+DW54+FH54+GS54+ID54</f>
        <v>0</v>
      </c>
      <c r="JP54" s="13">
        <f>Q54+CM54+BB54+DX54+FI54+GT54+IE54</f>
        <v>0</v>
      </c>
      <c r="JQ54" s="13">
        <f>R54+CN54+BC54+DY54+FJ54+GU54+IF54</f>
        <v>0</v>
      </c>
      <c r="JR54" s="13">
        <f>S54+CO54+BD54+DZ54+FK54+GV54+IG54</f>
        <v>0</v>
      </c>
      <c r="JS54" s="13">
        <f>T54+CP54+BE54+EA54+FL54+GW54+IH54</f>
        <v>0</v>
      </c>
      <c r="JT54" s="13">
        <f>U54+CQ54+BF54+EB54+FM54+GX54+II54</f>
        <v>0</v>
      </c>
      <c r="JU54" s="13">
        <f>V54+CR54+BG54+EC54+FN54+GY54+IJ54</f>
        <v>0</v>
      </c>
      <c r="JV54" s="13">
        <f>W54+CS54+BH54+ED54+FO54+GZ54+IK54</f>
        <v>0</v>
      </c>
      <c r="JW54" s="13">
        <f>X54+CT54+BI54+EE54+FP54+HA54+IL54</f>
        <v>0</v>
      </c>
      <c r="JX54" s="13">
        <f>Y54+CU54+BJ54+EF54+FQ54+HB54+IM54</f>
        <v>0</v>
      </c>
      <c r="JY54" s="13">
        <f>Z54+BK54+CV54+EG54+FR54+HC54+IN54</f>
        <v>0</v>
      </c>
      <c r="JZ54" s="13">
        <f>AA54+BL54+CW54+EH54+FS54+HD54+IO54</f>
        <v>0</v>
      </c>
      <c r="KA54" s="13">
        <f>AB54+BM54+CX54+EI54+FT54+HE54+IP54</f>
        <v>0</v>
      </c>
      <c r="KB54" s="13">
        <f>AC54+BN54+CY54+EJ54+FU54+HF54+IQ54</f>
        <v>0</v>
      </c>
      <c r="KC54" s="13">
        <f>AD54+BO54+CZ54+EK54+FV54+HG54+IR54</f>
        <v>0</v>
      </c>
      <c r="KD54" s="13">
        <f>AE54+BP54+DA54+EL54+FW54+HH54+IS54</f>
        <v>0</v>
      </c>
      <c r="KE54" s="13">
        <f>AF54+BQ54+DB54+EM54+FX54+HI54+IT54</f>
        <v>0</v>
      </c>
      <c r="KF54" s="13">
        <f>AG54+BR54+DC54+EN54+FY54+HJ54+IU54</f>
        <v>0</v>
      </c>
      <c r="KG54" s="13">
        <f>AH54+BS54+DD54+EO54+FZ54+HK54+IV54</f>
        <v>0</v>
      </c>
      <c r="KH54" s="13">
        <f>AI54+BT54+DE54+EP54+GA54+HL54+IW54</f>
        <v>0</v>
      </c>
      <c r="KI54" s="13">
        <f>AJ54+BU54+DF54+EQ54+GB54+HM54+IX54</f>
        <v>0</v>
      </c>
      <c r="KJ54" s="13">
        <f>AK54+BV54+DG54+ER54+GC54+HN54+IY54</f>
        <v>0</v>
      </c>
      <c r="KK54" s="13">
        <f>AL54+BW54+DH54+ES54+GD54+HO54+IZ54</f>
        <v>0</v>
      </c>
      <c r="KL54" s="13">
        <f>AM54+BX54+DI54+ET54+GE54+HP54+JA54</f>
        <v>0</v>
      </c>
    </row>
    <row r="55" spans="1:298" x14ac:dyDescent="0.25">
      <c r="A55" s="5">
        <v>3112</v>
      </c>
      <c r="B55" s="9" t="s">
        <v>356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1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/>
      <c r="AM55" s="13"/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13">
        <v>0</v>
      </c>
      <c r="BI55" s="13">
        <v>0</v>
      </c>
      <c r="BJ55" s="13">
        <v>0</v>
      </c>
      <c r="BK55" s="13">
        <v>0</v>
      </c>
      <c r="BL55" s="13">
        <v>0</v>
      </c>
      <c r="BM55" s="13">
        <v>0</v>
      </c>
      <c r="BN55" s="13">
        <v>0</v>
      </c>
      <c r="BO55" s="13">
        <v>0</v>
      </c>
      <c r="BP55" s="13">
        <v>0</v>
      </c>
      <c r="BQ55" s="13">
        <v>0</v>
      </c>
      <c r="BR55" s="13">
        <v>0</v>
      </c>
      <c r="BS55" s="13">
        <v>0</v>
      </c>
      <c r="BT55" s="13">
        <v>0</v>
      </c>
      <c r="BU55" s="13">
        <v>0</v>
      </c>
      <c r="BV55" s="13">
        <v>0</v>
      </c>
      <c r="BW55" s="13"/>
      <c r="BX55" s="13"/>
      <c r="BY55" s="13">
        <v>0</v>
      </c>
      <c r="BZ55" s="13">
        <v>0</v>
      </c>
      <c r="CA55" s="13">
        <v>0</v>
      </c>
      <c r="CB55" s="13">
        <v>0</v>
      </c>
      <c r="CC55" s="13">
        <v>0</v>
      </c>
      <c r="CD55" s="13">
        <v>0</v>
      </c>
      <c r="CE55" s="13">
        <v>0</v>
      </c>
      <c r="CF55" s="13">
        <v>0</v>
      </c>
      <c r="CG55" s="13">
        <v>0</v>
      </c>
      <c r="CH55" s="13">
        <v>0</v>
      </c>
      <c r="CI55" s="13">
        <v>0</v>
      </c>
      <c r="CJ55" s="13">
        <v>0</v>
      </c>
      <c r="CK55" s="13">
        <v>0</v>
      </c>
      <c r="CL55" s="13">
        <v>0</v>
      </c>
      <c r="CM55" s="13">
        <v>0</v>
      </c>
      <c r="CN55" s="13">
        <v>0</v>
      </c>
      <c r="CO55" s="13">
        <v>0</v>
      </c>
      <c r="CP55" s="13">
        <v>0</v>
      </c>
      <c r="CQ55" s="13">
        <v>0</v>
      </c>
      <c r="CR55" s="13">
        <v>0</v>
      </c>
      <c r="CS55" s="13">
        <v>0</v>
      </c>
      <c r="CT55" s="13">
        <v>0</v>
      </c>
      <c r="CU55" s="13">
        <v>0</v>
      </c>
      <c r="CV55" s="13">
        <v>0</v>
      </c>
      <c r="CW55" s="13">
        <v>0</v>
      </c>
      <c r="CX55" s="13">
        <v>0</v>
      </c>
      <c r="CY55" s="13">
        <v>0</v>
      </c>
      <c r="CZ55" s="13">
        <v>0</v>
      </c>
      <c r="DA55" s="13">
        <v>0</v>
      </c>
      <c r="DB55" s="13">
        <v>0</v>
      </c>
      <c r="DC55" s="13">
        <v>0</v>
      </c>
      <c r="DD55" s="13">
        <v>0</v>
      </c>
      <c r="DE55" s="13">
        <v>0</v>
      </c>
      <c r="DF55" s="13">
        <v>0</v>
      </c>
      <c r="DG55" s="13">
        <v>0</v>
      </c>
      <c r="DH55" s="13"/>
      <c r="DI55" s="13"/>
      <c r="DJ55" s="13">
        <v>0</v>
      </c>
      <c r="DK55" s="13">
        <v>0</v>
      </c>
      <c r="DL55" s="13">
        <v>0</v>
      </c>
      <c r="DM55" s="13">
        <v>0</v>
      </c>
      <c r="DN55" s="13">
        <v>0</v>
      </c>
      <c r="DO55" s="13">
        <v>0</v>
      </c>
      <c r="DP55" s="13">
        <v>0</v>
      </c>
      <c r="DQ55" s="13">
        <v>0</v>
      </c>
      <c r="DR55" s="13">
        <v>0</v>
      </c>
      <c r="DS55" s="13">
        <v>0</v>
      </c>
      <c r="DT55" s="13">
        <v>0</v>
      </c>
      <c r="DU55" s="13">
        <v>0</v>
      </c>
      <c r="DV55" s="13">
        <v>0</v>
      </c>
      <c r="DW55" s="13">
        <v>0</v>
      </c>
      <c r="DX55" s="13">
        <v>0</v>
      </c>
      <c r="DY55" s="13">
        <v>0</v>
      </c>
      <c r="DZ55" s="13">
        <v>0</v>
      </c>
      <c r="EA55" s="13">
        <v>0</v>
      </c>
      <c r="EB55" s="13">
        <v>0</v>
      </c>
      <c r="EC55" s="13">
        <v>0</v>
      </c>
      <c r="ED55" s="13">
        <v>0</v>
      </c>
      <c r="EE55" s="13">
        <v>0</v>
      </c>
      <c r="EF55" s="13">
        <v>0</v>
      </c>
      <c r="EG55" s="13">
        <v>4002</v>
      </c>
      <c r="EH55" s="13">
        <v>0</v>
      </c>
      <c r="EI55" s="13">
        <v>0</v>
      </c>
      <c r="EJ55" s="13">
        <v>0</v>
      </c>
      <c r="EK55" s="13">
        <v>0</v>
      </c>
      <c r="EL55" s="13">
        <v>0</v>
      </c>
      <c r="EM55" s="13">
        <v>0</v>
      </c>
      <c r="EN55" s="13">
        <v>0</v>
      </c>
      <c r="EO55" s="13">
        <v>0</v>
      </c>
      <c r="EP55" s="13">
        <v>0</v>
      </c>
      <c r="EQ55" s="13">
        <v>0</v>
      </c>
      <c r="ER55" s="13">
        <v>0</v>
      </c>
      <c r="ES55" s="13"/>
      <c r="ET55" s="13"/>
      <c r="EU55" s="13">
        <v>0</v>
      </c>
      <c r="EV55" s="13">
        <v>0</v>
      </c>
      <c r="EW55" s="13">
        <v>0</v>
      </c>
      <c r="EX55" s="13">
        <v>0</v>
      </c>
      <c r="EY55" s="13">
        <v>0</v>
      </c>
      <c r="EZ55" s="13">
        <v>0</v>
      </c>
      <c r="FA55" s="13">
        <v>0</v>
      </c>
      <c r="FB55" s="13">
        <v>0</v>
      </c>
      <c r="FC55" s="13">
        <v>0</v>
      </c>
      <c r="FD55" s="13">
        <v>0</v>
      </c>
      <c r="FE55" s="13">
        <v>0</v>
      </c>
      <c r="FF55" s="13">
        <v>0</v>
      </c>
      <c r="FG55" s="13">
        <v>0</v>
      </c>
      <c r="FH55" s="13">
        <v>0</v>
      </c>
      <c r="FI55" s="13">
        <v>0</v>
      </c>
      <c r="FJ55" s="13">
        <v>0</v>
      </c>
      <c r="FK55" s="13">
        <v>0</v>
      </c>
      <c r="FL55" s="13">
        <v>0</v>
      </c>
      <c r="FM55" s="13">
        <v>0</v>
      </c>
      <c r="FN55" s="13">
        <v>0</v>
      </c>
      <c r="FO55" s="13">
        <v>0</v>
      </c>
      <c r="FP55" s="13">
        <v>0</v>
      </c>
      <c r="FQ55" s="13">
        <v>0</v>
      </c>
      <c r="FR55" s="13">
        <v>0</v>
      </c>
      <c r="FS55" s="13">
        <v>0</v>
      </c>
      <c r="FT55" s="13">
        <v>0</v>
      </c>
      <c r="FU55" s="13">
        <v>0</v>
      </c>
      <c r="FV55" s="13">
        <v>0</v>
      </c>
      <c r="FW55" s="13">
        <v>0</v>
      </c>
      <c r="FX55" s="13">
        <v>0</v>
      </c>
      <c r="FY55" s="13">
        <v>0</v>
      </c>
      <c r="FZ55" s="13">
        <v>0</v>
      </c>
      <c r="GA55" s="13">
        <v>0</v>
      </c>
      <c r="GB55" s="13">
        <v>0</v>
      </c>
      <c r="GC55" s="13">
        <v>0</v>
      </c>
      <c r="GD55" s="13"/>
      <c r="GE55" s="13"/>
      <c r="GF55" s="13">
        <v>0</v>
      </c>
      <c r="GG55" s="13">
        <v>1225.9100000000001</v>
      </c>
      <c r="GH55" s="13">
        <v>1225.9100000000001</v>
      </c>
      <c r="GI55" s="13">
        <v>0</v>
      </c>
      <c r="GJ55" s="13">
        <v>0</v>
      </c>
      <c r="GK55" s="13">
        <v>0</v>
      </c>
      <c r="GL55" s="13">
        <v>0</v>
      </c>
      <c r="GM55" s="13">
        <v>0</v>
      </c>
      <c r="GN55" s="13">
        <v>0</v>
      </c>
      <c r="GO55" s="13">
        <v>0</v>
      </c>
      <c r="GP55" s="13">
        <v>0</v>
      </c>
      <c r="GQ55" s="13">
        <v>9921</v>
      </c>
      <c r="GR55" s="13">
        <v>0</v>
      </c>
      <c r="GS55" s="13">
        <v>0</v>
      </c>
      <c r="GT55" s="13">
        <v>0</v>
      </c>
      <c r="GU55" s="13">
        <v>0</v>
      </c>
      <c r="GV55" s="13">
        <v>0</v>
      </c>
      <c r="GW55" s="13">
        <v>0</v>
      </c>
      <c r="GX55" s="13">
        <v>0</v>
      </c>
      <c r="GY55" s="13">
        <v>0</v>
      </c>
      <c r="GZ55" s="13">
        <v>0</v>
      </c>
      <c r="HA55" s="13">
        <v>0</v>
      </c>
      <c r="HB55" s="13">
        <v>0</v>
      </c>
      <c r="HC55" s="13">
        <v>0</v>
      </c>
      <c r="HD55" s="13">
        <v>0</v>
      </c>
      <c r="HE55" s="13">
        <v>0</v>
      </c>
      <c r="HF55" s="13">
        <v>0</v>
      </c>
      <c r="HG55" s="13">
        <v>0</v>
      </c>
      <c r="HH55" s="13">
        <v>0</v>
      </c>
      <c r="HI55" s="13">
        <v>0</v>
      </c>
      <c r="HJ55" s="13">
        <v>0</v>
      </c>
      <c r="HK55" s="13">
        <v>0</v>
      </c>
      <c r="HL55" s="13">
        <v>0</v>
      </c>
      <c r="HM55" s="13">
        <v>0</v>
      </c>
      <c r="HN55" s="13">
        <v>0</v>
      </c>
      <c r="HO55" s="13"/>
      <c r="HP55" s="13"/>
      <c r="HQ55" s="13">
        <v>0</v>
      </c>
      <c r="HR55" s="13">
        <v>40000</v>
      </c>
      <c r="HS55" s="13">
        <v>26918.080000000002</v>
      </c>
      <c r="HT55" s="13">
        <v>0</v>
      </c>
      <c r="HU55" s="13">
        <v>23000</v>
      </c>
      <c r="HV55" s="13">
        <v>22619.39</v>
      </c>
      <c r="HW55" s="13">
        <v>13666</v>
      </c>
      <c r="HX55" s="13">
        <v>11.01</v>
      </c>
      <c r="HY55" s="13">
        <v>11.01</v>
      </c>
      <c r="HZ55" s="13">
        <v>0</v>
      </c>
      <c r="IA55" s="13">
        <v>0</v>
      </c>
      <c r="IB55" s="13">
        <v>0</v>
      </c>
      <c r="IC55" s="13">
        <v>0</v>
      </c>
      <c r="ID55" s="13">
        <v>0</v>
      </c>
      <c r="IE55" s="13">
        <v>0</v>
      </c>
      <c r="IF55" s="13">
        <v>0</v>
      </c>
      <c r="IG55" s="13">
        <v>0</v>
      </c>
      <c r="IH55" s="13">
        <v>0</v>
      </c>
      <c r="II55" s="13">
        <v>0</v>
      </c>
      <c r="IJ55" s="13">
        <v>0</v>
      </c>
      <c r="IK55" s="13">
        <v>0</v>
      </c>
      <c r="IL55" s="13">
        <v>0</v>
      </c>
      <c r="IM55" s="13">
        <v>0</v>
      </c>
      <c r="IN55" s="13">
        <v>0</v>
      </c>
      <c r="IO55" s="13">
        <v>0</v>
      </c>
      <c r="IP55" s="13">
        <v>0</v>
      </c>
      <c r="IQ55" s="13">
        <v>0</v>
      </c>
      <c r="IR55" s="13">
        <v>0</v>
      </c>
      <c r="IS55" s="13">
        <v>0</v>
      </c>
      <c r="IT55" s="13">
        <v>0</v>
      </c>
      <c r="IU55" s="13">
        <v>0</v>
      </c>
      <c r="IV55" s="13">
        <v>0</v>
      </c>
      <c r="IW55" s="13">
        <v>0</v>
      </c>
      <c r="IX55" s="13">
        <v>0</v>
      </c>
      <c r="IY55" s="13">
        <v>0</v>
      </c>
      <c r="IZ55" s="13"/>
      <c r="JA55" s="13"/>
      <c r="JB55" s="13">
        <f>C55+BY55+AN55+DJ55+EU55+GF55+HQ55</f>
        <v>0</v>
      </c>
      <c r="JC55" s="13">
        <f>D55+BZ55+AO55+DK55+EV55+GG55+HR55</f>
        <v>41225.910000000003</v>
      </c>
      <c r="JD55" s="13">
        <f>E55+CA55+AP55+DL55+EW55+GH55+HS55</f>
        <v>28143.99</v>
      </c>
      <c r="JE55" s="13">
        <f>F55+CB55+AQ55+DM55+EX55+GI55+HT55</f>
        <v>0</v>
      </c>
      <c r="JF55" s="13">
        <f>G55+CC55+AR55+DN55+EY55+GJ55+HU55</f>
        <v>23000</v>
      </c>
      <c r="JG55" s="13">
        <f>H55+CD55+AS55+DO55+EZ55+GK55+HV55</f>
        <v>22619.39</v>
      </c>
      <c r="JH55" s="13">
        <f>I55+CE55+AT55+DP55+FA55+GL55+HW55</f>
        <v>13666</v>
      </c>
      <c r="JI55" s="13">
        <f>J55+CF55+AU55+DQ55+FB55+GM55+HX55</f>
        <v>11.01</v>
      </c>
      <c r="JJ55" s="13">
        <f>K55+CG55+AV55+DR55+FC55+GN55+HY55</f>
        <v>11.01</v>
      </c>
      <c r="JK55" s="13">
        <f>L55+CH55+AW55+DS55+FD55+GO55+HZ55</f>
        <v>0</v>
      </c>
      <c r="JL55" s="13">
        <f>M55+CI55+AX55+DT55+FE55+GP55+IA55</f>
        <v>0</v>
      </c>
      <c r="JM55" s="13">
        <f>N55+CJ55+AY55+DU55+FF55+GQ55+IB55</f>
        <v>9921</v>
      </c>
      <c r="JN55" s="13">
        <f>O55+CK55+AZ55+DV55+FG55+GR55+IC55</f>
        <v>0</v>
      </c>
      <c r="JO55" s="13">
        <f>P55+CL55+BA55+DW55+FH55+GS55+ID55</f>
        <v>0</v>
      </c>
      <c r="JP55" s="13">
        <f>Q55+CM55+BB55+DX55+FI55+GT55+IE55</f>
        <v>0</v>
      </c>
      <c r="JQ55" s="13">
        <f>R55+CN55+BC55+DY55+FJ55+GU55+IF55</f>
        <v>0</v>
      </c>
      <c r="JR55" s="13">
        <f>S55+CO55+BD55+DZ55+FK55+GV55+IG55</f>
        <v>0</v>
      </c>
      <c r="JS55" s="13">
        <f>T55+CP55+BE55+EA55+FL55+GW55+IH55</f>
        <v>0</v>
      </c>
      <c r="JT55" s="13">
        <f>U55+CQ55+BF55+EB55+FM55+GX55+II55</f>
        <v>0</v>
      </c>
      <c r="JU55" s="13">
        <f>V55+CR55+BG55+EC55+FN55+GY55+IJ55</f>
        <v>0</v>
      </c>
      <c r="JV55" s="13">
        <f>W55+CS55+BH55+ED55+FO55+GZ55+IK55</f>
        <v>0</v>
      </c>
      <c r="JW55" s="13">
        <f>X55+CT55+BI55+EE55+FP55+HA55+IL55</f>
        <v>0</v>
      </c>
      <c r="JX55" s="13">
        <f>Y55+CU55+BJ55+EF55+FQ55+HB55+IM55</f>
        <v>0</v>
      </c>
      <c r="JY55" s="13">
        <f>Z55+BK55+CV55+EG55+FR55+HC55+IN55</f>
        <v>4002</v>
      </c>
      <c r="JZ55" s="13">
        <f>AA55+BL55+CW55+EH55+FS55+HD55+IO55</f>
        <v>0</v>
      </c>
      <c r="KA55" s="13">
        <f>AB55+BM55+CX55+EI55+FT55+HE55+IP55</f>
        <v>0</v>
      </c>
      <c r="KB55" s="13">
        <f>AC55+BN55+CY55+EJ55+FU55+HF55+IQ55</f>
        <v>0</v>
      </c>
      <c r="KC55" s="13">
        <f>AD55+BO55+CZ55+EK55+FV55+HG55+IR55</f>
        <v>0</v>
      </c>
      <c r="KD55" s="13">
        <f>AE55+BP55+DA55+EL55+FW55+HH55+IS55</f>
        <v>0</v>
      </c>
      <c r="KE55" s="13">
        <f>AF55+BQ55+DB55+EM55+FX55+HI55+IT55</f>
        <v>0</v>
      </c>
      <c r="KF55" s="13">
        <f>AG55+BR55+DC55+EN55+FY55+HJ55+IU55</f>
        <v>0</v>
      </c>
      <c r="KG55" s="13">
        <f>AH55+BS55+DD55+EO55+FZ55+HK55+IV55</f>
        <v>0</v>
      </c>
      <c r="KH55" s="13">
        <f>AI55+BT55+DE55+EP55+GA55+HL55+IW55</f>
        <v>0</v>
      </c>
      <c r="KI55" s="13">
        <f>AJ55+BU55+DF55+EQ55+GB55+HM55+IX55</f>
        <v>0</v>
      </c>
      <c r="KJ55" s="13">
        <f>AK55+BV55+DG55+ER55+GC55+HN55+IY55</f>
        <v>0</v>
      </c>
      <c r="KK55" s="13">
        <f>AL55+BW55+DH55+ES55+GD55+HO55+IZ55</f>
        <v>0</v>
      </c>
      <c r="KL55" s="13">
        <f>AM55+BX55+DI55+ET55+GE55+HP55+JA55</f>
        <v>0</v>
      </c>
    </row>
    <row r="56" spans="1:298" ht="30" x14ac:dyDescent="0.25">
      <c r="A56" s="5">
        <v>3113</v>
      </c>
      <c r="B56" s="9" t="s">
        <v>32</v>
      </c>
      <c r="C56" s="13">
        <v>30950</v>
      </c>
      <c r="D56" s="13">
        <v>0</v>
      </c>
      <c r="E56" s="13">
        <v>0</v>
      </c>
      <c r="F56" s="13">
        <v>35400</v>
      </c>
      <c r="G56" s="13">
        <v>32699.919999999998</v>
      </c>
      <c r="H56" s="13">
        <v>32699.919999999998</v>
      </c>
      <c r="I56" s="13">
        <v>31500</v>
      </c>
      <c r="J56" s="13">
        <v>27434.92</v>
      </c>
      <c r="K56" s="13">
        <v>27434.92</v>
      </c>
      <c r="L56" s="13">
        <v>25200</v>
      </c>
      <c r="M56" s="13">
        <v>22298.12</v>
      </c>
      <c r="N56" s="13">
        <v>22298.12</v>
      </c>
      <c r="O56" s="13">
        <v>22500</v>
      </c>
      <c r="P56" s="13">
        <v>22500</v>
      </c>
      <c r="Q56" s="13">
        <v>20661.04</v>
      </c>
      <c r="R56" s="13">
        <v>20700</v>
      </c>
      <c r="S56" s="13">
        <v>20700</v>
      </c>
      <c r="T56" s="13">
        <v>20639.509999999998</v>
      </c>
      <c r="U56" s="13">
        <v>40700</v>
      </c>
      <c r="V56" s="13">
        <v>40700</v>
      </c>
      <c r="W56" s="13">
        <v>20777.93</v>
      </c>
      <c r="X56" s="13">
        <v>21250</v>
      </c>
      <c r="Y56" s="13">
        <v>21250</v>
      </c>
      <c r="Z56" s="13">
        <v>20272.22</v>
      </c>
      <c r="AA56" s="13">
        <v>24000</v>
      </c>
      <c r="AB56" s="13">
        <v>24000</v>
      </c>
      <c r="AC56" s="13">
        <v>0</v>
      </c>
      <c r="AD56" s="13">
        <v>23000</v>
      </c>
      <c r="AE56" s="13">
        <v>23000</v>
      </c>
      <c r="AF56" s="13">
        <v>46365.2</v>
      </c>
      <c r="AG56" s="13">
        <v>22500</v>
      </c>
      <c r="AH56" s="13">
        <v>22500</v>
      </c>
      <c r="AI56" s="13">
        <v>21985.200000000001</v>
      </c>
      <c r="AJ56" s="13">
        <v>24011</v>
      </c>
      <c r="AK56" s="13">
        <v>24011</v>
      </c>
      <c r="AL56" s="13"/>
      <c r="AM56" s="13"/>
      <c r="AN56" s="13">
        <v>185220</v>
      </c>
      <c r="AO56" s="13">
        <v>0</v>
      </c>
      <c r="AP56" s="13">
        <v>0</v>
      </c>
      <c r="AQ56" s="13">
        <v>165250</v>
      </c>
      <c r="AR56" s="13">
        <v>152599.66</v>
      </c>
      <c r="AS56" s="13">
        <v>152599.66</v>
      </c>
      <c r="AT56" s="13">
        <v>147000</v>
      </c>
      <c r="AU56" s="13">
        <v>128029.61</v>
      </c>
      <c r="AV56" s="13">
        <v>128029.6</v>
      </c>
      <c r="AW56" s="13">
        <v>117600</v>
      </c>
      <c r="AX56" s="13">
        <v>104057.89</v>
      </c>
      <c r="AY56" s="13">
        <v>104057.89</v>
      </c>
      <c r="AZ56" s="13">
        <v>105000</v>
      </c>
      <c r="BA56" s="13">
        <v>105000</v>
      </c>
      <c r="BB56" s="13">
        <v>96418.2</v>
      </c>
      <c r="BC56" s="13">
        <v>96600</v>
      </c>
      <c r="BD56" s="13">
        <v>96600</v>
      </c>
      <c r="BE56" s="13">
        <v>96317.73</v>
      </c>
      <c r="BF56" s="13">
        <v>96600</v>
      </c>
      <c r="BG56" s="13">
        <v>96600</v>
      </c>
      <c r="BH56" s="13">
        <v>96963.66</v>
      </c>
      <c r="BI56" s="13">
        <v>99100</v>
      </c>
      <c r="BJ56" s="13">
        <v>99100</v>
      </c>
      <c r="BK56" s="13">
        <v>85593.76</v>
      </c>
      <c r="BL56" s="13">
        <v>91200</v>
      </c>
      <c r="BM56" s="13">
        <v>91200</v>
      </c>
      <c r="BN56" s="13">
        <v>0</v>
      </c>
      <c r="BO56" s="13">
        <v>87400</v>
      </c>
      <c r="BP56" s="13">
        <v>87400</v>
      </c>
      <c r="BQ56" s="13">
        <v>176187.71</v>
      </c>
      <c r="BR56" s="13">
        <v>102500</v>
      </c>
      <c r="BS56" s="13">
        <v>102500</v>
      </c>
      <c r="BT56" s="13">
        <v>100154.81</v>
      </c>
      <c r="BU56" s="13">
        <v>114054.3</v>
      </c>
      <c r="BV56" s="13">
        <v>114054.3</v>
      </c>
      <c r="BW56" s="13"/>
      <c r="BX56" s="13"/>
      <c r="BY56" s="13">
        <v>92370</v>
      </c>
      <c r="BZ56" s="13">
        <v>0</v>
      </c>
      <c r="CA56" s="13">
        <v>0</v>
      </c>
      <c r="CB56" s="13">
        <v>62952</v>
      </c>
      <c r="CC56" s="13">
        <v>58133.2</v>
      </c>
      <c r="CD56" s="13">
        <v>58133.2</v>
      </c>
      <c r="CE56" s="13">
        <v>56000</v>
      </c>
      <c r="CF56" s="13">
        <v>48773.18</v>
      </c>
      <c r="CG56" s="13">
        <v>48773.18</v>
      </c>
      <c r="CH56" s="13">
        <v>44800</v>
      </c>
      <c r="CI56" s="13">
        <v>39641.1</v>
      </c>
      <c r="CJ56" s="13">
        <v>39641.1</v>
      </c>
      <c r="CK56" s="13">
        <v>40000</v>
      </c>
      <c r="CL56" s="13">
        <v>40000</v>
      </c>
      <c r="CM56" s="13">
        <v>36730.74</v>
      </c>
      <c r="CN56" s="13">
        <v>36800</v>
      </c>
      <c r="CO56" s="13">
        <v>36800</v>
      </c>
      <c r="CP56" s="13">
        <v>36692.47</v>
      </c>
      <c r="CQ56" s="13">
        <v>36800</v>
      </c>
      <c r="CR56" s="13">
        <v>36800</v>
      </c>
      <c r="CS56" s="13">
        <v>36938.54</v>
      </c>
      <c r="CT56" s="13">
        <v>37800</v>
      </c>
      <c r="CU56" s="13">
        <v>37800</v>
      </c>
      <c r="CV56" s="13">
        <v>27029.62</v>
      </c>
      <c r="CW56" s="13">
        <v>36000</v>
      </c>
      <c r="CX56" s="13">
        <v>36000</v>
      </c>
      <c r="CY56" s="13">
        <v>0</v>
      </c>
      <c r="CZ56" s="13">
        <v>34500</v>
      </c>
      <c r="DA56" s="13">
        <v>34500</v>
      </c>
      <c r="DB56" s="13">
        <v>69547.789999999994</v>
      </c>
      <c r="DC56" s="13">
        <v>32500</v>
      </c>
      <c r="DD56" s="13">
        <v>32500</v>
      </c>
      <c r="DE56" s="13">
        <v>31756.400000000001</v>
      </c>
      <c r="DF56" s="13">
        <v>36017.15</v>
      </c>
      <c r="DG56" s="13">
        <v>36017.15</v>
      </c>
      <c r="DH56" s="13"/>
      <c r="DI56" s="13"/>
      <c r="DJ56" s="13">
        <v>61900</v>
      </c>
      <c r="DK56" s="13">
        <v>0</v>
      </c>
      <c r="DL56" s="13">
        <v>0</v>
      </c>
      <c r="DM56" s="13">
        <v>3935</v>
      </c>
      <c r="DN56" s="13">
        <v>11865.03</v>
      </c>
      <c r="DO56" s="13">
        <v>8838.36</v>
      </c>
      <c r="DP56" s="13">
        <v>3500</v>
      </c>
      <c r="DQ56" s="13">
        <v>3048.32</v>
      </c>
      <c r="DR56" s="13">
        <v>3048.32</v>
      </c>
      <c r="DS56" s="13">
        <v>2800</v>
      </c>
      <c r="DT56" s="13">
        <v>2477.5700000000002</v>
      </c>
      <c r="DU56" s="13">
        <v>2477.56</v>
      </c>
      <c r="DV56" s="13">
        <v>2500</v>
      </c>
      <c r="DW56" s="13">
        <v>2500</v>
      </c>
      <c r="DX56" s="13">
        <v>2295.6799999999998</v>
      </c>
      <c r="DY56" s="13">
        <v>2300</v>
      </c>
      <c r="DZ56" s="13">
        <v>2300</v>
      </c>
      <c r="EA56" s="13">
        <v>2293.2800000000002</v>
      </c>
      <c r="EB56" s="13">
        <v>2300</v>
      </c>
      <c r="EC56" s="13">
        <v>2300</v>
      </c>
      <c r="ED56" s="13">
        <v>2308.66</v>
      </c>
      <c r="EE56" s="13">
        <v>2350</v>
      </c>
      <c r="EF56" s="13">
        <v>12350</v>
      </c>
      <c r="EG56" s="13">
        <v>24777.14</v>
      </c>
      <c r="EH56" s="13">
        <v>9600</v>
      </c>
      <c r="EI56" s="13">
        <v>9600</v>
      </c>
      <c r="EJ56" s="13">
        <v>0</v>
      </c>
      <c r="EK56" s="13">
        <v>9200</v>
      </c>
      <c r="EL56" s="13">
        <v>9200</v>
      </c>
      <c r="EM56" s="13">
        <v>18546.07</v>
      </c>
      <c r="EN56" s="13">
        <v>10000</v>
      </c>
      <c r="EO56" s="13">
        <v>10000</v>
      </c>
      <c r="EP56" s="13">
        <v>9771.2000000000007</v>
      </c>
      <c r="EQ56" s="13">
        <v>36017.15</v>
      </c>
      <c r="ER56" s="13">
        <v>36017.15</v>
      </c>
      <c r="ES56" s="13"/>
      <c r="ET56" s="13"/>
      <c r="EU56" s="13">
        <v>42370</v>
      </c>
      <c r="EV56" s="13">
        <v>0</v>
      </c>
      <c r="EW56" s="13">
        <v>0</v>
      </c>
      <c r="EX56" s="13">
        <v>39345</v>
      </c>
      <c r="EY56" s="13">
        <v>36333.26</v>
      </c>
      <c r="EZ56" s="13">
        <v>36333.26</v>
      </c>
      <c r="FA56" s="13">
        <v>35000</v>
      </c>
      <c r="FB56" s="13">
        <v>30483.24</v>
      </c>
      <c r="FC56" s="13">
        <v>30483.24</v>
      </c>
      <c r="FD56" s="13">
        <v>28000</v>
      </c>
      <c r="FE56" s="13">
        <v>24775.69</v>
      </c>
      <c r="FF56" s="13">
        <v>24775.69</v>
      </c>
      <c r="FG56" s="13">
        <v>25000</v>
      </c>
      <c r="FH56" s="13">
        <v>25000</v>
      </c>
      <c r="FI56" s="13">
        <v>22956.720000000001</v>
      </c>
      <c r="FJ56" s="13">
        <v>23000</v>
      </c>
      <c r="FK56" s="13">
        <v>23000</v>
      </c>
      <c r="FL56" s="13">
        <v>22932.79</v>
      </c>
      <c r="FM56" s="13">
        <v>23000</v>
      </c>
      <c r="FN56" s="13">
        <v>23000</v>
      </c>
      <c r="FO56" s="13">
        <v>23086.59</v>
      </c>
      <c r="FP56" s="13">
        <v>23600</v>
      </c>
      <c r="FQ56" s="13">
        <v>23600</v>
      </c>
      <c r="FR56" s="13">
        <v>18019.740000000002</v>
      </c>
      <c r="FS56" s="13">
        <v>19200</v>
      </c>
      <c r="FT56" s="13">
        <v>19200</v>
      </c>
      <c r="FU56" s="13">
        <v>0</v>
      </c>
      <c r="FV56" s="13">
        <v>18400</v>
      </c>
      <c r="FW56" s="13">
        <v>18050</v>
      </c>
      <c r="FX56" s="13">
        <v>37092.160000000003</v>
      </c>
      <c r="FY56" s="13">
        <v>22500</v>
      </c>
      <c r="FZ56" s="13">
        <v>22500</v>
      </c>
      <c r="GA56" s="13">
        <v>21985.200000000001</v>
      </c>
      <c r="GB56" s="13">
        <v>27013</v>
      </c>
      <c r="GC56" s="13">
        <v>27013</v>
      </c>
      <c r="GD56" s="13"/>
      <c r="GE56" s="13"/>
      <c r="GF56" s="13">
        <v>206190</v>
      </c>
      <c r="GG56" s="13">
        <v>412380</v>
      </c>
      <c r="GH56" s="13">
        <v>577956</v>
      </c>
      <c r="GI56" s="13">
        <v>86559</v>
      </c>
      <c r="GJ56" s="13">
        <v>106010.1</v>
      </c>
      <c r="GK56" s="13">
        <v>92971.63</v>
      </c>
      <c r="GL56" s="13">
        <v>77000</v>
      </c>
      <c r="GM56" s="13">
        <v>67063.13</v>
      </c>
      <c r="GN56" s="13">
        <v>67063.14</v>
      </c>
      <c r="GO56" s="13">
        <v>61600</v>
      </c>
      <c r="GP56" s="13">
        <v>54506.52</v>
      </c>
      <c r="GQ56" s="13">
        <v>54506.53</v>
      </c>
      <c r="GR56" s="13">
        <v>55000</v>
      </c>
      <c r="GS56" s="13">
        <v>55000</v>
      </c>
      <c r="GT56" s="13">
        <v>50504.77</v>
      </c>
      <c r="GU56" s="13">
        <v>50600</v>
      </c>
      <c r="GV56" s="13">
        <v>50600</v>
      </c>
      <c r="GW56" s="13">
        <v>50452.160000000003</v>
      </c>
      <c r="GX56" s="13">
        <v>50600</v>
      </c>
      <c r="GY56" s="13">
        <v>50600</v>
      </c>
      <c r="GZ56" s="13">
        <v>50790.47</v>
      </c>
      <c r="HA56" s="13">
        <v>51900</v>
      </c>
      <c r="HB56" s="13">
        <v>51900</v>
      </c>
      <c r="HC56" s="13">
        <v>49554.3</v>
      </c>
      <c r="HD56" s="13">
        <v>60000</v>
      </c>
      <c r="HE56" s="13">
        <v>60000</v>
      </c>
      <c r="HF56" s="13">
        <v>0</v>
      </c>
      <c r="HG56" s="13">
        <v>57500</v>
      </c>
      <c r="HH56" s="13">
        <v>56500</v>
      </c>
      <c r="HI56" s="13">
        <v>115912.99</v>
      </c>
      <c r="HJ56" s="13">
        <v>60000</v>
      </c>
      <c r="HK56" s="13">
        <v>60000</v>
      </c>
      <c r="HL56" s="13">
        <v>58627.21</v>
      </c>
      <c r="HM56" s="13">
        <v>60028.58</v>
      </c>
      <c r="HN56" s="13">
        <v>60028.58</v>
      </c>
      <c r="HO56" s="13"/>
      <c r="HP56" s="13"/>
      <c r="HQ56" s="13">
        <v>0</v>
      </c>
      <c r="HR56" s="13">
        <v>0</v>
      </c>
      <c r="HS56" s="13">
        <v>0</v>
      </c>
      <c r="HT56" s="13">
        <v>0</v>
      </c>
      <c r="HU56" s="13">
        <v>0</v>
      </c>
      <c r="HV56" s="13">
        <v>0</v>
      </c>
      <c r="HW56" s="13">
        <v>0</v>
      </c>
      <c r="HX56" s="13">
        <v>0</v>
      </c>
      <c r="HY56" s="13">
        <v>0</v>
      </c>
      <c r="HZ56" s="13">
        <v>0</v>
      </c>
      <c r="IA56" s="13">
        <v>0</v>
      </c>
      <c r="IB56" s="13">
        <v>0</v>
      </c>
      <c r="IC56" s="13">
        <v>0</v>
      </c>
      <c r="ID56" s="13">
        <v>0</v>
      </c>
      <c r="IE56" s="13">
        <v>0</v>
      </c>
      <c r="IF56" s="13">
        <v>0</v>
      </c>
      <c r="IG56" s="13">
        <v>0</v>
      </c>
      <c r="IH56" s="13">
        <v>0</v>
      </c>
      <c r="II56" s="13">
        <v>0</v>
      </c>
      <c r="IJ56" s="13">
        <v>0</v>
      </c>
      <c r="IK56" s="13">
        <v>0</v>
      </c>
      <c r="IL56" s="13">
        <v>0</v>
      </c>
      <c r="IM56" s="13">
        <v>0</v>
      </c>
      <c r="IN56" s="13">
        <v>0</v>
      </c>
      <c r="IO56" s="13">
        <v>0</v>
      </c>
      <c r="IP56" s="13">
        <v>0</v>
      </c>
      <c r="IQ56" s="13">
        <v>0</v>
      </c>
      <c r="IR56" s="13">
        <v>0</v>
      </c>
      <c r="IS56" s="13">
        <v>0</v>
      </c>
      <c r="IT56" s="13">
        <v>0</v>
      </c>
      <c r="IU56" s="13">
        <v>0</v>
      </c>
      <c r="IV56" s="13">
        <v>0</v>
      </c>
      <c r="IW56" s="13">
        <v>0</v>
      </c>
      <c r="IX56" s="13">
        <v>0</v>
      </c>
      <c r="IY56" s="13">
        <v>0</v>
      </c>
      <c r="IZ56" s="13"/>
      <c r="JA56" s="13"/>
      <c r="JB56" s="13">
        <f>C56+BY56+AN56+DJ56+EU56+GF56+HQ56</f>
        <v>619000</v>
      </c>
      <c r="JC56" s="13">
        <f>D56+BZ56+AO56+DK56+EV56+GG56+HR56</f>
        <v>412380</v>
      </c>
      <c r="JD56" s="13">
        <f>E56+CA56+AP56+DL56+EW56+GH56+HS56</f>
        <v>577956</v>
      </c>
      <c r="JE56" s="13">
        <f>F56+CB56+AQ56+DM56+EX56+GI56+HT56</f>
        <v>393441</v>
      </c>
      <c r="JF56" s="13">
        <f>G56+CC56+AR56+DN56+EY56+GJ56+HU56</f>
        <v>397641.17000000004</v>
      </c>
      <c r="JG56" s="13">
        <f>H56+CD56+AS56+DO56+EZ56+GK56+HV56</f>
        <v>381576.03</v>
      </c>
      <c r="JH56" s="13">
        <f>I56+CE56+AT56+DP56+FA56+GL56+HW56</f>
        <v>350000</v>
      </c>
      <c r="JI56" s="13">
        <f>J56+CF56+AU56+DQ56+FB56+GM56+HX56</f>
        <v>304832.40000000002</v>
      </c>
      <c r="JJ56" s="13">
        <f>K56+CG56+AV56+DR56+FC56+GN56+HY56</f>
        <v>304832.40000000002</v>
      </c>
      <c r="JK56" s="13">
        <f>L56+CH56+AW56+DS56+FD56+GO56+HZ56</f>
        <v>280000</v>
      </c>
      <c r="JL56" s="13">
        <f>M56+CI56+AX56+DT56+FE56+GP56+IA56</f>
        <v>247756.88999999998</v>
      </c>
      <c r="JM56" s="13">
        <f>N56+CJ56+AY56+DU56+FF56+GQ56+IB56</f>
        <v>247756.88999999998</v>
      </c>
      <c r="JN56" s="13">
        <f>O56+CK56+AZ56+DV56+FG56+GR56+IC56</f>
        <v>250000</v>
      </c>
      <c r="JO56" s="13">
        <f>P56+CL56+BA56+DW56+FH56+GS56+ID56</f>
        <v>250000</v>
      </c>
      <c r="JP56" s="13">
        <f>Q56+CM56+BB56+DX56+FI56+GT56+IE56</f>
        <v>229567.14999999997</v>
      </c>
      <c r="JQ56" s="13">
        <f>R56+CN56+BC56+DY56+FJ56+GU56+IF56</f>
        <v>230000</v>
      </c>
      <c r="JR56" s="13">
        <f>S56+CO56+BD56+DZ56+FK56+GV56+IG56</f>
        <v>230000</v>
      </c>
      <c r="JS56" s="13">
        <f>T56+CP56+BE56+EA56+FL56+GW56+IH56</f>
        <v>229327.94</v>
      </c>
      <c r="JT56" s="13">
        <f>U56+CQ56+BF56+EB56+FM56+GX56+II56</f>
        <v>250000</v>
      </c>
      <c r="JU56" s="13">
        <f>V56+CR56+BG56+EC56+FN56+GY56+IJ56</f>
        <v>250000</v>
      </c>
      <c r="JV56" s="13">
        <f>W56+CS56+BH56+ED56+FO56+GZ56+IK56</f>
        <v>230865.85</v>
      </c>
      <c r="JW56" s="13">
        <f>X56+CT56+BI56+EE56+FP56+HA56+IL56</f>
        <v>236000</v>
      </c>
      <c r="JX56" s="13">
        <f>Y56+CU56+BJ56+EF56+FQ56+HB56+IM56</f>
        <v>246000</v>
      </c>
      <c r="JY56" s="13">
        <f>Z56+BK56+CV56+EG56+FR56+HC56+IN56</f>
        <v>225246.77999999997</v>
      </c>
      <c r="JZ56" s="13">
        <f>AA56+BL56+CW56+EH56+FS56+HD56+IO56</f>
        <v>240000</v>
      </c>
      <c r="KA56" s="13">
        <f>AB56+BM56+CX56+EI56+FT56+HE56+IP56</f>
        <v>240000</v>
      </c>
      <c r="KB56" s="13">
        <f>AC56+BN56+CY56+EJ56+FU56+HF56+IQ56</f>
        <v>0</v>
      </c>
      <c r="KC56" s="13">
        <f>AD56+BO56+CZ56+EK56+FV56+HG56+IR56</f>
        <v>230000</v>
      </c>
      <c r="KD56" s="13">
        <f>AE56+BP56+DA56+EL56+FW56+HH56+IS56</f>
        <v>228650</v>
      </c>
      <c r="KE56" s="13">
        <f>AF56+BQ56+DB56+EM56+FX56+HI56+IT56</f>
        <v>463651.91999999993</v>
      </c>
      <c r="KF56" s="13">
        <f>AG56+BR56+DC56+EN56+FY56+HJ56+IU56</f>
        <v>250000</v>
      </c>
      <c r="KG56" s="13">
        <f>AH56+BS56+DD56+EO56+FZ56+HK56+IV56</f>
        <v>250000</v>
      </c>
      <c r="KH56" s="13">
        <f>AI56+BT56+DE56+EP56+GA56+HL56+IW56</f>
        <v>244280.02000000002</v>
      </c>
      <c r="KI56" s="13">
        <f>AJ56+BU56+DF56+EQ56+GB56+HM56+IX56</f>
        <v>297141.18</v>
      </c>
      <c r="KJ56" s="13">
        <f>AK56+BV56+DG56+ER56+GC56+HN56+IY56</f>
        <v>297141.18</v>
      </c>
      <c r="KK56" s="13">
        <f>AL56+BW56+DH56+ES56+GD56+HO56+IZ56</f>
        <v>0</v>
      </c>
      <c r="KL56" s="13">
        <f>AM56+BX56+DI56+ET56+GE56+HP56+JA56</f>
        <v>0</v>
      </c>
    </row>
    <row r="57" spans="1:298" x14ac:dyDescent="0.25">
      <c r="A57" s="5">
        <v>3114</v>
      </c>
      <c r="B57" s="9" t="s">
        <v>33</v>
      </c>
      <c r="C57" s="13">
        <v>0</v>
      </c>
      <c r="D57" s="13">
        <v>0</v>
      </c>
      <c r="E57" s="13">
        <v>0</v>
      </c>
      <c r="F57" s="13">
        <v>24660</v>
      </c>
      <c r="G57" s="13">
        <v>24523.25</v>
      </c>
      <c r="H57" s="13">
        <v>24523.25</v>
      </c>
      <c r="I57" s="13">
        <v>22950</v>
      </c>
      <c r="J57" s="13">
        <v>22038.38</v>
      </c>
      <c r="K57" s="13">
        <v>22038.37</v>
      </c>
      <c r="L57" s="13">
        <v>19800</v>
      </c>
      <c r="M57" s="13">
        <v>21841.67</v>
      </c>
      <c r="N57" s="13">
        <v>21841.67</v>
      </c>
      <c r="O57" s="13">
        <v>55050</v>
      </c>
      <c r="P57" s="13">
        <v>55050</v>
      </c>
      <c r="Q57" s="13">
        <v>20940.97</v>
      </c>
      <c r="R57" s="13">
        <v>21600</v>
      </c>
      <c r="S57" s="13">
        <v>290837</v>
      </c>
      <c r="T57" s="13">
        <v>19100.62</v>
      </c>
      <c r="U57" s="13">
        <v>19800</v>
      </c>
      <c r="V57" s="13">
        <v>21380</v>
      </c>
      <c r="W57" s="13">
        <v>21381.279999999999</v>
      </c>
      <c r="X57" s="13">
        <v>19800</v>
      </c>
      <c r="Y57" s="13">
        <v>19800</v>
      </c>
      <c r="Z57" s="13">
        <v>21847.57</v>
      </c>
      <c r="AA57" s="13">
        <v>24500</v>
      </c>
      <c r="AB57" s="13">
        <v>22500</v>
      </c>
      <c r="AC57" s="13">
        <v>22423.19</v>
      </c>
      <c r="AD57" s="13">
        <v>22500</v>
      </c>
      <c r="AE57" s="13">
        <v>22500</v>
      </c>
      <c r="AF57" s="13">
        <v>22460.53</v>
      </c>
      <c r="AG57" s="13">
        <v>22500</v>
      </c>
      <c r="AH57" s="13">
        <v>24243.040000000001</v>
      </c>
      <c r="AI57" s="13">
        <v>24243.03</v>
      </c>
      <c r="AJ57" s="13">
        <v>22889</v>
      </c>
      <c r="AK57" s="13">
        <v>22889</v>
      </c>
      <c r="AL57" s="13"/>
      <c r="AM57" s="13"/>
      <c r="AN57" s="13">
        <v>0</v>
      </c>
      <c r="AO57" s="13">
        <v>0</v>
      </c>
      <c r="AP57" s="13">
        <v>0</v>
      </c>
      <c r="AQ57" s="13">
        <v>115080</v>
      </c>
      <c r="AR57" s="13">
        <v>115080</v>
      </c>
      <c r="AS57" s="13">
        <v>114441.84</v>
      </c>
      <c r="AT57" s="13">
        <v>107100</v>
      </c>
      <c r="AU57" s="13">
        <v>102845.7</v>
      </c>
      <c r="AV57" s="13">
        <v>102845.73</v>
      </c>
      <c r="AW57" s="13">
        <v>92400</v>
      </c>
      <c r="AX57" s="13">
        <v>101927.81</v>
      </c>
      <c r="AY57" s="13">
        <v>101927.8</v>
      </c>
      <c r="AZ57" s="13">
        <v>102900</v>
      </c>
      <c r="BA57" s="13">
        <v>102900</v>
      </c>
      <c r="BB57" s="13">
        <v>97724.5</v>
      </c>
      <c r="BC57" s="13">
        <v>100800</v>
      </c>
      <c r="BD57" s="13">
        <v>89136</v>
      </c>
      <c r="BE57" s="13">
        <v>89136.2</v>
      </c>
      <c r="BF57" s="13">
        <v>92400</v>
      </c>
      <c r="BG57" s="13">
        <v>99800</v>
      </c>
      <c r="BH57" s="13">
        <v>99779.33</v>
      </c>
      <c r="BI57" s="13">
        <v>92400</v>
      </c>
      <c r="BJ57" s="13">
        <v>92400</v>
      </c>
      <c r="BK57" s="13">
        <v>92245.27</v>
      </c>
      <c r="BL57" s="13">
        <v>93100</v>
      </c>
      <c r="BM57" s="13">
        <v>85200</v>
      </c>
      <c r="BN57" s="13">
        <v>85208.14</v>
      </c>
      <c r="BO57" s="13">
        <v>85500</v>
      </c>
      <c r="BP57" s="13">
        <v>85500</v>
      </c>
      <c r="BQ57" s="13">
        <v>85349.99</v>
      </c>
      <c r="BR57" s="13">
        <v>102500</v>
      </c>
      <c r="BS57" s="13">
        <v>110440.49</v>
      </c>
      <c r="BT57" s="13">
        <v>110440.5</v>
      </c>
      <c r="BU57" s="13">
        <v>108721.75</v>
      </c>
      <c r="BV57" s="13">
        <v>108721.75</v>
      </c>
      <c r="BW57" s="13"/>
      <c r="BX57" s="13"/>
      <c r="BY57" s="13">
        <v>0</v>
      </c>
      <c r="BZ57" s="13">
        <v>0</v>
      </c>
      <c r="CA57" s="13">
        <v>0</v>
      </c>
      <c r="CB57" s="13">
        <v>43840</v>
      </c>
      <c r="CC57" s="13">
        <v>43596.89</v>
      </c>
      <c r="CD57" s="13">
        <v>43596.89</v>
      </c>
      <c r="CE57" s="13">
        <v>40800</v>
      </c>
      <c r="CF57" s="13">
        <v>39179.33</v>
      </c>
      <c r="CG57" s="13">
        <v>39179.33</v>
      </c>
      <c r="CH57" s="13">
        <v>35200</v>
      </c>
      <c r="CI57" s="13">
        <v>38829.64</v>
      </c>
      <c r="CJ57" s="13">
        <v>38829.64</v>
      </c>
      <c r="CK57" s="13">
        <v>39200</v>
      </c>
      <c r="CL57" s="13">
        <v>39200</v>
      </c>
      <c r="CM57" s="13">
        <v>37228.379999999997</v>
      </c>
      <c r="CN57" s="13">
        <v>38400</v>
      </c>
      <c r="CO57" s="13">
        <v>33957</v>
      </c>
      <c r="CP57" s="13">
        <v>33956.65</v>
      </c>
      <c r="CQ57" s="13">
        <v>35200</v>
      </c>
      <c r="CR57" s="13">
        <v>38000</v>
      </c>
      <c r="CS57" s="13">
        <v>38011.17</v>
      </c>
      <c r="CT57" s="13">
        <v>35200</v>
      </c>
      <c r="CU57" s="13">
        <v>35200</v>
      </c>
      <c r="CV57" s="13">
        <v>29130.09</v>
      </c>
      <c r="CW57" s="13">
        <v>36750</v>
      </c>
      <c r="CX57" s="13">
        <v>33700</v>
      </c>
      <c r="CY57" s="13">
        <v>33634.800000000003</v>
      </c>
      <c r="CZ57" s="13">
        <v>33750</v>
      </c>
      <c r="DA57" s="13">
        <v>33750</v>
      </c>
      <c r="DB57" s="13">
        <v>33690.79</v>
      </c>
      <c r="DC57" s="13">
        <v>32500</v>
      </c>
      <c r="DD57" s="13">
        <v>35017.72</v>
      </c>
      <c r="DE57" s="13">
        <v>35017.72</v>
      </c>
      <c r="DF57" s="13">
        <v>34333.18</v>
      </c>
      <c r="DG57" s="13">
        <v>34333.18</v>
      </c>
      <c r="DH57" s="13"/>
      <c r="DI57" s="13"/>
      <c r="DJ57" s="13">
        <v>0</v>
      </c>
      <c r="DK57" s="13">
        <v>0</v>
      </c>
      <c r="DL57" s="13">
        <v>0</v>
      </c>
      <c r="DM57" s="13">
        <v>2740</v>
      </c>
      <c r="DN57" s="13">
        <v>2740</v>
      </c>
      <c r="DO57" s="13">
        <v>2724.8</v>
      </c>
      <c r="DP57" s="13">
        <v>0</v>
      </c>
      <c r="DQ57" s="13">
        <v>2448.6999999999998</v>
      </c>
      <c r="DR57" s="13">
        <v>2448.6999999999998</v>
      </c>
      <c r="DS57" s="13">
        <v>2200</v>
      </c>
      <c r="DT57" s="13">
        <v>35426.85</v>
      </c>
      <c r="DU57" s="13">
        <v>2426.85</v>
      </c>
      <c r="DV57" s="13">
        <v>2450</v>
      </c>
      <c r="DW57" s="13">
        <v>2450</v>
      </c>
      <c r="DX57" s="13">
        <v>2326.77</v>
      </c>
      <c r="DY57" s="13">
        <v>2400</v>
      </c>
      <c r="DZ57" s="13">
        <v>246909.29</v>
      </c>
      <c r="EA57" s="13">
        <v>2122.29</v>
      </c>
      <c r="EB57" s="13">
        <v>2200</v>
      </c>
      <c r="EC57" s="13">
        <v>2380</v>
      </c>
      <c r="ED57" s="13">
        <v>2375.6999999999998</v>
      </c>
      <c r="EE57" s="13">
        <v>2600</v>
      </c>
      <c r="EF57" s="13">
        <v>12600</v>
      </c>
      <c r="EG57" s="13">
        <v>26702.58</v>
      </c>
      <c r="EH57" s="13">
        <v>9800</v>
      </c>
      <c r="EI57" s="13">
        <v>9000</v>
      </c>
      <c r="EJ57" s="13">
        <v>8969.2800000000007</v>
      </c>
      <c r="EK57" s="13">
        <v>9000</v>
      </c>
      <c r="EL57" s="13">
        <v>9000</v>
      </c>
      <c r="EM57" s="13">
        <v>8984.2099999999991</v>
      </c>
      <c r="EN57" s="13">
        <v>10000</v>
      </c>
      <c r="EO57" s="13">
        <v>10774.68</v>
      </c>
      <c r="EP57" s="13">
        <v>10774.68</v>
      </c>
      <c r="EQ57" s="13">
        <v>34333.18</v>
      </c>
      <c r="ER57" s="13">
        <v>34333.18</v>
      </c>
      <c r="ES57" s="13"/>
      <c r="ET57" s="13"/>
      <c r="EU57" s="13">
        <v>0</v>
      </c>
      <c r="EV57" s="13">
        <v>0</v>
      </c>
      <c r="EW57" s="13">
        <v>0</v>
      </c>
      <c r="EX57" s="13">
        <v>27400</v>
      </c>
      <c r="EY57" s="13">
        <v>27400</v>
      </c>
      <c r="EZ57" s="13">
        <v>27248.05</v>
      </c>
      <c r="FA57" s="13">
        <v>0</v>
      </c>
      <c r="FB57" s="13">
        <v>24487.08</v>
      </c>
      <c r="FC57" s="13">
        <v>24487.08</v>
      </c>
      <c r="FD57" s="13">
        <v>22000</v>
      </c>
      <c r="FE57" s="13">
        <v>24268.53</v>
      </c>
      <c r="FF57" s="13">
        <v>24268.53</v>
      </c>
      <c r="FG57" s="13">
        <v>24500</v>
      </c>
      <c r="FH57" s="13">
        <v>24500</v>
      </c>
      <c r="FI57" s="13">
        <v>23267.74</v>
      </c>
      <c r="FJ57" s="13">
        <v>24000</v>
      </c>
      <c r="FK57" s="13">
        <v>21223</v>
      </c>
      <c r="FL57" s="13">
        <v>21222.9</v>
      </c>
      <c r="FM57" s="13">
        <v>22000</v>
      </c>
      <c r="FN57" s="13">
        <v>23800</v>
      </c>
      <c r="FO57" s="13">
        <v>23756.98</v>
      </c>
      <c r="FP57" s="13">
        <v>25800</v>
      </c>
      <c r="FQ57" s="13">
        <v>25800</v>
      </c>
      <c r="FR57" s="13">
        <v>19420.060000000001</v>
      </c>
      <c r="FS57" s="13">
        <v>19600</v>
      </c>
      <c r="FT57" s="13">
        <v>17950</v>
      </c>
      <c r="FU57" s="13">
        <v>17938.55</v>
      </c>
      <c r="FV57" s="13">
        <v>18000</v>
      </c>
      <c r="FW57" s="13">
        <v>18000</v>
      </c>
      <c r="FX57" s="13">
        <v>17968.419999999998</v>
      </c>
      <c r="FY57" s="13">
        <v>22500</v>
      </c>
      <c r="FZ57" s="13">
        <v>24243.040000000001</v>
      </c>
      <c r="GA57" s="13">
        <v>24243.03</v>
      </c>
      <c r="GB57" s="13">
        <v>25800</v>
      </c>
      <c r="GC57" s="13">
        <v>25800</v>
      </c>
      <c r="GD57" s="13"/>
      <c r="GE57" s="13"/>
      <c r="GF57" s="13">
        <v>426855.24</v>
      </c>
      <c r="GG57" s="13">
        <v>421673.43</v>
      </c>
      <c r="GH57" s="13">
        <v>421673.43</v>
      </c>
      <c r="GI57" s="13">
        <v>60280</v>
      </c>
      <c r="GJ57" s="13">
        <v>60280</v>
      </c>
      <c r="GK57" s="13">
        <v>59945.74</v>
      </c>
      <c r="GL57" s="13">
        <v>0</v>
      </c>
      <c r="GM57" s="13">
        <v>53871.6</v>
      </c>
      <c r="GN57" s="13">
        <v>53871.58</v>
      </c>
      <c r="GO57" s="13">
        <v>48400</v>
      </c>
      <c r="GP57" s="13">
        <v>53390.76</v>
      </c>
      <c r="GQ57" s="13">
        <v>53390.76</v>
      </c>
      <c r="GR57" s="13">
        <v>53900</v>
      </c>
      <c r="GS57" s="13">
        <v>53900</v>
      </c>
      <c r="GT57" s="13">
        <v>51189.01</v>
      </c>
      <c r="GU57" s="13">
        <v>52800</v>
      </c>
      <c r="GV57" s="13">
        <v>46690</v>
      </c>
      <c r="GW57" s="13">
        <v>46690.38</v>
      </c>
      <c r="GX57" s="13">
        <v>48400</v>
      </c>
      <c r="GY57" s="13">
        <v>52260</v>
      </c>
      <c r="GZ57" s="13">
        <v>52265.37</v>
      </c>
      <c r="HA57" s="13">
        <v>56800</v>
      </c>
      <c r="HB57" s="13">
        <v>56800</v>
      </c>
      <c r="HC57" s="13">
        <v>53405.17</v>
      </c>
      <c r="HD57" s="13">
        <v>61250</v>
      </c>
      <c r="HE57" s="13">
        <v>56100</v>
      </c>
      <c r="HF57" s="13">
        <v>56057.99</v>
      </c>
      <c r="HG57" s="13">
        <v>56250</v>
      </c>
      <c r="HH57" s="13">
        <v>56250</v>
      </c>
      <c r="HI57" s="13">
        <v>56151.32</v>
      </c>
      <c r="HJ57" s="13">
        <v>60000</v>
      </c>
      <c r="HK57" s="13">
        <v>64648.09</v>
      </c>
      <c r="HL57" s="13">
        <v>64648.1</v>
      </c>
      <c r="HM57" s="13">
        <v>57221.97</v>
      </c>
      <c r="HN57" s="13">
        <v>57221.97</v>
      </c>
      <c r="HO57" s="13"/>
      <c r="HP57" s="13"/>
      <c r="HQ57" s="13">
        <v>0</v>
      </c>
      <c r="HR57" s="13">
        <v>0</v>
      </c>
      <c r="HS57" s="13">
        <v>0</v>
      </c>
      <c r="HT57" s="13">
        <v>0</v>
      </c>
      <c r="HU57" s="13">
        <v>0</v>
      </c>
      <c r="HV57" s="13">
        <v>0</v>
      </c>
      <c r="HW57" s="13">
        <v>0</v>
      </c>
      <c r="HX57" s="13">
        <v>0</v>
      </c>
      <c r="HY57" s="13">
        <v>0</v>
      </c>
      <c r="HZ57" s="13">
        <v>0</v>
      </c>
      <c r="IA57" s="13">
        <v>0</v>
      </c>
      <c r="IB57" s="13">
        <v>0</v>
      </c>
      <c r="IC57" s="13">
        <v>0</v>
      </c>
      <c r="ID57" s="13">
        <v>0</v>
      </c>
      <c r="IE57" s="13">
        <v>0</v>
      </c>
      <c r="IF57" s="13">
        <v>0</v>
      </c>
      <c r="IG57" s="13">
        <v>0</v>
      </c>
      <c r="IH57" s="13">
        <v>0</v>
      </c>
      <c r="II57" s="13">
        <v>0</v>
      </c>
      <c r="IJ57" s="13">
        <v>0</v>
      </c>
      <c r="IK57" s="13">
        <v>0</v>
      </c>
      <c r="IL57" s="13">
        <v>0</v>
      </c>
      <c r="IM57" s="13">
        <v>0</v>
      </c>
      <c r="IN57" s="13">
        <v>0</v>
      </c>
      <c r="IO57" s="13">
        <v>0</v>
      </c>
      <c r="IP57" s="13">
        <v>0</v>
      </c>
      <c r="IQ57" s="13">
        <v>0</v>
      </c>
      <c r="IR57" s="13">
        <v>0</v>
      </c>
      <c r="IS57" s="13">
        <v>0</v>
      </c>
      <c r="IT57" s="13">
        <v>0</v>
      </c>
      <c r="IU57" s="13">
        <v>0</v>
      </c>
      <c r="IV57" s="13">
        <v>0</v>
      </c>
      <c r="IW57" s="13">
        <v>0</v>
      </c>
      <c r="IX57" s="13">
        <v>0</v>
      </c>
      <c r="IY57" s="13">
        <v>0</v>
      </c>
      <c r="IZ57" s="13"/>
      <c r="JA57" s="13"/>
      <c r="JB57" s="13">
        <f>C57+BY57+AN57+DJ57+EU57+GF57+HQ57</f>
        <v>426855.24</v>
      </c>
      <c r="JC57" s="13">
        <f>D57+BZ57+AO57+DK57+EV57+GG57+HR57</f>
        <v>421673.43</v>
      </c>
      <c r="JD57" s="13">
        <f>E57+CA57+AP57+DL57+EW57+GH57+HS57</f>
        <v>421673.43</v>
      </c>
      <c r="JE57" s="13">
        <f>F57+CB57+AQ57+DM57+EX57+GI57+HT57</f>
        <v>274000</v>
      </c>
      <c r="JF57" s="13">
        <f>G57+CC57+AR57+DN57+EY57+GJ57+HU57</f>
        <v>273620.14</v>
      </c>
      <c r="JG57" s="13">
        <f>H57+CD57+AS57+DO57+EZ57+GK57+HV57</f>
        <v>272480.56999999995</v>
      </c>
      <c r="JH57" s="13">
        <f>I57+CE57+AT57+DP57+FA57+GL57+HW57</f>
        <v>170850</v>
      </c>
      <c r="JI57" s="13">
        <f>J57+CF57+AU57+DQ57+FB57+GM57+HX57</f>
        <v>244870.79</v>
      </c>
      <c r="JJ57" s="13">
        <f>K57+CG57+AV57+DR57+FC57+GN57+HY57</f>
        <v>244870.79000000004</v>
      </c>
      <c r="JK57" s="13">
        <f>L57+CH57+AW57+DS57+FD57+GO57+HZ57</f>
        <v>220000</v>
      </c>
      <c r="JL57" s="13">
        <f>M57+CI57+AX57+DT57+FE57+GP57+IA57</f>
        <v>275685.26</v>
      </c>
      <c r="JM57" s="13">
        <f>N57+CJ57+AY57+DU57+FF57+GQ57+IB57</f>
        <v>242685.25</v>
      </c>
      <c r="JN57" s="13">
        <f>O57+CK57+AZ57+DV57+FG57+GR57+IC57</f>
        <v>278000</v>
      </c>
      <c r="JO57" s="13">
        <f>P57+CL57+BA57+DW57+FH57+GS57+ID57</f>
        <v>278000</v>
      </c>
      <c r="JP57" s="13">
        <f>Q57+CM57+BB57+DX57+FI57+GT57+IE57</f>
        <v>232677.37</v>
      </c>
      <c r="JQ57" s="13">
        <f>R57+CN57+BC57+DY57+FJ57+GU57+IF57</f>
        <v>240000</v>
      </c>
      <c r="JR57" s="13">
        <f>S57+CO57+BD57+DZ57+FK57+GV57+IG57</f>
        <v>728752.29</v>
      </c>
      <c r="JS57" s="13">
        <f>T57+CP57+BE57+EA57+FL57+GW57+IH57</f>
        <v>212229.04</v>
      </c>
      <c r="JT57" s="13">
        <f>U57+CQ57+BF57+EB57+FM57+GX57+II57</f>
        <v>220000</v>
      </c>
      <c r="JU57" s="13">
        <f>V57+CR57+BG57+EC57+FN57+GY57+IJ57</f>
        <v>237620</v>
      </c>
      <c r="JV57" s="13">
        <f>W57+CS57+BH57+ED57+FO57+GZ57+IK57</f>
        <v>237569.83000000002</v>
      </c>
      <c r="JW57" s="13">
        <f>X57+CT57+BI57+EE57+FP57+HA57+IL57</f>
        <v>232600</v>
      </c>
      <c r="JX57" s="13">
        <f>Y57+CU57+BJ57+EF57+FQ57+HB57+IM57</f>
        <v>242600</v>
      </c>
      <c r="JY57" s="13">
        <f>Z57+BK57+CV57+EG57+FR57+HC57+IN57</f>
        <v>242750.74</v>
      </c>
      <c r="JZ57" s="13">
        <f>AA57+BL57+CW57+EH57+FS57+HD57+IO57</f>
        <v>245000</v>
      </c>
      <c r="KA57" s="13">
        <f>AB57+BM57+CX57+EI57+FT57+HE57+IP57</f>
        <v>224450</v>
      </c>
      <c r="KB57" s="13">
        <f>AC57+BN57+CY57+EJ57+FU57+HF57+IQ57</f>
        <v>224231.94999999998</v>
      </c>
      <c r="KC57" s="13">
        <f>AD57+BO57+CZ57+EK57+FV57+HG57+IR57</f>
        <v>225000</v>
      </c>
      <c r="KD57" s="13">
        <f>AE57+BP57+DA57+EL57+FW57+HH57+IS57</f>
        <v>225000</v>
      </c>
      <c r="KE57" s="13">
        <f>AF57+BQ57+DB57+EM57+FX57+HI57+IT57</f>
        <v>224605.26</v>
      </c>
      <c r="KF57" s="13">
        <f>AG57+BR57+DC57+EN57+FY57+HJ57+IU57</f>
        <v>250000</v>
      </c>
      <c r="KG57" s="13">
        <f>AH57+BS57+DD57+EO57+FZ57+HK57+IV57</f>
        <v>269367.06</v>
      </c>
      <c r="KH57" s="13">
        <f>AI57+BT57+DE57+EP57+GA57+HL57+IW57</f>
        <v>269367.06</v>
      </c>
      <c r="KI57" s="13">
        <f>AJ57+BU57+DF57+EQ57+GB57+HM57+IX57</f>
        <v>283299.07999999996</v>
      </c>
      <c r="KJ57" s="13">
        <f>AK57+BV57+DG57+ER57+GC57+HN57+IY57</f>
        <v>283299.07999999996</v>
      </c>
      <c r="KK57" s="13">
        <f>AL57+BW57+DH57+ES57+GD57+HO57+IZ57</f>
        <v>0</v>
      </c>
      <c r="KL57" s="13">
        <f>AM57+BX57+DI57+ET57+GE57+HP57+JA57</f>
        <v>0</v>
      </c>
    </row>
    <row r="58" spans="1:298" ht="30" x14ac:dyDescent="0.25">
      <c r="A58" s="5">
        <v>3116</v>
      </c>
      <c r="B58" s="9" t="s">
        <v>34</v>
      </c>
      <c r="C58" s="13">
        <v>682000</v>
      </c>
      <c r="D58" s="13">
        <v>0</v>
      </c>
      <c r="E58" s="13">
        <v>57326.5</v>
      </c>
      <c r="F58" s="13">
        <v>30700</v>
      </c>
      <c r="G58" s="13">
        <v>36107.82</v>
      </c>
      <c r="H58" s="13">
        <v>36107.82</v>
      </c>
      <c r="I58" s="13">
        <v>73300</v>
      </c>
      <c r="J58" s="13">
        <v>40267.86</v>
      </c>
      <c r="K58" s="13">
        <v>57465.81</v>
      </c>
      <c r="L58" s="13">
        <v>67900</v>
      </c>
      <c r="M58" s="13">
        <v>364632.3</v>
      </c>
      <c r="N58" s="13">
        <v>45592.15</v>
      </c>
      <c r="O58" s="13">
        <v>495172</v>
      </c>
      <c r="P58" s="13">
        <v>609581.5</v>
      </c>
      <c r="Q58" s="13">
        <f>1593.63+113631.73</f>
        <v>115225.36</v>
      </c>
      <c r="R58" s="13">
        <v>306936</v>
      </c>
      <c r="S58" s="13">
        <v>27020.26</v>
      </c>
      <c r="T58" s="13">
        <v>281906.76</v>
      </c>
      <c r="U58" s="13">
        <v>145200</v>
      </c>
      <c r="V58" s="13">
        <v>1145200</v>
      </c>
      <c r="W58" s="13">
        <v>1054131.52</v>
      </c>
      <c r="X58" s="13">
        <v>350600</v>
      </c>
      <c r="Y58" s="13">
        <v>816600</v>
      </c>
      <c r="Z58" s="13">
        <v>262680.83</v>
      </c>
      <c r="AA58" s="13">
        <v>34000</v>
      </c>
      <c r="AB58" s="13">
        <v>185000</v>
      </c>
      <c r="AC58" s="13">
        <v>198621.75</v>
      </c>
      <c r="AD58" s="13">
        <v>77500</v>
      </c>
      <c r="AE58" s="13">
        <v>177500</v>
      </c>
      <c r="AF58" s="13">
        <v>276717.71999999997</v>
      </c>
      <c r="AG58" s="13">
        <v>56100</v>
      </c>
      <c r="AH58" s="13">
        <v>56100</v>
      </c>
      <c r="AI58" s="13">
        <v>307893.84000000003</v>
      </c>
      <c r="AJ58" s="13">
        <v>48860</v>
      </c>
      <c r="AK58" s="13">
        <v>108860</v>
      </c>
      <c r="AL58" s="13"/>
      <c r="AM58" s="13"/>
      <c r="AN58" s="13">
        <v>0</v>
      </c>
      <c r="AO58" s="13">
        <v>0</v>
      </c>
      <c r="AP58" s="13">
        <v>0</v>
      </c>
      <c r="AQ58" s="13">
        <v>143010</v>
      </c>
      <c r="AR58" s="13">
        <v>168503.16</v>
      </c>
      <c r="AS58" s="13">
        <v>168503.16</v>
      </c>
      <c r="AT58" s="13">
        <v>155400</v>
      </c>
      <c r="AU58" s="13">
        <v>148097.88</v>
      </c>
      <c r="AV58" s="13">
        <v>148097.88</v>
      </c>
      <c r="AW58" s="13">
        <v>130200</v>
      </c>
      <c r="AX58" s="13">
        <v>180643.26</v>
      </c>
      <c r="AY58" s="13">
        <v>132506.22</v>
      </c>
      <c r="AZ58" s="13">
        <v>134400</v>
      </c>
      <c r="BA58" s="13">
        <v>134400</v>
      </c>
      <c r="BB58" s="13">
        <v>117269.46</v>
      </c>
      <c r="BC58" s="13">
        <v>117600</v>
      </c>
      <c r="BD58" s="13">
        <v>114708</v>
      </c>
      <c r="BE58" s="13">
        <v>114707.88</v>
      </c>
      <c r="BF58" s="13">
        <v>117600</v>
      </c>
      <c r="BG58" s="13">
        <v>117600</v>
      </c>
      <c r="BH58" s="13">
        <v>117600.42</v>
      </c>
      <c r="BI58" s="13">
        <v>124200</v>
      </c>
      <c r="BJ58" s="13">
        <v>124200</v>
      </c>
      <c r="BK58" s="13">
        <v>107594.32</v>
      </c>
      <c r="BL58" s="13">
        <v>110200</v>
      </c>
      <c r="BM58" s="13">
        <v>110200</v>
      </c>
      <c r="BN58" s="13">
        <v>104210.44</v>
      </c>
      <c r="BO58" s="13">
        <v>104500</v>
      </c>
      <c r="BP58" s="13">
        <v>104500</v>
      </c>
      <c r="BQ58" s="13">
        <v>104799.44</v>
      </c>
      <c r="BR58" s="13">
        <v>118900</v>
      </c>
      <c r="BS58" s="13">
        <v>139251.17000000001</v>
      </c>
      <c r="BT58" s="13">
        <v>139251.18</v>
      </c>
      <c r="BU58" s="13">
        <v>137083.95000000001</v>
      </c>
      <c r="BV58" s="13">
        <v>137083.95000000001</v>
      </c>
      <c r="BW58" s="13"/>
      <c r="BX58" s="13"/>
      <c r="BY58" s="13">
        <v>0</v>
      </c>
      <c r="BZ58" s="13">
        <v>0</v>
      </c>
      <c r="CA58" s="13">
        <v>0</v>
      </c>
      <c r="CB58" s="13">
        <v>54480</v>
      </c>
      <c r="CC58" s="13">
        <v>64191.68</v>
      </c>
      <c r="CD58" s="13">
        <v>64191.68</v>
      </c>
      <c r="CE58" s="13">
        <v>59200</v>
      </c>
      <c r="CF58" s="13">
        <v>56418.239999999998</v>
      </c>
      <c r="CG58" s="13">
        <v>56418.239999999998</v>
      </c>
      <c r="CH58" s="13">
        <v>49600</v>
      </c>
      <c r="CI58" s="13">
        <v>68816.479999999996</v>
      </c>
      <c r="CJ58" s="13">
        <v>50478.559999999998</v>
      </c>
      <c r="CK58" s="13">
        <v>51200</v>
      </c>
      <c r="CL58" s="13">
        <v>51200</v>
      </c>
      <c r="CM58" s="13">
        <v>44674.080000000002</v>
      </c>
      <c r="CN58" s="13">
        <v>44800</v>
      </c>
      <c r="CO58" s="13">
        <v>43698</v>
      </c>
      <c r="CP58" s="13">
        <v>43698.239999999998</v>
      </c>
      <c r="CQ58" s="13">
        <v>44800</v>
      </c>
      <c r="CR58" s="13">
        <v>44800</v>
      </c>
      <c r="CS58" s="13">
        <v>44800.160000000003</v>
      </c>
      <c r="CT58" s="13">
        <v>47300</v>
      </c>
      <c r="CU58" s="13">
        <v>47300</v>
      </c>
      <c r="CV58" s="13">
        <v>33977.160000000003</v>
      </c>
      <c r="CW58" s="13">
        <v>43500</v>
      </c>
      <c r="CX58" s="13">
        <v>41500</v>
      </c>
      <c r="CY58" s="13">
        <v>41135.699999999997</v>
      </c>
      <c r="CZ58" s="13">
        <v>41250</v>
      </c>
      <c r="DA58" s="13">
        <v>41250</v>
      </c>
      <c r="DB58" s="13">
        <v>41368.199999999997</v>
      </c>
      <c r="DC58" s="13">
        <v>37700</v>
      </c>
      <c r="DD58" s="13">
        <v>44152.81</v>
      </c>
      <c r="DE58" s="13">
        <v>44152.82</v>
      </c>
      <c r="DF58" s="13">
        <v>43289.67</v>
      </c>
      <c r="DG58" s="13">
        <v>43289.67</v>
      </c>
      <c r="DH58" s="13"/>
      <c r="DI58" s="13"/>
      <c r="DJ58" s="13">
        <v>0</v>
      </c>
      <c r="DK58" s="13">
        <v>0</v>
      </c>
      <c r="DL58" s="13">
        <v>0</v>
      </c>
      <c r="DM58" s="13">
        <v>3405</v>
      </c>
      <c r="DN58" s="13">
        <v>32000</v>
      </c>
      <c r="DO58" s="13">
        <v>88628.98</v>
      </c>
      <c r="DP58" s="13">
        <v>141361.70000000001</v>
      </c>
      <c r="DQ58" s="13">
        <v>57007.24</v>
      </c>
      <c r="DR58" s="13">
        <v>77748.179999999993</v>
      </c>
      <c r="DS58" s="13">
        <v>77712</v>
      </c>
      <c r="DT58" s="13">
        <v>257824.03</v>
      </c>
      <c r="DU58" s="13">
        <v>25581.360000000001</v>
      </c>
      <c r="DV58" s="13">
        <v>122155</v>
      </c>
      <c r="DW58" s="13">
        <v>122155</v>
      </c>
      <c r="DX58" s="13">
        <f>12434.99+119873.94</f>
        <v>132308.93</v>
      </c>
      <c r="DY58" s="13">
        <v>247587</v>
      </c>
      <c r="DZ58" s="13">
        <v>757955</v>
      </c>
      <c r="EA58" s="13">
        <v>364171.25</v>
      </c>
      <c r="EB58" s="13">
        <v>2800</v>
      </c>
      <c r="EC58" s="13">
        <v>178816.56</v>
      </c>
      <c r="ED58" s="13">
        <v>179416.57</v>
      </c>
      <c r="EE58" s="13">
        <v>196000</v>
      </c>
      <c r="EF58" s="13">
        <v>196000</v>
      </c>
      <c r="EG58" s="13">
        <v>249851.99</v>
      </c>
      <c r="EH58" s="13">
        <v>170000</v>
      </c>
      <c r="EI58" s="13">
        <v>425000</v>
      </c>
      <c r="EJ58" s="13">
        <v>256332.12</v>
      </c>
      <c r="EK58" s="13">
        <v>41000</v>
      </c>
      <c r="EL58" s="13">
        <v>63300</v>
      </c>
      <c r="EM58" s="13">
        <v>114160.07</v>
      </c>
      <c r="EN58" s="13">
        <v>383600</v>
      </c>
      <c r="EO58" s="13">
        <v>383600</v>
      </c>
      <c r="EP58" s="13">
        <v>181066.44</v>
      </c>
      <c r="EQ58" s="13">
        <v>415289.67</v>
      </c>
      <c r="ER58" s="13">
        <v>415289.67</v>
      </c>
      <c r="ES58" s="13"/>
      <c r="ET58" s="13"/>
      <c r="EU58" s="13">
        <v>0</v>
      </c>
      <c r="EV58" s="13">
        <v>0</v>
      </c>
      <c r="EW58" s="13">
        <v>0</v>
      </c>
      <c r="EX58" s="13">
        <v>34050</v>
      </c>
      <c r="EY58" s="13">
        <v>40119.800000000003</v>
      </c>
      <c r="EZ58" s="13">
        <v>40119.800000000003</v>
      </c>
      <c r="FA58" s="13">
        <v>37000</v>
      </c>
      <c r="FB58" s="13">
        <v>35261.4</v>
      </c>
      <c r="FC58" s="13">
        <v>35261.4</v>
      </c>
      <c r="FD58" s="13">
        <v>31000</v>
      </c>
      <c r="FE58" s="13">
        <v>43010.3</v>
      </c>
      <c r="FF58" s="13">
        <v>31549.1</v>
      </c>
      <c r="FG58" s="13">
        <v>32000</v>
      </c>
      <c r="FH58" s="13">
        <v>32000</v>
      </c>
      <c r="FI58" s="13">
        <v>27921.3</v>
      </c>
      <c r="FJ58" s="13">
        <v>28000</v>
      </c>
      <c r="FK58" s="13">
        <v>27311</v>
      </c>
      <c r="FL58" s="13">
        <v>27311.4</v>
      </c>
      <c r="FM58" s="13">
        <v>28000</v>
      </c>
      <c r="FN58" s="13">
        <v>28000</v>
      </c>
      <c r="FO58" s="13">
        <v>28000.1</v>
      </c>
      <c r="FP58" s="13">
        <v>29500</v>
      </c>
      <c r="FQ58" s="13">
        <v>29500</v>
      </c>
      <c r="FR58" s="13">
        <v>22651.439999999999</v>
      </c>
      <c r="FS58" s="13">
        <v>23200</v>
      </c>
      <c r="FT58" s="13">
        <v>21950</v>
      </c>
      <c r="FU58" s="13">
        <v>21939.040000000001</v>
      </c>
      <c r="FV58" s="13">
        <v>22000</v>
      </c>
      <c r="FW58" s="13">
        <v>22000</v>
      </c>
      <c r="FX58" s="13">
        <v>22063.040000000001</v>
      </c>
      <c r="FY58" s="13">
        <v>26100</v>
      </c>
      <c r="FZ58" s="13">
        <v>30567.33</v>
      </c>
      <c r="GA58" s="13">
        <v>30567.34</v>
      </c>
      <c r="GB58" s="13">
        <v>32467</v>
      </c>
      <c r="GC58" s="13">
        <v>32467</v>
      </c>
      <c r="GD58" s="13"/>
      <c r="GE58" s="13"/>
      <c r="GF58" s="13">
        <v>0</v>
      </c>
      <c r="GG58" s="13">
        <v>522875</v>
      </c>
      <c r="GH58" s="13">
        <v>522875</v>
      </c>
      <c r="GI58" s="13">
        <v>74910</v>
      </c>
      <c r="GJ58" s="13">
        <v>88263.56</v>
      </c>
      <c r="GK58" s="13">
        <v>88263.56</v>
      </c>
      <c r="GL58" s="13">
        <v>81400</v>
      </c>
      <c r="GM58" s="13">
        <v>77575.08</v>
      </c>
      <c r="GN58" s="13">
        <v>77575.08</v>
      </c>
      <c r="GO58" s="13">
        <v>68200</v>
      </c>
      <c r="GP58" s="13">
        <v>94622.66</v>
      </c>
      <c r="GQ58" s="13">
        <v>69408</v>
      </c>
      <c r="GR58" s="13">
        <v>70400</v>
      </c>
      <c r="GS58" s="13">
        <v>70400</v>
      </c>
      <c r="GT58" s="13">
        <v>61426.84</v>
      </c>
      <c r="GU58" s="13">
        <v>61600</v>
      </c>
      <c r="GV58" s="13">
        <v>60085</v>
      </c>
      <c r="GW58" s="13">
        <v>60085.08</v>
      </c>
      <c r="GX58" s="13">
        <v>61600</v>
      </c>
      <c r="GY58" s="13">
        <v>61600</v>
      </c>
      <c r="GZ58" s="13">
        <v>61600.2</v>
      </c>
      <c r="HA58" s="13">
        <v>65050</v>
      </c>
      <c r="HB58" s="13">
        <v>65050</v>
      </c>
      <c r="HC58" s="13">
        <v>62291.46</v>
      </c>
      <c r="HD58" s="13">
        <v>72500</v>
      </c>
      <c r="HE58" s="13">
        <v>68600</v>
      </c>
      <c r="HF58" s="13">
        <v>68559.5</v>
      </c>
      <c r="HG58" s="13">
        <v>68750</v>
      </c>
      <c r="HH58" s="13">
        <v>68750</v>
      </c>
      <c r="HI58" s="13">
        <v>68947</v>
      </c>
      <c r="HJ58" s="13">
        <v>69600</v>
      </c>
      <c r="HK58" s="13">
        <v>81512.88</v>
      </c>
      <c r="HL58" s="13">
        <v>81512.84</v>
      </c>
      <c r="HM58" s="13">
        <v>72149.45</v>
      </c>
      <c r="HN58" s="13">
        <v>72149.45</v>
      </c>
      <c r="HO58" s="13"/>
      <c r="HP58" s="13"/>
      <c r="HQ58" s="13">
        <v>0</v>
      </c>
      <c r="HR58" s="13">
        <v>0</v>
      </c>
      <c r="HS58" s="13">
        <v>0</v>
      </c>
      <c r="HT58" s="13">
        <v>0</v>
      </c>
      <c r="HU58" s="13">
        <v>0</v>
      </c>
      <c r="HV58" s="13">
        <v>0</v>
      </c>
      <c r="HW58" s="13">
        <v>0</v>
      </c>
      <c r="HX58" s="13">
        <v>0</v>
      </c>
      <c r="HY58" s="13">
        <v>0</v>
      </c>
      <c r="HZ58" s="13">
        <v>0</v>
      </c>
      <c r="IA58" s="13">
        <v>0</v>
      </c>
      <c r="IB58" s="13">
        <v>0</v>
      </c>
      <c r="IC58" s="13">
        <v>0</v>
      </c>
      <c r="ID58" s="13">
        <v>0</v>
      </c>
      <c r="IE58" s="13">
        <v>0</v>
      </c>
      <c r="IF58" s="13">
        <v>0</v>
      </c>
      <c r="IG58" s="13">
        <v>0</v>
      </c>
      <c r="IH58" s="13">
        <v>0</v>
      </c>
      <c r="II58" s="13">
        <v>0</v>
      </c>
      <c r="IJ58" s="13">
        <v>312</v>
      </c>
      <c r="IK58" s="13">
        <v>312</v>
      </c>
      <c r="IL58" s="13">
        <v>0</v>
      </c>
      <c r="IM58" s="13">
        <v>0</v>
      </c>
      <c r="IN58" s="13">
        <v>78.540000000000006</v>
      </c>
      <c r="IO58" s="13">
        <v>0</v>
      </c>
      <c r="IP58" s="13">
        <v>0</v>
      </c>
      <c r="IQ58" s="13">
        <v>0</v>
      </c>
      <c r="IR58" s="13">
        <v>0</v>
      </c>
      <c r="IS58" s="13">
        <v>0</v>
      </c>
      <c r="IT58" s="13">
        <v>0</v>
      </c>
      <c r="IU58" s="13">
        <v>0</v>
      </c>
      <c r="IV58" s="13">
        <v>0</v>
      </c>
      <c r="IW58" s="13">
        <v>0</v>
      </c>
      <c r="IX58" s="13">
        <v>0</v>
      </c>
      <c r="IY58" s="13">
        <v>0</v>
      </c>
      <c r="IZ58" s="13"/>
      <c r="JA58" s="13"/>
      <c r="JB58" s="13">
        <f>C58+BY58+AN58+DJ58+EU58+GF58+HQ58</f>
        <v>682000</v>
      </c>
      <c r="JC58" s="13">
        <f>D58+BZ58+AO58+DK58+EV58+GG58+HR58</f>
        <v>522875</v>
      </c>
      <c r="JD58" s="13">
        <f>E58+CA58+AP58+DL58+EW58+GH58+HS58</f>
        <v>580201.5</v>
      </c>
      <c r="JE58" s="13">
        <f>F58+CB58+AQ58+DM58+EX58+GI58+HT58</f>
        <v>340555</v>
      </c>
      <c r="JF58" s="13">
        <f>G58+CC58+AR58+DN58+EY58+GJ58+HU58</f>
        <v>429186.02</v>
      </c>
      <c r="JG58" s="13">
        <f>H58+CD58+AS58+DO58+EZ58+GK58+HV58</f>
        <v>485815</v>
      </c>
      <c r="JH58" s="13">
        <f>I58+CE58+AT58+DP58+FA58+GL58+HW58</f>
        <v>547661.69999999995</v>
      </c>
      <c r="JI58" s="13">
        <f>J58+CF58+AU58+DQ58+FB58+GM58+HX58</f>
        <v>414627.70000000007</v>
      </c>
      <c r="JJ58" s="13">
        <f>K58+CG58+AV58+DR58+FC58+GN58+HY58</f>
        <v>452566.59</v>
      </c>
      <c r="JK58" s="13">
        <f>L58+CH58+AW58+DS58+FD58+GO58+HZ58</f>
        <v>424612</v>
      </c>
      <c r="JL58" s="13">
        <f>M58+CI58+AX58+DT58+FE58+GP58+IA58</f>
        <v>1009549.0300000001</v>
      </c>
      <c r="JM58" s="13">
        <f>N58+CJ58+AY58+DU58+FF58+GQ58+IB58</f>
        <v>355115.38999999996</v>
      </c>
      <c r="JN58" s="13">
        <f>O58+CK58+AZ58+DV58+FG58+GR58+IC58</f>
        <v>905327</v>
      </c>
      <c r="JO58" s="13">
        <f>P58+CL58+BA58+DW58+FH58+GS58+ID58</f>
        <v>1019736.5</v>
      </c>
      <c r="JP58" s="13">
        <f>Q58+CM58+BB58+DX58+FI58+GT58+IE58</f>
        <v>498825.97</v>
      </c>
      <c r="JQ58" s="13">
        <f>R58+CN58+BC58+DY58+FJ58+GU58+IF58</f>
        <v>806523</v>
      </c>
      <c r="JR58" s="13">
        <f>S58+CO58+BD58+DZ58+FK58+GV58+IG58</f>
        <v>1030777.26</v>
      </c>
      <c r="JS58" s="13">
        <f>T58+CP58+BE58+EA58+FL58+GW58+IH58</f>
        <v>891880.61</v>
      </c>
      <c r="JT58" s="13">
        <f>U58+CQ58+BF58+EB58+FM58+GX58+II58</f>
        <v>400000</v>
      </c>
      <c r="JU58" s="13">
        <f>V58+CR58+BG58+EC58+FN58+GY58+IJ58</f>
        <v>1576328.56</v>
      </c>
      <c r="JV58" s="13">
        <f>W58+CS58+BH58+ED58+FO58+GZ58+IK58</f>
        <v>1485860.97</v>
      </c>
      <c r="JW58" s="13">
        <f>X58+CT58+BI58+EE58+FP58+HA58+IL58</f>
        <v>812650</v>
      </c>
      <c r="JX58" s="13">
        <f>Y58+CU58+BJ58+EF58+FQ58+HB58+IM58</f>
        <v>1278650</v>
      </c>
      <c r="JY58" s="13">
        <f>Z58+BK58+CV58+EG58+FR58+HC58+IN58</f>
        <v>739125.74</v>
      </c>
      <c r="JZ58" s="13">
        <f>AA58+BL58+CW58+EH58+FS58+HD58+IO58</f>
        <v>453400</v>
      </c>
      <c r="KA58" s="13">
        <f>AB58+BM58+CX58+EI58+FT58+HE58+IP58</f>
        <v>852250</v>
      </c>
      <c r="KB58" s="13">
        <f>AC58+BN58+CY58+EJ58+FU58+HF58+IQ58</f>
        <v>690798.55</v>
      </c>
      <c r="KC58" s="13">
        <f>AD58+BO58+CZ58+EK58+FV58+HG58+IR58</f>
        <v>355000</v>
      </c>
      <c r="KD58" s="13">
        <f>AE58+BP58+DA58+EL58+FW58+HH58+IS58</f>
        <v>477300</v>
      </c>
      <c r="KE58" s="13">
        <f>AF58+BQ58+DB58+EM58+FX58+HI58+IT58</f>
        <v>628055.47</v>
      </c>
      <c r="KF58" s="13">
        <f>AG58+BR58+DC58+EN58+FY58+HJ58+IU58</f>
        <v>692000</v>
      </c>
      <c r="KG58" s="13">
        <f>AH58+BS58+DD58+EO58+FZ58+HK58+IV58</f>
        <v>735184.19</v>
      </c>
      <c r="KH58" s="13">
        <f>AI58+BT58+DE58+EP58+GA58+HL58+IW58</f>
        <v>784444.46</v>
      </c>
      <c r="KI58" s="13">
        <f>AJ58+BU58+DF58+EQ58+GB58+HM58+IX58</f>
        <v>749139.74</v>
      </c>
      <c r="KJ58" s="13">
        <f>AK58+BV58+DG58+ER58+GC58+HN58+IY58</f>
        <v>809139.74</v>
      </c>
      <c r="KK58" s="13">
        <f>AL58+BW58+DH58+ES58+GD58+HO58+IZ58</f>
        <v>0</v>
      </c>
      <c r="KL58" s="13">
        <f>AM58+BX58+DI58+ET58+GE58+HP58+JA58</f>
        <v>0</v>
      </c>
    </row>
    <row r="59" spans="1:298" x14ac:dyDescent="0.25">
      <c r="A59" s="5">
        <v>3125</v>
      </c>
      <c r="B59" s="9" t="s">
        <v>411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50000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59500</v>
      </c>
      <c r="AC59" s="1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7500</v>
      </c>
      <c r="AJ59" s="13">
        <v>18339</v>
      </c>
      <c r="AK59" s="13">
        <v>18339</v>
      </c>
      <c r="AL59" s="13"/>
      <c r="AM59" s="13"/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1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13">
        <f t="shared" ref="BH59" si="899">BG59</f>
        <v>0</v>
      </c>
      <c r="BI59" s="13">
        <f>BG59</f>
        <v>0</v>
      </c>
      <c r="BJ59" s="13">
        <f>BH59</f>
        <v>0</v>
      </c>
      <c r="BK59" s="13">
        <v>0</v>
      </c>
      <c r="BL59" s="13">
        <v>0</v>
      </c>
      <c r="BM59" s="13">
        <v>0</v>
      </c>
      <c r="BN59" s="13">
        <v>0</v>
      </c>
      <c r="BO59" s="13">
        <v>0</v>
      </c>
      <c r="BP59" s="13">
        <v>0</v>
      </c>
      <c r="BQ59" s="13">
        <v>0</v>
      </c>
      <c r="BR59" s="13">
        <v>0</v>
      </c>
      <c r="BS59" s="13">
        <v>0</v>
      </c>
      <c r="BT59" s="13">
        <v>0</v>
      </c>
      <c r="BU59" s="13">
        <v>0</v>
      </c>
      <c r="BV59" s="13">
        <v>0</v>
      </c>
      <c r="BW59" s="13"/>
      <c r="BX59" s="13"/>
      <c r="BY59" s="13">
        <v>0</v>
      </c>
      <c r="BZ59" s="13">
        <v>0</v>
      </c>
      <c r="CA59" s="13">
        <v>0</v>
      </c>
      <c r="CB59" s="13">
        <v>0</v>
      </c>
      <c r="CC59" s="13">
        <v>0</v>
      </c>
      <c r="CD59" s="13">
        <v>0</v>
      </c>
      <c r="CE59" s="13">
        <v>0</v>
      </c>
      <c r="CF59" s="13">
        <v>0</v>
      </c>
      <c r="CG59" s="13">
        <v>0</v>
      </c>
      <c r="CH59" s="13">
        <v>0</v>
      </c>
      <c r="CI59" s="13">
        <v>0</v>
      </c>
      <c r="CJ59" s="13">
        <v>0</v>
      </c>
      <c r="CK59" s="13">
        <v>0</v>
      </c>
      <c r="CL59" s="13">
        <v>0</v>
      </c>
      <c r="CM59" s="13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3">
        <f t="shared" ref="CS59" si="900">CR59</f>
        <v>0</v>
      </c>
      <c r="CT59" s="13">
        <f>CR59</f>
        <v>0</v>
      </c>
      <c r="CU59" s="13">
        <f>CS59</f>
        <v>0</v>
      </c>
      <c r="CV59" s="13">
        <v>0</v>
      </c>
      <c r="CW59" s="13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3">
        <v>0</v>
      </c>
      <c r="DD59" s="13">
        <v>0</v>
      </c>
      <c r="DE59" s="13">
        <v>0</v>
      </c>
      <c r="DF59" s="13">
        <v>0</v>
      </c>
      <c r="DG59" s="13">
        <v>0</v>
      </c>
      <c r="DH59" s="13"/>
      <c r="DI59" s="13"/>
      <c r="DJ59" s="13">
        <v>0</v>
      </c>
      <c r="DK59" s="13">
        <v>0</v>
      </c>
      <c r="DL59" s="13">
        <v>0</v>
      </c>
      <c r="DM59" s="13">
        <v>0</v>
      </c>
      <c r="DN59" s="13">
        <v>0</v>
      </c>
      <c r="DO59" s="13">
        <v>0</v>
      </c>
      <c r="DP59" s="13">
        <v>0</v>
      </c>
      <c r="DQ59" s="13">
        <v>0</v>
      </c>
      <c r="DR59" s="13">
        <v>0</v>
      </c>
      <c r="DS59" s="13">
        <v>0</v>
      </c>
      <c r="DT59" s="13">
        <v>0</v>
      </c>
      <c r="DU59" s="13">
        <v>0</v>
      </c>
      <c r="DV59" s="13">
        <v>0</v>
      </c>
      <c r="DW59" s="13">
        <v>0</v>
      </c>
      <c r="DX59" s="13">
        <v>0</v>
      </c>
      <c r="DY59" s="13">
        <v>0</v>
      </c>
      <c r="DZ59" s="13">
        <v>0</v>
      </c>
      <c r="EA59" s="13">
        <v>0</v>
      </c>
      <c r="EB59" s="13">
        <v>0</v>
      </c>
      <c r="EC59" s="13">
        <v>0</v>
      </c>
      <c r="ED59" s="13">
        <v>0</v>
      </c>
      <c r="EE59" s="13">
        <v>0</v>
      </c>
      <c r="EF59" s="13">
        <v>0</v>
      </c>
      <c r="EG59" s="13">
        <v>50000</v>
      </c>
      <c r="EH59" s="13">
        <v>0</v>
      </c>
      <c r="EI59" s="13">
        <v>0</v>
      </c>
      <c r="EJ59" s="13">
        <v>59500</v>
      </c>
      <c r="EK59" s="13">
        <v>0</v>
      </c>
      <c r="EL59" s="13">
        <v>0</v>
      </c>
      <c r="EM59" s="13">
        <v>10000</v>
      </c>
      <c r="EN59" s="13">
        <v>0</v>
      </c>
      <c r="EO59" s="13">
        <v>0</v>
      </c>
      <c r="EP59" s="13">
        <v>0</v>
      </c>
      <c r="EQ59" s="13">
        <v>0</v>
      </c>
      <c r="ER59" s="13">
        <v>0</v>
      </c>
      <c r="ES59" s="13"/>
      <c r="ET59" s="13"/>
      <c r="EU59" s="13">
        <v>0</v>
      </c>
      <c r="EV59" s="13">
        <v>0</v>
      </c>
      <c r="EW59" s="13">
        <v>0</v>
      </c>
      <c r="EX59" s="13">
        <v>0</v>
      </c>
      <c r="EY59" s="13">
        <v>0</v>
      </c>
      <c r="EZ59" s="13">
        <v>0</v>
      </c>
      <c r="FA59" s="13">
        <v>0</v>
      </c>
      <c r="FB59" s="13">
        <v>0</v>
      </c>
      <c r="FC59" s="13">
        <v>0</v>
      </c>
      <c r="FD59" s="13">
        <v>0</v>
      </c>
      <c r="FE59" s="13">
        <v>0</v>
      </c>
      <c r="FF59" s="13">
        <v>0</v>
      </c>
      <c r="FG59" s="13">
        <v>0</v>
      </c>
      <c r="FH59" s="13">
        <v>0</v>
      </c>
      <c r="FI59" s="13">
        <v>0</v>
      </c>
      <c r="FJ59" s="13">
        <v>0</v>
      </c>
      <c r="FK59" s="13">
        <v>0</v>
      </c>
      <c r="FL59" s="13">
        <v>0</v>
      </c>
      <c r="FM59" s="13">
        <v>0</v>
      </c>
      <c r="FN59" s="13">
        <v>0</v>
      </c>
      <c r="FO59" s="13">
        <v>0</v>
      </c>
      <c r="FP59" s="13">
        <v>0</v>
      </c>
      <c r="FQ59" s="13">
        <v>0</v>
      </c>
      <c r="FR59" s="13">
        <v>0</v>
      </c>
      <c r="FS59" s="13">
        <v>0</v>
      </c>
      <c r="FT59" s="13">
        <v>0</v>
      </c>
      <c r="FU59" s="13">
        <v>0</v>
      </c>
      <c r="FV59" s="13">
        <v>0</v>
      </c>
      <c r="FW59" s="13">
        <v>0</v>
      </c>
      <c r="FX59" s="13">
        <v>0</v>
      </c>
      <c r="FY59" s="13">
        <v>0</v>
      </c>
      <c r="FZ59" s="13">
        <v>7500</v>
      </c>
      <c r="GA59" s="13">
        <v>0</v>
      </c>
      <c r="GB59" s="13">
        <v>0</v>
      </c>
      <c r="GC59" s="13">
        <v>0</v>
      </c>
      <c r="GD59" s="13"/>
      <c r="GE59" s="13"/>
      <c r="GF59" s="13">
        <v>0</v>
      </c>
      <c r="GG59" s="13">
        <v>0</v>
      </c>
      <c r="GH59" s="13">
        <v>0</v>
      </c>
      <c r="GI59" s="13">
        <v>0</v>
      </c>
      <c r="GJ59" s="13">
        <v>0</v>
      </c>
      <c r="GK59" s="13">
        <v>0</v>
      </c>
      <c r="GL59" s="13">
        <v>0</v>
      </c>
      <c r="GM59" s="13">
        <v>0</v>
      </c>
      <c r="GN59" s="13">
        <v>0</v>
      </c>
      <c r="GO59" s="13">
        <v>0</v>
      </c>
      <c r="GP59" s="13">
        <v>0</v>
      </c>
      <c r="GQ59" s="13">
        <v>0</v>
      </c>
      <c r="GR59" s="13">
        <v>0</v>
      </c>
      <c r="GS59" s="13">
        <v>0</v>
      </c>
      <c r="GT59" s="13">
        <v>0</v>
      </c>
      <c r="GU59" s="13">
        <v>0</v>
      </c>
      <c r="GV59" s="13">
        <v>0</v>
      </c>
      <c r="GW59" s="13">
        <v>0</v>
      </c>
      <c r="GX59" s="13">
        <v>0</v>
      </c>
      <c r="GY59" s="13">
        <v>0</v>
      </c>
      <c r="GZ59" s="13">
        <v>0</v>
      </c>
      <c r="HA59" s="13">
        <v>0</v>
      </c>
      <c r="HB59" s="13">
        <v>0</v>
      </c>
      <c r="HC59" s="13">
        <v>0</v>
      </c>
      <c r="HD59" s="13">
        <v>0</v>
      </c>
      <c r="HE59" s="13">
        <v>0</v>
      </c>
      <c r="HF59" s="13">
        <v>0</v>
      </c>
      <c r="HG59" s="13">
        <v>0</v>
      </c>
      <c r="HH59" s="13">
        <v>0</v>
      </c>
      <c r="HI59" s="13">
        <v>0</v>
      </c>
      <c r="HJ59" s="13">
        <v>0</v>
      </c>
      <c r="HK59" s="13">
        <v>0</v>
      </c>
      <c r="HL59" s="13">
        <v>0</v>
      </c>
      <c r="HM59" s="13">
        <v>0</v>
      </c>
      <c r="HN59" s="13">
        <v>0</v>
      </c>
      <c r="HO59" s="13"/>
      <c r="HP59" s="13"/>
      <c r="HQ59" s="13">
        <v>0</v>
      </c>
      <c r="HR59" s="13">
        <v>0</v>
      </c>
      <c r="HS59" s="13">
        <v>0</v>
      </c>
      <c r="HT59" s="13">
        <v>0</v>
      </c>
      <c r="HU59" s="13">
        <v>0</v>
      </c>
      <c r="HV59" s="13">
        <v>0</v>
      </c>
      <c r="HW59" s="13">
        <v>0</v>
      </c>
      <c r="HX59" s="13">
        <v>0</v>
      </c>
      <c r="HY59" s="13">
        <v>0</v>
      </c>
      <c r="HZ59" s="13">
        <v>0</v>
      </c>
      <c r="IA59" s="13">
        <v>0</v>
      </c>
      <c r="IB59" s="13">
        <v>0</v>
      </c>
      <c r="IC59" s="13">
        <v>0</v>
      </c>
      <c r="ID59" s="13">
        <v>0</v>
      </c>
      <c r="IE59" s="13">
        <v>0</v>
      </c>
      <c r="IF59" s="13">
        <v>0</v>
      </c>
      <c r="IG59" s="13">
        <v>0</v>
      </c>
      <c r="IH59" s="13">
        <v>0</v>
      </c>
      <c r="II59" s="13">
        <v>0</v>
      </c>
      <c r="IJ59" s="13">
        <v>0</v>
      </c>
      <c r="IK59" s="13">
        <v>0</v>
      </c>
      <c r="IL59" s="13">
        <v>0</v>
      </c>
      <c r="IM59" s="13">
        <v>0</v>
      </c>
      <c r="IN59" s="13">
        <v>0</v>
      </c>
      <c r="IO59" s="13">
        <v>0</v>
      </c>
      <c r="IP59" s="13">
        <v>0</v>
      </c>
      <c r="IQ59" s="13">
        <v>0</v>
      </c>
      <c r="IR59" s="13">
        <v>0</v>
      </c>
      <c r="IS59" s="13">
        <v>0</v>
      </c>
      <c r="IT59" s="13">
        <v>0</v>
      </c>
      <c r="IU59" s="13">
        <v>0</v>
      </c>
      <c r="IV59" s="13">
        <v>0</v>
      </c>
      <c r="IW59" s="13">
        <v>0</v>
      </c>
      <c r="IX59" s="13">
        <v>0</v>
      </c>
      <c r="IY59" s="13">
        <v>0</v>
      </c>
      <c r="IZ59" s="13"/>
      <c r="JA59" s="13"/>
      <c r="JB59" s="13">
        <f>C59+BY59+AN59+DJ59+EU59+GF59+HQ59</f>
        <v>0</v>
      </c>
      <c r="JC59" s="13">
        <f>D59+BZ59+AO59+DK59+EV59+GG59+HR59</f>
        <v>0</v>
      </c>
      <c r="JD59" s="13">
        <f>E59+CA59+AP59+DL59+EW59+GH59+HS59</f>
        <v>0</v>
      </c>
      <c r="JE59" s="13">
        <f>F59+CB59+AQ59+DM59+EX59+GI59+HT59</f>
        <v>0</v>
      </c>
      <c r="JF59" s="13">
        <f>G59+CC59+AR59+DN59+EY59+GJ59+HU59</f>
        <v>0</v>
      </c>
      <c r="JG59" s="13">
        <f>H59+CD59+AS59+DO59+EZ59+GK59+HV59</f>
        <v>0</v>
      </c>
      <c r="JH59" s="13">
        <f>I59+CE59+AT59+DP59+FA59+GL59+HW59</f>
        <v>0</v>
      </c>
      <c r="JI59" s="13">
        <f>J59+CF59+AU59+DQ59+FB59+GM59+HX59</f>
        <v>0</v>
      </c>
      <c r="JJ59" s="13">
        <f>K59+CG59+AV59+DR59+FC59+GN59+HY59</f>
        <v>0</v>
      </c>
      <c r="JK59" s="13">
        <f>L59+CH59+AW59+DS59+FD59+GO59+HZ59</f>
        <v>0</v>
      </c>
      <c r="JL59" s="13">
        <f>M59+CI59+AX59+DT59+FE59+GP59+IA59</f>
        <v>0</v>
      </c>
      <c r="JM59" s="13">
        <f>N59+CJ59+AY59+DU59+FF59+GQ59+IB59</f>
        <v>0</v>
      </c>
      <c r="JN59" s="13">
        <f>O59+CK59+AZ59+DV59+FG59+GR59+IC59</f>
        <v>0</v>
      </c>
      <c r="JO59" s="13">
        <f>P59+CL59+BA59+DW59+FH59+GS59+ID59</f>
        <v>0</v>
      </c>
      <c r="JP59" s="13">
        <f>Q59+CM59+BB59+DX59+FI59+GT59+IE59</f>
        <v>0</v>
      </c>
      <c r="JQ59" s="13">
        <f>R59+CN59+BC59+DY59+FJ59+GU59+IF59</f>
        <v>0</v>
      </c>
      <c r="JR59" s="13">
        <f>S59+CO59+BD59+DZ59+FK59+GV59+IG59</f>
        <v>0</v>
      </c>
      <c r="JS59" s="13">
        <f>T59+CP59+BE59+EA59+FL59+GW59+IH59</f>
        <v>50000</v>
      </c>
      <c r="JT59" s="13">
        <f>U59+CQ59+BF59+EB59+FM59+GX59+II59</f>
        <v>0</v>
      </c>
      <c r="JU59" s="13">
        <f>V59+CR59+BG59+EC59+FN59+GY59+IJ59</f>
        <v>0</v>
      </c>
      <c r="JV59" s="13">
        <f>W59+CS59+BH59+ED59+FO59+GZ59+IK59</f>
        <v>0</v>
      </c>
      <c r="JW59" s="13">
        <f>X59+CT59+BI59+EE59+FP59+HA59+IL59</f>
        <v>0</v>
      </c>
      <c r="JX59" s="13">
        <f>Y59+CU59+BJ59+EF59+FQ59+HB59+IM59</f>
        <v>0</v>
      </c>
      <c r="JY59" s="13">
        <f>Z59+BK59+CV59+EG59+FR59+HC59+IN59</f>
        <v>50000</v>
      </c>
      <c r="JZ59" s="13">
        <f>AA59+BL59+CW59+EH59+FS59+HD59+IO59</f>
        <v>0</v>
      </c>
      <c r="KA59" s="13">
        <f>AB59+BM59+CX59+EI59+FT59+HE59+IP59</f>
        <v>59500</v>
      </c>
      <c r="KB59" s="13">
        <f>AC59+BN59+CY59+EJ59+FU59+HF59+IQ59</f>
        <v>59500</v>
      </c>
      <c r="KC59" s="13">
        <f>AD59+BO59+CZ59+EK59+FV59+HG59+IR59</f>
        <v>0</v>
      </c>
      <c r="KD59" s="13">
        <f>AE59+BP59+DA59+EL59+FW59+HH59+IS59</f>
        <v>0</v>
      </c>
      <c r="KE59" s="13">
        <f>AF59+BQ59+DB59+EM59+FX59+HI59+IT59</f>
        <v>10000</v>
      </c>
      <c r="KF59" s="13">
        <f>AG59+BR59+DC59+EN59+FY59+HJ59+IU59</f>
        <v>0</v>
      </c>
      <c r="KG59" s="13">
        <f>AH59+BS59+DD59+EO59+FZ59+HK59+IV59</f>
        <v>7500</v>
      </c>
      <c r="KH59" s="13">
        <f>AI59+BT59+DE59+EP59+GA59+HL59+IW59</f>
        <v>7500</v>
      </c>
      <c r="KI59" s="13">
        <f>AJ59+BU59+DF59+EQ59+GB59+HM59+IX59</f>
        <v>18339</v>
      </c>
      <c r="KJ59" s="13">
        <f>AK59+BV59+DG59+ER59+GC59+HN59+IY59</f>
        <v>18339</v>
      </c>
      <c r="KK59" s="13">
        <f>AL59+BW59+DH59+ES59+GD59+HO59+IZ59</f>
        <v>0</v>
      </c>
      <c r="KL59" s="13">
        <f>AM59+BX59+DI59+ET59+GE59+HP59+JA59</f>
        <v>0</v>
      </c>
    </row>
    <row r="60" spans="1:298" ht="15" customHeight="1" x14ac:dyDescent="0.25">
      <c r="A60" s="5">
        <v>32</v>
      </c>
      <c r="B60" s="8" t="s">
        <v>89</v>
      </c>
      <c r="C60" s="12">
        <f t="shared" ref="C60:K60" si="901">SUM(C61:C65)</f>
        <v>2375000</v>
      </c>
      <c r="D60" s="12">
        <f t="shared" ref="D60" si="902">SUM(D61:D65)</f>
        <v>2345000</v>
      </c>
      <c r="E60" s="12">
        <f t="shared" si="901"/>
        <v>2505661.3099999996</v>
      </c>
      <c r="F60" s="12">
        <f t="shared" si="901"/>
        <v>2114140</v>
      </c>
      <c r="G60" s="12">
        <f t="shared" ref="G60" si="903">SUM(G61:G65)</f>
        <v>2109200</v>
      </c>
      <c r="H60" s="12">
        <f t="shared" si="901"/>
        <v>1930705.43</v>
      </c>
      <c r="I60" s="12">
        <f t="shared" si="901"/>
        <v>1412777.55</v>
      </c>
      <c r="J60" s="12">
        <f t="shared" ref="J60" si="904">SUM(J61:J65)</f>
        <v>1517777.55</v>
      </c>
      <c r="K60" s="12">
        <f t="shared" si="901"/>
        <v>1309743.1200000001</v>
      </c>
      <c r="L60" s="12">
        <f t="shared" ref="L60:M60" si="905">SUM(L61:L65)</f>
        <v>556950</v>
      </c>
      <c r="M60" s="12">
        <f t="shared" si="905"/>
        <v>1022457.74</v>
      </c>
      <c r="N60" s="12">
        <f>SUM(N61:N65)</f>
        <v>246068.81</v>
      </c>
      <c r="O60" s="12">
        <f t="shared" ref="O60" si="906">SUM(O61:O65)</f>
        <v>1133541</v>
      </c>
      <c r="P60" s="12">
        <f t="shared" ref="P60:S60" si="907">SUM(P61:P65)</f>
        <v>1514299.74</v>
      </c>
      <c r="Q60" s="12">
        <f>SUM(Q61:Q65)</f>
        <v>840196.63</v>
      </c>
      <c r="R60" s="12">
        <f t="shared" ref="R60" si="908">SUM(R61:R65)</f>
        <v>678521.77</v>
      </c>
      <c r="S60" s="12">
        <f t="shared" si="907"/>
        <v>2051596.01</v>
      </c>
      <c r="T60" s="12">
        <f>SUM(T61:T65)</f>
        <v>1327752.3399999999</v>
      </c>
      <c r="U60" s="12">
        <f t="shared" ref="U60:V60" si="909">SUM(U61:U65)</f>
        <v>521722</v>
      </c>
      <c r="V60" s="12">
        <f t="shared" si="909"/>
        <v>2878206.75</v>
      </c>
      <c r="W60" s="12">
        <f t="shared" ref="W60:Y60" si="910">SUM(W61:W65)</f>
        <v>773357.58000000007</v>
      </c>
      <c r="X60" s="12">
        <f t="shared" ref="X60" si="911">SUM(X61:X65)</f>
        <v>3963000</v>
      </c>
      <c r="Y60" s="12">
        <f t="shared" si="910"/>
        <v>3428000</v>
      </c>
      <c r="Z60" s="12">
        <f t="shared" ref="Z60:AD60" si="912">SUM(Z61:Z65)</f>
        <v>2940628.57</v>
      </c>
      <c r="AA60" s="12">
        <f t="shared" si="912"/>
        <v>276000</v>
      </c>
      <c r="AB60" s="12">
        <f t="shared" ref="AB60:AJ60" si="913">SUM(AB61:AB65)</f>
        <v>580000</v>
      </c>
      <c r="AC60" s="12">
        <f t="shared" si="912"/>
        <v>314011.64</v>
      </c>
      <c r="AD60" s="12">
        <f t="shared" si="912"/>
        <v>1242500</v>
      </c>
      <c r="AE60" s="12">
        <f t="shared" si="913"/>
        <v>1072500</v>
      </c>
      <c r="AF60" s="12">
        <f t="shared" ref="AF60" si="914">SUM(AF61:AF65)</f>
        <v>693460.44</v>
      </c>
      <c r="AG60" s="12">
        <f t="shared" ref="AG60:AH60" si="915">SUM(AG61:AG65)</f>
        <v>351000</v>
      </c>
      <c r="AH60" s="12">
        <f t="shared" si="915"/>
        <v>351000</v>
      </c>
      <c r="AI60" s="12">
        <f t="shared" ref="AI60" si="916">SUM(AI61:AI65)</f>
        <v>285396.3</v>
      </c>
      <c r="AJ60" s="12">
        <f t="shared" si="913"/>
        <v>397700</v>
      </c>
      <c r="AK60" s="12">
        <f t="shared" ref="AK60:CZ60" si="917">SUM(AK61:AK66)</f>
        <v>397700</v>
      </c>
      <c r="AL60" s="12">
        <f t="shared" si="917"/>
        <v>0</v>
      </c>
      <c r="AM60" s="12">
        <f t="shared" si="917"/>
        <v>0</v>
      </c>
      <c r="AN60" s="12">
        <f t="shared" si="917"/>
        <v>0</v>
      </c>
      <c r="AO60" s="12">
        <f t="shared" si="917"/>
        <v>110000</v>
      </c>
      <c r="AP60" s="12">
        <f t="shared" si="917"/>
        <v>100246.08</v>
      </c>
      <c r="AQ60" s="12">
        <f t="shared" si="917"/>
        <v>72700</v>
      </c>
      <c r="AR60" s="12">
        <f t="shared" si="917"/>
        <v>72700</v>
      </c>
      <c r="AS60" s="12">
        <f t="shared" si="917"/>
        <v>72751.679999999993</v>
      </c>
      <c r="AT60" s="12">
        <f t="shared" si="917"/>
        <v>52211.5</v>
      </c>
      <c r="AU60" s="12">
        <f t="shared" si="917"/>
        <v>5234</v>
      </c>
      <c r="AV60" s="12">
        <f t="shared" si="917"/>
        <v>5024.6400000000003</v>
      </c>
      <c r="AW60" s="12">
        <f t="shared" si="917"/>
        <v>5170</v>
      </c>
      <c r="AX60" s="12">
        <f t="shared" si="917"/>
        <v>5170</v>
      </c>
      <c r="AY60" s="12">
        <f t="shared" si="917"/>
        <v>4997.76</v>
      </c>
      <c r="AZ60" s="12">
        <f t="shared" si="917"/>
        <v>5500</v>
      </c>
      <c r="BA60" s="12">
        <f t="shared" si="917"/>
        <v>5500</v>
      </c>
      <c r="BB60" s="12">
        <f t="shared" si="917"/>
        <v>0</v>
      </c>
      <c r="BC60" s="12">
        <f t="shared" si="917"/>
        <v>5288.46</v>
      </c>
      <c r="BD60" s="12">
        <f t="shared" si="917"/>
        <v>16250</v>
      </c>
      <c r="BE60" s="12">
        <f t="shared" si="917"/>
        <v>16242.24</v>
      </c>
      <c r="BF60" s="12">
        <f t="shared" si="917"/>
        <v>46635</v>
      </c>
      <c r="BG60" s="12">
        <f t="shared" si="917"/>
        <v>56645</v>
      </c>
      <c r="BH60" s="12">
        <f t="shared" si="917"/>
        <v>84020.160000000003</v>
      </c>
      <c r="BI60" s="12">
        <f t="shared" si="917"/>
        <v>82000</v>
      </c>
      <c r="BJ60" s="12">
        <f t="shared" si="917"/>
        <v>112455</v>
      </c>
      <c r="BK60" s="12">
        <f t="shared" si="917"/>
        <v>58980.959999999999</v>
      </c>
      <c r="BL60" s="12">
        <f t="shared" si="917"/>
        <v>0</v>
      </c>
      <c r="BM60" s="12">
        <f t="shared" si="917"/>
        <v>0</v>
      </c>
      <c r="BN60" s="12">
        <f t="shared" si="917"/>
        <v>49817</v>
      </c>
      <c r="BO60" s="12">
        <f t="shared" si="917"/>
        <v>0</v>
      </c>
      <c r="BP60" s="12">
        <f t="shared" si="917"/>
        <v>10959.74</v>
      </c>
      <c r="BQ60" s="12">
        <f t="shared" si="917"/>
        <v>45266.74</v>
      </c>
      <c r="BR60" s="12">
        <f t="shared" si="917"/>
        <v>0</v>
      </c>
      <c r="BS60" s="12">
        <f t="shared" si="917"/>
        <v>8000</v>
      </c>
      <c r="BT60" s="12">
        <f t="shared" si="917"/>
        <v>40285.54</v>
      </c>
      <c r="BU60" s="12">
        <f t="shared" si="917"/>
        <v>0</v>
      </c>
      <c r="BV60" s="12">
        <f t="shared" si="917"/>
        <v>0</v>
      </c>
      <c r="BW60" s="12">
        <f t="shared" si="917"/>
        <v>0</v>
      </c>
      <c r="BX60" s="12">
        <f t="shared" si="917"/>
        <v>0</v>
      </c>
      <c r="BY60" s="12">
        <f t="shared" si="917"/>
        <v>0</v>
      </c>
      <c r="BZ60" s="12">
        <f t="shared" si="917"/>
        <v>0</v>
      </c>
      <c r="CA60" s="12">
        <f t="shared" si="917"/>
        <v>0</v>
      </c>
      <c r="CB60" s="12">
        <f t="shared" si="917"/>
        <v>0</v>
      </c>
      <c r="CC60" s="12">
        <f t="shared" si="917"/>
        <v>0</v>
      </c>
      <c r="CD60" s="12">
        <f t="shared" si="917"/>
        <v>0</v>
      </c>
      <c r="CE60" s="12">
        <f t="shared" si="917"/>
        <v>0</v>
      </c>
      <c r="CF60" s="12">
        <f t="shared" si="917"/>
        <v>0</v>
      </c>
      <c r="CG60" s="12">
        <f t="shared" si="917"/>
        <v>0</v>
      </c>
      <c r="CH60" s="12">
        <f t="shared" si="917"/>
        <v>0</v>
      </c>
      <c r="CI60" s="12">
        <f t="shared" si="917"/>
        <v>0</v>
      </c>
      <c r="CJ60" s="12">
        <f t="shared" si="917"/>
        <v>0</v>
      </c>
      <c r="CK60" s="12">
        <f t="shared" si="917"/>
        <v>0</v>
      </c>
      <c r="CL60" s="12">
        <f t="shared" si="917"/>
        <v>0</v>
      </c>
      <c r="CM60" s="12">
        <f t="shared" si="917"/>
        <v>0</v>
      </c>
      <c r="CN60" s="12">
        <f t="shared" si="917"/>
        <v>0</v>
      </c>
      <c r="CO60" s="12">
        <f t="shared" si="917"/>
        <v>0</v>
      </c>
      <c r="CP60" s="12">
        <f t="shared" si="917"/>
        <v>0</v>
      </c>
      <c r="CQ60" s="12">
        <f t="shared" si="917"/>
        <v>0</v>
      </c>
      <c r="CR60" s="12">
        <f t="shared" si="917"/>
        <v>0</v>
      </c>
      <c r="CS60" s="12">
        <f t="shared" si="917"/>
        <v>0</v>
      </c>
      <c r="CT60" s="12">
        <f t="shared" si="917"/>
        <v>0</v>
      </c>
      <c r="CU60" s="12">
        <f t="shared" si="917"/>
        <v>0</v>
      </c>
      <c r="CV60" s="12">
        <f t="shared" si="917"/>
        <v>121.6</v>
      </c>
      <c r="CW60" s="12">
        <f t="shared" si="917"/>
        <v>0</v>
      </c>
      <c r="CX60" s="12">
        <f t="shared" si="917"/>
        <v>0</v>
      </c>
      <c r="CY60" s="12">
        <f t="shared" si="917"/>
        <v>0</v>
      </c>
      <c r="CZ60" s="12">
        <f t="shared" si="917"/>
        <v>0</v>
      </c>
      <c r="DA60" s="12">
        <f t="shared" ref="DA60:FP60" si="918">SUM(DA61:DA66)</f>
        <v>0</v>
      </c>
      <c r="DB60" s="12">
        <f t="shared" si="918"/>
        <v>0</v>
      </c>
      <c r="DC60" s="12">
        <f t="shared" si="918"/>
        <v>0</v>
      </c>
      <c r="DD60" s="12">
        <f t="shared" si="918"/>
        <v>0</v>
      </c>
      <c r="DE60" s="12">
        <f t="shared" si="918"/>
        <v>0</v>
      </c>
      <c r="DF60" s="12">
        <f t="shared" si="918"/>
        <v>0</v>
      </c>
      <c r="DG60" s="12">
        <f t="shared" si="918"/>
        <v>0</v>
      </c>
      <c r="DH60" s="12">
        <f t="shared" si="918"/>
        <v>0</v>
      </c>
      <c r="DI60" s="12">
        <f t="shared" si="918"/>
        <v>0</v>
      </c>
      <c r="DJ60" s="12">
        <f t="shared" si="918"/>
        <v>2605000</v>
      </c>
      <c r="DK60" s="12">
        <f t="shared" si="918"/>
        <v>2605000</v>
      </c>
      <c r="DL60" s="12">
        <f t="shared" si="918"/>
        <v>2346277</v>
      </c>
      <c r="DM60" s="12">
        <f t="shared" si="918"/>
        <v>1849575</v>
      </c>
      <c r="DN60" s="12">
        <f t="shared" si="918"/>
        <v>2774575</v>
      </c>
      <c r="DO60" s="12">
        <f t="shared" si="918"/>
        <v>2477683.6</v>
      </c>
      <c r="DP60" s="12">
        <f t="shared" si="918"/>
        <v>1505363.96</v>
      </c>
      <c r="DQ60" s="12">
        <f t="shared" si="918"/>
        <v>1393363.96</v>
      </c>
      <c r="DR60" s="12">
        <f t="shared" si="918"/>
        <v>1133638.6600000001</v>
      </c>
      <c r="DS60" s="12">
        <f t="shared" si="918"/>
        <v>1147096</v>
      </c>
      <c r="DT60" s="12">
        <f t="shared" si="918"/>
        <v>1392096</v>
      </c>
      <c r="DU60" s="12">
        <f t="shared" si="918"/>
        <v>916421.17999999993</v>
      </c>
      <c r="DV60" s="12">
        <f t="shared" si="918"/>
        <v>1156120</v>
      </c>
      <c r="DW60" s="12">
        <f t="shared" si="918"/>
        <v>1171320</v>
      </c>
      <c r="DX60" s="12">
        <f t="shared" si="918"/>
        <v>733481.03</v>
      </c>
      <c r="DY60" s="12">
        <f t="shared" si="918"/>
        <v>2653168</v>
      </c>
      <c r="DZ60" s="12">
        <f t="shared" si="918"/>
        <v>1451227</v>
      </c>
      <c r="EA60" s="12">
        <f t="shared" si="918"/>
        <v>1622117.69</v>
      </c>
      <c r="EB60" s="12">
        <f t="shared" si="918"/>
        <v>631967</v>
      </c>
      <c r="EC60" s="12">
        <f t="shared" si="918"/>
        <v>3043585.43</v>
      </c>
      <c r="ED60" s="12">
        <f t="shared" si="918"/>
        <v>864597.6399999999</v>
      </c>
      <c r="EE60" s="12">
        <f t="shared" si="918"/>
        <v>1745000</v>
      </c>
      <c r="EF60" s="12">
        <f t="shared" si="918"/>
        <v>1130000</v>
      </c>
      <c r="EG60" s="12">
        <f t="shared" si="918"/>
        <v>722043.58000000007</v>
      </c>
      <c r="EH60" s="12">
        <f t="shared" si="918"/>
        <v>600000</v>
      </c>
      <c r="EI60" s="12">
        <f t="shared" si="918"/>
        <v>740000</v>
      </c>
      <c r="EJ60" s="12">
        <f t="shared" si="918"/>
        <v>719463.27</v>
      </c>
      <c r="EK60" s="12">
        <f t="shared" si="918"/>
        <v>430000</v>
      </c>
      <c r="EL60" s="12">
        <f t="shared" si="918"/>
        <v>600000</v>
      </c>
      <c r="EM60" s="12">
        <f t="shared" si="918"/>
        <v>936098.31</v>
      </c>
      <c r="EN60" s="12">
        <f t="shared" si="918"/>
        <v>505000</v>
      </c>
      <c r="EO60" s="12">
        <f t="shared" si="918"/>
        <v>670000</v>
      </c>
      <c r="EP60" s="12">
        <f t="shared" si="918"/>
        <v>642778.23</v>
      </c>
      <c r="EQ60" s="12">
        <f t="shared" si="918"/>
        <v>695000</v>
      </c>
      <c r="ER60" s="12">
        <f t="shared" si="918"/>
        <v>927950</v>
      </c>
      <c r="ES60" s="12">
        <f t="shared" si="918"/>
        <v>0</v>
      </c>
      <c r="ET60" s="12">
        <f t="shared" si="918"/>
        <v>0</v>
      </c>
      <c r="EU60" s="12">
        <f t="shared" si="918"/>
        <v>0</v>
      </c>
      <c r="EV60" s="12">
        <f t="shared" si="918"/>
        <v>285</v>
      </c>
      <c r="EW60" s="12">
        <f t="shared" si="918"/>
        <v>285</v>
      </c>
      <c r="EX60" s="12">
        <f t="shared" si="918"/>
        <v>300</v>
      </c>
      <c r="EY60" s="12">
        <f t="shared" si="918"/>
        <v>300</v>
      </c>
      <c r="EZ60" s="12">
        <f t="shared" si="918"/>
        <v>300</v>
      </c>
      <c r="FA60" s="12">
        <f t="shared" si="918"/>
        <v>388.5</v>
      </c>
      <c r="FB60" s="12">
        <f t="shared" si="918"/>
        <v>315</v>
      </c>
      <c r="FC60" s="12">
        <f t="shared" si="918"/>
        <v>315</v>
      </c>
      <c r="FD60" s="12">
        <f t="shared" si="918"/>
        <v>302</v>
      </c>
      <c r="FE60" s="12">
        <f t="shared" si="918"/>
        <v>302</v>
      </c>
      <c r="FF60" s="12">
        <f t="shared" si="918"/>
        <v>320</v>
      </c>
      <c r="FG60" s="12">
        <f t="shared" si="918"/>
        <v>500</v>
      </c>
      <c r="FH60" s="12">
        <f t="shared" si="918"/>
        <v>500</v>
      </c>
      <c r="FI60" s="12">
        <f t="shared" si="918"/>
        <v>330</v>
      </c>
      <c r="FJ60" s="12">
        <f t="shared" si="918"/>
        <v>500</v>
      </c>
      <c r="FK60" s="12">
        <f t="shared" si="918"/>
        <v>500</v>
      </c>
      <c r="FL60" s="12">
        <f t="shared" si="918"/>
        <v>340</v>
      </c>
      <c r="FM60" s="12">
        <f t="shared" si="918"/>
        <v>400</v>
      </c>
      <c r="FN60" s="12">
        <f t="shared" si="918"/>
        <v>350</v>
      </c>
      <c r="FO60" s="12">
        <f t="shared" si="918"/>
        <v>350</v>
      </c>
      <c r="FP60" s="12">
        <f t="shared" si="918"/>
        <v>300</v>
      </c>
      <c r="FQ60" s="12">
        <f t="shared" ref="FQ60:IF60" si="919">SUM(FQ61:FQ66)</f>
        <v>300</v>
      </c>
      <c r="FR60" s="12">
        <f t="shared" si="919"/>
        <v>426</v>
      </c>
      <c r="FS60" s="12">
        <f t="shared" si="919"/>
        <v>0</v>
      </c>
      <c r="FT60" s="12">
        <f t="shared" si="919"/>
        <v>0</v>
      </c>
      <c r="FU60" s="12">
        <f t="shared" si="919"/>
        <v>0</v>
      </c>
      <c r="FV60" s="12">
        <f t="shared" si="919"/>
        <v>0</v>
      </c>
      <c r="FW60" s="12">
        <f t="shared" si="919"/>
        <v>0</v>
      </c>
      <c r="FX60" s="12">
        <f t="shared" si="919"/>
        <v>0</v>
      </c>
      <c r="FY60" s="12">
        <f t="shared" si="919"/>
        <v>360</v>
      </c>
      <c r="FZ60" s="12">
        <f t="shared" si="919"/>
        <v>360</v>
      </c>
      <c r="GA60" s="12">
        <f t="shared" si="919"/>
        <v>0</v>
      </c>
      <c r="GB60" s="12">
        <f t="shared" si="919"/>
        <v>380</v>
      </c>
      <c r="GC60" s="12">
        <f t="shared" si="919"/>
        <v>380</v>
      </c>
      <c r="GD60" s="12">
        <f t="shared" si="919"/>
        <v>0</v>
      </c>
      <c r="GE60" s="12">
        <f t="shared" si="919"/>
        <v>0</v>
      </c>
      <c r="GF60" s="12">
        <f t="shared" si="919"/>
        <v>0</v>
      </c>
      <c r="GG60" s="12">
        <f t="shared" si="919"/>
        <v>0</v>
      </c>
      <c r="GH60" s="12">
        <f t="shared" si="919"/>
        <v>0</v>
      </c>
      <c r="GI60" s="12">
        <f t="shared" si="919"/>
        <v>0</v>
      </c>
      <c r="GJ60" s="12">
        <f t="shared" si="919"/>
        <v>0</v>
      </c>
      <c r="GK60" s="12">
        <f t="shared" si="919"/>
        <v>9.6</v>
      </c>
      <c r="GL60" s="12">
        <f t="shared" si="919"/>
        <v>0</v>
      </c>
      <c r="GM60" s="12">
        <f t="shared" si="919"/>
        <v>0</v>
      </c>
      <c r="GN60" s="12">
        <f t="shared" si="919"/>
        <v>0</v>
      </c>
      <c r="GO60" s="12">
        <f t="shared" si="919"/>
        <v>0</v>
      </c>
      <c r="GP60" s="12">
        <f t="shared" si="919"/>
        <v>0</v>
      </c>
      <c r="GQ60" s="12">
        <f t="shared" si="919"/>
        <v>0</v>
      </c>
      <c r="GR60" s="12">
        <f t="shared" si="919"/>
        <v>0</v>
      </c>
      <c r="GS60" s="12">
        <f t="shared" si="919"/>
        <v>0</v>
      </c>
      <c r="GT60" s="12">
        <f t="shared" si="919"/>
        <v>0</v>
      </c>
      <c r="GU60" s="12">
        <f t="shared" si="919"/>
        <v>0</v>
      </c>
      <c r="GV60" s="12">
        <f t="shared" si="919"/>
        <v>0</v>
      </c>
      <c r="GW60" s="12">
        <f t="shared" si="919"/>
        <v>0</v>
      </c>
      <c r="GX60" s="12">
        <f t="shared" si="919"/>
        <v>0</v>
      </c>
      <c r="GY60" s="12">
        <f t="shared" si="919"/>
        <v>0</v>
      </c>
      <c r="GZ60" s="12">
        <f t="shared" si="919"/>
        <v>0</v>
      </c>
      <c r="HA60" s="12">
        <f t="shared" si="919"/>
        <v>0</v>
      </c>
      <c r="HB60" s="12">
        <f t="shared" si="919"/>
        <v>0</v>
      </c>
      <c r="HC60" s="12">
        <f t="shared" si="919"/>
        <v>144.4</v>
      </c>
      <c r="HD60" s="12">
        <f t="shared" si="919"/>
        <v>0</v>
      </c>
      <c r="HE60" s="12">
        <f t="shared" si="919"/>
        <v>0</v>
      </c>
      <c r="HF60" s="12">
        <f t="shared" si="919"/>
        <v>0</v>
      </c>
      <c r="HG60" s="12">
        <f t="shared" si="919"/>
        <v>0</v>
      </c>
      <c r="HH60" s="12">
        <f t="shared" si="919"/>
        <v>0</v>
      </c>
      <c r="HI60" s="12">
        <f t="shared" si="919"/>
        <v>0</v>
      </c>
      <c r="HJ60" s="12">
        <f t="shared" si="919"/>
        <v>0</v>
      </c>
      <c r="HK60" s="12">
        <f t="shared" si="919"/>
        <v>0</v>
      </c>
      <c r="HL60" s="12">
        <f t="shared" si="919"/>
        <v>0</v>
      </c>
      <c r="HM60" s="12">
        <f t="shared" si="919"/>
        <v>0</v>
      </c>
      <c r="HN60" s="12">
        <f t="shared" si="919"/>
        <v>0</v>
      </c>
      <c r="HO60" s="12">
        <f t="shared" si="919"/>
        <v>0</v>
      </c>
      <c r="HP60" s="12">
        <f t="shared" si="919"/>
        <v>0</v>
      </c>
      <c r="HQ60" s="12">
        <f t="shared" si="919"/>
        <v>0</v>
      </c>
      <c r="HR60" s="12">
        <f t="shared" si="919"/>
        <v>503849.48</v>
      </c>
      <c r="HS60" s="12">
        <f t="shared" si="919"/>
        <v>521150.75</v>
      </c>
      <c r="HT60" s="12">
        <f t="shared" si="919"/>
        <v>226660</v>
      </c>
      <c r="HU60" s="12">
        <f t="shared" si="919"/>
        <v>246660</v>
      </c>
      <c r="HV60" s="12">
        <f t="shared" si="919"/>
        <v>125815.07</v>
      </c>
      <c r="HW60" s="12">
        <f t="shared" si="919"/>
        <v>60600</v>
      </c>
      <c r="HX60" s="12">
        <f t="shared" si="919"/>
        <v>104200</v>
      </c>
      <c r="HY60" s="12">
        <f t="shared" si="919"/>
        <v>80891.240000000005</v>
      </c>
      <c r="HZ60" s="12">
        <f t="shared" si="919"/>
        <v>47308</v>
      </c>
      <c r="IA60" s="12">
        <f t="shared" si="919"/>
        <v>47308</v>
      </c>
      <c r="IB60" s="12">
        <f t="shared" si="919"/>
        <v>83603.78</v>
      </c>
      <c r="IC60" s="12">
        <f t="shared" si="919"/>
        <v>54680</v>
      </c>
      <c r="ID60" s="12">
        <f t="shared" si="919"/>
        <v>57140</v>
      </c>
      <c r="IE60" s="12">
        <f t="shared" si="919"/>
        <v>39501.899999999994</v>
      </c>
      <c r="IF60" s="12">
        <f t="shared" si="919"/>
        <v>142493.53999999998</v>
      </c>
      <c r="IG60" s="12">
        <f t="shared" ref="IG60:KI60" si="920">SUM(IG61:IG66)</f>
        <v>356228</v>
      </c>
      <c r="IH60" s="12">
        <f t="shared" si="920"/>
        <v>69452.19</v>
      </c>
      <c r="II60" s="12">
        <f t="shared" si="920"/>
        <v>29084</v>
      </c>
      <c r="IJ60" s="12">
        <f t="shared" si="920"/>
        <v>135000</v>
      </c>
      <c r="IK60" s="12">
        <f t="shared" si="920"/>
        <v>57140.01</v>
      </c>
      <c r="IL60" s="12">
        <f t="shared" si="920"/>
        <v>231100</v>
      </c>
      <c r="IM60" s="12">
        <f t="shared" si="920"/>
        <v>231100</v>
      </c>
      <c r="IN60" s="12">
        <f t="shared" si="920"/>
        <v>20443.38</v>
      </c>
      <c r="IO60" s="12">
        <f t="shared" si="920"/>
        <v>11000</v>
      </c>
      <c r="IP60" s="12">
        <f t="shared" si="920"/>
        <v>42000</v>
      </c>
      <c r="IQ60" s="12">
        <f t="shared" si="920"/>
        <v>17394.150000000001</v>
      </c>
      <c r="IR60" s="12">
        <f t="shared" si="920"/>
        <v>0</v>
      </c>
      <c r="IS60" s="12">
        <f t="shared" si="920"/>
        <v>0</v>
      </c>
      <c r="IT60" s="12">
        <f t="shared" si="920"/>
        <v>0</v>
      </c>
      <c r="IU60" s="12">
        <f t="shared" si="920"/>
        <v>0</v>
      </c>
      <c r="IV60" s="12">
        <f t="shared" si="920"/>
        <v>0</v>
      </c>
      <c r="IW60" s="12">
        <f t="shared" si="920"/>
        <v>0</v>
      </c>
      <c r="IX60" s="12">
        <f t="shared" si="920"/>
        <v>0</v>
      </c>
      <c r="IY60" s="12">
        <f t="shared" si="920"/>
        <v>0</v>
      </c>
      <c r="IZ60" s="12">
        <f t="shared" si="920"/>
        <v>0</v>
      </c>
      <c r="JA60" s="12">
        <f t="shared" si="920"/>
        <v>0</v>
      </c>
      <c r="JB60" s="12">
        <f t="shared" si="920"/>
        <v>4980000</v>
      </c>
      <c r="JC60" s="12">
        <f t="shared" si="920"/>
        <v>5564134.4800000004</v>
      </c>
      <c r="JD60" s="12">
        <f t="shared" si="920"/>
        <v>5473620.1400000006</v>
      </c>
      <c r="JE60" s="12">
        <f t="shared" si="920"/>
        <v>4263375</v>
      </c>
      <c r="JF60" s="12">
        <f t="shared" si="920"/>
        <v>5203435</v>
      </c>
      <c r="JG60" s="12">
        <f t="shared" si="920"/>
        <v>4607265.38</v>
      </c>
      <c r="JH60" s="12">
        <f t="shared" si="920"/>
        <v>3031341.51</v>
      </c>
      <c r="JI60" s="12">
        <f t="shared" si="920"/>
        <v>3020890.51</v>
      </c>
      <c r="JJ60" s="12">
        <f t="shared" si="920"/>
        <v>2529612.66</v>
      </c>
      <c r="JK60" s="12">
        <f t="shared" si="920"/>
        <v>1756826</v>
      </c>
      <c r="JL60" s="12">
        <f t="shared" si="920"/>
        <v>2467333.7400000002</v>
      </c>
      <c r="JM60" s="12">
        <f t="shared" si="920"/>
        <v>1251411.53</v>
      </c>
      <c r="JN60" s="12">
        <f t="shared" si="920"/>
        <v>2350341</v>
      </c>
      <c r="JO60" s="12">
        <f t="shared" si="920"/>
        <v>2748759.74</v>
      </c>
      <c r="JP60" s="12">
        <f t="shared" si="920"/>
        <v>1613509.56</v>
      </c>
      <c r="JQ60" s="12">
        <f t="shared" si="920"/>
        <v>3479971.77</v>
      </c>
      <c r="JR60" s="12">
        <f t="shared" si="920"/>
        <v>3875801.01</v>
      </c>
      <c r="JS60" s="12">
        <f t="shared" si="920"/>
        <v>3035904.4600000004</v>
      </c>
      <c r="JT60" s="12">
        <f t="shared" si="920"/>
        <v>1229808</v>
      </c>
      <c r="JU60" s="12">
        <f t="shared" si="920"/>
        <v>6113787.1799999997</v>
      </c>
      <c r="JV60" s="12">
        <f t="shared" si="920"/>
        <v>1779465.39</v>
      </c>
      <c r="JW60" s="12">
        <f t="shared" si="920"/>
        <v>6021400</v>
      </c>
      <c r="JX60" s="12">
        <f t="shared" si="920"/>
        <v>4901855</v>
      </c>
      <c r="JY60" s="12">
        <f t="shared" si="920"/>
        <v>3742788.4899999998</v>
      </c>
      <c r="JZ60" s="12">
        <f t="shared" si="920"/>
        <v>887000</v>
      </c>
      <c r="KA60" s="12">
        <f t="shared" si="920"/>
        <v>1362000</v>
      </c>
      <c r="KB60" s="12">
        <f t="shared" si="920"/>
        <v>1100686.06</v>
      </c>
      <c r="KC60" s="12">
        <f t="shared" si="920"/>
        <v>1672500</v>
      </c>
      <c r="KD60" s="12">
        <f t="shared" si="920"/>
        <v>1683459.74</v>
      </c>
      <c r="KE60" s="12">
        <f t="shared" si="920"/>
        <v>1674825.49</v>
      </c>
      <c r="KF60" s="12">
        <f t="shared" si="920"/>
        <v>856360</v>
      </c>
      <c r="KG60" s="12">
        <f t="shared" si="920"/>
        <v>1029360</v>
      </c>
      <c r="KH60" s="12">
        <f t="shared" si="920"/>
        <v>968460.07000000007</v>
      </c>
      <c r="KI60" s="12">
        <f t="shared" si="920"/>
        <v>1093080</v>
      </c>
      <c r="KJ60" s="12">
        <f>SUM(KJ61:KJ66)</f>
        <v>1326030</v>
      </c>
      <c r="KK60" s="12">
        <f>SUM(KK61:KK66)</f>
        <v>0</v>
      </c>
      <c r="KL60" s="12">
        <f>SUM(KL61:KL66)</f>
        <v>0</v>
      </c>
    </row>
    <row r="61" spans="1:298" x14ac:dyDescent="0.25">
      <c r="A61" s="5">
        <v>3201</v>
      </c>
      <c r="B61" s="9" t="s">
        <v>259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/>
      <c r="AM61" s="13"/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13">
        <v>0</v>
      </c>
      <c r="AX61" s="13">
        <v>0</v>
      </c>
      <c r="AY61" s="14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13">
        <v>0</v>
      </c>
      <c r="BI61" s="13">
        <v>0</v>
      </c>
      <c r="BJ61" s="13">
        <v>0</v>
      </c>
      <c r="BK61" s="13">
        <v>0</v>
      </c>
      <c r="BL61" s="13">
        <v>0</v>
      </c>
      <c r="BM61" s="13">
        <v>0</v>
      </c>
      <c r="BN61" s="13">
        <v>0</v>
      </c>
      <c r="BO61" s="13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/>
      <c r="BX61" s="13"/>
      <c r="BY61" s="13">
        <v>0</v>
      </c>
      <c r="BZ61" s="13">
        <v>0</v>
      </c>
      <c r="CA61" s="13">
        <v>0</v>
      </c>
      <c r="CB61" s="13">
        <v>0</v>
      </c>
      <c r="CC61" s="13">
        <v>0</v>
      </c>
      <c r="CD61" s="13">
        <v>0</v>
      </c>
      <c r="CE61" s="13">
        <v>0</v>
      </c>
      <c r="CF61" s="13">
        <v>0</v>
      </c>
      <c r="CG61" s="13">
        <v>0</v>
      </c>
      <c r="CH61" s="13">
        <v>0</v>
      </c>
      <c r="CI61" s="13">
        <v>0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3">
        <v>0</v>
      </c>
      <c r="CQ61" s="13">
        <v>0</v>
      </c>
      <c r="CR61" s="13">
        <v>0</v>
      </c>
      <c r="CS61" s="13">
        <v>0</v>
      </c>
      <c r="CT61" s="13">
        <v>0</v>
      </c>
      <c r="CU61" s="13">
        <v>0</v>
      </c>
      <c r="CV61" s="13">
        <v>0</v>
      </c>
      <c r="CW61" s="13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3">
        <v>0</v>
      </c>
      <c r="DD61" s="13">
        <v>0</v>
      </c>
      <c r="DE61" s="13">
        <v>0</v>
      </c>
      <c r="DF61" s="13">
        <v>0</v>
      </c>
      <c r="DG61" s="13">
        <v>0</v>
      </c>
      <c r="DH61" s="13"/>
      <c r="DI61" s="13"/>
      <c r="DJ61" s="13">
        <v>0</v>
      </c>
      <c r="DK61" s="13">
        <v>0</v>
      </c>
      <c r="DL61" s="13">
        <v>0</v>
      </c>
      <c r="DM61" s="13">
        <v>0</v>
      </c>
      <c r="DN61" s="13">
        <v>0</v>
      </c>
      <c r="DO61" s="13">
        <v>0</v>
      </c>
      <c r="DP61" s="13">
        <v>0</v>
      </c>
      <c r="DQ61" s="13">
        <v>0</v>
      </c>
      <c r="DR61" s="13">
        <v>0</v>
      </c>
      <c r="DS61" s="13">
        <v>0</v>
      </c>
      <c r="DT61" s="13">
        <v>0</v>
      </c>
      <c r="DU61" s="13">
        <v>0</v>
      </c>
      <c r="DV61" s="13">
        <v>0</v>
      </c>
      <c r="DW61" s="13">
        <v>0</v>
      </c>
      <c r="DX61" s="13">
        <v>0</v>
      </c>
      <c r="DY61" s="13">
        <v>0</v>
      </c>
      <c r="DZ61" s="13">
        <v>0</v>
      </c>
      <c r="EA61" s="13">
        <v>0</v>
      </c>
      <c r="EB61" s="13">
        <v>0</v>
      </c>
      <c r="EC61" s="13">
        <v>0</v>
      </c>
      <c r="ED61" s="13">
        <v>0</v>
      </c>
      <c r="EE61" s="13">
        <v>0</v>
      </c>
      <c r="EF61" s="13">
        <v>0</v>
      </c>
      <c r="EG61" s="13">
        <v>0</v>
      </c>
      <c r="EH61" s="13">
        <v>0</v>
      </c>
      <c r="EI61" s="13">
        <v>0</v>
      </c>
      <c r="EJ61" s="13">
        <v>0</v>
      </c>
      <c r="EK61" s="13">
        <v>0</v>
      </c>
      <c r="EL61" s="13">
        <v>0</v>
      </c>
      <c r="EM61" s="13">
        <v>0</v>
      </c>
      <c r="EN61" s="13">
        <v>0</v>
      </c>
      <c r="EO61" s="13">
        <v>0</v>
      </c>
      <c r="EP61" s="13">
        <v>0</v>
      </c>
      <c r="EQ61" s="13">
        <v>0</v>
      </c>
      <c r="ER61" s="13">
        <v>0</v>
      </c>
      <c r="ES61" s="13"/>
      <c r="ET61" s="13"/>
      <c r="EU61" s="13">
        <v>0</v>
      </c>
      <c r="EV61" s="13">
        <v>0</v>
      </c>
      <c r="EW61" s="13">
        <v>0</v>
      </c>
      <c r="EX61" s="13">
        <v>0</v>
      </c>
      <c r="EY61" s="13">
        <v>0</v>
      </c>
      <c r="EZ61" s="13">
        <v>0</v>
      </c>
      <c r="FA61" s="13">
        <v>0</v>
      </c>
      <c r="FB61" s="13">
        <v>0</v>
      </c>
      <c r="FC61" s="13">
        <v>0</v>
      </c>
      <c r="FD61" s="13">
        <v>0</v>
      </c>
      <c r="FE61" s="13">
        <v>0</v>
      </c>
      <c r="FF61" s="13">
        <v>0</v>
      </c>
      <c r="FG61" s="13">
        <v>0</v>
      </c>
      <c r="FH61" s="13">
        <v>0</v>
      </c>
      <c r="FI61" s="13">
        <v>0</v>
      </c>
      <c r="FJ61" s="13">
        <v>0</v>
      </c>
      <c r="FK61" s="13">
        <v>0</v>
      </c>
      <c r="FL61" s="13">
        <v>0</v>
      </c>
      <c r="FM61" s="13">
        <v>0</v>
      </c>
      <c r="FN61" s="13">
        <v>0</v>
      </c>
      <c r="FO61" s="13">
        <v>0</v>
      </c>
      <c r="FP61" s="13">
        <v>0</v>
      </c>
      <c r="FQ61" s="13">
        <v>0</v>
      </c>
      <c r="FR61" s="13">
        <v>0</v>
      </c>
      <c r="FS61" s="13">
        <v>0</v>
      </c>
      <c r="FT61" s="13">
        <v>0</v>
      </c>
      <c r="FU61" s="13">
        <v>0</v>
      </c>
      <c r="FV61" s="13">
        <v>0</v>
      </c>
      <c r="FW61" s="13">
        <v>0</v>
      </c>
      <c r="FX61" s="13">
        <v>0</v>
      </c>
      <c r="FY61" s="13">
        <v>0</v>
      </c>
      <c r="FZ61" s="13">
        <v>0</v>
      </c>
      <c r="GA61" s="13">
        <v>0</v>
      </c>
      <c r="GB61" s="13">
        <v>0</v>
      </c>
      <c r="GC61" s="13">
        <v>0</v>
      </c>
      <c r="GD61" s="13"/>
      <c r="GE61" s="13"/>
      <c r="GF61" s="13">
        <v>0</v>
      </c>
      <c r="GG61" s="13">
        <v>0</v>
      </c>
      <c r="GH61" s="13">
        <v>0</v>
      </c>
      <c r="GI61" s="13">
        <v>0</v>
      </c>
      <c r="GJ61" s="13">
        <v>0</v>
      </c>
      <c r="GK61" s="13">
        <v>0</v>
      </c>
      <c r="GL61" s="13">
        <v>0</v>
      </c>
      <c r="GM61" s="13">
        <v>0</v>
      </c>
      <c r="GN61" s="13">
        <v>0</v>
      </c>
      <c r="GO61" s="13">
        <v>0</v>
      </c>
      <c r="GP61" s="13">
        <v>0</v>
      </c>
      <c r="GQ61" s="13">
        <v>0</v>
      </c>
      <c r="GR61" s="13">
        <v>0</v>
      </c>
      <c r="GS61" s="13">
        <v>0</v>
      </c>
      <c r="GT61" s="13">
        <v>0</v>
      </c>
      <c r="GU61" s="13">
        <v>0</v>
      </c>
      <c r="GV61" s="13">
        <v>0</v>
      </c>
      <c r="GW61" s="13">
        <v>0</v>
      </c>
      <c r="GX61" s="13">
        <v>0</v>
      </c>
      <c r="GY61" s="13">
        <v>0</v>
      </c>
      <c r="GZ61" s="13">
        <v>0</v>
      </c>
      <c r="HA61" s="13">
        <v>0</v>
      </c>
      <c r="HB61" s="13">
        <v>0</v>
      </c>
      <c r="HC61" s="13">
        <v>0</v>
      </c>
      <c r="HD61" s="13">
        <v>0</v>
      </c>
      <c r="HE61" s="13">
        <v>0</v>
      </c>
      <c r="HF61" s="13">
        <v>0</v>
      </c>
      <c r="HG61" s="13">
        <v>0</v>
      </c>
      <c r="HH61" s="13">
        <v>0</v>
      </c>
      <c r="HI61" s="13">
        <v>0</v>
      </c>
      <c r="HJ61" s="13">
        <v>0</v>
      </c>
      <c r="HK61" s="13">
        <v>0</v>
      </c>
      <c r="HL61" s="13">
        <v>0</v>
      </c>
      <c r="HM61" s="13">
        <v>0</v>
      </c>
      <c r="HN61" s="13">
        <v>0</v>
      </c>
      <c r="HO61" s="13"/>
      <c r="HP61" s="13"/>
      <c r="HQ61" s="13">
        <v>0</v>
      </c>
      <c r="HR61" s="13">
        <v>0</v>
      </c>
      <c r="HS61" s="13">
        <v>0</v>
      </c>
      <c r="HT61" s="13">
        <v>0</v>
      </c>
      <c r="HU61" s="13">
        <v>0</v>
      </c>
      <c r="HV61" s="13">
        <v>0</v>
      </c>
      <c r="HW61" s="13">
        <v>0</v>
      </c>
      <c r="HX61" s="13">
        <v>0</v>
      </c>
      <c r="HY61" s="13">
        <v>0</v>
      </c>
      <c r="HZ61" s="13">
        <v>0</v>
      </c>
      <c r="IA61" s="13">
        <v>0</v>
      </c>
      <c r="IB61" s="13">
        <v>0</v>
      </c>
      <c r="IC61" s="13">
        <v>0</v>
      </c>
      <c r="ID61" s="13">
        <v>0</v>
      </c>
      <c r="IE61" s="13">
        <v>0</v>
      </c>
      <c r="IF61" s="13">
        <v>0</v>
      </c>
      <c r="IG61" s="13">
        <v>0</v>
      </c>
      <c r="IH61" s="13">
        <v>0</v>
      </c>
      <c r="II61" s="13">
        <v>0</v>
      </c>
      <c r="IJ61" s="13">
        <v>0</v>
      </c>
      <c r="IK61" s="13">
        <v>0</v>
      </c>
      <c r="IL61" s="13">
        <v>0</v>
      </c>
      <c r="IM61" s="13">
        <v>0</v>
      </c>
      <c r="IN61" s="13">
        <v>0</v>
      </c>
      <c r="IO61" s="13">
        <v>0</v>
      </c>
      <c r="IP61" s="13">
        <v>0</v>
      </c>
      <c r="IQ61" s="13">
        <v>0</v>
      </c>
      <c r="IR61" s="13">
        <v>0</v>
      </c>
      <c r="IS61" s="13">
        <v>0</v>
      </c>
      <c r="IT61" s="13">
        <v>0</v>
      </c>
      <c r="IU61" s="13">
        <v>0</v>
      </c>
      <c r="IV61" s="13">
        <v>0</v>
      </c>
      <c r="IW61" s="13">
        <v>0</v>
      </c>
      <c r="IX61" s="13">
        <v>0</v>
      </c>
      <c r="IY61" s="13">
        <v>0</v>
      </c>
      <c r="IZ61" s="13"/>
      <c r="JA61" s="13"/>
      <c r="JB61" s="13">
        <f>C61+BY61+AN61+DJ61+EU61+GF61+HQ61</f>
        <v>0</v>
      </c>
      <c r="JC61" s="13">
        <f>D61+BZ61+AO61+DK61+EV61+GG61+HR61</f>
        <v>0</v>
      </c>
      <c r="JD61" s="13">
        <f>E61+CA61+AP61+DL61+EW61+GH61+HS61</f>
        <v>0</v>
      </c>
      <c r="JE61" s="13">
        <f>F61+CB61+AQ61+DM61+EX61+GI61+HT61</f>
        <v>0</v>
      </c>
      <c r="JF61" s="13">
        <f>G61+CC61+AR61+DN61+EY61+GJ61+HU61</f>
        <v>0</v>
      </c>
      <c r="JG61" s="13">
        <f>H61+CD61+AS61+DO61+EZ61+GK61+HV61</f>
        <v>0</v>
      </c>
      <c r="JH61" s="13">
        <f>I61+CE61+AT61+DP61+FA61+GL61+HW61</f>
        <v>0</v>
      </c>
      <c r="JI61" s="13">
        <f>J61+CF61+AU61+DQ61+FB61+GM61+HX61</f>
        <v>0</v>
      </c>
      <c r="JJ61" s="13">
        <f>K61+CG61+AV61+DR61+FC61+GN61+HY61</f>
        <v>0</v>
      </c>
      <c r="JK61" s="13">
        <f>L61+CH61+AW61+DS61+FD61+GO61+HZ61</f>
        <v>0</v>
      </c>
      <c r="JL61" s="13">
        <f>M61+CI61+AX61+DT61+FE61+GP61+IA61</f>
        <v>0</v>
      </c>
      <c r="JM61" s="13">
        <f>N61+CJ61+AY61+DU61+FF61+GQ61+IB61</f>
        <v>0</v>
      </c>
      <c r="JN61" s="13">
        <f>O61+CK61+AZ61+DV61+FG61+GR61+IC61</f>
        <v>0</v>
      </c>
      <c r="JO61" s="13">
        <f>P61+CL61+BA61+DW61+FH61+GS61+ID61</f>
        <v>0</v>
      </c>
      <c r="JP61" s="13">
        <f>Q61+CM61+BB61+DX61+FI61+GT61+IE61</f>
        <v>0</v>
      </c>
      <c r="JQ61" s="13">
        <f>R61+CN61+BC61+DY61+FJ61+GU61+IF61</f>
        <v>0</v>
      </c>
      <c r="JR61" s="13">
        <f>S61+CO61+BD61+DZ61+FK61+GV61+IG61</f>
        <v>0</v>
      </c>
      <c r="JS61" s="13">
        <f>T61+CP61+BE61+EA61+FL61+GW61+IH61</f>
        <v>0</v>
      </c>
      <c r="JT61" s="13">
        <f>U61+CQ61+BF61+EB61+FM61+GX61+II61</f>
        <v>0</v>
      </c>
      <c r="JU61" s="13">
        <f>V61+CR61+BG61+EC61+FN61+GY61+IJ61</f>
        <v>0</v>
      </c>
      <c r="JV61" s="13">
        <f>W61+CS61+BH61+ED61+FO61+GZ61+IK61</f>
        <v>0</v>
      </c>
      <c r="JW61" s="13">
        <f>X61+CT61+BI61+EE61+FP61+HA61+IL61</f>
        <v>0</v>
      </c>
      <c r="JX61" s="13">
        <f>Y61+CU61+BJ61+EF61+FQ61+HB61+IM61</f>
        <v>0</v>
      </c>
      <c r="JY61" s="13">
        <f>Z61+BK61+CV61+EG61+FR61+HC61+IN61</f>
        <v>0</v>
      </c>
      <c r="JZ61" s="13">
        <f>AA61+BL61+CW61+EH61+FS61+HD61+IO61</f>
        <v>0</v>
      </c>
      <c r="KA61" s="13">
        <f>AB61+BM61+CX61+EI61+FT61+HE61+IP61</f>
        <v>0</v>
      </c>
      <c r="KB61" s="13">
        <f>AC61+BN61+CY61+EJ61+FU61+HF61+IQ61</f>
        <v>0</v>
      </c>
      <c r="KC61" s="13">
        <f>AD61+BO61+CZ61+EK61+FV61+HG61+IR61</f>
        <v>0</v>
      </c>
      <c r="KD61" s="13">
        <f>AE61+BP61+DA61+EL61+FW61+HH61+IS61</f>
        <v>0</v>
      </c>
      <c r="KE61" s="13">
        <f>AF61+BQ61+DB61+EM61+FX61+HI61+IT61</f>
        <v>0</v>
      </c>
      <c r="KF61" s="13">
        <f>AG61+BR61+DC61+EN61+FY61+HJ61+IU61</f>
        <v>0</v>
      </c>
      <c r="KG61" s="13">
        <f>AH61+BS61+DD61+EO61+FZ61+HK61+IV61</f>
        <v>0</v>
      </c>
      <c r="KH61" s="13">
        <f>AI61+BT61+DE61+EP61+GA61+HL61+IW61</f>
        <v>0</v>
      </c>
      <c r="KI61" s="13">
        <f>AJ61+BU61+DF61+EQ61+GB61+HM61+IX61</f>
        <v>0</v>
      </c>
      <c r="KJ61" s="13">
        <f>AK61+BV61+DG61+ER61+GC61+HN61+IY61</f>
        <v>0</v>
      </c>
      <c r="KK61" s="13">
        <f>AL61+BW61+DH61+ES61+GD61+HO61+IZ61</f>
        <v>0</v>
      </c>
      <c r="KL61" s="13">
        <f>AM61+BX61+DI61+ET61+GE61+HP61+JA61</f>
        <v>0</v>
      </c>
    </row>
    <row r="62" spans="1:298" x14ac:dyDescent="0.25">
      <c r="A62" s="5">
        <v>3202</v>
      </c>
      <c r="B62" s="9" t="s">
        <v>354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4188.66</v>
      </c>
      <c r="W62" s="13">
        <v>4188.66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/>
      <c r="AM62" s="13"/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13">
        <v>0</v>
      </c>
      <c r="BI62" s="13">
        <v>0</v>
      </c>
      <c r="BJ62" s="13">
        <v>0</v>
      </c>
      <c r="BK62" s="13">
        <v>0</v>
      </c>
      <c r="BL62" s="13">
        <v>0</v>
      </c>
      <c r="BM62" s="13">
        <v>0</v>
      </c>
      <c r="BN62" s="13">
        <v>0</v>
      </c>
      <c r="BO62" s="13">
        <v>0</v>
      </c>
      <c r="BP62" s="13">
        <v>0</v>
      </c>
      <c r="BQ62" s="13">
        <v>0</v>
      </c>
      <c r="BR62" s="13">
        <v>0</v>
      </c>
      <c r="BS62" s="13">
        <v>0</v>
      </c>
      <c r="BT62" s="13">
        <v>0</v>
      </c>
      <c r="BU62" s="13">
        <v>0</v>
      </c>
      <c r="BV62" s="13">
        <v>0</v>
      </c>
      <c r="BW62" s="13"/>
      <c r="BX62" s="13"/>
      <c r="BY62" s="13">
        <v>0</v>
      </c>
      <c r="BZ62" s="13">
        <v>0</v>
      </c>
      <c r="CA62" s="13">
        <v>0</v>
      </c>
      <c r="CB62" s="13">
        <v>0</v>
      </c>
      <c r="CC62" s="13">
        <v>0</v>
      </c>
      <c r="CD62" s="13">
        <v>0</v>
      </c>
      <c r="CE62" s="13">
        <v>0</v>
      </c>
      <c r="CF62" s="13">
        <v>0</v>
      </c>
      <c r="CG62" s="13">
        <v>0</v>
      </c>
      <c r="CH62" s="13">
        <v>0</v>
      </c>
      <c r="CI62" s="13">
        <v>0</v>
      </c>
      <c r="CJ62" s="13">
        <v>0</v>
      </c>
      <c r="CK62" s="13">
        <v>0</v>
      </c>
      <c r="CL62" s="13">
        <v>0</v>
      </c>
      <c r="CM62" s="13">
        <v>0</v>
      </c>
      <c r="CN62" s="13">
        <v>0</v>
      </c>
      <c r="CO62" s="13">
        <v>0</v>
      </c>
      <c r="CP62" s="13">
        <v>0</v>
      </c>
      <c r="CQ62" s="13">
        <v>0</v>
      </c>
      <c r="CR62" s="13">
        <v>0</v>
      </c>
      <c r="CS62" s="13">
        <v>0</v>
      </c>
      <c r="CT62" s="13">
        <v>0</v>
      </c>
      <c r="CU62" s="13">
        <v>0</v>
      </c>
      <c r="CV62" s="13">
        <v>0</v>
      </c>
      <c r="CW62" s="13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3">
        <v>0</v>
      </c>
      <c r="DD62" s="13">
        <v>0</v>
      </c>
      <c r="DE62" s="13">
        <v>0</v>
      </c>
      <c r="DF62" s="13">
        <v>0</v>
      </c>
      <c r="DG62" s="13">
        <v>0</v>
      </c>
      <c r="DH62" s="13"/>
      <c r="DI62" s="13"/>
      <c r="DJ62" s="13">
        <v>1100000</v>
      </c>
      <c r="DK62" s="13">
        <v>1100000</v>
      </c>
      <c r="DL62" s="13">
        <v>886465.71</v>
      </c>
      <c r="DM62" s="13">
        <v>753925</v>
      </c>
      <c r="DN62" s="13">
        <v>753925</v>
      </c>
      <c r="DO62" s="13">
        <v>585671.26</v>
      </c>
      <c r="DP62" s="13">
        <v>650000</v>
      </c>
      <c r="DQ62" s="13">
        <v>528000</v>
      </c>
      <c r="DR62" s="13">
        <v>432000</v>
      </c>
      <c r="DS62" s="13">
        <v>576000</v>
      </c>
      <c r="DT62" s="13">
        <v>576000</v>
      </c>
      <c r="DU62" s="13">
        <v>288000</v>
      </c>
      <c r="DV62" s="13">
        <v>0</v>
      </c>
      <c r="DW62" s="13">
        <v>0</v>
      </c>
      <c r="DX62" s="13">
        <v>168663.36</v>
      </c>
      <c r="DY62" s="13">
        <v>780800</v>
      </c>
      <c r="DZ62" s="13">
        <v>372000</v>
      </c>
      <c r="EA62" s="13">
        <v>372000</v>
      </c>
      <c r="EB62" s="13">
        <v>0</v>
      </c>
      <c r="EC62" s="13">
        <v>0</v>
      </c>
      <c r="ED62" s="13">
        <v>0</v>
      </c>
      <c r="EE62" s="13">
        <v>0</v>
      </c>
      <c r="EF62" s="13">
        <v>0</v>
      </c>
      <c r="EG62" s="13">
        <v>0</v>
      </c>
      <c r="EH62" s="13">
        <v>0</v>
      </c>
      <c r="EI62" s="13">
        <v>0</v>
      </c>
      <c r="EJ62" s="13">
        <v>0</v>
      </c>
      <c r="EK62" s="13">
        <v>0</v>
      </c>
      <c r="EL62" s="13">
        <v>0</v>
      </c>
      <c r="EM62" s="13">
        <v>0</v>
      </c>
      <c r="EN62" s="13">
        <v>0</v>
      </c>
      <c r="EO62" s="13">
        <v>0</v>
      </c>
      <c r="EP62" s="13">
        <v>0</v>
      </c>
      <c r="EQ62" s="13">
        <v>0</v>
      </c>
      <c r="ER62" s="13">
        <v>0</v>
      </c>
      <c r="ES62" s="13"/>
      <c r="ET62" s="13"/>
      <c r="EU62" s="13">
        <v>0</v>
      </c>
      <c r="EV62" s="13">
        <v>0</v>
      </c>
      <c r="EW62" s="13">
        <v>0</v>
      </c>
      <c r="EX62" s="13">
        <v>0</v>
      </c>
      <c r="EY62" s="13">
        <v>0</v>
      </c>
      <c r="EZ62" s="13">
        <v>0</v>
      </c>
      <c r="FA62" s="13">
        <v>0</v>
      </c>
      <c r="FB62" s="13">
        <v>0</v>
      </c>
      <c r="FC62" s="13">
        <v>0</v>
      </c>
      <c r="FD62" s="13">
        <v>0</v>
      </c>
      <c r="FE62" s="13">
        <v>0</v>
      </c>
      <c r="FF62" s="13">
        <v>0</v>
      </c>
      <c r="FG62" s="13">
        <v>0</v>
      </c>
      <c r="FH62" s="13">
        <v>0</v>
      </c>
      <c r="FI62" s="13">
        <v>0</v>
      </c>
      <c r="FJ62" s="13">
        <v>0</v>
      </c>
      <c r="FK62" s="13">
        <v>0</v>
      </c>
      <c r="FL62" s="13">
        <v>0</v>
      </c>
      <c r="FM62" s="13">
        <v>0</v>
      </c>
      <c r="FN62" s="13">
        <v>0</v>
      </c>
      <c r="FO62" s="13">
        <v>0</v>
      </c>
      <c r="FP62" s="13">
        <v>0</v>
      </c>
      <c r="FQ62" s="13">
        <v>0</v>
      </c>
      <c r="FR62" s="13">
        <v>0</v>
      </c>
      <c r="FS62" s="13">
        <v>0</v>
      </c>
      <c r="FT62" s="13">
        <v>0</v>
      </c>
      <c r="FU62" s="13">
        <v>0</v>
      </c>
      <c r="FV62" s="13">
        <v>0</v>
      </c>
      <c r="FW62" s="13">
        <v>0</v>
      </c>
      <c r="FX62" s="13">
        <v>0</v>
      </c>
      <c r="FY62" s="13">
        <v>0</v>
      </c>
      <c r="FZ62" s="13">
        <v>0</v>
      </c>
      <c r="GA62" s="13">
        <v>0</v>
      </c>
      <c r="GB62" s="13">
        <v>0</v>
      </c>
      <c r="GC62" s="13">
        <v>0</v>
      </c>
      <c r="GD62" s="13"/>
      <c r="GE62" s="13"/>
      <c r="GF62" s="13">
        <v>0</v>
      </c>
      <c r="GG62" s="13">
        <v>0</v>
      </c>
      <c r="GH62" s="13">
        <v>0</v>
      </c>
      <c r="GI62" s="13">
        <v>0</v>
      </c>
      <c r="GJ62" s="13">
        <v>0</v>
      </c>
      <c r="GK62" s="13">
        <v>0</v>
      </c>
      <c r="GL62" s="13">
        <v>0</v>
      </c>
      <c r="GM62" s="13">
        <v>0</v>
      </c>
      <c r="GN62" s="13">
        <v>0</v>
      </c>
      <c r="GO62" s="13">
        <v>0</v>
      </c>
      <c r="GP62" s="13">
        <v>0</v>
      </c>
      <c r="GQ62" s="13">
        <v>0</v>
      </c>
      <c r="GR62" s="13">
        <v>0</v>
      </c>
      <c r="GS62" s="13">
        <v>0</v>
      </c>
      <c r="GT62" s="13">
        <v>0</v>
      </c>
      <c r="GU62" s="13">
        <v>0</v>
      </c>
      <c r="GV62" s="13">
        <v>0</v>
      </c>
      <c r="GW62" s="13">
        <v>0</v>
      </c>
      <c r="GX62" s="13">
        <v>0</v>
      </c>
      <c r="GY62" s="13">
        <v>0</v>
      </c>
      <c r="GZ62" s="13">
        <v>0</v>
      </c>
      <c r="HA62" s="13">
        <v>0</v>
      </c>
      <c r="HB62" s="13">
        <v>0</v>
      </c>
      <c r="HC62" s="13">
        <v>0</v>
      </c>
      <c r="HD62" s="13">
        <v>0</v>
      </c>
      <c r="HE62" s="13">
        <v>0</v>
      </c>
      <c r="HF62" s="13">
        <v>0</v>
      </c>
      <c r="HG62" s="13">
        <v>0</v>
      </c>
      <c r="HH62" s="13">
        <v>0</v>
      </c>
      <c r="HI62" s="13">
        <v>0</v>
      </c>
      <c r="HJ62" s="13">
        <v>0</v>
      </c>
      <c r="HK62" s="13">
        <v>0</v>
      </c>
      <c r="HL62" s="13">
        <v>0</v>
      </c>
      <c r="HM62" s="13">
        <v>0</v>
      </c>
      <c r="HN62" s="13">
        <v>0</v>
      </c>
      <c r="HO62" s="13"/>
      <c r="HP62" s="13"/>
      <c r="HQ62" s="13">
        <v>0</v>
      </c>
      <c r="HR62" s="13">
        <v>424709.35</v>
      </c>
      <c r="HS62" s="13">
        <v>388709.35</v>
      </c>
      <c r="HT62" s="13">
        <v>128000</v>
      </c>
      <c r="HU62" s="13">
        <v>128000</v>
      </c>
      <c r="HV62" s="13">
        <v>26277.97</v>
      </c>
      <c r="HW62" s="13">
        <v>22000</v>
      </c>
      <c r="HX62" s="13">
        <v>22000</v>
      </c>
      <c r="HY62" s="13">
        <v>7600</v>
      </c>
      <c r="HZ62" s="13">
        <v>24000</v>
      </c>
      <c r="IA62" s="13">
        <v>24000</v>
      </c>
      <c r="IB62" s="13">
        <v>55000</v>
      </c>
      <c r="IC62" s="13">
        <v>0</v>
      </c>
      <c r="ID62" s="13">
        <v>0</v>
      </c>
      <c r="IE62" s="13">
        <v>8830.92</v>
      </c>
      <c r="IF62" s="13">
        <v>34200</v>
      </c>
      <c r="IG62" s="13">
        <v>15500</v>
      </c>
      <c r="IH62" s="13">
        <v>15500</v>
      </c>
      <c r="II62" s="13"/>
      <c r="IJ62" s="13"/>
      <c r="IK62" s="13">
        <v>0</v>
      </c>
      <c r="IL62" s="13">
        <v>0</v>
      </c>
      <c r="IM62" s="13">
        <v>0</v>
      </c>
      <c r="IN62" s="13">
        <v>0</v>
      </c>
      <c r="IO62" s="13">
        <v>0</v>
      </c>
      <c r="IP62" s="13">
        <v>0</v>
      </c>
      <c r="IQ62" s="13">
        <v>0</v>
      </c>
      <c r="IR62" s="13">
        <v>0</v>
      </c>
      <c r="IS62" s="13">
        <v>0</v>
      </c>
      <c r="IT62" s="13">
        <v>0</v>
      </c>
      <c r="IU62" s="13">
        <v>0</v>
      </c>
      <c r="IV62" s="13">
        <v>0</v>
      </c>
      <c r="IW62" s="13">
        <v>0</v>
      </c>
      <c r="IX62" s="13">
        <v>0</v>
      </c>
      <c r="IY62" s="13">
        <v>0</v>
      </c>
      <c r="IZ62" s="13"/>
      <c r="JA62" s="13"/>
      <c r="JB62" s="13">
        <f>C62+BY62+AN62+DJ62+EU62+GF62+HQ62</f>
        <v>1100000</v>
      </c>
      <c r="JC62" s="13">
        <f>D62+BZ62+AO62+DK62+EV62+GG62+HR62</f>
        <v>1524709.35</v>
      </c>
      <c r="JD62" s="13">
        <f>E62+CA62+AP62+DL62+EW62+GH62+HS62</f>
        <v>1275175.06</v>
      </c>
      <c r="JE62" s="13">
        <f>F62+CB62+AQ62+DM62+EX62+GI62+HT62</f>
        <v>881925</v>
      </c>
      <c r="JF62" s="13">
        <f>G62+CC62+AR62+DN62+EY62+GJ62+HU62</f>
        <v>881925</v>
      </c>
      <c r="JG62" s="13">
        <f>H62+CD62+AS62+DO62+EZ62+GK62+HV62</f>
        <v>611949.23</v>
      </c>
      <c r="JH62" s="13">
        <f>I62+CE62+AT62+DP62+FA62+GL62+HW62</f>
        <v>672000</v>
      </c>
      <c r="JI62" s="13">
        <f>J62+CF62+AU62+DQ62+FB62+GM62+HX62</f>
        <v>550000</v>
      </c>
      <c r="JJ62" s="13">
        <f>K62+CG62+AV62+DR62+FC62+GN62+HY62</f>
        <v>439600</v>
      </c>
      <c r="JK62" s="13">
        <f>L62+CH62+AW62+DS62+FD62+GO62+HZ62</f>
        <v>600000</v>
      </c>
      <c r="JL62" s="13">
        <f>M62+CI62+AX62+DT62+FE62+GP62+IA62</f>
        <v>600000</v>
      </c>
      <c r="JM62" s="13">
        <f>N62+CJ62+AY62+DU62+FF62+GQ62+IB62</f>
        <v>343000</v>
      </c>
      <c r="JN62" s="13">
        <f>O62+CK62+AZ62+DV62+FG62+GR62+IC62</f>
        <v>0</v>
      </c>
      <c r="JO62" s="13">
        <f>P62+CL62+BA62+DW62+FH62+GS62+ID62</f>
        <v>0</v>
      </c>
      <c r="JP62" s="13">
        <f>Q62+CM62+BB62+DX62+FI62+GT62+IE62</f>
        <v>177494.28</v>
      </c>
      <c r="JQ62" s="13">
        <f>R62+CN62+BC62+DY62+FJ62+GU62+IF62</f>
        <v>815000</v>
      </c>
      <c r="JR62" s="13">
        <f>S62+CO62+BD62+DZ62+FK62+GV62+IG62</f>
        <v>387500</v>
      </c>
      <c r="JS62" s="13">
        <f>T62+CP62+BE62+EA62+FL62+GW62+IH62</f>
        <v>387500</v>
      </c>
      <c r="JT62" s="13">
        <f>U62+CQ62+BF62+EB62+FM62+GX62+II62</f>
        <v>0</v>
      </c>
      <c r="JU62" s="13">
        <f>V62+CR62+BG62+EC62+FN62+GY62+IJ62</f>
        <v>4188.66</v>
      </c>
      <c r="JV62" s="13">
        <f>W62+CS62+BH62+ED62+FO62+GZ62+IK62</f>
        <v>4188.66</v>
      </c>
      <c r="JW62" s="13">
        <f>X62+CT62+BI62+EE62+FP62+HA62+IL62</f>
        <v>0</v>
      </c>
      <c r="JX62" s="13">
        <f>Y62+CU62+BJ62+EF62+FQ62+HB62+IM62</f>
        <v>0</v>
      </c>
      <c r="JY62" s="13">
        <f>Z62+BK62+CV62+EG62+FR62+HC62+IN62</f>
        <v>0</v>
      </c>
      <c r="JZ62" s="13">
        <f>AA62+BL62+CW62+EH62+FS62+HD62+IO62</f>
        <v>0</v>
      </c>
      <c r="KA62" s="13">
        <f>AB62+BM62+CX62+EI62+FT62+HE62+IP62</f>
        <v>0</v>
      </c>
      <c r="KB62" s="13">
        <f>AC62+BN62+CY62+EJ62+FU62+HF62+IQ62</f>
        <v>0</v>
      </c>
      <c r="KC62" s="13">
        <f>AD62+BO62+CZ62+EK62+FV62+HG62+IR62</f>
        <v>0</v>
      </c>
      <c r="KD62" s="13">
        <f>AE62+BP62+DA62+EL62+FW62+HH62+IS62</f>
        <v>0</v>
      </c>
      <c r="KE62" s="13">
        <f>AF62+BQ62+DB62+EM62+FX62+HI62+IT62</f>
        <v>0</v>
      </c>
      <c r="KF62" s="13">
        <f>AG62+BR62+DC62+EN62+FY62+HJ62+IU62</f>
        <v>0</v>
      </c>
      <c r="KG62" s="13">
        <f>AH62+BS62+DD62+EO62+FZ62+HK62+IV62</f>
        <v>0</v>
      </c>
      <c r="KH62" s="13">
        <f>AI62+BT62+DE62+EP62+GA62+HL62+IW62</f>
        <v>0</v>
      </c>
      <c r="KI62" s="13">
        <f>AJ62+BU62+DF62+EQ62+GB62+HM62+IX62</f>
        <v>0</v>
      </c>
      <c r="KJ62" s="13">
        <f>AK62+BV62+DG62+ER62+GC62+HN62+IY62</f>
        <v>0</v>
      </c>
      <c r="KK62" s="13">
        <f>AL62+BW62+DH62+ES62+GD62+HO62+IZ62</f>
        <v>0</v>
      </c>
      <c r="KL62" s="13">
        <f>AM62+BX62+DI62+ET62+GE62+HP62+JA62</f>
        <v>0</v>
      </c>
    </row>
    <row r="63" spans="1:298" x14ac:dyDescent="0.25">
      <c r="A63" s="5">
        <v>3203</v>
      </c>
      <c r="B63" s="9" t="s">
        <v>355</v>
      </c>
      <c r="C63" s="13">
        <v>1635000</v>
      </c>
      <c r="D63" s="13">
        <v>1605000</v>
      </c>
      <c r="E63" s="13">
        <v>2160279.5299999998</v>
      </c>
      <c r="F63" s="13">
        <v>1114940</v>
      </c>
      <c r="G63" s="13">
        <v>1600000</v>
      </c>
      <c r="H63" s="13">
        <v>1432153.94</v>
      </c>
      <c r="I63" s="13">
        <v>907000</v>
      </c>
      <c r="J63" s="13">
        <v>907000</v>
      </c>
      <c r="K63" s="13">
        <v>825915.73</v>
      </c>
      <c r="L63" s="13">
        <v>124800</v>
      </c>
      <c r="M63" s="13">
        <v>462307.74</v>
      </c>
      <c r="N63" s="13">
        <v>44390.16</v>
      </c>
      <c r="O63" s="13">
        <v>451200</v>
      </c>
      <c r="P63" s="13">
        <v>801958.74</v>
      </c>
      <c r="Q63" s="13">
        <v>422436.51</v>
      </c>
      <c r="R63" s="13">
        <v>390081.77</v>
      </c>
      <c r="S63" s="13">
        <v>1679953.98</v>
      </c>
      <c r="T63" s="13">
        <v>1016217.44</v>
      </c>
      <c r="U63" s="13">
        <v>234460</v>
      </c>
      <c r="V63" s="13">
        <v>2462256.5699999998</v>
      </c>
      <c r="W63" s="13">
        <v>582102.74</v>
      </c>
      <c r="X63" s="13">
        <v>3000000</v>
      </c>
      <c r="Y63" s="13">
        <v>3000000</v>
      </c>
      <c r="Z63" s="13">
        <v>2830897.26</v>
      </c>
      <c r="AA63" s="13">
        <v>146000</v>
      </c>
      <c r="AB63" s="13">
        <v>380000</v>
      </c>
      <c r="AC63" s="13">
        <v>210351.31</v>
      </c>
      <c r="AD63" s="13">
        <v>1092500</v>
      </c>
      <c r="AE63" s="13">
        <v>892500</v>
      </c>
      <c r="AF63" s="13">
        <v>444219.92</v>
      </c>
      <c r="AG63" s="13">
        <v>165000</v>
      </c>
      <c r="AH63" s="13">
        <v>165000</v>
      </c>
      <c r="AI63" s="13">
        <v>157911.87</v>
      </c>
      <c r="AJ63" s="13">
        <v>75000</v>
      </c>
      <c r="AK63" s="13">
        <v>75000</v>
      </c>
      <c r="AL63" s="13"/>
      <c r="AM63" s="13"/>
      <c r="AN63" s="13">
        <v>0</v>
      </c>
      <c r="AO63" s="13">
        <v>110000</v>
      </c>
      <c r="AP63" s="13">
        <v>100246.08</v>
      </c>
      <c r="AQ63" s="13">
        <v>72700</v>
      </c>
      <c r="AR63" s="13">
        <v>72700</v>
      </c>
      <c r="AS63" s="13">
        <v>72751.679999999993</v>
      </c>
      <c r="AT63" s="13">
        <v>52211.5</v>
      </c>
      <c r="AU63" s="13">
        <v>5234</v>
      </c>
      <c r="AV63" s="13">
        <v>5024.6400000000003</v>
      </c>
      <c r="AW63" s="13">
        <v>5170</v>
      </c>
      <c r="AX63" s="13">
        <v>5170</v>
      </c>
      <c r="AY63" s="13">
        <v>4997.76</v>
      </c>
      <c r="AZ63" s="13">
        <v>5500</v>
      </c>
      <c r="BA63" s="13">
        <v>5500</v>
      </c>
      <c r="BB63" s="13">
        <v>0</v>
      </c>
      <c r="BC63" s="13">
        <v>5288.46</v>
      </c>
      <c r="BD63" s="13">
        <v>16250</v>
      </c>
      <c r="BE63" s="13">
        <v>16242.24</v>
      </c>
      <c r="BF63" s="13">
        <v>46635</v>
      </c>
      <c r="BG63" s="13">
        <v>56645</v>
      </c>
      <c r="BH63" s="13">
        <v>84020.160000000003</v>
      </c>
      <c r="BI63" s="13">
        <v>82000</v>
      </c>
      <c r="BJ63" s="13">
        <v>112455</v>
      </c>
      <c r="BK63" s="13">
        <v>58980.959999999999</v>
      </c>
      <c r="BL63" s="13">
        <v>0</v>
      </c>
      <c r="BM63" s="13">
        <v>0</v>
      </c>
      <c r="BN63" s="13">
        <v>49817</v>
      </c>
      <c r="BO63" s="13">
        <v>0</v>
      </c>
      <c r="BP63" s="13">
        <v>10959.74</v>
      </c>
      <c r="BQ63" s="13">
        <v>45266.74</v>
      </c>
      <c r="BR63" s="13">
        <v>0</v>
      </c>
      <c r="BS63" s="13">
        <v>8000</v>
      </c>
      <c r="BT63" s="13">
        <v>40285.54</v>
      </c>
      <c r="BU63" s="13">
        <v>0</v>
      </c>
      <c r="BV63" s="13">
        <v>0</v>
      </c>
      <c r="BW63" s="13"/>
      <c r="BX63" s="13"/>
      <c r="BY63" s="13">
        <v>0</v>
      </c>
      <c r="BZ63" s="13">
        <v>0</v>
      </c>
      <c r="CA63" s="13">
        <v>0</v>
      </c>
      <c r="CB63" s="13">
        <v>0</v>
      </c>
      <c r="CC63" s="13">
        <v>0</v>
      </c>
      <c r="CD63" s="13">
        <v>0</v>
      </c>
      <c r="CE63" s="13">
        <v>0</v>
      </c>
      <c r="CF63" s="13">
        <v>0</v>
      </c>
      <c r="CG63" s="13">
        <v>0</v>
      </c>
      <c r="CH63" s="13">
        <v>0</v>
      </c>
      <c r="CI63" s="13">
        <v>0</v>
      </c>
      <c r="CJ63" s="13">
        <v>0</v>
      </c>
      <c r="CK63" s="13">
        <v>0</v>
      </c>
      <c r="CL63" s="13">
        <v>0</v>
      </c>
      <c r="CM63" s="13">
        <v>0</v>
      </c>
      <c r="CN63" s="13">
        <v>0</v>
      </c>
      <c r="CO63" s="13">
        <v>0</v>
      </c>
      <c r="CP63" s="13">
        <v>0</v>
      </c>
      <c r="CQ63" s="13">
        <v>0</v>
      </c>
      <c r="CR63" s="13">
        <v>0</v>
      </c>
      <c r="CS63" s="13">
        <v>0</v>
      </c>
      <c r="CT63" s="13">
        <v>0</v>
      </c>
      <c r="CU63" s="13">
        <v>0</v>
      </c>
      <c r="CV63" s="13">
        <v>121.6</v>
      </c>
      <c r="CW63" s="13">
        <v>0</v>
      </c>
      <c r="CX63" s="13">
        <v>0</v>
      </c>
      <c r="CY63" s="13">
        <v>0</v>
      </c>
      <c r="CZ63" s="13">
        <v>0</v>
      </c>
      <c r="DA63" s="13">
        <v>0</v>
      </c>
      <c r="DB63" s="13"/>
      <c r="DC63" s="13">
        <v>0</v>
      </c>
      <c r="DD63" s="13">
        <v>0</v>
      </c>
      <c r="DE63" s="13"/>
      <c r="DF63" s="13">
        <v>0</v>
      </c>
      <c r="DG63" s="13">
        <v>0</v>
      </c>
      <c r="DH63" s="13"/>
      <c r="DI63" s="13"/>
      <c r="DJ63" s="13">
        <v>1105000</v>
      </c>
      <c r="DK63" s="13">
        <v>1105000</v>
      </c>
      <c r="DL63" s="13">
        <v>947558.97</v>
      </c>
      <c r="DM63" s="13">
        <v>516800</v>
      </c>
      <c r="DN63" s="13">
        <v>641800</v>
      </c>
      <c r="DO63" s="13">
        <v>576403.55000000005</v>
      </c>
      <c r="DP63" s="13">
        <v>417143.96</v>
      </c>
      <c r="DQ63" s="13">
        <v>427143.96</v>
      </c>
      <c r="DR63" s="13">
        <v>464968.28</v>
      </c>
      <c r="DS63" s="13">
        <v>357120</v>
      </c>
      <c r="DT63" s="13">
        <v>552120</v>
      </c>
      <c r="DU63" s="13">
        <v>376311.95</v>
      </c>
      <c r="DV63" s="13">
        <v>861120</v>
      </c>
      <c r="DW63" s="13">
        <v>856320</v>
      </c>
      <c r="DX63" s="13">
        <v>231113.99</v>
      </c>
      <c r="DY63" s="13">
        <v>1427496</v>
      </c>
      <c r="DZ63" s="13">
        <v>412917</v>
      </c>
      <c r="EA63" s="13">
        <v>803702.55</v>
      </c>
      <c r="EB63" s="13">
        <v>281967</v>
      </c>
      <c r="EC63" s="13">
        <v>2643585.4300000002</v>
      </c>
      <c r="ED63" s="13">
        <v>751348.32</v>
      </c>
      <c r="EE63" s="13">
        <v>1530000</v>
      </c>
      <c r="EF63" s="13">
        <v>720000</v>
      </c>
      <c r="EG63" s="13">
        <v>286988.58</v>
      </c>
      <c r="EH63" s="13">
        <v>360000</v>
      </c>
      <c r="EI63" s="13">
        <v>300000</v>
      </c>
      <c r="EJ63" s="13">
        <v>348289.18</v>
      </c>
      <c r="EK63" s="13">
        <v>200000</v>
      </c>
      <c r="EL63" s="13">
        <v>200000</v>
      </c>
      <c r="EM63" s="13">
        <v>403089.96</v>
      </c>
      <c r="EN63" s="13">
        <v>500000</v>
      </c>
      <c r="EO63" s="13">
        <v>550000</v>
      </c>
      <c r="EP63" s="13">
        <v>397864.23</v>
      </c>
      <c r="EQ63" s="13">
        <v>620000</v>
      </c>
      <c r="ER63" s="13">
        <v>752000</v>
      </c>
      <c r="ES63" s="13"/>
      <c r="ET63" s="13"/>
      <c r="EU63" s="13">
        <v>0</v>
      </c>
      <c r="EV63" s="13">
        <v>285</v>
      </c>
      <c r="EW63" s="13">
        <v>285</v>
      </c>
      <c r="EX63" s="13">
        <v>300</v>
      </c>
      <c r="EY63" s="13">
        <v>300</v>
      </c>
      <c r="EZ63" s="13">
        <v>300</v>
      </c>
      <c r="FA63" s="13">
        <v>388.5</v>
      </c>
      <c r="FB63" s="13">
        <v>315</v>
      </c>
      <c r="FC63" s="13">
        <v>315</v>
      </c>
      <c r="FD63" s="13">
        <v>302</v>
      </c>
      <c r="FE63" s="13">
        <v>302</v>
      </c>
      <c r="FF63" s="13">
        <v>320</v>
      </c>
      <c r="FG63" s="13">
        <v>500</v>
      </c>
      <c r="FH63" s="13">
        <v>500</v>
      </c>
      <c r="FI63" s="13">
        <v>330</v>
      </c>
      <c r="FJ63" s="13">
        <v>500</v>
      </c>
      <c r="FK63" s="13">
        <v>500</v>
      </c>
      <c r="FL63" s="13">
        <v>340</v>
      </c>
      <c r="FM63" s="13">
        <v>400</v>
      </c>
      <c r="FN63" s="13">
        <v>350</v>
      </c>
      <c r="FO63" s="13">
        <v>350</v>
      </c>
      <c r="FP63" s="13">
        <v>300</v>
      </c>
      <c r="FQ63" s="13">
        <v>300</v>
      </c>
      <c r="FR63" s="13">
        <v>426</v>
      </c>
      <c r="FS63" s="13">
        <v>0</v>
      </c>
      <c r="FT63" s="13">
        <v>0</v>
      </c>
      <c r="FU63" s="13">
        <v>0</v>
      </c>
      <c r="FV63" s="13">
        <v>0</v>
      </c>
      <c r="FW63" s="13">
        <v>0</v>
      </c>
      <c r="FX63" s="13">
        <v>0</v>
      </c>
      <c r="FY63" s="13">
        <v>360</v>
      </c>
      <c r="FZ63" s="13">
        <v>360</v>
      </c>
      <c r="GA63" s="13"/>
      <c r="GB63" s="13">
        <v>380</v>
      </c>
      <c r="GC63" s="13">
        <v>380</v>
      </c>
      <c r="GD63" s="13"/>
      <c r="GE63" s="13"/>
      <c r="GF63" s="13">
        <v>0</v>
      </c>
      <c r="GG63" s="13">
        <v>0</v>
      </c>
      <c r="GH63" s="13">
        <v>0</v>
      </c>
      <c r="GI63" s="13">
        <v>0</v>
      </c>
      <c r="GJ63" s="13">
        <v>0</v>
      </c>
      <c r="GK63" s="13">
        <v>9.6</v>
      </c>
      <c r="GL63" s="13">
        <v>0</v>
      </c>
      <c r="GM63" s="13">
        <v>0</v>
      </c>
      <c r="GN63" s="13">
        <v>0</v>
      </c>
      <c r="GO63" s="13">
        <v>0</v>
      </c>
      <c r="GP63" s="13">
        <v>0</v>
      </c>
      <c r="GQ63" s="13">
        <v>0</v>
      </c>
      <c r="GR63" s="13">
        <v>0</v>
      </c>
      <c r="GS63" s="13">
        <v>0</v>
      </c>
      <c r="GT63" s="13">
        <v>0</v>
      </c>
      <c r="GU63" s="13">
        <v>0</v>
      </c>
      <c r="GV63" s="13">
        <v>0</v>
      </c>
      <c r="GW63" s="13">
        <v>0</v>
      </c>
      <c r="GX63" s="13">
        <v>0</v>
      </c>
      <c r="GY63" s="13">
        <v>0</v>
      </c>
      <c r="GZ63" s="13">
        <v>0</v>
      </c>
      <c r="HA63" s="13">
        <v>0</v>
      </c>
      <c r="HB63" s="13">
        <v>0</v>
      </c>
      <c r="HC63" s="13">
        <v>144.4</v>
      </c>
      <c r="HD63" s="13">
        <v>0</v>
      </c>
      <c r="HE63" s="13">
        <v>0</v>
      </c>
      <c r="HF63" s="13">
        <v>0</v>
      </c>
      <c r="HG63" s="13">
        <v>0</v>
      </c>
      <c r="HH63" s="13">
        <v>0</v>
      </c>
      <c r="HI63" s="13">
        <v>0</v>
      </c>
      <c r="HJ63" s="13">
        <v>0</v>
      </c>
      <c r="HK63" s="13">
        <v>0</v>
      </c>
      <c r="HL63" s="13"/>
      <c r="HM63" s="13">
        <v>0</v>
      </c>
      <c r="HN63" s="13">
        <v>0</v>
      </c>
      <c r="HO63" s="13"/>
      <c r="HP63" s="13"/>
      <c r="HQ63" s="13">
        <v>0</v>
      </c>
      <c r="HR63" s="13">
        <v>73140.13</v>
      </c>
      <c r="HS63" s="13">
        <v>124441.4</v>
      </c>
      <c r="HT63" s="13">
        <v>74260</v>
      </c>
      <c r="HU63" s="13">
        <v>94260</v>
      </c>
      <c r="HV63" s="13">
        <v>96117.1</v>
      </c>
      <c r="HW63" s="13">
        <v>37600</v>
      </c>
      <c r="HX63" s="13">
        <v>80000</v>
      </c>
      <c r="HY63" s="13">
        <v>71691.240000000005</v>
      </c>
      <c r="HZ63" s="13">
        <v>20308</v>
      </c>
      <c r="IA63" s="13">
        <v>20308</v>
      </c>
      <c r="IB63" s="13">
        <v>21039.43</v>
      </c>
      <c r="IC63" s="13">
        <v>54680</v>
      </c>
      <c r="ID63" s="13">
        <v>55280</v>
      </c>
      <c r="IE63" s="13">
        <v>27900.959999999999</v>
      </c>
      <c r="IF63" s="13">
        <v>90565.54</v>
      </c>
      <c r="IG63" s="13">
        <v>323000</v>
      </c>
      <c r="IH63" s="13">
        <v>51246.55</v>
      </c>
      <c r="II63" s="13">
        <v>26877</v>
      </c>
      <c r="IJ63" s="13">
        <v>120000</v>
      </c>
      <c r="IK63" s="13">
        <v>48574.01</v>
      </c>
      <c r="IL63" s="13">
        <v>221100</v>
      </c>
      <c r="IM63" s="13">
        <v>221100</v>
      </c>
      <c r="IN63" s="13">
        <v>17286.82</v>
      </c>
      <c r="IO63" s="13">
        <v>10000</v>
      </c>
      <c r="IP63" s="13">
        <v>30000</v>
      </c>
      <c r="IQ63" s="13">
        <v>12705.07</v>
      </c>
      <c r="IR63" s="13">
        <v>0</v>
      </c>
      <c r="IS63" s="13">
        <v>0</v>
      </c>
      <c r="IT63" s="13">
        <v>0</v>
      </c>
      <c r="IU63" s="13">
        <v>0</v>
      </c>
      <c r="IV63" s="13">
        <v>0</v>
      </c>
      <c r="IW63" s="13"/>
      <c r="IX63" s="13">
        <v>0</v>
      </c>
      <c r="IY63" s="13">
        <v>0</v>
      </c>
      <c r="IZ63" s="13"/>
      <c r="JA63" s="13"/>
      <c r="JB63" s="13">
        <f>C63+BY63+AN63+DJ63+EU63+GF63+HQ63</f>
        <v>2740000</v>
      </c>
      <c r="JC63" s="13">
        <f>D63+BZ63+AO63+DK63+EV63+GG63+HR63</f>
        <v>2893425.13</v>
      </c>
      <c r="JD63" s="13">
        <f>E63+CA63+AP63+DL63+EW63+GH63+HS63</f>
        <v>3332810.98</v>
      </c>
      <c r="JE63" s="13">
        <f>F63+CB63+AQ63+DM63+EX63+GI63+HT63</f>
        <v>1779000</v>
      </c>
      <c r="JF63" s="13">
        <f>G63+CC63+AR63+DN63+EY63+GJ63+HU63</f>
        <v>2409060</v>
      </c>
      <c r="JG63" s="13">
        <f>H63+CD63+AS63+DO63+EZ63+GK63+HV63</f>
        <v>2177735.87</v>
      </c>
      <c r="JH63" s="13">
        <f>I63+CE63+AT63+DP63+FA63+GL63+HW63</f>
        <v>1414343.96</v>
      </c>
      <c r="JI63" s="13">
        <f>J63+CF63+AU63+DQ63+FB63+GM63+HX63</f>
        <v>1419692.96</v>
      </c>
      <c r="JJ63" s="13">
        <f>K63+CG63+AV63+DR63+FC63+GN63+HY63</f>
        <v>1367914.89</v>
      </c>
      <c r="JK63" s="13">
        <f>L63+CH63+AW63+DS63+FD63+GO63+HZ63</f>
        <v>507700</v>
      </c>
      <c r="JL63" s="13">
        <f>M63+CI63+AX63+DT63+FE63+GP63+IA63</f>
        <v>1040207.74</v>
      </c>
      <c r="JM63" s="13">
        <f>N63+CJ63+AY63+DU63+FF63+GQ63+IB63</f>
        <v>447059.3</v>
      </c>
      <c r="JN63" s="13">
        <f>O63+CK63+AZ63+DV63+FG63+GR63+IC63</f>
        <v>1373000</v>
      </c>
      <c r="JO63" s="13">
        <f>P63+CL63+BA63+DW63+FH63+GS63+ID63</f>
        <v>1719558.74</v>
      </c>
      <c r="JP63" s="13">
        <f>Q63+CM63+BB63+DX63+FI63+GT63+IE63</f>
        <v>681781.46</v>
      </c>
      <c r="JQ63" s="13">
        <f>R63+CN63+BC63+DY63+FJ63+GU63+IF63</f>
        <v>1913931.77</v>
      </c>
      <c r="JR63" s="13">
        <f>S63+CO63+BD63+DZ63+FK63+GV63+IG63</f>
        <v>2432620.98</v>
      </c>
      <c r="JS63" s="13">
        <f>T63+CP63+BE63+EA63+FL63+GW63+IH63</f>
        <v>1887748.78</v>
      </c>
      <c r="JT63" s="13">
        <f>U63+CQ63+BF63+EB63+FM63+GX63+II63</f>
        <v>590339</v>
      </c>
      <c r="JU63" s="13">
        <f>V63+CR63+BG63+EC63+FN63+GY63+IJ63</f>
        <v>5282837</v>
      </c>
      <c r="JV63" s="13">
        <f>W63+CS63+BH63+ED63+FO63+GZ63+IK63</f>
        <v>1466395.23</v>
      </c>
      <c r="JW63" s="13">
        <f>X63+CT63+BI63+EE63+FP63+HA63+IL63</f>
        <v>4833400</v>
      </c>
      <c r="JX63" s="13">
        <f>Y63+CU63+BJ63+EF63+FQ63+HB63+IM63</f>
        <v>4053855</v>
      </c>
      <c r="JY63" s="13">
        <f>Z63+BK63+CV63+EG63+FR63+HC63+IN63</f>
        <v>3194845.6199999996</v>
      </c>
      <c r="JZ63" s="13">
        <f>AA63+BL63+CW63+EH63+FS63+HD63+IO63</f>
        <v>516000</v>
      </c>
      <c r="KA63" s="13">
        <f>AB63+BM63+CX63+EI63+FT63+HE63+IP63</f>
        <v>710000</v>
      </c>
      <c r="KB63" s="13">
        <f>AC63+BN63+CY63+EJ63+FU63+HF63+IQ63</f>
        <v>621162.55999999994</v>
      </c>
      <c r="KC63" s="13">
        <f>AD63+BO63+CZ63+EK63+FV63+HG63+IR63</f>
        <v>1292500</v>
      </c>
      <c r="KD63" s="13">
        <f>AE63+BP63+DA63+EL63+FW63+HH63+IS63</f>
        <v>1103459.74</v>
      </c>
      <c r="KE63" s="13">
        <f>AF63+BQ63+DB63+EM63+FX63+HI63+IT63</f>
        <v>892576.62</v>
      </c>
      <c r="KF63" s="13">
        <f>AG63+BR63+DC63+EN63+FY63+HJ63+IU63</f>
        <v>665360</v>
      </c>
      <c r="KG63" s="13">
        <f>AH63+BS63+DD63+EO63+FZ63+HK63+IV63</f>
        <v>723360</v>
      </c>
      <c r="KH63" s="13">
        <f>AI63+BT63+DE63+EP63+GA63+HL63+IW63</f>
        <v>596061.64</v>
      </c>
      <c r="KI63" s="13">
        <f>AJ63+BU63+DF63+EQ63+GB63+HM63+IX63</f>
        <v>695380</v>
      </c>
      <c r="KJ63" s="13">
        <f>AK63+BV63+DG63+ER63+GC63+HN63+IY63</f>
        <v>827380</v>
      </c>
      <c r="KK63" s="13">
        <f>AL63+BW63+DH63+ES63+GD63+HO63+IZ63</f>
        <v>0</v>
      </c>
      <c r="KL63" s="13">
        <f>AM63+BX63+DI63+ET63+GE63+HP63+JA63</f>
        <v>0</v>
      </c>
    </row>
    <row r="64" spans="1:298" x14ac:dyDescent="0.25">
      <c r="A64" s="5">
        <v>3204</v>
      </c>
      <c r="B64" s="9" t="s">
        <v>260</v>
      </c>
      <c r="C64" s="13">
        <v>5000</v>
      </c>
      <c r="D64" s="13">
        <v>5000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1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/>
      <c r="AM64" s="13"/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0</v>
      </c>
      <c r="BV64" s="13">
        <v>0</v>
      </c>
      <c r="BW64" s="13"/>
      <c r="BX64" s="13"/>
      <c r="BY64" s="13">
        <v>0</v>
      </c>
      <c r="BZ64" s="13">
        <v>0</v>
      </c>
      <c r="CA64" s="13">
        <v>0</v>
      </c>
      <c r="CB64" s="13">
        <v>0</v>
      </c>
      <c r="CC64" s="13">
        <v>0</v>
      </c>
      <c r="CD64" s="13">
        <v>0</v>
      </c>
      <c r="CE64" s="13">
        <v>0</v>
      </c>
      <c r="CF64" s="13">
        <v>0</v>
      </c>
      <c r="CG64" s="13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0</v>
      </c>
      <c r="CN64" s="13">
        <v>0</v>
      </c>
      <c r="CO64" s="13">
        <v>0</v>
      </c>
      <c r="CP64" s="13">
        <v>0</v>
      </c>
      <c r="CQ64" s="13">
        <v>0</v>
      </c>
      <c r="CR64" s="13">
        <v>0</v>
      </c>
      <c r="CS64" s="13">
        <v>0</v>
      </c>
      <c r="CT64" s="13">
        <v>0</v>
      </c>
      <c r="CU64" s="13">
        <v>0</v>
      </c>
      <c r="CV64" s="13">
        <v>0</v>
      </c>
      <c r="CW64" s="13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3">
        <v>0</v>
      </c>
      <c r="DD64" s="13">
        <v>0</v>
      </c>
      <c r="DE64" s="13">
        <v>0</v>
      </c>
      <c r="DF64" s="13">
        <v>0</v>
      </c>
      <c r="DG64" s="13">
        <v>0</v>
      </c>
      <c r="DH64" s="13"/>
      <c r="DI64" s="13"/>
      <c r="DJ64" s="13">
        <v>0</v>
      </c>
      <c r="DK64" s="13">
        <v>0</v>
      </c>
      <c r="DL64" s="13">
        <v>0</v>
      </c>
      <c r="DM64" s="13">
        <v>0</v>
      </c>
      <c r="DN64" s="13">
        <v>0</v>
      </c>
      <c r="DO64" s="13"/>
      <c r="DP64" s="13">
        <v>0</v>
      </c>
      <c r="DQ64" s="13">
        <v>0</v>
      </c>
      <c r="DR64" s="13">
        <v>0</v>
      </c>
      <c r="DS64" s="13">
        <v>0</v>
      </c>
      <c r="DT64" s="13">
        <v>0</v>
      </c>
      <c r="DU64" s="13">
        <v>0</v>
      </c>
      <c r="DV64" s="13">
        <v>0</v>
      </c>
      <c r="DW64" s="13">
        <v>0</v>
      </c>
      <c r="DX64" s="13">
        <v>0</v>
      </c>
      <c r="DY64" s="13">
        <v>0</v>
      </c>
      <c r="DZ64" s="13">
        <v>0</v>
      </c>
      <c r="EA64" s="13">
        <v>0</v>
      </c>
      <c r="EB64" s="13">
        <v>0</v>
      </c>
      <c r="EC64" s="13">
        <v>0</v>
      </c>
      <c r="ED64" s="13">
        <v>0</v>
      </c>
      <c r="EE64" s="13">
        <v>0</v>
      </c>
      <c r="EF64" s="13">
        <v>0</v>
      </c>
      <c r="EG64" s="13">
        <v>0</v>
      </c>
      <c r="EH64" s="13">
        <v>0</v>
      </c>
      <c r="EI64" s="13">
        <v>0</v>
      </c>
      <c r="EJ64" s="13">
        <v>0</v>
      </c>
      <c r="EK64" s="13">
        <v>0</v>
      </c>
      <c r="EL64" s="13">
        <v>0</v>
      </c>
      <c r="EM64" s="13">
        <v>0</v>
      </c>
      <c r="EN64" s="13">
        <v>0</v>
      </c>
      <c r="EO64" s="13">
        <v>0</v>
      </c>
      <c r="EP64" s="13">
        <v>0</v>
      </c>
      <c r="EQ64" s="13">
        <v>0</v>
      </c>
      <c r="ER64" s="13">
        <v>75000</v>
      </c>
      <c r="ES64" s="13"/>
      <c r="ET64" s="13"/>
      <c r="EU64" s="13">
        <v>0</v>
      </c>
      <c r="EV64" s="13">
        <v>0</v>
      </c>
      <c r="EW64" s="13">
        <v>0</v>
      </c>
      <c r="EX64" s="13">
        <v>0</v>
      </c>
      <c r="EY64" s="13">
        <v>0</v>
      </c>
      <c r="EZ64" s="13">
        <v>0</v>
      </c>
      <c r="FA64" s="13">
        <v>0</v>
      </c>
      <c r="FB64" s="13">
        <v>0</v>
      </c>
      <c r="FC64" s="13">
        <v>0</v>
      </c>
      <c r="FD64" s="13">
        <v>0</v>
      </c>
      <c r="FE64" s="13">
        <v>0</v>
      </c>
      <c r="FF64" s="13">
        <v>0</v>
      </c>
      <c r="FG64" s="13">
        <v>0</v>
      </c>
      <c r="FH64" s="13">
        <v>0</v>
      </c>
      <c r="FI64" s="13">
        <v>0</v>
      </c>
      <c r="FJ64" s="13">
        <v>0</v>
      </c>
      <c r="FK64" s="13">
        <v>0</v>
      </c>
      <c r="FL64" s="13">
        <v>0</v>
      </c>
      <c r="FM64" s="13">
        <v>0</v>
      </c>
      <c r="FN64" s="13">
        <v>0</v>
      </c>
      <c r="FO64" s="13">
        <v>0</v>
      </c>
      <c r="FP64" s="13">
        <v>0</v>
      </c>
      <c r="FQ64" s="13">
        <v>0</v>
      </c>
      <c r="FR64" s="13">
        <v>0</v>
      </c>
      <c r="FS64" s="13">
        <v>0</v>
      </c>
      <c r="FT64" s="13">
        <v>0</v>
      </c>
      <c r="FU64" s="13">
        <v>0</v>
      </c>
      <c r="FV64" s="13">
        <v>0</v>
      </c>
      <c r="FW64" s="13">
        <v>0</v>
      </c>
      <c r="FX64" s="13">
        <v>0</v>
      </c>
      <c r="FY64" s="13">
        <v>0</v>
      </c>
      <c r="FZ64" s="13">
        <v>0</v>
      </c>
      <c r="GA64" s="13">
        <v>0</v>
      </c>
      <c r="GB64" s="13">
        <v>0</v>
      </c>
      <c r="GC64" s="13">
        <v>0</v>
      </c>
      <c r="GD64" s="13"/>
      <c r="GE64" s="13"/>
      <c r="GF64" s="13">
        <v>0</v>
      </c>
      <c r="GG64" s="13">
        <v>0</v>
      </c>
      <c r="GH64" s="13">
        <v>0</v>
      </c>
      <c r="GI64" s="13">
        <v>0</v>
      </c>
      <c r="GJ64" s="13">
        <v>0</v>
      </c>
      <c r="GK64" s="13">
        <v>0</v>
      </c>
      <c r="GL64" s="13">
        <v>0</v>
      </c>
      <c r="GM64" s="13">
        <v>0</v>
      </c>
      <c r="GN64" s="13">
        <v>0</v>
      </c>
      <c r="GO64" s="13">
        <v>0</v>
      </c>
      <c r="GP64" s="13">
        <v>0</v>
      </c>
      <c r="GQ64" s="13">
        <v>0</v>
      </c>
      <c r="GR64" s="13">
        <v>0</v>
      </c>
      <c r="GS64" s="13">
        <v>0</v>
      </c>
      <c r="GT64" s="13">
        <v>0</v>
      </c>
      <c r="GU64" s="13">
        <v>0</v>
      </c>
      <c r="GV64" s="13">
        <v>0</v>
      </c>
      <c r="GW64" s="13">
        <v>0</v>
      </c>
      <c r="GX64" s="13">
        <v>0</v>
      </c>
      <c r="GY64" s="13">
        <v>0</v>
      </c>
      <c r="GZ64" s="13">
        <v>0</v>
      </c>
      <c r="HA64" s="13">
        <v>0</v>
      </c>
      <c r="HB64" s="13">
        <v>0</v>
      </c>
      <c r="HC64" s="13">
        <v>0</v>
      </c>
      <c r="HD64" s="13">
        <v>0</v>
      </c>
      <c r="HE64" s="13">
        <v>0</v>
      </c>
      <c r="HF64" s="13">
        <v>0</v>
      </c>
      <c r="HG64" s="13">
        <v>0</v>
      </c>
      <c r="HH64" s="13">
        <v>0</v>
      </c>
      <c r="HI64" s="13">
        <v>0</v>
      </c>
      <c r="HJ64" s="13">
        <v>0</v>
      </c>
      <c r="HK64" s="13">
        <v>0</v>
      </c>
      <c r="HL64" s="13">
        <v>0</v>
      </c>
      <c r="HM64" s="13">
        <v>0</v>
      </c>
      <c r="HN64" s="13">
        <v>0</v>
      </c>
      <c r="HO64" s="13"/>
      <c r="HP64" s="13"/>
      <c r="HQ64" s="13">
        <v>0</v>
      </c>
      <c r="HR64" s="13">
        <v>0</v>
      </c>
      <c r="HS64" s="13">
        <v>0</v>
      </c>
      <c r="HT64" s="13">
        <v>0</v>
      </c>
      <c r="HU64" s="13">
        <v>0</v>
      </c>
      <c r="HV64" s="13">
        <v>0</v>
      </c>
      <c r="HW64" s="13">
        <v>0</v>
      </c>
      <c r="HX64" s="13">
        <v>0</v>
      </c>
      <c r="HY64" s="13">
        <v>0</v>
      </c>
      <c r="HZ64" s="13">
        <v>0</v>
      </c>
      <c r="IA64" s="13">
        <v>0</v>
      </c>
      <c r="IB64" s="13">
        <v>0</v>
      </c>
      <c r="IC64" s="13">
        <v>0</v>
      </c>
      <c r="ID64" s="13">
        <v>0</v>
      </c>
      <c r="IE64" s="13">
        <v>0</v>
      </c>
      <c r="IF64" s="13">
        <v>0</v>
      </c>
      <c r="IG64" s="13">
        <v>0</v>
      </c>
      <c r="IH64" s="13">
        <v>0</v>
      </c>
      <c r="II64" s="13">
        <v>0</v>
      </c>
      <c r="IJ64" s="13">
        <v>0</v>
      </c>
      <c r="IK64" s="13">
        <v>0</v>
      </c>
      <c r="IL64" s="13">
        <v>0</v>
      </c>
      <c r="IM64" s="13">
        <v>0</v>
      </c>
      <c r="IN64" s="13">
        <v>0</v>
      </c>
      <c r="IO64" s="13">
        <v>0</v>
      </c>
      <c r="IP64" s="13">
        <v>0</v>
      </c>
      <c r="IQ64" s="13">
        <v>0</v>
      </c>
      <c r="IR64" s="13">
        <v>0</v>
      </c>
      <c r="IS64" s="13">
        <v>0</v>
      </c>
      <c r="IT64" s="13">
        <v>0</v>
      </c>
      <c r="IU64" s="13">
        <v>0</v>
      </c>
      <c r="IV64" s="13">
        <v>0</v>
      </c>
      <c r="IW64" s="13">
        <v>0</v>
      </c>
      <c r="IX64" s="13">
        <v>0</v>
      </c>
      <c r="IY64" s="13">
        <v>0</v>
      </c>
      <c r="IZ64" s="13"/>
      <c r="JA64" s="13"/>
      <c r="JB64" s="13">
        <f>C64+BY64+AN64+DJ64+EU64+GF64+HQ64</f>
        <v>5000</v>
      </c>
      <c r="JC64" s="13">
        <f>D64+BZ64+AO64+DK64+EV64+GG64+HR64</f>
        <v>5000</v>
      </c>
      <c r="JD64" s="13">
        <f>E64+CA64+AP64+DL64+EW64+GH64+HS64</f>
        <v>0</v>
      </c>
      <c r="JE64" s="13">
        <f>F64+CB64+AQ64+DM64+EX64+GI64+HT64</f>
        <v>0</v>
      </c>
      <c r="JF64" s="13">
        <f>G64+CC64+AR64+DN64+EY64+GJ64+HU64</f>
        <v>0</v>
      </c>
      <c r="JG64" s="13">
        <f>H64+CD64+AS64+DO64+EZ64+GK64+HV64</f>
        <v>0</v>
      </c>
      <c r="JH64" s="13">
        <f>I64+CE64+AT64+DP64+FA64+GL64+HW64</f>
        <v>0</v>
      </c>
      <c r="JI64" s="13">
        <f>J64+CF64+AU64+DQ64+FB64+GM64+HX64</f>
        <v>0</v>
      </c>
      <c r="JJ64" s="13">
        <f>K64+CG64+AV64+DR64+FC64+GN64+HY64</f>
        <v>0</v>
      </c>
      <c r="JK64" s="13">
        <f>L64+CH64+AW64+DS64+FD64+GO64+HZ64</f>
        <v>0</v>
      </c>
      <c r="JL64" s="13">
        <f>M64+CI64+AX64+DT64+FE64+GP64+IA64</f>
        <v>0</v>
      </c>
      <c r="JM64" s="13">
        <f>N64+CJ64+AY64+DU64+FF64+GQ64+IB64</f>
        <v>0</v>
      </c>
      <c r="JN64" s="13">
        <f>O64+CK64+AZ64+DV64+FG64+GR64+IC64</f>
        <v>0</v>
      </c>
      <c r="JO64" s="13">
        <f>P64+CL64+BA64+DW64+FH64+GS64+ID64</f>
        <v>0</v>
      </c>
      <c r="JP64" s="13">
        <f>Q64+CM64+BB64+DX64+FI64+GT64+IE64</f>
        <v>0</v>
      </c>
      <c r="JQ64" s="13">
        <f>R64+CN64+BC64+DY64+FJ64+GU64+IF64</f>
        <v>0</v>
      </c>
      <c r="JR64" s="13">
        <f>S64+CO64+BD64+DZ64+FK64+GV64+IG64</f>
        <v>0</v>
      </c>
      <c r="JS64" s="13">
        <f>T64+CP64+BE64+EA64+FL64+GW64+IH64</f>
        <v>0</v>
      </c>
      <c r="JT64" s="13">
        <f>U64+CQ64+BF64+EB64+FM64+GX64+II64</f>
        <v>0</v>
      </c>
      <c r="JU64" s="13">
        <f>V64+CR64+BG64+EC64+FN64+GY64+IJ64</f>
        <v>0</v>
      </c>
      <c r="JV64" s="13">
        <f>W64+CS64+BH64+ED64+FO64+GZ64+IK64</f>
        <v>0</v>
      </c>
      <c r="JW64" s="13">
        <f>X64+CT64+BI64+EE64+FP64+HA64+IL64</f>
        <v>0</v>
      </c>
      <c r="JX64" s="13">
        <f>Y64+CU64+BJ64+EF64+FQ64+HB64+IM64</f>
        <v>0</v>
      </c>
      <c r="JY64" s="13">
        <f>Z64+BK64+CV64+EG64+FR64+HC64+IN64</f>
        <v>0</v>
      </c>
      <c r="JZ64" s="13">
        <f>AA64+BL64+CW64+EH64+FS64+HD64+IO64</f>
        <v>0</v>
      </c>
      <c r="KA64" s="13">
        <f>AB64+BM64+CX64+EI64+FT64+HE64+IP64</f>
        <v>0</v>
      </c>
      <c r="KB64" s="13">
        <f>AC64+BN64+CY64+EJ64+FU64+HF64+IQ64</f>
        <v>0</v>
      </c>
      <c r="KC64" s="13">
        <f>AD64+BO64+CZ64+EK64+FV64+HG64+IR64</f>
        <v>0</v>
      </c>
      <c r="KD64" s="13">
        <f>AE64+BP64+DA64+EL64+FW64+HH64+IS64</f>
        <v>0</v>
      </c>
      <c r="KE64" s="13">
        <f>AF64+BQ64+DB64+EM64+FX64+HI64+IT64</f>
        <v>0</v>
      </c>
      <c r="KF64" s="13">
        <f>AG64+BR64+DC64+EN64+FY64+HJ64+IU64</f>
        <v>0</v>
      </c>
      <c r="KG64" s="13">
        <f>AH64+BS64+DD64+EO64+FZ64+HK64+IV64</f>
        <v>0</v>
      </c>
      <c r="KH64" s="13">
        <f>AI64+BT64+DE64+EP64+GA64+HL64+IW64</f>
        <v>0</v>
      </c>
      <c r="KI64" s="13">
        <f>AJ64+BU64+DF64+EQ64+GB64+HM64+IX64</f>
        <v>0</v>
      </c>
      <c r="KJ64" s="13">
        <f>AK64+BV64+DG64+ER64+GC64+HN64+IY64</f>
        <v>75000</v>
      </c>
      <c r="KK64" s="13">
        <f>AL64+BW64+DH64+ES64+GD64+HO64+IZ64</f>
        <v>0</v>
      </c>
      <c r="KL64" s="13">
        <f>AM64+BX64+DI64+ET64+GE64+HP64+JA64</f>
        <v>0</v>
      </c>
    </row>
    <row r="65" spans="1:298" x14ac:dyDescent="0.25">
      <c r="A65" s="5">
        <v>3205</v>
      </c>
      <c r="B65" s="9" t="s">
        <v>362</v>
      </c>
      <c r="C65" s="13">
        <v>735000</v>
      </c>
      <c r="D65" s="13">
        <v>735000</v>
      </c>
      <c r="E65" s="13">
        <v>345381.78</v>
      </c>
      <c r="F65" s="13">
        <v>999200</v>
      </c>
      <c r="G65" s="13">
        <v>509200</v>
      </c>
      <c r="H65" s="13">
        <v>498551.49</v>
      </c>
      <c r="I65" s="13">
        <v>505777.55</v>
      </c>
      <c r="J65" s="13">
        <v>610777.55000000005</v>
      </c>
      <c r="K65" s="13">
        <v>483827.39</v>
      </c>
      <c r="L65" s="13">
        <v>432150</v>
      </c>
      <c r="M65" s="13">
        <v>560150</v>
      </c>
      <c r="N65" s="13">
        <v>201678.65</v>
      </c>
      <c r="O65" s="13">
        <v>682341</v>
      </c>
      <c r="P65" s="13">
        <v>712341</v>
      </c>
      <c r="Q65" s="13">
        <v>417760.12</v>
      </c>
      <c r="R65" s="13">
        <v>288440</v>
      </c>
      <c r="S65" s="13">
        <v>371642.03</v>
      </c>
      <c r="T65" s="13">
        <v>311534.90000000002</v>
      </c>
      <c r="U65" s="13">
        <v>287262</v>
      </c>
      <c r="V65" s="13">
        <v>411761.52</v>
      </c>
      <c r="W65" s="13">
        <v>187066.18</v>
      </c>
      <c r="X65" s="13">
        <v>963000</v>
      </c>
      <c r="Y65" s="13">
        <v>428000</v>
      </c>
      <c r="Z65" s="13">
        <v>109731.31</v>
      </c>
      <c r="AA65" s="13">
        <v>130000</v>
      </c>
      <c r="AB65" s="13">
        <v>200000</v>
      </c>
      <c r="AC65" s="13">
        <v>103660.33</v>
      </c>
      <c r="AD65" s="13">
        <v>150000</v>
      </c>
      <c r="AE65" s="13">
        <v>180000</v>
      </c>
      <c r="AF65" s="13">
        <v>249240.52</v>
      </c>
      <c r="AG65" s="13">
        <v>186000</v>
      </c>
      <c r="AH65" s="13">
        <v>186000</v>
      </c>
      <c r="AI65" s="13">
        <v>127484.43</v>
      </c>
      <c r="AJ65" s="13">
        <v>322700</v>
      </c>
      <c r="AK65" s="13">
        <v>322700</v>
      </c>
      <c r="AL65" s="13"/>
      <c r="AM65" s="13"/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13">
        <v>0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0</v>
      </c>
      <c r="BO65" s="13">
        <v>0</v>
      </c>
      <c r="BP65" s="13">
        <v>0</v>
      </c>
      <c r="BQ65" s="13">
        <v>0</v>
      </c>
      <c r="BR65" s="13">
        <v>0</v>
      </c>
      <c r="BS65" s="13">
        <v>0</v>
      </c>
      <c r="BT65" s="13">
        <v>0</v>
      </c>
      <c r="BU65" s="13">
        <v>0</v>
      </c>
      <c r="BV65" s="13">
        <v>0</v>
      </c>
      <c r="BW65" s="13"/>
      <c r="BX65" s="13"/>
      <c r="BY65" s="13">
        <v>0</v>
      </c>
      <c r="BZ65" s="13">
        <v>0</v>
      </c>
      <c r="CA65" s="13">
        <v>0</v>
      </c>
      <c r="CB65" s="13">
        <v>0</v>
      </c>
      <c r="CC65" s="13">
        <v>0</v>
      </c>
      <c r="CD65" s="13">
        <v>0</v>
      </c>
      <c r="CE65" s="13">
        <v>0</v>
      </c>
      <c r="CF65" s="13">
        <v>0</v>
      </c>
      <c r="CG65" s="13">
        <v>0</v>
      </c>
      <c r="CH65" s="13">
        <v>0</v>
      </c>
      <c r="CI65" s="13">
        <v>0</v>
      </c>
      <c r="CJ65" s="13">
        <v>0</v>
      </c>
      <c r="CK65" s="13">
        <v>0</v>
      </c>
      <c r="CL65" s="13">
        <v>0</v>
      </c>
      <c r="CM65" s="13">
        <v>0</v>
      </c>
      <c r="CN65" s="13">
        <v>0</v>
      </c>
      <c r="CO65" s="13">
        <v>0</v>
      </c>
      <c r="CP65" s="13">
        <v>0</v>
      </c>
      <c r="CQ65" s="13">
        <v>0</v>
      </c>
      <c r="CR65" s="13">
        <v>0</v>
      </c>
      <c r="CS65" s="13">
        <v>0</v>
      </c>
      <c r="CT65" s="13">
        <v>0</v>
      </c>
      <c r="CU65" s="13">
        <v>0</v>
      </c>
      <c r="CV65" s="13">
        <v>0</v>
      </c>
      <c r="CW65" s="13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3">
        <v>0</v>
      </c>
      <c r="DD65" s="13">
        <v>0</v>
      </c>
      <c r="DE65" s="13">
        <v>0</v>
      </c>
      <c r="DF65" s="13">
        <v>0</v>
      </c>
      <c r="DG65" s="13">
        <v>0</v>
      </c>
      <c r="DH65" s="13"/>
      <c r="DI65" s="13"/>
      <c r="DJ65" s="13">
        <v>400000</v>
      </c>
      <c r="DK65" s="13">
        <v>400000</v>
      </c>
      <c r="DL65" s="13">
        <v>512252.32</v>
      </c>
      <c r="DM65" s="13">
        <v>578850</v>
      </c>
      <c r="DN65" s="13">
        <v>1378850</v>
      </c>
      <c r="DO65" s="13">
        <v>1315608.79</v>
      </c>
      <c r="DP65" s="13">
        <v>438220</v>
      </c>
      <c r="DQ65" s="13">
        <v>438220</v>
      </c>
      <c r="DR65" s="13">
        <v>236670.38</v>
      </c>
      <c r="DS65" s="13">
        <v>213976</v>
      </c>
      <c r="DT65" s="13">
        <v>263976</v>
      </c>
      <c r="DU65" s="13">
        <v>252109.23</v>
      </c>
      <c r="DV65" s="13">
        <v>295000</v>
      </c>
      <c r="DW65" s="13">
        <v>315000</v>
      </c>
      <c r="DX65" s="13">
        <v>333703.67999999999</v>
      </c>
      <c r="DY65" s="13">
        <v>444872</v>
      </c>
      <c r="DZ65" s="13">
        <v>666310</v>
      </c>
      <c r="EA65" s="13">
        <v>446415.14</v>
      </c>
      <c r="EB65" s="13">
        <v>350000</v>
      </c>
      <c r="EC65" s="13">
        <v>400000</v>
      </c>
      <c r="ED65" s="13">
        <v>113249.32</v>
      </c>
      <c r="EE65" s="13">
        <v>215000</v>
      </c>
      <c r="EF65" s="13">
        <v>410000</v>
      </c>
      <c r="EG65" s="13">
        <v>435055</v>
      </c>
      <c r="EH65" s="13">
        <v>240000</v>
      </c>
      <c r="EI65" s="13">
        <v>440000</v>
      </c>
      <c r="EJ65" s="13">
        <v>371174.09</v>
      </c>
      <c r="EK65" s="13">
        <v>230000</v>
      </c>
      <c r="EL65" s="13">
        <v>400000</v>
      </c>
      <c r="EM65" s="13">
        <v>533008.35</v>
      </c>
      <c r="EN65" s="13">
        <v>5000</v>
      </c>
      <c r="EO65" s="13">
        <v>120000</v>
      </c>
      <c r="EP65" s="13">
        <v>244914</v>
      </c>
      <c r="EQ65" s="13">
        <v>75000</v>
      </c>
      <c r="ER65" s="13">
        <v>95950</v>
      </c>
      <c r="ES65" s="13"/>
      <c r="ET65" s="13"/>
      <c r="EU65" s="13">
        <v>0</v>
      </c>
      <c r="EV65" s="13">
        <v>0</v>
      </c>
      <c r="EW65" s="13">
        <v>0</v>
      </c>
      <c r="EX65" s="13">
        <v>0</v>
      </c>
      <c r="EY65" s="13">
        <v>0</v>
      </c>
      <c r="EZ65" s="13">
        <v>0</v>
      </c>
      <c r="FA65" s="13">
        <v>0</v>
      </c>
      <c r="FB65" s="13">
        <v>0</v>
      </c>
      <c r="FC65" s="13">
        <v>0</v>
      </c>
      <c r="FD65" s="13">
        <v>0</v>
      </c>
      <c r="FE65" s="13">
        <v>0</v>
      </c>
      <c r="FF65" s="13">
        <v>0</v>
      </c>
      <c r="FG65" s="13">
        <v>0</v>
      </c>
      <c r="FH65" s="13">
        <v>0</v>
      </c>
      <c r="FI65" s="13">
        <v>0</v>
      </c>
      <c r="FJ65" s="13">
        <v>0</v>
      </c>
      <c r="FK65" s="13">
        <v>0</v>
      </c>
      <c r="FL65" s="13">
        <v>0</v>
      </c>
      <c r="FM65" s="13">
        <v>0</v>
      </c>
      <c r="FN65" s="13">
        <v>0</v>
      </c>
      <c r="FO65" s="13">
        <v>0</v>
      </c>
      <c r="FP65" s="13">
        <v>0</v>
      </c>
      <c r="FQ65" s="13">
        <v>0</v>
      </c>
      <c r="FR65" s="13">
        <v>0</v>
      </c>
      <c r="FS65" s="13">
        <v>0</v>
      </c>
      <c r="FT65" s="13">
        <v>0</v>
      </c>
      <c r="FU65" s="13">
        <v>0</v>
      </c>
      <c r="FV65" s="13">
        <v>0</v>
      </c>
      <c r="FW65" s="13">
        <v>0</v>
      </c>
      <c r="FX65" s="13">
        <v>0</v>
      </c>
      <c r="FY65" s="13">
        <v>0</v>
      </c>
      <c r="FZ65" s="13">
        <v>0</v>
      </c>
      <c r="GA65" s="13">
        <v>0</v>
      </c>
      <c r="GB65" s="13">
        <v>0</v>
      </c>
      <c r="GC65" s="13">
        <v>0</v>
      </c>
      <c r="GD65" s="13"/>
      <c r="GE65" s="13"/>
      <c r="GF65" s="13">
        <v>0</v>
      </c>
      <c r="GG65" s="13">
        <v>0</v>
      </c>
      <c r="GH65" s="13">
        <v>0</v>
      </c>
      <c r="GI65" s="13">
        <v>0</v>
      </c>
      <c r="GJ65" s="13">
        <v>0</v>
      </c>
      <c r="GK65" s="13">
        <v>0</v>
      </c>
      <c r="GL65" s="13">
        <v>0</v>
      </c>
      <c r="GM65" s="13">
        <v>0</v>
      </c>
      <c r="GN65" s="13">
        <v>0</v>
      </c>
      <c r="GO65" s="13">
        <v>0</v>
      </c>
      <c r="GP65" s="13">
        <v>0</v>
      </c>
      <c r="GQ65" s="13">
        <v>0</v>
      </c>
      <c r="GR65" s="13">
        <v>0</v>
      </c>
      <c r="GS65" s="13">
        <v>0</v>
      </c>
      <c r="GT65" s="13">
        <v>0</v>
      </c>
      <c r="GU65" s="13">
        <v>0</v>
      </c>
      <c r="GV65" s="13">
        <v>0</v>
      </c>
      <c r="GW65" s="13">
        <v>0</v>
      </c>
      <c r="GX65" s="13">
        <v>0</v>
      </c>
      <c r="GY65" s="13">
        <v>0</v>
      </c>
      <c r="GZ65" s="13">
        <v>0</v>
      </c>
      <c r="HA65" s="13">
        <v>0</v>
      </c>
      <c r="HB65" s="13">
        <v>0</v>
      </c>
      <c r="HC65" s="13">
        <v>0</v>
      </c>
      <c r="HD65" s="13">
        <v>0</v>
      </c>
      <c r="HE65" s="13">
        <v>0</v>
      </c>
      <c r="HF65" s="13">
        <v>0</v>
      </c>
      <c r="HG65" s="13">
        <v>0</v>
      </c>
      <c r="HH65" s="13">
        <v>0</v>
      </c>
      <c r="HI65" s="13">
        <v>0</v>
      </c>
      <c r="HJ65" s="13">
        <v>0</v>
      </c>
      <c r="HK65" s="13">
        <v>0</v>
      </c>
      <c r="HL65" s="13">
        <v>0</v>
      </c>
      <c r="HM65" s="13">
        <v>0</v>
      </c>
      <c r="HN65" s="13">
        <v>0</v>
      </c>
      <c r="HO65" s="13"/>
      <c r="HP65" s="13"/>
      <c r="HQ65" s="13">
        <v>0</v>
      </c>
      <c r="HR65" s="13">
        <v>6000</v>
      </c>
      <c r="HS65" s="13">
        <v>8000</v>
      </c>
      <c r="HT65" s="13">
        <v>24400</v>
      </c>
      <c r="HU65" s="13">
        <v>24400</v>
      </c>
      <c r="HV65" s="13">
        <v>3420</v>
      </c>
      <c r="HW65" s="13">
        <v>1000</v>
      </c>
      <c r="HX65" s="13">
        <v>2200</v>
      </c>
      <c r="HY65" s="13">
        <v>1600</v>
      </c>
      <c r="HZ65" s="13">
        <v>3000</v>
      </c>
      <c r="IA65" s="13">
        <v>3000</v>
      </c>
      <c r="IB65" s="13">
        <v>7564.35</v>
      </c>
      <c r="IC65" s="13">
        <v>0</v>
      </c>
      <c r="ID65" s="13">
        <v>1860</v>
      </c>
      <c r="IE65" s="13">
        <v>2770.02</v>
      </c>
      <c r="IF65" s="13">
        <v>17728</v>
      </c>
      <c r="IG65" s="13">
        <v>17728</v>
      </c>
      <c r="IH65" s="13">
        <v>2705.64</v>
      </c>
      <c r="II65" s="13">
        <v>2207</v>
      </c>
      <c r="IJ65" s="13">
        <v>15000</v>
      </c>
      <c r="IK65" s="13">
        <v>8566</v>
      </c>
      <c r="IL65" s="13">
        <v>10000</v>
      </c>
      <c r="IM65" s="13">
        <v>10000</v>
      </c>
      <c r="IN65" s="13">
        <v>3156.56</v>
      </c>
      <c r="IO65" s="13">
        <v>1000</v>
      </c>
      <c r="IP65" s="13">
        <v>12000</v>
      </c>
      <c r="IQ65" s="13">
        <v>4689.08</v>
      </c>
      <c r="IR65" s="13">
        <v>0</v>
      </c>
      <c r="IS65" s="13">
        <v>0</v>
      </c>
      <c r="IT65" s="13">
        <v>0</v>
      </c>
      <c r="IU65" s="13">
        <v>0</v>
      </c>
      <c r="IV65" s="13">
        <v>0</v>
      </c>
      <c r="IW65" s="13">
        <v>0</v>
      </c>
      <c r="IX65" s="13">
        <v>0</v>
      </c>
      <c r="IY65" s="13">
        <v>0</v>
      </c>
      <c r="IZ65" s="13"/>
      <c r="JA65" s="13"/>
      <c r="JB65" s="13">
        <f>C65+BY65+AN65+DJ65+EU65+GF65+HQ65</f>
        <v>1135000</v>
      </c>
      <c r="JC65" s="13">
        <f>D65+BZ65+AO65+DK65+EV65+GG65+HR65</f>
        <v>1141000</v>
      </c>
      <c r="JD65" s="13">
        <f>E65+CA65+AP65+DL65+EW65+GH65+HS65</f>
        <v>865634.10000000009</v>
      </c>
      <c r="JE65" s="13">
        <f>F65+CB65+AQ65+DM65+EX65+GI65+HT65</f>
        <v>1602450</v>
      </c>
      <c r="JF65" s="13">
        <f>G65+CC65+AR65+DN65+EY65+GJ65+HU65</f>
        <v>1912450</v>
      </c>
      <c r="JG65" s="13">
        <f>H65+CD65+AS65+DO65+EZ65+GK65+HV65</f>
        <v>1817580.28</v>
      </c>
      <c r="JH65" s="13">
        <f>I65+CE65+AT65+DP65+FA65+GL65+HW65</f>
        <v>944997.55</v>
      </c>
      <c r="JI65" s="13">
        <f>J65+CF65+AU65+DQ65+FB65+GM65+HX65</f>
        <v>1051197.55</v>
      </c>
      <c r="JJ65" s="13">
        <f>K65+CG65+AV65+DR65+FC65+GN65+HY65</f>
        <v>722097.77</v>
      </c>
      <c r="JK65" s="13">
        <f>L65+CH65+AW65+DS65+FD65+GO65+HZ65</f>
        <v>649126</v>
      </c>
      <c r="JL65" s="13">
        <f>M65+CI65+AX65+DT65+FE65+GP65+IA65</f>
        <v>827126</v>
      </c>
      <c r="JM65" s="13">
        <f>N65+CJ65+AY65+DU65+FF65+GQ65+IB65</f>
        <v>461352.23</v>
      </c>
      <c r="JN65" s="13">
        <f>O65+CK65+AZ65+DV65+FG65+GR65+IC65</f>
        <v>977341</v>
      </c>
      <c r="JO65" s="13">
        <f>P65+CL65+BA65+DW65+FH65+GS65+ID65</f>
        <v>1029201</v>
      </c>
      <c r="JP65" s="13">
        <f>Q65+CM65+BB65+DX65+FI65+GT65+IE65</f>
        <v>754233.82000000007</v>
      </c>
      <c r="JQ65" s="13">
        <f>R65+CN65+BC65+DY65+FJ65+GU65+IF65</f>
        <v>751040</v>
      </c>
      <c r="JR65" s="13">
        <f>S65+CO65+BD65+DZ65+FK65+GV65+IG65</f>
        <v>1055680.03</v>
      </c>
      <c r="JS65" s="13">
        <f>T65+CP65+BE65+EA65+FL65+GW65+IH65</f>
        <v>760655.68</v>
      </c>
      <c r="JT65" s="13">
        <f>U65+CQ65+BF65+EB65+FM65+GX65+II65</f>
        <v>639469</v>
      </c>
      <c r="JU65" s="13">
        <f>V65+CR65+BG65+EC65+FN65+GY65+IJ65</f>
        <v>826761.52</v>
      </c>
      <c r="JV65" s="13">
        <f>W65+CS65+BH65+ED65+FO65+GZ65+IK65</f>
        <v>308881.5</v>
      </c>
      <c r="JW65" s="13">
        <f>X65+CT65+BI65+EE65+FP65+HA65+IL65</f>
        <v>1188000</v>
      </c>
      <c r="JX65" s="13">
        <f>Y65+CU65+BJ65+EF65+FQ65+HB65+IM65</f>
        <v>848000</v>
      </c>
      <c r="JY65" s="13">
        <f>Z65+BK65+CV65+EG65+FR65+HC65+IN65</f>
        <v>547942.87000000011</v>
      </c>
      <c r="JZ65" s="13">
        <f>AA65+BL65+CW65+EH65+FS65+HD65+IO65</f>
        <v>371000</v>
      </c>
      <c r="KA65" s="13">
        <f>AB65+BM65+CX65+EI65+FT65+HE65+IP65</f>
        <v>652000</v>
      </c>
      <c r="KB65" s="13">
        <f>AC65+BN65+CY65+EJ65+FU65+HF65+IQ65</f>
        <v>479523.50000000006</v>
      </c>
      <c r="KC65" s="13">
        <f>AD65+BO65+CZ65+EK65+FV65+HG65+IR65</f>
        <v>380000</v>
      </c>
      <c r="KD65" s="13">
        <f>AE65+BP65+DA65+EL65+FW65+HH65+IS65</f>
        <v>580000</v>
      </c>
      <c r="KE65" s="13">
        <f>AF65+BQ65+DB65+EM65+FX65+HI65+IT65</f>
        <v>782248.87</v>
      </c>
      <c r="KF65" s="13">
        <f>AG65+BR65+DC65+EN65+FY65+HJ65+IU65</f>
        <v>191000</v>
      </c>
      <c r="KG65" s="13">
        <f>AH65+BS65+DD65+EO65+FZ65+HK65+IV65</f>
        <v>306000</v>
      </c>
      <c r="KH65" s="13">
        <f>AI65+BT65+DE65+EP65+GA65+HL65+IW65</f>
        <v>372398.43</v>
      </c>
      <c r="KI65" s="13">
        <f>AJ65+BU65+DF65+EQ65+GB65+HM65+IX65</f>
        <v>397700</v>
      </c>
      <c r="KJ65" s="13">
        <f>AK65+BV65+DG65+ER65+GC65+HN65+IY65</f>
        <v>418650</v>
      </c>
      <c r="KK65" s="13">
        <f>AL65+BW65+DH65+ES65+GD65+HO65+IZ65</f>
        <v>0</v>
      </c>
      <c r="KL65" s="13">
        <f>AM65+BX65+DI65+ET65+GE65+HP65+JA65</f>
        <v>0</v>
      </c>
    </row>
    <row r="66" spans="1:298" x14ac:dyDescent="0.25">
      <c r="A66" s="5">
        <v>3206</v>
      </c>
      <c r="B66" s="9" t="s">
        <v>615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>
        <v>0</v>
      </c>
      <c r="AL66" s="13"/>
      <c r="AM66" s="13"/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13">
        <v>0</v>
      </c>
      <c r="BR66" s="13">
        <v>0</v>
      </c>
      <c r="BS66" s="13">
        <v>0</v>
      </c>
      <c r="BT66" s="13">
        <v>0</v>
      </c>
      <c r="BU66" s="13">
        <v>0</v>
      </c>
      <c r="BV66" s="13">
        <v>0</v>
      </c>
      <c r="BW66" s="13"/>
      <c r="BX66" s="13"/>
      <c r="BY66" s="13">
        <v>0</v>
      </c>
      <c r="BZ66" s="13">
        <v>0</v>
      </c>
      <c r="CA66" s="13">
        <v>0</v>
      </c>
      <c r="CB66" s="13">
        <v>0</v>
      </c>
      <c r="CC66" s="13">
        <v>0</v>
      </c>
      <c r="CD66" s="13">
        <v>0</v>
      </c>
      <c r="CE66" s="13">
        <v>0</v>
      </c>
      <c r="CF66" s="13">
        <v>0</v>
      </c>
      <c r="CG66" s="13">
        <v>0</v>
      </c>
      <c r="CH66" s="13">
        <v>0</v>
      </c>
      <c r="CI66" s="13">
        <v>0</v>
      </c>
      <c r="CJ66" s="13">
        <v>0</v>
      </c>
      <c r="CK66" s="13">
        <v>0</v>
      </c>
      <c r="CL66" s="13">
        <v>0</v>
      </c>
      <c r="CM66" s="13">
        <v>0</v>
      </c>
      <c r="CN66" s="13">
        <v>0</v>
      </c>
      <c r="CO66" s="13">
        <v>0</v>
      </c>
      <c r="CP66" s="13">
        <v>0</v>
      </c>
      <c r="CQ66" s="13">
        <v>0</v>
      </c>
      <c r="CR66" s="13">
        <v>0</v>
      </c>
      <c r="CS66" s="13">
        <v>0</v>
      </c>
      <c r="CT66" s="13">
        <v>0</v>
      </c>
      <c r="CU66" s="13">
        <v>0</v>
      </c>
      <c r="CV66" s="13">
        <v>0</v>
      </c>
      <c r="CW66" s="13">
        <v>0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3">
        <v>0</v>
      </c>
      <c r="DD66" s="13">
        <v>0</v>
      </c>
      <c r="DE66" s="13">
        <v>0</v>
      </c>
      <c r="DF66" s="13">
        <v>0</v>
      </c>
      <c r="DG66" s="13">
        <v>0</v>
      </c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>
        <v>5000</v>
      </c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>
        <v>0</v>
      </c>
      <c r="GD66" s="13"/>
      <c r="GE66" s="13"/>
      <c r="GF66" s="13">
        <v>0</v>
      </c>
      <c r="GG66" s="13">
        <v>0</v>
      </c>
      <c r="GH66" s="13">
        <v>0</v>
      </c>
      <c r="GI66" s="13">
        <v>0</v>
      </c>
      <c r="GJ66" s="13">
        <v>0</v>
      </c>
      <c r="GK66" s="13">
        <v>0</v>
      </c>
      <c r="GL66" s="13">
        <v>0</v>
      </c>
      <c r="GM66" s="13">
        <v>0</v>
      </c>
      <c r="GN66" s="13">
        <v>0</v>
      </c>
      <c r="GO66" s="13">
        <v>0</v>
      </c>
      <c r="GP66" s="13">
        <v>0</v>
      </c>
      <c r="GQ66" s="13">
        <v>0</v>
      </c>
      <c r="GR66" s="13">
        <v>0</v>
      </c>
      <c r="GS66" s="13">
        <v>0</v>
      </c>
      <c r="GT66" s="13">
        <v>0</v>
      </c>
      <c r="GU66" s="13">
        <v>0</v>
      </c>
      <c r="GV66" s="13">
        <v>0</v>
      </c>
      <c r="GW66" s="13">
        <v>0</v>
      </c>
      <c r="GX66" s="13">
        <v>0</v>
      </c>
      <c r="GY66" s="13">
        <v>0</v>
      </c>
      <c r="GZ66" s="13">
        <v>0</v>
      </c>
      <c r="HA66" s="13">
        <v>0</v>
      </c>
      <c r="HB66" s="13">
        <v>0</v>
      </c>
      <c r="HC66" s="13">
        <v>0</v>
      </c>
      <c r="HD66" s="13">
        <v>0</v>
      </c>
      <c r="HE66" s="13">
        <v>0</v>
      </c>
      <c r="HF66" s="13">
        <v>0</v>
      </c>
      <c r="HG66" s="13">
        <v>0</v>
      </c>
      <c r="HH66" s="13">
        <v>0</v>
      </c>
      <c r="HI66" s="13">
        <v>0</v>
      </c>
      <c r="HJ66" s="13">
        <v>0</v>
      </c>
      <c r="HK66" s="13">
        <v>0</v>
      </c>
      <c r="HL66" s="13">
        <v>0</v>
      </c>
      <c r="HM66" s="13">
        <v>0</v>
      </c>
      <c r="HN66" s="13">
        <v>0</v>
      </c>
      <c r="HO66" s="13"/>
      <c r="HP66" s="13"/>
      <c r="HQ66" s="13">
        <v>0</v>
      </c>
      <c r="HR66" s="13">
        <v>0</v>
      </c>
      <c r="HS66" s="13">
        <v>0</v>
      </c>
      <c r="HT66" s="13">
        <v>0</v>
      </c>
      <c r="HU66" s="13">
        <v>0</v>
      </c>
      <c r="HV66" s="13">
        <v>0</v>
      </c>
      <c r="HW66" s="13">
        <v>0</v>
      </c>
      <c r="HX66" s="13">
        <v>0</v>
      </c>
      <c r="HY66" s="13">
        <v>0</v>
      </c>
      <c r="HZ66" s="13">
        <v>0</v>
      </c>
      <c r="IA66" s="13">
        <v>0</v>
      </c>
      <c r="IB66" s="13">
        <v>0</v>
      </c>
      <c r="IC66" s="13">
        <v>0</v>
      </c>
      <c r="ID66" s="13">
        <v>0</v>
      </c>
      <c r="IE66" s="13">
        <v>0</v>
      </c>
      <c r="IF66" s="13">
        <v>0</v>
      </c>
      <c r="IG66" s="13">
        <v>0</v>
      </c>
      <c r="IH66" s="13">
        <v>0</v>
      </c>
      <c r="II66" s="13">
        <v>0</v>
      </c>
      <c r="IJ66" s="13">
        <v>0</v>
      </c>
      <c r="IK66" s="13">
        <v>0</v>
      </c>
      <c r="IL66" s="13">
        <v>0</v>
      </c>
      <c r="IM66" s="13">
        <v>0</v>
      </c>
      <c r="IN66" s="13">
        <v>0</v>
      </c>
      <c r="IO66" s="13">
        <v>0</v>
      </c>
      <c r="IP66" s="13">
        <v>0</v>
      </c>
      <c r="IQ66" s="13">
        <v>0</v>
      </c>
      <c r="IR66" s="13">
        <v>0</v>
      </c>
      <c r="IS66" s="13">
        <v>0</v>
      </c>
      <c r="IT66" s="13">
        <v>0</v>
      </c>
      <c r="IU66" s="13">
        <v>0</v>
      </c>
      <c r="IV66" s="13">
        <v>0</v>
      </c>
      <c r="IW66" s="13">
        <v>0</v>
      </c>
      <c r="IX66" s="13">
        <v>0</v>
      </c>
      <c r="IY66" s="13">
        <v>0</v>
      </c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>
        <f>AK66+BV66+DG66+ER66+GC66+HN66+IY66</f>
        <v>5000</v>
      </c>
      <c r="KK66" s="13">
        <f>AL66+BW66+DH66+ES66+GD66+HO66+IZ66</f>
        <v>0</v>
      </c>
      <c r="KL66" s="13">
        <f>AM66+BX66+DI66+ET66+GE66+HP66+JA66</f>
        <v>0</v>
      </c>
    </row>
    <row r="67" spans="1:298" ht="20.100000000000001" customHeight="1" x14ac:dyDescent="0.25">
      <c r="A67" s="5">
        <v>4</v>
      </c>
      <c r="B67" s="7" t="s">
        <v>90</v>
      </c>
      <c r="C67" s="11">
        <f t="shared" ref="C67:HV67" si="921">C68+C72+C76+C80+C86</f>
        <v>22441.46</v>
      </c>
      <c r="D67" s="11">
        <f t="shared" ref="D67" si="922">D68+D72+D76+D80+D86</f>
        <v>22672.3</v>
      </c>
      <c r="E67" s="11">
        <f t="shared" si="921"/>
        <v>21897.3</v>
      </c>
      <c r="F67" s="11">
        <f t="shared" si="921"/>
        <v>92802</v>
      </c>
      <c r="G67" s="11">
        <f t="shared" ref="G67" si="923">G68+G72+G76+G80+G86</f>
        <v>94706.34</v>
      </c>
      <c r="H67" s="11">
        <f t="shared" si="921"/>
        <v>90083.32</v>
      </c>
      <c r="I67" s="11">
        <f t="shared" si="921"/>
        <v>97150.87</v>
      </c>
      <c r="J67" s="11">
        <f t="shared" ref="J67" si="924">J68+J72+J76+J80+J86</f>
        <v>96950.92</v>
      </c>
      <c r="K67" s="11">
        <f t="shared" si="921"/>
        <v>87793.18</v>
      </c>
      <c r="L67" s="11">
        <f t="shared" ref="L67:M67" si="925">L68+L72+L76+L80+L86</f>
        <v>89209</v>
      </c>
      <c r="M67" s="11">
        <f t="shared" si="925"/>
        <v>89209.08</v>
      </c>
      <c r="N67" s="11">
        <f>N68+N72+N76+N80+N86</f>
        <v>82480.47</v>
      </c>
      <c r="O67" s="11">
        <f t="shared" ref="O67" si="926">O68+O72+O76+O80+O86</f>
        <v>85107</v>
      </c>
      <c r="P67" s="11">
        <f t="shared" ref="P67:S67" si="927">P68+P72+P76+P80+P86</f>
        <v>85107</v>
      </c>
      <c r="Q67" s="11">
        <f>Q68+Q72+Q76+Q80+Q86</f>
        <v>85469.569999999992</v>
      </c>
      <c r="R67" s="11">
        <f t="shared" ref="R67" si="928">R68+R72+R76+R80+R86</f>
        <v>85740.17</v>
      </c>
      <c r="S67" s="11">
        <f t="shared" si="927"/>
        <v>85877.92</v>
      </c>
      <c r="T67" s="11">
        <f>T68+T72+T76+T80+T86</f>
        <v>90406.830000000016</v>
      </c>
      <c r="U67" s="11">
        <f t="shared" ref="U67" si="929">U68+U72+U76+U80+U86</f>
        <v>86550</v>
      </c>
      <c r="V67" s="11">
        <f t="shared" ref="V67:Y67" si="930">V68+V72+V76+V80+V86</f>
        <v>106668.89</v>
      </c>
      <c r="W67" s="11">
        <f t="shared" si="930"/>
        <v>97395.59</v>
      </c>
      <c r="X67" s="11">
        <f t="shared" ref="X67" si="931">X68+X72+X76+X80+X86</f>
        <v>104014</v>
      </c>
      <c r="Y67" s="11">
        <f t="shared" si="930"/>
        <v>104014</v>
      </c>
      <c r="Z67" s="11">
        <f t="shared" ref="Z67:AD67" si="932">Z68+Z72+Z76+Z80+Z86</f>
        <v>82631.31</v>
      </c>
      <c r="AA67" s="11">
        <f t="shared" si="932"/>
        <v>104500</v>
      </c>
      <c r="AB67" s="11">
        <f t="shared" ref="AB67:AK67" si="933">AB68+AB72+AB76+AB80+AB86</f>
        <v>106394</v>
      </c>
      <c r="AC67" s="11">
        <f t="shared" si="932"/>
        <v>99163.3</v>
      </c>
      <c r="AD67" s="11">
        <f t="shared" si="932"/>
        <v>116787</v>
      </c>
      <c r="AE67" s="11">
        <f t="shared" si="933"/>
        <v>580832.23</v>
      </c>
      <c r="AF67" s="11">
        <f t="shared" ref="AF67" si="934">AF68+AF72+AF76+AF80+AF86</f>
        <v>489140.75</v>
      </c>
      <c r="AG67" s="11">
        <f t="shared" ref="AG67:AI67" si="935">AG68+AG72+AG76+AG80+AG86</f>
        <v>30615</v>
      </c>
      <c r="AH67" s="11">
        <f t="shared" si="935"/>
        <v>102287.53</v>
      </c>
      <c r="AI67" s="11">
        <f t="shared" si="935"/>
        <v>96387.439999999988</v>
      </c>
      <c r="AJ67" s="11">
        <f t="shared" si="933"/>
        <v>90315</v>
      </c>
      <c r="AK67" s="11">
        <f t="shared" si="933"/>
        <v>90315</v>
      </c>
      <c r="AL67" s="11">
        <f t="shared" ref="AL67:AM67" si="936">AL68+AL72+AL76+AL80+AL86</f>
        <v>0</v>
      </c>
      <c r="AM67" s="11">
        <f t="shared" si="936"/>
        <v>0</v>
      </c>
      <c r="AN67" s="11">
        <f>AN68+AN72+AN76+AN80+AN86</f>
        <v>208103.71000000002</v>
      </c>
      <c r="AO67" s="11">
        <f t="shared" ref="AO67:AS67" si="937">AO68+AO72+AO76+AO80+AO86</f>
        <v>345858.14</v>
      </c>
      <c r="AP67" s="11">
        <f t="shared" si="937"/>
        <v>278448.36</v>
      </c>
      <c r="AQ67" s="11">
        <f t="shared" ref="AQ67" si="938">AQ68+AQ72+AQ76+AQ80+AQ86</f>
        <v>566552</v>
      </c>
      <c r="AR67" s="11">
        <f t="shared" si="937"/>
        <v>562571.54</v>
      </c>
      <c r="AS67" s="11">
        <f t="shared" si="937"/>
        <v>518048.38</v>
      </c>
      <c r="AT67" s="11">
        <f>AT68+AT72+AT76+AT80+AT86</f>
        <v>540925.46</v>
      </c>
      <c r="AU67" s="11">
        <f>AU68+AU72+AU76+AU80+AU86</f>
        <v>540625.96</v>
      </c>
      <c r="AV67" s="11">
        <f>AV68+AV72+AV76+AV80+AV86</f>
        <v>488544.93000000005</v>
      </c>
      <c r="AW67" s="11">
        <f t="shared" ref="AW67" si="939">AW68+AW72+AW76+AW80+AW86</f>
        <v>496794</v>
      </c>
      <c r="AX67" s="11">
        <f>AX68+AX72+AX76+AX80+AX86</f>
        <v>504679.20999999996</v>
      </c>
      <c r="AY67" s="11">
        <f t="shared" ref="AY67:AZ67" si="940">AY68+AY72+AY76+AY80+AY86</f>
        <v>478869.63</v>
      </c>
      <c r="AZ67" s="11">
        <f t="shared" si="940"/>
        <v>536670</v>
      </c>
      <c r="BA67" s="11">
        <f t="shared" ref="BA67:BF67" si="941">BA68+BA72+BA76+BA80+BA86</f>
        <v>539670</v>
      </c>
      <c r="BB67" s="11">
        <f t="shared" si="941"/>
        <v>409509.60000000003</v>
      </c>
      <c r="BC67" s="11">
        <f t="shared" ref="BC67:BD67" si="942">BC68+BC72+BC76+BC80+BC86</f>
        <v>404300.5</v>
      </c>
      <c r="BD67" s="11">
        <f t="shared" si="942"/>
        <v>404389.60000000003</v>
      </c>
      <c r="BE67" s="11">
        <f t="shared" si="941"/>
        <v>398201.59999999992</v>
      </c>
      <c r="BF67" s="11">
        <f t="shared" si="941"/>
        <v>410191</v>
      </c>
      <c r="BG67" s="11">
        <f>BG68+BG72+BG76+BG80+BG86</f>
        <v>450736.14</v>
      </c>
      <c r="BH67" s="11">
        <f>BH68+BH72+BH76+BH80+BH86</f>
        <v>432705.49000000005</v>
      </c>
      <c r="BI67" s="11">
        <f t="shared" ref="BI67" si="943">BI68+BI72+BI76+BI80+BI86</f>
        <v>482929</v>
      </c>
      <c r="BJ67" s="11">
        <f>BJ68+BJ72+BJ76+BJ80+BJ86</f>
        <v>483729</v>
      </c>
      <c r="BK67" s="11">
        <f t="shared" ref="BK67:BN67" si="944">BK68+BK72+BK76+BK80+BK86</f>
        <v>350048.64</v>
      </c>
      <c r="BL67" s="11">
        <f t="shared" ref="BL67" si="945">BL68+BL72+BL76+BL80+BL86</f>
        <v>389123</v>
      </c>
      <c r="BM67" s="11">
        <f t="shared" si="944"/>
        <v>388943</v>
      </c>
      <c r="BN67" s="11">
        <f t="shared" si="944"/>
        <v>379987.37000000005</v>
      </c>
      <c r="BO67" s="11">
        <f t="shared" ref="BO67:BV67" si="946">BO68+BO72+BO76+BO80+BO86</f>
        <v>440186.69999999995</v>
      </c>
      <c r="BP67" s="11">
        <f t="shared" ref="BP67" si="947">BP68+BP72+BP76+BP80+BP86</f>
        <v>440187.69999999995</v>
      </c>
      <c r="BQ67" s="11">
        <f>BQ68+BQ72+BQ76+BQ80+BQ86</f>
        <v>90755.430000000008</v>
      </c>
      <c r="BR67" s="11">
        <f t="shared" ref="BR67:BT67" si="948">BR68+BR72+BR76+BR80+BR86</f>
        <v>130299</v>
      </c>
      <c r="BS67" s="11">
        <f t="shared" si="948"/>
        <v>456848.66</v>
      </c>
      <c r="BT67" s="11">
        <f t="shared" si="948"/>
        <v>429924.48</v>
      </c>
      <c r="BU67" s="11">
        <f t="shared" si="946"/>
        <v>420976</v>
      </c>
      <c r="BV67" s="11">
        <f t="shared" si="946"/>
        <v>420976</v>
      </c>
      <c r="BW67" s="11">
        <f t="shared" ref="BW67:BX67" si="949">BW68+BW72+BW76+BW80+BW86</f>
        <v>0</v>
      </c>
      <c r="BX67" s="11">
        <f t="shared" si="949"/>
        <v>0</v>
      </c>
      <c r="BY67" s="11">
        <f>BY68+BY72+BY76+BY80+BY86</f>
        <v>319625.06</v>
      </c>
      <c r="BZ67" s="11">
        <f>BZ68+BZ72+BZ76+BZ80+BZ86</f>
        <v>184758.33</v>
      </c>
      <c r="CA67" s="11">
        <f>CA68+CA72+CA76+CA80+CA86</f>
        <v>159009.22</v>
      </c>
      <c r="CB67" s="11">
        <f t="shared" ref="CB67" si="950">CB68+CB72+CB76+CB80+CB86</f>
        <v>247392.9</v>
      </c>
      <c r="CC67" s="11">
        <f>CC68+CC72+CC76+CC80+CC86</f>
        <v>247460.58</v>
      </c>
      <c r="CD67" s="11">
        <f>CD68+CD72+CD76+CD80+CD86</f>
        <v>193862.65999999997</v>
      </c>
      <c r="CE67" s="11">
        <f>CE68+CE72+CE76+CE80+CE86</f>
        <v>244948.11000000002</v>
      </c>
      <c r="CF67" s="11">
        <f>CF68+CF72+CF76+CF80+CF86</f>
        <v>254537.36000000002</v>
      </c>
      <c r="CG67" s="11">
        <f>CG68+CG72+CG76+CG80+CG86</f>
        <v>244975.56</v>
      </c>
      <c r="CH67" s="11">
        <f t="shared" ref="CH67" si="951">CH68+CH72+CH76+CH80+CH86</f>
        <v>236648</v>
      </c>
      <c r="CI67" s="11">
        <f>CI68+CI72+CI76+CI80+CI86</f>
        <v>244933.66999999998</v>
      </c>
      <c r="CJ67" s="11">
        <f t="shared" ref="CJ67:CK67" si="952">CJ68+CJ72+CJ76+CJ80+CJ86</f>
        <v>221829.91999999998</v>
      </c>
      <c r="CK67" s="11">
        <f t="shared" si="952"/>
        <v>227837</v>
      </c>
      <c r="CL67" s="11">
        <f t="shared" ref="CL67:CQ67" si="953">CL68+CL72+CL76+CL80+CL86</f>
        <v>235749.59</v>
      </c>
      <c r="CM67" s="11">
        <f>CM68+CM72+CM76+CM80+CM86</f>
        <v>217253.62</v>
      </c>
      <c r="CN67" s="11">
        <f t="shared" ref="CN67" si="954">CN68+CN72+CN76+CN80+CN86</f>
        <v>211572.9</v>
      </c>
      <c r="CO67" s="11">
        <f>CO68+CO72+CO76+CO80+CO86</f>
        <v>219067.97999999998</v>
      </c>
      <c r="CP67" s="11">
        <f t="shared" si="953"/>
        <v>225827.86</v>
      </c>
      <c r="CQ67" s="11">
        <f t="shared" si="953"/>
        <v>224816.4</v>
      </c>
      <c r="CR67" s="11">
        <f>CR68+CR72+CR76+CR80+CR86</f>
        <v>250140.44999999998</v>
      </c>
      <c r="CS67" s="11">
        <f>CS68+CS72+CS76+CS80+CS86</f>
        <v>228244.92999999996</v>
      </c>
      <c r="CT67" s="11">
        <f t="shared" ref="CT67" si="955">CT68+CT72+CT76+CT80+CT86</f>
        <v>237364</v>
      </c>
      <c r="CU67" s="11">
        <f>CU68+CU72+CU76+CU80+CU86</f>
        <v>262877.41000000003</v>
      </c>
      <c r="CV67" s="11">
        <f t="shared" ref="CV67:DE67" si="956">CV68+CV72+CV76+CV80+CV86</f>
        <v>192008.66</v>
      </c>
      <c r="CW67" s="11">
        <f t="shared" ref="CW67" si="957">CW68+CW72+CW76+CW80+CW86</f>
        <v>156260</v>
      </c>
      <c r="CX67" s="11">
        <f t="shared" si="956"/>
        <v>157174.39999999999</v>
      </c>
      <c r="CY67" s="11">
        <f t="shared" si="956"/>
        <v>152935.89000000004</v>
      </c>
      <c r="CZ67" s="11">
        <f t="shared" si="956"/>
        <v>174879.9</v>
      </c>
      <c r="DA67" s="11">
        <f t="shared" ref="DA67:DB67" si="958">DA68+DA72+DA76+DA80+DA86</f>
        <v>176280.9</v>
      </c>
      <c r="DB67" s="11">
        <f t="shared" si="958"/>
        <v>40637.96</v>
      </c>
      <c r="DC67" s="11">
        <f t="shared" ref="DC67" si="959">DC68+DC72+DC76+DC80+DC86</f>
        <v>48845</v>
      </c>
      <c r="DD67" s="11">
        <f t="shared" si="956"/>
        <v>158073.89000000001</v>
      </c>
      <c r="DE67" s="11">
        <f t="shared" si="956"/>
        <v>147878.65000000002</v>
      </c>
      <c r="DF67" s="11">
        <f t="shared" ref="DF67:DJ67" si="960">DF68+DF72+DF76+DF80+DF86</f>
        <v>134944</v>
      </c>
      <c r="DG67" s="11">
        <f t="shared" si="960"/>
        <v>134944</v>
      </c>
      <c r="DH67" s="11">
        <f t="shared" ref="DH67:DI67" si="961">DH68+DH72+DH76+DH80+DH86</f>
        <v>0</v>
      </c>
      <c r="DI67" s="11">
        <f t="shared" si="961"/>
        <v>0</v>
      </c>
      <c r="DJ67" s="11">
        <f t="shared" si="960"/>
        <v>17292.990000000002</v>
      </c>
      <c r="DK67" s="11">
        <f t="shared" ref="DK67:DO67" si="962">DK68+DK72+DK76+DK80+DK86</f>
        <v>17339.160000000003</v>
      </c>
      <c r="DL67" s="11">
        <f t="shared" si="962"/>
        <v>35993.480000000003</v>
      </c>
      <c r="DM67" s="11">
        <f t="shared" ref="DM67" si="963">DM68+DM72+DM76+DM80+DM86</f>
        <v>40314</v>
      </c>
      <c r="DN67" s="11">
        <f t="shared" si="962"/>
        <v>54014.469999999994</v>
      </c>
      <c r="DO67" s="11">
        <f t="shared" si="962"/>
        <v>46425.9</v>
      </c>
      <c r="DP67" s="11">
        <f>DP68+DP72+DP76+DP80+DP86</f>
        <v>39232.76</v>
      </c>
      <c r="DQ67" s="11">
        <f>DQ68+DQ72+DQ76+DQ80+DQ86</f>
        <v>37992.76</v>
      </c>
      <c r="DR67" s="11">
        <f t="shared" ref="DR67:EY67" si="964">DR68+DR72+DR76+DR80+DR86</f>
        <v>37514.769999999997</v>
      </c>
      <c r="DS67" s="11">
        <f t="shared" ref="DS67" si="965">DS68+DS72+DS76+DS80+DS86</f>
        <v>37597</v>
      </c>
      <c r="DT67" s="11">
        <f t="shared" si="964"/>
        <v>37597</v>
      </c>
      <c r="DU67" s="11">
        <f t="shared" ref="DU67:DV67" si="966">DU68+DU72+DU76+DU80+DU86</f>
        <v>36940.5</v>
      </c>
      <c r="DV67" s="11">
        <f t="shared" si="966"/>
        <v>37309</v>
      </c>
      <c r="DW67" s="11">
        <f t="shared" ref="DW67:EB67" si="967">DW68+DW72+DW76+DW80+DW86</f>
        <v>37310</v>
      </c>
      <c r="DX67" s="11">
        <f t="shared" si="964"/>
        <v>37256.620000000003</v>
      </c>
      <c r="DY67" s="11">
        <f t="shared" ref="DY67" si="968">DY68+DY72+DY76+DY80+DY86</f>
        <v>37300.899999999994</v>
      </c>
      <c r="DZ67" s="11">
        <f t="shared" si="964"/>
        <v>37300.899999999994</v>
      </c>
      <c r="EA67" s="11">
        <f t="shared" si="967"/>
        <v>63563.15</v>
      </c>
      <c r="EB67" s="11">
        <f t="shared" si="967"/>
        <v>37437</v>
      </c>
      <c r="EC67" s="11">
        <f t="shared" ref="EC67:EL67" si="969">EC68+EC72+EC76+EC80+EC86</f>
        <v>63105.94</v>
      </c>
      <c r="ED67" s="11">
        <f t="shared" si="969"/>
        <v>37915.1</v>
      </c>
      <c r="EE67" s="11">
        <f t="shared" ref="EE67" si="970">EE68+EE72+EE76+EE80+EE86</f>
        <v>39127</v>
      </c>
      <c r="EF67" s="11">
        <f t="shared" si="969"/>
        <v>119572</v>
      </c>
      <c r="EG67" s="11">
        <f t="shared" si="969"/>
        <v>136659.52000000002</v>
      </c>
      <c r="EH67" s="11">
        <f t="shared" ref="EH67" si="971">EH68+EH72+EH76+EH80+EH86</f>
        <v>109390</v>
      </c>
      <c r="EI67" s="11">
        <f t="shared" si="969"/>
        <v>116115</v>
      </c>
      <c r="EJ67" s="11">
        <f t="shared" si="969"/>
        <v>115154.2</v>
      </c>
      <c r="EK67" s="11">
        <f t="shared" si="969"/>
        <v>120374.8</v>
      </c>
      <c r="EL67" s="11">
        <f t="shared" si="969"/>
        <v>120375.8</v>
      </c>
      <c r="EM67" s="11">
        <f t="shared" ref="EM67:EU67" si="972">EM68+EM72+EM76+EM80+EM86</f>
        <v>101219.44</v>
      </c>
      <c r="EN67" s="11">
        <f t="shared" ref="EN67:EP67" si="973">EN68+EN72+EN76+EN80+EN86</f>
        <v>90787</v>
      </c>
      <c r="EO67" s="11">
        <f t="shared" si="973"/>
        <v>122758.70999999999</v>
      </c>
      <c r="EP67" s="11">
        <f t="shared" si="973"/>
        <v>120787.86</v>
      </c>
      <c r="EQ67" s="11">
        <f t="shared" si="972"/>
        <v>221338</v>
      </c>
      <c r="ER67" s="11">
        <f t="shared" si="972"/>
        <v>235338</v>
      </c>
      <c r="ES67" s="11">
        <f t="shared" ref="ES67:ET67" si="974">ES68+ES72+ES76+ES80+ES86</f>
        <v>0</v>
      </c>
      <c r="ET67" s="11">
        <f t="shared" si="974"/>
        <v>0</v>
      </c>
      <c r="EU67" s="11">
        <f t="shared" si="972"/>
        <v>341693.29000000004</v>
      </c>
      <c r="EV67" s="11">
        <f t="shared" si="964"/>
        <v>334154.98</v>
      </c>
      <c r="EW67" s="11">
        <f t="shared" si="964"/>
        <v>209549.88999999998</v>
      </c>
      <c r="EX67" s="11">
        <f t="shared" ref="EX67" si="975">EX68+EX72+EX76+EX80+EX86</f>
        <v>312726</v>
      </c>
      <c r="EY67" s="11">
        <f t="shared" si="964"/>
        <v>265764.62</v>
      </c>
      <c r="EZ67" s="11">
        <f t="shared" si="921"/>
        <v>270596.64999999997</v>
      </c>
      <c r="FA67" s="11">
        <f>FA68+FA72+FA76+FA80+FA86</f>
        <v>363837.97000000003</v>
      </c>
      <c r="FB67" s="11">
        <f>FB68+FB72+FB76+FB80+FB86</f>
        <v>340631.27</v>
      </c>
      <c r="FC67" s="11">
        <f t="shared" ref="FC67:GJ67" si="976">FC68+FC72+FC76+FC80+FC86</f>
        <v>292737.48</v>
      </c>
      <c r="FD67" s="11">
        <f t="shared" ref="FD67:FE67" si="977">FD68+FD72+FD76+FD80+FD86</f>
        <v>257081</v>
      </c>
      <c r="FE67" s="11">
        <f t="shared" si="977"/>
        <v>257081.09</v>
      </c>
      <c r="FF67" s="11">
        <f>FF68+FF72+FF76+FF80+FF86</f>
        <v>188456.63999999998</v>
      </c>
      <c r="FG67" s="11">
        <f>FG68+FG72+FG76+FG80+FG86</f>
        <v>187448</v>
      </c>
      <c r="FH67" s="11">
        <f>FH68+FH72+FH76+FH80+FH86</f>
        <v>183528</v>
      </c>
      <c r="FI67" s="11">
        <f t="shared" ref="FI67:FK67" si="978">FI68+FI72+FI76+FI80+FI86</f>
        <v>118139</v>
      </c>
      <c r="FJ67" s="11">
        <f t="shared" ref="FJ67" si="979">FJ68+FJ72+FJ76+FJ80+FJ86</f>
        <v>180560.8</v>
      </c>
      <c r="FK67" s="11">
        <f t="shared" si="978"/>
        <v>171560.90000000002</v>
      </c>
      <c r="FL67" s="11">
        <f t="shared" ref="FL67:FM67" si="980">FL68+FL72+FL76+FL80+FL86</f>
        <v>184576.07</v>
      </c>
      <c r="FM67" s="11">
        <f t="shared" si="980"/>
        <v>169503</v>
      </c>
      <c r="FN67" s="11">
        <f t="shared" ref="FN67:FW67" si="981">FN68+FN72+FN76+FN80+FN86</f>
        <v>194426.83000000002</v>
      </c>
      <c r="FO67" s="11">
        <f t="shared" si="981"/>
        <v>150434.27999999997</v>
      </c>
      <c r="FP67" s="11">
        <f t="shared" ref="FP67" si="982">FP68+FP72+FP76+FP80+FP86</f>
        <v>185881</v>
      </c>
      <c r="FQ67" s="11">
        <f t="shared" si="981"/>
        <v>185881</v>
      </c>
      <c r="FR67" s="11">
        <f t="shared" si="981"/>
        <v>122565.99</v>
      </c>
      <c r="FS67" s="11">
        <f t="shared" ref="FS67" si="983">FS68+FS72+FS76+FS80+FS86</f>
        <v>158145</v>
      </c>
      <c r="FT67" s="11">
        <f t="shared" si="981"/>
        <v>140848.79999999999</v>
      </c>
      <c r="FU67" s="11">
        <f t="shared" si="981"/>
        <v>109798.87000000001</v>
      </c>
      <c r="FV67" s="11">
        <f t="shared" si="981"/>
        <v>144349.6</v>
      </c>
      <c r="FW67" s="11">
        <f t="shared" si="981"/>
        <v>231506.6</v>
      </c>
      <c r="FX67" s="11">
        <f t="shared" ref="FX67:GF67" si="984">FX68+FX72+FX76+FX80+FX86</f>
        <v>334350.65999999997</v>
      </c>
      <c r="FY67" s="11">
        <f t="shared" ref="FY67" si="985">FY68+FY72+FY76+FY80+FY86</f>
        <v>256626</v>
      </c>
      <c r="FZ67" s="11">
        <f t="shared" ref="FZ67:GA67" si="986">FZ68+FZ72+FZ76+FZ80+FZ86</f>
        <v>339761.38</v>
      </c>
      <c r="GA67" s="11">
        <f t="shared" si="986"/>
        <v>270504.58999999997</v>
      </c>
      <c r="GB67" s="11">
        <f t="shared" si="984"/>
        <v>387858</v>
      </c>
      <c r="GC67" s="11">
        <f t="shared" si="984"/>
        <v>387858</v>
      </c>
      <c r="GD67" s="11">
        <f t="shared" ref="GD67:GE67" si="987">GD68+GD72+GD76+GD80+GD86</f>
        <v>0</v>
      </c>
      <c r="GE67" s="11">
        <f t="shared" si="987"/>
        <v>0</v>
      </c>
      <c r="GF67" s="11">
        <f t="shared" si="984"/>
        <v>200998.37</v>
      </c>
      <c r="GG67" s="11">
        <f t="shared" si="976"/>
        <v>132060.26</v>
      </c>
      <c r="GH67" s="11">
        <f t="shared" si="976"/>
        <v>135079.13</v>
      </c>
      <c r="GI67" s="11">
        <f t="shared" ref="GI67" si="988">GI68+GI72+GI76+GI80+GI86</f>
        <v>334240</v>
      </c>
      <c r="GJ67" s="11">
        <f t="shared" si="976"/>
        <v>334250.18</v>
      </c>
      <c r="GK67" s="11">
        <f t="shared" si="921"/>
        <v>319393.93</v>
      </c>
      <c r="GL67" s="11">
        <f>GL68+GL72+GL76+GL80+GL86</f>
        <v>326306.8</v>
      </c>
      <c r="GM67" s="11">
        <f>GM68+GM72+GM76+GM80+GM86</f>
        <v>314311.8</v>
      </c>
      <c r="GN67" s="11">
        <f t="shared" ref="GN67:HU67" si="989">GN68+GN72+GN76+GN80+GN86</f>
        <v>300805.55</v>
      </c>
      <c r="GO67" s="11">
        <f t="shared" ref="GO67" si="990">GO68+GO72+GO76+GO80+GO86</f>
        <v>301354</v>
      </c>
      <c r="GP67" s="11">
        <f t="shared" si="989"/>
        <v>301364.21000000002</v>
      </c>
      <c r="GQ67" s="11">
        <f t="shared" ref="GQ67:GR67" si="991">GQ68+GQ72+GQ76+GQ80+GQ86</f>
        <v>288572.62</v>
      </c>
      <c r="GR67" s="11">
        <f t="shared" si="991"/>
        <v>296561</v>
      </c>
      <c r="GS67" s="11">
        <f t="shared" ref="GS67:GX67" si="992">GS68+GS72+GS76+GS80+GS86</f>
        <v>296561</v>
      </c>
      <c r="GT67" s="11">
        <f t="shared" si="989"/>
        <v>307958.93</v>
      </c>
      <c r="GU67" s="11">
        <f t="shared" ref="GU67" si="993">GU68+GU72+GU76+GU80+GU86</f>
        <v>311955.71999999997</v>
      </c>
      <c r="GV67" s="11">
        <f t="shared" si="989"/>
        <v>307055.92</v>
      </c>
      <c r="GW67" s="11">
        <f t="shared" si="992"/>
        <v>299426.65999999992</v>
      </c>
      <c r="GX67" s="11">
        <f t="shared" si="992"/>
        <v>301097</v>
      </c>
      <c r="GY67" s="11">
        <f t="shared" ref="GY67:HH67" si="994">GY68+GY72+GY76+GY80+GY86</f>
        <v>325078.87</v>
      </c>
      <c r="GZ67" s="11">
        <f t="shared" si="994"/>
        <v>361607.93</v>
      </c>
      <c r="HA67" s="11">
        <f t="shared" ref="HA67" si="995">HA68+HA72+HA76+HA80+HA86</f>
        <v>372696</v>
      </c>
      <c r="HB67" s="11">
        <f t="shared" si="994"/>
        <v>376696</v>
      </c>
      <c r="HC67" s="11">
        <f t="shared" si="994"/>
        <v>279224.94</v>
      </c>
      <c r="HD67" s="11">
        <f t="shared" ref="HD67" si="996">HD68+HD72+HD76+HD80+HD86</f>
        <v>420390</v>
      </c>
      <c r="HE67" s="11">
        <f t="shared" si="994"/>
        <v>431686.5</v>
      </c>
      <c r="HF67" s="11">
        <f t="shared" si="994"/>
        <v>371168.05000000005</v>
      </c>
      <c r="HG67" s="11">
        <f t="shared" si="994"/>
        <v>419487.5</v>
      </c>
      <c r="HH67" s="11">
        <f t="shared" si="994"/>
        <v>484395</v>
      </c>
      <c r="HI67" s="11">
        <f t="shared" ref="HI67:HQ67" si="997">HI68+HI72+HI76+HI80+HI86</f>
        <v>230966.13999999996</v>
      </c>
      <c r="HJ67" s="11">
        <f t="shared" ref="HJ67" si="998">HJ68+HJ72+HJ76+HJ80+HJ86</f>
        <v>196054</v>
      </c>
      <c r="HK67" s="11">
        <f t="shared" ref="HK67:HL67" si="999">HK68+HK72+HK76+HK80+HK86</f>
        <v>404828.02</v>
      </c>
      <c r="HL67" s="11">
        <f t="shared" si="999"/>
        <v>396112.09</v>
      </c>
      <c r="HM67" s="11">
        <f t="shared" si="997"/>
        <v>344735</v>
      </c>
      <c r="HN67" s="11">
        <f t="shared" si="997"/>
        <v>344735</v>
      </c>
      <c r="HO67" s="11">
        <f t="shared" ref="HO67:HP67" si="1000">HO68+HO72+HO76+HO80+HO86</f>
        <v>0</v>
      </c>
      <c r="HP67" s="11">
        <f t="shared" si="1000"/>
        <v>0</v>
      </c>
      <c r="HQ67" s="11">
        <f t="shared" si="997"/>
        <v>0</v>
      </c>
      <c r="HR67" s="11">
        <f t="shared" si="989"/>
        <v>90018.239999999991</v>
      </c>
      <c r="HS67" s="11">
        <f t="shared" si="989"/>
        <v>155949.63</v>
      </c>
      <c r="HT67" s="11">
        <f t="shared" ref="HT67" si="1001">HT68+HT72+HT76+HT80+HT86</f>
        <v>126700</v>
      </c>
      <c r="HU67" s="11">
        <f t="shared" si="989"/>
        <v>321932.67000000004</v>
      </c>
      <c r="HV67" s="11">
        <f t="shared" si="921"/>
        <v>274860.58999999997</v>
      </c>
      <c r="HW67" s="11">
        <f>HW68+HW72+HW76+HW80+HW86</f>
        <v>60448.959999999999</v>
      </c>
      <c r="HX67" s="11">
        <f>HX68+HX72+HX76+HX80+HX86</f>
        <v>169602.01</v>
      </c>
      <c r="HY67" s="11">
        <f t="shared" ref="HY67:IG67" si="1002">HY68+HY72+HY76+HY80+HY86</f>
        <v>139638.09</v>
      </c>
      <c r="HZ67" s="11">
        <f t="shared" ref="HZ67" si="1003">HZ68+HZ72+HZ76+HZ80+HZ86</f>
        <v>158016</v>
      </c>
      <c r="IA67" s="11">
        <f t="shared" si="1002"/>
        <v>148413.73000000001</v>
      </c>
      <c r="IB67" s="11">
        <f t="shared" ref="IB67:IC67" si="1004">IB68+IB72+IB76+IB80+IB86</f>
        <v>133018.47</v>
      </c>
      <c r="IC67" s="11">
        <f t="shared" si="1004"/>
        <v>69250</v>
      </c>
      <c r="ID67" s="11">
        <f t="shared" ref="ID67:II67" si="1005">ID68+ID72+ID76+ID80+ID86</f>
        <v>94618.19</v>
      </c>
      <c r="IE67" s="11">
        <f t="shared" si="1002"/>
        <v>109165.15999999999</v>
      </c>
      <c r="IF67" s="11">
        <f t="shared" ref="IF67" si="1006">IF68+IF72+IF76+IF80+IF86</f>
        <v>22103.02</v>
      </c>
      <c r="IG67" s="11">
        <f t="shared" si="1002"/>
        <v>125635.13</v>
      </c>
      <c r="IH67" s="11">
        <f t="shared" si="1005"/>
        <v>107339.19</v>
      </c>
      <c r="II67" s="11">
        <f t="shared" si="1005"/>
        <v>94376</v>
      </c>
      <c r="IJ67" s="11">
        <f t="shared" ref="IJ67:JJ67" si="1007">IJ68+IJ72+IJ76+IJ80+IJ86</f>
        <v>106589</v>
      </c>
      <c r="IK67" s="11">
        <f t="shared" si="1007"/>
        <v>201102.99000000002</v>
      </c>
      <c r="IL67" s="11">
        <f t="shared" ref="IL67" si="1008">IL68+IL72+IL76+IL80+IL86</f>
        <v>102790</v>
      </c>
      <c r="IM67" s="11">
        <f t="shared" si="1007"/>
        <v>112790</v>
      </c>
      <c r="IN67" s="11">
        <f t="shared" si="1007"/>
        <v>270644.04000000004</v>
      </c>
      <c r="IO67" s="11">
        <f t="shared" ref="IO67" si="1009">IO68+IO72+IO76+IO80+IO86</f>
        <v>305700</v>
      </c>
      <c r="IP67" s="11">
        <f t="shared" si="1007"/>
        <v>315400</v>
      </c>
      <c r="IQ67" s="11">
        <f t="shared" si="1007"/>
        <v>105797.18999999999</v>
      </c>
      <c r="IR67" s="11">
        <f t="shared" ref="IR67:IY67" si="1010">IR68+IR72+IR76+IR80+IR86</f>
        <v>82000</v>
      </c>
      <c r="IS67" s="11">
        <f t="shared" ref="IS67" si="1011">IS68+IS72+IS76+IS80+IS86</f>
        <v>82000</v>
      </c>
      <c r="IT67" s="11">
        <f t="shared" si="1010"/>
        <v>86543.84</v>
      </c>
      <c r="IU67" s="11">
        <f t="shared" ref="IU67:IW67" si="1012">IU68+IU72+IU76+IU80+IU86</f>
        <v>114600</v>
      </c>
      <c r="IV67" s="11">
        <f t="shared" si="1012"/>
        <v>124300</v>
      </c>
      <c r="IW67" s="11">
        <f t="shared" si="1012"/>
        <v>96280.05</v>
      </c>
      <c r="IX67" s="11">
        <f t="shared" si="1010"/>
        <v>155000</v>
      </c>
      <c r="IY67" s="11">
        <f t="shared" si="1010"/>
        <v>155000</v>
      </c>
      <c r="IZ67" s="11">
        <f t="shared" ref="IZ67:JA67" si="1013">IZ68+IZ72+IZ76+IZ80+IZ86</f>
        <v>0</v>
      </c>
      <c r="JA67" s="11">
        <f t="shared" si="1013"/>
        <v>0</v>
      </c>
      <c r="JB67" s="11">
        <f t="shared" si="1007"/>
        <v>1110154.8799999999</v>
      </c>
      <c r="JC67" s="11">
        <f t="shared" ref="JC67" si="1014">JC68+JC72+JC76+JC80+JC86</f>
        <v>1126861.4099999999</v>
      </c>
      <c r="JD67" s="11">
        <f t="shared" si="1007"/>
        <v>995927.01</v>
      </c>
      <c r="JE67" s="11">
        <f t="shared" si="1007"/>
        <v>1720726.9</v>
      </c>
      <c r="JF67" s="11">
        <f t="shared" ref="JF67" si="1015">JF68+JF72+JF76+JF80+JF86</f>
        <v>1880700.4</v>
      </c>
      <c r="JG67" s="11">
        <f t="shared" si="1007"/>
        <v>1713271.43</v>
      </c>
      <c r="JH67" s="11">
        <f t="shared" si="1007"/>
        <v>1672850.93</v>
      </c>
      <c r="JI67" s="11">
        <f t="shared" ref="JI67" si="1016">JI68+JI72+JI76+JI80+JI86</f>
        <v>1754652.08</v>
      </c>
      <c r="JJ67" s="11">
        <f t="shared" si="1007"/>
        <v>1592009.5599999998</v>
      </c>
      <c r="JK67" s="11">
        <f t="shared" ref="JK67:JL67" si="1017">JK68+JK72+JK76+JK80+JK86</f>
        <v>1576699</v>
      </c>
      <c r="JL67" s="11">
        <f t="shared" si="1017"/>
        <v>1583277.99</v>
      </c>
      <c r="JM67" s="11">
        <f t="shared" ref="JM67:JU67" si="1018">JM68+JM72+JM76+JM80+JM86</f>
        <v>1430168.25</v>
      </c>
      <c r="JN67" s="11">
        <f t="shared" si="1018"/>
        <v>1440182</v>
      </c>
      <c r="JO67" s="11">
        <f t="shared" ref="JO67" si="1019">JO68+JO72+JO76+JO80+JO86</f>
        <v>1472543.78</v>
      </c>
      <c r="JP67" s="11">
        <f t="shared" si="1018"/>
        <v>1284752.5000000002</v>
      </c>
      <c r="JQ67" s="11">
        <f t="shared" ref="JQ67:JT67" si="1020">JQ68+JQ72+JQ76+JQ80+JQ86</f>
        <v>1253534.01</v>
      </c>
      <c r="JR67" s="11">
        <f t="shared" ref="JR67" si="1021">JR68+JR72+JR76+JR80+JR86</f>
        <v>1350888.35</v>
      </c>
      <c r="JS67" s="11">
        <f t="shared" si="1020"/>
        <v>1369341.3599999999</v>
      </c>
      <c r="JT67" s="11">
        <f t="shared" si="1020"/>
        <v>1323970.3999999999</v>
      </c>
      <c r="JU67" s="11">
        <f t="shared" si="1018"/>
        <v>1496746.1199999999</v>
      </c>
      <c r="JV67" s="11">
        <f t="shared" ref="JV67:JX67" si="1022">JV68+JV72+JV76+JV80+JV86</f>
        <v>1509406.3099999998</v>
      </c>
      <c r="JW67" s="11">
        <f t="shared" ref="JW67" si="1023">JW68+JW72+JW76+JW80+JW86</f>
        <v>1524801</v>
      </c>
      <c r="JX67" s="11">
        <f t="shared" si="1022"/>
        <v>1645559.41</v>
      </c>
      <c r="JY67" s="11">
        <f t="shared" ref="JY67:KA67" si="1024">JY68+JY72+JY76+JY80+JY86</f>
        <v>1433783.1000000003</v>
      </c>
      <c r="JZ67" s="11">
        <f t="shared" ref="JZ67" si="1025">JZ68+JZ72+JZ76+JZ80+JZ86</f>
        <v>1643508</v>
      </c>
      <c r="KA67" s="11">
        <f t="shared" si="1024"/>
        <v>1656561.7</v>
      </c>
      <c r="KB67" s="11">
        <f t="shared" ref="KB67" si="1026">KB68+KB72+KB76+KB80+KB86</f>
        <v>1334004.8699999999</v>
      </c>
      <c r="KC67" s="11">
        <f t="shared" ref="KC67" si="1027">KC68+KC72+KC76+KC80+KC86</f>
        <v>1498065.5</v>
      </c>
      <c r="KD67" s="11">
        <f t="shared" ref="KD67:KE67" si="1028">KD68+KD72+KD76+KD80+KD86</f>
        <v>2115578.23</v>
      </c>
      <c r="KE67" s="11">
        <f t="shared" si="1028"/>
        <v>1373614.22</v>
      </c>
      <c r="KF67" s="11">
        <f t="shared" ref="KF67:KG67" si="1029">KF68+KF72+KF76+KF80+KF86</f>
        <v>867826</v>
      </c>
      <c r="KG67" s="11">
        <f t="shared" si="1029"/>
        <v>1708858.1900000002</v>
      </c>
      <c r="KH67" s="11">
        <f t="shared" ref="KH67:KL67" si="1030">KH68+KH72+KH76+KH80+KH86</f>
        <v>1557875.1599999997</v>
      </c>
      <c r="KI67" s="11">
        <f t="shared" si="1030"/>
        <v>1755166</v>
      </c>
      <c r="KJ67" s="11">
        <f t="shared" ref="KJ67:KK67" si="1031">KJ68+KJ72+KJ76+KJ80+KJ86</f>
        <v>1769166</v>
      </c>
      <c r="KK67" s="11">
        <f t="shared" si="1031"/>
        <v>0</v>
      </c>
      <c r="KL67" s="11">
        <f t="shared" si="1030"/>
        <v>0</v>
      </c>
    </row>
    <row r="68" spans="1:298" ht="15" customHeight="1" x14ac:dyDescent="0.25">
      <c r="A68" s="5">
        <v>41</v>
      </c>
      <c r="B68" s="8" t="s">
        <v>91</v>
      </c>
      <c r="C68" s="12">
        <f t="shared" ref="C68:D68" si="1032">SUM(C69:C71)</f>
        <v>0</v>
      </c>
      <c r="D68" s="12">
        <f t="shared" si="1032"/>
        <v>0</v>
      </c>
      <c r="E68" s="12">
        <f t="shared" ref="E68:HV68" si="1033">SUM(E69:E71)</f>
        <v>0</v>
      </c>
      <c r="F68" s="12">
        <f t="shared" si="1033"/>
        <v>0</v>
      </c>
      <c r="G68" s="12">
        <f t="shared" ref="G68" si="1034">SUM(G69:G71)</f>
        <v>1400</v>
      </c>
      <c r="H68" s="12">
        <f t="shared" si="1033"/>
        <v>1365</v>
      </c>
      <c r="I68" s="12">
        <f t="shared" si="1033"/>
        <v>200</v>
      </c>
      <c r="J68" s="12">
        <f t="shared" ref="J68" si="1035">SUM(J69:J71)</f>
        <v>0</v>
      </c>
      <c r="K68" s="12">
        <f t="shared" si="1033"/>
        <v>0</v>
      </c>
      <c r="L68" s="12">
        <f t="shared" ref="L68:M68" si="1036">SUM(L69:L71)</f>
        <v>0</v>
      </c>
      <c r="M68" s="12">
        <f t="shared" si="1036"/>
        <v>0</v>
      </c>
      <c r="N68" s="12">
        <f>SUM(N69:N71)</f>
        <v>0</v>
      </c>
      <c r="O68" s="12">
        <f t="shared" ref="O68" si="1037">SUM(O69:O71)</f>
        <v>0</v>
      </c>
      <c r="P68" s="12">
        <f t="shared" ref="P68:S68" si="1038">SUM(P69:P71)</f>
        <v>0</v>
      </c>
      <c r="Q68" s="12">
        <f>SUM(Q69:Q71)</f>
        <v>0</v>
      </c>
      <c r="R68" s="12">
        <f t="shared" ref="R68" si="1039">SUM(R69:R71)</f>
        <v>200</v>
      </c>
      <c r="S68" s="12">
        <f t="shared" si="1038"/>
        <v>337.25</v>
      </c>
      <c r="T68" s="12">
        <f>SUM(T69:T71)</f>
        <v>137.25</v>
      </c>
      <c r="U68" s="12">
        <f t="shared" ref="U68" si="1040">SUM(U69:U71)</f>
        <v>200</v>
      </c>
      <c r="V68" s="12">
        <f t="shared" ref="V68:Y68" si="1041">SUM(V69:V71)</f>
        <v>6200</v>
      </c>
      <c r="W68" s="12">
        <f t="shared" si="1041"/>
        <v>6000</v>
      </c>
      <c r="X68" s="12">
        <f t="shared" ref="X68" si="1042">SUM(X69:X71)</f>
        <v>200</v>
      </c>
      <c r="Y68" s="12">
        <f t="shared" si="1041"/>
        <v>200</v>
      </c>
      <c r="Z68" s="12">
        <f t="shared" ref="Z68:AD68" si="1043">SUM(Z69:Z71)</f>
        <v>0</v>
      </c>
      <c r="AA68" s="12">
        <f t="shared" si="1043"/>
        <v>200</v>
      </c>
      <c r="AB68" s="12">
        <f t="shared" ref="AB68:AK68" si="1044">SUM(AB69:AB71)</f>
        <v>200</v>
      </c>
      <c r="AC68" s="12">
        <f t="shared" si="1043"/>
        <v>0</v>
      </c>
      <c r="AD68" s="12">
        <f t="shared" si="1043"/>
        <v>50</v>
      </c>
      <c r="AE68" s="12">
        <f t="shared" si="1044"/>
        <v>464095.13</v>
      </c>
      <c r="AF68" s="12">
        <f t="shared" ref="AF68" si="1045">SUM(AF69:AF71)</f>
        <v>464045.13</v>
      </c>
      <c r="AG68" s="12">
        <f t="shared" ref="AG68:AI68" si="1046">SUM(AG69:AG71)</f>
        <v>50</v>
      </c>
      <c r="AH68" s="12">
        <f t="shared" si="1046"/>
        <v>50</v>
      </c>
      <c r="AI68" s="12">
        <f t="shared" si="1046"/>
        <v>0</v>
      </c>
      <c r="AJ68" s="12">
        <f t="shared" si="1044"/>
        <v>50</v>
      </c>
      <c r="AK68" s="12">
        <f t="shared" si="1044"/>
        <v>50</v>
      </c>
      <c r="AL68" s="12">
        <f t="shared" ref="AL68:AM68" si="1047">SUM(AL69:AL71)</f>
        <v>0</v>
      </c>
      <c r="AM68" s="12">
        <f t="shared" si="1047"/>
        <v>0</v>
      </c>
      <c r="AN68" s="12">
        <f>SUM(AN69:AN71)</f>
        <v>2671.73</v>
      </c>
      <c r="AO68" s="12">
        <f t="shared" ref="AO68:AS68" si="1048">SUM(AO69:AO71)</f>
        <v>2671.73</v>
      </c>
      <c r="AP68" s="12">
        <f t="shared" si="1048"/>
        <v>2049.79</v>
      </c>
      <c r="AQ68" s="12">
        <f t="shared" ref="AQ68" si="1049">SUM(AQ69:AQ71)</f>
        <v>2250</v>
      </c>
      <c r="AR68" s="12">
        <f t="shared" si="1048"/>
        <v>2250</v>
      </c>
      <c r="AS68" s="12">
        <f t="shared" si="1048"/>
        <v>2365.6</v>
      </c>
      <c r="AT68" s="12">
        <f>SUM(AT69:AT71)</f>
        <v>300</v>
      </c>
      <c r="AU68" s="12">
        <f>SUM(AU69:AU71)</f>
        <v>0</v>
      </c>
      <c r="AV68" s="12">
        <f>SUM(AV69:AV71)</f>
        <v>0</v>
      </c>
      <c r="AW68" s="12">
        <f t="shared" ref="AW68" si="1050">SUM(AW69:AW71)</f>
        <v>0</v>
      </c>
      <c r="AX68" s="12">
        <f>SUM(AX69:AX71)</f>
        <v>0</v>
      </c>
      <c r="AY68" s="12">
        <f t="shared" ref="AY68:AZ68" si="1051">SUM(AY69:AY71)</f>
        <v>0</v>
      </c>
      <c r="AZ68" s="12">
        <f t="shared" si="1051"/>
        <v>0</v>
      </c>
      <c r="BA68" s="12">
        <f t="shared" ref="BA68:BF68" si="1052">SUM(BA69:BA71)</f>
        <v>3000</v>
      </c>
      <c r="BB68" s="12">
        <f t="shared" si="1052"/>
        <v>6422.52</v>
      </c>
      <c r="BC68" s="12">
        <f t="shared" ref="BC68:BD68" si="1053">SUM(BC69:BC71)</f>
        <v>4600</v>
      </c>
      <c r="BD68" s="12">
        <f t="shared" si="1053"/>
        <v>4648.8</v>
      </c>
      <c r="BE68" s="12">
        <f t="shared" si="1052"/>
        <v>1612.8400000000001</v>
      </c>
      <c r="BF68" s="12">
        <f t="shared" si="1052"/>
        <v>5250</v>
      </c>
      <c r="BG68" s="12">
        <f>SUM(BG69:BG71)</f>
        <v>5750</v>
      </c>
      <c r="BH68" s="12">
        <f>SUM(BH69:BH71)</f>
        <v>5188.83</v>
      </c>
      <c r="BI68" s="12">
        <f t="shared" ref="BI68" si="1054">SUM(BI69:BI71)</f>
        <v>5300</v>
      </c>
      <c r="BJ68" s="12">
        <f>SUM(BJ69:BJ71)</f>
        <v>6100</v>
      </c>
      <c r="BK68" s="12">
        <f t="shared" ref="BK68:BN68" si="1055">SUM(BK69:BK71)</f>
        <v>3795.82</v>
      </c>
      <c r="BL68" s="12">
        <f t="shared" ref="BL68" si="1056">SUM(BL69:BL71)</f>
        <v>5332</v>
      </c>
      <c r="BM68" s="12">
        <f t="shared" si="1055"/>
        <v>5332</v>
      </c>
      <c r="BN68" s="12">
        <f t="shared" si="1055"/>
        <v>2814.6499999999996</v>
      </c>
      <c r="BO68" s="12">
        <f t="shared" ref="BO68:BV68" si="1057">SUM(BO69:BO71)</f>
        <v>4900</v>
      </c>
      <c r="BP68" s="12">
        <f t="shared" ref="BP68" si="1058">SUM(BP69:BP71)</f>
        <v>4900</v>
      </c>
      <c r="BQ68" s="12">
        <f>SUM(BQ69:BQ71)</f>
        <v>3140.27</v>
      </c>
      <c r="BR68" s="12">
        <f t="shared" ref="BR68:BT68" si="1059">SUM(BR69:BR71)</f>
        <v>110</v>
      </c>
      <c r="BS68" s="12">
        <f t="shared" si="1059"/>
        <v>1000</v>
      </c>
      <c r="BT68" s="12">
        <f t="shared" si="1059"/>
        <v>1883.3</v>
      </c>
      <c r="BU68" s="12">
        <f t="shared" si="1057"/>
        <v>3108</v>
      </c>
      <c r="BV68" s="12">
        <f t="shared" si="1057"/>
        <v>3108</v>
      </c>
      <c r="BW68" s="12">
        <f t="shared" ref="BW68:BX68" si="1060">SUM(BW69:BW71)</f>
        <v>0</v>
      </c>
      <c r="BX68" s="12">
        <f t="shared" si="1060"/>
        <v>0</v>
      </c>
      <c r="BY68" s="12">
        <f>SUM(BY69:BY71)</f>
        <v>0</v>
      </c>
      <c r="BZ68" s="12">
        <f>SUM(BZ69:BZ71)</f>
        <v>71.38</v>
      </c>
      <c r="CA68" s="12">
        <f>SUM(CA69:CA71)</f>
        <v>71.38</v>
      </c>
      <c r="CB68" s="12">
        <f t="shared" ref="CB68" si="1061">SUM(CB69:CB71)</f>
        <v>0</v>
      </c>
      <c r="CC68" s="12">
        <f>SUM(CC69:CC71)</f>
        <v>60</v>
      </c>
      <c r="CD68" s="12">
        <f>SUM(CD69:CD71)</f>
        <v>42.6</v>
      </c>
      <c r="CE68" s="12">
        <f>SUM(CE69:CE71)</f>
        <v>100</v>
      </c>
      <c r="CF68" s="12">
        <f>SUM(CF69:CF71)</f>
        <v>13427.3</v>
      </c>
      <c r="CG68" s="12">
        <f>SUM(CG69:CG71)</f>
        <v>13430.8</v>
      </c>
      <c r="CH68" s="12">
        <f t="shared" ref="CH68" si="1062">SUM(CH69:CH71)</f>
        <v>15000</v>
      </c>
      <c r="CI68" s="12">
        <f>SUM(CI69:CI71)</f>
        <v>15000</v>
      </c>
      <c r="CJ68" s="12">
        <f t="shared" ref="CJ68:CK68" si="1063">SUM(CJ69:CJ71)</f>
        <v>4365.8999999999996</v>
      </c>
      <c r="CK68" s="12">
        <f t="shared" si="1063"/>
        <v>15160</v>
      </c>
      <c r="CL68" s="12">
        <f t="shared" ref="CL68:CQ68" si="1064">SUM(CL69:CL71)</f>
        <v>15160</v>
      </c>
      <c r="CM68" s="12">
        <f>SUM(CM69:CM71)</f>
        <v>16</v>
      </c>
      <c r="CN68" s="12">
        <f t="shared" ref="CN68" si="1065">SUM(CN69:CN71)</f>
        <v>200</v>
      </c>
      <c r="CO68" s="12">
        <f>SUM(CO69:CO71)</f>
        <v>248.8</v>
      </c>
      <c r="CP68" s="12">
        <f t="shared" si="1064"/>
        <v>380.2</v>
      </c>
      <c r="CQ68" s="12">
        <f t="shared" si="1064"/>
        <v>550</v>
      </c>
      <c r="CR68" s="12">
        <f>SUM(CR69:CR71)</f>
        <v>550</v>
      </c>
      <c r="CS68" s="12">
        <f>SUM(CS69:CS71)</f>
        <v>370</v>
      </c>
      <c r="CT68" s="12">
        <f t="shared" ref="CT68" si="1066">SUM(CT69:CT71)</f>
        <v>600</v>
      </c>
      <c r="CU68" s="12">
        <f>SUM(CU69:CU71)</f>
        <v>600</v>
      </c>
      <c r="CV68" s="12">
        <f t="shared" ref="CV68:DE68" si="1067">SUM(CV69:CV71)</f>
        <v>536.79999999999995</v>
      </c>
      <c r="CW68" s="12">
        <f t="shared" ref="CW68" si="1068">SUM(CW69:CW71)</f>
        <v>1253</v>
      </c>
      <c r="CX68" s="12">
        <f t="shared" si="1067"/>
        <v>1253</v>
      </c>
      <c r="CY68" s="12">
        <f t="shared" si="1067"/>
        <v>241</v>
      </c>
      <c r="CZ68" s="12">
        <f t="shared" si="1067"/>
        <v>800</v>
      </c>
      <c r="DA68" s="12">
        <f t="shared" ref="DA68:DB68" si="1069">SUM(DA69:DA71)</f>
        <v>800</v>
      </c>
      <c r="DB68" s="12">
        <f t="shared" si="1069"/>
        <v>445</v>
      </c>
      <c r="DC68" s="12">
        <f t="shared" ref="DC68" si="1070">SUM(DC69:DC71)</f>
        <v>5556</v>
      </c>
      <c r="DD68" s="12">
        <f t="shared" si="1067"/>
        <v>5556</v>
      </c>
      <c r="DE68" s="12">
        <f t="shared" si="1067"/>
        <v>812.52</v>
      </c>
      <c r="DF68" s="12">
        <f t="shared" ref="DF68:DJ68" si="1071">SUM(DF69:DF71)</f>
        <v>673</v>
      </c>
      <c r="DG68" s="12">
        <f t="shared" si="1071"/>
        <v>673</v>
      </c>
      <c r="DH68" s="12">
        <f t="shared" ref="DH68:DI68" si="1072">SUM(DH69:DH71)</f>
        <v>0</v>
      </c>
      <c r="DI68" s="12">
        <f t="shared" si="1072"/>
        <v>0</v>
      </c>
      <c r="DJ68" s="12">
        <f t="shared" si="1071"/>
        <v>12804.7</v>
      </c>
      <c r="DK68" s="12">
        <f t="shared" ref="DK68:DO68" si="1073">SUM(DK69:DK71)</f>
        <v>12804.7</v>
      </c>
      <c r="DL68" s="12">
        <f t="shared" si="1073"/>
        <v>12846.1</v>
      </c>
      <c r="DM68" s="12">
        <f t="shared" ref="DM68" si="1074">SUM(DM69:DM71)</f>
        <v>5000</v>
      </c>
      <c r="DN68" s="12">
        <f t="shared" si="1073"/>
        <v>17000</v>
      </c>
      <c r="DO68" s="12">
        <f t="shared" si="1073"/>
        <v>10335.5</v>
      </c>
      <c r="DP68" s="12">
        <f>SUM(DP69:DP71)</f>
        <v>0</v>
      </c>
      <c r="DQ68" s="12">
        <f>SUM(DQ69:DQ71)</f>
        <v>0</v>
      </c>
      <c r="DR68" s="12">
        <f t="shared" ref="DR68:EY68" si="1075">SUM(DR69:DR71)</f>
        <v>0</v>
      </c>
      <c r="DS68" s="12">
        <f t="shared" ref="DS68" si="1076">SUM(DS69:DS71)</f>
        <v>0</v>
      </c>
      <c r="DT68" s="12">
        <f t="shared" si="1075"/>
        <v>0</v>
      </c>
      <c r="DU68" s="12">
        <f t="shared" ref="DU68:DV68" si="1077">SUM(DU69:DU71)</f>
        <v>0</v>
      </c>
      <c r="DV68" s="12">
        <f t="shared" si="1077"/>
        <v>0</v>
      </c>
      <c r="DW68" s="12">
        <f t="shared" ref="DW68:EB68" si="1078">SUM(DW69:DW71)</f>
        <v>0</v>
      </c>
      <c r="DX68" s="12">
        <f t="shared" si="1075"/>
        <v>0</v>
      </c>
      <c r="DY68" s="12">
        <f t="shared" ref="DY68" si="1079">SUM(DY69:DY71)</f>
        <v>0</v>
      </c>
      <c r="DZ68" s="12">
        <f t="shared" si="1075"/>
        <v>0</v>
      </c>
      <c r="EA68" s="12">
        <f t="shared" si="1078"/>
        <v>0</v>
      </c>
      <c r="EB68" s="12">
        <f t="shared" si="1078"/>
        <v>0</v>
      </c>
      <c r="EC68" s="12">
        <f t="shared" ref="EC68:EL68" si="1080">SUM(EC69:EC71)</f>
        <v>0</v>
      </c>
      <c r="ED68" s="12">
        <f t="shared" si="1080"/>
        <v>0</v>
      </c>
      <c r="EE68" s="12">
        <f t="shared" ref="EE68" si="1081">SUM(EE69:EE71)</f>
        <v>0</v>
      </c>
      <c r="EF68" s="12">
        <f t="shared" si="1080"/>
        <v>0</v>
      </c>
      <c r="EG68" s="12">
        <f t="shared" si="1080"/>
        <v>0</v>
      </c>
      <c r="EH68" s="12">
        <f t="shared" ref="EH68" si="1082">SUM(EH69:EH71)</f>
        <v>0</v>
      </c>
      <c r="EI68" s="12">
        <f t="shared" si="1080"/>
        <v>0</v>
      </c>
      <c r="EJ68" s="12">
        <f t="shared" si="1080"/>
        <v>0</v>
      </c>
      <c r="EK68" s="12">
        <f t="shared" si="1080"/>
        <v>0</v>
      </c>
      <c r="EL68" s="12">
        <f t="shared" si="1080"/>
        <v>0</v>
      </c>
      <c r="EM68" s="12">
        <f t="shared" ref="EM68:EU68" si="1083">SUM(EM69:EM71)</f>
        <v>0</v>
      </c>
      <c r="EN68" s="12">
        <f t="shared" ref="EN68:EP68" si="1084">SUM(EN69:EN71)</f>
        <v>0</v>
      </c>
      <c r="EO68" s="12">
        <f t="shared" si="1084"/>
        <v>0</v>
      </c>
      <c r="EP68" s="12">
        <f t="shared" si="1084"/>
        <v>0</v>
      </c>
      <c r="EQ68" s="12">
        <f t="shared" si="1083"/>
        <v>0</v>
      </c>
      <c r="ER68" s="12">
        <f t="shared" si="1083"/>
        <v>0</v>
      </c>
      <c r="ES68" s="12">
        <f t="shared" ref="ES68:ET68" si="1085">SUM(ES69:ES71)</f>
        <v>0</v>
      </c>
      <c r="ET68" s="12">
        <f t="shared" si="1085"/>
        <v>0</v>
      </c>
      <c r="EU68" s="12">
        <f t="shared" si="1083"/>
        <v>0</v>
      </c>
      <c r="EV68" s="12">
        <f t="shared" si="1075"/>
        <v>0</v>
      </c>
      <c r="EW68" s="12">
        <f t="shared" si="1075"/>
        <v>0</v>
      </c>
      <c r="EX68" s="12">
        <f t="shared" ref="EX68" si="1086">SUM(EX69:EX71)</f>
        <v>0</v>
      </c>
      <c r="EY68" s="12">
        <f t="shared" si="1075"/>
        <v>0</v>
      </c>
      <c r="EZ68" s="12">
        <f t="shared" si="1033"/>
        <v>0</v>
      </c>
      <c r="FA68" s="12">
        <f>SUM(FA69:FA71)</f>
        <v>0</v>
      </c>
      <c r="FB68" s="12">
        <f>SUM(FB69:FB71)</f>
        <v>0</v>
      </c>
      <c r="FC68" s="12">
        <f t="shared" ref="FC68:GJ68" si="1087">SUM(FC69:FC71)</f>
        <v>0</v>
      </c>
      <c r="FD68" s="12">
        <f t="shared" ref="FD68:FE68" si="1088">SUM(FD69:FD71)</f>
        <v>0</v>
      </c>
      <c r="FE68" s="12">
        <f t="shared" si="1088"/>
        <v>0</v>
      </c>
      <c r="FF68" s="12">
        <f>SUM(FF69:FF71)</f>
        <v>0</v>
      </c>
      <c r="FG68" s="12">
        <f>SUM(FG69:FG71)</f>
        <v>0</v>
      </c>
      <c r="FH68" s="12">
        <f>SUM(FH69:FH71)</f>
        <v>0</v>
      </c>
      <c r="FI68" s="12">
        <f t="shared" ref="FI68:FK68" si="1089">SUM(FI69:FI71)</f>
        <v>0</v>
      </c>
      <c r="FJ68" s="12">
        <f t="shared" ref="FJ68" si="1090">SUM(FJ69:FJ71)</f>
        <v>0</v>
      </c>
      <c r="FK68" s="12">
        <f t="shared" si="1089"/>
        <v>0</v>
      </c>
      <c r="FL68" s="12">
        <f t="shared" ref="FL68:FM68" si="1091">SUM(FL69:FL71)</f>
        <v>0</v>
      </c>
      <c r="FM68" s="12">
        <f t="shared" si="1091"/>
        <v>0</v>
      </c>
      <c r="FN68" s="12">
        <f t="shared" ref="FN68:FW68" si="1092">SUM(FN69:FN71)</f>
        <v>0</v>
      </c>
      <c r="FO68" s="12">
        <f t="shared" si="1092"/>
        <v>0</v>
      </c>
      <c r="FP68" s="12">
        <f t="shared" ref="FP68" si="1093">SUM(FP69:FP71)</f>
        <v>0</v>
      </c>
      <c r="FQ68" s="12">
        <f t="shared" si="1092"/>
        <v>0</v>
      </c>
      <c r="FR68" s="12">
        <f t="shared" si="1092"/>
        <v>0</v>
      </c>
      <c r="FS68" s="12">
        <f t="shared" ref="FS68" si="1094">SUM(FS69:FS71)</f>
        <v>0</v>
      </c>
      <c r="FT68" s="12">
        <f t="shared" si="1092"/>
        <v>0</v>
      </c>
      <c r="FU68" s="12">
        <f t="shared" si="1092"/>
        <v>0</v>
      </c>
      <c r="FV68" s="12">
        <f t="shared" si="1092"/>
        <v>0</v>
      </c>
      <c r="FW68" s="12">
        <f t="shared" si="1092"/>
        <v>0</v>
      </c>
      <c r="FX68" s="12">
        <f t="shared" ref="FX68:GF68" si="1095">SUM(FX69:FX71)</f>
        <v>0</v>
      </c>
      <c r="FY68" s="12">
        <f t="shared" ref="FY68" si="1096">SUM(FY69:FY71)</f>
        <v>0</v>
      </c>
      <c r="FZ68" s="12">
        <f t="shared" ref="FZ68:GA68" si="1097">SUM(FZ69:FZ71)</f>
        <v>0</v>
      </c>
      <c r="GA68" s="12">
        <f t="shared" si="1097"/>
        <v>0</v>
      </c>
      <c r="GB68" s="12">
        <f t="shared" si="1095"/>
        <v>0</v>
      </c>
      <c r="GC68" s="12">
        <f t="shared" si="1095"/>
        <v>0</v>
      </c>
      <c r="GD68" s="12">
        <f t="shared" ref="GD68:GE68" si="1098">SUM(GD69:GD71)</f>
        <v>0</v>
      </c>
      <c r="GE68" s="12">
        <f t="shared" si="1098"/>
        <v>0</v>
      </c>
      <c r="GF68" s="12">
        <f t="shared" si="1095"/>
        <v>15578.57</v>
      </c>
      <c r="GG68" s="12">
        <f t="shared" si="1087"/>
        <v>15578.57</v>
      </c>
      <c r="GH68" s="12">
        <f t="shared" si="1087"/>
        <v>49428.53</v>
      </c>
      <c r="GI68" s="12">
        <f t="shared" ref="GI68" si="1099">SUM(GI69:GI71)</f>
        <v>15000</v>
      </c>
      <c r="GJ68" s="12">
        <f t="shared" si="1087"/>
        <v>15000</v>
      </c>
      <c r="GK68" s="12">
        <f t="shared" si="1033"/>
        <v>15449.89</v>
      </c>
      <c r="GL68" s="12">
        <f>SUM(GL69:GL71)</f>
        <v>12000</v>
      </c>
      <c r="GM68" s="12">
        <f>SUM(GM69:GM71)</f>
        <v>4.8</v>
      </c>
      <c r="GN68" s="12">
        <f t="shared" ref="GN68:HU68" si="1100">SUM(GN69:GN71)</f>
        <v>4.8</v>
      </c>
      <c r="GO68" s="12">
        <f t="shared" ref="GO68" si="1101">SUM(GO69:GO71)</f>
        <v>0</v>
      </c>
      <c r="GP68" s="12">
        <f t="shared" si="1100"/>
        <v>0</v>
      </c>
      <c r="GQ68" s="12">
        <f t="shared" ref="GQ68:GR68" si="1102">SUM(GQ69:GQ71)</f>
        <v>0</v>
      </c>
      <c r="GR68" s="12">
        <f t="shared" si="1102"/>
        <v>0</v>
      </c>
      <c r="GS68" s="12">
        <f t="shared" ref="GS68:GX68" si="1103">SUM(GS69:GS71)</f>
        <v>0</v>
      </c>
      <c r="GT68" s="12">
        <f t="shared" si="1100"/>
        <v>872</v>
      </c>
      <c r="GU68" s="12">
        <f t="shared" ref="GU68" si="1104">SUM(GU69:GU71)</f>
        <v>10000</v>
      </c>
      <c r="GV68" s="12">
        <f t="shared" si="1100"/>
        <v>5100</v>
      </c>
      <c r="GW68" s="12">
        <f t="shared" si="1103"/>
        <v>1814.55</v>
      </c>
      <c r="GX68" s="12">
        <f t="shared" si="1103"/>
        <v>0</v>
      </c>
      <c r="GY68" s="12">
        <f t="shared" ref="GY68:HH68" si="1105">SUM(GY69:GY71)</f>
        <v>6000</v>
      </c>
      <c r="GZ68" s="12">
        <f t="shared" si="1105"/>
        <v>9846.51</v>
      </c>
      <c r="HA68" s="12">
        <f t="shared" ref="HA68" si="1106">SUM(HA69:HA71)</f>
        <v>10000</v>
      </c>
      <c r="HB68" s="12">
        <f t="shared" si="1105"/>
        <v>10000</v>
      </c>
      <c r="HC68" s="12">
        <f t="shared" si="1105"/>
        <v>14313.45</v>
      </c>
      <c r="HD68" s="12">
        <f t="shared" ref="HD68" si="1107">SUM(HD69:HD71)</f>
        <v>5100</v>
      </c>
      <c r="HE68" s="12">
        <f t="shared" si="1105"/>
        <v>10100</v>
      </c>
      <c r="HF68" s="12">
        <f t="shared" si="1105"/>
        <v>8405.65</v>
      </c>
      <c r="HG68" s="12">
        <f t="shared" si="1105"/>
        <v>22000</v>
      </c>
      <c r="HH68" s="12">
        <f t="shared" si="1105"/>
        <v>70000</v>
      </c>
      <c r="HI68" s="12">
        <f t="shared" ref="HI68:HQ68" si="1108">SUM(HI69:HI71)</f>
        <v>57486.27</v>
      </c>
      <c r="HJ68" s="12">
        <f t="shared" ref="HJ68" si="1109">SUM(HJ69:HJ71)</f>
        <v>10000</v>
      </c>
      <c r="HK68" s="12">
        <f t="shared" ref="HK68:HL68" si="1110">SUM(HK69:HK71)</f>
        <v>20000</v>
      </c>
      <c r="HL68" s="12">
        <f t="shared" si="1110"/>
        <v>23322.78</v>
      </c>
      <c r="HM68" s="12">
        <f t="shared" si="1108"/>
        <v>10000</v>
      </c>
      <c r="HN68" s="12">
        <f t="shared" si="1108"/>
        <v>10000</v>
      </c>
      <c r="HO68" s="12">
        <f t="shared" ref="HO68:HP68" si="1111">SUM(HO69:HO71)</f>
        <v>0</v>
      </c>
      <c r="HP68" s="12">
        <f t="shared" si="1111"/>
        <v>0</v>
      </c>
      <c r="HQ68" s="12">
        <f t="shared" si="1108"/>
        <v>0</v>
      </c>
      <c r="HR68" s="12">
        <f t="shared" si="1100"/>
        <v>9610.24</v>
      </c>
      <c r="HS68" s="12">
        <f t="shared" si="1100"/>
        <v>51221.119999999995</v>
      </c>
      <c r="HT68" s="12">
        <f t="shared" ref="HT68" si="1112">SUM(HT69:HT71)</f>
        <v>15000</v>
      </c>
      <c r="HU68" s="12">
        <f t="shared" si="1100"/>
        <v>144616.1</v>
      </c>
      <c r="HV68" s="12">
        <f t="shared" si="1033"/>
        <v>115578.96</v>
      </c>
      <c r="HW68" s="12">
        <f>SUM(HW69:HW71)</f>
        <v>15000</v>
      </c>
      <c r="HX68" s="12">
        <f>SUM(HX69:HX71)</f>
        <v>17800</v>
      </c>
      <c r="HY68" s="12">
        <f t="shared" ref="HY68:IG68" si="1113">SUM(HY69:HY71)</f>
        <v>11230.23</v>
      </c>
      <c r="HZ68" s="12">
        <f t="shared" ref="HZ68" si="1114">SUM(HZ69:HZ71)</f>
        <v>12900</v>
      </c>
      <c r="IA68" s="12">
        <f t="shared" si="1113"/>
        <v>18900</v>
      </c>
      <c r="IB68" s="12">
        <f t="shared" ref="IB68:IC68" si="1115">SUM(IB69:IB71)</f>
        <v>20683.77</v>
      </c>
      <c r="IC68" s="12">
        <f t="shared" si="1115"/>
        <v>0</v>
      </c>
      <c r="ID68" s="12">
        <f t="shared" ref="ID68:II68" si="1116">SUM(ID69:ID71)</f>
        <v>30000</v>
      </c>
      <c r="IE68" s="12">
        <f t="shared" si="1113"/>
        <v>22714.53</v>
      </c>
      <c r="IF68" s="12">
        <f t="shared" ref="IF68" si="1117">SUM(IF69:IF71)</f>
        <v>0</v>
      </c>
      <c r="IG68" s="12">
        <f t="shared" si="1113"/>
        <v>2000</v>
      </c>
      <c r="IH68" s="12">
        <f t="shared" si="1116"/>
        <v>8885.56</v>
      </c>
      <c r="II68" s="12">
        <f t="shared" si="1116"/>
        <v>0</v>
      </c>
      <c r="IJ68" s="12">
        <f t="shared" ref="IJ68:JJ68" si="1118">SUM(IJ69:IJ71)</f>
        <v>20500</v>
      </c>
      <c r="IK68" s="12">
        <f t="shared" si="1118"/>
        <v>1779.07</v>
      </c>
      <c r="IL68" s="12">
        <f t="shared" ref="IL68" si="1119">SUM(IL69:IL71)</f>
        <v>0</v>
      </c>
      <c r="IM68" s="12">
        <f t="shared" si="1118"/>
        <v>10000</v>
      </c>
      <c r="IN68" s="12">
        <f t="shared" si="1118"/>
        <v>8707.869999999999</v>
      </c>
      <c r="IO68" s="12">
        <f t="shared" ref="IO68" si="1120">SUM(IO69:IO71)</f>
        <v>5000</v>
      </c>
      <c r="IP68" s="12">
        <f t="shared" si="1118"/>
        <v>14200</v>
      </c>
      <c r="IQ68" s="12">
        <f t="shared" si="1118"/>
        <v>13996.26</v>
      </c>
      <c r="IR68" s="12">
        <f t="shared" ref="IR68:IY68" si="1121">SUM(IR69:IR71)</f>
        <v>2000</v>
      </c>
      <c r="IS68" s="12">
        <f t="shared" ref="IS68" si="1122">SUM(IS69:IS71)</f>
        <v>2000</v>
      </c>
      <c r="IT68" s="12">
        <f t="shared" si="1121"/>
        <v>2713.38</v>
      </c>
      <c r="IU68" s="12">
        <f t="shared" ref="IU68:IW68" si="1123">SUM(IU69:IU71)</f>
        <v>0</v>
      </c>
      <c r="IV68" s="12">
        <f t="shared" si="1123"/>
        <v>9700</v>
      </c>
      <c r="IW68" s="12">
        <f t="shared" si="1123"/>
        <v>11170.38</v>
      </c>
      <c r="IX68" s="12">
        <f t="shared" si="1121"/>
        <v>5000</v>
      </c>
      <c r="IY68" s="12">
        <f t="shared" si="1121"/>
        <v>5000</v>
      </c>
      <c r="IZ68" s="12">
        <f t="shared" ref="IZ68:JA68" si="1124">SUM(IZ69:IZ71)</f>
        <v>0</v>
      </c>
      <c r="JA68" s="12">
        <f t="shared" si="1124"/>
        <v>0</v>
      </c>
      <c r="JB68" s="12">
        <f t="shared" si="1118"/>
        <v>31055</v>
      </c>
      <c r="JC68" s="12">
        <f t="shared" ref="JC68" si="1125">SUM(JC69:JC71)</f>
        <v>40736.620000000003</v>
      </c>
      <c r="JD68" s="12">
        <f t="shared" si="1118"/>
        <v>115616.92000000001</v>
      </c>
      <c r="JE68" s="12">
        <f t="shared" si="1118"/>
        <v>37250</v>
      </c>
      <c r="JF68" s="12">
        <f t="shared" ref="JF68" si="1126">SUM(JF69:JF71)</f>
        <v>180326.1</v>
      </c>
      <c r="JG68" s="12">
        <f t="shared" si="1118"/>
        <v>145137.54999999999</v>
      </c>
      <c r="JH68" s="12">
        <f t="shared" si="1118"/>
        <v>27600</v>
      </c>
      <c r="JI68" s="12">
        <f t="shared" ref="JI68" si="1127">SUM(JI69:JI71)</f>
        <v>31232.1</v>
      </c>
      <c r="JJ68" s="12">
        <f t="shared" si="1118"/>
        <v>24665.829999999998</v>
      </c>
      <c r="JK68" s="12">
        <f t="shared" ref="JK68:JL68" si="1128">SUM(JK69:JK71)</f>
        <v>27900</v>
      </c>
      <c r="JL68" s="12">
        <f t="shared" si="1128"/>
        <v>33900</v>
      </c>
      <c r="JM68" s="12">
        <f t="shared" ref="JM68:JU68" si="1129">SUM(JM69:JM71)</f>
        <v>25049.67</v>
      </c>
      <c r="JN68" s="12">
        <f t="shared" si="1129"/>
        <v>15160</v>
      </c>
      <c r="JO68" s="12">
        <f t="shared" ref="JO68" si="1130">SUM(JO69:JO71)</f>
        <v>48160</v>
      </c>
      <c r="JP68" s="12">
        <f t="shared" si="1129"/>
        <v>30025.05</v>
      </c>
      <c r="JQ68" s="12">
        <f t="shared" ref="JQ68:JT68" si="1131">SUM(JQ69:JQ71)</f>
        <v>15000</v>
      </c>
      <c r="JR68" s="12">
        <f t="shared" ref="JR68" si="1132">SUM(JR69:JR71)</f>
        <v>12334.85</v>
      </c>
      <c r="JS68" s="12">
        <f t="shared" si="1131"/>
        <v>12830.399999999998</v>
      </c>
      <c r="JT68" s="12">
        <f t="shared" si="1131"/>
        <v>6000</v>
      </c>
      <c r="JU68" s="12">
        <f t="shared" si="1129"/>
        <v>39000</v>
      </c>
      <c r="JV68" s="12">
        <f t="shared" ref="JV68:JX68" si="1133">SUM(JV69:JV71)</f>
        <v>23184.41</v>
      </c>
      <c r="JW68" s="12">
        <f t="shared" ref="JW68" si="1134">SUM(JW69:JW71)</f>
        <v>16100</v>
      </c>
      <c r="JX68" s="12">
        <f t="shared" si="1133"/>
        <v>26900</v>
      </c>
      <c r="JY68" s="12">
        <f t="shared" ref="JY68:KA68" si="1135">SUM(JY69:JY71)</f>
        <v>27353.940000000002</v>
      </c>
      <c r="JZ68" s="12">
        <f t="shared" ref="JZ68" si="1136">SUM(JZ69:JZ71)</f>
        <v>16885</v>
      </c>
      <c r="KA68" s="12">
        <f t="shared" si="1135"/>
        <v>31085</v>
      </c>
      <c r="KB68" s="12">
        <f t="shared" ref="KB68" si="1137">SUM(KB69:KB71)</f>
        <v>25457.56</v>
      </c>
      <c r="KC68" s="12">
        <f t="shared" ref="KC68" si="1138">SUM(KC69:KC71)</f>
        <v>29750</v>
      </c>
      <c r="KD68" s="12">
        <f t="shared" ref="KD68:KE68" si="1139">SUM(KD69:KD71)</f>
        <v>541795.13</v>
      </c>
      <c r="KE68" s="12">
        <f t="shared" si="1139"/>
        <v>527830.05000000005</v>
      </c>
      <c r="KF68" s="12">
        <f t="shared" ref="KF68:KG68" si="1140">SUM(KF69:KF71)</f>
        <v>15716</v>
      </c>
      <c r="KG68" s="12">
        <f t="shared" si="1140"/>
        <v>36306</v>
      </c>
      <c r="KH68" s="12">
        <f t="shared" ref="KH68:KL68" si="1141">SUM(KH69:KH71)</f>
        <v>37188.979999999996</v>
      </c>
      <c r="KI68" s="12">
        <f t="shared" si="1141"/>
        <v>18831</v>
      </c>
      <c r="KJ68" s="12">
        <f t="shared" ref="KJ68:KK68" si="1142">SUM(KJ69:KJ71)</f>
        <v>18831</v>
      </c>
      <c r="KK68" s="12">
        <f t="shared" si="1142"/>
        <v>0</v>
      </c>
      <c r="KL68" s="12">
        <f t="shared" si="1141"/>
        <v>0</v>
      </c>
    </row>
    <row r="69" spans="1:298" x14ac:dyDescent="0.25">
      <c r="A69" s="5">
        <v>4101</v>
      </c>
      <c r="B69" s="9" t="s">
        <v>35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/>
      <c r="AM69" s="13"/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13">
        <v>0</v>
      </c>
      <c r="BR69" s="13">
        <v>0</v>
      </c>
      <c r="BS69" s="13">
        <v>0</v>
      </c>
      <c r="BT69" s="13">
        <v>0</v>
      </c>
      <c r="BU69" s="13">
        <v>0</v>
      </c>
      <c r="BV69" s="13">
        <v>0</v>
      </c>
      <c r="BW69" s="13"/>
      <c r="BX69" s="13"/>
      <c r="BY69" s="13">
        <v>0</v>
      </c>
      <c r="BZ69" s="13">
        <v>0</v>
      </c>
      <c r="CA69" s="13">
        <v>0</v>
      </c>
      <c r="CB69" s="13">
        <v>0</v>
      </c>
      <c r="CC69" s="13">
        <v>0</v>
      </c>
      <c r="CD69" s="13">
        <v>0</v>
      </c>
      <c r="CE69" s="13">
        <v>0</v>
      </c>
      <c r="CF69" s="13">
        <v>0</v>
      </c>
      <c r="CG69" s="13">
        <v>0</v>
      </c>
      <c r="CH69" s="13">
        <v>0</v>
      </c>
      <c r="CI69" s="13">
        <v>0</v>
      </c>
      <c r="CJ69" s="13">
        <v>0</v>
      </c>
      <c r="CK69" s="13">
        <v>0</v>
      </c>
      <c r="CL69" s="13">
        <v>0</v>
      </c>
      <c r="CM69" s="13">
        <v>0</v>
      </c>
      <c r="CN69" s="13">
        <v>0</v>
      </c>
      <c r="CO69" s="13">
        <v>0</v>
      </c>
      <c r="CP69" s="13">
        <v>0</v>
      </c>
      <c r="CQ69" s="13">
        <v>0</v>
      </c>
      <c r="CR69" s="13">
        <v>0</v>
      </c>
      <c r="CS69" s="13">
        <v>0</v>
      </c>
      <c r="CT69" s="13">
        <v>0</v>
      </c>
      <c r="CU69" s="13">
        <v>0</v>
      </c>
      <c r="CV69" s="13">
        <v>0</v>
      </c>
      <c r="CW69" s="13">
        <v>0</v>
      </c>
      <c r="CX69" s="13">
        <v>0</v>
      </c>
      <c r="CY69" s="13">
        <v>0</v>
      </c>
      <c r="CZ69" s="13">
        <v>0</v>
      </c>
      <c r="DA69" s="13">
        <v>0</v>
      </c>
      <c r="DB69" s="13">
        <v>0</v>
      </c>
      <c r="DC69" s="13">
        <v>0</v>
      </c>
      <c r="DD69" s="13">
        <v>0</v>
      </c>
      <c r="DE69" s="13">
        <v>0</v>
      </c>
      <c r="DF69" s="13">
        <v>0</v>
      </c>
      <c r="DG69" s="13">
        <v>0</v>
      </c>
      <c r="DH69" s="13"/>
      <c r="DI69" s="13"/>
      <c r="DJ69" s="13">
        <v>0</v>
      </c>
      <c r="DK69" s="13">
        <v>0</v>
      </c>
      <c r="DL69" s="13">
        <v>0</v>
      </c>
      <c r="DM69" s="13">
        <v>0</v>
      </c>
      <c r="DN69" s="13">
        <v>0</v>
      </c>
      <c r="DO69" s="13">
        <v>0</v>
      </c>
      <c r="DP69" s="13">
        <v>0</v>
      </c>
      <c r="DQ69" s="13">
        <v>0</v>
      </c>
      <c r="DR69" s="13">
        <v>0</v>
      </c>
      <c r="DS69" s="13">
        <v>0</v>
      </c>
      <c r="DT69" s="13">
        <v>0</v>
      </c>
      <c r="DU69" s="13">
        <v>0</v>
      </c>
      <c r="DV69" s="13">
        <v>0</v>
      </c>
      <c r="DW69" s="13">
        <v>0</v>
      </c>
      <c r="DX69" s="13">
        <v>0</v>
      </c>
      <c r="DY69" s="13">
        <v>0</v>
      </c>
      <c r="DZ69" s="13">
        <v>0</v>
      </c>
      <c r="EA69" s="13">
        <v>0</v>
      </c>
      <c r="EB69" s="13">
        <v>0</v>
      </c>
      <c r="EC69" s="13">
        <v>0</v>
      </c>
      <c r="ED69" s="13">
        <v>0</v>
      </c>
      <c r="EE69" s="13">
        <v>0</v>
      </c>
      <c r="EF69" s="13">
        <v>0</v>
      </c>
      <c r="EG69" s="13">
        <v>0</v>
      </c>
      <c r="EH69" s="13">
        <v>0</v>
      </c>
      <c r="EI69" s="13">
        <v>0</v>
      </c>
      <c r="EJ69" s="13">
        <v>0</v>
      </c>
      <c r="EK69" s="13">
        <v>0</v>
      </c>
      <c r="EL69" s="13">
        <v>0</v>
      </c>
      <c r="EM69" s="13">
        <v>0</v>
      </c>
      <c r="EN69" s="13">
        <v>0</v>
      </c>
      <c r="EO69" s="13">
        <v>0</v>
      </c>
      <c r="EP69" s="13">
        <v>0</v>
      </c>
      <c r="EQ69" s="13">
        <v>0</v>
      </c>
      <c r="ER69" s="13">
        <v>0</v>
      </c>
      <c r="ES69" s="13"/>
      <c r="ET69" s="13"/>
      <c r="EU69" s="13">
        <v>0</v>
      </c>
      <c r="EV69" s="13">
        <v>0</v>
      </c>
      <c r="EW69" s="13">
        <v>0</v>
      </c>
      <c r="EX69" s="13">
        <v>0</v>
      </c>
      <c r="EY69" s="13">
        <v>0</v>
      </c>
      <c r="EZ69" s="13">
        <v>0</v>
      </c>
      <c r="FA69" s="13">
        <v>0</v>
      </c>
      <c r="FB69" s="13">
        <v>0</v>
      </c>
      <c r="FC69" s="13">
        <v>0</v>
      </c>
      <c r="FD69" s="13">
        <v>0</v>
      </c>
      <c r="FE69" s="13">
        <v>0</v>
      </c>
      <c r="FF69" s="13">
        <v>0</v>
      </c>
      <c r="FG69" s="13">
        <v>0</v>
      </c>
      <c r="FH69" s="13">
        <v>0</v>
      </c>
      <c r="FI69" s="13">
        <v>0</v>
      </c>
      <c r="FJ69" s="13">
        <v>0</v>
      </c>
      <c r="FK69" s="13">
        <v>0</v>
      </c>
      <c r="FL69" s="13">
        <v>0</v>
      </c>
      <c r="FM69" s="13">
        <v>0</v>
      </c>
      <c r="FN69" s="13">
        <v>0</v>
      </c>
      <c r="FO69" s="13">
        <v>0</v>
      </c>
      <c r="FP69" s="13">
        <v>0</v>
      </c>
      <c r="FQ69" s="13">
        <v>0</v>
      </c>
      <c r="FR69" s="13">
        <v>0</v>
      </c>
      <c r="FS69" s="13">
        <v>0</v>
      </c>
      <c r="FT69" s="13">
        <v>0</v>
      </c>
      <c r="FU69" s="13">
        <v>0</v>
      </c>
      <c r="FV69" s="13">
        <v>0</v>
      </c>
      <c r="FW69" s="13">
        <v>0</v>
      </c>
      <c r="FX69" s="13">
        <v>0</v>
      </c>
      <c r="FY69" s="13">
        <v>0</v>
      </c>
      <c r="FZ69" s="13">
        <v>0</v>
      </c>
      <c r="GA69" s="13">
        <v>0</v>
      </c>
      <c r="GB69" s="13">
        <v>0</v>
      </c>
      <c r="GC69" s="13">
        <v>0</v>
      </c>
      <c r="GD69" s="13"/>
      <c r="GE69" s="13"/>
      <c r="GF69" s="13">
        <v>15578.57</v>
      </c>
      <c r="GG69" s="13">
        <v>15578.57</v>
      </c>
      <c r="GH69" s="13">
        <v>49235.08</v>
      </c>
      <c r="GI69" s="13">
        <v>15000</v>
      </c>
      <c r="GJ69" s="13">
        <v>15000</v>
      </c>
      <c r="GK69" s="13">
        <v>15289.93</v>
      </c>
      <c r="GL69" s="13">
        <v>12000</v>
      </c>
      <c r="GM69" s="13">
        <v>0</v>
      </c>
      <c r="GN69" s="13">
        <v>0</v>
      </c>
      <c r="GO69" s="13">
        <v>0</v>
      </c>
      <c r="GP69" s="13">
        <v>0</v>
      </c>
      <c r="GQ69" s="13">
        <v>0</v>
      </c>
      <c r="GR69" s="13">
        <v>0</v>
      </c>
      <c r="GS69" s="13">
        <v>0</v>
      </c>
      <c r="GT69" s="13">
        <v>802</v>
      </c>
      <c r="GU69" s="13">
        <v>10000</v>
      </c>
      <c r="GV69" s="13">
        <v>5000</v>
      </c>
      <c r="GW69" s="13">
        <v>1714.55</v>
      </c>
      <c r="GX69" s="13"/>
      <c r="GY69" s="13">
        <v>6000</v>
      </c>
      <c r="GZ69" s="13">
        <v>9846.51</v>
      </c>
      <c r="HA69" s="13">
        <v>10000</v>
      </c>
      <c r="HB69" s="13">
        <v>10000</v>
      </c>
      <c r="HC69" s="13">
        <v>14213.45</v>
      </c>
      <c r="HD69" s="13">
        <v>5000</v>
      </c>
      <c r="HE69" s="13">
        <v>10000</v>
      </c>
      <c r="HF69" s="13">
        <v>8405.65</v>
      </c>
      <c r="HG69" s="13">
        <v>22000</v>
      </c>
      <c r="HH69" s="13">
        <v>70000</v>
      </c>
      <c r="HI69" s="13">
        <v>57486.27</v>
      </c>
      <c r="HJ69" s="13">
        <v>10000</v>
      </c>
      <c r="HK69" s="13">
        <v>20000</v>
      </c>
      <c r="HL69" s="13">
        <v>23322.78</v>
      </c>
      <c r="HM69" s="13">
        <v>10000</v>
      </c>
      <c r="HN69" s="13">
        <v>10000</v>
      </c>
      <c r="HO69" s="13"/>
      <c r="HP69" s="13"/>
      <c r="HQ69" s="13">
        <v>0</v>
      </c>
      <c r="HR69" s="13">
        <v>6295.66</v>
      </c>
      <c r="HS69" s="13">
        <v>44039.46</v>
      </c>
      <c r="HT69" s="13">
        <v>15000</v>
      </c>
      <c r="HU69" s="13">
        <v>142616.1</v>
      </c>
      <c r="HV69" s="13">
        <v>114632</v>
      </c>
      <c r="HW69" s="13">
        <v>15000</v>
      </c>
      <c r="HX69" s="13">
        <v>15000</v>
      </c>
      <c r="HY69" s="13">
        <v>9390.7999999999993</v>
      </c>
      <c r="HZ69" s="13">
        <v>10000</v>
      </c>
      <c r="IA69" s="13">
        <v>16000</v>
      </c>
      <c r="IB69" s="13">
        <v>17008.98</v>
      </c>
      <c r="IC69" s="13">
        <v>0</v>
      </c>
      <c r="ID69" s="13">
        <v>30000</v>
      </c>
      <c r="IE69" s="13">
        <v>22665.73</v>
      </c>
      <c r="IF69" s="13">
        <v>0</v>
      </c>
      <c r="IG69" s="13">
        <v>2000</v>
      </c>
      <c r="IH69" s="13">
        <v>8785.56</v>
      </c>
      <c r="II69" s="13">
        <v>0</v>
      </c>
      <c r="IJ69" s="13">
        <v>20400</v>
      </c>
      <c r="IK69" s="13">
        <v>1630.27</v>
      </c>
      <c r="IL69" s="13">
        <v>0</v>
      </c>
      <c r="IM69" s="13">
        <v>10000</v>
      </c>
      <c r="IN69" s="13">
        <v>8559.07</v>
      </c>
      <c r="IO69" s="13">
        <v>5000</v>
      </c>
      <c r="IP69" s="13">
        <v>12000</v>
      </c>
      <c r="IQ69" s="13">
        <v>11819.17</v>
      </c>
      <c r="IR69" s="13">
        <v>0</v>
      </c>
      <c r="IS69" s="13">
        <v>0</v>
      </c>
      <c r="IT69" s="13">
        <v>0</v>
      </c>
      <c r="IU69" s="13">
        <v>0</v>
      </c>
      <c r="IV69" s="13">
        <v>0</v>
      </c>
      <c r="IW69" s="13">
        <v>0</v>
      </c>
      <c r="IX69" s="13">
        <v>0</v>
      </c>
      <c r="IY69" s="13">
        <v>0</v>
      </c>
      <c r="IZ69" s="13"/>
      <c r="JA69" s="13"/>
      <c r="JB69" s="13">
        <f>C69+BY69+AN69+DJ69+EU69+GF69+HQ69</f>
        <v>15578.57</v>
      </c>
      <c r="JC69" s="13">
        <f>D69+BZ69+AO69+DK69+EV69+GG69+HR69</f>
        <v>21874.23</v>
      </c>
      <c r="JD69" s="13">
        <f>E69+CA69+AP69+DL69+EW69+GH69+HS69</f>
        <v>93274.540000000008</v>
      </c>
      <c r="JE69" s="13">
        <f>F69+CB69+AQ69+DM69+EX69+GI69+HT69</f>
        <v>30000</v>
      </c>
      <c r="JF69" s="13">
        <f>G69+CC69+AR69+DN69+EY69+GJ69+HU69</f>
        <v>157616.1</v>
      </c>
      <c r="JG69" s="13">
        <f>H69+CD69+AS69+DO69+EZ69+GK69+HV69</f>
        <v>129921.93</v>
      </c>
      <c r="JH69" s="13">
        <f>I69+CE69+AT69+DP69+FA69+GL69+HW69</f>
        <v>27000</v>
      </c>
      <c r="JI69" s="13">
        <f>J69+CF69+AU69+DQ69+FB69+GM69+HX69</f>
        <v>15000</v>
      </c>
      <c r="JJ69" s="13">
        <f>K69+CG69+AV69+DR69+FC69+GN69+HY69</f>
        <v>9390.7999999999993</v>
      </c>
      <c r="JK69" s="13">
        <f>L69+CH69+AW69+DS69+FD69+GO69+HZ69</f>
        <v>10000</v>
      </c>
      <c r="JL69" s="13">
        <f>M69+CI69+AX69+DT69+FE69+GP69+IA69</f>
        <v>16000</v>
      </c>
      <c r="JM69" s="13">
        <f>N69+CJ69+AY69+DU69+FF69+GQ69+IB69</f>
        <v>17008.98</v>
      </c>
      <c r="JN69" s="13">
        <f>O69+CK69+AZ69+DV69+FG69+GR69+IC69</f>
        <v>0</v>
      </c>
      <c r="JO69" s="13">
        <f>P69+CL69+BA69+DW69+FH69+GS69+ID69</f>
        <v>30000</v>
      </c>
      <c r="JP69" s="13">
        <f>Q69+CM69+BB69+DX69+FI69+GT69+IE69</f>
        <v>23467.73</v>
      </c>
      <c r="JQ69" s="13">
        <f>R69+CN69+BC69+DY69+FJ69+GU69+IF69</f>
        <v>10000</v>
      </c>
      <c r="JR69" s="13">
        <f>S69+CO69+BD69+DZ69+FK69+GV69+IG69</f>
        <v>7000</v>
      </c>
      <c r="JS69" s="13">
        <f>T69+CP69+BE69+EA69+FL69+GW69+IH69</f>
        <v>10500.109999999999</v>
      </c>
      <c r="JT69" s="13">
        <f>U69+CQ69+BF69+EB69+FM69+GX69+II69</f>
        <v>0</v>
      </c>
      <c r="JU69" s="13">
        <f>V69+CR69+BG69+EC69+FN69+GY69+IJ69</f>
        <v>26400</v>
      </c>
      <c r="JV69" s="13">
        <f>W69+CS69+BH69+ED69+FO69+GZ69+IK69</f>
        <v>11476.78</v>
      </c>
      <c r="JW69" s="13">
        <f>X69+CT69+BI69+EE69+FP69+HA69+IL69</f>
        <v>10000</v>
      </c>
      <c r="JX69" s="13">
        <f>Y69+CU69+BJ69+EF69+FQ69+HB69+IM69</f>
        <v>20000</v>
      </c>
      <c r="JY69" s="13">
        <f>Z69+BK69+CV69+EG69+FR69+HC69+IN69</f>
        <v>22772.52</v>
      </c>
      <c r="JZ69" s="13">
        <f>AA69+BL69+CW69+EH69+FS69+HD69+IO69</f>
        <v>10000</v>
      </c>
      <c r="KA69" s="13">
        <f>AB69+BM69+CX69+EI69+FT69+HE69+IP69</f>
        <v>22000</v>
      </c>
      <c r="KB69" s="13">
        <f>AC69+BN69+CY69+EJ69+FU69+HF69+IQ69</f>
        <v>20224.82</v>
      </c>
      <c r="KC69" s="13">
        <f>AD69+BO69+CZ69+EK69+FV69+HG69+IR69</f>
        <v>22000</v>
      </c>
      <c r="KD69" s="13">
        <f>AE69+BP69+DA69+EL69+FW69+HH69+IS69</f>
        <v>70000</v>
      </c>
      <c r="KE69" s="13">
        <f>AF69+BQ69+DB69+EM69+FX69+HI69+IT69</f>
        <v>57486.27</v>
      </c>
      <c r="KF69" s="13">
        <f>AG69+BR69+DC69+EN69+FY69+HJ69+IU69</f>
        <v>10000</v>
      </c>
      <c r="KG69" s="13">
        <f>AH69+BS69+DD69+EO69+FZ69+HK69+IV69</f>
        <v>20000</v>
      </c>
      <c r="KH69" s="13">
        <f>AI69+BT69+DE69+EP69+GA69+HL69+IW69</f>
        <v>23322.78</v>
      </c>
      <c r="KI69" s="13">
        <f>AJ69+BU69+DF69+EQ69+GB69+HM69+IX69</f>
        <v>10000</v>
      </c>
      <c r="KJ69" s="13">
        <f>AK69+BV69+DG69+ER69+GC69+HN69+IY69</f>
        <v>10000</v>
      </c>
      <c r="KK69" s="13">
        <f>AL69+BW69+DH69+ES69+GD69+HO69+IZ69</f>
        <v>0</v>
      </c>
      <c r="KL69" s="13">
        <f>AM69+BX69+DI69+ET69+GE69+HP69+JA69</f>
        <v>0</v>
      </c>
    </row>
    <row r="70" spans="1:298" x14ac:dyDescent="0.25">
      <c r="A70" s="5">
        <v>4102</v>
      </c>
      <c r="B70" s="9" t="s">
        <v>36</v>
      </c>
      <c r="C70" s="13">
        <v>0</v>
      </c>
      <c r="D70" s="13">
        <v>0</v>
      </c>
      <c r="E70" s="13">
        <v>0</v>
      </c>
      <c r="F70" s="13">
        <v>0</v>
      </c>
      <c r="G70" s="13">
        <v>1400</v>
      </c>
      <c r="H70" s="13">
        <v>1365</v>
      </c>
      <c r="I70" s="13">
        <v>200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200</v>
      </c>
      <c r="S70" s="13">
        <v>200</v>
      </c>
      <c r="T70" s="13">
        <v>0</v>
      </c>
      <c r="U70" s="13">
        <v>200</v>
      </c>
      <c r="V70" s="13">
        <v>200</v>
      </c>
      <c r="W70" s="13">
        <v>0</v>
      </c>
      <c r="X70" s="13">
        <v>200</v>
      </c>
      <c r="Y70" s="13">
        <v>200</v>
      </c>
      <c r="Z70" s="13">
        <v>0</v>
      </c>
      <c r="AA70" s="13">
        <v>200</v>
      </c>
      <c r="AB70" s="13">
        <v>200</v>
      </c>
      <c r="AC70" s="13">
        <v>0</v>
      </c>
      <c r="AD70" s="13">
        <v>50</v>
      </c>
      <c r="AE70" s="13">
        <v>50</v>
      </c>
      <c r="AF70" s="13">
        <v>0</v>
      </c>
      <c r="AG70" s="13">
        <v>50</v>
      </c>
      <c r="AH70" s="13">
        <v>50</v>
      </c>
      <c r="AI70" s="13">
        <v>0</v>
      </c>
      <c r="AJ70" s="13">
        <v>50</v>
      </c>
      <c r="AK70" s="13">
        <v>50</v>
      </c>
      <c r="AL70" s="13"/>
      <c r="AM70" s="13"/>
      <c r="AN70" s="13">
        <v>2671.73</v>
      </c>
      <c r="AO70" s="13">
        <v>2671.73</v>
      </c>
      <c r="AP70" s="13">
        <v>2049.79</v>
      </c>
      <c r="AQ70" s="13">
        <v>2250</v>
      </c>
      <c r="AR70" s="13">
        <v>2250</v>
      </c>
      <c r="AS70" s="13">
        <v>2365.6</v>
      </c>
      <c r="AT70" s="13">
        <v>300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0</v>
      </c>
      <c r="BA70" s="13">
        <v>3000</v>
      </c>
      <c r="BB70" s="13">
        <v>6422.52</v>
      </c>
      <c r="BC70" s="13">
        <v>4600</v>
      </c>
      <c r="BD70" s="13">
        <v>4600</v>
      </c>
      <c r="BE70" s="13">
        <v>1557.7</v>
      </c>
      <c r="BF70" s="13">
        <v>5250</v>
      </c>
      <c r="BG70" s="13">
        <v>5250</v>
      </c>
      <c r="BH70" s="13">
        <v>4601.29</v>
      </c>
      <c r="BI70" s="13">
        <v>5300</v>
      </c>
      <c r="BJ70" s="13">
        <v>5300</v>
      </c>
      <c r="BK70" s="13">
        <v>3401.11</v>
      </c>
      <c r="BL70" s="13">
        <v>4932</v>
      </c>
      <c r="BM70" s="13">
        <v>4932</v>
      </c>
      <c r="BN70" s="13">
        <v>2801.97</v>
      </c>
      <c r="BO70" s="13">
        <v>4500</v>
      </c>
      <c r="BP70" s="13">
        <v>4500</v>
      </c>
      <c r="BQ70" s="13">
        <v>2999.33</v>
      </c>
      <c r="BR70" s="13">
        <v>110</v>
      </c>
      <c r="BS70" s="13">
        <v>1000</v>
      </c>
      <c r="BT70" s="13">
        <v>1876.96</v>
      </c>
      <c r="BU70" s="13">
        <v>2938</v>
      </c>
      <c r="BV70" s="13">
        <v>2938</v>
      </c>
      <c r="BW70" s="13"/>
      <c r="BX70" s="13"/>
      <c r="BY70" s="13">
        <v>0</v>
      </c>
      <c r="BZ70" s="13">
        <v>71.38</v>
      </c>
      <c r="CA70" s="13">
        <v>71.38</v>
      </c>
      <c r="CB70" s="13">
        <v>0</v>
      </c>
      <c r="CC70" s="13">
        <v>60</v>
      </c>
      <c r="CD70" s="13">
        <v>42.6</v>
      </c>
      <c r="CE70" s="13">
        <v>100</v>
      </c>
      <c r="CF70" s="13">
        <v>0</v>
      </c>
      <c r="CG70" s="13">
        <v>0</v>
      </c>
      <c r="CH70" s="13">
        <v>0</v>
      </c>
      <c r="CI70" s="13">
        <v>0</v>
      </c>
      <c r="CJ70" s="13">
        <v>50</v>
      </c>
      <c r="CK70" s="13">
        <v>160</v>
      </c>
      <c r="CL70" s="13">
        <v>160</v>
      </c>
      <c r="CM70" s="13">
        <v>16</v>
      </c>
      <c r="CN70" s="13">
        <v>200</v>
      </c>
      <c r="CO70" s="13">
        <v>200</v>
      </c>
      <c r="CP70" s="13">
        <v>239.6</v>
      </c>
      <c r="CQ70" s="13">
        <v>550</v>
      </c>
      <c r="CR70" s="13">
        <v>550</v>
      </c>
      <c r="CS70" s="13">
        <v>370</v>
      </c>
      <c r="CT70" s="13">
        <v>600</v>
      </c>
      <c r="CU70" s="13">
        <v>600</v>
      </c>
      <c r="CV70" s="13">
        <v>0</v>
      </c>
      <c r="CW70" s="13">
        <v>753</v>
      </c>
      <c r="CX70" s="13">
        <v>753</v>
      </c>
      <c r="CY70" s="13">
        <v>241</v>
      </c>
      <c r="CZ70" s="13">
        <v>600</v>
      </c>
      <c r="DA70" s="13">
        <v>600</v>
      </c>
      <c r="DB70" s="13">
        <v>201</v>
      </c>
      <c r="DC70" s="13">
        <v>5556</v>
      </c>
      <c r="DD70" s="13">
        <v>5556</v>
      </c>
      <c r="DE70" s="13">
        <v>0</v>
      </c>
      <c r="DF70" s="13">
        <v>635</v>
      </c>
      <c r="DG70" s="13">
        <v>635</v>
      </c>
      <c r="DH70" s="13"/>
      <c r="DI70" s="13"/>
      <c r="DJ70" s="13">
        <v>0</v>
      </c>
      <c r="DK70" s="13">
        <v>0</v>
      </c>
      <c r="DL70" s="13">
        <v>0</v>
      </c>
      <c r="DM70" s="13">
        <v>0</v>
      </c>
      <c r="DN70" s="13">
        <v>0</v>
      </c>
      <c r="DO70" s="13">
        <v>0</v>
      </c>
      <c r="DP70" s="13">
        <v>0</v>
      </c>
      <c r="DQ70" s="13">
        <v>0</v>
      </c>
      <c r="DR70" s="13">
        <v>0</v>
      </c>
      <c r="DS70" s="13">
        <v>0</v>
      </c>
      <c r="DT70" s="13">
        <v>0</v>
      </c>
      <c r="DU70" s="13">
        <v>0</v>
      </c>
      <c r="DV70" s="13">
        <v>0</v>
      </c>
      <c r="DW70" s="13">
        <v>0</v>
      </c>
      <c r="DX70" s="13">
        <v>0</v>
      </c>
      <c r="DY70" s="13">
        <v>0</v>
      </c>
      <c r="DZ70" s="13">
        <v>0</v>
      </c>
      <c r="EA70" s="13">
        <v>0</v>
      </c>
      <c r="EB70" s="13">
        <v>0</v>
      </c>
      <c r="EC70" s="13">
        <v>0</v>
      </c>
      <c r="ED70" s="13">
        <v>0</v>
      </c>
      <c r="EE70" s="13">
        <v>0</v>
      </c>
      <c r="EF70" s="13">
        <v>0</v>
      </c>
      <c r="EG70" s="13">
        <v>0</v>
      </c>
      <c r="EH70" s="13">
        <v>0</v>
      </c>
      <c r="EI70" s="13">
        <v>0</v>
      </c>
      <c r="EJ70" s="13">
        <v>0</v>
      </c>
      <c r="EK70" s="13">
        <v>0</v>
      </c>
      <c r="EL70" s="13">
        <v>0</v>
      </c>
      <c r="EM70" s="13">
        <v>0</v>
      </c>
      <c r="EN70" s="13">
        <v>0</v>
      </c>
      <c r="EO70" s="13">
        <v>0</v>
      </c>
      <c r="EP70" s="13">
        <v>0</v>
      </c>
      <c r="EQ70" s="13">
        <v>0</v>
      </c>
      <c r="ER70" s="13">
        <v>0</v>
      </c>
      <c r="ES70" s="13"/>
      <c r="ET70" s="13"/>
      <c r="EU70" s="13">
        <v>0</v>
      </c>
      <c r="EV70" s="13">
        <v>0</v>
      </c>
      <c r="EW70" s="13">
        <v>0</v>
      </c>
      <c r="EX70" s="13">
        <v>0</v>
      </c>
      <c r="EY70" s="13">
        <v>0</v>
      </c>
      <c r="EZ70" s="13">
        <v>0</v>
      </c>
      <c r="FA70" s="13">
        <v>0</v>
      </c>
      <c r="FB70" s="13">
        <v>0</v>
      </c>
      <c r="FC70" s="13">
        <v>0</v>
      </c>
      <c r="FD70" s="13">
        <v>0</v>
      </c>
      <c r="FE70" s="13">
        <v>0</v>
      </c>
      <c r="FF70" s="13">
        <v>0</v>
      </c>
      <c r="FG70" s="13">
        <v>0</v>
      </c>
      <c r="FH70" s="13">
        <v>0</v>
      </c>
      <c r="FI70" s="13">
        <v>0</v>
      </c>
      <c r="FJ70" s="13">
        <v>0</v>
      </c>
      <c r="FK70" s="13">
        <v>0</v>
      </c>
      <c r="FL70" s="13">
        <v>0</v>
      </c>
      <c r="FM70" s="13">
        <v>0</v>
      </c>
      <c r="FN70" s="13">
        <v>0</v>
      </c>
      <c r="FO70" s="13">
        <v>0</v>
      </c>
      <c r="FP70" s="13">
        <v>0</v>
      </c>
      <c r="FQ70" s="13">
        <v>0</v>
      </c>
      <c r="FR70" s="13">
        <v>0</v>
      </c>
      <c r="FS70" s="13">
        <v>0</v>
      </c>
      <c r="FT70" s="13">
        <v>0</v>
      </c>
      <c r="FU70" s="13">
        <v>0</v>
      </c>
      <c r="FV70" s="13">
        <v>0</v>
      </c>
      <c r="FW70" s="13">
        <v>0</v>
      </c>
      <c r="FX70" s="13">
        <v>0</v>
      </c>
      <c r="FY70" s="13">
        <v>0</v>
      </c>
      <c r="FZ70" s="13">
        <v>0</v>
      </c>
      <c r="GA70" s="13">
        <v>0</v>
      </c>
      <c r="GB70" s="13">
        <v>0</v>
      </c>
      <c r="GC70" s="13">
        <v>0</v>
      </c>
      <c r="GD70" s="13"/>
      <c r="GE70" s="13"/>
      <c r="GF70" s="13">
        <v>0</v>
      </c>
      <c r="GG70" s="13">
        <v>0</v>
      </c>
      <c r="GH70" s="13">
        <v>193.45</v>
      </c>
      <c r="GI70" s="13">
        <v>0</v>
      </c>
      <c r="GJ70" s="13">
        <v>0</v>
      </c>
      <c r="GK70" s="13">
        <v>0</v>
      </c>
      <c r="GL70" s="13">
        <v>0</v>
      </c>
      <c r="GM70" s="13">
        <v>0</v>
      </c>
      <c r="GN70" s="13">
        <v>0</v>
      </c>
      <c r="GO70" s="13">
        <v>0</v>
      </c>
      <c r="GP70" s="13">
        <v>0</v>
      </c>
      <c r="GQ70" s="13">
        <v>0</v>
      </c>
      <c r="GR70" s="13">
        <v>0</v>
      </c>
      <c r="GS70" s="13">
        <v>0</v>
      </c>
      <c r="GT70" s="13">
        <v>70</v>
      </c>
      <c r="GU70" s="13">
        <v>0</v>
      </c>
      <c r="GV70" s="13">
        <v>0</v>
      </c>
      <c r="GW70" s="13">
        <v>0</v>
      </c>
      <c r="GX70" s="13">
        <v>0</v>
      </c>
      <c r="GY70" s="13">
        <v>0</v>
      </c>
      <c r="GZ70" s="13">
        <v>0</v>
      </c>
      <c r="HA70" s="13">
        <v>0</v>
      </c>
      <c r="HB70" s="13">
        <v>0</v>
      </c>
      <c r="HC70" s="13">
        <v>0</v>
      </c>
      <c r="HD70" s="13">
        <v>0</v>
      </c>
      <c r="HE70" s="13">
        <v>0</v>
      </c>
      <c r="HF70" s="13">
        <v>0</v>
      </c>
      <c r="HG70" s="13">
        <v>0</v>
      </c>
      <c r="HH70" s="13">
        <v>0</v>
      </c>
      <c r="HI70" s="13">
        <v>0</v>
      </c>
      <c r="HJ70" s="13">
        <v>0</v>
      </c>
      <c r="HK70" s="13">
        <v>0</v>
      </c>
      <c r="HL70" s="13">
        <v>0</v>
      </c>
      <c r="HM70" s="13">
        <v>0</v>
      </c>
      <c r="HN70" s="13">
        <v>0</v>
      </c>
      <c r="HO70" s="13"/>
      <c r="HP70" s="13"/>
      <c r="HQ70" s="13">
        <v>0</v>
      </c>
      <c r="HR70" s="13">
        <v>0</v>
      </c>
      <c r="HS70" s="13">
        <v>0</v>
      </c>
      <c r="HT70" s="13">
        <v>0</v>
      </c>
      <c r="HU70" s="13">
        <v>0</v>
      </c>
      <c r="HV70" s="13">
        <v>0</v>
      </c>
      <c r="HW70" s="13">
        <v>0</v>
      </c>
      <c r="HX70" s="13">
        <v>2800</v>
      </c>
      <c r="HY70" s="13">
        <v>1839.43</v>
      </c>
      <c r="HZ70" s="13">
        <v>2900</v>
      </c>
      <c r="IA70" s="13">
        <v>2900</v>
      </c>
      <c r="IB70" s="13">
        <v>3674.79</v>
      </c>
      <c r="IC70" s="13">
        <v>0</v>
      </c>
      <c r="ID70" s="13">
        <v>0</v>
      </c>
      <c r="IE70" s="13">
        <v>0</v>
      </c>
      <c r="IF70" s="13">
        <v>0</v>
      </c>
      <c r="IG70" s="13">
        <v>0</v>
      </c>
      <c r="IH70" s="13">
        <v>0</v>
      </c>
      <c r="II70" s="13">
        <v>0</v>
      </c>
      <c r="IJ70" s="13">
        <v>0</v>
      </c>
      <c r="IK70" s="13">
        <v>0</v>
      </c>
      <c r="IL70" s="13">
        <v>0</v>
      </c>
      <c r="IM70" s="13">
        <v>0</v>
      </c>
      <c r="IN70" s="13">
        <v>0</v>
      </c>
      <c r="IO70" s="13">
        <v>0</v>
      </c>
      <c r="IP70" s="13">
        <v>0</v>
      </c>
      <c r="IQ70" s="13">
        <v>0</v>
      </c>
      <c r="IR70" s="13">
        <v>0</v>
      </c>
      <c r="IS70" s="13">
        <v>0</v>
      </c>
      <c r="IT70" s="13">
        <v>0</v>
      </c>
      <c r="IU70" s="13">
        <v>0</v>
      </c>
      <c r="IV70" s="13">
        <v>0</v>
      </c>
      <c r="IW70" s="13">
        <v>0</v>
      </c>
      <c r="IX70" s="13">
        <v>0</v>
      </c>
      <c r="IY70" s="13">
        <v>0</v>
      </c>
      <c r="IZ70" s="13"/>
      <c r="JA70" s="13"/>
      <c r="JB70" s="13">
        <f>C70+BY70+AN70+DJ70+EU70+GF70+HQ70</f>
        <v>2671.73</v>
      </c>
      <c r="JC70" s="13">
        <f>D70+BZ70+AO70+DK70+EV70+GG70+HR70</f>
        <v>2743.11</v>
      </c>
      <c r="JD70" s="13">
        <f>E70+CA70+AP70+DL70+EW70+GH70+HS70</f>
        <v>2314.62</v>
      </c>
      <c r="JE70" s="13">
        <f>F70+CB70+AQ70+DM70+EX70+GI70+HT70</f>
        <v>2250</v>
      </c>
      <c r="JF70" s="13">
        <f>G70+CC70+AR70+DN70+EY70+GJ70+HU70</f>
        <v>3710</v>
      </c>
      <c r="JG70" s="13">
        <f>H70+CD70+AS70+DO70+EZ70+GK70+HV70</f>
        <v>3773.2</v>
      </c>
      <c r="JH70" s="13">
        <f>I70+CE70+AT70+DP70+FA70+GL70+HW70</f>
        <v>600</v>
      </c>
      <c r="JI70" s="13">
        <f>J70+CF70+AU70+DQ70+FB70+GM70+HX70</f>
        <v>2800</v>
      </c>
      <c r="JJ70" s="13">
        <f>K70+CG70+AV70+DR70+FC70+GN70+HY70</f>
        <v>1839.43</v>
      </c>
      <c r="JK70" s="13">
        <f>L70+CH70+AW70+DS70+FD70+GO70+HZ70</f>
        <v>2900</v>
      </c>
      <c r="JL70" s="13">
        <f>M70+CI70+AX70+DT70+FE70+GP70+IA70</f>
        <v>2900</v>
      </c>
      <c r="JM70" s="13">
        <f>N70+CJ70+AY70+DU70+FF70+GQ70+IB70</f>
        <v>3724.79</v>
      </c>
      <c r="JN70" s="13">
        <f>O70+CK70+AZ70+DV70+FG70+GR70+IC70</f>
        <v>160</v>
      </c>
      <c r="JO70" s="13">
        <f>P70+CL70+BA70+DW70+FH70+GS70+ID70</f>
        <v>3160</v>
      </c>
      <c r="JP70" s="13">
        <f>Q70+CM70+BB70+DX70+FI70+GT70+IE70</f>
        <v>6508.52</v>
      </c>
      <c r="JQ70" s="13">
        <f>R70+CN70+BC70+DY70+FJ70+GU70+IF70</f>
        <v>5000</v>
      </c>
      <c r="JR70" s="13">
        <f>S70+CO70+BD70+DZ70+FK70+GV70+IG70</f>
        <v>5000</v>
      </c>
      <c r="JS70" s="13">
        <f>T70+CP70+BE70+EA70+FL70+GW70+IH70</f>
        <v>1797.3</v>
      </c>
      <c r="JT70" s="13">
        <f>U70+CQ70+BF70+EB70+FM70+GX70+II70</f>
        <v>6000</v>
      </c>
      <c r="JU70" s="13">
        <f>V70+CR70+BG70+EC70+FN70+GY70+IJ70</f>
        <v>6000</v>
      </c>
      <c r="JV70" s="13">
        <f>W70+CS70+BH70+ED70+FO70+GZ70+IK70</f>
        <v>4971.29</v>
      </c>
      <c r="JW70" s="13">
        <f>X70+CT70+BI70+EE70+FP70+HA70+IL70</f>
        <v>6100</v>
      </c>
      <c r="JX70" s="13">
        <f>Y70+CU70+BJ70+EF70+FQ70+HB70+IM70</f>
        <v>6100</v>
      </c>
      <c r="JY70" s="13">
        <f>Z70+BK70+CV70+EG70+FR70+HC70+IN70</f>
        <v>3401.11</v>
      </c>
      <c r="JZ70" s="13">
        <f>AA70+BL70+CW70+EH70+FS70+HD70+IO70</f>
        <v>5885</v>
      </c>
      <c r="KA70" s="13">
        <f>AB70+BM70+CX70+EI70+FT70+HE70+IP70</f>
        <v>5885</v>
      </c>
      <c r="KB70" s="13">
        <f>AC70+BN70+CY70+EJ70+FU70+HF70+IQ70</f>
        <v>3042.97</v>
      </c>
      <c r="KC70" s="13">
        <f>AD70+BO70+CZ70+EK70+FV70+HG70+IR70</f>
        <v>5150</v>
      </c>
      <c r="KD70" s="13">
        <f>AE70+BP70+DA70+EL70+FW70+HH70+IS70</f>
        <v>5150</v>
      </c>
      <c r="KE70" s="13">
        <f>AF70+BQ70+DB70+EM70+FX70+HI70+IT70</f>
        <v>3200.33</v>
      </c>
      <c r="KF70" s="13">
        <f>AG70+BR70+DC70+EN70+FY70+HJ70+IU70</f>
        <v>5716</v>
      </c>
      <c r="KG70" s="13">
        <f>AH70+BS70+DD70+EO70+FZ70+HK70+IV70</f>
        <v>6606</v>
      </c>
      <c r="KH70" s="13">
        <f>AI70+BT70+DE70+EP70+GA70+HL70+IW70</f>
        <v>1876.96</v>
      </c>
      <c r="KI70" s="13">
        <f>AJ70+BU70+DF70+EQ70+GB70+HM70+IX70</f>
        <v>3623</v>
      </c>
      <c r="KJ70" s="13">
        <f>AK70+BV70+DG70+ER70+GC70+HN70+IY70</f>
        <v>3623</v>
      </c>
      <c r="KK70" s="13">
        <f>AL70+BW70+DH70+ES70+GD70+HO70+IZ70</f>
        <v>0</v>
      </c>
      <c r="KL70" s="13">
        <f>AM70+BX70+DI70+ET70+GE70+HP70+JA70</f>
        <v>0</v>
      </c>
    </row>
    <row r="71" spans="1:298" x14ac:dyDescent="0.25">
      <c r="A71" s="5">
        <v>4199</v>
      </c>
      <c r="B71" s="9" t="s">
        <v>37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137.25</v>
      </c>
      <c r="T71" s="13">
        <v>137.25</v>
      </c>
      <c r="U71" s="13">
        <v>0</v>
      </c>
      <c r="V71" s="13">
        <v>6000</v>
      </c>
      <c r="W71" s="13">
        <v>6000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13">
        <v>0</v>
      </c>
      <c r="AD71" s="13">
        <v>0</v>
      </c>
      <c r="AE71" s="13">
        <v>464045.13</v>
      </c>
      <c r="AF71" s="13">
        <v>464045.13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/>
      <c r="AM71" s="13"/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1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48.8</v>
      </c>
      <c r="BE71" s="13">
        <v>55.14</v>
      </c>
      <c r="BF71" s="13">
        <v>0</v>
      </c>
      <c r="BG71" s="13">
        <v>500</v>
      </c>
      <c r="BH71" s="13">
        <v>587.54</v>
      </c>
      <c r="BI71" s="13">
        <v>0</v>
      </c>
      <c r="BJ71" s="13">
        <v>800</v>
      </c>
      <c r="BK71" s="13">
        <v>394.71</v>
      </c>
      <c r="BL71" s="13">
        <v>400</v>
      </c>
      <c r="BM71" s="13">
        <v>400</v>
      </c>
      <c r="BN71" s="13">
        <v>12.68</v>
      </c>
      <c r="BO71" s="13">
        <v>400</v>
      </c>
      <c r="BP71" s="13">
        <v>400</v>
      </c>
      <c r="BQ71" s="13">
        <v>140.94</v>
      </c>
      <c r="BR71" s="13">
        <v>0</v>
      </c>
      <c r="BS71" s="13">
        <v>0</v>
      </c>
      <c r="BT71" s="13">
        <v>6.34</v>
      </c>
      <c r="BU71" s="13">
        <v>170</v>
      </c>
      <c r="BV71" s="13">
        <v>170</v>
      </c>
      <c r="BW71" s="13"/>
      <c r="BX71" s="13"/>
      <c r="BY71" s="13">
        <v>0</v>
      </c>
      <c r="BZ71" s="13">
        <v>0</v>
      </c>
      <c r="CA71" s="13">
        <v>0</v>
      </c>
      <c r="CB71" s="13">
        <v>0</v>
      </c>
      <c r="CC71" s="13">
        <v>0</v>
      </c>
      <c r="CD71" s="13">
        <v>0</v>
      </c>
      <c r="CE71" s="13">
        <v>0</v>
      </c>
      <c r="CF71" s="13">
        <v>13427.3</v>
      </c>
      <c r="CG71" s="13">
        <v>13430.8</v>
      </c>
      <c r="CH71" s="13">
        <v>15000</v>
      </c>
      <c r="CI71" s="13">
        <v>15000</v>
      </c>
      <c r="CJ71" s="13">
        <v>4315.8999999999996</v>
      </c>
      <c r="CK71" s="13">
        <v>15000</v>
      </c>
      <c r="CL71" s="13">
        <v>15000</v>
      </c>
      <c r="CM71" s="13">
        <v>0</v>
      </c>
      <c r="CN71" s="13">
        <v>0</v>
      </c>
      <c r="CO71" s="13">
        <v>48.8</v>
      </c>
      <c r="CP71" s="13">
        <v>140.6</v>
      </c>
      <c r="CQ71" s="13">
        <v>0</v>
      </c>
      <c r="CR71" s="13">
        <v>0</v>
      </c>
      <c r="CS71" s="13">
        <v>0</v>
      </c>
      <c r="CT71" s="13">
        <v>0</v>
      </c>
      <c r="CU71" s="13">
        <v>0</v>
      </c>
      <c r="CV71" s="13">
        <v>536.79999999999995</v>
      </c>
      <c r="CW71" s="13">
        <v>500</v>
      </c>
      <c r="CX71" s="13">
        <v>500</v>
      </c>
      <c r="CY71" s="13">
        <v>0</v>
      </c>
      <c r="CZ71" s="13">
        <v>200</v>
      </c>
      <c r="DA71" s="13">
        <v>200</v>
      </c>
      <c r="DB71" s="13">
        <v>244</v>
      </c>
      <c r="DC71" s="13">
        <v>0</v>
      </c>
      <c r="DD71" s="13">
        <v>0</v>
      </c>
      <c r="DE71" s="13">
        <v>812.52</v>
      </c>
      <c r="DF71" s="13">
        <v>38</v>
      </c>
      <c r="DG71" s="13">
        <v>38</v>
      </c>
      <c r="DH71" s="13"/>
      <c r="DI71" s="13"/>
      <c r="DJ71" s="13">
        <v>12804.7</v>
      </c>
      <c r="DK71" s="13">
        <v>12804.7</v>
      </c>
      <c r="DL71" s="13">
        <v>12846.1</v>
      </c>
      <c r="DM71" s="13">
        <v>5000</v>
      </c>
      <c r="DN71" s="13">
        <v>17000</v>
      </c>
      <c r="DO71" s="13">
        <v>10335.5</v>
      </c>
      <c r="DP71" s="13">
        <v>0</v>
      </c>
      <c r="DQ71" s="13">
        <v>0</v>
      </c>
      <c r="DR71" s="13">
        <v>0</v>
      </c>
      <c r="DS71" s="13">
        <v>0</v>
      </c>
      <c r="DT71" s="13">
        <v>0</v>
      </c>
      <c r="DU71" s="13">
        <v>0</v>
      </c>
      <c r="DV71" s="13">
        <v>0</v>
      </c>
      <c r="DW71" s="13">
        <v>0</v>
      </c>
      <c r="DX71" s="13">
        <v>0</v>
      </c>
      <c r="DY71" s="13">
        <v>0</v>
      </c>
      <c r="DZ71" s="13">
        <v>0</v>
      </c>
      <c r="EA71" s="13">
        <v>0</v>
      </c>
      <c r="EB71" s="13">
        <v>0</v>
      </c>
      <c r="EC71" s="13">
        <v>0</v>
      </c>
      <c r="ED71" s="13">
        <v>0</v>
      </c>
      <c r="EE71" s="13">
        <v>0</v>
      </c>
      <c r="EF71" s="13">
        <v>0</v>
      </c>
      <c r="EG71" s="13">
        <v>0</v>
      </c>
      <c r="EH71" s="13">
        <v>0</v>
      </c>
      <c r="EI71" s="13">
        <v>0</v>
      </c>
      <c r="EJ71" s="13">
        <v>0</v>
      </c>
      <c r="EK71" s="13">
        <v>0</v>
      </c>
      <c r="EL71" s="13">
        <v>0</v>
      </c>
      <c r="EM71" s="13">
        <v>0</v>
      </c>
      <c r="EN71" s="13">
        <v>0</v>
      </c>
      <c r="EO71" s="13">
        <v>0</v>
      </c>
      <c r="EP71" s="13">
        <v>0</v>
      </c>
      <c r="EQ71" s="13">
        <v>0</v>
      </c>
      <c r="ER71" s="13">
        <v>0</v>
      </c>
      <c r="ES71" s="13"/>
      <c r="ET71" s="13"/>
      <c r="EU71" s="13">
        <v>0</v>
      </c>
      <c r="EV71" s="13">
        <v>0</v>
      </c>
      <c r="EW71" s="13">
        <v>0</v>
      </c>
      <c r="EX71" s="13">
        <v>0</v>
      </c>
      <c r="EY71" s="13">
        <v>0</v>
      </c>
      <c r="EZ71" s="13">
        <v>0</v>
      </c>
      <c r="FA71" s="13">
        <v>0</v>
      </c>
      <c r="FB71" s="13">
        <v>0</v>
      </c>
      <c r="FC71" s="13">
        <v>0</v>
      </c>
      <c r="FD71" s="13">
        <v>0</v>
      </c>
      <c r="FE71" s="13">
        <v>0</v>
      </c>
      <c r="FF71" s="13">
        <v>0</v>
      </c>
      <c r="FG71" s="13">
        <v>0</v>
      </c>
      <c r="FH71" s="13">
        <v>0</v>
      </c>
      <c r="FI71" s="13">
        <v>0</v>
      </c>
      <c r="FJ71" s="13">
        <v>0</v>
      </c>
      <c r="FK71" s="13">
        <v>0</v>
      </c>
      <c r="FL71" s="13">
        <v>0</v>
      </c>
      <c r="FM71" s="13">
        <v>0</v>
      </c>
      <c r="FN71" s="13">
        <v>0</v>
      </c>
      <c r="FO71" s="13">
        <v>0</v>
      </c>
      <c r="FP71" s="13">
        <v>0</v>
      </c>
      <c r="FQ71" s="13">
        <v>0</v>
      </c>
      <c r="FR71" s="13">
        <v>0</v>
      </c>
      <c r="FS71" s="13">
        <v>0</v>
      </c>
      <c r="FT71" s="13">
        <v>0</v>
      </c>
      <c r="FU71" s="13">
        <v>0</v>
      </c>
      <c r="FV71" s="13">
        <v>0</v>
      </c>
      <c r="FW71" s="13">
        <v>0</v>
      </c>
      <c r="FX71" s="13">
        <v>0</v>
      </c>
      <c r="FY71" s="13">
        <v>0</v>
      </c>
      <c r="FZ71" s="13">
        <v>0</v>
      </c>
      <c r="GA71" s="13">
        <v>0</v>
      </c>
      <c r="GB71" s="13">
        <v>0</v>
      </c>
      <c r="GC71" s="13">
        <v>0</v>
      </c>
      <c r="GD71" s="13"/>
      <c r="GE71" s="13"/>
      <c r="GF71" s="13">
        <v>0</v>
      </c>
      <c r="GG71" s="13">
        <v>0</v>
      </c>
      <c r="GH71" s="13">
        <v>0</v>
      </c>
      <c r="GI71" s="13">
        <v>0</v>
      </c>
      <c r="GJ71" s="13">
        <v>0</v>
      </c>
      <c r="GK71" s="13">
        <v>159.96</v>
      </c>
      <c r="GL71" s="13">
        <v>0</v>
      </c>
      <c r="GM71" s="13">
        <v>4.8</v>
      </c>
      <c r="GN71" s="13">
        <v>4.8</v>
      </c>
      <c r="GO71" s="13">
        <v>0</v>
      </c>
      <c r="GP71" s="13">
        <v>0</v>
      </c>
      <c r="GQ71" s="13">
        <v>0</v>
      </c>
      <c r="GR71" s="13">
        <v>0</v>
      </c>
      <c r="GS71" s="13">
        <v>0</v>
      </c>
      <c r="GT71" s="13">
        <v>0</v>
      </c>
      <c r="GU71" s="13">
        <v>0</v>
      </c>
      <c r="GV71" s="13">
        <v>100</v>
      </c>
      <c r="GW71" s="13">
        <v>100</v>
      </c>
      <c r="GX71" s="13">
        <v>0</v>
      </c>
      <c r="GY71" s="13">
        <v>0</v>
      </c>
      <c r="GZ71" s="13">
        <v>0</v>
      </c>
      <c r="HA71" s="13">
        <v>0</v>
      </c>
      <c r="HB71" s="13">
        <v>0</v>
      </c>
      <c r="HC71" s="13">
        <v>100</v>
      </c>
      <c r="HD71" s="13">
        <v>100</v>
      </c>
      <c r="HE71" s="13">
        <v>100</v>
      </c>
      <c r="HF71" s="13">
        <v>0</v>
      </c>
      <c r="HG71" s="13">
        <v>0</v>
      </c>
      <c r="HH71" s="13">
        <v>0</v>
      </c>
      <c r="HI71" s="13">
        <v>0</v>
      </c>
      <c r="HJ71" s="13">
        <v>0</v>
      </c>
      <c r="HK71" s="13">
        <v>0</v>
      </c>
      <c r="HL71" s="13">
        <v>0</v>
      </c>
      <c r="HM71" s="13">
        <v>0</v>
      </c>
      <c r="HN71" s="13">
        <v>0</v>
      </c>
      <c r="HO71" s="13"/>
      <c r="HP71" s="13"/>
      <c r="HQ71" s="13">
        <v>0</v>
      </c>
      <c r="HR71" s="13">
        <v>3314.58</v>
      </c>
      <c r="HS71" s="13">
        <v>7181.66</v>
      </c>
      <c r="HT71" s="13">
        <v>0</v>
      </c>
      <c r="HU71" s="13">
        <v>2000</v>
      </c>
      <c r="HV71" s="13">
        <v>946.96</v>
      </c>
      <c r="HW71" s="13">
        <v>0</v>
      </c>
      <c r="HX71" s="13">
        <v>0</v>
      </c>
      <c r="HY71" s="13">
        <v>0</v>
      </c>
      <c r="HZ71" s="13">
        <v>0</v>
      </c>
      <c r="IA71" s="13">
        <v>0</v>
      </c>
      <c r="IB71" s="13">
        <v>0</v>
      </c>
      <c r="IC71" s="13">
        <v>0</v>
      </c>
      <c r="ID71" s="13">
        <v>0</v>
      </c>
      <c r="IE71" s="13">
        <v>48.8</v>
      </c>
      <c r="IF71" s="13">
        <v>0</v>
      </c>
      <c r="IG71" s="13">
        <v>0</v>
      </c>
      <c r="IH71" s="13">
        <v>100</v>
      </c>
      <c r="II71" s="13">
        <v>0</v>
      </c>
      <c r="IJ71" s="13">
        <v>100</v>
      </c>
      <c r="IK71" s="13">
        <v>148.80000000000001</v>
      </c>
      <c r="IL71" s="13">
        <v>0</v>
      </c>
      <c r="IM71" s="13">
        <v>0</v>
      </c>
      <c r="IN71" s="13">
        <v>148.80000000000001</v>
      </c>
      <c r="IO71" s="13">
        <v>0</v>
      </c>
      <c r="IP71" s="13">
        <v>2200</v>
      </c>
      <c r="IQ71" s="13">
        <v>2177.09</v>
      </c>
      <c r="IR71" s="13">
        <v>2000</v>
      </c>
      <c r="IS71" s="13">
        <v>2000</v>
      </c>
      <c r="IT71" s="13">
        <v>2713.38</v>
      </c>
      <c r="IU71" s="13">
        <v>0</v>
      </c>
      <c r="IV71" s="13">
        <v>9700</v>
      </c>
      <c r="IW71" s="13">
        <v>11170.38</v>
      </c>
      <c r="IX71" s="13">
        <v>5000</v>
      </c>
      <c r="IY71" s="13">
        <v>5000</v>
      </c>
      <c r="IZ71" s="13"/>
      <c r="JA71" s="13"/>
      <c r="JB71" s="13">
        <f>C71+BY71+AN71+DJ71+EU71+GF71+HQ71</f>
        <v>12804.7</v>
      </c>
      <c r="JC71" s="13">
        <f>D71+BZ71+AO71+DK71+EV71+GG71+HR71</f>
        <v>16119.28</v>
      </c>
      <c r="JD71" s="13">
        <f>E71+CA71+AP71+DL71+EW71+GH71+HS71</f>
        <v>20027.760000000002</v>
      </c>
      <c r="JE71" s="13">
        <f>F71+CB71+AQ71+DM71+EX71+GI71+HT71</f>
        <v>5000</v>
      </c>
      <c r="JF71" s="13">
        <f>G71+CC71+AR71+DN71+EY71+GJ71+HU71</f>
        <v>19000</v>
      </c>
      <c r="JG71" s="13">
        <f>H71+CD71+AS71+DO71+EZ71+GK71+HV71</f>
        <v>11442.419999999998</v>
      </c>
      <c r="JH71" s="13">
        <f>I71+CE71+AT71+DP71+FA71+GL71+HW71</f>
        <v>0</v>
      </c>
      <c r="JI71" s="13">
        <f>J71+CF71+AU71+DQ71+FB71+GM71+HX71</f>
        <v>13432.099999999999</v>
      </c>
      <c r="JJ71" s="13">
        <f>K71+CG71+AV71+DR71+FC71+GN71+HY71</f>
        <v>13435.599999999999</v>
      </c>
      <c r="JK71" s="13">
        <f>L71+CH71+AW71+DS71+FD71+GO71+HZ71</f>
        <v>15000</v>
      </c>
      <c r="JL71" s="13">
        <f>M71+CI71+AX71+DT71+FE71+GP71+IA71</f>
        <v>15000</v>
      </c>
      <c r="JM71" s="13">
        <f>N71+CJ71+AY71+DU71+FF71+GQ71+IB71</f>
        <v>4315.8999999999996</v>
      </c>
      <c r="JN71" s="13">
        <f>O71+CK71+AZ71+DV71+FG71+GR71+IC71</f>
        <v>15000</v>
      </c>
      <c r="JO71" s="13">
        <f>P71+CL71+BA71+DW71+FH71+GS71+ID71</f>
        <v>15000</v>
      </c>
      <c r="JP71" s="13">
        <f>Q71+CM71+BB71+DX71+FI71+GT71+IE71</f>
        <v>48.8</v>
      </c>
      <c r="JQ71" s="13">
        <f>R71+CN71+BC71+DY71+FJ71+GU71+IF71</f>
        <v>0</v>
      </c>
      <c r="JR71" s="13">
        <f>S71+CO71+BD71+DZ71+FK71+GV71+IG71</f>
        <v>334.85</v>
      </c>
      <c r="JS71" s="13">
        <f>T71+CP71+BE71+EA71+FL71+GW71+IH71</f>
        <v>532.99</v>
      </c>
      <c r="JT71" s="13">
        <f>U71+CQ71+BF71+EB71+FM71+GX71+II71</f>
        <v>0</v>
      </c>
      <c r="JU71" s="13">
        <f>V71+CR71+BG71+EC71+FN71+GY71+IJ71</f>
        <v>6600</v>
      </c>
      <c r="JV71" s="13">
        <f>W71+CS71+BH71+ED71+FO71+GZ71+IK71</f>
        <v>6736.34</v>
      </c>
      <c r="JW71" s="13">
        <f>X71+CT71+BI71+EE71+FP71+HA71+IL71</f>
        <v>0</v>
      </c>
      <c r="JX71" s="13">
        <f>Y71+CU71+BJ71+EF71+FQ71+HB71+IM71</f>
        <v>800</v>
      </c>
      <c r="JY71" s="13">
        <f>Z71+BK71+CV71+EG71+FR71+HC71+IN71</f>
        <v>1180.31</v>
      </c>
      <c r="JZ71" s="13">
        <f>AA71+BL71+CW71+EH71+FS71+HD71+IO71</f>
        <v>1000</v>
      </c>
      <c r="KA71" s="13">
        <f>AB71+BM71+CX71+EI71+FT71+HE71+IP71</f>
        <v>3200</v>
      </c>
      <c r="KB71" s="13">
        <f>AC71+BN71+CY71+EJ71+FU71+HF71+IQ71</f>
        <v>2189.77</v>
      </c>
      <c r="KC71" s="13">
        <f>AD71+BO71+CZ71+EK71+FV71+HG71+IR71</f>
        <v>2600</v>
      </c>
      <c r="KD71" s="13">
        <f>AE71+BP71+DA71+EL71+FW71+HH71+IS71</f>
        <v>466645.13</v>
      </c>
      <c r="KE71" s="13">
        <f>AF71+BQ71+DB71+EM71+FX71+HI71+IT71</f>
        <v>467143.45</v>
      </c>
      <c r="KF71" s="13">
        <f>AG71+BR71+DC71+EN71+FY71+HJ71+IU71</f>
        <v>0</v>
      </c>
      <c r="KG71" s="13">
        <f>AH71+BS71+DD71+EO71+FZ71+HK71+IV71</f>
        <v>9700</v>
      </c>
      <c r="KH71" s="13">
        <f>AI71+BT71+DE71+EP71+GA71+HL71+IW71</f>
        <v>11989.24</v>
      </c>
      <c r="KI71" s="13">
        <f>AJ71+BU71+DF71+EQ71+GB71+HM71+IX71</f>
        <v>5208</v>
      </c>
      <c r="KJ71" s="13">
        <f>AK71+BV71+DG71+ER71+GC71+HN71+IY71</f>
        <v>5208</v>
      </c>
      <c r="KK71" s="13">
        <f>AL71+BW71+DH71+ES71+GD71+HO71+IZ71</f>
        <v>0</v>
      </c>
      <c r="KL71" s="13">
        <f>AM71+BX71+DI71+ET71+GE71+HP71+JA71</f>
        <v>0</v>
      </c>
    </row>
    <row r="72" spans="1:298" ht="15" customHeight="1" x14ac:dyDescent="0.25">
      <c r="A72" s="5">
        <v>42</v>
      </c>
      <c r="B72" s="8" t="s">
        <v>92</v>
      </c>
      <c r="C72" s="12">
        <f t="shared" ref="C72:K72" si="1143">SUM(C73:C75)</f>
        <v>2270.3000000000002</v>
      </c>
      <c r="D72" s="12">
        <f t="shared" ref="D72" si="1144">SUM(D73:D75)</f>
        <v>2270.3000000000002</v>
      </c>
      <c r="E72" s="12">
        <f t="shared" si="1143"/>
        <v>1245.4100000000001</v>
      </c>
      <c r="F72" s="12">
        <f t="shared" si="1143"/>
        <v>2200</v>
      </c>
      <c r="G72" s="12">
        <f t="shared" ref="G72" si="1145">SUM(G73:G75)</f>
        <v>2200</v>
      </c>
      <c r="H72" s="12">
        <f t="shared" si="1143"/>
        <v>1933.79</v>
      </c>
      <c r="I72" s="12">
        <f t="shared" si="1143"/>
        <v>1705.33</v>
      </c>
      <c r="J72" s="12">
        <f t="shared" ref="J72" si="1146">SUM(J73:J75)</f>
        <v>1705.33</v>
      </c>
      <c r="K72" s="12">
        <f t="shared" si="1143"/>
        <v>1310.6300000000001</v>
      </c>
      <c r="L72" s="12">
        <f t="shared" ref="L72:M72" si="1147">SUM(L73:L75)</f>
        <v>1567</v>
      </c>
      <c r="M72" s="12">
        <f t="shared" si="1147"/>
        <v>1567</v>
      </c>
      <c r="N72" s="12">
        <f>SUM(N73:N75)</f>
        <v>714.69</v>
      </c>
      <c r="O72" s="12">
        <f t="shared" ref="O72" si="1148">SUM(O73:O75)</f>
        <v>573</v>
      </c>
      <c r="P72" s="12">
        <f t="shared" ref="P72:S72" si="1149">SUM(P73:P75)</f>
        <v>573</v>
      </c>
      <c r="Q72" s="12">
        <f>SUM(Q73:Q75)</f>
        <v>515.07000000000005</v>
      </c>
      <c r="R72" s="12">
        <f t="shared" ref="R72" si="1150">SUM(R73:R75)</f>
        <v>1074.04</v>
      </c>
      <c r="S72" s="12">
        <f t="shared" si="1149"/>
        <v>1074.04</v>
      </c>
      <c r="T72" s="12">
        <f>SUM(T73:T75)</f>
        <v>538.02</v>
      </c>
      <c r="U72" s="12">
        <f t="shared" ref="U72" si="1151">SUM(U73:U75)</f>
        <v>473</v>
      </c>
      <c r="V72" s="12">
        <f t="shared" ref="V72:Y72" si="1152">SUM(V73:V75)</f>
        <v>473</v>
      </c>
      <c r="W72" s="12">
        <f t="shared" si="1152"/>
        <v>489.24</v>
      </c>
      <c r="X72" s="12">
        <f t="shared" ref="X72" si="1153">SUM(X73:X75)</f>
        <v>2350</v>
      </c>
      <c r="Y72" s="12">
        <f t="shared" si="1152"/>
        <v>2350</v>
      </c>
      <c r="Z72" s="12">
        <f t="shared" ref="Z72:AD72" si="1154">SUM(Z73:Z75)</f>
        <v>509.45</v>
      </c>
      <c r="AA72" s="12">
        <f t="shared" si="1154"/>
        <v>3190</v>
      </c>
      <c r="AB72" s="12">
        <f t="shared" ref="AB72:AK72" si="1155">SUM(AB73:AB75)</f>
        <v>5190</v>
      </c>
      <c r="AC72" s="12">
        <f t="shared" si="1154"/>
        <v>717.37</v>
      </c>
      <c r="AD72" s="12">
        <f t="shared" si="1154"/>
        <v>5397</v>
      </c>
      <c r="AE72" s="12">
        <f t="shared" si="1155"/>
        <v>5397</v>
      </c>
      <c r="AF72" s="12">
        <f t="shared" ref="AF72" si="1156">SUM(AF73:AF75)</f>
        <v>3098.87</v>
      </c>
      <c r="AG72" s="12">
        <f t="shared" ref="AG72:AI72" si="1157">SUM(AG73:AG75)</f>
        <v>3040</v>
      </c>
      <c r="AH72" s="12">
        <f t="shared" si="1157"/>
        <v>3091.02</v>
      </c>
      <c r="AI72" s="12">
        <f t="shared" si="1157"/>
        <v>3101.43</v>
      </c>
      <c r="AJ72" s="12">
        <f t="shared" si="1155"/>
        <v>3188</v>
      </c>
      <c r="AK72" s="12">
        <f t="shared" si="1155"/>
        <v>3188</v>
      </c>
      <c r="AL72" s="12">
        <f t="shared" ref="AL72:AM72" si="1158">SUM(AL73:AL75)</f>
        <v>0</v>
      </c>
      <c r="AM72" s="12">
        <f t="shared" si="1158"/>
        <v>0</v>
      </c>
      <c r="AN72" s="12">
        <f t="shared" ref="AN72" si="1159">SUM(AN73:AN75)</f>
        <v>50331.19</v>
      </c>
      <c r="AO72" s="12">
        <f>SUM(AO73:AO75)</f>
        <v>50331.19</v>
      </c>
      <c r="AP72" s="12">
        <f>SUM(AP73:AP75)</f>
        <v>48195.88</v>
      </c>
      <c r="AQ72" s="12">
        <f t="shared" ref="AQ72" si="1160">SUM(AQ73:AQ75)</f>
        <v>26610</v>
      </c>
      <c r="AR72" s="12">
        <f>SUM(AR73:AR75)</f>
        <v>29610</v>
      </c>
      <c r="AS72" s="12">
        <f>SUM(AS73:AS75)</f>
        <v>30241.29</v>
      </c>
      <c r="AT72" s="12">
        <f t="shared" ref="AT72" si="1161">SUM(AT73:AT75)</f>
        <v>7958.22</v>
      </c>
      <c r="AU72" s="12">
        <f>SUM(AU73:AU75)</f>
        <v>7958.22</v>
      </c>
      <c r="AV72" s="12">
        <f>SUM(AV73:AV75)</f>
        <v>6116.04</v>
      </c>
      <c r="AW72" s="12">
        <f t="shared" ref="AW72" si="1162">SUM(AW73:AW75)</f>
        <v>5882</v>
      </c>
      <c r="AX72" s="12">
        <f>SUM(AX73:AX75)</f>
        <v>5882</v>
      </c>
      <c r="AY72" s="12">
        <f>SUM(AY73:AY75)</f>
        <v>3335.22</v>
      </c>
      <c r="AZ72" s="12">
        <f t="shared" ref="AZ72" si="1163">SUM(AZ73:AZ75)</f>
        <v>2672</v>
      </c>
      <c r="BA72" s="12">
        <f t="shared" ref="BA72:BF72" si="1164">SUM(BA73:BA75)</f>
        <v>2672</v>
      </c>
      <c r="BB72" s="12">
        <f>SUM(BB73:BB75)</f>
        <v>2403.66</v>
      </c>
      <c r="BC72" s="12">
        <f t="shared" ref="BC72:BD72" si="1165">SUM(BC73:BC75)</f>
        <v>3509.44</v>
      </c>
      <c r="BD72" s="12">
        <f t="shared" si="1165"/>
        <v>3509.44</v>
      </c>
      <c r="BE72" s="12">
        <f t="shared" si="1164"/>
        <v>2510.7600000000002</v>
      </c>
      <c r="BF72" s="12">
        <f t="shared" si="1164"/>
        <v>2208</v>
      </c>
      <c r="BG72" s="12">
        <f>SUM(BG73:BG75)</f>
        <v>2208</v>
      </c>
      <c r="BH72" s="12">
        <f>SUM(BH73:BH75)</f>
        <v>2283.12</v>
      </c>
      <c r="BI72" s="12">
        <f t="shared" ref="BI72" si="1166">SUM(BI73:BI75)</f>
        <v>2500</v>
      </c>
      <c r="BJ72" s="12">
        <f>SUM(BJ73:BJ75)</f>
        <v>2500</v>
      </c>
      <c r="BK72" s="12">
        <f t="shared" ref="BK72:BN72" si="1167">SUM(BK73:BK75)</f>
        <v>2150.9899999999998</v>
      </c>
      <c r="BL72" s="12">
        <f t="shared" ref="BL72" si="1168">SUM(BL73:BL75)</f>
        <v>2459</v>
      </c>
      <c r="BM72" s="12">
        <f t="shared" si="1167"/>
        <v>2459</v>
      </c>
      <c r="BN72" s="12">
        <f t="shared" si="1167"/>
        <v>2224.25</v>
      </c>
      <c r="BO72" s="12">
        <f t="shared" ref="BO72:BV72" si="1169">SUM(BO73:BO75)</f>
        <v>9868.6</v>
      </c>
      <c r="BP72" s="12">
        <f t="shared" ref="BP72" si="1170">SUM(BP73:BP75)</f>
        <v>9868.6</v>
      </c>
      <c r="BQ72" s="12">
        <f>SUM(BQ73:BQ75)</f>
        <v>2452.65</v>
      </c>
      <c r="BR72" s="12">
        <f t="shared" ref="BR72:BT72" si="1171">SUM(BR73:BR75)</f>
        <v>2460</v>
      </c>
      <c r="BS72" s="12">
        <f t="shared" si="1171"/>
        <v>2460</v>
      </c>
      <c r="BT72" s="12">
        <f t="shared" si="1171"/>
        <v>2502.35</v>
      </c>
      <c r="BU72" s="12">
        <f t="shared" si="1169"/>
        <v>2280</v>
      </c>
      <c r="BV72" s="12">
        <f t="shared" si="1169"/>
        <v>2280</v>
      </c>
      <c r="BW72" s="12">
        <f t="shared" ref="BW72:BX72" si="1172">SUM(BW73:BW75)</f>
        <v>0</v>
      </c>
      <c r="BX72" s="12">
        <f t="shared" si="1172"/>
        <v>0</v>
      </c>
      <c r="BY72" s="12">
        <f t="shared" ref="BY72" si="1173">SUM(BY73:BY75)</f>
        <v>88137.74</v>
      </c>
      <c r="BZ72" s="12">
        <f>SUM(BZ73:BZ75)</f>
        <v>88137.74</v>
      </c>
      <c r="CA72" s="12">
        <f>SUM(CA73:CA75)</f>
        <v>80374.3</v>
      </c>
      <c r="CB72" s="12">
        <f t="shared" ref="CB72" si="1174">SUM(CB73:CB75)</f>
        <v>79920</v>
      </c>
      <c r="CC72" s="12">
        <f>SUM(CC73:CC75)</f>
        <v>79920</v>
      </c>
      <c r="CD72" s="12">
        <f>SUM(CD73:CD75)</f>
        <v>37482</v>
      </c>
      <c r="CE72" s="12">
        <f t="shared" ref="CE72" si="1175">SUM(CE73:CE75)</f>
        <v>80543.7</v>
      </c>
      <c r="CF72" s="12">
        <f>SUM(CF73:CF75)</f>
        <v>76805.5</v>
      </c>
      <c r="CG72" s="12">
        <f>SUM(CG73:CG75)</f>
        <v>76436.39</v>
      </c>
      <c r="CH72" s="12">
        <f t="shared" ref="CH72" si="1176">SUM(CH73:CH75)</f>
        <v>62421</v>
      </c>
      <c r="CI72" s="12">
        <f>SUM(CI73:CI75)</f>
        <v>70706.509999999995</v>
      </c>
      <c r="CJ72" s="12">
        <f>SUM(CJ73:CJ75)</f>
        <v>69510.7</v>
      </c>
      <c r="CK72" s="12">
        <f t="shared" ref="CK72" si="1177">SUM(CK73:CK75)</f>
        <v>57057</v>
      </c>
      <c r="CL72" s="12">
        <f t="shared" ref="CL72:CQ72" si="1178">SUM(CL73:CL75)</f>
        <v>64203.59</v>
      </c>
      <c r="CM72" s="12">
        <f>SUM(CM73:CM75)</f>
        <v>64506.909999999996</v>
      </c>
      <c r="CN72" s="12">
        <f t="shared" ref="CN72:CO72" si="1179">SUM(CN73:CN75)</f>
        <v>58869.760000000002</v>
      </c>
      <c r="CO72" s="12">
        <f t="shared" si="1179"/>
        <v>66315.94</v>
      </c>
      <c r="CP72" s="12">
        <f t="shared" si="1178"/>
        <v>63759.960000000006</v>
      </c>
      <c r="CQ72" s="12">
        <f t="shared" si="1178"/>
        <v>69255</v>
      </c>
      <c r="CR72" s="12">
        <f>SUM(CR73:CR75)</f>
        <v>69296</v>
      </c>
      <c r="CS72" s="12">
        <f>SUM(CS73:CS75)</f>
        <v>65172.84</v>
      </c>
      <c r="CT72" s="12">
        <f t="shared" ref="CT72" si="1180">SUM(CT73:CT75)</f>
        <v>53360</v>
      </c>
      <c r="CU72" s="12">
        <f>SUM(CU73:CU75)</f>
        <v>78873.41</v>
      </c>
      <c r="CV72" s="12">
        <f t="shared" ref="CV72:CY72" si="1181">SUM(CV73:CV75)</f>
        <v>78652.27</v>
      </c>
      <c r="CW72" s="12">
        <f t="shared" ref="CW72" si="1182">SUM(CW73:CW75)</f>
        <v>1834</v>
      </c>
      <c r="CX72" s="12">
        <f t="shared" si="1181"/>
        <v>1834</v>
      </c>
      <c r="CY72" s="12">
        <f t="shared" si="1181"/>
        <v>871.5</v>
      </c>
      <c r="CZ72" s="12">
        <f t="shared" ref="CZ72:DG72" si="1183">SUM(CZ73:CZ75)</f>
        <v>3896</v>
      </c>
      <c r="DA72" s="12">
        <f t="shared" ref="DA72:DE72" si="1184">SUM(DA73:DA75)</f>
        <v>3896</v>
      </c>
      <c r="DB72" s="12">
        <f t="shared" si="1184"/>
        <v>968.14</v>
      </c>
      <c r="DC72" s="12">
        <f t="shared" ref="DC72" si="1185">SUM(DC73:DC75)</f>
        <v>780</v>
      </c>
      <c r="DD72" s="12">
        <f t="shared" si="1184"/>
        <v>780</v>
      </c>
      <c r="DE72" s="12">
        <f t="shared" si="1184"/>
        <v>795.36</v>
      </c>
      <c r="DF72" s="12">
        <f t="shared" si="1183"/>
        <v>720</v>
      </c>
      <c r="DG72" s="12">
        <f t="shared" si="1183"/>
        <v>720</v>
      </c>
      <c r="DH72" s="12">
        <f t="shared" ref="DH72:DI72" si="1186">SUM(DH73:DH75)</f>
        <v>0</v>
      </c>
      <c r="DI72" s="12">
        <f t="shared" si="1186"/>
        <v>0</v>
      </c>
      <c r="DJ72" s="12">
        <f>SUM(DJ73:DJ75)</f>
        <v>454.06</v>
      </c>
      <c r="DK72" s="12">
        <f>SUM(DK73:DK75)</f>
        <v>454.06</v>
      </c>
      <c r="DL72" s="12">
        <f t="shared" ref="DL72:IA72" si="1187">SUM(DL73:DL75)</f>
        <v>249.03</v>
      </c>
      <c r="DM72" s="12">
        <f t="shared" ref="DM72" si="1188">SUM(DM73:DM75)</f>
        <v>245</v>
      </c>
      <c r="DN72" s="12">
        <f t="shared" si="1187"/>
        <v>1945</v>
      </c>
      <c r="DO72" s="12">
        <f t="shared" si="1187"/>
        <v>2034.87</v>
      </c>
      <c r="DP72" s="12">
        <f t="shared" ref="DP72" si="1189">SUM(DP73:DP75)</f>
        <v>189.48</v>
      </c>
      <c r="DQ72" s="12">
        <f t="shared" si="1187"/>
        <v>189.48</v>
      </c>
      <c r="DR72" s="12">
        <f t="shared" si="1187"/>
        <v>145.6</v>
      </c>
      <c r="DS72" s="12">
        <f t="shared" ref="DS72" si="1190">SUM(DS73:DS75)</f>
        <v>131</v>
      </c>
      <c r="DT72" s="12">
        <f t="shared" si="1187"/>
        <v>131</v>
      </c>
      <c r="DU72" s="12">
        <f>SUM(DU73:DU75)</f>
        <v>79.400000000000006</v>
      </c>
      <c r="DV72" s="12">
        <f t="shared" ref="DV72" si="1191">SUM(DV73:DV75)</f>
        <v>140</v>
      </c>
      <c r="DW72" s="12">
        <f t="shared" ref="DW72:EB72" si="1192">SUM(DW73:DW75)</f>
        <v>140</v>
      </c>
      <c r="DX72" s="12">
        <f>SUM(DX73:DX75)</f>
        <v>57.23</v>
      </c>
      <c r="DY72" s="12">
        <f t="shared" ref="DY72:DZ72" si="1193">SUM(DY73:DY75)</f>
        <v>155.77000000000001</v>
      </c>
      <c r="DZ72" s="12">
        <f t="shared" si="1193"/>
        <v>155.77000000000001</v>
      </c>
      <c r="EA72" s="12">
        <f t="shared" si="1192"/>
        <v>59.78</v>
      </c>
      <c r="EB72" s="12">
        <f t="shared" si="1192"/>
        <v>135</v>
      </c>
      <c r="EC72" s="12">
        <f t="shared" ref="EC72:EL72" si="1194">SUM(EC73:EC75)</f>
        <v>135</v>
      </c>
      <c r="ED72" s="12">
        <f t="shared" si="1194"/>
        <v>54.36</v>
      </c>
      <c r="EE72" s="12">
        <f t="shared" ref="EE72" si="1195">SUM(EE73:EE75)</f>
        <v>59</v>
      </c>
      <c r="EF72" s="12">
        <f t="shared" si="1194"/>
        <v>504</v>
      </c>
      <c r="EG72" s="12">
        <f t="shared" si="1194"/>
        <v>622.66</v>
      </c>
      <c r="EH72" s="12">
        <f t="shared" ref="EH72" si="1196">SUM(EH73:EH75)</f>
        <v>500</v>
      </c>
      <c r="EI72" s="12">
        <f t="shared" si="1194"/>
        <v>1200</v>
      </c>
      <c r="EJ72" s="12">
        <f t="shared" si="1194"/>
        <v>1127.68</v>
      </c>
      <c r="EK72" s="12">
        <f t="shared" si="1194"/>
        <v>1038.8</v>
      </c>
      <c r="EL72" s="12">
        <f t="shared" si="1194"/>
        <v>1038.8</v>
      </c>
      <c r="EM72" s="12">
        <f t="shared" ref="EM72:EU72" si="1197">SUM(EM73:EM75)</f>
        <v>13416.38</v>
      </c>
      <c r="EN72" s="12">
        <f t="shared" ref="EN72:EP72" si="1198">SUM(EN73:EN75)</f>
        <v>240</v>
      </c>
      <c r="EO72" s="12">
        <f t="shared" si="1198"/>
        <v>240</v>
      </c>
      <c r="EP72" s="12">
        <f t="shared" si="1198"/>
        <v>244.34</v>
      </c>
      <c r="EQ72" s="12">
        <f t="shared" si="1197"/>
        <v>720</v>
      </c>
      <c r="ER72" s="12">
        <f t="shared" si="1197"/>
        <v>720</v>
      </c>
      <c r="ES72" s="12">
        <f t="shared" ref="ES72:ET72" si="1199">SUM(ES73:ES75)</f>
        <v>0</v>
      </c>
      <c r="ET72" s="12">
        <f t="shared" si="1199"/>
        <v>0</v>
      </c>
      <c r="EU72" s="12">
        <f t="shared" si="1197"/>
        <v>7350.97</v>
      </c>
      <c r="EV72" s="12">
        <f t="shared" si="1187"/>
        <v>7350.97</v>
      </c>
      <c r="EW72" s="12">
        <f t="shared" si="1187"/>
        <v>3673.59</v>
      </c>
      <c r="EX72" s="12">
        <f t="shared" ref="EX72" si="1200">SUM(EX73:EX75)</f>
        <v>4745</v>
      </c>
      <c r="EY72" s="12">
        <f t="shared" si="1187"/>
        <v>4745</v>
      </c>
      <c r="EZ72" s="12">
        <f t="shared" si="1187"/>
        <v>2515.0300000000002</v>
      </c>
      <c r="FA72" s="12">
        <f t="shared" ref="FA72" si="1201">SUM(FA73:FA75)</f>
        <v>3796.45</v>
      </c>
      <c r="FB72" s="12">
        <f t="shared" si="1187"/>
        <v>3796.45</v>
      </c>
      <c r="FC72" s="12">
        <f t="shared" si="1187"/>
        <v>1867.23</v>
      </c>
      <c r="FD72" s="12">
        <f t="shared" ref="FD72:FE72" si="1202">SUM(FD73:FD75)</f>
        <v>2830</v>
      </c>
      <c r="FE72" s="12">
        <f t="shared" si="1202"/>
        <v>2830</v>
      </c>
      <c r="FF72" s="12">
        <f>SUM(FF73:FF75)</f>
        <v>794.09</v>
      </c>
      <c r="FG72" s="12">
        <f>SUM(FG73:FG75)</f>
        <v>1338</v>
      </c>
      <c r="FH72" s="12">
        <f>SUM(FH73:FH75)</f>
        <v>1338</v>
      </c>
      <c r="FI72" s="12">
        <f>SUM(FI73:FI75)</f>
        <v>650.29999999999995</v>
      </c>
      <c r="FJ72" s="12">
        <f t="shared" ref="FJ72:FK72" si="1203">SUM(FJ73:FJ75)</f>
        <v>1967.51</v>
      </c>
      <c r="FK72" s="12">
        <f t="shared" si="1203"/>
        <v>1967.51</v>
      </c>
      <c r="FL72" s="12">
        <f t="shared" ref="FL72:FM72" si="1204">SUM(FL73:FL75)</f>
        <v>680.8</v>
      </c>
      <c r="FM72" s="12">
        <f t="shared" si="1204"/>
        <v>1181</v>
      </c>
      <c r="FN72" s="12">
        <f t="shared" ref="FN72:FW72" si="1205">SUM(FN73:FN75)</f>
        <v>1181</v>
      </c>
      <c r="FO72" s="12">
        <f t="shared" si="1205"/>
        <v>543.6</v>
      </c>
      <c r="FP72" s="12">
        <f t="shared" ref="FP72" si="1206">SUM(FP73:FP75)</f>
        <v>1040</v>
      </c>
      <c r="FQ72" s="12">
        <f t="shared" si="1205"/>
        <v>1040</v>
      </c>
      <c r="FR72" s="12">
        <f t="shared" si="1205"/>
        <v>1697.85</v>
      </c>
      <c r="FS72" s="12">
        <f t="shared" ref="FS72" si="1207">SUM(FS73:FS75)</f>
        <v>3017</v>
      </c>
      <c r="FT72" s="12">
        <f t="shared" si="1205"/>
        <v>3017</v>
      </c>
      <c r="FU72" s="12">
        <f t="shared" si="1205"/>
        <v>1582.59</v>
      </c>
      <c r="FV72" s="12">
        <f t="shared" si="1205"/>
        <v>3677.6</v>
      </c>
      <c r="FW72" s="12">
        <f t="shared" si="1205"/>
        <v>3677.6</v>
      </c>
      <c r="FX72" s="12">
        <f t="shared" ref="FX72:GF72" si="1208">SUM(FX73:FX75)</f>
        <v>1041.98</v>
      </c>
      <c r="FY72" s="12">
        <f t="shared" ref="FY72" si="1209">SUM(FY73:FY75)</f>
        <v>2540</v>
      </c>
      <c r="FZ72" s="12">
        <f t="shared" ref="FZ72:GA72" si="1210">SUM(FZ73:FZ75)</f>
        <v>2540</v>
      </c>
      <c r="GA72" s="12">
        <f t="shared" si="1210"/>
        <v>549.09</v>
      </c>
      <c r="GB72" s="12">
        <f t="shared" si="1208"/>
        <v>1340</v>
      </c>
      <c r="GC72" s="12">
        <f t="shared" si="1208"/>
        <v>1340</v>
      </c>
      <c r="GD72" s="12">
        <f t="shared" ref="GD72:GE72" si="1211">SUM(GD73:GD75)</f>
        <v>0</v>
      </c>
      <c r="GE72" s="12">
        <f t="shared" si="1211"/>
        <v>0</v>
      </c>
      <c r="GF72" s="12">
        <f t="shared" si="1208"/>
        <v>12575.18</v>
      </c>
      <c r="GG72" s="12">
        <f t="shared" si="1187"/>
        <v>12575.18</v>
      </c>
      <c r="GH72" s="12">
        <f t="shared" si="1187"/>
        <v>6033.91</v>
      </c>
      <c r="GI72" s="12">
        <f t="shared" ref="GI72" si="1212">SUM(GI73:GI75)</f>
        <v>8778</v>
      </c>
      <c r="GJ72" s="12">
        <f t="shared" si="1187"/>
        <v>8778</v>
      </c>
      <c r="GK72" s="12">
        <f t="shared" si="1187"/>
        <v>6307.09</v>
      </c>
      <c r="GL72" s="12">
        <f t="shared" ref="GL72" si="1213">SUM(GL73:GL75)</f>
        <v>6574.8</v>
      </c>
      <c r="GM72" s="12">
        <f t="shared" si="1187"/>
        <v>6574.8</v>
      </c>
      <c r="GN72" s="12">
        <f t="shared" si="1187"/>
        <v>4195.3900000000003</v>
      </c>
      <c r="GO72" s="12">
        <f t="shared" ref="GO72" si="1214">SUM(GO73:GO75)</f>
        <v>5010</v>
      </c>
      <c r="GP72" s="12">
        <f t="shared" si="1187"/>
        <v>4000</v>
      </c>
      <c r="GQ72" s="12">
        <f>SUM(GQ73:GQ75)</f>
        <v>1977.53</v>
      </c>
      <c r="GR72" s="12">
        <f t="shared" ref="GR72" si="1215">SUM(GR73:GR75)</f>
        <v>6740</v>
      </c>
      <c r="GS72" s="12">
        <f t="shared" ref="GS72:GX72" si="1216">SUM(GS73:GS75)</f>
        <v>6740</v>
      </c>
      <c r="GT72" s="12">
        <f>SUM(GT73:GT75)</f>
        <v>9884.06</v>
      </c>
      <c r="GU72" s="12">
        <f t="shared" ref="GU72:GV72" si="1217">SUM(GU73:GU75)</f>
        <v>8193.99</v>
      </c>
      <c r="GV72" s="12">
        <f t="shared" si="1217"/>
        <v>8193.99</v>
      </c>
      <c r="GW72" s="12">
        <f t="shared" si="1216"/>
        <v>6107.96</v>
      </c>
      <c r="GX72" s="12">
        <f t="shared" si="1216"/>
        <v>6140</v>
      </c>
      <c r="GY72" s="12">
        <f t="shared" ref="GY72:HH72" si="1218">SUM(GY73:GY75)</f>
        <v>6140</v>
      </c>
      <c r="GZ72" s="12">
        <f t="shared" si="1218"/>
        <v>44059.41</v>
      </c>
      <c r="HA72" s="12">
        <f t="shared" ref="HA72" si="1219">SUM(HA73:HA75)</f>
        <v>28150</v>
      </c>
      <c r="HB72" s="12">
        <f t="shared" si="1218"/>
        <v>32150</v>
      </c>
      <c r="HC72" s="12">
        <f t="shared" si="1218"/>
        <v>2540.71</v>
      </c>
      <c r="HD72" s="12">
        <f t="shared" ref="HD72" si="1220">SUM(HD73:HD75)</f>
        <v>38557</v>
      </c>
      <c r="HE72" s="12">
        <f t="shared" si="1218"/>
        <v>30357</v>
      </c>
      <c r="HF72" s="12">
        <f t="shared" si="1218"/>
        <v>10370.69</v>
      </c>
      <c r="HG72" s="12">
        <f t="shared" si="1218"/>
        <v>27592.5</v>
      </c>
      <c r="HH72" s="12">
        <f t="shared" si="1218"/>
        <v>44500</v>
      </c>
      <c r="HI72" s="12">
        <f t="shared" ref="HI72:HQ72" si="1221">SUM(HI73:HI75)</f>
        <v>21669.81</v>
      </c>
      <c r="HJ72" s="12">
        <f t="shared" ref="HJ72" si="1222">SUM(HJ73:HJ75)</f>
        <v>16922</v>
      </c>
      <c r="HK72" s="12">
        <f t="shared" ref="HK72:HL72" si="1223">SUM(HK73:HK75)</f>
        <v>23140</v>
      </c>
      <c r="HL72" s="12">
        <f t="shared" si="1223"/>
        <v>28138.05</v>
      </c>
      <c r="HM72" s="12">
        <f t="shared" si="1221"/>
        <v>28792</v>
      </c>
      <c r="HN72" s="12">
        <f t="shared" si="1221"/>
        <v>28792</v>
      </c>
      <c r="HO72" s="12">
        <f t="shared" ref="HO72:HP72" si="1224">SUM(HO73:HO75)</f>
        <v>0</v>
      </c>
      <c r="HP72" s="12">
        <f t="shared" si="1224"/>
        <v>0</v>
      </c>
      <c r="HQ72" s="12">
        <f t="shared" si="1221"/>
        <v>0</v>
      </c>
      <c r="HR72" s="12">
        <f t="shared" si="1187"/>
        <v>0</v>
      </c>
      <c r="HS72" s="12">
        <f t="shared" si="1187"/>
        <v>0</v>
      </c>
      <c r="HT72" s="12">
        <f t="shared" ref="HT72" si="1225">SUM(HT73:HT75)</f>
        <v>0</v>
      </c>
      <c r="HU72" s="12">
        <f t="shared" si="1187"/>
        <v>3500</v>
      </c>
      <c r="HV72" s="12">
        <f t="shared" si="1187"/>
        <v>5158.3999999999996</v>
      </c>
      <c r="HW72" s="12">
        <f t="shared" ref="HW72" si="1226">SUM(HW73:HW75)</f>
        <v>5448.96</v>
      </c>
      <c r="HX72" s="12">
        <f t="shared" si="1187"/>
        <v>5448.96</v>
      </c>
      <c r="HY72" s="12">
        <f t="shared" si="1187"/>
        <v>3075.37</v>
      </c>
      <c r="HZ72" s="12">
        <f t="shared" ref="HZ72" si="1227">SUM(HZ73:HZ75)</f>
        <v>21956</v>
      </c>
      <c r="IA72" s="12">
        <f t="shared" si="1187"/>
        <v>5346</v>
      </c>
      <c r="IB72" s="12">
        <f>SUM(IB73:IB75)</f>
        <v>1577.61</v>
      </c>
      <c r="IC72" s="12">
        <f t="shared" ref="IC72" si="1228">SUM(IC73:IC75)</f>
        <v>19250</v>
      </c>
      <c r="ID72" s="12">
        <f t="shared" ref="ID72:II72" si="1229">SUM(ID73:ID75)</f>
        <v>3850</v>
      </c>
      <c r="IE72" s="12">
        <f>SUM(IE73:IE75)</f>
        <v>3109.14</v>
      </c>
      <c r="IF72" s="12">
        <f t="shared" ref="IF72:IG72" si="1230">SUM(IF73:IF75)</f>
        <v>16229.5</v>
      </c>
      <c r="IG72" s="12">
        <f t="shared" si="1230"/>
        <v>16229.5</v>
      </c>
      <c r="IH72" s="12">
        <f t="shared" si="1229"/>
        <v>2404.3200000000002</v>
      </c>
      <c r="II72" s="12">
        <f t="shared" si="1229"/>
        <v>2309</v>
      </c>
      <c r="IJ72" s="12">
        <f t="shared" ref="IJ72:JJ72" si="1231">SUM(IJ73:IJ75)</f>
        <v>2309</v>
      </c>
      <c r="IK72" s="12">
        <f t="shared" si="1231"/>
        <v>10547.779999999999</v>
      </c>
      <c r="IL72" s="12">
        <f t="shared" ref="IL72" si="1232">SUM(IL73:IL75)</f>
        <v>19300</v>
      </c>
      <c r="IM72" s="12">
        <f t="shared" si="1231"/>
        <v>19300</v>
      </c>
      <c r="IN72" s="12">
        <f t="shared" si="1231"/>
        <v>1564.77</v>
      </c>
      <c r="IO72" s="12">
        <f t="shared" ref="IO72" si="1233">SUM(IO73:IO75)</f>
        <v>0</v>
      </c>
      <c r="IP72" s="12">
        <f t="shared" si="1231"/>
        <v>0</v>
      </c>
      <c r="IQ72" s="12">
        <f t="shared" si="1231"/>
        <v>0</v>
      </c>
      <c r="IR72" s="12">
        <f t="shared" ref="IR72:IY72" si="1234">SUM(IR73:IR75)</f>
        <v>0</v>
      </c>
      <c r="IS72" s="12">
        <f t="shared" ref="IS72" si="1235">SUM(IS73:IS75)</f>
        <v>0</v>
      </c>
      <c r="IT72" s="12">
        <f t="shared" si="1234"/>
        <v>0</v>
      </c>
      <c r="IU72" s="12">
        <f t="shared" ref="IU72:IW72" si="1236">SUM(IU73:IU75)</f>
        <v>0</v>
      </c>
      <c r="IV72" s="12">
        <f t="shared" si="1236"/>
        <v>0</v>
      </c>
      <c r="IW72" s="12">
        <f t="shared" si="1236"/>
        <v>0</v>
      </c>
      <c r="IX72" s="12">
        <f t="shared" si="1234"/>
        <v>0</v>
      </c>
      <c r="IY72" s="12">
        <f t="shared" si="1234"/>
        <v>0</v>
      </c>
      <c r="IZ72" s="12">
        <f t="shared" ref="IZ72:JA72" si="1237">SUM(IZ73:IZ75)</f>
        <v>0</v>
      </c>
      <c r="JA72" s="12">
        <f t="shared" si="1237"/>
        <v>0</v>
      </c>
      <c r="JB72" s="12">
        <f t="shared" si="1231"/>
        <v>161119.44</v>
      </c>
      <c r="JC72" s="12">
        <f t="shared" ref="JC72" si="1238">SUM(JC73:JC75)</f>
        <v>161119.44</v>
      </c>
      <c r="JD72" s="12">
        <f t="shared" si="1231"/>
        <v>139772.12</v>
      </c>
      <c r="JE72" s="12">
        <f t="shared" si="1231"/>
        <v>122498</v>
      </c>
      <c r="JF72" s="12">
        <f t="shared" ref="JF72" si="1239">SUM(JF73:JF75)</f>
        <v>130698</v>
      </c>
      <c r="JG72" s="12">
        <f t="shared" si="1231"/>
        <v>85672.47</v>
      </c>
      <c r="JH72" s="12">
        <f t="shared" si="1231"/>
        <v>106216.94</v>
      </c>
      <c r="JI72" s="12">
        <f t="shared" ref="JI72" si="1240">SUM(JI73:JI75)</f>
        <v>102478.74</v>
      </c>
      <c r="JJ72" s="12">
        <f t="shared" si="1231"/>
        <v>93146.65</v>
      </c>
      <c r="JK72" s="12">
        <f t="shared" ref="JK72:JL72" si="1241">SUM(JK73:JK75)</f>
        <v>99797</v>
      </c>
      <c r="JL72" s="12">
        <f t="shared" si="1241"/>
        <v>90462.51</v>
      </c>
      <c r="JM72" s="12">
        <f t="shared" ref="JM72:JU72" si="1242">SUM(JM73:JM75)</f>
        <v>77989.239999999991</v>
      </c>
      <c r="JN72" s="12">
        <f t="shared" si="1242"/>
        <v>87770</v>
      </c>
      <c r="JO72" s="12">
        <f t="shared" ref="JO72" si="1243">SUM(JO73:JO75)</f>
        <v>79516.59</v>
      </c>
      <c r="JP72" s="12">
        <f t="shared" si="1242"/>
        <v>81126.37</v>
      </c>
      <c r="JQ72" s="12">
        <f t="shared" ref="JQ72:JT72" si="1244">SUM(JQ73:JQ75)</f>
        <v>90000.010000000009</v>
      </c>
      <c r="JR72" s="12">
        <f t="shared" ref="JR72" si="1245">SUM(JR73:JR75)</f>
        <v>97446.19</v>
      </c>
      <c r="JS72" s="12">
        <f t="shared" si="1244"/>
        <v>76061.600000000006</v>
      </c>
      <c r="JT72" s="12">
        <f t="shared" si="1244"/>
        <v>81701</v>
      </c>
      <c r="JU72" s="12">
        <f t="shared" si="1242"/>
        <v>81742</v>
      </c>
      <c r="JV72" s="12">
        <f t="shared" ref="JV72:JX72" si="1246">SUM(JV73:JV75)</f>
        <v>123150.34999999999</v>
      </c>
      <c r="JW72" s="12">
        <f t="shared" ref="JW72" si="1247">SUM(JW73:JW75)</f>
        <v>106759</v>
      </c>
      <c r="JX72" s="12">
        <f t="shared" si="1246"/>
        <v>136717.41</v>
      </c>
      <c r="JY72" s="12">
        <f t="shared" ref="JY72:KA72" si="1248">SUM(JY73:JY75)</f>
        <v>87738.700000000012</v>
      </c>
      <c r="JZ72" s="12">
        <f t="shared" ref="JZ72" si="1249">SUM(JZ73:JZ75)</f>
        <v>49557</v>
      </c>
      <c r="KA72" s="12">
        <f t="shared" si="1248"/>
        <v>44057</v>
      </c>
      <c r="KB72" s="12">
        <f t="shared" ref="KB72" si="1250">SUM(KB73:KB75)</f>
        <v>16894.080000000002</v>
      </c>
      <c r="KC72" s="12">
        <f t="shared" ref="KC72" si="1251">SUM(KC73:KC75)</f>
        <v>51470.5</v>
      </c>
      <c r="KD72" s="12">
        <f t="shared" ref="KD72:KE72" si="1252">SUM(KD73:KD75)</f>
        <v>68378</v>
      </c>
      <c r="KE72" s="12">
        <f t="shared" si="1252"/>
        <v>42647.83</v>
      </c>
      <c r="KF72" s="12">
        <f t="shared" ref="KF72:KG72" si="1253">SUM(KF73:KF75)</f>
        <v>25982</v>
      </c>
      <c r="KG72" s="12">
        <f t="shared" si="1253"/>
        <v>32251.02</v>
      </c>
      <c r="KH72" s="12">
        <f t="shared" ref="KH72:KL72" si="1254">SUM(KH73:KH75)</f>
        <v>35330.619999999995</v>
      </c>
      <c r="KI72" s="12">
        <f t="shared" si="1254"/>
        <v>37040</v>
      </c>
      <c r="KJ72" s="12">
        <f t="shared" ref="KJ72:KK72" si="1255">SUM(KJ73:KJ75)</f>
        <v>37040</v>
      </c>
      <c r="KK72" s="12">
        <f t="shared" si="1255"/>
        <v>0</v>
      </c>
      <c r="KL72" s="12">
        <f t="shared" si="1254"/>
        <v>0</v>
      </c>
    </row>
    <row r="73" spans="1:298" x14ac:dyDescent="0.25">
      <c r="A73" s="5">
        <v>4201</v>
      </c>
      <c r="B73" s="9" t="s">
        <v>38</v>
      </c>
      <c r="C73" s="13">
        <v>2270.3000000000002</v>
      </c>
      <c r="D73" s="13">
        <v>2270.3000000000002</v>
      </c>
      <c r="E73" s="13">
        <v>1245.4100000000001</v>
      </c>
      <c r="F73" s="13">
        <v>2200</v>
      </c>
      <c r="G73" s="13">
        <v>2200</v>
      </c>
      <c r="H73" s="13">
        <v>1933.79</v>
      </c>
      <c r="I73" s="13">
        <v>1705.33</v>
      </c>
      <c r="J73" s="13">
        <v>1705.33</v>
      </c>
      <c r="K73" s="13">
        <v>1310.6300000000001</v>
      </c>
      <c r="L73" s="13">
        <v>1567</v>
      </c>
      <c r="M73" s="13">
        <v>1567</v>
      </c>
      <c r="N73" s="13">
        <v>714.69</v>
      </c>
      <c r="O73" s="13">
        <v>573</v>
      </c>
      <c r="P73" s="13">
        <v>573</v>
      </c>
      <c r="Q73" s="13">
        <v>515.07000000000005</v>
      </c>
      <c r="R73" s="13">
        <v>1074.04</v>
      </c>
      <c r="S73" s="13">
        <v>1074.04</v>
      </c>
      <c r="T73" s="13">
        <v>538.02</v>
      </c>
      <c r="U73" s="13">
        <v>473</v>
      </c>
      <c r="V73" s="13">
        <v>473</v>
      </c>
      <c r="W73" s="13">
        <v>489.24</v>
      </c>
      <c r="X73" s="13">
        <v>500</v>
      </c>
      <c r="Y73" s="13">
        <v>500</v>
      </c>
      <c r="Z73" s="13">
        <v>509.45</v>
      </c>
      <c r="AA73" s="13">
        <v>690</v>
      </c>
      <c r="AB73" s="13">
        <v>2690</v>
      </c>
      <c r="AC73" s="13">
        <v>717.37</v>
      </c>
      <c r="AD73" s="13">
        <v>1097</v>
      </c>
      <c r="AE73" s="13">
        <v>1097</v>
      </c>
      <c r="AF73" s="13">
        <v>645.45000000000005</v>
      </c>
      <c r="AG73" s="13">
        <v>540</v>
      </c>
      <c r="AH73" s="13">
        <v>540</v>
      </c>
      <c r="AI73" s="13">
        <v>550.41</v>
      </c>
      <c r="AJ73" s="13">
        <v>480</v>
      </c>
      <c r="AK73" s="13">
        <v>480</v>
      </c>
      <c r="AL73" s="13"/>
      <c r="AM73" s="13"/>
      <c r="AN73" s="13">
        <v>17254.27</v>
      </c>
      <c r="AO73" s="13">
        <v>17254.27</v>
      </c>
      <c r="AP73" s="13">
        <v>9465.11</v>
      </c>
      <c r="AQ73" s="13">
        <v>10270</v>
      </c>
      <c r="AR73" s="13">
        <v>10270</v>
      </c>
      <c r="AS73" s="13">
        <v>9024.26</v>
      </c>
      <c r="AT73" s="13">
        <v>7958.22</v>
      </c>
      <c r="AU73" s="13">
        <v>7958.22</v>
      </c>
      <c r="AV73" s="13">
        <v>6116.04</v>
      </c>
      <c r="AW73" s="13">
        <v>5882</v>
      </c>
      <c r="AX73" s="13">
        <v>5882</v>
      </c>
      <c r="AY73" s="13">
        <v>3335.22</v>
      </c>
      <c r="AZ73" s="13">
        <v>2672</v>
      </c>
      <c r="BA73" s="13">
        <v>2672</v>
      </c>
      <c r="BB73" s="13">
        <v>2403.66</v>
      </c>
      <c r="BC73" s="13">
        <v>3509.44</v>
      </c>
      <c r="BD73" s="13">
        <v>3509.44</v>
      </c>
      <c r="BE73" s="13">
        <v>2510.7600000000002</v>
      </c>
      <c r="BF73" s="13">
        <v>2208</v>
      </c>
      <c r="BG73" s="13">
        <v>2208</v>
      </c>
      <c r="BH73" s="13">
        <v>2283.12</v>
      </c>
      <c r="BI73" s="13">
        <v>2350</v>
      </c>
      <c r="BJ73" s="13">
        <v>2350</v>
      </c>
      <c r="BK73" s="13">
        <v>2150.9899999999998</v>
      </c>
      <c r="BL73" s="13">
        <v>2459</v>
      </c>
      <c r="BM73" s="13">
        <v>2459</v>
      </c>
      <c r="BN73" s="13">
        <v>2224.25</v>
      </c>
      <c r="BO73" s="13">
        <v>2268.6</v>
      </c>
      <c r="BP73" s="13">
        <v>2268.6</v>
      </c>
      <c r="BQ73" s="13">
        <v>2452.65</v>
      </c>
      <c r="BR73" s="13">
        <v>2460</v>
      </c>
      <c r="BS73" s="13">
        <v>2460</v>
      </c>
      <c r="BT73" s="13">
        <v>2502.35</v>
      </c>
      <c r="BU73" s="13">
        <v>2280</v>
      </c>
      <c r="BV73" s="13">
        <v>2280</v>
      </c>
      <c r="BW73" s="13"/>
      <c r="BX73" s="13"/>
      <c r="BY73" s="13">
        <v>13984.63</v>
      </c>
      <c r="BZ73" s="13">
        <v>13984.63</v>
      </c>
      <c r="CA73" s="13">
        <v>8159.16</v>
      </c>
      <c r="CB73" s="13">
        <v>6260</v>
      </c>
      <c r="CC73" s="13">
        <v>6260</v>
      </c>
      <c r="CD73" s="13">
        <v>5682.37</v>
      </c>
      <c r="CE73" s="13">
        <v>4543.7</v>
      </c>
      <c r="CF73" s="13">
        <v>4543.7</v>
      </c>
      <c r="CG73" s="13">
        <v>4174.59</v>
      </c>
      <c r="CH73" s="13">
        <v>4311</v>
      </c>
      <c r="CI73" s="13">
        <v>4311</v>
      </c>
      <c r="CJ73" s="13">
        <v>3115.19</v>
      </c>
      <c r="CK73" s="13">
        <v>2457</v>
      </c>
      <c r="CL73" s="13">
        <v>2457</v>
      </c>
      <c r="CM73" s="13">
        <v>2760.32</v>
      </c>
      <c r="CN73" s="13">
        <v>3512.46</v>
      </c>
      <c r="CO73" s="13">
        <v>3512.46</v>
      </c>
      <c r="CP73" s="13">
        <v>956.48</v>
      </c>
      <c r="CQ73" s="13">
        <v>1719</v>
      </c>
      <c r="CR73" s="13">
        <v>1760</v>
      </c>
      <c r="CS73" s="13">
        <v>2626.56</v>
      </c>
      <c r="CT73" s="13">
        <v>1600</v>
      </c>
      <c r="CU73" s="13">
        <v>1600</v>
      </c>
      <c r="CV73" s="13">
        <v>1438.86</v>
      </c>
      <c r="CW73" s="13">
        <v>1834</v>
      </c>
      <c r="CX73" s="13">
        <v>1834</v>
      </c>
      <c r="CY73" s="13">
        <v>871.5</v>
      </c>
      <c r="CZ73" s="13">
        <v>896</v>
      </c>
      <c r="DA73" s="13">
        <v>896</v>
      </c>
      <c r="DB73" s="13">
        <v>968.14</v>
      </c>
      <c r="DC73" s="13">
        <v>780</v>
      </c>
      <c r="DD73" s="13">
        <v>780</v>
      </c>
      <c r="DE73" s="13">
        <v>795.36</v>
      </c>
      <c r="DF73" s="13">
        <v>720</v>
      </c>
      <c r="DG73" s="13">
        <v>720</v>
      </c>
      <c r="DH73" s="13"/>
      <c r="DI73" s="13"/>
      <c r="DJ73" s="13">
        <v>454.06</v>
      </c>
      <c r="DK73" s="13">
        <v>454.06</v>
      </c>
      <c r="DL73" s="13">
        <v>249.03</v>
      </c>
      <c r="DM73" s="13">
        <v>245</v>
      </c>
      <c r="DN73" s="13">
        <v>1945</v>
      </c>
      <c r="DO73" s="13">
        <v>2034.87</v>
      </c>
      <c r="DP73" s="13">
        <v>189.48</v>
      </c>
      <c r="DQ73" s="13">
        <v>189.48</v>
      </c>
      <c r="DR73" s="13">
        <v>145.6</v>
      </c>
      <c r="DS73" s="13">
        <v>131</v>
      </c>
      <c r="DT73" s="13">
        <v>131</v>
      </c>
      <c r="DU73" s="13">
        <v>79.400000000000006</v>
      </c>
      <c r="DV73" s="13">
        <v>140</v>
      </c>
      <c r="DW73" s="13">
        <v>140</v>
      </c>
      <c r="DX73" s="13">
        <v>57.23</v>
      </c>
      <c r="DY73" s="13">
        <v>155.77000000000001</v>
      </c>
      <c r="DZ73" s="13">
        <v>155.77000000000001</v>
      </c>
      <c r="EA73" s="13">
        <v>59.78</v>
      </c>
      <c r="EB73" s="13">
        <v>135</v>
      </c>
      <c r="EC73" s="13">
        <v>135</v>
      </c>
      <c r="ED73" s="13">
        <v>54.36</v>
      </c>
      <c r="EE73" s="13">
        <v>55</v>
      </c>
      <c r="EF73" s="13">
        <v>500</v>
      </c>
      <c r="EG73" s="13">
        <v>622.66</v>
      </c>
      <c r="EH73" s="13">
        <v>500</v>
      </c>
      <c r="EI73" s="13">
        <v>1200</v>
      </c>
      <c r="EJ73" s="13">
        <v>1127.68</v>
      </c>
      <c r="EK73" s="13">
        <v>238.8</v>
      </c>
      <c r="EL73" s="13">
        <v>238.8</v>
      </c>
      <c r="EM73" s="13">
        <v>13416.38</v>
      </c>
      <c r="EN73" s="13">
        <v>240</v>
      </c>
      <c r="EO73" s="13">
        <v>240</v>
      </c>
      <c r="EP73" s="13">
        <v>244.34</v>
      </c>
      <c r="EQ73" s="13">
        <v>720</v>
      </c>
      <c r="ER73" s="13">
        <v>720</v>
      </c>
      <c r="ES73" s="13"/>
      <c r="ET73" s="13"/>
      <c r="EU73" s="13">
        <v>7350.97</v>
      </c>
      <c r="EV73" s="13">
        <v>7350.97</v>
      </c>
      <c r="EW73" s="13">
        <v>3673.59</v>
      </c>
      <c r="EX73" s="13">
        <v>4745</v>
      </c>
      <c r="EY73" s="13">
        <v>4745</v>
      </c>
      <c r="EZ73" s="13">
        <v>2515.0300000000002</v>
      </c>
      <c r="FA73" s="13">
        <v>3796.45</v>
      </c>
      <c r="FB73" s="13">
        <v>3796.45</v>
      </c>
      <c r="FC73" s="13">
        <v>1867.23</v>
      </c>
      <c r="FD73" s="13">
        <v>2830</v>
      </c>
      <c r="FE73" s="13">
        <v>2830</v>
      </c>
      <c r="FF73" s="13">
        <v>794.09</v>
      </c>
      <c r="FG73" s="13">
        <v>1338</v>
      </c>
      <c r="FH73" s="13">
        <v>1338</v>
      </c>
      <c r="FI73" s="13">
        <v>650.29999999999995</v>
      </c>
      <c r="FJ73" s="13">
        <v>1967.51</v>
      </c>
      <c r="FK73" s="13">
        <v>1967.51</v>
      </c>
      <c r="FL73" s="13">
        <v>680.8</v>
      </c>
      <c r="FM73" s="13">
        <v>1181</v>
      </c>
      <c r="FN73" s="13">
        <v>1181</v>
      </c>
      <c r="FO73" s="13">
        <v>543.6</v>
      </c>
      <c r="FP73" s="13">
        <v>1000</v>
      </c>
      <c r="FQ73" s="13">
        <v>1000</v>
      </c>
      <c r="FR73" s="13">
        <v>1697.85</v>
      </c>
      <c r="FS73" s="13">
        <v>3017</v>
      </c>
      <c r="FT73" s="13">
        <v>3017</v>
      </c>
      <c r="FU73" s="13">
        <v>1582.59</v>
      </c>
      <c r="FV73" s="13">
        <v>2077.6</v>
      </c>
      <c r="FW73" s="13">
        <v>2077.6</v>
      </c>
      <c r="FX73" s="13">
        <v>575.72</v>
      </c>
      <c r="FY73" s="13">
        <v>2240</v>
      </c>
      <c r="FZ73" s="14">
        <v>2240</v>
      </c>
      <c r="GA73" s="13">
        <v>549.09</v>
      </c>
      <c r="GB73" s="13">
        <v>1040</v>
      </c>
      <c r="GC73" s="13">
        <v>1040</v>
      </c>
      <c r="GD73" s="13"/>
      <c r="GE73" s="13"/>
      <c r="GF73" s="13">
        <v>12575.18</v>
      </c>
      <c r="GG73" s="13">
        <v>12575.18</v>
      </c>
      <c r="GH73" s="13">
        <v>6033.91</v>
      </c>
      <c r="GI73" s="13">
        <v>8778</v>
      </c>
      <c r="GJ73" s="13">
        <v>8778</v>
      </c>
      <c r="GK73" s="13">
        <v>6307.09</v>
      </c>
      <c r="GL73" s="13">
        <v>6574.8</v>
      </c>
      <c r="GM73" s="13">
        <v>6574.8</v>
      </c>
      <c r="GN73" s="13">
        <v>4195.3900000000003</v>
      </c>
      <c r="GO73" s="13">
        <v>5010</v>
      </c>
      <c r="GP73" s="13">
        <v>4000</v>
      </c>
      <c r="GQ73" s="13">
        <v>1977.53</v>
      </c>
      <c r="GR73" s="13">
        <v>6740</v>
      </c>
      <c r="GS73" s="13">
        <v>6740</v>
      </c>
      <c r="GT73" s="13">
        <v>9884.06</v>
      </c>
      <c r="GU73" s="13">
        <v>8193.99</v>
      </c>
      <c r="GV73" s="13">
        <v>8193.99</v>
      </c>
      <c r="GW73" s="13">
        <v>6107.96</v>
      </c>
      <c r="GX73" s="13">
        <v>6140</v>
      </c>
      <c r="GY73" s="13">
        <v>6140</v>
      </c>
      <c r="GZ73" s="13">
        <v>5944.3</v>
      </c>
      <c r="HA73" s="13">
        <v>6600</v>
      </c>
      <c r="HB73" s="13">
        <v>6600</v>
      </c>
      <c r="HC73" s="13">
        <v>2175.71</v>
      </c>
      <c r="HD73" s="13">
        <v>10357</v>
      </c>
      <c r="HE73" s="13">
        <v>10357</v>
      </c>
      <c r="HF73" s="13">
        <v>7186.83</v>
      </c>
      <c r="HG73" s="13">
        <v>8092.5</v>
      </c>
      <c r="HH73" s="13">
        <v>25000</v>
      </c>
      <c r="HI73" s="13">
        <v>13793.59</v>
      </c>
      <c r="HJ73" s="13">
        <v>8140</v>
      </c>
      <c r="HK73" s="13">
        <v>8140</v>
      </c>
      <c r="HL73" s="13">
        <v>7748.61</v>
      </c>
      <c r="HM73" s="13">
        <v>8582</v>
      </c>
      <c r="HN73" s="13">
        <v>8582</v>
      </c>
      <c r="HO73" s="13"/>
      <c r="HP73" s="13"/>
      <c r="HQ73" s="13">
        <v>0</v>
      </c>
      <c r="HR73" s="13">
        <v>0</v>
      </c>
      <c r="HS73" s="13">
        <v>0</v>
      </c>
      <c r="HT73" s="13">
        <v>0</v>
      </c>
      <c r="HU73" s="13">
        <v>2900</v>
      </c>
      <c r="HV73" s="13">
        <v>3715.52</v>
      </c>
      <c r="HW73" s="13">
        <v>5448.96</v>
      </c>
      <c r="HX73" s="13">
        <v>5448.96</v>
      </c>
      <c r="HY73" s="13">
        <v>3075.37</v>
      </c>
      <c r="HZ73" s="13">
        <v>5566</v>
      </c>
      <c r="IA73" s="13">
        <v>5346</v>
      </c>
      <c r="IB73" s="13">
        <v>1577.61</v>
      </c>
      <c r="IC73" s="13">
        <v>3850</v>
      </c>
      <c r="ID73" s="13">
        <v>3850</v>
      </c>
      <c r="IE73" s="13">
        <v>3109.14</v>
      </c>
      <c r="IF73" s="13">
        <v>4050.9</v>
      </c>
      <c r="IG73" s="13">
        <v>4050.9</v>
      </c>
      <c r="IH73" s="13">
        <v>2404.3200000000002</v>
      </c>
      <c r="II73" s="13">
        <v>2309</v>
      </c>
      <c r="IJ73" s="13">
        <v>2309</v>
      </c>
      <c r="IK73" s="13">
        <v>2162.46</v>
      </c>
      <c r="IL73" s="13">
        <v>2650</v>
      </c>
      <c r="IM73" s="13">
        <v>2650</v>
      </c>
      <c r="IN73" s="13">
        <v>1484.47</v>
      </c>
      <c r="IO73" s="13">
        <v>0</v>
      </c>
      <c r="IP73" s="13">
        <v>0</v>
      </c>
      <c r="IQ73" s="13">
        <v>0</v>
      </c>
      <c r="IR73" s="13">
        <v>0</v>
      </c>
      <c r="IS73" s="13">
        <v>0</v>
      </c>
      <c r="IT73" s="13">
        <v>0</v>
      </c>
      <c r="IU73" s="13">
        <v>0</v>
      </c>
      <c r="IV73" s="13">
        <v>0</v>
      </c>
      <c r="IW73" s="13">
        <v>0</v>
      </c>
      <c r="IX73" s="13">
        <v>0</v>
      </c>
      <c r="IY73" s="13">
        <v>0</v>
      </c>
      <c r="IZ73" s="13"/>
      <c r="JA73" s="13"/>
      <c r="JB73" s="13">
        <f>C73+BY73+AN73+DJ73+EU73+GF73+HQ73</f>
        <v>53889.409999999996</v>
      </c>
      <c r="JC73" s="13">
        <f>D73+BZ73+AO73+DK73+EV73+GG73+HR73</f>
        <v>53889.409999999996</v>
      </c>
      <c r="JD73" s="13">
        <f>E73+CA73+AP73+DL73+EW73+GH73+HS73</f>
        <v>28826.21</v>
      </c>
      <c r="JE73" s="13">
        <f>F73+CB73+AQ73+DM73+EX73+GI73+HT73</f>
        <v>32498</v>
      </c>
      <c r="JF73" s="13">
        <f>G73+CC73+AR73+DN73+EY73+GJ73+HU73</f>
        <v>37098</v>
      </c>
      <c r="JG73" s="13">
        <f>H73+CD73+AS73+DO73+EZ73+GK73+HV73</f>
        <v>31212.929999999997</v>
      </c>
      <c r="JH73" s="13">
        <f>I73+CE73+AT73+DP73+FA73+GL73+HW73</f>
        <v>30216.94</v>
      </c>
      <c r="JI73" s="13">
        <f>J73+CF73+AU73+DQ73+FB73+GM73+HX73</f>
        <v>30216.94</v>
      </c>
      <c r="JJ73" s="13">
        <f>K73+CG73+AV73+DR73+FC73+GN73+HY73</f>
        <v>20884.849999999999</v>
      </c>
      <c r="JK73" s="13">
        <f>L73+CH73+AW73+DS73+FD73+GO73+HZ73</f>
        <v>25297</v>
      </c>
      <c r="JL73" s="13">
        <f>M73+CI73+AX73+DT73+FE73+GP73+IA73</f>
        <v>24067</v>
      </c>
      <c r="JM73" s="13">
        <f>N73+CJ73+AY73+DU73+FF73+GQ73+IB73</f>
        <v>11593.730000000001</v>
      </c>
      <c r="JN73" s="13">
        <f>O73+CK73+AZ73+DV73+FG73+GR73+IC73</f>
        <v>17770</v>
      </c>
      <c r="JO73" s="13">
        <f>P73+CL73+BA73+DW73+FH73+GS73+ID73</f>
        <v>17770</v>
      </c>
      <c r="JP73" s="13">
        <f>Q73+CM73+BB73+DX73+FI73+GT73+IE73</f>
        <v>19379.78</v>
      </c>
      <c r="JQ73" s="13">
        <f>R73+CN73+BC73+DY73+FJ73+GU73+IF73</f>
        <v>22464.11</v>
      </c>
      <c r="JR73" s="13">
        <f>S73+CO73+BD73+DZ73+FK73+GV73+IG73</f>
        <v>22464.11</v>
      </c>
      <c r="JS73" s="13">
        <f>T73+CP73+BE73+EA73+FL73+GW73+IH73</f>
        <v>13258.119999999999</v>
      </c>
      <c r="JT73" s="13">
        <f>U73+CQ73+BF73+EB73+FM73+GX73+II73</f>
        <v>14165</v>
      </c>
      <c r="JU73" s="13">
        <f>V73+CR73+BG73+EC73+FN73+GY73+IJ73</f>
        <v>14206</v>
      </c>
      <c r="JV73" s="13">
        <f>W73+CS73+BH73+ED73+FO73+GZ73+IK73</f>
        <v>14103.64</v>
      </c>
      <c r="JW73" s="13">
        <f>X73+CT73+BI73+EE73+FP73+HA73+IL73</f>
        <v>14755</v>
      </c>
      <c r="JX73" s="13">
        <f>Y73+CU73+BJ73+EF73+FQ73+HB73+IM73</f>
        <v>15200</v>
      </c>
      <c r="JY73" s="13">
        <f>Z73+BK73+CV73+EG73+FR73+HC73+IN73</f>
        <v>10079.99</v>
      </c>
      <c r="JZ73" s="13">
        <f>AA73+BL73+CW73+EH73+FS73+HD73+IO73</f>
        <v>18857</v>
      </c>
      <c r="KA73" s="13">
        <f>AB73+BM73+CX73+EI73+FT73+HE73+IP73</f>
        <v>21557</v>
      </c>
      <c r="KB73" s="13">
        <f>AC73+BN73+CY73+EJ73+FU73+HF73+IQ73</f>
        <v>13710.220000000001</v>
      </c>
      <c r="KC73" s="13">
        <f>AD73+BO73+CZ73+EK73+FV73+HG73+IR73</f>
        <v>14670.5</v>
      </c>
      <c r="KD73" s="13">
        <f>AE73+BP73+DA73+EL73+FW73+HH73+IS73</f>
        <v>31578</v>
      </c>
      <c r="KE73" s="13">
        <f>AF73+BQ73+DB73+EM73+FX73+HI73+IT73</f>
        <v>31851.93</v>
      </c>
      <c r="KF73" s="13">
        <f>AG73+BR73+DC73+EN73+FY73+HJ73+IU73</f>
        <v>14400</v>
      </c>
      <c r="KG73" s="13">
        <f>AH73+BS73+DD73+EO73+FZ73+HK73+IV73</f>
        <v>14400</v>
      </c>
      <c r="KH73" s="13">
        <f>AI73+BT73+DE73+EP73+GA73+HL73+IW73</f>
        <v>12390.16</v>
      </c>
      <c r="KI73" s="13">
        <f>AJ73+BU73+DF73+EQ73+GB73+HM73+IX73</f>
        <v>13822</v>
      </c>
      <c r="KJ73" s="13">
        <f>AK73+BV73+DG73+ER73+GC73+HN73+IY73</f>
        <v>13822</v>
      </c>
      <c r="KK73" s="13">
        <f>AL73+BW73+DH73+ES73+GD73+HO73+IZ73</f>
        <v>0</v>
      </c>
      <c r="KL73" s="13">
        <f>AM73+BX73+DI73+ET73+GE73+HP73+JA73</f>
        <v>0</v>
      </c>
    </row>
    <row r="74" spans="1:298" x14ac:dyDescent="0.25">
      <c r="A74" s="5">
        <v>4202</v>
      </c>
      <c r="B74" s="9" t="s">
        <v>39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/>
      <c r="AM74" s="13"/>
      <c r="AN74" s="13">
        <v>33076.92</v>
      </c>
      <c r="AO74" s="13">
        <v>33076.92</v>
      </c>
      <c r="AP74" s="13">
        <v>38730.769999999997</v>
      </c>
      <c r="AQ74" s="13">
        <v>16340</v>
      </c>
      <c r="AR74" s="13">
        <v>19340</v>
      </c>
      <c r="AS74" s="13">
        <v>21217.03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13">
        <v>0</v>
      </c>
      <c r="BI74" s="13">
        <v>0</v>
      </c>
      <c r="BJ74" s="13">
        <v>0</v>
      </c>
      <c r="BK74" s="13">
        <v>0</v>
      </c>
      <c r="BL74" s="13">
        <v>0</v>
      </c>
      <c r="BM74" s="13">
        <v>0</v>
      </c>
      <c r="BN74" s="13">
        <v>0</v>
      </c>
      <c r="BO74" s="13">
        <v>0</v>
      </c>
      <c r="BP74" s="13">
        <v>0</v>
      </c>
      <c r="BQ74" s="13">
        <v>0</v>
      </c>
      <c r="BR74" s="13">
        <v>0</v>
      </c>
      <c r="BS74" s="13">
        <v>0</v>
      </c>
      <c r="BT74" s="13">
        <v>0</v>
      </c>
      <c r="BU74" s="13">
        <v>0</v>
      </c>
      <c r="BV74" s="13">
        <v>0</v>
      </c>
      <c r="BW74" s="13"/>
      <c r="BX74" s="13"/>
      <c r="BY74" s="13">
        <v>74153.11</v>
      </c>
      <c r="BZ74" s="13">
        <v>74153.11</v>
      </c>
      <c r="CA74" s="13">
        <v>72215.14</v>
      </c>
      <c r="CB74" s="13">
        <v>73660</v>
      </c>
      <c r="CC74" s="13">
        <v>73660</v>
      </c>
      <c r="CD74" s="13">
        <v>31799.63</v>
      </c>
      <c r="CE74" s="13">
        <v>76000</v>
      </c>
      <c r="CF74" s="13">
        <v>72261.8</v>
      </c>
      <c r="CG74" s="13">
        <v>72261.8</v>
      </c>
      <c r="CH74" s="13">
        <v>58110</v>
      </c>
      <c r="CI74" s="13">
        <v>66395.509999999995</v>
      </c>
      <c r="CJ74" s="13">
        <v>66395.509999999995</v>
      </c>
      <c r="CK74" s="13">
        <v>54600</v>
      </c>
      <c r="CL74" s="13">
        <v>61746.59</v>
      </c>
      <c r="CM74" s="13">
        <v>61746.59</v>
      </c>
      <c r="CN74" s="13">
        <v>55357.3</v>
      </c>
      <c r="CO74" s="13">
        <v>62803.48</v>
      </c>
      <c r="CP74" s="13">
        <v>62803.48</v>
      </c>
      <c r="CQ74" s="13">
        <v>67536</v>
      </c>
      <c r="CR74" s="13">
        <v>67536</v>
      </c>
      <c r="CS74" s="13">
        <v>62546.28</v>
      </c>
      <c r="CT74" s="13">
        <v>51700</v>
      </c>
      <c r="CU74" s="13">
        <v>77213.41</v>
      </c>
      <c r="CV74" s="13">
        <v>77213.41</v>
      </c>
      <c r="CW74" s="13">
        <v>0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3">
        <v>0</v>
      </c>
      <c r="DD74" s="13">
        <v>0</v>
      </c>
      <c r="DE74" s="13">
        <v>0</v>
      </c>
      <c r="DF74" s="13">
        <v>0</v>
      </c>
      <c r="DG74" s="13">
        <v>0</v>
      </c>
      <c r="DH74" s="13"/>
      <c r="DI74" s="13"/>
      <c r="DJ74" s="13">
        <v>0</v>
      </c>
      <c r="DK74" s="13">
        <v>0</v>
      </c>
      <c r="DL74" s="13">
        <v>0</v>
      </c>
      <c r="DM74" s="13">
        <v>0</v>
      </c>
      <c r="DN74" s="13">
        <v>0</v>
      </c>
      <c r="DO74" s="13">
        <v>0</v>
      </c>
      <c r="DP74" s="13">
        <v>0</v>
      </c>
      <c r="DQ74" s="13">
        <v>0</v>
      </c>
      <c r="DR74" s="13">
        <v>0</v>
      </c>
      <c r="DS74" s="13">
        <v>0</v>
      </c>
      <c r="DT74" s="13">
        <v>0</v>
      </c>
      <c r="DU74" s="13">
        <v>0</v>
      </c>
      <c r="DV74" s="13">
        <v>0</v>
      </c>
      <c r="DW74" s="13">
        <v>0</v>
      </c>
      <c r="DX74" s="13">
        <v>0</v>
      </c>
      <c r="DY74" s="13">
        <v>0</v>
      </c>
      <c r="DZ74" s="13">
        <v>0</v>
      </c>
      <c r="EA74" s="13">
        <v>0</v>
      </c>
      <c r="EB74" s="13">
        <v>0</v>
      </c>
      <c r="EC74" s="13">
        <v>0</v>
      </c>
      <c r="ED74" s="13">
        <v>0</v>
      </c>
      <c r="EE74" s="13">
        <v>0</v>
      </c>
      <c r="EF74" s="13">
        <v>0</v>
      </c>
      <c r="EG74" s="13">
        <v>0</v>
      </c>
      <c r="EH74" s="13">
        <v>0</v>
      </c>
      <c r="EI74" s="13">
        <v>0</v>
      </c>
      <c r="EJ74" s="13">
        <v>0</v>
      </c>
      <c r="EK74" s="13">
        <v>0</v>
      </c>
      <c r="EL74" s="13">
        <v>0</v>
      </c>
      <c r="EM74" s="13">
        <v>0</v>
      </c>
      <c r="EN74" s="13">
        <v>0</v>
      </c>
      <c r="EO74" s="13">
        <v>0</v>
      </c>
      <c r="EP74" s="13">
        <v>0</v>
      </c>
      <c r="EQ74" s="13">
        <v>0</v>
      </c>
      <c r="ER74" s="13">
        <v>0</v>
      </c>
      <c r="ES74" s="13"/>
      <c r="ET74" s="13"/>
      <c r="EU74" s="13">
        <v>0</v>
      </c>
      <c r="EV74" s="13">
        <v>0</v>
      </c>
      <c r="EW74" s="13">
        <v>0</v>
      </c>
      <c r="EX74" s="13">
        <v>0</v>
      </c>
      <c r="EY74" s="13">
        <v>0</v>
      </c>
      <c r="EZ74" s="13">
        <v>0</v>
      </c>
      <c r="FA74" s="13">
        <v>0</v>
      </c>
      <c r="FB74" s="13">
        <v>0</v>
      </c>
      <c r="FC74" s="13">
        <v>0</v>
      </c>
      <c r="FD74" s="13">
        <v>0</v>
      </c>
      <c r="FE74" s="13">
        <v>0</v>
      </c>
      <c r="FF74" s="13">
        <v>0</v>
      </c>
      <c r="FG74" s="13">
        <v>0</v>
      </c>
      <c r="FH74" s="13">
        <v>0</v>
      </c>
      <c r="FI74" s="13">
        <v>0</v>
      </c>
      <c r="FJ74" s="13">
        <v>0</v>
      </c>
      <c r="FK74" s="13">
        <v>0</v>
      </c>
      <c r="FL74" s="13">
        <v>0</v>
      </c>
      <c r="FM74" s="13">
        <v>0</v>
      </c>
      <c r="FN74" s="13">
        <v>0</v>
      </c>
      <c r="FO74" s="13">
        <v>0</v>
      </c>
      <c r="FP74" s="13">
        <v>0</v>
      </c>
      <c r="FQ74" s="13">
        <v>0</v>
      </c>
      <c r="FR74" s="13">
        <v>0</v>
      </c>
      <c r="FS74" s="13">
        <v>0</v>
      </c>
      <c r="FT74" s="13">
        <v>0</v>
      </c>
      <c r="FU74" s="13">
        <v>0</v>
      </c>
      <c r="FV74" s="13">
        <v>0</v>
      </c>
      <c r="FW74" s="13">
        <v>0</v>
      </c>
      <c r="FX74" s="13">
        <v>0</v>
      </c>
      <c r="FY74" s="13">
        <v>0</v>
      </c>
      <c r="FZ74" s="14">
        <v>0</v>
      </c>
      <c r="GA74" s="13">
        <v>0</v>
      </c>
      <c r="GB74" s="13">
        <v>0</v>
      </c>
      <c r="GC74" s="13">
        <v>0</v>
      </c>
      <c r="GD74" s="13"/>
      <c r="GE74" s="13"/>
      <c r="GF74" s="13">
        <v>0</v>
      </c>
      <c r="GG74" s="13">
        <v>0</v>
      </c>
      <c r="GH74" s="13">
        <v>0</v>
      </c>
      <c r="GI74" s="13">
        <v>0</v>
      </c>
      <c r="GJ74" s="13">
        <v>0</v>
      </c>
      <c r="GK74" s="13">
        <v>0</v>
      </c>
      <c r="GL74" s="13">
        <v>0</v>
      </c>
      <c r="GM74" s="13">
        <v>0</v>
      </c>
      <c r="GN74" s="13">
        <v>0</v>
      </c>
      <c r="GO74" s="13">
        <v>0</v>
      </c>
      <c r="GP74" s="13">
        <v>0</v>
      </c>
      <c r="GQ74" s="13">
        <v>0</v>
      </c>
      <c r="GR74" s="13">
        <v>0</v>
      </c>
      <c r="GS74" s="13">
        <v>0</v>
      </c>
      <c r="GT74" s="13">
        <v>0</v>
      </c>
      <c r="GU74" s="13">
        <v>0</v>
      </c>
      <c r="GV74" s="13">
        <v>0</v>
      </c>
      <c r="GW74" s="13">
        <v>0</v>
      </c>
      <c r="GX74" s="13">
        <v>0</v>
      </c>
      <c r="GY74" s="13">
        <v>0</v>
      </c>
      <c r="GZ74" s="13">
        <v>38115.11</v>
      </c>
      <c r="HA74" s="13">
        <v>10800</v>
      </c>
      <c r="HB74" s="13">
        <v>10800</v>
      </c>
      <c r="HC74" s="13">
        <v>0</v>
      </c>
      <c r="HD74" s="13">
        <v>14200</v>
      </c>
      <c r="HE74" s="13">
        <v>0</v>
      </c>
      <c r="HF74" s="13">
        <v>0</v>
      </c>
      <c r="HG74" s="13">
        <v>0</v>
      </c>
      <c r="HH74" s="13">
        <v>0</v>
      </c>
      <c r="HI74" s="13">
        <v>0</v>
      </c>
      <c r="HJ74" s="13">
        <v>0</v>
      </c>
      <c r="HK74" s="13">
        <v>0</v>
      </c>
      <c r="HL74" s="13">
        <v>0</v>
      </c>
      <c r="HM74" s="13">
        <v>0</v>
      </c>
      <c r="HN74" s="13">
        <v>0</v>
      </c>
      <c r="HO74" s="13"/>
      <c r="HP74" s="13"/>
      <c r="HQ74" s="13">
        <v>0</v>
      </c>
      <c r="HR74" s="13">
        <v>0</v>
      </c>
      <c r="HS74" s="13">
        <v>0</v>
      </c>
      <c r="HT74" s="13">
        <v>0</v>
      </c>
      <c r="HU74" s="13">
        <v>600</v>
      </c>
      <c r="HV74" s="13">
        <v>1442.88</v>
      </c>
      <c r="HW74" s="13">
        <v>0</v>
      </c>
      <c r="HX74" s="13">
        <v>0</v>
      </c>
      <c r="HY74" s="13">
        <v>0</v>
      </c>
      <c r="HZ74" s="13">
        <v>16390</v>
      </c>
      <c r="IA74" s="13">
        <v>0</v>
      </c>
      <c r="IB74" s="13">
        <v>0</v>
      </c>
      <c r="IC74" s="13">
        <v>15400</v>
      </c>
      <c r="ID74" s="13">
        <v>0</v>
      </c>
      <c r="IE74" s="13">
        <v>0</v>
      </c>
      <c r="IF74" s="13">
        <v>12178.6</v>
      </c>
      <c r="IG74" s="13">
        <v>12178.6</v>
      </c>
      <c r="IH74" s="13">
        <v>0</v>
      </c>
      <c r="II74" s="13"/>
      <c r="IJ74" s="13"/>
      <c r="IK74" s="13">
        <v>8385.32</v>
      </c>
      <c r="IL74" s="13">
        <v>13800</v>
      </c>
      <c r="IM74" s="13">
        <v>13800</v>
      </c>
      <c r="IN74" s="13">
        <v>0</v>
      </c>
      <c r="IO74" s="13">
        <v>0</v>
      </c>
      <c r="IP74" s="13">
        <v>0</v>
      </c>
      <c r="IQ74" s="13">
        <v>0</v>
      </c>
      <c r="IR74" s="13">
        <v>0</v>
      </c>
      <c r="IS74" s="13">
        <v>0</v>
      </c>
      <c r="IT74" s="13">
        <v>0</v>
      </c>
      <c r="IU74" s="13">
        <v>0</v>
      </c>
      <c r="IV74" s="13">
        <v>0</v>
      </c>
      <c r="IW74" s="13">
        <v>0</v>
      </c>
      <c r="IX74" s="13">
        <v>0</v>
      </c>
      <c r="IY74" s="13">
        <v>0</v>
      </c>
      <c r="IZ74" s="13"/>
      <c r="JA74" s="13"/>
      <c r="JB74" s="13">
        <f>C74+BY74+AN74+DJ74+EU74+GF74+HQ74</f>
        <v>107230.03</v>
      </c>
      <c r="JC74" s="13">
        <f>D74+BZ74+AO74+DK74+EV74+GG74+HR74</f>
        <v>107230.03</v>
      </c>
      <c r="JD74" s="13">
        <f>E74+CA74+AP74+DL74+EW74+GH74+HS74</f>
        <v>110945.91</v>
      </c>
      <c r="JE74" s="13">
        <f>F74+CB74+AQ74+DM74+EX74+GI74+HT74</f>
        <v>90000</v>
      </c>
      <c r="JF74" s="13">
        <f>G74+CC74+AR74+DN74+EY74+GJ74+HU74</f>
        <v>93600</v>
      </c>
      <c r="JG74" s="13">
        <f>H74+CD74+AS74+DO74+EZ74+GK74+HV74</f>
        <v>54459.54</v>
      </c>
      <c r="JH74" s="13">
        <f>I74+CE74+AT74+DP74+FA74+GL74+HW74</f>
        <v>76000</v>
      </c>
      <c r="JI74" s="13">
        <f>J74+CF74+AU74+DQ74+FB74+GM74+HX74</f>
        <v>72261.8</v>
      </c>
      <c r="JJ74" s="13">
        <f>K74+CG74+AV74+DR74+FC74+GN74+HY74</f>
        <v>72261.8</v>
      </c>
      <c r="JK74" s="13">
        <f>L74+CH74+AW74+DS74+FD74+GO74+HZ74</f>
        <v>74500</v>
      </c>
      <c r="JL74" s="13">
        <f>M74+CI74+AX74+DT74+FE74+GP74+IA74</f>
        <v>66395.509999999995</v>
      </c>
      <c r="JM74" s="13">
        <f>N74+CJ74+AY74+DU74+FF74+GQ74+IB74</f>
        <v>66395.509999999995</v>
      </c>
      <c r="JN74" s="13">
        <f>O74+CK74+AZ74+DV74+FG74+GR74+IC74</f>
        <v>70000</v>
      </c>
      <c r="JO74" s="13">
        <f>P74+CL74+BA74+DW74+FH74+GS74+ID74</f>
        <v>61746.59</v>
      </c>
      <c r="JP74" s="13">
        <f>Q74+CM74+BB74+DX74+FI74+GT74+IE74</f>
        <v>61746.59</v>
      </c>
      <c r="JQ74" s="13">
        <f>R74+CN74+BC74+DY74+FJ74+GU74+IF74</f>
        <v>67535.900000000009</v>
      </c>
      <c r="JR74" s="13">
        <f>S74+CO74+BD74+DZ74+FK74+GV74+IG74</f>
        <v>74982.080000000002</v>
      </c>
      <c r="JS74" s="13">
        <f>T74+CP74+BE74+EA74+FL74+GW74+IH74</f>
        <v>62803.48</v>
      </c>
      <c r="JT74" s="13">
        <f>U74+CQ74+BF74+EB74+FM74+GX74+II74</f>
        <v>67536</v>
      </c>
      <c r="JU74" s="13">
        <f>V74+CR74+BG74+EC74+FN74+GY74+IJ74</f>
        <v>67536</v>
      </c>
      <c r="JV74" s="13">
        <f>W74+CS74+BH74+ED74+FO74+GZ74+IK74</f>
        <v>109046.70999999999</v>
      </c>
      <c r="JW74" s="13">
        <f>X74+CT74+BI74+EE74+FP74+HA74+IL74</f>
        <v>76300</v>
      </c>
      <c r="JX74" s="13">
        <f>Y74+CU74+BJ74+EF74+FQ74+HB74+IM74</f>
        <v>101813.41</v>
      </c>
      <c r="JY74" s="13">
        <f>Z74+BK74+CV74+EG74+FR74+HC74+IN74</f>
        <v>77213.41</v>
      </c>
      <c r="JZ74" s="13">
        <f>AA74+BL74+CW74+EH74+FS74+HD74+IO74</f>
        <v>14200</v>
      </c>
      <c r="KA74" s="13">
        <f>AB74+BM74+CX74+EI74+FT74+HE74+IP74</f>
        <v>0</v>
      </c>
      <c r="KB74" s="13">
        <f>AC74+BN74+CY74+EJ74+FU74+HF74+IQ74</f>
        <v>0</v>
      </c>
      <c r="KC74" s="13">
        <f>AD74+BO74+CZ74+EK74+FV74+HG74+IR74</f>
        <v>0</v>
      </c>
      <c r="KD74" s="13">
        <f>AE74+BP74+DA74+EL74+FW74+HH74+IS74</f>
        <v>0</v>
      </c>
      <c r="KE74" s="13">
        <f>AF74+BQ74+DB74+EM74+FX74+HI74+IT74</f>
        <v>0</v>
      </c>
      <c r="KF74" s="13">
        <f>AG74+BR74+DC74+EN74+FY74+HJ74+IU74</f>
        <v>0</v>
      </c>
      <c r="KG74" s="13">
        <f>AH74+BS74+DD74+EO74+FZ74+HK74+IV74</f>
        <v>0</v>
      </c>
      <c r="KH74" s="13">
        <f>AI74+BT74+DE74+EP74+GA74+HL74+IW74</f>
        <v>0</v>
      </c>
      <c r="KI74" s="13">
        <f>AJ74+BU74+DF74+EQ74+GB74+HM74+IX74</f>
        <v>0</v>
      </c>
      <c r="KJ74" s="13">
        <f>AK74+BV74+DG74+ER74+GC74+HN74+IY74</f>
        <v>0</v>
      </c>
      <c r="KK74" s="13">
        <f>AL74+BW74+DH74+ES74+GD74+HO74+IZ74</f>
        <v>0</v>
      </c>
      <c r="KL74" s="13">
        <f>AM74+BX74+DI74+ET74+GE74+HP74+JA74</f>
        <v>0</v>
      </c>
    </row>
    <row r="75" spans="1:298" x14ac:dyDescent="0.25">
      <c r="A75" s="5">
        <v>4205</v>
      </c>
      <c r="B75" s="9" t="s">
        <v>261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1850</v>
      </c>
      <c r="Y75" s="13">
        <v>1850</v>
      </c>
      <c r="Z75" s="13">
        <v>0</v>
      </c>
      <c r="AA75" s="13">
        <v>2500</v>
      </c>
      <c r="AB75" s="13">
        <v>2500</v>
      </c>
      <c r="AC75" s="13">
        <v>0</v>
      </c>
      <c r="AD75" s="13">
        <v>4300</v>
      </c>
      <c r="AE75" s="13">
        <v>4300</v>
      </c>
      <c r="AF75" s="13">
        <v>2453.42</v>
      </c>
      <c r="AG75" s="13">
        <v>2500</v>
      </c>
      <c r="AH75" s="13">
        <v>2551.02</v>
      </c>
      <c r="AI75" s="13">
        <v>2551.02</v>
      </c>
      <c r="AJ75" s="13">
        <v>2708</v>
      </c>
      <c r="AK75" s="13">
        <v>2708</v>
      </c>
      <c r="AL75" s="13"/>
      <c r="AM75" s="13"/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1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13">
        <v>0</v>
      </c>
      <c r="BI75" s="13">
        <v>150</v>
      </c>
      <c r="BJ75" s="13">
        <v>150</v>
      </c>
      <c r="BK75" s="13">
        <v>0</v>
      </c>
      <c r="BL75" s="13">
        <v>0</v>
      </c>
      <c r="BM75" s="13">
        <v>0</v>
      </c>
      <c r="BN75" s="13">
        <v>0</v>
      </c>
      <c r="BO75" s="13">
        <v>7600</v>
      </c>
      <c r="BP75" s="13">
        <v>7600</v>
      </c>
      <c r="BQ75" s="13"/>
      <c r="BR75" s="13">
        <v>0</v>
      </c>
      <c r="BS75" s="13">
        <v>0</v>
      </c>
      <c r="BT75" s="13">
        <v>0</v>
      </c>
      <c r="BU75" s="13">
        <v>0</v>
      </c>
      <c r="BV75" s="13">
        <v>0</v>
      </c>
      <c r="BW75" s="13"/>
      <c r="BX75" s="13"/>
      <c r="BY75" s="13">
        <v>0</v>
      </c>
      <c r="BZ75" s="13">
        <v>0</v>
      </c>
      <c r="CA75" s="13">
        <v>0</v>
      </c>
      <c r="CB75" s="13">
        <v>0</v>
      </c>
      <c r="CC75" s="13">
        <v>0</v>
      </c>
      <c r="CD75" s="13">
        <v>0</v>
      </c>
      <c r="CE75" s="13">
        <v>0</v>
      </c>
      <c r="CF75" s="13">
        <v>0</v>
      </c>
      <c r="CG75" s="13">
        <v>0</v>
      </c>
      <c r="CH75" s="13">
        <v>0</v>
      </c>
      <c r="CI75" s="13">
        <v>0</v>
      </c>
      <c r="CJ75" s="13">
        <v>0</v>
      </c>
      <c r="CK75" s="13">
        <v>0</v>
      </c>
      <c r="CL75" s="13">
        <v>0</v>
      </c>
      <c r="CM75" s="13">
        <v>0</v>
      </c>
      <c r="CN75" s="13">
        <v>0</v>
      </c>
      <c r="CO75" s="13">
        <v>0</v>
      </c>
      <c r="CP75" s="13">
        <v>0</v>
      </c>
      <c r="CQ75" s="13">
        <v>0</v>
      </c>
      <c r="CR75" s="13">
        <v>0</v>
      </c>
      <c r="CS75" s="13">
        <v>0</v>
      </c>
      <c r="CT75" s="13">
        <v>60</v>
      </c>
      <c r="CU75" s="13">
        <v>60</v>
      </c>
      <c r="CV75" s="13">
        <v>0</v>
      </c>
      <c r="CW75" s="13">
        <v>0</v>
      </c>
      <c r="CX75" s="13">
        <v>0</v>
      </c>
      <c r="CY75" s="13">
        <v>0</v>
      </c>
      <c r="CZ75" s="13">
        <v>3000</v>
      </c>
      <c r="DA75" s="13">
        <v>3000</v>
      </c>
      <c r="DB75" s="13"/>
      <c r="DC75" s="13">
        <v>0</v>
      </c>
      <c r="DD75" s="13">
        <v>0</v>
      </c>
      <c r="DE75" s="13">
        <v>0</v>
      </c>
      <c r="DF75" s="13">
        <v>0</v>
      </c>
      <c r="DG75" s="13">
        <v>0</v>
      </c>
      <c r="DH75" s="13"/>
      <c r="DI75" s="13"/>
      <c r="DJ75" s="13">
        <v>0</v>
      </c>
      <c r="DK75" s="13">
        <v>0</v>
      </c>
      <c r="DL75" s="13">
        <v>0</v>
      </c>
      <c r="DM75" s="13">
        <v>0</v>
      </c>
      <c r="DN75" s="13">
        <v>0</v>
      </c>
      <c r="DO75" s="13">
        <v>0</v>
      </c>
      <c r="DP75" s="13">
        <v>0</v>
      </c>
      <c r="DQ75" s="13">
        <v>0</v>
      </c>
      <c r="DR75" s="13">
        <v>0</v>
      </c>
      <c r="DS75" s="13">
        <v>0</v>
      </c>
      <c r="DT75" s="13">
        <v>0</v>
      </c>
      <c r="DU75" s="13">
        <v>0</v>
      </c>
      <c r="DV75" s="13">
        <v>0</v>
      </c>
      <c r="DW75" s="13">
        <v>0</v>
      </c>
      <c r="DX75" s="13">
        <v>0</v>
      </c>
      <c r="DY75" s="13">
        <v>0</v>
      </c>
      <c r="DZ75" s="13">
        <v>0</v>
      </c>
      <c r="EA75" s="13">
        <v>0</v>
      </c>
      <c r="EB75" s="13">
        <v>0</v>
      </c>
      <c r="EC75" s="13">
        <v>0</v>
      </c>
      <c r="ED75" s="13">
        <v>0</v>
      </c>
      <c r="EE75" s="13">
        <v>4</v>
      </c>
      <c r="EF75" s="13">
        <v>4</v>
      </c>
      <c r="EG75" s="13">
        <v>0</v>
      </c>
      <c r="EH75" s="13">
        <v>0</v>
      </c>
      <c r="EI75" s="13">
        <v>0</v>
      </c>
      <c r="EJ75" s="13">
        <v>0</v>
      </c>
      <c r="EK75" s="13">
        <v>800</v>
      </c>
      <c r="EL75" s="13">
        <v>800</v>
      </c>
      <c r="EM75" s="13"/>
      <c r="EN75" s="13">
        <v>0</v>
      </c>
      <c r="EO75" s="13">
        <v>0</v>
      </c>
      <c r="EP75" s="13">
        <v>0</v>
      </c>
      <c r="EQ75" s="13">
        <v>0</v>
      </c>
      <c r="ER75" s="13">
        <v>0</v>
      </c>
      <c r="ES75" s="13"/>
      <c r="ET75" s="13"/>
      <c r="EU75" s="13">
        <v>0</v>
      </c>
      <c r="EV75" s="13">
        <v>0</v>
      </c>
      <c r="EW75" s="13">
        <v>0</v>
      </c>
      <c r="EX75" s="13">
        <v>0</v>
      </c>
      <c r="EY75" s="13">
        <v>0</v>
      </c>
      <c r="EZ75" s="13">
        <v>0</v>
      </c>
      <c r="FA75" s="13">
        <v>0</v>
      </c>
      <c r="FB75" s="13">
        <v>0</v>
      </c>
      <c r="FC75" s="13">
        <v>0</v>
      </c>
      <c r="FD75" s="13">
        <v>0</v>
      </c>
      <c r="FE75" s="13">
        <v>0</v>
      </c>
      <c r="FF75" s="13">
        <v>0</v>
      </c>
      <c r="FG75" s="13">
        <v>0</v>
      </c>
      <c r="FH75" s="13">
        <v>0</v>
      </c>
      <c r="FI75" s="13">
        <v>0</v>
      </c>
      <c r="FJ75" s="13">
        <v>0</v>
      </c>
      <c r="FK75" s="13">
        <v>0</v>
      </c>
      <c r="FL75" s="13">
        <v>0</v>
      </c>
      <c r="FM75" s="13">
        <v>0</v>
      </c>
      <c r="FN75" s="13">
        <v>0</v>
      </c>
      <c r="FO75" s="13">
        <v>0</v>
      </c>
      <c r="FP75" s="13">
        <v>40</v>
      </c>
      <c r="FQ75" s="13">
        <v>40</v>
      </c>
      <c r="FR75" s="13">
        <v>0</v>
      </c>
      <c r="FS75" s="13">
        <v>0</v>
      </c>
      <c r="FT75" s="13">
        <v>0</v>
      </c>
      <c r="FU75" s="13">
        <v>0</v>
      </c>
      <c r="FV75" s="13">
        <v>1600</v>
      </c>
      <c r="FW75" s="13">
        <v>1600</v>
      </c>
      <c r="FX75" s="13">
        <v>466.26</v>
      </c>
      <c r="FY75" s="13">
        <v>300</v>
      </c>
      <c r="FZ75" s="14">
        <v>300</v>
      </c>
      <c r="GA75" s="13">
        <v>0</v>
      </c>
      <c r="GB75" s="13">
        <v>300</v>
      </c>
      <c r="GC75" s="13">
        <v>300</v>
      </c>
      <c r="GD75" s="13"/>
      <c r="GE75" s="13"/>
      <c r="GF75" s="13">
        <v>0</v>
      </c>
      <c r="GG75" s="13">
        <v>0</v>
      </c>
      <c r="GH75" s="13">
        <v>0</v>
      </c>
      <c r="GI75" s="13">
        <v>0</v>
      </c>
      <c r="GJ75" s="13">
        <v>0</v>
      </c>
      <c r="GK75" s="13">
        <v>0</v>
      </c>
      <c r="GL75" s="13">
        <v>0</v>
      </c>
      <c r="GM75" s="13">
        <v>0</v>
      </c>
      <c r="GN75" s="13">
        <v>0</v>
      </c>
      <c r="GO75" s="13">
        <v>0</v>
      </c>
      <c r="GP75" s="13">
        <v>0</v>
      </c>
      <c r="GQ75" s="13">
        <v>0</v>
      </c>
      <c r="GR75" s="13">
        <v>0</v>
      </c>
      <c r="GS75" s="13">
        <v>0</v>
      </c>
      <c r="GT75" s="13">
        <v>0</v>
      </c>
      <c r="GU75" s="13">
        <v>0</v>
      </c>
      <c r="GV75" s="13">
        <v>0</v>
      </c>
      <c r="GW75" s="13">
        <v>0</v>
      </c>
      <c r="GX75" s="13">
        <v>0</v>
      </c>
      <c r="GY75" s="13">
        <v>0</v>
      </c>
      <c r="GZ75" s="13">
        <v>0</v>
      </c>
      <c r="HA75" s="13">
        <v>10750</v>
      </c>
      <c r="HB75" s="13">
        <v>14750</v>
      </c>
      <c r="HC75" s="13">
        <v>365</v>
      </c>
      <c r="HD75" s="13">
        <v>14000</v>
      </c>
      <c r="HE75" s="13">
        <v>20000</v>
      </c>
      <c r="HF75" s="13">
        <v>3183.86</v>
      </c>
      <c r="HG75" s="13">
        <v>19500</v>
      </c>
      <c r="HH75" s="13">
        <v>19500</v>
      </c>
      <c r="HI75" s="13">
        <v>7876.22</v>
      </c>
      <c r="HJ75" s="13">
        <v>8782</v>
      </c>
      <c r="HK75" s="13">
        <v>15000</v>
      </c>
      <c r="HL75" s="13">
        <v>20389.439999999999</v>
      </c>
      <c r="HM75" s="13">
        <v>20210</v>
      </c>
      <c r="HN75" s="13">
        <v>20210</v>
      </c>
      <c r="HO75" s="13"/>
      <c r="HP75" s="13"/>
      <c r="HQ75" s="13">
        <v>0</v>
      </c>
      <c r="HR75" s="13">
        <v>0</v>
      </c>
      <c r="HS75" s="13">
        <v>0</v>
      </c>
      <c r="HT75" s="13">
        <v>0</v>
      </c>
      <c r="HU75" s="13">
        <v>0</v>
      </c>
      <c r="HV75" s="13">
        <v>0</v>
      </c>
      <c r="HW75" s="13">
        <v>0</v>
      </c>
      <c r="HX75" s="13">
        <v>0</v>
      </c>
      <c r="HY75" s="13">
        <v>0</v>
      </c>
      <c r="HZ75" s="13">
        <v>0</v>
      </c>
      <c r="IA75" s="13">
        <v>0</v>
      </c>
      <c r="IB75" s="13">
        <v>0</v>
      </c>
      <c r="IC75" s="13">
        <v>0</v>
      </c>
      <c r="ID75" s="13">
        <v>0</v>
      </c>
      <c r="IE75" s="13">
        <v>0</v>
      </c>
      <c r="IF75" s="13">
        <v>0</v>
      </c>
      <c r="IG75" s="13">
        <v>0</v>
      </c>
      <c r="IH75" s="13">
        <v>0</v>
      </c>
      <c r="II75" s="13">
        <v>0</v>
      </c>
      <c r="IJ75" s="13">
        <v>0</v>
      </c>
      <c r="IK75" s="13">
        <v>0</v>
      </c>
      <c r="IL75" s="13">
        <v>2850</v>
      </c>
      <c r="IM75" s="13">
        <v>2850</v>
      </c>
      <c r="IN75" s="13">
        <v>80.3</v>
      </c>
      <c r="IO75" s="13">
        <v>0</v>
      </c>
      <c r="IP75" s="13">
        <v>0</v>
      </c>
      <c r="IQ75" s="13">
        <v>0</v>
      </c>
      <c r="IR75" s="13">
        <v>0</v>
      </c>
      <c r="IS75" s="13">
        <v>0</v>
      </c>
      <c r="IT75" s="13">
        <v>0</v>
      </c>
      <c r="IU75" s="13">
        <v>0</v>
      </c>
      <c r="IV75" s="13">
        <v>0</v>
      </c>
      <c r="IW75" s="13">
        <v>0</v>
      </c>
      <c r="IX75" s="13">
        <v>0</v>
      </c>
      <c r="IY75" s="13">
        <v>0</v>
      </c>
      <c r="IZ75" s="13"/>
      <c r="JA75" s="13"/>
      <c r="JB75" s="13">
        <f>C75+BY75+AN75+DJ75+EU75+GF75+HQ75</f>
        <v>0</v>
      </c>
      <c r="JC75" s="13">
        <f>D75+BZ75+AO75+DK75+EV75+GG75+HR75</f>
        <v>0</v>
      </c>
      <c r="JD75" s="13">
        <f>E75+CA75+AP75+DL75+EW75+GH75+HS75</f>
        <v>0</v>
      </c>
      <c r="JE75" s="13">
        <f>F75+CB75+AQ75+DM75+EX75+GI75+HT75</f>
        <v>0</v>
      </c>
      <c r="JF75" s="13">
        <f>G75+CC75+AR75+DN75+EY75+GJ75+HU75</f>
        <v>0</v>
      </c>
      <c r="JG75" s="13">
        <f>H75+CD75+AS75+DO75+EZ75+GK75+HV75</f>
        <v>0</v>
      </c>
      <c r="JH75" s="13">
        <f>I75+CE75+AT75+DP75+FA75+GL75+HW75</f>
        <v>0</v>
      </c>
      <c r="JI75" s="13">
        <f>J75+CF75+AU75+DQ75+FB75+GM75+HX75</f>
        <v>0</v>
      </c>
      <c r="JJ75" s="13">
        <f>K75+CG75+AV75+DR75+FC75+GN75+HY75</f>
        <v>0</v>
      </c>
      <c r="JK75" s="13">
        <f>L75+CH75+AW75+DS75+FD75+GO75+HZ75</f>
        <v>0</v>
      </c>
      <c r="JL75" s="13">
        <f>M75+CI75+AX75+DT75+FE75+GP75+IA75</f>
        <v>0</v>
      </c>
      <c r="JM75" s="13">
        <f>N75+CJ75+AY75+DU75+FF75+GQ75+IB75</f>
        <v>0</v>
      </c>
      <c r="JN75" s="13">
        <f>O75+CK75+AZ75+DV75+FG75+GR75+IC75</f>
        <v>0</v>
      </c>
      <c r="JO75" s="13">
        <f>P75+CL75+BA75+DW75+FH75+GS75+ID75</f>
        <v>0</v>
      </c>
      <c r="JP75" s="13">
        <f>Q75+CM75+BB75+DX75+FI75+GT75+IE75</f>
        <v>0</v>
      </c>
      <c r="JQ75" s="13">
        <f>R75+CN75+BC75+DY75+FJ75+GU75+IF75</f>
        <v>0</v>
      </c>
      <c r="JR75" s="13">
        <f>S75+CO75+BD75+DZ75+FK75+GV75+IG75</f>
        <v>0</v>
      </c>
      <c r="JS75" s="13">
        <f>T75+CP75+BE75+EA75+FL75+GW75+IH75</f>
        <v>0</v>
      </c>
      <c r="JT75" s="13">
        <f>U75+CQ75+BF75+EB75+FM75+GX75+II75</f>
        <v>0</v>
      </c>
      <c r="JU75" s="13">
        <f>V75+CR75+BG75+EC75+FN75+GY75+IJ75</f>
        <v>0</v>
      </c>
      <c r="JV75" s="13">
        <f>W75+CS75+BH75+ED75+FO75+GZ75+IK75</f>
        <v>0</v>
      </c>
      <c r="JW75" s="13">
        <f>X75+CT75+BI75+EE75+FP75+HA75+IL75</f>
        <v>15704</v>
      </c>
      <c r="JX75" s="13">
        <f>Y75+CU75+BJ75+EF75+FQ75+HB75+IM75</f>
        <v>19704</v>
      </c>
      <c r="JY75" s="13">
        <f>Z75+BK75+CV75+EG75+FR75+HC75+IN75</f>
        <v>445.3</v>
      </c>
      <c r="JZ75" s="13">
        <f>AA75+BL75+CW75+EH75+FS75+HD75+IO75</f>
        <v>16500</v>
      </c>
      <c r="KA75" s="13">
        <f>AB75+BM75+CX75+EI75+FT75+HE75+IP75</f>
        <v>22500</v>
      </c>
      <c r="KB75" s="13">
        <f>AC75+BN75+CY75+EJ75+FU75+HF75+IQ75</f>
        <v>3183.86</v>
      </c>
      <c r="KC75" s="13">
        <f>AD75+BO75+CZ75+EK75+FV75+HG75+IR75</f>
        <v>36800</v>
      </c>
      <c r="KD75" s="13">
        <f>AE75+BP75+DA75+EL75+FW75+HH75+IS75</f>
        <v>36800</v>
      </c>
      <c r="KE75" s="13">
        <f>AF75+BQ75+DB75+EM75+FX75+HI75+IT75</f>
        <v>10795.900000000001</v>
      </c>
      <c r="KF75" s="13">
        <f>AG75+BR75+DC75+EN75+FY75+HJ75+IU75</f>
        <v>11582</v>
      </c>
      <c r="KG75" s="13">
        <f>AH75+BS75+DD75+EO75+FZ75+HK75+IV75</f>
        <v>17851.02</v>
      </c>
      <c r="KH75" s="13">
        <f>AI75+BT75+DE75+EP75+GA75+HL75+IW75</f>
        <v>22940.46</v>
      </c>
      <c r="KI75" s="13">
        <f>AJ75+BU75+DF75+EQ75+GB75+HM75+IX75</f>
        <v>23218</v>
      </c>
      <c r="KJ75" s="13">
        <f>AK75+BV75+DG75+ER75+GC75+HN75+IY75</f>
        <v>23218</v>
      </c>
      <c r="KK75" s="13">
        <f>AL75+BW75+DH75+ES75+GD75+HO75+IZ75</f>
        <v>0</v>
      </c>
      <c r="KL75" s="13">
        <f>AM75+BX75+DI75+ET75+GE75+HP75+JA75</f>
        <v>0</v>
      </c>
    </row>
    <row r="76" spans="1:298" ht="15" customHeight="1" x14ac:dyDescent="0.25">
      <c r="A76" s="5">
        <v>43</v>
      </c>
      <c r="B76" s="8" t="s">
        <v>93</v>
      </c>
      <c r="C76" s="12">
        <f t="shared" ref="C76:D76" si="1256">SUM(C77:C79)</f>
        <v>0</v>
      </c>
      <c r="D76" s="12">
        <f t="shared" si="1256"/>
        <v>0</v>
      </c>
      <c r="E76" s="12">
        <f t="shared" ref="E76:HV76" si="1257">SUM(E77:E79)</f>
        <v>0</v>
      </c>
      <c r="F76" s="12">
        <f t="shared" si="1257"/>
        <v>2</v>
      </c>
      <c r="G76" s="12">
        <f t="shared" ref="G76" si="1258">SUM(G77:G79)</f>
        <v>3</v>
      </c>
      <c r="H76" s="12">
        <f t="shared" si="1257"/>
        <v>0.67</v>
      </c>
      <c r="I76" s="12">
        <f t="shared" si="1257"/>
        <v>0.9</v>
      </c>
      <c r="J76" s="12">
        <f t="shared" ref="J76" si="1259">SUM(J77:J79)</f>
        <v>0.95000000000000007</v>
      </c>
      <c r="K76" s="12">
        <f t="shared" si="1257"/>
        <v>7.09</v>
      </c>
      <c r="L76" s="12">
        <f t="shared" ref="L76:M76" si="1260">SUM(L77:L79)</f>
        <v>10</v>
      </c>
      <c r="M76" s="12">
        <f t="shared" si="1260"/>
        <v>10.08</v>
      </c>
      <c r="N76" s="12">
        <f>SUM(N77:N79)</f>
        <v>0.12</v>
      </c>
      <c r="O76" s="12">
        <f t="shared" ref="O76" si="1261">SUM(O77:O79)</f>
        <v>5</v>
      </c>
      <c r="P76" s="12">
        <f t="shared" ref="P76:S76" si="1262">SUM(P77:P79)</f>
        <v>5</v>
      </c>
      <c r="Q76" s="12">
        <f>SUM(Q77:Q79)</f>
        <v>0.77</v>
      </c>
      <c r="R76" s="12">
        <f t="shared" ref="R76" si="1263">SUM(R77:R79)</f>
        <v>1.35</v>
      </c>
      <c r="S76" s="12">
        <f t="shared" si="1262"/>
        <v>1.85</v>
      </c>
      <c r="T76" s="12">
        <f>SUM(T77:T79)</f>
        <v>0.05</v>
      </c>
      <c r="U76" s="12">
        <f t="shared" ref="U76" si="1264">SUM(U77:U79)</f>
        <v>1</v>
      </c>
      <c r="V76" s="12">
        <f t="shared" ref="V76:Y76" si="1265">SUM(V77:V79)</f>
        <v>1.5</v>
      </c>
      <c r="W76" s="12">
        <f t="shared" si="1265"/>
        <v>0.3</v>
      </c>
      <c r="X76" s="12">
        <f t="shared" ref="X76" si="1266">SUM(X77:X79)</f>
        <v>1</v>
      </c>
      <c r="Y76" s="12">
        <f t="shared" si="1265"/>
        <v>1</v>
      </c>
      <c r="Z76" s="12">
        <f t="shared" ref="Z76:AD76" si="1267">SUM(Z77:Z79)</f>
        <v>0</v>
      </c>
      <c r="AA76" s="12">
        <f t="shared" si="1267"/>
        <v>1</v>
      </c>
      <c r="AB76" s="12">
        <f t="shared" ref="AB76:AK76" si="1268">SUM(AB77:AB79)</f>
        <v>4</v>
      </c>
      <c r="AC76" s="12">
        <f t="shared" si="1267"/>
        <v>5.43</v>
      </c>
      <c r="AD76" s="12">
        <f t="shared" si="1267"/>
        <v>0</v>
      </c>
      <c r="AE76" s="12">
        <f t="shared" si="1268"/>
        <v>0.1</v>
      </c>
      <c r="AF76" s="12">
        <f t="shared" ref="AF76" si="1269">SUM(AF77:AF79)</f>
        <v>0.08</v>
      </c>
      <c r="AG76" s="12">
        <f t="shared" ref="AG76:AI76" si="1270">SUM(AG77:AG79)</f>
        <v>0</v>
      </c>
      <c r="AH76" s="12">
        <f t="shared" si="1270"/>
        <v>0</v>
      </c>
      <c r="AI76" s="12">
        <f t="shared" si="1270"/>
        <v>0</v>
      </c>
      <c r="AJ76" s="12">
        <f t="shared" si="1268"/>
        <v>0</v>
      </c>
      <c r="AK76" s="12">
        <f t="shared" si="1268"/>
        <v>0</v>
      </c>
      <c r="AL76" s="12">
        <f t="shared" ref="AL76:AM76" si="1271">SUM(AL77:AL79)</f>
        <v>0</v>
      </c>
      <c r="AM76" s="12">
        <f t="shared" si="1271"/>
        <v>0</v>
      </c>
      <c r="AN76" s="12">
        <f>SUM(AN77:AN79)</f>
        <v>0</v>
      </c>
      <c r="AO76" s="12">
        <f t="shared" ref="AO76:AS76" si="1272">SUM(AO77:AO79)</f>
        <v>0</v>
      </c>
      <c r="AP76" s="12">
        <f t="shared" si="1272"/>
        <v>0</v>
      </c>
      <c r="AQ76" s="12">
        <f t="shared" ref="AQ76" si="1273">SUM(AQ77:AQ79)</f>
        <v>9</v>
      </c>
      <c r="AR76" s="12">
        <f t="shared" si="1272"/>
        <v>12.94</v>
      </c>
      <c r="AS76" s="12">
        <f t="shared" si="1272"/>
        <v>3.14</v>
      </c>
      <c r="AT76" s="12">
        <f>SUM(AT77:AT79)</f>
        <v>4.2</v>
      </c>
      <c r="AU76" s="12">
        <f>SUM(AU77:AU79)</f>
        <v>4.7</v>
      </c>
      <c r="AV76" s="12">
        <f>SUM(AV77:AV79)</f>
        <v>33.03</v>
      </c>
      <c r="AW76" s="12">
        <f t="shared" ref="AW76" si="1274">SUM(AW77:AW79)</f>
        <v>45</v>
      </c>
      <c r="AX76" s="12">
        <f>SUM(AX77:AX79)</f>
        <v>45.41</v>
      </c>
      <c r="AY76" s="12">
        <f t="shared" ref="AY76:AZ76" si="1275">SUM(AY77:AY79)</f>
        <v>0.61</v>
      </c>
      <c r="AZ76" s="12">
        <f t="shared" si="1275"/>
        <v>15</v>
      </c>
      <c r="BA76" s="12">
        <f t="shared" ref="BA76:BF76" si="1276">SUM(BA77:BA79)</f>
        <v>15</v>
      </c>
      <c r="BB76" s="12">
        <f t="shared" si="1276"/>
        <v>3.64</v>
      </c>
      <c r="BC76" s="12">
        <f t="shared" ref="BC76:BD76" si="1277">SUM(BC77:BC79)</f>
        <v>6.3</v>
      </c>
      <c r="BD76" s="12">
        <f t="shared" si="1277"/>
        <v>6.6</v>
      </c>
      <c r="BE76" s="12">
        <f t="shared" si="1276"/>
        <v>0.26</v>
      </c>
      <c r="BF76" s="12">
        <f t="shared" si="1276"/>
        <v>6</v>
      </c>
      <c r="BG76" s="12">
        <f>SUM(BG77:BG79)</f>
        <v>7</v>
      </c>
      <c r="BH76" s="12">
        <f>SUM(BH77:BH79)</f>
        <v>1.43</v>
      </c>
      <c r="BI76" s="12">
        <f t="shared" ref="BI76" si="1278">SUM(BI77:BI79)</f>
        <v>4</v>
      </c>
      <c r="BJ76" s="12">
        <f>SUM(BJ77:BJ79)</f>
        <v>4</v>
      </c>
      <c r="BK76" s="12">
        <f t="shared" ref="BK76:BN76" si="1279">SUM(BK77:BK79)</f>
        <v>0</v>
      </c>
      <c r="BL76" s="12">
        <f t="shared" ref="BL76" si="1280">SUM(BL77:BL79)</f>
        <v>4</v>
      </c>
      <c r="BM76" s="12">
        <f t="shared" si="1279"/>
        <v>24</v>
      </c>
      <c r="BN76" s="12">
        <f t="shared" si="1279"/>
        <v>20.59</v>
      </c>
      <c r="BO76" s="12">
        <f t="shared" ref="BO76:BV76" si="1281">SUM(BO77:BO79)</f>
        <v>0</v>
      </c>
      <c r="BP76" s="12">
        <f t="shared" ref="BP76" si="1282">SUM(BP77:BP79)</f>
        <v>1</v>
      </c>
      <c r="BQ76" s="12">
        <f>SUM(BQ77:BQ79)</f>
        <v>0.32</v>
      </c>
      <c r="BR76" s="12">
        <f t="shared" ref="BR76:BT76" si="1283">SUM(BR77:BR79)</f>
        <v>0</v>
      </c>
      <c r="BS76" s="12">
        <f t="shared" si="1283"/>
        <v>0</v>
      </c>
      <c r="BT76" s="12">
        <f t="shared" si="1283"/>
        <v>0</v>
      </c>
      <c r="BU76" s="12">
        <f t="shared" si="1281"/>
        <v>0</v>
      </c>
      <c r="BV76" s="12">
        <f t="shared" si="1281"/>
        <v>0</v>
      </c>
      <c r="BW76" s="12">
        <f t="shared" ref="BW76:BX76" si="1284">SUM(BW77:BW79)</f>
        <v>0</v>
      </c>
      <c r="BX76" s="12">
        <f t="shared" si="1284"/>
        <v>0</v>
      </c>
      <c r="BY76" s="12">
        <f>SUM(BY77:BY79)</f>
        <v>0</v>
      </c>
      <c r="BZ76" s="12">
        <f>SUM(BZ77:BZ79)</f>
        <v>0</v>
      </c>
      <c r="CA76" s="12">
        <f>SUM(CA77:CA79)</f>
        <v>0</v>
      </c>
      <c r="CB76" s="12">
        <f t="shared" ref="CB76" si="1285">SUM(CB77:CB79)</f>
        <v>3</v>
      </c>
      <c r="CC76" s="12">
        <f>SUM(CC77:CC79)</f>
        <v>4.74</v>
      </c>
      <c r="CD76" s="12">
        <f>SUM(CD77:CD79)</f>
        <v>1.2</v>
      </c>
      <c r="CE76" s="12">
        <f>SUM(CE77:CE79)</f>
        <v>1.6</v>
      </c>
      <c r="CF76" s="12">
        <f>SUM(CF77:CF79)</f>
        <v>1.75</v>
      </c>
      <c r="CG76" s="12">
        <f>SUM(CG77:CG79)</f>
        <v>12.58</v>
      </c>
      <c r="CH76" s="12">
        <f t="shared" ref="CH76" si="1286">SUM(CH77:CH79)</f>
        <v>18</v>
      </c>
      <c r="CI76" s="12">
        <f>SUM(CI77:CI79)</f>
        <v>18.16</v>
      </c>
      <c r="CJ76" s="12">
        <f t="shared" ref="CJ76:CK76" si="1287">SUM(CJ77:CJ79)</f>
        <v>0.23</v>
      </c>
      <c r="CK76" s="12">
        <f t="shared" si="1287"/>
        <v>10</v>
      </c>
      <c r="CL76" s="12">
        <f t="shared" ref="CL76:CQ76" si="1288">SUM(CL77:CL79)</f>
        <v>10</v>
      </c>
      <c r="CM76" s="12">
        <f>SUM(CM77:CM79)</f>
        <v>1.39</v>
      </c>
      <c r="CN76" s="12">
        <f t="shared" ref="CN76" si="1289">SUM(CN77:CN79)</f>
        <v>2.4</v>
      </c>
      <c r="CO76" s="12">
        <f>SUM(CO77:CO79)</f>
        <v>2.5</v>
      </c>
      <c r="CP76" s="12">
        <f t="shared" si="1288"/>
        <v>0.1</v>
      </c>
      <c r="CQ76" s="12">
        <f t="shared" si="1288"/>
        <v>2.4</v>
      </c>
      <c r="CR76" s="12">
        <f>SUM(CR77:CR79)</f>
        <v>3.4</v>
      </c>
      <c r="CS76" s="12">
        <f>SUM(CS77:CS79)</f>
        <v>0.54</v>
      </c>
      <c r="CT76" s="12">
        <f t="shared" ref="CT76" si="1290">SUM(CT77:CT79)</f>
        <v>2</v>
      </c>
      <c r="CU76" s="12">
        <f>SUM(CU77:CU79)</f>
        <v>2</v>
      </c>
      <c r="CV76" s="12">
        <f t="shared" ref="CV76:DE76" si="1291">SUM(CV77:CV79)</f>
        <v>0</v>
      </c>
      <c r="CW76" s="12">
        <f t="shared" ref="CW76" si="1292">SUM(CW77:CW79)</f>
        <v>1.5</v>
      </c>
      <c r="CX76" s="12">
        <f t="shared" si="1291"/>
        <v>16</v>
      </c>
      <c r="CY76" s="12">
        <f t="shared" si="1291"/>
        <v>8.14</v>
      </c>
      <c r="CZ76" s="12">
        <f t="shared" si="1291"/>
        <v>0</v>
      </c>
      <c r="DA76" s="12">
        <f t="shared" ref="DA76:DB76" si="1293">SUM(DA77:DA79)</f>
        <v>1</v>
      </c>
      <c r="DB76" s="12">
        <f t="shared" si="1293"/>
        <v>0.12</v>
      </c>
      <c r="DC76" s="12">
        <f t="shared" ref="DC76" si="1294">SUM(DC77:DC79)</f>
        <v>0</v>
      </c>
      <c r="DD76" s="12">
        <f t="shared" si="1291"/>
        <v>0</v>
      </c>
      <c r="DE76" s="12">
        <f t="shared" si="1291"/>
        <v>0</v>
      </c>
      <c r="DF76" s="12">
        <f t="shared" ref="DF76:DJ76" si="1295">SUM(DF77:DF79)</f>
        <v>0</v>
      </c>
      <c r="DG76" s="12">
        <f t="shared" si="1295"/>
        <v>0</v>
      </c>
      <c r="DH76" s="12">
        <f t="shared" ref="DH76:DI76" si="1296">SUM(DH77:DH79)</f>
        <v>0</v>
      </c>
      <c r="DI76" s="12">
        <f t="shared" si="1296"/>
        <v>0</v>
      </c>
      <c r="DJ76" s="12">
        <f t="shared" si="1295"/>
        <v>0</v>
      </c>
      <c r="DK76" s="12">
        <f t="shared" ref="DK76:DO76" si="1297">SUM(DK77:DK79)</f>
        <v>0</v>
      </c>
      <c r="DL76" s="12">
        <f t="shared" si="1297"/>
        <v>0</v>
      </c>
      <c r="DM76" s="12">
        <f t="shared" ref="DM76" si="1298">SUM(DM77:DM79)</f>
        <v>0</v>
      </c>
      <c r="DN76" s="12">
        <f t="shared" si="1297"/>
        <v>0.1</v>
      </c>
      <c r="DO76" s="12">
        <f t="shared" si="1297"/>
        <v>0.08</v>
      </c>
      <c r="DP76" s="12">
        <f>SUM(DP77:DP79)</f>
        <v>0.1</v>
      </c>
      <c r="DQ76" s="12">
        <f>SUM(DQ77:DQ79)</f>
        <v>0.1</v>
      </c>
      <c r="DR76" s="12">
        <f t="shared" ref="DR76:EY76" si="1299">SUM(DR77:DR79)</f>
        <v>0.78</v>
      </c>
      <c r="DS76" s="12">
        <f t="shared" ref="DS76" si="1300">SUM(DS77:DS79)</f>
        <v>1</v>
      </c>
      <c r="DT76" s="12">
        <f t="shared" si="1299"/>
        <v>1</v>
      </c>
      <c r="DU76" s="12">
        <f t="shared" ref="DU76:DV76" si="1301">SUM(DU77:DU79)</f>
        <v>0</v>
      </c>
      <c r="DV76" s="12">
        <f t="shared" si="1301"/>
        <v>0</v>
      </c>
      <c r="DW76" s="12">
        <f t="shared" ref="DW76:EB76" si="1302">SUM(DW77:DW79)</f>
        <v>1</v>
      </c>
      <c r="DX76" s="12">
        <f t="shared" si="1299"/>
        <v>0.09</v>
      </c>
      <c r="DY76" s="12">
        <f t="shared" ref="DY76" si="1303">SUM(DY77:DY79)</f>
        <v>0.15</v>
      </c>
      <c r="DZ76" s="12">
        <f t="shared" si="1299"/>
        <v>0.15</v>
      </c>
      <c r="EA76" s="12">
        <f t="shared" si="1302"/>
        <v>0</v>
      </c>
      <c r="EB76" s="12">
        <f t="shared" si="1302"/>
        <v>1</v>
      </c>
      <c r="EC76" s="12">
        <f t="shared" ref="EC76:EL76" si="1304">SUM(EC77:EC79)</f>
        <v>2</v>
      </c>
      <c r="ED76" s="12">
        <f t="shared" si="1304"/>
        <v>0.04</v>
      </c>
      <c r="EE76" s="12">
        <f t="shared" ref="EE76" si="1305">SUM(EE77:EE79)</f>
        <v>1</v>
      </c>
      <c r="EF76" s="12">
        <f t="shared" si="1304"/>
        <v>1</v>
      </c>
      <c r="EG76" s="12">
        <f t="shared" si="1304"/>
        <v>0</v>
      </c>
      <c r="EH76" s="12">
        <f t="shared" ref="EH76" si="1306">SUM(EH77:EH79)</f>
        <v>0.4</v>
      </c>
      <c r="EI76" s="12">
        <f t="shared" si="1304"/>
        <v>5</v>
      </c>
      <c r="EJ76" s="12">
        <f t="shared" si="1304"/>
        <v>2.16</v>
      </c>
      <c r="EK76" s="12">
        <f t="shared" si="1304"/>
        <v>0</v>
      </c>
      <c r="EL76" s="12">
        <f t="shared" si="1304"/>
        <v>1</v>
      </c>
      <c r="EM76" s="12">
        <f t="shared" ref="EM76:EU76" si="1307">SUM(EM77:EM79)</f>
        <v>0.03</v>
      </c>
      <c r="EN76" s="12">
        <f t="shared" ref="EN76:EP76" si="1308">SUM(EN77:EN79)</f>
        <v>0</v>
      </c>
      <c r="EO76" s="12">
        <f t="shared" si="1308"/>
        <v>0</v>
      </c>
      <c r="EP76" s="12">
        <f t="shared" si="1308"/>
        <v>0</v>
      </c>
      <c r="EQ76" s="12">
        <f t="shared" si="1307"/>
        <v>0</v>
      </c>
      <c r="ER76" s="12">
        <f t="shared" si="1307"/>
        <v>0</v>
      </c>
      <c r="ES76" s="12">
        <f t="shared" ref="ES76:ET76" si="1309">SUM(ES77:ES79)</f>
        <v>0</v>
      </c>
      <c r="ET76" s="12">
        <f t="shared" si="1309"/>
        <v>0</v>
      </c>
      <c r="EU76" s="12">
        <f t="shared" si="1307"/>
        <v>0</v>
      </c>
      <c r="EV76" s="12">
        <f t="shared" si="1299"/>
        <v>0</v>
      </c>
      <c r="EW76" s="12">
        <f t="shared" si="1299"/>
        <v>0</v>
      </c>
      <c r="EX76" s="12">
        <f t="shared" ref="EX76" si="1310">SUM(EX77:EX79)</f>
        <v>2</v>
      </c>
      <c r="EY76" s="12">
        <f t="shared" si="1299"/>
        <v>3</v>
      </c>
      <c r="EZ76" s="12">
        <f t="shared" si="1257"/>
        <v>0.75</v>
      </c>
      <c r="FA76" s="12">
        <f>SUM(FA77:FA79)</f>
        <v>1</v>
      </c>
      <c r="FB76" s="12">
        <f>SUM(FB77:FB79)</f>
        <v>2</v>
      </c>
      <c r="FC76" s="12">
        <f t="shared" ref="FC76:GJ76" si="1311">SUM(FC77:FC79)</f>
        <v>7.88</v>
      </c>
      <c r="FD76" s="12">
        <f t="shared" ref="FD76:FE76" si="1312">SUM(FD77:FD79)</f>
        <v>11</v>
      </c>
      <c r="FE76" s="12">
        <f t="shared" si="1312"/>
        <v>11.09</v>
      </c>
      <c r="FF76" s="12">
        <f>SUM(FF77:FF79)</f>
        <v>0.14000000000000001</v>
      </c>
      <c r="FG76" s="12">
        <f>SUM(FG77:FG79)</f>
        <v>5</v>
      </c>
      <c r="FH76" s="12">
        <f>SUM(FH77:FH79)</f>
        <v>5</v>
      </c>
      <c r="FI76" s="12">
        <f t="shared" ref="FI76:FK76" si="1313">SUM(FI77:FI79)</f>
        <v>0.86</v>
      </c>
      <c r="FJ76" s="12">
        <f t="shared" ref="FJ76" si="1314">SUM(FJ77:FJ79)</f>
        <v>1.5</v>
      </c>
      <c r="FK76" s="12">
        <f t="shared" si="1313"/>
        <v>1.6</v>
      </c>
      <c r="FL76" s="12">
        <f t="shared" ref="FL76:FM76" si="1315">SUM(FL77:FL79)</f>
        <v>0.06</v>
      </c>
      <c r="FM76" s="12">
        <f t="shared" si="1315"/>
        <v>2</v>
      </c>
      <c r="FN76" s="12">
        <f t="shared" ref="FN76:FW76" si="1316">SUM(FN77:FN79)</f>
        <v>3</v>
      </c>
      <c r="FO76" s="12">
        <f t="shared" si="1316"/>
        <v>0.35</v>
      </c>
      <c r="FP76" s="12">
        <f t="shared" ref="FP76" si="1317">SUM(FP77:FP79)</f>
        <v>1</v>
      </c>
      <c r="FQ76" s="12">
        <f t="shared" si="1316"/>
        <v>1</v>
      </c>
      <c r="FR76" s="12">
        <f t="shared" si="1316"/>
        <v>0</v>
      </c>
      <c r="FS76" s="12">
        <f t="shared" ref="FS76" si="1318">SUM(FS77:FS79)</f>
        <v>0.8</v>
      </c>
      <c r="FT76" s="12">
        <f t="shared" si="1316"/>
        <v>4.8</v>
      </c>
      <c r="FU76" s="12">
        <f t="shared" si="1316"/>
        <v>4.33</v>
      </c>
      <c r="FV76" s="12">
        <f t="shared" si="1316"/>
        <v>0</v>
      </c>
      <c r="FW76" s="12">
        <f t="shared" si="1316"/>
        <v>1</v>
      </c>
      <c r="FX76" s="12">
        <f t="shared" ref="FX76:GF76" si="1319">SUM(FX77:FX79)</f>
        <v>7.0000000000000007E-2</v>
      </c>
      <c r="FY76" s="12">
        <f t="shared" ref="FY76" si="1320">SUM(FY77:FY79)</f>
        <v>0</v>
      </c>
      <c r="FZ76" s="12">
        <f t="shared" ref="FZ76:GA76" si="1321">SUM(FZ77:FZ79)</f>
        <v>0</v>
      </c>
      <c r="GA76" s="12">
        <f t="shared" si="1321"/>
        <v>0</v>
      </c>
      <c r="GB76" s="12">
        <f t="shared" si="1319"/>
        <v>0</v>
      </c>
      <c r="GC76" s="12">
        <f t="shared" si="1319"/>
        <v>0</v>
      </c>
      <c r="GD76" s="12">
        <f t="shared" ref="GD76:GE76" si="1322">SUM(GD77:GD79)</f>
        <v>0</v>
      </c>
      <c r="GE76" s="12">
        <f t="shared" si="1322"/>
        <v>0</v>
      </c>
      <c r="GF76" s="12">
        <f t="shared" si="1319"/>
        <v>57.3</v>
      </c>
      <c r="GG76" s="12">
        <f t="shared" si="1311"/>
        <v>57.3</v>
      </c>
      <c r="GH76" s="12">
        <f t="shared" si="1311"/>
        <v>338.90000000000003</v>
      </c>
      <c r="GI76" s="12">
        <f t="shared" ref="GI76" si="1323">SUM(GI77:GI79)</f>
        <v>5</v>
      </c>
      <c r="GJ76" s="12">
        <f t="shared" si="1311"/>
        <v>7</v>
      </c>
      <c r="GK76" s="12">
        <f t="shared" si="1257"/>
        <v>1.64</v>
      </c>
      <c r="GL76" s="12">
        <f>SUM(GL77:GL79)</f>
        <v>2.2000000000000002</v>
      </c>
      <c r="GM76" s="12">
        <f>SUM(GM77:GM79)</f>
        <v>2.4000000000000004</v>
      </c>
      <c r="GN76" s="12">
        <f t="shared" ref="GN76:HU76" si="1324">SUM(GN77:GN79)</f>
        <v>17.310000000000002</v>
      </c>
      <c r="GO76" s="12">
        <f t="shared" ref="GO76" si="1325">SUM(GO77:GO79)</f>
        <v>25</v>
      </c>
      <c r="GP76" s="12">
        <f t="shared" si="1324"/>
        <v>25.21</v>
      </c>
      <c r="GQ76" s="12">
        <f t="shared" ref="GQ76:GR76" si="1326">SUM(GQ77:GQ79)</f>
        <v>0.34</v>
      </c>
      <c r="GR76" s="12">
        <f t="shared" si="1326"/>
        <v>10</v>
      </c>
      <c r="GS76" s="12">
        <f t="shared" ref="GS76:GX76" si="1327">SUM(GS77:GS79)</f>
        <v>10</v>
      </c>
      <c r="GT76" s="12">
        <f t="shared" si="1324"/>
        <v>1.93</v>
      </c>
      <c r="GU76" s="12">
        <f t="shared" ref="GU76" si="1328">SUM(GU77:GU79)</f>
        <v>3.3</v>
      </c>
      <c r="GV76" s="12">
        <f t="shared" si="1324"/>
        <v>3.5</v>
      </c>
      <c r="GW76" s="12">
        <f t="shared" si="1327"/>
        <v>0.15</v>
      </c>
      <c r="GX76" s="12">
        <f t="shared" si="1327"/>
        <v>3</v>
      </c>
      <c r="GY76" s="12">
        <f t="shared" ref="GY76:HH76" si="1329">SUM(GY77:GY79)</f>
        <v>4</v>
      </c>
      <c r="GZ76" s="12">
        <f t="shared" si="1329"/>
        <v>0.76</v>
      </c>
      <c r="HA76" s="12">
        <f t="shared" ref="HA76" si="1330">SUM(HA77:HA79)</f>
        <v>3</v>
      </c>
      <c r="HB76" s="12">
        <f t="shared" si="1329"/>
        <v>3</v>
      </c>
      <c r="HC76" s="12">
        <f t="shared" si="1329"/>
        <v>0.08</v>
      </c>
      <c r="HD76" s="12">
        <f t="shared" ref="HD76" si="1331">SUM(HD77:HD79)</f>
        <v>2.5</v>
      </c>
      <c r="HE76" s="12">
        <f t="shared" si="1329"/>
        <v>30</v>
      </c>
      <c r="HF76" s="12">
        <f t="shared" si="1329"/>
        <v>23.85</v>
      </c>
      <c r="HG76" s="12">
        <f t="shared" si="1329"/>
        <v>45</v>
      </c>
      <c r="HH76" s="12">
        <f t="shared" si="1329"/>
        <v>45</v>
      </c>
      <c r="HI76" s="12">
        <f t="shared" ref="HI76:HQ76" si="1332">SUM(HI77:HI79)</f>
        <v>3.18</v>
      </c>
      <c r="HJ76" s="12">
        <f t="shared" ref="HJ76" si="1333">SUM(HJ77:HJ79)</f>
        <v>50</v>
      </c>
      <c r="HK76" s="12">
        <f t="shared" ref="HK76:HL76" si="1334">SUM(HK77:HK79)</f>
        <v>115</v>
      </c>
      <c r="HL76" s="12">
        <f t="shared" si="1334"/>
        <v>64.849999999999994</v>
      </c>
      <c r="HM76" s="12">
        <f t="shared" si="1332"/>
        <v>121</v>
      </c>
      <c r="HN76" s="12">
        <f t="shared" si="1332"/>
        <v>121</v>
      </c>
      <c r="HO76" s="12">
        <f t="shared" ref="HO76:HP76" si="1335">SUM(HO77:HO79)</f>
        <v>0</v>
      </c>
      <c r="HP76" s="12">
        <f t="shared" si="1335"/>
        <v>0</v>
      </c>
      <c r="HQ76" s="12">
        <f t="shared" si="1332"/>
        <v>0</v>
      </c>
      <c r="HR76" s="12">
        <f t="shared" si="1324"/>
        <v>0</v>
      </c>
      <c r="HS76" s="12">
        <f t="shared" si="1324"/>
        <v>0</v>
      </c>
      <c r="HT76" s="12">
        <f t="shared" ref="HT76" si="1336">SUM(HT77:HT79)</f>
        <v>0</v>
      </c>
      <c r="HU76" s="12">
        <f t="shared" si="1324"/>
        <v>0</v>
      </c>
      <c r="HV76" s="12">
        <f t="shared" si="1257"/>
        <v>0</v>
      </c>
      <c r="HW76" s="12">
        <f>SUM(HW77:HW79)</f>
        <v>0</v>
      </c>
      <c r="HX76" s="12">
        <f>SUM(HX77:HX79)</f>
        <v>0</v>
      </c>
      <c r="HY76" s="12">
        <f t="shared" ref="HY76:IG76" si="1337">SUM(HY77:HY79)</f>
        <v>0</v>
      </c>
      <c r="HZ76" s="12">
        <f t="shared" ref="HZ76" si="1338">SUM(HZ77:HZ79)</f>
        <v>0</v>
      </c>
      <c r="IA76" s="12">
        <f t="shared" si="1337"/>
        <v>0</v>
      </c>
      <c r="IB76" s="12">
        <f t="shared" ref="IB76:IC76" si="1339">SUM(IB77:IB79)</f>
        <v>0</v>
      </c>
      <c r="IC76" s="12">
        <f t="shared" si="1339"/>
        <v>0</v>
      </c>
      <c r="ID76" s="12">
        <f t="shared" ref="ID76:II76" si="1340">SUM(ID77:ID79)</f>
        <v>0</v>
      </c>
      <c r="IE76" s="12">
        <f t="shared" si="1337"/>
        <v>0</v>
      </c>
      <c r="IF76" s="12">
        <f t="shared" ref="IF76" si="1341">SUM(IF77:IF79)</f>
        <v>0</v>
      </c>
      <c r="IG76" s="12">
        <f t="shared" si="1337"/>
        <v>0</v>
      </c>
      <c r="IH76" s="12">
        <f t="shared" si="1340"/>
        <v>0</v>
      </c>
      <c r="II76" s="12">
        <f t="shared" si="1340"/>
        <v>0</v>
      </c>
      <c r="IJ76" s="12">
        <f t="shared" ref="IJ76:JJ76" si="1342">SUM(IJ77:IJ79)</f>
        <v>0</v>
      </c>
      <c r="IK76" s="12">
        <f t="shared" si="1342"/>
        <v>0</v>
      </c>
      <c r="IL76" s="12">
        <f t="shared" ref="IL76" si="1343">SUM(IL77:IL79)</f>
        <v>0</v>
      </c>
      <c r="IM76" s="12">
        <f t="shared" si="1342"/>
        <v>0</v>
      </c>
      <c r="IN76" s="12">
        <f t="shared" si="1342"/>
        <v>0</v>
      </c>
      <c r="IO76" s="12">
        <f t="shared" ref="IO76" si="1344">SUM(IO77:IO79)</f>
        <v>0</v>
      </c>
      <c r="IP76" s="12">
        <f t="shared" si="1342"/>
        <v>0</v>
      </c>
      <c r="IQ76" s="12">
        <f t="shared" si="1342"/>
        <v>0</v>
      </c>
      <c r="IR76" s="12">
        <f t="shared" ref="IR76:IY76" si="1345">SUM(IR77:IR79)</f>
        <v>0</v>
      </c>
      <c r="IS76" s="12">
        <f t="shared" ref="IS76" si="1346">SUM(IS77:IS79)</f>
        <v>0</v>
      </c>
      <c r="IT76" s="12">
        <f t="shared" si="1345"/>
        <v>0</v>
      </c>
      <c r="IU76" s="12">
        <f t="shared" ref="IU76:IW76" si="1347">SUM(IU77:IU79)</f>
        <v>0</v>
      </c>
      <c r="IV76" s="12">
        <f t="shared" si="1347"/>
        <v>0</v>
      </c>
      <c r="IW76" s="12">
        <f t="shared" si="1347"/>
        <v>0</v>
      </c>
      <c r="IX76" s="12">
        <f t="shared" si="1345"/>
        <v>0</v>
      </c>
      <c r="IY76" s="12">
        <f t="shared" si="1345"/>
        <v>0</v>
      </c>
      <c r="IZ76" s="12">
        <f t="shared" ref="IZ76:JA76" si="1348">SUM(IZ77:IZ79)</f>
        <v>0</v>
      </c>
      <c r="JA76" s="12">
        <f t="shared" si="1348"/>
        <v>0</v>
      </c>
      <c r="JB76" s="12">
        <f t="shared" si="1342"/>
        <v>57.3</v>
      </c>
      <c r="JC76" s="12">
        <f t="shared" ref="JC76" si="1349">SUM(JC77:JC79)</f>
        <v>57.3</v>
      </c>
      <c r="JD76" s="12">
        <f t="shared" si="1342"/>
        <v>338.90000000000003</v>
      </c>
      <c r="JE76" s="12">
        <f t="shared" si="1342"/>
        <v>21</v>
      </c>
      <c r="JF76" s="12">
        <f t="shared" ref="JF76" si="1350">SUM(JF77:JF79)</f>
        <v>30.78</v>
      </c>
      <c r="JG76" s="12">
        <f t="shared" si="1342"/>
        <v>7.4799999999999995</v>
      </c>
      <c r="JH76" s="12">
        <f t="shared" si="1342"/>
        <v>10</v>
      </c>
      <c r="JI76" s="12">
        <f t="shared" ref="JI76" si="1351">SUM(JI77:JI79)</f>
        <v>11.9</v>
      </c>
      <c r="JJ76" s="12">
        <f t="shared" si="1342"/>
        <v>78.67</v>
      </c>
      <c r="JK76" s="12">
        <f t="shared" ref="JK76:JL76" si="1352">SUM(JK77:JK79)</f>
        <v>110</v>
      </c>
      <c r="JL76" s="12">
        <f t="shared" si="1352"/>
        <v>110.95</v>
      </c>
      <c r="JM76" s="12">
        <f t="shared" ref="JM76:JU76" si="1353">SUM(JM77:JM79)</f>
        <v>1.44</v>
      </c>
      <c r="JN76" s="12">
        <f t="shared" si="1353"/>
        <v>45</v>
      </c>
      <c r="JO76" s="12">
        <f t="shared" ref="JO76" si="1354">SUM(JO77:JO79)</f>
        <v>46</v>
      </c>
      <c r="JP76" s="12">
        <f t="shared" si="1353"/>
        <v>8.68</v>
      </c>
      <c r="JQ76" s="12">
        <f t="shared" ref="JQ76:JT76" si="1355">SUM(JQ77:JQ79)</f>
        <v>15</v>
      </c>
      <c r="JR76" s="12">
        <f t="shared" ref="JR76" si="1356">SUM(JR77:JR79)</f>
        <v>16.2</v>
      </c>
      <c r="JS76" s="12">
        <f t="shared" si="1355"/>
        <v>0.62000000000000011</v>
      </c>
      <c r="JT76" s="12">
        <f t="shared" si="1355"/>
        <v>15.4</v>
      </c>
      <c r="JU76" s="12">
        <f t="shared" si="1353"/>
        <v>20.9</v>
      </c>
      <c r="JV76" s="12">
        <f t="shared" ref="JV76:JX76" si="1357">SUM(JV77:JV79)</f>
        <v>3.42</v>
      </c>
      <c r="JW76" s="12">
        <f t="shared" ref="JW76" si="1358">SUM(JW77:JW79)</f>
        <v>12</v>
      </c>
      <c r="JX76" s="12">
        <f t="shared" si="1357"/>
        <v>12</v>
      </c>
      <c r="JY76" s="12">
        <f t="shared" ref="JY76:KA76" si="1359">SUM(JY77:JY79)</f>
        <v>0.08</v>
      </c>
      <c r="JZ76" s="12">
        <f t="shared" ref="JZ76" si="1360">SUM(JZ77:JZ79)</f>
        <v>10.199999999999999</v>
      </c>
      <c r="KA76" s="12">
        <f t="shared" si="1359"/>
        <v>83.8</v>
      </c>
      <c r="KB76" s="12">
        <f t="shared" ref="KB76" si="1361">SUM(KB77:KB79)</f>
        <v>64.5</v>
      </c>
      <c r="KC76" s="12">
        <f t="shared" ref="KC76" si="1362">SUM(KC77:KC79)</f>
        <v>45</v>
      </c>
      <c r="KD76" s="12">
        <f t="shared" ref="KD76:KE76" si="1363">SUM(KD77:KD79)</f>
        <v>49.1</v>
      </c>
      <c r="KE76" s="12">
        <f t="shared" si="1363"/>
        <v>3.8000000000000003</v>
      </c>
      <c r="KF76" s="12">
        <f t="shared" ref="KF76:KG76" si="1364">SUM(KF77:KF79)</f>
        <v>50</v>
      </c>
      <c r="KG76" s="12">
        <f t="shared" si="1364"/>
        <v>115</v>
      </c>
      <c r="KH76" s="12">
        <f t="shared" ref="KH76:KL76" si="1365">SUM(KH77:KH79)</f>
        <v>64.849999999999994</v>
      </c>
      <c r="KI76" s="12">
        <f t="shared" si="1365"/>
        <v>121</v>
      </c>
      <c r="KJ76" s="12">
        <f t="shared" ref="KJ76:KK76" si="1366">SUM(KJ77:KJ79)</f>
        <v>121</v>
      </c>
      <c r="KK76" s="12">
        <f t="shared" si="1366"/>
        <v>0</v>
      </c>
      <c r="KL76" s="12">
        <f t="shared" si="1365"/>
        <v>0</v>
      </c>
    </row>
    <row r="77" spans="1:298" x14ac:dyDescent="0.25">
      <c r="A77" s="5">
        <v>4301</v>
      </c>
      <c r="B77" s="9" t="s">
        <v>40</v>
      </c>
      <c r="C77" s="13">
        <v>0</v>
      </c>
      <c r="D77" s="13">
        <v>0</v>
      </c>
      <c r="E77" s="13">
        <v>0</v>
      </c>
      <c r="F77" s="13">
        <v>0</v>
      </c>
      <c r="G77" s="13">
        <v>1</v>
      </c>
      <c r="H77" s="13">
        <v>0.67</v>
      </c>
      <c r="I77" s="13">
        <v>0.9</v>
      </c>
      <c r="J77" s="13">
        <v>0.9</v>
      </c>
      <c r="K77" s="13">
        <v>0.09</v>
      </c>
      <c r="L77" s="13">
        <v>10</v>
      </c>
      <c r="M77" s="13">
        <v>10</v>
      </c>
      <c r="N77" s="13">
        <v>0</v>
      </c>
      <c r="O77" s="13">
        <v>5</v>
      </c>
      <c r="P77" s="13">
        <v>5</v>
      </c>
      <c r="Q77" s="13">
        <v>0.77</v>
      </c>
      <c r="R77" s="13">
        <v>1.35</v>
      </c>
      <c r="S77" s="13">
        <v>1.35</v>
      </c>
      <c r="T77" s="13">
        <v>0.02</v>
      </c>
      <c r="U77" s="13">
        <v>1</v>
      </c>
      <c r="V77" s="13">
        <v>1</v>
      </c>
      <c r="W77" s="13">
        <v>0.15</v>
      </c>
      <c r="X77" s="13">
        <v>1</v>
      </c>
      <c r="Y77" s="13">
        <v>1</v>
      </c>
      <c r="Z77" s="13">
        <v>0</v>
      </c>
      <c r="AA77" s="13">
        <v>1</v>
      </c>
      <c r="AB77" s="13">
        <v>3</v>
      </c>
      <c r="AC77" s="13">
        <v>1.89</v>
      </c>
      <c r="AD77" s="13">
        <v>0</v>
      </c>
      <c r="AE77" s="13">
        <v>0.1</v>
      </c>
      <c r="AF77" s="13">
        <v>0.08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/>
      <c r="AM77" s="13"/>
      <c r="AN77" s="13">
        <v>0</v>
      </c>
      <c r="AO77" s="13">
        <v>0</v>
      </c>
      <c r="AP77" s="13">
        <v>0</v>
      </c>
      <c r="AQ77" s="13">
        <v>0</v>
      </c>
      <c r="AR77" s="13">
        <v>3.94</v>
      </c>
      <c r="AS77" s="13">
        <v>3.14</v>
      </c>
      <c r="AT77" s="13">
        <v>4.2</v>
      </c>
      <c r="AU77" s="13">
        <v>4.2</v>
      </c>
      <c r="AV77" s="13">
        <v>0.39</v>
      </c>
      <c r="AW77" s="13">
        <v>45</v>
      </c>
      <c r="AX77" s="13">
        <v>45</v>
      </c>
      <c r="AY77" s="13">
        <v>0.01</v>
      </c>
      <c r="AZ77" s="13">
        <v>15</v>
      </c>
      <c r="BA77" s="13">
        <v>15</v>
      </c>
      <c r="BB77" s="13">
        <v>3.64</v>
      </c>
      <c r="BC77" s="13">
        <v>6.3</v>
      </c>
      <c r="BD77" s="13">
        <v>6.3</v>
      </c>
      <c r="BE77" s="13">
        <v>0.14000000000000001</v>
      </c>
      <c r="BF77" s="13">
        <v>6</v>
      </c>
      <c r="BG77" s="13">
        <v>6</v>
      </c>
      <c r="BH77" s="13">
        <v>0.72</v>
      </c>
      <c r="BI77" s="13">
        <v>4</v>
      </c>
      <c r="BJ77" s="13">
        <v>4</v>
      </c>
      <c r="BK77" s="13">
        <v>0</v>
      </c>
      <c r="BL77" s="13">
        <v>4</v>
      </c>
      <c r="BM77" s="13">
        <v>10</v>
      </c>
      <c r="BN77" s="13">
        <v>7.15</v>
      </c>
      <c r="BO77" s="13">
        <v>0</v>
      </c>
      <c r="BP77" s="13">
        <v>1</v>
      </c>
      <c r="BQ77" s="13">
        <v>0.32</v>
      </c>
      <c r="BR77" s="13">
        <v>0</v>
      </c>
      <c r="BS77" s="13">
        <v>0</v>
      </c>
      <c r="BT77" s="13">
        <v>0</v>
      </c>
      <c r="BU77" s="13">
        <v>0</v>
      </c>
      <c r="BV77" s="13">
        <v>0</v>
      </c>
      <c r="BW77" s="13"/>
      <c r="BX77" s="13"/>
      <c r="BY77" s="13">
        <v>0</v>
      </c>
      <c r="BZ77" s="13">
        <v>0</v>
      </c>
      <c r="CA77" s="13">
        <v>0</v>
      </c>
      <c r="CB77" s="13">
        <v>0</v>
      </c>
      <c r="CC77" s="13">
        <v>1.74</v>
      </c>
      <c r="CD77" s="13">
        <v>1.2</v>
      </c>
      <c r="CE77" s="13">
        <v>1.6</v>
      </c>
      <c r="CF77" s="13">
        <v>1.6</v>
      </c>
      <c r="CG77" s="13">
        <v>0.15</v>
      </c>
      <c r="CH77" s="13">
        <v>18</v>
      </c>
      <c r="CI77" s="13">
        <v>18</v>
      </c>
      <c r="CJ77" s="13">
        <v>0</v>
      </c>
      <c r="CK77" s="13">
        <v>10</v>
      </c>
      <c r="CL77" s="13">
        <v>10</v>
      </c>
      <c r="CM77" s="13">
        <v>1.39</v>
      </c>
      <c r="CN77" s="13">
        <v>2.4</v>
      </c>
      <c r="CO77" s="13">
        <v>2.4</v>
      </c>
      <c r="CP77" s="13">
        <v>0.05</v>
      </c>
      <c r="CQ77" s="13">
        <v>2.4</v>
      </c>
      <c r="CR77" s="13">
        <v>2.4</v>
      </c>
      <c r="CS77" s="13">
        <v>0.27</v>
      </c>
      <c r="CT77" s="13">
        <v>2</v>
      </c>
      <c r="CU77" s="13">
        <v>2</v>
      </c>
      <c r="CV77" s="13">
        <v>0</v>
      </c>
      <c r="CW77" s="13">
        <v>1.5</v>
      </c>
      <c r="CX77" s="13">
        <v>4</v>
      </c>
      <c r="CY77" s="13">
        <v>2.83</v>
      </c>
      <c r="CZ77" s="13">
        <v>0</v>
      </c>
      <c r="DA77" s="13">
        <v>1</v>
      </c>
      <c r="DB77" s="13">
        <v>0.12</v>
      </c>
      <c r="DC77" s="13">
        <v>0</v>
      </c>
      <c r="DD77" s="13">
        <v>0</v>
      </c>
      <c r="DE77" s="13">
        <v>0</v>
      </c>
      <c r="DF77" s="13">
        <v>0</v>
      </c>
      <c r="DG77" s="13">
        <v>0</v>
      </c>
      <c r="DH77" s="13"/>
      <c r="DI77" s="13"/>
      <c r="DJ77" s="13">
        <v>0</v>
      </c>
      <c r="DK77" s="13">
        <v>0</v>
      </c>
      <c r="DL77" s="13">
        <v>0</v>
      </c>
      <c r="DM77" s="13">
        <v>0</v>
      </c>
      <c r="DN77" s="13">
        <v>0.1</v>
      </c>
      <c r="DO77" s="13">
        <v>0.08</v>
      </c>
      <c r="DP77" s="13">
        <v>0.1</v>
      </c>
      <c r="DQ77" s="13">
        <v>0.1</v>
      </c>
      <c r="DR77" s="13">
        <v>0.01</v>
      </c>
      <c r="DS77" s="13">
        <v>1</v>
      </c>
      <c r="DT77" s="13">
        <v>1</v>
      </c>
      <c r="DU77" s="13">
        <v>0</v>
      </c>
      <c r="DV77" s="13">
        <v>0</v>
      </c>
      <c r="DW77" s="13">
        <v>1</v>
      </c>
      <c r="DX77" s="13">
        <v>0.09</v>
      </c>
      <c r="DY77" s="13">
        <v>0.15</v>
      </c>
      <c r="DZ77" s="13">
        <v>0.15</v>
      </c>
      <c r="EA77" s="13">
        <v>0</v>
      </c>
      <c r="EB77" s="13">
        <v>1</v>
      </c>
      <c r="EC77" s="13">
        <v>1</v>
      </c>
      <c r="ED77" s="13">
        <v>0.02</v>
      </c>
      <c r="EE77" s="13">
        <v>1</v>
      </c>
      <c r="EF77" s="13">
        <v>1</v>
      </c>
      <c r="EG77" s="13">
        <v>0</v>
      </c>
      <c r="EH77" s="13">
        <v>0.4</v>
      </c>
      <c r="EI77" s="13">
        <v>1</v>
      </c>
      <c r="EJ77" s="13">
        <v>0.75</v>
      </c>
      <c r="EK77" s="13">
        <v>0</v>
      </c>
      <c r="EL77" s="13">
        <v>1</v>
      </c>
      <c r="EM77" s="13">
        <v>0.03</v>
      </c>
      <c r="EN77" s="13">
        <v>0</v>
      </c>
      <c r="EO77" s="13">
        <v>0</v>
      </c>
      <c r="EP77" s="13">
        <v>0</v>
      </c>
      <c r="EQ77" s="13">
        <v>0</v>
      </c>
      <c r="ER77" s="13">
        <v>0</v>
      </c>
      <c r="ES77" s="13"/>
      <c r="ET77" s="13"/>
      <c r="EU77" s="13">
        <v>0</v>
      </c>
      <c r="EV77" s="13">
        <v>0</v>
      </c>
      <c r="EW77" s="13">
        <v>0</v>
      </c>
      <c r="EX77" s="13">
        <v>0</v>
      </c>
      <c r="EY77" s="13">
        <v>1</v>
      </c>
      <c r="EZ77" s="13">
        <v>0.75</v>
      </c>
      <c r="FA77" s="13">
        <v>1</v>
      </c>
      <c r="FB77" s="13">
        <v>1</v>
      </c>
      <c r="FC77" s="13">
        <v>0.1</v>
      </c>
      <c r="FD77" s="13">
        <v>11</v>
      </c>
      <c r="FE77" s="13">
        <v>11</v>
      </c>
      <c r="FF77" s="13">
        <v>0</v>
      </c>
      <c r="FG77" s="13">
        <v>5</v>
      </c>
      <c r="FH77" s="13">
        <v>5</v>
      </c>
      <c r="FI77" s="13">
        <v>0</v>
      </c>
      <c r="FJ77" s="13">
        <v>1.5</v>
      </c>
      <c r="FK77" s="13">
        <v>1.5</v>
      </c>
      <c r="FL77" s="13">
        <v>0.03</v>
      </c>
      <c r="FM77" s="13">
        <v>2</v>
      </c>
      <c r="FN77" s="13">
        <v>2</v>
      </c>
      <c r="FO77" s="13">
        <v>0.18</v>
      </c>
      <c r="FP77" s="13">
        <v>1</v>
      </c>
      <c r="FQ77" s="13">
        <v>1</v>
      </c>
      <c r="FR77" s="13">
        <v>0</v>
      </c>
      <c r="FS77" s="13">
        <v>0.8</v>
      </c>
      <c r="FT77" s="13">
        <v>0.8</v>
      </c>
      <c r="FU77" s="13">
        <v>1.5</v>
      </c>
      <c r="FV77" s="13">
        <v>0</v>
      </c>
      <c r="FW77" s="13">
        <v>1</v>
      </c>
      <c r="FX77" s="13">
        <v>7.0000000000000007E-2</v>
      </c>
      <c r="FY77" s="13">
        <v>0</v>
      </c>
      <c r="FZ77" s="14">
        <v>0</v>
      </c>
      <c r="GA77" s="13">
        <v>0</v>
      </c>
      <c r="GB77" s="13">
        <v>0</v>
      </c>
      <c r="GC77" s="13">
        <v>0</v>
      </c>
      <c r="GD77" s="13"/>
      <c r="GE77" s="13"/>
      <c r="GF77" s="13">
        <v>17.89</v>
      </c>
      <c r="GG77" s="13">
        <v>17.89</v>
      </c>
      <c r="GH77" s="13">
        <v>44.48</v>
      </c>
      <c r="GI77" s="13">
        <v>0</v>
      </c>
      <c r="GJ77" s="13">
        <v>2</v>
      </c>
      <c r="GK77" s="13">
        <v>1.64</v>
      </c>
      <c r="GL77" s="13">
        <v>2.2000000000000002</v>
      </c>
      <c r="GM77" s="13">
        <v>2.2000000000000002</v>
      </c>
      <c r="GN77" s="13">
        <v>0.21</v>
      </c>
      <c r="GO77" s="13">
        <v>25</v>
      </c>
      <c r="GP77" s="13">
        <v>25</v>
      </c>
      <c r="GQ77" s="13">
        <v>0.02</v>
      </c>
      <c r="GR77" s="13">
        <v>10</v>
      </c>
      <c r="GS77" s="13">
        <v>10</v>
      </c>
      <c r="GT77" s="13">
        <v>1.93</v>
      </c>
      <c r="GU77" s="13">
        <v>3.3</v>
      </c>
      <c r="GV77" s="13">
        <v>3.3</v>
      </c>
      <c r="GW77" s="13">
        <v>0.09</v>
      </c>
      <c r="GX77" s="13">
        <v>3</v>
      </c>
      <c r="GY77" s="13">
        <v>3</v>
      </c>
      <c r="GZ77" s="13">
        <v>0.39</v>
      </c>
      <c r="HA77" s="13">
        <v>3</v>
      </c>
      <c r="HB77" s="13">
        <v>3</v>
      </c>
      <c r="HC77" s="13">
        <v>0.08</v>
      </c>
      <c r="HD77" s="13">
        <v>2.5</v>
      </c>
      <c r="HE77" s="13">
        <v>20</v>
      </c>
      <c r="HF77" s="13">
        <v>15</v>
      </c>
      <c r="HG77" s="13">
        <v>45</v>
      </c>
      <c r="HH77" s="13">
        <v>45</v>
      </c>
      <c r="HI77" s="13">
        <v>3.16</v>
      </c>
      <c r="HJ77" s="13">
        <v>40</v>
      </c>
      <c r="HK77" s="13">
        <v>100</v>
      </c>
      <c r="HL77" s="13">
        <v>61.78</v>
      </c>
      <c r="HM77" s="13">
        <v>50</v>
      </c>
      <c r="HN77" s="13">
        <v>50</v>
      </c>
      <c r="HO77" s="13"/>
      <c r="HP77" s="13"/>
      <c r="HQ77" s="13">
        <v>0</v>
      </c>
      <c r="HR77" s="13">
        <v>0</v>
      </c>
      <c r="HS77" s="13">
        <v>0</v>
      </c>
      <c r="HT77" s="13">
        <v>0</v>
      </c>
      <c r="HU77" s="13">
        <v>0</v>
      </c>
      <c r="HV77" s="13">
        <v>0</v>
      </c>
      <c r="HW77" s="13">
        <v>0</v>
      </c>
      <c r="HX77" s="13">
        <v>0</v>
      </c>
      <c r="HY77" s="13">
        <v>0</v>
      </c>
      <c r="HZ77" s="13">
        <v>0</v>
      </c>
      <c r="IA77" s="13">
        <v>0</v>
      </c>
      <c r="IB77" s="13">
        <v>0</v>
      </c>
      <c r="IC77" s="13">
        <v>0</v>
      </c>
      <c r="ID77" s="13">
        <v>0</v>
      </c>
      <c r="IE77" s="13">
        <v>0</v>
      </c>
      <c r="IF77" s="13">
        <v>0</v>
      </c>
      <c r="IG77" s="13">
        <v>0</v>
      </c>
      <c r="IH77" s="13">
        <v>0</v>
      </c>
      <c r="II77" s="13">
        <v>0</v>
      </c>
      <c r="IJ77" s="13">
        <v>0</v>
      </c>
      <c r="IK77" s="13">
        <v>0</v>
      </c>
      <c r="IL77" s="13">
        <v>0</v>
      </c>
      <c r="IM77" s="13">
        <v>0</v>
      </c>
      <c r="IN77" s="13">
        <v>0</v>
      </c>
      <c r="IO77" s="13">
        <v>0</v>
      </c>
      <c r="IP77" s="13">
        <v>0</v>
      </c>
      <c r="IQ77" s="13">
        <v>0</v>
      </c>
      <c r="IR77" s="13">
        <v>0</v>
      </c>
      <c r="IS77" s="13">
        <v>0</v>
      </c>
      <c r="IT77" s="13">
        <v>0</v>
      </c>
      <c r="IU77" s="13">
        <v>0</v>
      </c>
      <c r="IV77" s="13">
        <v>0</v>
      </c>
      <c r="IW77" s="13">
        <v>0</v>
      </c>
      <c r="IX77" s="13">
        <v>0</v>
      </c>
      <c r="IY77" s="13">
        <v>0</v>
      </c>
      <c r="IZ77" s="13"/>
      <c r="JA77" s="13"/>
      <c r="JB77" s="13">
        <f>C77+BY77+AN77+DJ77+EU77+GF77+HQ77</f>
        <v>17.89</v>
      </c>
      <c r="JC77" s="13">
        <f>D77+BZ77+AO77+DK77+EV77+GG77+HR77</f>
        <v>17.89</v>
      </c>
      <c r="JD77" s="13">
        <f>E77+CA77+AP77+DL77+EW77+GH77+HS77</f>
        <v>44.48</v>
      </c>
      <c r="JE77" s="13">
        <f>F77+CB77+AQ77+DM77+EX77+GI77+HT77</f>
        <v>0</v>
      </c>
      <c r="JF77" s="13">
        <f>G77+CC77+AR77+DN77+EY77+GJ77+HU77</f>
        <v>9.7799999999999994</v>
      </c>
      <c r="JG77" s="13">
        <f>H77+CD77+AS77+DO77+EZ77+GK77+HV77</f>
        <v>7.4799999999999995</v>
      </c>
      <c r="JH77" s="13">
        <f>I77+CE77+AT77+DP77+FA77+GL77+HW77</f>
        <v>10</v>
      </c>
      <c r="JI77" s="13">
        <f>J77+CF77+AU77+DQ77+FB77+GM77+HX77</f>
        <v>10</v>
      </c>
      <c r="JJ77" s="13">
        <f>K77+CG77+AV77+DR77+FC77+GN77+HY77</f>
        <v>0.95</v>
      </c>
      <c r="JK77" s="13">
        <f>L77+CH77+AW77+DS77+FD77+GO77+HZ77</f>
        <v>110</v>
      </c>
      <c r="JL77" s="13">
        <f>M77+CI77+AX77+DT77+FE77+GP77+IA77</f>
        <v>110</v>
      </c>
      <c r="JM77" s="13">
        <f>N77+CJ77+AY77+DU77+FF77+GQ77+IB77</f>
        <v>0.03</v>
      </c>
      <c r="JN77" s="13">
        <f>O77+CK77+AZ77+DV77+FG77+GR77+IC77</f>
        <v>45</v>
      </c>
      <c r="JO77" s="13">
        <f>P77+CL77+BA77+DW77+FH77+GS77+ID77</f>
        <v>46</v>
      </c>
      <c r="JP77" s="13">
        <f>Q77+CM77+BB77+DX77+FI77+GT77+IE77</f>
        <v>7.82</v>
      </c>
      <c r="JQ77" s="13">
        <f>R77+CN77+BC77+DY77+FJ77+GU77+IF77</f>
        <v>15</v>
      </c>
      <c r="JR77" s="13">
        <f>S77+CO77+BD77+DZ77+FK77+GV77+IG77</f>
        <v>15</v>
      </c>
      <c r="JS77" s="13">
        <f>T77+CP77+BE77+EA77+FL77+GW77+IH77</f>
        <v>0.33</v>
      </c>
      <c r="JT77" s="13">
        <f>U77+CQ77+BF77+EB77+FM77+GX77+II77</f>
        <v>15.4</v>
      </c>
      <c r="JU77" s="13">
        <f>V77+CR77+BG77+EC77+FN77+GY77+IJ77</f>
        <v>15.4</v>
      </c>
      <c r="JV77" s="13">
        <f>W77+CS77+BH77+ED77+FO77+GZ77+IK77</f>
        <v>1.73</v>
      </c>
      <c r="JW77" s="13">
        <f>X77+CT77+BI77+EE77+FP77+HA77+IL77</f>
        <v>12</v>
      </c>
      <c r="JX77" s="13">
        <f>Y77+CU77+BJ77+EF77+FQ77+HB77+IM77</f>
        <v>12</v>
      </c>
      <c r="JY77" s="13">
        <f>Z77+BK77+CV77+EG77+FR77+HC77+IN77</f>
        <v>0.08</v>
      </c>
      <c r="JZ77" s="13">
        <f>AA77+BL77+CW77+EH77+FS77+HD77+IO77</f>
        <v>10.199999999999999</v>
      </c>
      <c r="KA77" s="13">
        <f>AB77+BM77+CX77+EI77+FT77+HE77+IP77</f>
        <v>38.799999999999997</v>
      </c>
      <c r="KB77" s="13">
        <f>AC77+BN77+CY77+EJ77+FU77+HF77+IQ77</f>
        <v>29.12</v>
      </c>
      <c r="KC77" s="13">
        <f>AD77+BO77+CZ77+EK77+FV77+HG77+IR77</f>
        <v>45</v>
      </c>
      <c r="KD77" s="13">
        <f>AE77+BP77+DA77+EL77+FW77+HH77+IS77</f>
        <v>49.1</v>
      </c>
      <c r="KE77" s="13">
        <f>AF77+BQ77+DB77+EM77+FX77+HI77+IT77</f>
        <v>3.7800000000000002</v>
      </c>
      <c r="KF77" s="13">
        <f>AG77+BR77+DC77+EN77+FY77+HJ77+IU77</f>
        <v>40</v>
      </c>
      <c r="KG77" s="13">
        <f>AH77+BS77+DD77+EO77+FZ77+HK77+IV77</f>
        <v>100</v>
      </c>
      <c r="KH77" s="13">
        <f>AI77+BT77+DE77+EP77+GA77+HL77+IW77</f>
        <v>61.78</v>
      </c>
      <c r="KI77" s="13">
        <f>AJ77+BU77+DF77+EQ77+GB77+HM77+IX77</f>
        <v>50</v>
      </c>
      <c r="KJ77" s="13">
        <f>AK77+BV77+DG77+ER77+GC77+HN77+IY77</f>
        <v>50</v>
      </c>
      <c r="KK77" s="13">
        <f>AL77+BW77+DH77+ES77+GD77+HO77+IZ77</f>
        <v>0</v>
      </c>
      <c r="KL77" s="13">
        <f>AM77+BX77+DI77+ET77+GE77+HP77+JA77</f>
        <v>0</v>
      </c>
    </row>
    <row r="78" spans="1:298" x14ac:dyDescent="0.25">
      <c r="A78" s="5">
        <v>4306</v>
      </c>
      <c r="B78" s="9" t="s">
        <v>41</v>
      </c>
      <c r="C78" s="13">
        <v>0</v>
      </c>
      <c r="D78" s="13">
        <v>0</v>
      </c>
      <c r="E78" s="13">
        <v>0</v>
      </c>
      <c r="F78" s="13">
        <v>2</v>
      </c>
      <c r="G78" s="13">
        <v>2</v>
      </c>
      <c r="H78" s="13">
        <v>0</v>
      </c>
      <c r="I78" s="13">
        <v>0</v>
      </c>
      <c r="J78" s="13">
        <v>0.05</v>
      </c>
      <c r="K78" s="13">
        <v>7</v>
      </c>
      <c r="L78" s="13">
        <v>0</v>
      </c>
      <c r="M78" s="13">
        <v>0.08</v>
      </c>
      <c r="N78" s="13">
        <v>0.12</v>
      </c>
      <c r="O78" s="13">
        <v>0</v>
      </c>
      <c r="P78" s="13">
        <v>0</v>
      </c>
      <c r="Q78" s="13">
        <v>0</v>
      </c>
      <c r="R78" s="13">
        <v>0</v>
      </c>
      <c r="S78" s="13">
        <v>0.5</v>
      </c>
      <c r="T78" s="13">
        <v>0.03</v>
      </c>
      <c r="U78" s="13">
        <v>0</v>
      </c>
      <c r="V78" s="13">
        <v>0.5</v>
      </c>
      <c r="W78" s="13">
        <v>0.15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13">
        <v>3.54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/>
      <c r="AM78" s="13"/>
      <c r="AN78" s="13">
        <v>0</v>
      </c>
      <c r="AO78" s="13">
        <v>0</v>
      </c>
      <c r="AP78" s="13">
        <v>0</v>
      </c>
      <c r="AQ78" s="13">
        <v>9</v>
      </c>
      <c r="AR78" s="13">
        <v>9</v>
      </c>
      <c r="AS78" s="13">
        <v>0</v>
      </c>
      <c r="AT78" s="13">
        <v>0</v>
      </c>
      <c r="AU78" s="13">
        <v>0.5</v>
      </c>
      <c r="AV78" s="13">
        <v>32.64</v>
      </c>
      <c r="AW78" s="13">
        <v>0</v>
      </c>
      <c r="AX78" s="13">
        <v>0.41</v>
      </c>
      <c r="AY78" s="13">
        <v>0.6</v>
      </c>
      <c r="AZ78" s="13">
        <v>0</v>
      </c>
      <c r="BA78" s="13">
        <v>0</v>
      </c>
      <c r="BB78" s="13">
        <v>0</v>
      </c>
      <c r="BC78" s="13">
        <v>0</v>
      </c>
      <c r="BD78" s="13">
        <v>0.3</v>
      </c>
      <c r="BE78" s="13">
        <v>0.12</v>
      </c>
      <c r="BF78" s="13">
        <v>0</v>
      </c>
      <c r="BG78" s="13">
        <v>1</v>
      </c>
      <c r="BH78" s="13">
        <v>0.71</v>
      </c>
      <c r="BI78" s="13">
        <v>0</v>
      </c>
      <c r="BJ78" s="13">
        <v>0</v>
      </c>
      <c r="BK78" s="13">
        <v>0</v>
      </c>
      <c r="BL78" s="13">
        <v>0</v>
      </c>
      <c r="BM78" s="13">
        <v>14</v>
      </c>
      <c r="BN78" s="13">
        <v>13.44</v>
      </c>
      <c r="BO78" s="13">
        <v>0</v>
      </c>
      <c r="BP78" s="13">
        <v>0</v>
      </c>
      <c r="BQ78" s="13">
        <v>0</v>
      </c>
      <c r="BR78" s="13">
        <v>0</v>
      </c>
      <c r="BS78" s="13">
        <v>0</v>
      </c>
      <c r="BT78" s="13">
        <v>0</v>
      </c>
      <c r="BU78" s="13">
        <v>0</v>
      </c>
      <c r="BV78" s="13">
        <v>0</v>
      </c>
      <c r="BW78" s="13"/>
      <c r="BX78" s="13"/>
      <c r="BY78" s="13">
        <v>0</v>
      </c>
      <c r="BZ78" s="13">
        <v>0</v>
      </c>
      <c r="CA78" s="13">
        <v>0</v>
      </c>
      <c r="CB78" s="13">
        <v>3</v>
      </c>
      <c r="CC78" s="13">
        <v>3</v>
      </c>
      <c r="CD78" s="13">
        <v>0</v>
      </c>
      <c r="CE78" s="13">
        <v>0</v>
      </c>
      <c r="CF78" s="13">
        <v>0.15</v>
      </c>
      <c r="CG78" s="13">
        <v>12.43</v>
      </c>
      <c r="CH78" s="13">
        <v>0</v>
      </c>
      <c r="CI78" s="13">
        <v>0.16</v>
      </c>
      <c r="CJ78" s="13">
        <v>0.23</v>
      </c>
      <c r="CK78" s="13">
        <v>0</v>
      </c>
      <c r="CL78" s="13">
        <v>0</v>
      </c>
      <c r="CM78" s="13">
        <v>0</v>
      </c>
      <c r="CN78" s="13">
        <v>0</v>
      </c>
      <c r="CO78" s="13">
        <v>0.1</v>
      </c>
      <c r="CP78" s="13">
        <v>0.05</v>
      </c>
      <c r="CQ78" s="13">
        <v>0</v>
      </c>
      <c r="CR78" s="13">
        <v>1</v>
      </c>
      <c r="CS78" s="13">
        <v>0.27</v>
      </c>
      <c r="CT78" s="13">
        <v>0</v>
      </c>
      <c r="CU78" s="13">
        <v>0</v>
      </c>
      <c r="CV78" s="13">
        <v>0</v>
      </c>
      <c r="CW78" s="13">
        <v>0</v>
      </c>
      <c r="CX78" s="13">
        <v>12</v>
      </c>
      <c r="CY78" s="13">
        <v>5.31</v>
      </c>
      <c r="CZ78" s="13">
        <v>0</v>
      </c>
      <c r="DA78" s="13">
        <v>0</v>
      </c>
      <c r="DB78" s="13">
        <v>0</v>
      </c>
      <c r="DC78" s="13">
        <v>0</v>
      </c>
      <c r="DD78" s="13">
        <v>0</v>
      </c>
      <c r="DE78" s="13">
        <v>0</v>
      </c>
      <c r="DF78" s="13">
        <v>0</v>
      </c>
      <c r="DG78" s="13">
        <v>0</v>
      </c>
      <c r="DH78" s="13"/>
      <c r="DI78" s="13"/>
      <c r="DJ78" s="13">
        <v>0</v>
      </c>
      <c r="DK78" s="13">
        <v>0</v>
      </c>
      <c r="DL78" s="13">
        <v>0</v>
      </c>
      <c r="DM78" s="13">
        <v>0</v>
      </c>
      <c r="DN78" s="13">
        <v>0</v>
      </c>
      <c r="DO78" s="13">
        <v>0</v>
      </c>
      <c r="DP78" s="13">
        <v>0</v>
      </c>
      <c r="DQ78" s="13">
        <v>0</v>
      </c>
      <c r="DR78" s="13">
        <v>0.77</v>
      </c>
      <c r="DS78" s="13">
        <v>0</v>
      </c>
      <c r="DT78" s="13">
        <v>0</v>
      </c>
      <c r="DU78" s="13">
        <v>0</v>
      </c>
      <c r="DV78" s="13">
        <v>0</v>
      </c>
      <c r="DW78" s="13">
        <v>0</v>
      </c>
      <c r="DX78" s="13">
        <v>0</v>
      </c>
      <c r="DY78" s="13">
        <v>0</v>
      </c>
      <c r="DZ78" s="13">
        <v>0</v>
      </c>
      <c r="EA78" s="13">
        <v>0</v>
      </c>
      <c r="EB78" s="13">
        <v>0</v>
      </c>
      <c r="EC78" s="13">
        <v>1</v>
      </c>
      <c r="ED78" s="13">
        <v>0.02</v>
      </c>
      <c r="EE78" s="13">
        <v>0</v>
      </c>
      <c r="EF78" s="13">
        <v>0</v>
      </c>
      <c r="EG78" s="13">
        <v>0</v>
      </c>
      <c r="EH78" s="13">
        <v>0</v>
      </c>
      <c r="EI78" s="13">
        <v>4</v>
      </c>
      <c r="EJ78" s="13">
        <v>1.41</v>
      </c>
      <c r="EK78" s="13">
        <v>0</v>
      </c>
      <c r="EL78" s="13">
        <v>0</v>
      </c>
      <c r="EM78" s="13">
        <v>0</v>
      </c>
      <c r="EN78" s="13">
        <v>0</v>
      </c>
      <c r="EO78" s="13">
        <v>0</v>
      </c>
      <c r="EP78" s="13">
        <v>0</v>
      </c>
      <c r="EQ78" s="13">
        <v>0</v>
      </c>
      <c r="ER78" s="13">
        <v>0</v>
      </c>
      <c r="ES78" s="13"/>
      <c r="ET78" s="13"/>
      <c r="EU78" s="13">
        <v>0</v>
      </c>
      <c r="EV78" s="13">
        <v>0</v>
      </c>
      <c r="EW78" s="13">
        <v>0</v>
      </c>
      <c r="EX78" s="13">
        <v>2</v>
      </c>
      <c r="EY78" s="13">
        <v>2</v>
      </c>
      <c r="EZ78" s="13">
        <v>0</v>
      </c>
      <c r="FA78" s="13">
        <v>0</v>
      </c>
      <c r="FB78" s="13">
        <v>1</v>
      </c>
      <c r="FC78" s="13">
        <v>7.78</v>
      </c>
      <c r="FD78" s="13">
        <v>0</v>
      </c>
      <c r="FE78" s="13">
        <v>0.09</v>
      </c>
      <c r="FF78" s="13">
        <v>0.14000000000000001</v>
      </c>
      <c r="FG78" s="13">
        <v>0</v>
      </c>
      <c r="FH78" s="13">
        <v>0</v>
      </c>
      <c r="FI78" s="13">
        <v>0.86</v>
      </c>
      <c r="FJ78" s="13">
        <v>0</v>
      </c>
      <c r="FK78" s="13">
        <v>0.1</v>
      </c>
      <c r="FL78" s="13">
        <v>0.03</v>
      </c>
      <c r="FM78" s="13">
        <v>0</v>
      </c>
      <c r="FN78" s="13">
        <v>1</v>
      </c>
      <c r="FO78" s="13">
        <v>0.17</v>
      </c>
      <c r="FP78" s="13">
        <v>0</v>
      </c>
      <c r="FQ78" s="13">
        <v>0</v>
      </c>
      <c r="FR78" s="13">
        <v>0</v>
      </c>
      <c r="FS78" s="13">
        <v>0</v>
      </c>
      <c r="FT78" s="13">
        <v>4</v>
      </c>
      <c r="FU78" s="13">
        <v>2.83</v>
      </c>
      <c r="FV78" s="13">
        <v>0</v>
      </c>
      <c r="FW78" s="13">
        <v>0</v>
      </c>
      <c r="FX78" s="13">
        <v>0</v>
      </c>
      <c r="FY78" s="13">
        <v>0</v>
      </c>
      <c r="FZ78" s="14">
        <v>0</v>
      </c>
      <c r="GA78" s="13">
        <v>0</v>
      </c>
      <c r="GB78" s="13">
        <v>0</v>
      </c>
      <c r="GC78" s="13">
        <v>0</v>
      </c>
      <c r="GD78" s="13"/>
      <c r="GE78" s="13"/>
      <c r="GF78" s="13">
        <v>39.409999999999997</v>
      </c>
      <c r="GG78" s="13">
        <v>39.409999999999997</v>
      </c>
      <c r="GH78" s="13">
        <v>10.81</v>
      </c>
      <c r="GI78" s="13">
        <v>5</v>
      </c>
      <c r="GJ78" s="13">
        <v>5</v>
      </c>
      <c r="GK78" s="13">
        <v>0</v>
      </c>
      <c r="GL78" s="13">
        <v>0</v>
      </c>
      <c r="GM78" s="13">
        <v>0.2</v>
      </c>
      <c r="GN78" s="13">
        <v>17.100000000000001</v>
      </c>
      <c r="GO78" s="13">
        <v>0</v>
      </c>
      <c r="GP78" s="13">
        <v>0.21</v>
      </c>
      <c r="GQ78" s="13">
        <v>0.32</v>
      </c>
      <c r="GR78" s="13">
        <v>0</v>
      </c>
      <c r="GS78" s="13">
        <v>0</v>
      </c>
      <c r="GT78" s="13">
        <v>0</v>
      </c>
      <c r="GU78" s="13">
        <v>0</v>
      </c>
      <c r="GV78" s="13">
        <v>0.2</v>
      </c>
      <c r="GW78" s="13">
        <v>0.06</v>
      </c>
      <c r="GX78" s="13">
        <v>0</v>
      </c>
      <c r="GY78" s="13">
        <v>1</v>
      </c>
      <c r="GZ78" s="13">
        <v>0.37</v>
      </c>
      <c r="HA78" s="13">
        <v>0</v>
      </c>
      <c r="HB78" s="13">
        <v>0</v>
      </c>
      <c r="HC78" s="13">
        <v>0</v>
      </c>
      <c r="HD78" s="13">
        <v>0</v>
      </c>
      <c r="HE78" s="13">
        <v>10</v>
      </c>
      <c r="HF78" s="13">
        <v>8.85</v>
      </c>
      <c r="HG78" s="13">
        <v>0</v>
      </c>
      <c r="HH78" s="13">
        <v>0</v>
      </c>
      <c r="HI78" s="13">
        <v>0</v>
      </c>
      <c r="HJ78" s="13">
        <v>10</v>
      </c>
      <c r="HK78" s="13">
        <v>10</v>
      </c>
      <c r="HL78" s="13">
        <v>0</v>
      </c>
      <c r="HM78" s="13">
        <v>71</v>
      </c>
      <c r="HN78" s="13">
        <v>71</v>
      </c>
      <c r="HO78" s="13"/>
      <c r="HP78" s="13"/>
      <c r="HQ78" s="13">
        <v>0</v>
      </c>
      <c r="HR78" s="13">
        <v>0</v>
      </c>
      <c r="HS78" s="13">
        <v>0</v>
      </c>
      <c r="HT78" s="13">
        <v>0</v>
      </c>
      <c r="HU78" s="13">
        <v>0</v>
      </c>
      <c r="HV78" s="13">
        <v>0</v>
      </c>
      <c r="HW78" s="13">
        <v>0</v>
      </c>
      <c r="HX78" s="13">
        <v>0</v>
      </c>
      <c r="HY78" s="13">
        <v>0</v>
      </c>
      <c r="HZ78" s="13">
        <v>0</v>
      </c>
      <c r="IA78" s="13">
        <v>0</v>
      </c>
      <c r="IB78" s="13">
        <v>0</v>
      </c>
      <c r="IC78" s="13">
        <v>0</v>
      </c>
      <c r="ID78" s="13">
        <v>0</v>
      </c>
      <c r="IE78" s="13">
        <v>0</v>
      </c>
      <c r="IF78" s="13">
        <v>0</v>
      </c>
      <c r="IG78" s="13">
        <v>0</v>
      </c>
      <c r="IH78" s="13">
        <v>0</v>
      </c>
      <c r="II78" s="13">
        <v>0</v>
      </c>
      <c r="IJ78" s="13">
        <v>0</v>
      </c>
      <c r="IK78" s="13">
        <v>0</v>
      </c>
      <c r="IL78" s="13">
        <v>0</v>
      </c>
      <c r="IM78" s="13">
        <v>0</v>
      </c>
      <c r="IN78" s="13">
        <v>0</v>
      </c>
      <c r="IO78" s="13">
        <v>0</v>
      </c>
      <c r="IP78" s="13">
        <v>0</v>
      </c>
      <c r="IQ78" s="13">
        <v>0</v>
      </c>
      <c r="IR78" s="13">
        <v>0</v>
      </c>
      <c r="IS78" s="13">
        <v>0</v>
      </c>
      <c r="IT78" s="13">
        <v>0</v>
      </c>
      <c r="IU78" s="13">
        <v>0</v>
      </c>
      <c r="IV78" s="13">
        <v>0</v>
      </c>
      <c r="IW78" s="13">
        <v>0</v>
      </c>
      <c r="IX78" s="13">
        <v>0</v>
      </c>
      <c r="IY78" s="13">
        <v>0</v>
      </c>
      <c r="IZ78" s="13"/>
      <c r="JA78" s="13"/>
      <c r="JB78" s="13">
        <f>C78+BY78+AN78+DJ78+EU78+GF78+HQ78</f>
        <v>39.409999999999997</v>
      </c>
      <c r="JC78" s="13">
        <f>D78+BZ78+AO78+DK78+EV78+GG78+HR78</f>
        <v>39.409999999999997</v>
      </c>
      <c r="JD78" s="13">
        <f>E78+CA78+AP78+DL78+EW78+GH78+HS78</f>
        <v>10.81</v>
      </c>
      <c r="JE78" s="13">
        <f>F78+CB78+AQ78+DM78+EX78+GI78+HT78</f>
        <v>21</v>
      </c>
      <c r="JF78" s="13">
        <f>G78+CC78+AR78+DN78+EY78+GJ78+HU78</f>
        <v>21</v>
      </c>
      <c r="JG78" s="13">
        <f>H78+CD78+AS78+DO78+EZ78+GK78+HV78</f>
        <v>0</v>
      </c>
      <c r="JH78" s="13">
        <f>I78+CE78+AT78+DP78+FA78+GL78+HW78</f>
        <v>0</v>
      </c>
      <c r="JI78" s="13">
        <f>J78+CF78+AU78+DQ78+FB78+GM78+HX78</f>
        <v>1.9</v>
      </c>
      <c r="JJ78" s="13">
        <f>K78+CG78+AV78+DR78+FC78+GN78+HY78</f>
        <v>77.72</v>
      </c>
      <c r="JK78" s="13">
        <f>L78+CH78+AW78+DS78+FD78+GO78+HZ78</f>
        <v>0</v>
      </c>
      <c r="JL78" s="13">
        <f>M78+CI78+AX78+DT78+FE78+GP78+IA78</f>
        <v>0.94999999999999984</v>
      </c>
      <c r="JM78" s="13">
        <f>N78+CJ78+AY78+DU78+FF78+GQ78+IB78</f>
        <v>1.41</v>
      </c>
      <c r="JN78" s="13">
        <f>O78+CK78+AZ78+DV78+FG78+GR78+IC78</f>
        <v>0</v>
      </c>
      <c r="JO78" s="13">
        <f>P78+CL78+BA78+DW78+FH78+GS78+ID78</f>
        <v>0</v>
      </c>
      <c r="JP78" s="13">
        <f>Q78+CM78+BB78+DX78+FI78+GT78+IE78</f>
        <v>0.86</v>
      </c>
      <c r="JQ78" s="13">
        <f>R78+CN78+BC78+DY78+FJ78+GU78+IF78</f>
        <v>0</v>
      </c>
      <c r="JR78" s="13">
        <f>S78+CO78+BD78+DZ78+FK78+GV78+IG78</f>
        <v>1.2</v>
      </c>
      <c r="JS78" s="13">
        <f>T78+CP78+BE78+EA78+FL78+GW78+IH78</f>
        <v>0.29000000000000004</v>
      </c>
      <c r="JT78" s="13">
        <f>U78+CQ78+BF78+EB78+FM78+GX78+II78</f>
        <v>0</v>
      </c>
      <c r="JU78" s="13">
        <f>V78+CR78+BG78+EC78+FN78+GY78+IJ78</f>
        <v>5.5</v>
      </c>
      <c r="JV78" s="13">
        <f>W78+CS78+BH78+ED78+FO78+GZ78+IK78</f>
        <v>1.69</v>
      </c>
      <c r="JW78" s="13">
        <f>X78+CT78+BI78+EE78+FP78+HA78+IL78</f>
        <v>0</v>
      </c>
      <c r="JX78" s="13">
        <f>Y78+CU78+BJ78+EF78+FQ78+HB78+IM78</f>
        <v>0</v>
      </c>
      <c r="JY78" s="13">
        <f>Z78+BK78+CV78+EG78+FR78+HC78+IN78</f>
        <v>0</v>
      </c>
      <c r="JZ78" s="13">
        <f>AA78+BL78+CW78+EH78+FS78+HD78+IO78</f>
        <v>0</v>
      </c>
      <c r="KA78" s="13">
        <f>AB78+BM78+CX78+EI78+FT78+HE78+IP78</f>
        <v>45</v>
      </c>
      <c r="KB78" s="13">
        <f>AC78+BN78+CY78+EJ78+FU78+HF78+IQ78</f>
        <v>35.380000000000003</v>
      </c>
      <c r="KC78" s="13">
        <f>AD78+BO78+CZ78+EK78+FV78+HG78+IR78</f>
        <v>0</v>
      </c>
      <c r="KD78" s="13">
        <f>AE78+BP78+DA78+EL78+FW78+HH78+IS78</f>
        <v>0</v>
      </c>
      <c r="KE78" s="13">
        <f>AF78+BQ78+DB78+EM78+FX78+HI78+IT78</f>
        <v>0</v>
      </c>
      <c r="KF78" s="13">
        <f>AG78+BR78+DC78+EN78+FY78+HJ78+IU78</f>
        <v>10</v>
      </c>
      <c r="KG78" s="13">
        <f>AH78+BS78+DD78+EO78+FZ78+HK78+IV78</f>
        <v>10</v>
      </c>
      <c r="KH78" s="13">
        <f>AI78+BT78+DE78+EP78+GA78+HL78+IW78</f>
        <v>0</v>
      </c>
      <c r="KI78" s="13">
        <f>AJ78+BU78+DF78+EQ78+GB78+HM78+IX78</f>
        <v>71</v>
      </c>
      <c r="KJ78" s="13">
        <f>AK78+BV78+DG78+ER78+GC78+HN78+IY78</f>
        <v>71</v>
      </c>
      <c r="KK78" s="13">
        <f>AL78+BW78+DH78+ES78+GD78+HO78+IZ78</f>
        <v>0</v>
      </c>
      <c r="KL78" s="13">
        <f>AM78+BX78+DI78+ET78+GE78+HP78+JA78</f>
        <v>0</v>
      </c>
    </row>
    <row r="79" spans="1:298" x14ac:dyDescent="0.25">
      <c r="A79" s="5">
        <v>4399</v>
      </c>
      <c r="B79" s="9" t="s">
        <v>42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/>
      <c r="AM79" s="13"/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0</v>
      </c>
      <c r="BO79" s="13">
        <v>0</v>
      </c>
      <c r="BP79" s="13">
        <v>0</v>
      </c>
      <c r="BQ79" s="13">
        <v>0</v>
      </c>
      <c r="BR79" s="13">
        <v>0</v>
      </c>
      <c r="BS79" s="13">
        <v>0</v>
      </c>
      <c r="BT79" s="13">
        <v>0</v>
      </c>
      <c r="BU79" s="13">
        <v>0</v>
      </c>
      <c r="BV79" s="13">
        <v>0</v>
      </c>
      <c r="BW79" s="13"/>
      <c r="BX79" s="13"/>
      <c r="BY79" s="13">
        <v>0</v>
      </c>
      <c r="BZ79" s="13">
        <v>0</v>
      </c>
      <c r="CA79" s="13">
        <v>0</v>
      </c>
      <c r="CB79" s="13">
        <v>0</v>
      </c>
      <c r="CC79" s="13">
        <v>0</v>
      </c>
      <c r="CD79" s="13">
        <v>0</v>
      </c>
      <c r="CE79" s="13">
        <v>0</v>
      </c>
      <c r="CF79" s="13">
        <v>0</v>
      </c>
      <c r="CG79" s="13">
        <v>0</v>
      </c>
      <c r="CH79" s="13">
        <v>0</v>
      </c>
      <c r="CI79" s="13">
        <v>0</v>
      </c>
      <c r="CJ79" s="13">
        <v>0</v>
      </c>
      <c r="CK79" s="13">
        <v>0</v>
      </c>
      <c r="CL79" s="13">
        <v>0</v>
      </c>
      <c r="CM79" s="13">
        <v>0</v>
      </c>
      <c r="CN79" s="13">
        <v>0</v>
      </c>
      <c r="CO79" s="13">
        <v>0</v>
      </c>
      <c r="CP79" s="13">
        <v>0</v>
      </c>
      <c r="CQ79" s="13">
        <v>0</v>
      </c>
      <c r="CR79" s="13">
        <v>0</v>
      </c>
      <c r="CS79" s="13">
        <v>0</v>
      </c>
      <c r="CT79" s="13">
        <v>0</v>
      </c>
      <c r="CU79" s="13">
        <v>0</v>
      </c>
      <c r="CV79" s="13">
        <v>0</v>
      </c>
      <c r="CW79" s="13">
        <v>0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3">
        <v>0</v>
      </c>
      <c r="DD79" s="13">
        <v>0</v>
      </c>
      <c r="DE79" s="13">
        <v>0</v>
      </c>
      <c r="DF79" s="13">
        <v>0</v>
      </c>
      <c r="DG79" s="13">
        <v>0</v>
      </c>
      <c r="DH79" s="13"/>
      <c r="DI79" s="13"/>
      <c r="DJ79" s="13">
        <v>0</v>
      </c>
      <c r="DK79" s="13">
        <v>0</v>
      </c>
      <c r="DL79" s="13">
        <v>0</v>
      </c>
      <c r="DM79" s="13">
        <v>0</v>
      </c>
      <c r="DN79" s="13">
        <v>0</v>
      </c>
      <c r="DO79" s="13">
        <v>0</v>
      </c>
      <c r="DP79" s="13">
        <v>0</v>
      </c>
      <c r="DQ79" s="13">
        <v>0</v>
      </c>
      <c r="DR79" s="13">
        <v>0</v>
      </c>
      <c r="DS79" s="13">
        <v>0</v>
      </c>
      <c r="DT79" s="13">
        <v>0</v>
      </c>
      <c r="DU79" s="13">
        <v>0</v>
      </c>
      <c r="DV79" s="13">
        <v>0</v>
      </c>
      <c r="DW79" s="13">
        <v>0</v>
      </c>
      <c r="DX79" s="13">
        <v>0</v>
      </c>
      <c r="DY79" s="13">
        <v>0</v>
      </c>
      <c r="DZ79" s="13">
        <v>0</v>
      </c>
      <c r="EA79" s="13">
        <v>0</v>
      </c>
      <c r="EB79" s="13">
        <v>0</v>
      </c>
      <c r="EC79" s="13">
        <v>0</v>
      </c>
      <c r="ED79" s="13">
        <v>0</v>
      </c>
      <c r="EE79" s="13">
        <v>0</v>
      </c>
      <c r="EF79" s="13">
        <v>0</v>
      </c>
      <c r="EG79" s="13">
        <v>0</v>
      </c>
      <c r="EH79" s="13">
        <v>0</v>
      </c>
      <c r="EI79" s="13">
        <v>0</v>
      </c>
      <c r="EJ79" s="13">
        <v>0</v>
      </c>
      <c r="EK79" s="13">
        <v>0</v>
      </c>
      <c r="EL79" s="13">
        <v>0</v>
      </c>
      <c r="EM79" s="13">
        <v>0</v>
      </c>
      <c r="EN79" s="13">
        <v>0</v>
      </c>
      <c r="EO79" s="13">
        <v>0</v>
      </c>
      <c r="EP79" s="13">
        <v>0</v>
      </c>
      <c r="EQ79" s="13">
        <v>0</v>
      </c>
      <c r="ER79" s="13">
        <v>0</v>
      </c>
      <c r="ES79" s="13"/>
      <c r="ET79" s="13"/>
      <c r="EU79" s="13">
        <v>0</v>
      </c>
      <c r="EV79" s="13">
        <v>0</v>
      </c>
      <c r="EW79" s="13">
        <v>0</v>
      </c>
      <c r="EX79" s="13">
        <v>0</v>
      </c>
      <c r="EY79" s="13">
        <v>0</v>
      </c>
      <c r="EZ79" s="13">
        <v>0</v>
      </c>
      <c r="FA79" s="13">
        <v>0</v>
      </c>
      <c r="FB79" s="13">
        <v>0</v>
      </c>
      <c r="FC79" s="13">
        <v>0</v>
      </c>
      <c r="FD79" s="13">
        <v>0</v>
      </c>
      <c r="FE79" s="13">
        <v>0</v>
      </c>
      <c r="FF79" s="13">
        <v>0</v>
      </c>
      <c r="FG79" s="13">
        <v>0</v>
      </c>
      <c r="FH79" s="13">
        <v>0</v>
      </c>
      <c r="FI79" s="13">
        <v>0</v>
      </c>
      <c r="FJ79" s="13">
        <v>0</v>
      </c>
      <c r="FK79" s="13">
        <v>0</v>
      </c>
      <c r="FL79" s="13">
        <v>0</v>
      </c>
      <c r="FM79" s="13">
        <v>0</v>
      </c>
      <c r="FN79" s="13">
        <v>0</v>
      </c>
      <c r="FO79" s="13">
        <v>0</v>
      </c>
      <c r="FP79" s="13">
        <v>0</v>
      </c>
      <c r="FQ79" s="13">
        <v>0</v>
      </c>
      <c r="FR79" s="13">
        <v>0</v>
      </c>
      <c r="FS79" s="13">
        <v>0</v>
      </c>
      <c r="FT79" s="13">
        <v>0</v>
      </c>
      <c r="FU79" s="13">
        <v>0</v>
      </c>
      <c r="FV79" s="13">
        <v>0</v>
      </c>
      <c r="FW79" s="13">
        <v>0</v>
      </c>
      <c r="FX79" s="13">
        <v>0</v>
      </c>
      <c r="FY79" s="13">
        <v>0</v>
      </c>
      <c r="FZ79" s="14">
        <v>0</v>
      </c>
      <c r="GA79" s="13">
        <v>0</v>
      </c>
      <c r="GB79" s="13">
        <v>0</v>
      </c>
      <c r="GC79" s="13">
        <v>0</v>
      </c>
      <c r="GD79" s="13"/>
      <c r="GE79" s="13"/>
      <c r="GF79" s="13">
        <v>0</v>
      </c>
      <c r="GG79" s="13">
        <v>0</v>
      </c>
      <c r="GH79" s="13">
        <v>283.61</v>
      </c>
      <c r="GI79" s="13">
        <v>0</v>
      </c>
      <c r="GJ79" s="13">
        <v>0</v>
      </c>
      <c r="GK79" s="13">
        <v>0</v>
      </c>
      <c r="GL79" s="13">
        <v>0</v>
      </c>
      <c r="GM79" s="13">
        <v>0</v>
      </c>
      <c r="GN79" s="13">
        <v>0</v>
      </c>
      <c r="GO79" s="13">
        <v>0</v>
      </c>
      <c r="GP79" s="13">
        <v>0</v>
      </c>
      <c r="GQ79" s="13">
        <v>0</v>
      </c>
      <c r="GR79" s="13">
        <v>0</v>
      </c>
      <c r="GS79" s="13">
        <v>0</v>
      </c>
      <c r="GT79" s="13">
        <v>0</v>
      </c>
      <c r="GU79" s="13">
        <v>0</v>
      </c>
      <c r="GV79" s="13">
        <v>0</v>
      </c>
      <c r="GW79" s="13">
        <v>0</v>
      </c>
      <c r="GX79" s="13">
        <v>0</v>
      </c>
      <c r="GY79" s="13">
        <v>0</v>
      </c>
      <c r="GZ79" s="13">
        <v>0</v>
      </c>
      <c r="HA79" s="13">
        <v>0</v>
      </c>
      <c r="HB79" s="13">
        <v>0</v>
      </c>
      <c r="HC79" s="13">
        <v>0</v>
      </c>
      <c r="HD79" s="13">
        <v>0</v>
      </c>
      <c r="HE79" s="13">
        <v>0</v>
      </c>
      <c r="HF79" s="13">
        <v>0</v>
      </c>
      <c r="HG79" s="13">
        <v>0</v>
      </c>
      <c r="HH79" s="13">
        <v>0</v>
      </c>
      <c r="HI79" s="13">
        <v>0.02</v>
      </c>
      <c r="HJ79" s="13">
        <v>0</v>
      </c>
      <c r="HK79" s="13">
        <v>5</v>
      </c>
      <c r="HL79" s="13">
        <v>3.07</v>
      </c>
      <c r="HM79" s="13">
        <v>0</v>
      </c>
      <c r="HN79" s="13">
        <v>0</v>
      </c>
      <c r="HO79" s="13"/>
      <c r="HP79" s="13"/>
      <c r="HQ79" s="13">
        <v>0</v>
      </c>
      <c r="HR79" s="13">
        <v>0</v>
      </c>
      <c r="HS79" s="13">
        <v>0</v>
      </c>
      <c r="HT79" s="13">
        <v>0</v>
      </c>
      <c r="HU79" s="13">
        <v>0</v>
      </c>
      <c r="HV79" s="13">
        <v>0</v>
      </c>
      <c r="HW79" s="13">
        <v>0</v>
      </c>
      <c r="HX79" s="13">
        <v>0</v>
      </c>
      <c r="HY79" s="13">
        <v>0</v>
      </c>
      <c r="HZ79" s="13">
        <v>0</v>
      </c>
      <c r="IA79" s="13">
        <v>0</v>
      </c>
      <c r="IB79" s="13">
        <v>0</v>
      </c>
      <c r="IC79" s="13">
        <v>0</v>
      </c>
      <c r="ID79" s="13">
        <v>0</v>
      </c>
      <c r="IE79" s="13">
        <v>0</v>
      </c>
      <c r="IF79" s="13">
        <v>0</v>
      </c>
      <c r="IG79" s="13">
        <v>0</v>
      </c>
      <c r="IH79" s="13">
        <v>0</v>
      </c>
      <c r="II79" s="13">
        <v>0</v>
      </c>
      <c r="IJ79" s="13">
        <v>0</v>
      </c>
      <c r="IK79" s="13">
        <v>0</v>
      </c>
      <c r="IL79" s="13">
        <v>0</v>
      </c>
      <c r="IM79" s="13">
        <v>0</v>
      </c>
      <c r="IN79" s="13">
        <v>0</v>
      </c>
      <c r="IO79" s="13">
        <v>0</v>
      </c>
      <c r="IP79" s="13">
        <v>0</v>
      </c>
      <c r="IQ79" s="13">
        <v>0</v>
      </c>
      <c r="IR79" s="13">
        <v>0</v>
      </c>
      <c r="IS79" s="13">
        <v>0</v>
      </c>
      <c r="IT79" s="13">
        <v>0</v>
      </c>
      <c r="IU79" s="13">
        <v>0</v>
      </c>
      <c r="IV79" s="13">
        <v>0</v>
      </c>
      <c r="IW79" s="13">
        <v>0</v>
      </c>
      <c r="IX79" s="13">
        <v>0</v>
      </c>
      <c r="IY79" s="13">
        <v>0</v>
      </c>
      <c r="IZ79" s="13"/>
      <c r="JA79" s="13"/>
      <c r="JB79" s="13">
        <f>C79+BY79+AN79+DJ79+EU79+GF79+HQ79</f>
        <v>0</v>
      </c>
      <c r="JC79" s="13">
        <f>D79+BZ79+AO79+DK79+EV79+GG79+HR79</f>
        <v>0</v>
      </c>
      <c r="JD79" s="13">
        <f>E79+CA79+AP79+DL79+EW79+GH79+HS79</f>
        <v>283.61</v>
      </c>
      <c r="JE79" s="13">
        <f>F79+CB79+AQ79+DM79+EX79+GI79+HT79</f>
        <v>0</v>
      </c>
      <c r="JF79" s="13">
        <f>G79+CC79+AR79+DN79+EY79+GJ79+HU79</f>
        <v>0</v>
      </c>
      <c r="JG79" s="13">
        <f>H79+CD79+AS79+DO79+EZ79+GK79+HV79</f>
        <v>0</v>
      </c>
      <c r="JH79" s="13">
        <f>I79+CE79+AT79+DP79+FA79+GL79+HW79</f>
        <v>0</v>
      </c>
      <c r="JI79" s="13">
        <f>J79+CF79+AU79+DQ79+FB79+GM79+HX79</f>
        <v>0</v>
      </c>
      <c r="JJ79" s="13">
        <f>K79+CG79+AV79+DR79+FC79+GN79+HY79</f>
        <v>0</v>
      </c>
      <c r="JK79" s="13">
        <f>L79+CH79+AW79+DS79+FD79+GO79+HZ79</f>
        <v>0</v>
      </c>
      <c r="JL79" s="13">
        <f>M79+CI79+AX79+DT79+FE79+GP79+IA79</f>
        <v>0</v>
      </c>
      <c r="JM79" s="13">
        <f>N79+CJ79+AY79+DU79+FF79+GQ79+IB79</f>
        <v>0</v>
      </c>
      <c r="JN79" s="13">
        <f>O79+CK79+AZ79+DV79+FG79+GR79+IC79</f>
        <v>0</v>
      </c>
      <c r="JO79" s="13">
        <f>P79+CL79+BA79+DW79+FH79+GS79+ID79</f>
        <v>0</v>
      </c>
      <c r="JP79" s="13">
        <f>Q79+CM79+BB79+DX79+FI79+GT79+IE79</f>
        <v>0</v>
      </c>
      <c r="JQ79" s="13">
        <f>R79+CN79+BC79+DY79+FJ79+GU79+IF79</f>
        <v>0</v>
      </c>
      <c r="JR79" s="13">
        <f>S79+CO79+BD79+DZ79+FK79+GV79+IG79</f>
        <v>0</v>
      </c>
      <c r="JS79" s="13">
        <f>T79+CP79+BE79+EA79+FL79+GW79+IH79</f>
        <v>0</v>
      </c>
      <c r="JT79" s="13">
        <f>U79+CQ79+BF79+EB79+FM79+GX79+II79</f>
        <v>0</v>
      </c>
      <c r="JU79" s="13">
        <f>V79+CR79+BG79+EC79+FN79+GY79+IJ79</f>
        <v>0</v>
      </c>
      <c r="JV79" s="13">
        <f>W79+CS79+BH79+ED79+FO79+GZ79+IK79</f>
        <v>0</v>
      </c>
      <c r="JW79" s="13">
        <f>X79+CT79+BI79+EE79+FP79+HA79+IL79</f>
        <v>0</v>
      </c>
      <c r="JX79" s="13">
        <f>Y79+CU79+BJ79+EF79+FQ79+HB79+IM79</f>
        <v>0</v>
      </c>
      <c r="JY79" s="13">
        <f>Z79+BK79+CV79+EG79+FR79+HC79+IN79</f>
        <v>0</v>
      </c>
      <c r="JZ79" s="13">
        <f>AA79+BL79+CW79+EH79+FS79+HD79+IO79</f>
        <v>0</v>
      </c>
      <c r="KA79" s="13">
        <f>AB79+BM79+CX79+EI79+FT79+HE79+IP79</f>
        <v>0</v>
      </c>
      <c r="KB79" s="13">
        <f>AC79+BN79+CY79+EJ79+FU79+HF79+IQ79</f>
        <v>0</v>
      </c>
      <c r="KC79" s="13">
        <f>AD79+BO79+CZ79+EK79+FV79+HG79+IR79</f>
        <v>0</v>
      </c>
      <c r="KD79" s="13">
        <f>AE79+BP79+DA79+EL79+FW79+HH79+IS79</f>
        <v>0</v>
      </c>
      <c r="KE79" s="13">
        <f>AF79+BQ79+DB79+EM79+FX79+HI79+IT79</f>
        <v>0.02</v>
      </c>
      <c r="KF79" s="13">
        <f>AG79+BR79+DC79+EN79+FY79+HJ79+IU79</f>
        <v>0</v>
      </c>
      <c r="KG79" s="13">
        <f>AH79+BS79+DD79+EO79+FZ79+HK79+IV79</f>
        <v>5</v>
      </c>
      <c r="KH79" s="13">
        <f>AI79+BT79+DE79+EP79+GA79+HL79+IW79</f>
        <v>3.07</v>
      </c>
      <c r="KI79" s="13">
        <f>AJ79+BU79+DF79+EQ79+GB79+HM79+IX79</f>
        <v>0</v>
      </c>
      <c r="KJ79" s="13">
        <f>AK79+BV79+DG79+ER79+GC79+HN79+IY79</f>
        <v>0</v>
      </c>
      <c r="KK79" s="13">
        <f>AL79+BW79+DH79+ES79+GD79+HO79+IZ79</f>
        <v>0</v>
      </c>
      <c r="KL79" s="13">
        <f>AM79+BX79+DI79+ET79+GE79+HP79+JA79</f>
        <v>0</v>
      </c>
    </row>
    <row r="80" spans="1:298" ht="15" customHeight="1" x14ac:dyDescent="0.25">
      <c r="A80" s="5">
        <v>44</v>
      </c>
      <c r="B80" s="8" t="s">
        <v>94</v>
      </c>
      <c r="C80" s="12">
        <f t="shared" ref="C80:D80" si="1367">SUM(C81:C85)</f>
        <v>13500</v>
      </c>
      <c r="D80" s="12">
        <f t="shared" si="1367"/>
        <v>19000</v>
      </c>
      <c r="E80" s="12">
        <f t="shared" ref="E80:GK80" si="1368">SUM(E81:E85)</f>
        <v>15626.71</v>
      </c>
      <c r="F80" s="12">
        <f t="shared" si="1368"/>
        <v>90600</v>
      </c>
      <c r="G80" s="12">
        <f t="shared" ref="G80" si="1369">SUM(G81:G85)</f>
        <v>91103.34</v>
      </c>
      <c r="H80" s="12">
        <f t="shared" si="1368"/>
        <v>86490.28</v>
      </c>
      <c r="I80" s="12">
        <f t="shared" si="1368"/>
        <v>90244.64</v>
      </c>
      <c r="J80" s="12">
        <f t="shared" ref="J80" si="1370">SUM(J81:J85)</f>
        <v>90244.64</v>
      </c>
      <c r="K80" s="12">
        <f t="shared" si="1368"/>
        <v>86475.459999999992</v>
      </c>
      <c r="L80" s="12">
        <f t="shared" ref="L80:M80" si="1371">SUM(L81:L85)</f>
        <v>87632</v>
      </c>
      <c r="M80" s="12">
        <f t="shared" si="1371"/>
        <v>87632</v>
      </c>
      <c r="N80" s="12">
        <f>SUM(N81:N85)</f>
        <v>81763.56</v>
      </c>
      <c r="O80" s="12">
        <f t="shared" ref="O80" si="1372">SUM(O81:O85)</f>
        <v>84529</v>
      </c>
      <c r="P80" s="12">
        <f t="shared" ref="P80:S80" si="1373">SUM(P81:P85)</f>
        <v>84529</v>
      </c>
      <c r="Q80" s="12">
        <f>SUM(Q81:Q85)</f>
        <v>84947.87</v>
      </c>
      <c r="R80" s="12">
        <f t="shared" ref="R80" si="1374">SUM(R81:R85)</f>
        <v>84464.78</v>
      </c>
      <c r="S80" s="12">
        <f t="shared" si="1373"/>
        <v>84464.78</v>
      </c>
      <c r="T80" s="12">
        <f>SUM(T81:T85)</f>
        <v>89723.360000000015</v>
      </c>
      <c r="U80" s="12">
        <f t="shared" ref="U80" si="1375">SUM(U81:U85)</f>
        <v>85876</v>
      </c>
      <c r="V80" s="12">
        <f t="shared" ref="V80:Y80" si="1376">SUM(V81:V85)</f>
        <v>99984.39</v>
      </c>
      <c r="W80" s="12">
        <f t="shared" si="1376"/>
        <v>90897.83</v>
      </c>
      <c r="X80" s="12">
        <f t="shared" ref="X80" si="1377">SUM(X81:X85)</f>
        <v>101463</v>
      </c>
      <c r="Y80" s="12">
        <f t="shared" si="1376"/>
        <v>101463</v>
      </c>
      <c r="Z80" s="12">
        <f t="shared" ref="Z80:AD80" si="1378">SUM(Z81:Z85)</f>
        <v>82072.3</v>
      </c>
      <c r="AA80" s="12">
        <f t="shared" si="1378"/>
        <v>101000</v>
      </c>
      <c r="AB80" s="12">
        <f t="shared" ref="AB80:AK80" si="1379">SUM(AB81:AB85)</f>
        <v>101000</v>
      </c>
      <c r="AC80" s="12">
        <f t="shared" si="1378"/>
        <v>98416.14</v>
      </c>
      <c r="AD80" s="12">
        <f t="shared" si="1378"/>
        <v>111340</v>
      </c>
      <c r="AE80" s="12">
        <f t="shared" si="1379"/>
        <v>111340</v>
      </c>
      <c r="AF80" s="12">
        <f t="shared" ref="AF80" si="1380">SUM(AF81:AF85)</f>
        <v>21996.67</v>
      </c>
      <c r="AG80" s="12">
        <f t="shared" ref="AG80:AI80" si="1381">SUM(AG81:AG85)</f>
        <v>27525</v>
      </c>
      <c r="AH80" s="12">
        <f t="shared" si="1381"/>
        <v>99013.98</v>
      </c>
      <c r="AI80" s="12">
        <f t="shared" si="1381"/>
        <v>91823.98</v>
      </c>
      <c r="AJ80" s="12">
        <f t="shared" si="1379"/>
        <v>87077</v>
      </c>
      <c r="AK80" s="12">
        <f t="shared" si="1379"/>
        <v>87077</v>
      </c>
      <c r="AL80" s="12">
        <f t="shared" ref="AL80:AM80" si="1382">SUM(AL81:AL85)</f>
        <v>0</v>
      </c>
      <c r="AM80" s="12">
        <f t="shared" si="1382"/>
        <v>0</v>
      </c>
      <c r="AN80" s="12">
        <f>SUM(AN81:AN85)</f>
        <v>102600</v>
      </c>
      <c r="AO80" s="12">
        <f t="shared" ref="AO80:AS80" si="1383">SUM(AO81:AO85)</f>
        <v>144400</v>
      </c>
      <c r="AP80" s="12">
        <f t="shared" si="1383"/>
        <v>118762.76</v>
      </c>
      <c r="AQ80" s="12">
        <f t="shared" ref="AQ80" si="1384">SUM(AQ81:AQ85)</f>
        <v>423362</v>
      </c>
      <c r="AR80" s="12">
        <f t="shared" si="1383"/>
        <v>423377.6</v>
      </c>
      <c r="AS80" s="12">
        <f t="shared" si="1383"/>
        <v>404088.5</v>
      </c>
      <c r="AT80" s="12">
        <f>SUM(AT81:AT85)</f>
        <v>421141.64</v>
      </c>
      <c r="AU80" s="12">
        <f>SUM(AU81:AU85)</f>
        <v>421141.64</v>
      </c>
      <c r="AV80" s="12">
        <f>SUM(AV81:AV85)</f>
        <v>403552.13</v>
      </c>
      <c r="AW80" s="12">
        <f t="shared" ref="AW80" si="1385">SUM(AW81:AW85)</f>
        <v>407747</v>
      </c>
      <c r="AX80" s="12">
        <f>SUM(AX81:AX85)</f>
        <v>407747</v>
      </c>
      <c r="AY80" s="12">
        <f>SUM(AY81:AY85)</f>
        <v>381563.13999999996</v>
      </c>
      <c r="AZ80" s="12">
        <f t="shared" ref="AZ80" si="1386">SUM(AZ81:AZ85)</f>
        <v>394460</v>
      </c>
      <c r="BA80" s="12">
        <f t="shared" ref="BA80:BF80" si="1387">SUM(BA81:BA85)</f>
        <v>394460</v>
      </c>
      <c r="BB80" s="12">
        <f>SUM(BB81:BB85)</f>
        <v>396423.39</v>
      </c>
      <c r="BC80" s="12">
        <f t="shared" ref="BC80:BD80" si="1388">SUM(BC81:BC85)</f>
        <v>394168.99</v>
      </c>
      <c r="BD80" s="12">
        <f t="shared" si="1388"/>
        <v>394168.99</v>
      </c>
      <c r="BE80" s="12">
        <f t="shared" si="1387"/>
        <v>392935.69999999995</v>
      </c>
      <c r="BF80" s="12">
        <f t="shared" si="1387"/>
        <v>400752</v>
      </c>
      <c r="BG80" s="12">
        <f>SUM(BG81:BG85)</f>
        <v>440796.14</v>
      </c>
      <c r="BH80" s="12">
        <f>SUM(BH81:BH85)</f>
        <v>424198.83</v>
      </c>
      <c r="BI80" s="12">
        <f t="shared" ref="BI80" si="1389">SUM(BI81:BI85)</f>
        <v>473400</v>
      </c>
      <c r="BJ80" s="12">
        <f>SUM(BJ81:BJ85)</f>
        <v>473400</v>
      </c>
      <c r="BK80" s="12">
        <f t="shared" ref="BK80:BN80" si="1390">SUM(BK81:BK85)</f>
        <v>342642.52</v>
      </c>
      <c r="BL80" s="12">
        <f t="shared" ref="BL80" si="1391">SUM(BL81:BL85)</f>
        <v>378908</v>
      </c>
      <c r="BM80" s="12">
        <f t="shared" si="1390"/>
        <v>378908</v>
      </c>
      <c r="BN80" s="12">
        <f t="shared" si="1390"/>
        <v>373991.67000000004</v>
      </c>
      <c r="BO80" s="12">
        <f t="shared" ref="BO80:BV80" si="1392">SUM(BO81:BO85)</f>
        <v>423092</v>
      </c>
      <c r="BP80" s="12">
        <f t="shared" ref="BP80" si="1393">SUM(BP81:BP85)</f>
        <v>423092</v>
      </c>
      <c r="BQ80" s="12">
        <f>SUM(BQ81:BQ85)</f>
        <v>83646.91</v>
      </c>
      <c r="BR80" s="12">
        <f t="shared" ref="BR80:BT80" si="1394">SUM(BR81:BR85)</f>
        <v>125404</v>
      </c>
      <c r="BS80" s="12">
        <f t="shared" si="1394"/>
        <v>451063.66</v>
      </c>
      <c r="BT80" s="12">
        <f t="shared" si="1394"/>
        <v>418309.20999999996</v>
      </c>
      <c r="BU80" s="12">
        <f t="shared" si="1392"/>
        <v>413627</v>
      </c>
      <c r="BV80" s="12">
        <f t="shared" si="1392"/>
        <v>413627</v>
      </c>
      <c r="BW80" s="12">
        <f t="shared" ref="BW80:BX80" si="1395">SUM(BW81:BW85)</f>
        <v>0</v>
      </c>
      <c r="BX80" s="12">
        <f t="shared" si="1395"/>
        <v>0</v>
      </c>
      <c r="BY80" s="12">
        <f>SUM(BY81:BY85)</f>
        <v>62100</v>
      </c>
      <c r="BZ80" s="12">
        <f>SUM(BZ81:BZ85)</f>
        <v>87400</v>
      </c>
      <c r="CA80" s="12">
        <f>SUM(CA81:CA85)</f>
        <v>71882.7</v>
      </c>
      <c r="CB80" s="12">
        <f t="shared" ref="CB80" si="1396">SUM(CB81:CB85)</f>
        <v>161396</v>
      </c>
      <c r="CC80" s="12">
        <f>SUM(CC81:CC85)</f>
        <v>164401.94</v>
      </c>
      <c r="CD80" s="12">
        <f>SUM(CD81:CD85)</f>
        <v>154297.51999999999</v>
      </c>
      <c r="CE80" s="12">
        <f>SUM(CE81:CE85)</f>
        <v>161228.91</v>
      </c>
      <c r="CF80" s="12">
        <f>SUM(CF81:CF85)</f>
        <v>161228.91</v>
      </c>
      <c r="CG80" s="12">
        <f>SUM(CG81:CG85)</f>
        <v>154028.18</v>
      </c>
      <c r="CH80" s="12">
        <f t="shared" ref="CH80" si="1397">SUM(CH81:CH85)</f>
        <v>156429</v>
      </c>
      <c r="CI80" s="12">
        <f>SUM(CI81:CI85)</f>
        <v>156429</v>
      </c>
      <c r="CJ80" s="12">
        <f>SUM(CJ81:CJ85)</f>
        <v>145851.41</v>
      </c>
      <c r="CK80" s="12">
        <f t="shared" ref="CK80" si="1398">SUM(CK81:CK85)</f>
        <v>153376</v>
      </c>
      <c r="CL80" s="12">
        <f t="shared" ref="CL80:CQ80" si="1399">SUM(CL81:CL85)</f>
        <v>153376</v>
      </c>
      <c r="CM80" s="12">
        <f>SUM(CM81:CM85)</f>
        <v>151165.48000000001</v>
      </c>
      <c r="CN80" s="12">
        <f t="shared" ref="CN80:CO80" si="1400">SUM(CN81:CN85)</f>
        <v>150506.60999999999</v>
      </c>
      <c r="CO80" s="12">
        <f t="shared" si="1400"/>
        <v>150506.60999999999</v>
      </c>
      <c r="CP80" s="12">
        <f t="shared" si="1399"/>
        <v>159802.16999999998</v>
      </c>
      <c r="CQ80" s="12">
        <f t="shared" si="1399"/>
        <v>153162</v>
      </c>
      <c r="CR80" s="12">
        <f>SUM(CR81:CR85)</f>
        <v>178441.05</v>
      </c>
      <c r="CS80" s="12">
        <f>SUM(CS81:CS85)</f>
        <v>162395.28</v>
      </c>
      <c r="CT80" s="12">
        <f t="shared" ref="CT80" si="1401">SUM(CT81:CT85)</f>
        <v>181412</v>
      </c>
      <c r="CU80" s="12">
        <f>SUM(CU81:CU85)</f>
        <v>181412</v>
      </c>
      <c r="CV80" s="12">
        <f t="shared" ref="CV80:DE80" si="1402">SUM(CV81:CV85)</f>
        <v>111319.34</v>
      </c>
      <c r="CW80" s="12">
        <f t="shared" ref="CW80" si="1403">SUM(CW81:CW85)</f>
        <v>150974</v>
      </c>
      <c r="CX80" s="12">
        <f t="shared" si="1402"/>
        <v>150974</v>
      </c>
      <c r="CY80" s="12">
        <f t="shared" si="1402"/>
        <v>147931.52000000002</v>
      </c>
      <c r="CZ80" s="12">
        <f t="shared" si="1402"/>
        <v>167610</v>
      </c>
      <c r="DA80" s="12">
        <f t="shared" ref="DA80:DB80" si="1404">SUM(DA81:DA85)</f>
        <v>167610</v>
      </c>
      <c r="DB80" s="12">
        <f t="shared" si="1404"/>
        <v>33176.99</v>
      </c>
      <c r="DC80" s="12">
        <f t="shared" ref="DC80" si="1405">SUM(DC81:DC85)</f>
        <v>40235</v>
      </c>
      <c r="DD80" s="12">
        <f t="shared" si="1402"/>
        <v>143546.89000000001</v>
      </c>
      <c r="DE80" s="12">
        <f t="shared" si="1402"/>
        <v>133171.33000000002</v>
      </c>
      <c r="DF80" s="12">
        <f t="shared" ref="DF80:DJ80" si="1406">SUM(DF81:DF85)</f>
        <v>131192</v>
      </c>
      <c r="DG80" s="12">
        <f t="shared" si="1406"/>
        <v>131192</v>
      </c>
      <c r="DH80" s="12">
        <f t="shared" ref="DH80:DI80" si="1407">SUM(DH81:DH85)</f>
        <v>0</v>
      </c>
      <c r="DI80" s="12">
        <f t="shared" si="1407"/>
        <v>0</v>
      </c>
      <c r="DJ80" s="12">
        <f t="shared" si="1406"/>
        <v>2700</v>
      </c>
      <c r="DK80" s="12">
        <f t="shared" ref="DK80:DO80" si="1408">SUM(DK81:DK85)</f>
        <v>3800</v>
      </c>
      <c r="DL80" s="12">
        <f t="shared" si="1408"/>
        <v>22693.309999999998</v>
      </c>
      <c r="DM80" s="12">
        <f t="shared" ref="DM80" si="1409">SUM(DM81:DM85)</f>
        <v>35069</v>
      </c>
      <c r="DN80" s="12">
        <f t="shared" si="1408"/>
        <v>35069.369999999995</v>
      </c>
      <c r="DO80" s="12">
        <f t="shared" si="1408"/>
        <v>34022.83</v>
      </c>
      <c r="DP80" s="12">
        <f>SUM(DP81:DP85)</f>
        <v>39043.18</v>
      </c>
      <c r="DQ80" s="12">
        <f>SUM(DQ81:DQ85)</f>
        <v>37803.18</v>
      </c>
      <c r="DR80" s="12">
        <f t="shared" ref="DR80:EY80" si="1410">SUM(DR81:DR85)</f>
        <v>37368.39</v>
      </c>
      <c r="DS80" s="12">
        <f t="shared" ref="DS80" si="1411">SUM(DS81:DS85)</f>
        <v>37465</v>
      </c>
      <c r="DT80" s="12">
        <f t="shared" si="1410"/>
        <v>37465</v>
      </c>
      <c r="DU80" s="12">
        <f>SUM(DU81:DU85)</f>
        <v>36860.869999999995</v>
      </c>
      <c r="DV80" s="12">
        <f t="shared" ref="DV80" si="1412">SUM(DV81:DV85)</f>
        <v>37169</v>
      </c>
      <c r="DW80" s="12">
        <f t="shared" ref="DW80:EB80" si="1413">SUM(DW81:DW85)</f>
        <v>37169</v>
      </c>
      <c r="DX80" s="12">
        <f>SUM(DX81:DX85)</f>
        <v>37198.660000000003</v>
      </c>
      <c r="DY80" s="12">
        <f t="shared" ref="DY80:DZ80" si="1414">SUM(DY81:DY85)</f>
        <v>37144.979999999996</v>
      </c>
      <c r="DZ80" s="12">
        <f t="shared" si="1414"/>
        <v>37144.979999999996</v>
      </c>
      <c r="EA80" s="12">
        <f t="shared" si="1413"/>
        <v>63502.46</v>
      </c>
      <c r="EB80" s="12">
        <f t="shared" si="1413"/>
        <v>37301</v>
      </c>
      <c r="EC80" s="12">
        <f t="shared" ref="EC80:EL80" si="1415">SUM(EC81:EC85)</f>
        <v>62968.94</v>
      </c>
      <c r="ED80" s="12">
        <f t="shared" si="1415"/>
        <v>37859.78</v>
      </c>
      <c r="EE80" s="12">
        <f t="shared" ref="EE80" si="1416">SUM(EE81:EE85)</f>
        <v>39067</v>
      </c>
      <c r="EF80" s="12">
        <f t="shared" si="1415"/>
        <v>119067</v>
      </c>
      <c r="EG80" s="12">
        <f t="shared" si="1415"/>
        <v>136027.85</v>
      </c>
      <c r="EH80" s="12">
        <f t="shared" ref="EH80" si="1417">SUM(EH81:EH85)</f>
        <v>108860</v>
      </c>
      <c r="EI80" s="12">
        <f t="shared" si="1415"/>
        <v>114900</v>
      </c>
      <c r="EJ80" s="12">
        <f t="shared" si="1415"/>
        <v>114014.62</v>
      </c>
      <c r="EK80" s="12">
        <f t="shared" si="1415"/>
        <v>119336</v>
      </c>
      <c r="EL80" s="12">
        <f t="shared" si="1415"/>
        <v>119336</v>
      </c>
      <c r="EM80" s="12">
        <f t="shared" ref="EM80:EU80" si="1418">SUM(EM81:EM85)</f>
        <v>84782.44</v>
      </c>
      <c r="EN80" s="12">
        <f t="shared" ref="EN80:EP80" si="1419">SUM(EN81:EN85)</f>
        <v>90547</v>
      </c>
      <c r="EO80" s="12">
        <f t="shared" si="1419"/>
        <v>122518.70999999999</v>
      </c>
      <c r="EP80" s="12">
        <f t="shared" si="1419"/>
        <v>119652.63</v>
      </c>
      <c r="EQ80" s="12">
        <f t="shared" si="1418"/>
        <v>220618</v>
      </c>
      <c r="ER80" s="12">
        <f t="shared" si="1418"/>
        <v>234618</v>
      </c>
      <c r="ES80" s="12">
        <f t="shared" ref="ES80:ET80" si="1420">SUM(ES81:ES85)</f>
        <v>0</v>
      </c>
      <c r="ET80" s="12">
        <f t="shared" si="1420"/>
        <v>0</v>
      </c>
      <c r="EU80" s="12">
        <f t="shared" si="1418"/>
        <v>27000</v>
      </c>
      <c r="EV80" s="12">
        <f t="shared" si="1410"/>
        <v>38000</v>
      </c>
      <c r="EW80" s="12">
        <f t="shared" si="1410"/>
        <v>37130.649999999994</v>
      </c>
      <c r="EX80" s="12">
        <f t="shared" ref="EX80" si="1421">SUM(EX81:EX85)</f>
        <v>100979</v>
      </c>
      <c r="EY80" s="12">
        <f t="shared" si="1410"/>
        <v>101563.70999999999</v>
      </c>
      <c r="EZ80" s="12">
        <f t="shared" si="1368"/>
        <v>96725.59</v>
      </c>
      <c r="FA80" s="12">
        <f>SUM(FA81:FA85)</f>
        <v>101035.82</v>
      </c>
      <c r="FB80" s="12">
        <f>SUM(FB81:FB85)</f>
        <v>101035.82</v>
      </c>
      <c r="FC80" s="12">
        <f t="shared" ref="FC80:GJ80" si="1422">SUM(FC81:FC85)</f>
        <v>97126.86</v>
      </c>
      <c r="FD80" s="12">
        <f t="shared" ref="FD80:FE80" si="1423">SUM(FD81:FD85)</f>
        <v>98740</v>
      </c>
      <c r="FE80" s="12">
        <f t="shared" si="1423"/>
        <v>98740</v>
      </c>
      <c r="FF80" s="12">
        <f>SUM(FF81:FF85)</f>
        <v>91267.08</v>
      </c>
      <c r="FG80" s="12">
        <f>SUM(FG81:FG85)</f>
        <v>95675</v>
      </c>
      <c r="FH80" s="12">
        <f>SUM(FH81:FH85)</f>
        <v>95675</v>
      </c>
      <c r="FI80" s="12">
        <f>SUM(FI81:FI85)</f>
        <v>95077.68</v>
      </c>
      <c r="FJ80" s="12">
        <f t="shared" ref="FJ80:FK80" si="1424">SUM(FJ81:FJ85)</f>
        <v>94875.21</v>
      </c>
      <c r="FK80" s="12">
        <f t="shared" si="1424"/>
        <v>94875.21</v>
      </c>
      <c r="FL80" s="12">
        <f t="shared" ref="FL80:FM80" si="1425">SUM(FL81:FL85)</f>
        <v>113960.14000000001</v>
      </c>
      <c r="FM80" s="12">
        <f t="shared" si="1425"/>
        <v>96277</v>
      </c>
      <c r="FN80" s="12">
        <f t="shared" ref="FN80:FW80" si="1426">SUM(FN81:FN85)</f>
        <v>125329.83</v>
      </c>
      <c r="FO80" s="12">
        <f t="shared" si="1426"/>
        <v>101384.09999999999</v>
      </c>
      <c r="FP80" s="12">
        <f t="shared" ref="FP80" si="1427">SUM(FP81:FP85)</f>
        <v>113570</v>
      </c>
      <c r="FQ80" s="12">
        <f t="shared" si="1426"/>
        <v>113570</v>
      </c>
      <c r="FR80" s="12">
        <f t="shared" si="1426"/>
        <v>73168.03</v>
      </c>
      <c r="FS80" s="12">
        <f t="shared" ref="FS80" si="1428">SUM(FS81:FS85)</f>
        <v>81127</v>
      </c>
      <c r="FT80" s="12">
        <f t="shared" si="1426"/>
        <v>81127</v>
      </c>
      <c r="FU80" s="12">
        <f t="shared" si="1426"/>
        <v>79123.47</v>
      </c>
      <c r="FV80" s="12">
        <f t="shared" si="1426"/>
        <v>90272</v>
      </c>
      <c r="FW80" s="12">
        <f t="shared" si="1426"/>
        <v>90272</v>
      </c>
      <c r="FX80" s="12">
        <f t="shared" ref="FX80:GF80" si="1429">SUM(FX81:FX85)</f>
        <v>26735.06</v>
      </c>
      <c r="FY80" s="12">
        <f t="shared" ref="FY80" si="1430">SUM(FY81:FY85)</f>
        <v>28686</v>
      </c>
      <c r="FZ80" s="12">
        <f t="shared" ref="FZ80:GA80" si="1431">SUM(FZ81:FZ85)</f>
        <v>99021.38</v>
      </c>
      <c r="GA80" s="12">
        <f t="shared" si="1431"/>
        <v>91870.3</v>
      </c>
      <c r="GB80" s="12">
        <f t="shared" si="1429"/>
        <v>98518</v>
      </c>
      <c r="GC80" s="12">
        <f t="shared" si="1429"/>
        <v>98518</v>
      </c>
      <c r="GD80" s="12">
        <f t="shared" ref="GD80:GE80" si="1432">SUM(GD81:GD85)</f>
        <v>0</v>
      </c>
      <c r="GE80" s="12">
        <f t="shared" si="1432"/>
        <v>0</v>
      </c>
      <c r="GF80" s="12">
        <f t="shared" si="1429"/>
        <v>142100</v>
      </c>
      <c r="GG80" s="12">
        <f t="shared" si="1422"/>
        <v>97400</v>
      </c>
      <c r="GH80" s="12">
        <f t="shared" si="1422"/>
        <v>74561.990000000005</v>
      </c>
      <c r="GI80" s="12">
        <f t="shared" ref="GI80" si="1433">SUM(GI81:GI85)</f>
        <v>310457</v>
      </c>
      <c r="GJ80" s="12">
        <f t="shared" si="1422"/>
        <v>310465.18</v>
      </c>
      <c r="GK80" s="12">
        <f t="shared" si="1368"/>
        <v>296587.49</v>
      </c>
      <c r="GL80" s="12">
        <f>SUM(GL81:GL85)</f>
        <v>307729.8</v>
      </c>
      <c r="GM80" s="12">
        <f>SUM(GM81:GM85)</f>
        <v>307729.8</v>
      </c>
      <c r="GN80" s="12">
        <f t="shared" ref="GN80:IA80" si="1434">SUM(GN81:GN85)</f>
        <v>296588.05</v>
      </c>
      <c r="GO80" s="12">
        <f t="shared" ref="GO80" si="1435">SUM(GO81:GO85)</f>
        <v>296319</v>
      </c>
      <c r="GP80" s="12">
        <f t="shared" si="1434"/>
        <v>297319</v>
      </c>
      <c r="GQ80" s="12">
        <f>SUM(GQ81:GQ85)</f>
        <v>286569.61</v>
      </c>
      <c r="GR80" s="12">
        <f t="shared" ref="GR80" si="1436">SUM(GR81:GR85)</f>
        <v>289811</v>
      </c>
      <c r="GS80" s="12">
        <f t="shared" ref="GS80:GX80" si="1437">SUM(GS81:GS85)</f>
        <v>289811</v>
      </c>
      <c r="GT80" s="12">
        <f>SUM(GT81:GT85)</f>
        <v>297186.62</v>
      </c>
      <c r="GU80" s="12">
        <f t="shared" ref="GU80:GV80" si="1438">SUM(GU81:GU85)</f>
        <v>293758.43</v>
      </c>
      <c r="GV80" s="12">
        <f t="shared" si="1438"/>
        <v>293758.43</v>
      </c>
      <c r="GW80" s="12">
        <f t="shared" si="1437"/>
        <v>291484.07999999996</v>
      </c>
      <c r="GX80" s="12">
        <f t="shared" si="1437"/>
        <v>294954</v>
      </c>
      <c r="GY80" s="12">
        <f t="shared" ref="GY80:HH80" si="1439">SUM(GY81:GY85)</f>
        <v>312924.87</v>
      </c>
      <c r="GZ80" s="12">
        <f t="shared" si="1439"/>
        <v>307681.15000000002</v>
      </c>
      <c r="HA80" s="12">
        <f t="shared" ref="HA80" si="1440">SUM(HA81:HA85)</f>
        <v>334543</v>
      </c>
      <c r="HB80" s="12">
        <f t="shared" si="1439"/>
        <v>334543</v>
      </c>
      <c r="HC80" s="12">
        <f t="shared" si="1439"/>
        <v>262285.11</v>
      </c>
      <c r="HD80" s="12">
        <f t="shared" ref="HD80" si="1441">SUM(HD81:HD85)</f>
        <v>376606</v>
      </c>
      <c r="HE80" s="12">
        <f t="shared" si="1439"/>
        <v>388175</v>
      </c>
      <c r="HF80" s="12">
        <f t="shared" si="1439"/>
        <v>348620.52</v>
      </c>
      <c r="HG80" s="12">
        <f t="shared" si="1439"/>
        <v>369250</v>
      </c>
      <c r="HH80" s="12">
        <f t="shared" si="1439"/>
        <v>369250</v>
      </c>
      <c r="HI80" s="12">
        <f t="shared" ref="HI80:HQ80" si="1442">SUM(HI81:HI85)</f>
        <v>143863.82999999999</v>
      </c>
      <c r="HJ80" s="12">
        <f t="shared" ref="HJ80" si="1443">SUM(HJ81:HJ85)</f>
        <v>169082</v>
      </c>
      <c r="HK80" s="12">
        <f t="shared" ref="HK80:HL80" si="1444">SUM(HK81:HK85)</f>
        <v>346573.02</v>
      </c>
      <c r="HL80" s="12">
        <f t="shared" si="1444"/>
        <v>333746.89</v>
      </c>
      <c r="HM80" s="12">
        <f t="shared" si="1442"/>
        <v>305822</v>
      </c>
      <c r="HN80" s="12">
        <f t="shared" si="1442"/>
        <v>305822</v>
      </c>
      <c r="HO80" s="12">
        <f t="shared" ref="HO80:HP80" si="1445">SUM(HO81:HO85)</f>
        <v>0</v>
      </c>
      <c r="HP80" s="12">
        <f t="shared" si="1445"/>
        <v>0</v>
      </c>
      <c r="HQ80" s="12">
        <f t="shared" si="1442"/>
        <v>0</v>
      </c>
      <c r="HR80" s="12">
        <f t="shared" si="1434"/>
        <v>30000</v>
      </c>
      <c r="HS80" s="12">
        <f t="shared" si="1434"/>
        <v>30007.63</v>
      </c>
      <c r="HT80" s="12">
        <f t="shared" ref="HT80" si="1446">SUM(HT81:HT85)</f>
        <v>30700</v>
      </c>
      <c r="HU80" s="12">
        <f t="shared" si="1434"/>
        <v>85000</v>
      </c>
      <c r="HV80" s="12">
        <f t="shared" si="1434"/>
        <v>70339.289999999994</v>
      </c>
      <c r="HW80" s="12">
        <f t="shared" ref="HW80" si="1447">SUM(HW81:HW85)</f>
        <v>40000</v>
      </c>
      <c r="HX80" s="12">
        <f t="shared" si="1434"/>
        <v>50000</v>
      </c>
      <c r="HY80" s="12">
        <f t="shared" si="1434"/>
        <v>48242.52</v>
      </c>
      <c r="HZ80" s="12">
        <f t="shared" ref="HZ80" si="1448">SUM(HZ81:HZ85)</f>
        <v>45000</v>
      </c>
      <c r="IA80" s="12">
        <f t="shared" si="1434"/>
        <v>45000</v>
      </c>
      <c r="IB80" s="12">
        <f>SUM(IB81:IB85)</f>
        <v>58264.6</v>
      </c>
      <c r="IC80" s="12">
        <f t="shared" ref="IC80" si="1449">SUM(IC81:IC85)</f>
        <v>50000</v>
      </c>
      <c r="ID80" s="12">
        <f t="shared" ref="ID80:II80" si="1450">SUM(ID81:ID85)</f>
        <v>50000</v>
      </c>
      <c r="IE80" s="12">
        <f>SUM(IE81:IE85)</f>
        <v>64467.38</v>
      </c>
      <c r="IF80" s="12">
        <f t="shared" ref="IF80:IG80" si="1451">SUM(IF81:IF85)</f>
        <v>0</v>
      </c>
      <c r="IG80" s="12">
        <f t="shared" si="1451"/>
        <v>86977.31</v>
      </c>
      <c r="IH80" s="12">
        <f t="shared" si="1450"/>
        <v>63409.16</v>
      </c>
      <c r="II80" s="12">
        <f t="shared" si="1450"/>
        <v>61400</v>
      </c>
      <c r="IJ80" s="12">
        <f t="shared" ref="IJ80:JJ80" si="1452">SUM(IJ81:IJ85)</f>
        <v>61400</v>
      </c>
      <c r="IK80" s="12">
        <f t="shared" si="1452"/>
        <v>169845.92</v>
      </c>
      <c r="IL80" s="12">
        <f t="shared" ref="IL80" si="1453">SUM(IL81:IL85)</f>
        <v>61400</v>
      </c>
      <c r="IM80" s="12">
        <f t="shared" si="1452"/>
        <v>61400</v>
      </c>
      <c r="IN80" s="12">
        <f t="shared" si="1452"/>
        <v>237621.13</v>
      </c>
      <c r="IO80" s="12">
        <f t="shared" ref="IO80" si="1454">SUM(IO81:IO85)</f>
        <v>280200</v>
      </c>
      <c r="IP80" s="12">
        <f t="shared" si="1452"/>
        <v>280200</v>
      </c>
      <c r="IQ80" s="12">
        <f t="shared" si="1452"/>
        <v>80799.509999999995</v>
      </c>
      <c r="IR80" s="12">
        <f t="shared" ref="IR80:IY80" si="1455">SUM(IR81:IR85)</f>
        <v>80000</v>
      </c>
      <c r="IS80" s="12">
        <f t="shared" ref="IS80" si="1456">SUM(IS81:IS85)</f>
        <v>80000</v>
      </c>
      <c r="IT80" s="12">
        <f t="shared" si="1455"/>
        <v>83830.459999999992</v>
      </c>
      <c r="IU80" s="12">
        <f t="shared" ref="IU80:IW80" si="1457">SUM(IU81:IU85)</f>
        <v>114600</v>
      </c>
      <c r="IV80" s="12">
        <f t="shared" si="1457"/>
        <v>114600</v>
      </c>
      <c r="IW80" s="12">
        <f t="shared" si="1457"/>
        <v>85109.67</v>
      </c>
      <c r="IX80" s="12">
        <f t="shared" si="1455"/>
        <v>150000</v>
      </c>
      <c r="IY80" s="12">
        <f t="shared" si="1455"/>
        <v>150000</v>
      </c>
      <c r="IZ80" s="12">
        <f t="shared" ref="IZ80:JA80" si="1458">SUM(IZ81:IZ85)</f>
        <v>0</v>
      </c>
      <c r="JA80" s="12">
        <f t="shared" si="1458"/>
        <v>0</v>
      </c>
      <c r="JB80" s="12">
        <f t="shared" si="1452"/>
        <v>350000</v>
      </c>
      <c r="JC80" s="12">
        <f t="shared" ref="JC80" si="1459">SUM(JC81:JC85)</f>
        <v>420000</v>
      </c>
      <c r="JD80" s="12">
        <f t="shared" si="1452"/>
        <v>370665.75</v>
      </c>
      <c r="JE80" s="12">
        <f t="shared" si="1452"/>
        <v>1152563</v>
      </c>
      <c r="JF80" s="12">
        <f t="shared" ref="JF80" si="1460">SUM(JF81:JF85)</f>
        <v>1210981.1400000001</v>
      </c>
      <c r="JG80" s="12">
        <f t="shared" si="1452"/>
        <v>1142551.5</v>
      </c>
      <c r="JH80" s="12">
        <f t="shared" si="1452"/>
        <v>1160423.99</v>
      </c>
      <c r="JI80" s="12">
        <f t="shared" ref="JI80" si="1461">SUM(JI81:JI85)</f>
        <v>1169183.99</v>
      </c>
      <c r="JJ80" s="12">
        <f t="shared" si="1452"/>
        <v>1123381.5899999999</v>
      </c>
      <c r="JK80" s="12">
        <f t="shared" ref="JK80:JL80" si="1462">SUM(JK81:JK85)</f>
        <v>1129332</v>
      </c>
      <c r="JL80" s="12">
        <f t="shared" si="1462"/>
        <v>1130332</v>
      </c>
      <c r="JM80" s="12">
        <f t="shared" ref="JM80:JU80" si="1463">SUM(JM81:JM85)</f>
        <v>1082140.27</v>
      </c>
      <c r="JN80" s="12">
        <f t="shared" si="1463"/>
        <v>1105020</v>
      </c>
      <c r="JO80" s="12">
        <f t="shared" ref="JO80" si="1464">SUM(JO81:JO85)</f>
        <v>1105020</v>
      </c>
      <c r="JP80" s="12">
        <f t="shared" si="1463"/>
        <v>1126467.08</v>
      </c>
      <c r="JQ80" s="12">
        <f t="shared" ref="JQ80:JT80" si="1465">SUM(JQ81:JQ85)</f>
        <v>1054919</v>
      </c>
      <c r="JR80" s="12">
        <f t="shared" ref="JR80" si="1466">SUM(JR81:JR85)</f>
        <v>1141896.31</v>
      </c>
      <c r="JS80" s="12">
        <f t="shared" si="1465"/>
        <v>1174817.0699999998</v>
      </c>
      <c r="JT80" s="12">
        <f t="shared" si="1465"/>
        <v>1129722</v>
      </c>
      <c r="JU80" s="12">
        <f t="shared" si="1463"/>
        <v>1281845.22</v>
      </c>
      <c r="JV80" s="12">
        <f t="shared" ref="JV80:JX80" si="1467">SUM(JV81:JV85)</f>
        <v>1294262.8899999999</v>
      </c>
      <c r="JW80" s="12">
        <f t="shared" ref="JW80" si="1468">SUM(JW81:JW85)</f>
        <v>1304855</v>
      </c>
      <c r="JX80" s="12">
        <f t="shared" si="1467"/>
        <v>1384855</v>
      </c>
      <c r="JY80" s="12">
        <f t="shared" ref="JY80:KA80" si="1469">SUM(JY81:JY85)</f>
        <v>1245136.2800000003</v>
      </c>
      <c r="JZ80" s="12">
        <f t="shared" ref="JZ80" si="1470">SUM(JZ81:JZ85)</f>
        <v>1477675</v>
      </c>
      <c r="KA80" s="12">
        <f t="shared" si="1469"/>
        <v>1495284</v>
      </c>
      <c r="KB80" s="12">
        <f t="shared" ref="KB80" si="1471">SUM(KB81:KB85)</f>
        <v>1242897.45</v>
      </c>
      <c r="KC80" s="12">
        <f t="shared" ref="KC80" si="1472">SUM(KC81:KC85)</f>
        <v>1360900</v>
      </c>
      <c r="KD80" s="12">
        <f t="shared" ref="KD80:KE80" si="1473">SUM(KD81:KD85)</f>
        <v>1360900</v>
      </c>
      <c r="KE80" s="12">
        <f t="shared" si="1473"/>
        <v>478032.35999999993</v>
      </c>
      <c r="KF80" s="12">
        <f t="shared" ref="KF80:KG80" si="1474">SUM(KF81:KF85)</f>
        <v>596079</v>
      </c>
      <c r="KG80" s="12">
        <f t="shared" si="1474"/>
        <v>1376337.6400000001</v>
      </c>
      <c r="KH80" s="12">
        <f t="shared" ref="KH80:KL80" si="1475">SUM(KH81:KH85)</f>
        <v>1273684.0099999998</v>
      </c>
      <c r="KI80" s="12">
        <f t="shared" si="1475"/>
        <v>1406854</v>
      </c>
      <c r="KJ80" s="12">
        <f t="shared" ref="KJ80:KK80" si="1476">SUM(KJ81:KJ85)</f>
        <v>1420854</v>
      </c>
      <c r="KK80" s="12">
        <f t="shared" si="1476"/>
        <v>0</v>
      </c>
      <c r="KL80" s="12">
        <f t="shared" si="1475"/>
        <v>0</v>
      </c>
    </row>
    <row r="81" spans="1:298" x14ac:dyDescent="0.25">
      <c r="A81" s="5">
        <v>4401</v>
      </c>
      <c r="B81" s="9" t="s">
        <v>43</v>
      </c>
      <c r="C81" s="13">
        <v>13500</v>
      </c>
      <c r="D81" s="13">
        <v>13500</v>
      </c>
      <c r="E81" s="13">
        <v>11482.97</v>
      </c>
      <c r="F81" s="13">
        <v>23000</v>
      </c>
      <c r="G81" s="13">
        <v>23000</v>
      </c>
      <c r="H81" s="13">
        <v>18475.86</v>
      </c>
      <c r="I81" s="13">
        <v>22140</v>
      </c>
      <c r="J81" s="13">
        <v>22140</v>
      </c>
      <c r="K81" s="13">
        <v>18943.18</v>
      </c>
      <c r="L81" s="13">
        <v>19980</v>
      </c>
      <c r="M81" s="13">
        <v>19980</v>
      </c>
      <c r="N81" s="13">
        <v>15573.98</v>
      </c>
      <c r="O81" s="13">
        <v>18774</v>
      </c>
      <c r="P81" s="13">
        <v>18774</v>
      </c>
      <c r="Q81" s="13">
        <v>19560.580000000002</v>
      </c>
      <c r="R81" s="13">
        <v>18729</v>
      </c>
      <c r="S81" s="13">
        <v>18729</v>
      </c>
      <c r="T81" s="13">
        <v>16073.73</v>
      </c>
      <c r="U81" s="13">
        <v>20272</v>
      </c>
      <c r="V81" s="13">
        <v>20272</v>
      </c>
      <c r="W81" s="13">
        <v>19247</v>
      </c>
      <c r="X81" s="13">
        <v>21663</v>
      </c>
      <c r="Y81" s="13">
        <v>21663</v>
      </c>
      <c r="Z81" s="13">
        <v>10437.06</v>
      </c>
      <c r="AA81" s="13">
        <v>21000</v>
      </c>
      <c r="AB81" s="13">
        <v>21000</v>
      </c>
      <c r="AC81" s="13">
        <v>18749.25</v>
      </c>
      <c r="AD81" s="13">
        <v>24200</v>
      </c>
      <c r="AE81" s="13">
        <v>24200</v>
      </c>
      <c r="AF81" s="13">
        <v>21878.37</v>
      </c>
      <c r="AG81" s="13">
        <v>23805</v>
      </c>
      <c r="AH81" s="13">
        <v>23805</v>
      </c>
      <c r="AI81" s="13">
        <v>20141.97</v>
      </c>
      <c r="AJ81" s="13">
        <v>20160</v>
      </c>
      <c r="AK81" s="13">
        <v>20160</v>
      </c>
      <c r="AL81" s="13"/>
      <c r="AM81" s="13"/>
      <c r="AN81" s="13">
        <v>102600</v>
      </c>
      <c r="AO81" s="13">
        <v>102600</v>
      </c>
      <c r="AP81" s="13">
        <v>87270.55</v>
      </c>
      <c r="AQ81" s="13">
        <v>107352</v>
      </c>
      <c r="AR81" s="13">
        <v>107352</v>
      </c>
      <c r="AS81" s="13">
        <v>86220.64</v>
      </c>
      <c r="AT81" s="13">
        <v>103320</v>
      </c>
      <c r="AU81" s="13">
        <v>103320</v>
      </c>
      <c r="AV81" s="13">
        <v>88401.49</v>
      </c>
      <c r="AW81" s="13">
        <v>93240</v>
      </c>
      <c r="AX81" s="13">
        <v>93240</v>
      </c>
      <c r="AY81" s="13">
        <v>72678.48</v>
      </c>
      <c r="AZ81" s="13">
        <v>87612</v>
      </c>
      <c r="BA81" s="13">
        <v>87612</v>
      </c>
      <c r="BB81" s="13">
        <v>91282.68</v>
      </c>
      <c r="BC81" s="13">
        <v>87402</v>
      </c>
      <c r="BD81" s="13">
        <v>87402</v>
      </c>
      <c r="BE81" s="13">
        <v>75010.69</v>
      </c>
      <c r="BF81" s="13">
        <v>94602</v>
      </c>
      <c r="BG81" s="13">
        <v>94602</v>
      </c>
      <c r="BH81" s="13">
        <v>89819.33</v>
      </c>
      <c r="BI81" s="13">
        <v>101100</v>
      </c>
      <c r="BJ81" s="13">
        <v>101100</v>
      </c>
      <c r="BK81" s="13">
        <v>39850.620000000003</v>
      </c>
      <c r="BL81" s="13">
        <v>76266</v>
      </c>
      <c r="BM81" s="13">
        <v>76266</v>
      </c>
      <c r="BN81" s="13">
        <v>71247.09</v>
      </c>
      <c r="BO81" s="13">
        <v>91960</v>
      </c>
      <c r="BP81" s="13">
        <v>91960</v>
      </c>
      <c r="BQ81" s="13">
        <v>83191.39</v>
      </c>
      <c r="BR81" s="13">
        <v>108445</v>
      </c>
      <c r="BS81" s="13">
        <v>108445</v>
      </c>
      <c r="BT81" s="13">
        <v>91757.9</v>
      </c>
      <c r="BU81" s="13">
        <v>95760</v>
      </c>
      <c r="BV81" s="13">
        <v>95760</v>
      </c>
      <c r="BW81" s="13"/>
      <c r="BX81" s="13"/>
      <c r="BY81" s="13">
        <v>62100</v>
      </c>
      <c r="BZ81" s="13">
        <v>62100</v>
      </c>
      <c r="CA81" s="13">
        <v>52821.64</v>
      </c>
      <c r="CB81" s="13">
        <v>40896</v>
      </c>
      <c r="CC81" s="13">
        <v>40896</v>
      </c>
      <c r="CD81" s="13">
        <v>32845.96</v>
      </c>
      <c r="CE81" s="13">
        <v>39360</v>
      </c>
      <c r="CF81" s="13">
        <v>39360</v>
      </c>
      <c r="CG81" s="13">
        <v>33676.76</v>
      </c>
      <c r="CH81" s="13">
        <v>35520</v>
      </c>
      <c r="CI81" s="13">
        <v>35520</v>
      </c>
      <c r="CJ81" s="13">
        <v>27687.02</v>
      </c>
      <c r="CK81" s="13">
        <v>33376</v>
      </c>
      <c r="CL81" s="13">
        <v>33376</v>
      </c>
      <c r="CM81" s="13">
        <v>34774.370000000003</v>
      </c>
      <c r="CN81" s="13">
        <v>33296</v>
      </c>
      <c r="CO81" s="13">
        <v>33296</v>
      </c>
      <c r="CP81" s="13">
        <v>28575.5</v>
      </c>
      <c r="CQ81" s="13">
        <v>36039</v>
      </c>
      <c r="CR81" s="13">
        <v>36039</v>
      </c>
      <c r="CS81" s="13">
        <v>34216.89</v>
      </c>
      <c r="CT81" s="13">
        <v>38512</v>
      </c>
      <c r="CU81" s="13">
        <v>38512</v>
      </c>
      <c r="CV81" s="13">
        <v>15181.18</v>
      </c>
      <c r="CW81" s="13">
        <v>30105</v>
      </c>
      <c r="CX81" s="13">
        <v>30105</v>
      </c>
      <c r="CY81" s="13">
        <v>28123.86</v>
      </c>
      <c r="CZ81" s="13">
        <v>36300</v>
      </c>
      <c r="DA81" s="13">
        <v>36300</v>
      </c>
      <c r="DB81" s="13">
        <v>32683.42</v>
      </c>
      <c r="DC81" s="13">
        <v>34385</v>
      </c>
      <c r="DD81" s="13">
        <v>34385</v>
      </c>
      <c r="DE81" s="13">
        <v>29093.97</v>
      </c>
      <c r="DF81" s="13">
        <v>30240</v>
      </c>
      <c r="DG81" s="13">
        <v>30240</v>
      </c>
      <c r="DH81" s="13"/>
      <c r="DI81" s="13"/>
      <c r="DJ81" s="13">
        <v>2700</v>
      </c>
      <c r="DK81" s="13">
        <v>2700</v>
      </c>
      <c r="DL81" s="13">
        <v>2296.59</v>
      </c>
      <c r="DM81" s="13">
        <v>2556</v>
      </c>
      <c r="DN81" s="13">
        <v>2556</v>
      </c>
      <c r="DO81" s="13">
        <v>2052.88</v>
      </c>
      <c r="DP81" s="13">
        <v>2460</v>
      </c>
      <c r="DQ81" s="13">
        <v>2460</v>
      </c>
      <c r="DR81" s="13">
        <v>2104.79</v>
      </c>
      <c r="DS81" s="13">
        <v>2220</v>
      </c>
      <c r="DT81" s="13">
        <v>2220</v>
      </c>
      <c r="DU81" s="13">
        <v>1730.46</v>
      </c>
      <c r="DV81" s="13">
        <v>2086</v>
      </c>
      <c r="DW81" s="13">
        <v>2086</v>
      </c>
      <c r="DX81" s="13">
        <v>2173.4</v>
      </c>
      <c r="DY81" s="13">
        <v>2081</v>
      </c>
      <c r="DZ81" s="13">
        <v>2081</v>
      </c>
      <c r="EA81" s="13">
        <v>1785.98</v>
      </c>
      <c r="EB81" s="13">
        <v>2252</v>
      </c>
      <c r="EC81" s="13">
        <v>2252</v>
      </c>
      <c r="ED81" s="13">
        <v>2138.5700000000002</v>
      </c>
      <c r="EE81" s="13">
        <v>2407</v>
      </c>
      <c r="EF81" s="13">
        <v>2407</v>
      </c>
      <c r="EG81" s="13">
        <v>1897.68</v>
      </c>
      <c r="EH81" s="13">
        <v>8000</v>
      </c>
      <c r="EI81" s="13">
        <v>8000</v>
      </c>
      <c r="EJ81" s="13">
        <v>7499.7</v>
      </c>
      <c r="EK81" s="13">
        <v>9680</v>
      </c>
      <c r="EL81" s="13">
        <v>9680</v>
      </c>
      <c r="EM81" s="13">
        <v>8107.63</v>
      </c>
      <c r="EN81" s="13">
        <v>10580</v>
      </c>
      <c r="EO81" s="13">
        <v>10580</v>
      </c>
      <c r="EP81" s="13">
        <v>8951.98</v>
      </c>
      <c r="EQ81" s="13">
        <v>30240</v>
      </c>
      <c r="ER81" s="13">
        <v>30240</v>
      </c>
      <c r="ES81" s="13"/>
      <c r="ET81" s="13"/>
      <c r="EU81" s="13">
        <v>27000</v>
      </c>
      <c r="EV81" s="13">
        <v>27000</v>
      </c>
      <c r="EW81" s="13">
        <v>28843.21</v>
      </c>
      <c r="EX81" s="13">
        <v>25560</v>
      </c>
      <c r="EY81" s="13">
        <v>25560</v>
      </c>
      <c r="EZ81" s="13">
        <v>20528.72</v>
      </c>
      <c r="FA81" s="13">
        <v>24600</v>
      </c>
      <c r="FB81" s="13">
        <v>24600</v>
      </c>
      <c r="FC81" s="13">
        <v>21047.99</v>
      </c>
      <c r="FD81" s="13">
        <v>22200</v>
      </c>
      <c r="FE81" s="13">
        <v>22200</v>
      </c>
      <c r="FF81" s="13">
        <v>17304.39</v>
      </c>
      <c r="FG81" s="13">
        <v>20860</v>
      </c>
      <c r="FH81" s="13">
        <v>20860</v>
      </c>
      <c r="FI81" s="13">
        <v>21733.98</v>
      </c>
      <c r="FJ81" s="13">
        <v>20810</v>
      </c>
      <c r="FK81" s="13">
        <v>20810</v>
      </c>
      <c r="FL81" s="13">
        <v>17859.7</v>
      </c>
      <c r="FM81" s="13">
        <v>22524</v>
      </c>
      <c r="FN81" s="13">
        <v>22524</v>
      </c>
      <c r="FO81" s="13">
        <v>21385.56</v>
      </c>
      <c r="FP81" s="13">
        <v>24070</v>
      </c>
      <c r="FQ81" s="13">
        <v>24070</v>
      </c>
      <c r="FR81" s="13">
        <v>9488.25</v>
      </c>
      <c r="FS81" s="13">
        <v>16056</v>
      </c>
      <c r="FT81" s="13">
        <v>16056</v>
      </c>
      <c r="FU81" s="13">
        <v>14999.37</v>
      </c>
      <c r="FV81" s="13">
        <v>19360</v>
      </c>
      <c r="FW81" s="13">
        <v>19360</v>
      </c>
      <c r="FX81" s="13">
        <v>26634.41</v>
      </c>
      <c r="FY81" s="13">
        <v>23805</v>
      </c>
      <c r="FZ81" s="14">
        <v>23805</v>
      </c>
      <c r="GA81" s="13">
        <v>20141.97</v>
      </c>
      <c r="GB81" s="13">
        <v>22680</v>
      </c>
      <c r="GC81" s="13">
        <v>22680</v>
      </c>
      <c r="GD81" s="13"/>
      <c r="GE81" s="13"/>
      <c r="GF81" s="13">
        <v>62100</v>
      </c>
      <c r="GG81" s="13">
        <v>62100</v>
      </c>
      <c r="GH81" s="13">
        <v>46944.37</v>
      </c>
      <c r="GI81" s="13">
        <v>56232</v>
      </c>
      <c r="GJ81" s="13">
        <v>56232</v>
      </c>
      <c r="GK81" s="13">
        <v>45163.18</v>
      </c>
      <c r="GL81" s="13">
        <v>54120</v>
      </c>
      <c r="GM81" s="13">
        <v>54120</v>
      </c>
      <c r="GN81" s="13">
        <v>46305.54</v>
      </c>
      <c r="GO81" s="13">
        <v>48840</v>
      </c>
      <c r="GP81" s="13">
        <v>48840</v>
      </c>
      <c r="GQ81" s="13">
        <v>38069.660000000003</v>
      </c>
      <c r="GR81" s="13">
        <v>45892</v>
      </c>
      <c r="GS81" s="13">
        <v>45892</v>
      </c>
      <c r="GT81" s="13">
        <v>47814.73</v>
      </c>
      <c r="GU81" s="13">
        <v>45782</v>
      </c>
      <c r="GV81" s="13">
        <v>45782</v>
      </c>
      <c r="GW81" s="13">
        <v>39291.24</v>
      </c>
      <c r="GX81" s="13">
        <v>49553</v>
      </c>
      <c r="GY81" s="13">
        <v>49553</v>
      </c>
      <c r="GZ81" s="13">
        <v>47048.21</v>
      </c>
      <c r="HA81" s="13">
        <v>52954</v>
      </c>
      <c r="HB81" s="13">
        <v>52954</v>
      </c>
      <c r="HC81" s="13">
        <v>18027.66</v>
      </c>
      <c r="HD81" s="13">
        <v>50175</v>
      </c>
      <c r="HE81" s="13">
        <v>50175</v>
      </c>
      <c r="HF81" s="13">
        <v>46873.11</v>
      </c>
      <c r="HG81" s="13">
        <v>60500</v>
      </c>
      <c r="HH81" s="13">
        <v>60500</v>
      </c>
      <c r="HI81" s="13">
        <v>52416.14</v>
      </c>
      <c r="HJ81" s="13">
        <v>63480</v>
      </c>
      <c r="HK81" s="13">
        <v>63480</v>
      </c>
      <c r="HL81" s="13">
        <v>53711.95</v>
      </c>
      <c r="HM81" s="13">
        <v>50400</v>
      </c>
      <c r="HN81" s="13">
        <v>50400</v>
      </c>
      <c r="HO81" s="13"/>
      <c r="HP81" s="13"/>
      <c r="HQ81" s="13">
        <v>0</v>
      </c>
      <c r="HR81" s="13">
        <v>0</v>
      </c>
      <c r="HS81" s="13">
        <v>0</v>
      </c>
      <c r="HT81" s="13">
        <v>0</v>
      </c>
      <c r="HU81" s="13">
        <v>0</v>
      </c>
      <c r="HV81" s="13">
        <v>0</v>
      </c>
      <c r="HW81" s="13">
        <v>0</v>
      </c>
      <c r="HX81" s="13">
        <v>0</v>
      </c>
      <c r="HY81" s="13">
        <v>0</v>
      </c>
      <c r="HZ81" s="13">
        <v>0</v>
      </c>
      <c r="IA81" s="13">
        <v>0</v>
      </c>
      <c r="IB81" s="13">
        <v>0</v>
      </c>
      <c r="IC81" s="13">
        <v>0</v>
      </c>
      <c r="ID81" s="13">
        <v>0</v>
      </c>
      <c r="IE81" s="13">
        <v>0</v>
      </c>
      <c r="IF81" s="13">
        <v>0</v>
      </c>
      <c r="IG81" s="13">
        <v>2041</v>
      </c>
      <c r="IH81" s="13">
        <v>0</v>
      </c>
      <c r="II81" s="13">
        <v>0</v>
      </c>
      <c r="IJ81" s="13">
        <v>0</v>
      </c>
      <c r="IK81" s="13">
        <v>0</v>
      </c>
      <c r="IL81" s="13">
        <v>0</v>
      </c>
      <c r="IM81" s="13">
        <v>0</v>
      </c>
      <c r="IN81" s="13">
        <v>80185.03</v>
      </c>
      <c r="IO81" s="13">
        <v>80000</v>
      </c>
      <c r="IP81" s="13">
        <v>80000</v>
      </c>
      <c r="IQ81" s="13">
        <v>0</v>
      </c>
      <c r="IR81" s="13">
        <v>0</v>
      </c>
      <c r="IS81" s="13">
        <v>0</v>
      </c>
      <c r="IT81" s="13">
        <v>0</v>
      </c>
      <c r="IU81" s="13">
        <v>0</v>
      </c>
      <c r="IV81" s="13">
        <v>0</v>
      </c>
      <c r="IW81" s="13"/>
      <c r="IX81" s="13">
        <v>0</v>
      </c>
      <c r="IY81" s="13">
        <v>0</v>
      </c>
      <c r="IZ81" s="13"/>
      <c r="JA81" s="13"/>
      <c r="JB81" s="13">
        <f>C81+BY81+AN81+DJ81+EU81+GF81+HQ81</f>
        <v>270000</v>
      </c>
      <c r="JC81" s="13">
        <f>D81+BZ81+AO81+DK81+EV81+GG81+HR81</f>
        <v>270000</v>
      </c>
      <c r="JD81" s="13">
        <f>E81+CA81+AP81+DL81+EW81+GH81+HS81</f>
        <v>229659.33</v>
      </c>
      <c r="JE81" s="13">
        <f>F81+CB81+AQ81+DM81+EX81+GI81+HT81</f>
        <v>255596</v>
      </c>
      <c r="JF81" s="13">
        <f>G81+CC81+AR81+DN81+EY81+GJ81+HU81</f>
        <v>255596</v>
      </c>
      <c r="JG81" s="13">
        <f>H81+CD81+AS81+DO81+EZ81+GK81+HV81</f>
        <v>205287.24</v>
      </c>
      <c r="JH81" s="13">
        <f>I81+CE81+AT81+DP81+FA81+GL81+HW81</f>
        <v>246000</v>
      </c>
      <c r="JI81" s="13">
        <f>J81+CF81+AU81+DQ81+FB81+GM81+HX81</f>
        <v>246000</v>
      </c>
      <c r="JJ81" s="13">
        <f>K81+CG81+AV81+DR81+FC81+GN81+HY81</f>
        <v>210479.75</v>
      </c>
      <c r="JK81" s="13">
        <f>L81+CH81+AW81+DS81+FD81+GO81+HZ81</f>
        <v>222000</v>
      </c>
      <c r="JL81" s="13">
        <f>M81+CI81+AX81+DT81+FE81+GP81+IA81</f>
        <v>222000</v>
      </c>
      <c r="JM81" s="13">
        <f>N81+CJ81+AY81+DU81+FF81+GQ81+IB81</f>
        <v>173043.99000000002</v>
      </c>
      <c r="JN81" s="13">
        <f>O81+CK81+AZ81+DV81+FG81+GR81+IC81</f>
        <v>208600</v>
      </c>
      <c r="JO81" s="13">
        <f>P81+CL81+BA81+DW81+FH81+GS81+ID81</f>
        <v>208600</v>
      </c>
      <c r="JP81" s="13">
        <f>Q81+CM81+BB81+DX81+FI81+GT81+IE81</f>
        <v>217339.74000000002</v>
      </c>
      <c r="JQ81" s="13">
        <f>R81+CN81+BC81+DY81+FJ81+GU81+IF81</f>
        <v>208100</v>
      </c>
      <c r="JR81" s="13">
        <f>S81+CO81+BD81+DZ81+FK81+GV81+IG81</f>
        <v>210141</v>
      </c>
      <c r="JS81" s="13">
        <f>T81+CP81+BE81+EA81+FL81+GW81+IH81</f>
        <v>178596.84</v>
      </c>
      <c r="JT81" s="13">
        <f>U81+CQ81+BF81+EB81+FM81+GX81+II81</f>
        <v>225242</v>
      </c>
      <c r="JU81" s="13">
        <f>V81+CR81+BG81+EC81+FN81+GY81+IJ81</f>
        <v>225242</v>
      </c>
      <c r="JV81" s="13">
        <f>W81+CS81+BH81+ED81+FO81+GZ81+IK81</f>
        <v>213855.56</v>
      </c>
      <c r="JW81" s="13">
        <f>X81+CT81+BI81+EE81+FP81+HA81+IL81</f>
        <v>240706</v>
      </c>
      <c r="JX81" s="13">
        <f>Y81+CU81+BJ81+EF81+FQ81+HB81+IM81</f>
        <v>240706</v>
      </c>
      <c r="JY81" s="13">
        <f>Z81+BK81+CV81+EG81+FR81+HC81+IN81</f>
        <v>175067.47999999998</v>
      </c>
      <c r="JZ81" s="13">
        <f>AA81+BL81+CW81+EH81+FS81+HD81+IO81</f>
        <v>281602</v>
      </c>
      <c r="KA81" s="13">
        <f>AB81+BM81+CX81+EI81+FT81+HE81+IP81</f>
        <v>281602</v>
      </c>
      <c r="KB81" s="13">
        <f>AC81+BN81+CY81+EJ81+FU81+HF81+IQ81</f>
        <v>187492.38</v>
      </c>
      <c r="KC81" s="13">
        <f>AD81+BO81+CZ81+EK81+FV81+HG81+IR81</f>
        <v>242000</v>
      </c>
      <c r="KD81" s="13">
        <f>AE81+BP81+DA81+EL81+FW81+HH81+IS81</f>
        <v>242000</v>
      </c>
      <c r="KE81" s="13">
        <f>AF81+BQ81+DB81+EM81+FX81+HI81+IT81</f>
        <v>224911.35999999999</v>
      </c>
      <c r="KF81" s="13">
        <f>AG81+BR81+DC81+EN81+FY81+HJ81+IU81</f>
        <v>264500</v>
      </c>
      <c r="KG81" s="13">
        <f>AH81+BS81+DD81+EO81+FZ81+HK81+IV81</f>
        <v>264500</v>
      </c>
      <c r="KH81" s="13">
        <f>AI81+BT81+DE81+EP81+GA81+HL81+IW81</f>
        <v>223799.74</v>
      </c>
      <c r="KI81" s="13">
        <f>AJ81+BU81+DF81+EQ81+GB81+HM81+IX81</f>
        <v>249480</v>
      </c>
      <c r="KJ81" s="13">
        <f>AK81+BV81+DG81+ER81+GC81+HN81+IY81</f>
        <v>249480</v>
      </c>
      <c r="KK81" s="13">
        <f>AL81+BW81+DH81+ES81+GD81+HO81+IZ81</f>
        <v>0</v>
      </c>
      <c r="KL81" s="13">
        <f>AM81+BX81+DI81+ET81+GE81+HP81+JA81</f>
        <v>0</v>
      </c>
    </row>
    <row r="82" spans="1:298" x14ac:dyDescent="0.25">
      <c r="A82" s="5">
        <v>4402</v>
      </c>
      <c r="B82" s="9" t="s">
        <v>412</v>
      </c>
      <c r="C82" s="13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/>
      <c r="O82" s="13"/>
      <c r="P82" s="13"/>
      <c r="Q82" s="13"/>
      <c r="R82" s="13"/>
      <c r="S82" s="13">
        <v>0</v>
      </c>
      <c r="T82" s="13">
        <v>8085.42</v>
      </c>
      <c r="U82" s="13"/>
      <c r="V82" s="13">
        <v>8100</v>
      </c>
      <c r="W82" s="13">
        <v>0</v>
      </c>
      <c r="X82" s="13">
        <v>8100</v>
      </c>
      <c r="Y82" s="13">
        <v>8100</v>
      </c>
      <c r="Z82" s="13">
        <v>0</v>
      </c>
      <c r="AA82" s="13">
        <v>0</v>
      </c>
      <c r="AB82" s="13">
        <v>0</v>
      </c>
      <c r="AC82" s="13">
        <v>0</v>
      </c>
      <c r="AD82" s="13">
        <v>7500</v>
      </c>
      <c r="AE82" s="13">
        <v>7500</v>
      </c>
      <c r="AF82" s="13">
        <v>0</v>
      </c>
      <c r="AG82" s="13">
        <v>3600</v>
      </c>
      <c r="AH82" s="13">
        <v>3600</v>
      </c>
      <c r="AI82" s="13">
        <v>0</v>
      </c>
      <c r="AJ82" s="13">
        <v>3200</v>
      </c>
      <c r="AK82" s="13">
        <v>3200</v>
      </c>
      <c r="AL82" s="13"/>
      <c r="AM82" s="13"/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1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11958.78</v>
      </c>
      <c r="BF82" s="13">
        <v>0</v>
      </c>
      <c r="BG82" s="13">
        <v>12000</v>
      </c>
      <c r="BH82" s="13">
        <v>0</v>
      </c>
      <c r="BI82" s="13">
        <v>37800</v>
      </c>
      <c r="BJ82" s="13">
        <v>37800</v>
      </c>
      <c r="BK82" s="13">
        <v>0</v>
      </c>
      <c r="BL82" s="13">
        <v>0</v>
      </c>
      <c r="BM82" s="13">
        <v>0</v>
      </c>
      <c r="BN82" s="13">
        <v>0</v>
      </c>
      <c r="BO82" s="13">
        <v>28500</v>
      </c>
      <c r="BP82" s="13">
        <v>28500</v>
      </c>
      <c r="BQ82" s="13"/>
      <c r="BR82" s="13">
        <v>16400</v>
      </c>
      <c r="BS82" s="13">
        <v>16400</v>
      </c>
      <c r="BT82" s="13">
        <v>0</v>
      </c>
      <c r="BU82" s="13">
        <v>15200</v>
      </c>
      <c r="BV82" s="13">
        <v>15200</v>
      </c>
      <c r="BW82" s="13"/>
      <c r="BX82" s="13"/>
      <c r="BY82" s="13">
        <v>0</v>
      </c>
      <c r="BZ82" s="13">
        <v>0</v>
      </c>
      <c r="CA82" s="13">
        <v>0</v>
      </c>
      <c r="CB82" s="13">
        <v>0</v>
      </c>
      <c r="CC82" s="13">
        <v>0</v>
      </c>
      <c r="CD82" s="13">
        <v>0</v>
      </c>
      <c r="CE82" s="13">
        <v>0</v>
      </c>
      <c r="CF82" s="13">
        <v>0</v>
      </c>
      <c r="CG82" s="13">
        <v>0</v>
      </c>
      <c r="CH82" s="13">
        <v>0</v>
      </c>
      <c r="CI82" s="13">
        <v>0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3">
        <v>14374.08</v>
      </c>
      <c r="CQ82" s="13"/>
      <c r="CR82" s="13">
        <v>14500</v>
      </c>
      <c r="CS82" s="13">
        <v>0</v>
      </c>
      <c r="CT82" s="13">
        <v>14400</v>
      </c>
      <c r="CU82" s="13">
        <v>14400</v>
      </c>
      <c r="CV82" s="13">
        <v>0</v>
      </c>
      <c r="CW82" s="13">
        <v>0</v>
      </c>
      <c r="CX82" s="13">
        <v>0</v>
      </c>
      <c r="CY82" s="13">
        <v>0</v>
      </c>
      <c r="CZ82" s="13">
        <v>11250</v>
      </c>
      <c r="DA82" s="13">
        <v>11250</v>
      </c>
      <c r="DB82" s="13"/>
      <c r="DC82" s="13">
        <v>5200</v>
      </c>
      <c r="DD82" s="13">
        <v>5200</v>
      </c>
      <c r="DE82" s="13">
        <v>0</v>
      </c>
      <c r="DF82" s="13">
        <v>4800</v>
      </c>
      <c r="DG82" s="13">
        <v>4800</v>
      </c>
      <c r="DH82" s="13"/>
      <c r="DI82" s="13"/>
      <c r="DJ82" s="13">
        <v>0</v>
      </c>
      <c r="DK82" s="13">
        <v>0</v>
      </c>
      <c r="DL82" s="13">
        <v>0</v>
      </c>
      <c r="DM82" s="13">
        <v>0</v>
      </c>
      <c r="DN82" s="13">
        <v>0</v>
      </c>
      <c r="DO82" s="13">
        <v>0</v>
      </c>
      <c r="DP82" s="13">
        <v>0</v>
      </c>
      <c r="DQ82" s="13">
        <v>0</v>
      </c>
      <c r="DR82" s="13">
        <v>0</v>
      </c>
      <c r="DS82" s="13">
        <v>0</v>
      </c>
      <c r="DT82" s="13">
        <v>0</v>
      </c>
      <c r="DU82" s="13">
        <v>0</v>
      </c>
      <c r="DV82" s="13">
        <v>0</v>
      </c>
      <c r="DW82" s="13">
        <v>0</v>
      </c>
      <c r="DX82" s="13">
        <v>0</v>
      </c>
      <c r="DY82" s="13">
        <v>0</v>
      </c>
      <c r="DZ82" s="13">
        <v>0</v>
      </c>
      <c r="EA82" s="13">
        <v>26671.56</v>
      </c>
      <c r="EB82" s="13">
        <v>0</v>
      </c>
      <c r="EC82" s="13">
        <v>25000</v>
      </c>
      <c r="ED82" s="13">
        <v>0</v>
      </c>
      <c r="EE82" s="13">
        <v>900</v>
      </c>
      <c r="EF82" s="13">
        <v>900</v>
      </c>
      <c r="EG82" s="13">
        <v>0</v>
      </c>
      <c r="EH82" s="13">
        <v>0</v>
      </c>
      <c r="EI82" s="13">
        <v>0</v>
      </c>
      <c r="EJ82" s="13">
        <v>0</v>
      </c>
      <c r="EK82" s="13">
        <v>3000</v>
      </c>
      <c r="EL82" s="13">
        <v>3000</v>
      </c>
      <c r="EM82" s="13"/>
      <c r="EN82" s="13">
        <v>1600</v>
      </c>
      <c r="EO82" s="13">
        <v>1600</v>
      </c>
      <c r="EP82" s="13">
        <v>0</v>
      </c>
      <c r="EQ82" s="13">
        <v>4800</v>
      </c>
      <c r="ER82" s="13">
        <v>4800</v>
      </c>
      <c r="ES82" s="13"/>
      <c r="ET82" s="13"/>
      <c r="EU82" s="13">
        <v>0</v>
      </c>
      <c r="EV82" s="13">
        <v>0</v>
      </c>
      <c r="EW82" s="13">
        <v>0</v>
      </c>
      <c r="EX82" s="13">
        <v>0</v>
      </c>
      <c r="EY82" s="13">
        <v>0</v>
      </c>
      <c r="EZ82" s="13">
        <v>0</v>
      </c>
      <c r="FA82" s="13">
        <v>0</v>
      </c>
      <c r="FB82" s="13">
        <v>0</v>
      </c>
      <c r="FC82" s="13">
        <v>0</v>
      </c>
      <c r="FD82" s="13">
        <v>0</v>
      </c>
      <c r="FE82" s="13">
        <v>0</v>
      </c>
      <c r="FF82" s="13">
        <v>0</v>
      </c>
      <c r="FG82" s="13">
        <v>0</v>
      </c>
      <c r="FH82" s="13">
        <v>0</v>
      </c>
      <c r="FI82" s="13">
        <v>0</v>
      </c>
      <c r="FJ82" s="13">
        <v>0</v>
      </c>
      <c r="FK82" s="13">
        <v>0</v>
      </c>
      <c r="FL82" s="13">
        <v>22813.31</v>
      </c>
      <c r="FM82" s="13">
        <v>0</v>
      </c>
      <c r="FN82" s="13">
        <v>22850</v>
      </c>
      <c r="FO82" s="13">
        <v>0</v>
      </c>
      <c r="FP82" s="13">
        <v>9000</v>
      </c>
      <c r="FQ82" s="13">
        <v>9000</v>
      </c>
      <c r="FR82" s="13">
        <v>0</v>
      </c>
      <c r="FS82" s="13">
        <v>0</v>
      </c>
      <c r="FT82" s="13">
        <v>0</v>
      </c>
      <c r="FU82" s="13">
        <v>0</v>
      </c>
      <c r="FV82" s="13">
        <v>6000</v>
      </c>
      <c r="FW82" s="13">
        <v>6000</v>
      </c>
      <c r="FX82" s="13"/>
      <c r="FY82" s="13">
        <v>3600</v>
      </c>
      <c r="FZ82" s="14">
        <v>3600</v>
      </c>
      <c r="GA82" s="13">
        <v>0</v>
      </c>
      <c r="GB82" s="13">
        <v>3600</v>
      </c>
      <c r="GC82" s="13">
        <v>3600</v>
      </c>
      <c r="GD82" s="13"/>
      <c r="GE82" s="13"/>
      <c r="GF82" s="13">
        <v>0</v>
      </c>
      <c r="GG82" s="13">
        <v>0</v>
      </c>
      <c r="GH82" s="13">
        <v>0</v>
      </c>
      <c r="GI82" s="13">
        <v>0</v>
      </c>
      <c r="GJ82" s="13">
        <v>0</v>
      </c>
      <c r="GK82" s="13">
        <v>0</v>
      </c>
      <c r="GL82" s="13">
        <v>0</v>
      </c>
      <c r="GM82" s="13">
        <v>0</v>
      </c>
      <c r="GN82" s="13">
        <v>0</v>
      </c>
      <c r="GO82" s="13">
        <v>0</v>
      </c>
      <c r="GP82" s="13">
        <v>0</v>
      </c>
      <c r="GQ82" s="13">
        <v>0</v>
      </c>
      <c r="GR82" s="13">
        <v>0</v>
      </c>
      <c r="GS82" s="13">
        <v>0</v>
      </c>
      <c r="GT82" s="13">
        <v>0</v>
      </c>
      <c r="GU82" s="13">
        <v>0</v>
      </c>
      <c r="GV82" s="13">
        <v>0</v>
      </c>
      <c r="GW82" s="13">
        <v>5934.85</v>
      </c>
      <c r="GX82" s="13">
        <v>0</v>
      </c>
      <c r="GY82" s="13">
        <v>6000</v>
      </c>
      <c r="GZ82" s="13">
        <v>0</v>
      </c>
      <c r="HA82" s="13">
        <v>19800</v>
      </c>
      <c r="HB82" s="13">
        <v>19800</v>
      </c>
      <c r="HC82" s="13">
        <v>0</v>
      </c>
      <c r="HD82" s="13">
        <v>0</v>
      </c>
      <c r="HE82" s="13">
        <v>0</v>
      </c>
      <c r="HF82" s="13">
        <v>0</v>
      </c>
      <c r="HG82" s="13">
        <v>18750</v>
      </c>
      <c r="HH82" s="13">
        <v>18750</v>
      </c>
      <c r="HI82" s="13"/>
      <c r="HJ82" s="13">
        <v>9600</v>
      </c>
      <c r="HK82" s="13">
        <v>9600</v>
      </c>
      <c r="HL82" s="13">
        <v>0</v>
      </c>
      <c r="HM82" s="13">
        <v>8000</v>
      </c>
      <c r="HN82" s="13">
        <v>8000</v>
      </c>
      <c r="HO82" s="13"/>
      <c r="HP82" s="13"/>
      <c r="HQ82" s="13">
        <v>0</v>
      </c>
      <c r="HR82" s="13">
        <v>0</v>
      </c>
      <c r="HS82" s="13">
        <v>0</v>
      </c>
      <c r="HT82" s="13">
        <v>0</v>
      </c>
      <c r="HU82" s="13">
        <v>0</v>
      </c>
      <c r="HV82" s="13">
        <v>0</v>
      </c>
      <c r="HW82" s="13">
        <v>0</v>
      </c>
      <c r="HX82" s="13">
        <v>0</v>
      </c>
      <c r="HY82" s="13">
        <v>0</v>
      </c>
      <c r="HZ82" s="13">
        <v>0</v>
      </c>
      <c r="IA82" s="13">
        <v>0</v>
      </c>
      <c r="IB82" s="13">
        <v>0</v>
      </c>
      <c r="IC82" s="13">
        <v>0</v>
      </c>
      <c r="ID82" s="13">
        <v>0</v>
      </c>
      <c r="IE82" s="13">
        <v>0</v>
      </c>
      <c r="IF82" s="13">
        <v>0</v>
      </c>
      <c r="IG82" s="13">
        <v>62861.4</v>
      </c>
      <c r="IH82" s="13">
        <v>0</v>
      </c>
      <c r="II82" s="13">
        <v>0</v>
      </c>
      <c r="IJ82" s="13">
        <v>0</v>
      </c>
      <c r="IK82" s="13">
        <v>119583.52</v>
      </c>
      <c r="IL82" s="13">
        <v>0</v>
      </c>
      <c r="IM82" s="13">
        <v>0</v>
      </c>
      <c r="IN82" s="13">
        <v>103187</v>
      </c>
      <c r="IO82" s="13">
        <v>100000</v>
      </c>
      <c r="IP82" s="13">
        <v>100000</v>
      </c>
      <c r="IQ82" s="13">
        <v>0</v>
      </c>
      <c r="IR82" s="13">
        <v>0</v>
      </c>
      <c r="IS82" s="13">
        <v>0</v>
      </c>
      <c r="IT82" s="13">
        <v>20123.400000000001</v>
      </c>
      <c r="IU82" s="13">
        <v>0</v>
      </c>
      <c r="IV82" s="13">
        <v>0</v>
      </c>
      <c r="IW82" s="13">
        <v>14004</v>
      </c>
      <c r="IX82" s="13">
        <v>0</v>
      </c>
      <c r="IY82" s="13">
        <v>0</v>
      </c>
      <c r="IZ82" s="13"/>
      <c r="JA82" s="13"/>
      <c r="JB82" s="13">
        <f>C82+BY82+AN82+DJ82+EU82+GF82+HQ82</f>
        <v>0</v>
      </c>
      <c r="JC82" s="13">
        <f>D82+BZ82+AO82+DK82+EV82+GG82+HR82</f>
        <v>0</v>
      </c>
      <c r="JD82" s="13">
        <f>E82+CA82+AP82+DL82+EW82+GH82+HS82</f>
        <v>0</v>
      </c>
      <c r="JE82" s="13">
        <f>F82+CB82+AQ82+DM82+EX82+GI82+HT82</f>
        <v>0</v>
      </c>
      <c r="JF82" s="13">
        <f>G82+CC82+AR82+DN82+EY82+GJ82+HU82</f>
        <v>0</v>
      </c>
      <c r="JG82" s="13">
        <f>H82+CD82+AS82+DO82+EZ82+GK82+HV82</f>
        <v>0</v>
      </c>
      <c r="JH82" s="13">
        <f>I82+CE82+AT82+DP82+FA82+GL82+HW82</f>
        <v>0</v>
      </c>
      <c r="JI82" s="13">
        <f>J82+CF82+AU82+DQ82+FB82+GM82+HX82</f>
        <v>0</v>
      </c>
      <c r="JJ82" s="13">
        <f>K82+CG82+AV82+DR82+FC82+GN82+HY82</f>
        <v>0</v>
      </c>
      <c r="JK82" s="13">
        <f>L82+CH82+AW82+DS82+FD82+GO82+HZ82</f>
        <v>0</v>
      </c>
      <c r="JL82" s="13">
        <f>M82+CI82+AX82+DT82+FE82+GP82+IA82</f>
        <v>0</v>
      </c>
      <c r="JM82" s="13">
        <f>N82+CJ82+AY82+DU82+FF82+GQ82+IB82</f>
        <v>0</v>
      </c>
      <c r="JN82" s="13">
        <f>O82+CK82+AZ82+DV82+FG82+GR82+IC82</f>
        <v>0</v>
      </c>
      <c r="JO82" s="13">
        <f>P82+CL82+BA82+DW82+FH82+GS82+ID82</f>
        <v>0</v>
      </c>
      <c r="JP82" s="13">
        <f>Q82+CM82+BB82+DX82+FI82+GT82+IE82</f>
        <v>0</v>
      </c>
      <c r="JQ82" s="13">
        <f>R82+CN82+BC82+DY82+FJ82+GU82+IF82</f>
        <v>0</v>
      </c>
      <c r="JR82" s="13">
        <f>S82+CO82+BD82+DZ82+FK82+GV82+IG82</f>
        <v>62861.4</v>
      </c>
      <c r="JS82" s="13">
        <f>T82+CP82+BE82+EA82+FL82+GW82+IH82</f>
        <v>89838</v>
      </c>
      <c r="JT82" s="13">
        <f>U82+CQ82+BF82+EB82+FM82+GX82+II82</f>
        <v>0</v>
      </c>
      <c r="JU82" s="13">
        <f>V82+CR82+BG82+EC82+FN82+GY82+IJ82</f>
        <v>88450</v>
      </c>
      <c r="JV82" s="13">
        <f>W82+CS82+BH82+ED82+FO82+GZ82+IK82</f>
        <v>119583.52</v>
      </c>
      <c r="JW82" s="13">
        <f>X82+CT82+BI82+EE82+FP82+HA82+IL82</f>
        <v>90000</v>
      </c>
      <c r="JX82" s="13">
        <f>Y82+CU82+BJ82+EF82+FQ82+HB82+IM82</f>
        <v>90000</v>
      </c>
      <c r="JY82" s="13">
        <f>Z82+BK82+CV82+EG82+FR82+HC82+IN82</f>
        <v>103187</v>
      </c>
      <c r="JZ82" s="13">
        <f>AA82+BL82+CW82+EH82+FS82+HD82+IO82</f>
        <v>100000</v>
      </c>
      <c r="KA82" s="13">
        <f>AB82+BM82+CX82+EI82+FT82+HE82+IP82</f>
        <v>100000</v>
      </c>
      <c r="KB82" s="13">
        <f>AC82+BN82+CY82+EJ82+FU82+HF82+IQ82</f>
        <v>0</v>
      </c>
      <c r="KC82" s="13">
        <f>AD82+BO82+CZ82+EK82+FV82+HG82+IR82</f>
        <v>75000</v>
      </c>
      <c r="KD82" s="13">
        <f>AE82+BP82+DA82+EL82+FW82+HH82+IS82</f>
        <v>75000</v>
      </c>
      <c r="KE82" s="13">
        <f>AF82+BQ82+DB82+EM82+FX82+HI82+IT82</f>
        <v>20123.400000000001</v>
      </c>
      <c r="KF82" s="13">
        <f>AG82+BR82+DC82+EN82+FY82+HJ82+IU82</f>
        <v>40000</v>
      </c>
      <c r="KG82" s="13">
        <f>AH82+BS82+DD82+EO82+FZ82+HK82+IV82</f>
        <v>40000</v>
      </c>
      <c r="KH82" s="13">
        <f>AI82+BT82+DE82+EP82+GA82+HL82+IW82</f>
        <v>14004</v>
      </c>
      <c r="KI82" s="13">
        <f>AJ82+BU82+DF82+EQ82+GB82+HM82+IX82</f>
        <v>39600</v>
      </c>
      <c r="KJ82" s="13">
        <f>AK82+BV82+DG82+ER82+GC82+HN82+IY82</f>
        <v>39600</v>
      </c>
      <c r="KK82" s="13">
        <f>AL82+BW82+DH82+ES82+GD82+HO82+IZ82</f>
        <v>0</v>
      </c>
      <c r="KL82" s="13">
        <f>AM82+BX82+DI82+ET82+GE82+HP82+JA82</f>
        <v>0</v>
      </c>
    </row>
    <row r="83" spans="1:298" x14ac:dyDescent="0.25">
      <c r="A83" s="5">
        <v>4403</v>
      </c>
      <c r="B83" s="9" t="s">
        <v>44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1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/>
      <c r="AM83" s="13"/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1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13">
        <v>0</v>
      </c>
      <c r="BI83" s="13">
        <v>0</v>
      </c>
      <c r="BJ83" s="13">
        <v>0</v>
      </c>
      <c r="BK83" s="13">
        <v>0</v>
      </c>
      <c r="BL83" s="13">
        <v>0</v>
      </c>
      <c r="BM83" s="13">
        <v>0</v>
      </c>
      <c r="BN83" s="13">
        <v>0</v>
      </c>
      <c r="BO83" s="13">
        <v>0</v>
      </c>
      <c r="BP83" s="13">
        <v>0</v>
      </c>
      <c r="BQ83" s="13">
        <v>0</v>
      </c>
      <c r="BR83" s="13">
        <v>0</v>
      </c>
      <c r="BS83" s="13">
        <v>0</v>
      </c>
      <c r="BT83" s="13">
        <v>0</v>
      </c>
      <c r="BU83" s="13">
        <v>0</v>
      </c>
      <c r="BV83" s="13">
        <v>0</v>
      </c>
      <c r="BW83" s="13"/>
      <c r="BX83" s="13"/>
      <c r="BY83" s="13">
        <v>0</v>
      </c>
      <c r="BZ83" s="13">
        <v>0</v>
      </c>
      <c r="CA83" s="13">
        <v>0</v>
      </c>
      <c r="CB83" s="13">
        <v>0</v>
      </c>
      <c r="CC83" s="13">
        <v>0</v>
      </c>
      <c r="CD83" s="13">
        <v>0</v>
      </c>
      <c r="CE83" s="13">
        <v>0</v>
      </c>
      <c r="CF83" s="13">
        <v>0</v>
      </c>
      <c r="CG83" s="13">
        <v>0</v>
      </c>
      <c r="CH83" s="13">
        <v>0</v>
      </c>
      <c r="CI83" s="13">
        <v>0</v>
      </c>
      <c r="CJ83" s="13">
        <v>0</v>
      </c>
      <c r="CK83" s="13">
        <v>0</v>
      </c>
      <c r="CL83" s="13">
        <v>0</v>
      </c>
      <c r="CM83" s="13">
        <v>0</v>
      </c>
      <c r="CN83" s="13">
        <v>0</v>
      </c>
      <c r="CO83" s="13">
        <v>0</v>
      </c>
      <c r="CP83" s="13">
        <v>0</v>
      </c>
      <c r="CQ83" s="13">
        <v>0</v>
      </c>
      <c r="CR83" s="13">
        <v>0</v>
      </c>
      <c r="CS83" s="13">
        <v>0</v>
      </c>
      <c r="CT83" s="13">
        <v>0</v>
      </c>
      <c r="CU83" s="13">
        <v>0</v>
      </c>
      <c r="CV83" s="13">
        <v>0</v>
      </c>
      <c r="CW83" s="13">
        <v>0</v>
      </c>
      <c r="CX83" s="13">
        <v>0</v>
      </c>
      <c r="CY83" s="13">
        <v>0</v>
      </c>
      <c r="CZ83" s="13">
        <v>0</v>
      </c>
      <c r="DA83" s="13">
        <v>0</v>
      </c>
      <c r="DB83" s="13">
        <v>0</v>
      </c>
      <c r="DC83" s="13">
        <v>0</v>
      </c>
      <c r="DD83" s="13">
        <v>0</v>
      </c>
      <c r="DE83" s="13">
        <v>0</v>
      </c>
      <c r="DF83" s="13">
        <v>0</v>
      </c>
      <c r="DG83" s="13">
        <v>0</v>
      </c>
      <c r="DH83" s="13"/>
      <c r="DI83" s="13"/>
      <c r="DJ83" s="13">
        <v>0</v>
      </c>
      <c r="DK83" s="13">
        <v>0</v>
      </c>
      <c r="DL83" s="13">
        <v>0</v>
      </c>
      <c r="DM83" s="13">
        <v>0</v>
      </c>
      <c r="DN83" s="13">
        <v>0</v>
      </c>
      <c r="DO83" s="13">
        <v>0</v>
      </c>
      <c r="DP83" s="13">
        <v>0</v>
      </c>
      <c r="DQ83" s="13">
        <v>0</v>
      </c>
      <c r="DR83" s="13">
        <v>0</v>
      </c>
      <c r="DS83" s="13">
        <v>0</v>
      </c>
      <c r="DT83" s="13">
        <v>0</v>
      </c>
      <c r="DU83" s="13">
        <v>0</v>
      </c>
      <c r="DV83" s="13">
        <v>0</v>
      </c>
      <c r="DW83" s="13">
        <v>0</v>
      </c>
      <c r="DX83" s="13">
        <v>0</v>
      </c>
      <c r="DY83" s="13">
        <v>0</v>
      </c>
      <c r="DZ83" s="13">
        <v>0</v>
      </c>
      <c r="EA83" s="13">
        <v>0</v>
      </c>
      <c r="EB83" s="13">
        <v>0</v>
      </c>
      <c r="EC83" s="13">
        <v>0</v>
      </c>
      <c r="ED83" s="13">
        <v>0</v>
      </c>
      <c r="EE83" s="13">
        <v>0</v>
      </c>
      <c r="EF83" s="13">
        <v>0</v>
      </c>
      <c r="EG83" s="13">
        <v>0</v>
      </c>
      <c r="EH83" s="13">
        <v>0</v>
      </c>
      <c r="EI83" s="13">
        <v>0</v>
      </c>
      <c r="EJ83" s="13">
        <v>0</v>
      </c>
      <c r="EK83" s="13">
        <v>0</v>
      </c>
      <c r="EL83" s="13">
        <v>0</v>
      </c>
      <c r="EM83" s="13">
        <v>0</v>
      </c>
      <c r="EN83" s="13">
        <v>0</v>
      </c>
      <c r="EO83" s="13">
        <v>0</v>
      </c>
      <c r="EP83" s="13">
        <v>0</v>
      </c>
      <c r="EQ83" s="13">
        <v>0</v>
      </c>
      <c r="ER83" s="13">
        <v>0</v>
      </c>
      <c r="ES83" s="13"/>
      <c r="ET83" s="13"/>
      <c r="EU83" s="13">
        <v>0</v>
      </c>
      <c r="EV83" s="13">
        <v>0</v>
      </c>
      <c r="EW83" s="13">
        <v>0</v>
      </c>
      <c r="EX83" s="13">
        <v>0</v>
      </c>
      <c r="EY83" s="13">
        <v>0</v>
      </c>
      <c r="EZ83" s="13">
        <v>0</v>
      </c>
      <c r="FA83" s="13">
        <v>0</v>
      </c>
      <c r="FB83" s="13">
        <v>0</v>
      </c>
      <c r="FC83" s="13">
        <v>0</v>
      </c>
      <c r="FD83" s="13">
        <v>0</v>
      </c>
      <c r="FE83" s="13">
        <v>0</v>
      </c>
      <c r="FF83" s="13">
        <v>0</v>
      </c>
      <c r="FG83" s="13">
        <v>0</v>
      </c>
      <c r="FH83" s="13">
        <v>0</v>
      </c>
      <c r="FI83" s="13">
        <v>0</v>
      </c>
      <c r="FJ83" s="13">
        <v>0</v>
      </c>
      <c r="FK83" s="13">
        <v>0</v>
      </c>
      <c r="FL83" s="13">
        <v>0</v>
      </c>
      <c r="FM83" s="13">
        <v>0</v>
      </c>
      <c r="FN83" s="13">
        <v>0</v>
      </c>
      <c r="FO83" s="13">
        <v>0</v>
      </c>
      <c r="FP83" s="13">
        <v>0</v>
      </c>
      <c r="FQ83" s="13">
        <v>0</v>
      </c>
      <c r="FR83" s="13">
        <v>0</v>
      </c>
      <c r="FS83" s="13">
        <v>0</v>
      </c>
      <c r="FT83" s="13">
        <v>0</v>
      </c>
      <c r="FU83" s="13">
        <v>0</v>
      </c>
      <c r="FV83" s="13">
        <v>0</v>
      </c>
      <c r="FW83" s="13">
        <v>0</v>
      </c>
      <c r="FX83" s="13">
        <v>0</v>
      </c>
      <c r="FY83" s="13">
        <v>0</v>
      </c>
      <c r="FZ83" s="14">
        <v>0</v>
      </c>
      <c r="GA83" s="13">
        <v>0</v>
      </c>
      <c r="GB83" s="13">
        <v>0</v>
      </c>
      <c r="GC83" s="13">
        <v>0</v>
      </c>
      <c r="GD83" s="13"/>
      <c r="GE83" s="13"/>
      <c r="GF83" s="13">
        <v>0</v>
      </c>
      <c r="GG83" s="13">
        <v>0</v>
      </c>
      <c r="GH83" s="13">
        <v>0</v>
      </c>
      <c r="GI83" s="13">
        <v>0</v>
      </c>
      <c r="GJ83" s="13">
        <v>0</v>
      </c>
      <c r="GK83" s="13">
        <v>0</v>
      </c>
      <c r="GL83" s="13">
        <v>0</v>
      </c>
      <c r="GM83" s="13">
        <v>0</v>
      </c>
      <c r="GN83" s="13">
        <v>0</v>
      </c>
      <c r="GO83" s="13">
        <v>0</v>
      </c>
      <c r="GP83" s="13">
        <v>0</v>
      </c>
      <c r="GQ83" s="13">
        <v>0</v>
      </c>
      <c r="GR83" s="13">
        <v>0</v>
      </c>
      <c r="GS83" s="13">
        <v>0</v>
      </c>
      <c r="GT83" s="13">
        <v>0</v>
      </c>
      <c r="GU83" s="13">
        <v>0</v>
      </c>
      <c r="GV83" s="13">
        <v>0</v>
      </c>
      <c r="GW83" s="13">
        <v>0</v>
      </c>
      <c r="GX83" s="13">
        <v>0</v>
      </c>
      <c r="GY83" s="13">
        <v>0</v>
      </c>
      <c r="GZ83" s="13">
        <v>0</v>
      </c>
      <c r="HA83" s="13">
        <v>0</v>
      </c>
      <c r="HB83" s="13">
        <v>0</v>
      </c>
      <c r="HC83" s="13">
        <v>0</v>
      </c>
      <c r="HD83" s="13">
        <v>0</v>
      </c>
      <c r="HE83" s="13">
        <v>0</v>
      </c>
      <c r="HF83" s="13">
        <v>0</v>
      </c>
      <c r="HG83" s="13">
        <v>0</v>
      </c>
      <c r="HH83" s="13">
        <v>0</v>
      </c>
      <c r="HI83" s="13">
        <v>0</v>
      </c>
      <c r="HJ83" s="13">
        <v>0</v>
      </c>
      <c r="HK83" s="13">
        <v>0</v>
      </c>
      <c r="HL83" s="13">
        <v>0</v>
      </c>
      <c r="HM83" s="13">
        <v>0</v>
      </c>
      <c r="HN83" s="13">
        <v>0</v>
      </c>
      <c r="HO83" s="13"/>
      <c r="HP83" s="13"/>
      <c r="HQ83" s="13">
        <v>0</v>
      </c>
      <c r="HR83" s="13">
        <v>30000</v>
      </c>
      <c r="HS83" s="13">
        <v>30007.63</v>
      </c>
      <c r="HT83" s="13">
        <v>30000</v>
      </c>
      <c r="HU83" s="13">
        <v>85000</v>
      </c>
      <c r="HV83" s="13">
        <v>70339.289999999994</v>
      </c>
      <c r="HW83" s="13">
        <v>40000</v>
      </c>
      <c r="HX83" s="13">
        <v>50000</v>
      </c>
      <c r="HY83" s="13">
        <v>48242.52</v>
      </c>
      <c r="HZ83" s="13">
        <v>45000</v>
      </c>
      <c r="IA83" s="13">
        <v>45000</v>
      </c>
      <c r="IB83" s="13">
        <v>58231.1</v>
      </c>
      <c r="IC83" s="13">
        <v>50000</v>
      </c>
      <c r="ID83" s="13">
        <v>50000</v>
      </c>
      <c r="IE83" s="13">
        <v>62869.64</v>
      </c>
      <c r="IF83" s="13">
        <v>0</v>
      </c>
      <c r="IG83" s="13">
        <v>22000</v>
      </c>
      <c r="IH83" s="13">
        <v>63334.25</v>
      </c>
      <c r="II83" s="13">
        <v>60000</v>
      </c>
      <c r="IJ83" s="13">
        <v>60000</v>
      </c>
      <c r="IK83" s="13">
        <v>50262.400000000001</v>
      </c>
      <c r="IL83" s="13">
        <v>60000</v>
      </c>
      <c r="IM83" s="13">
        <v>60000</v>
      </c>
      <c r="IN83" s="13">
        <v>54063.82</v>
      </c>
      <c r="IO83" s="13">
        <v>100000</v>
      </c>
      <c r="IP83" s="13">
        <v>100000</v>
      </c>
      <c r="IQ83" s="13">
        <v>80799.509999999995</v>
      </c>
      <c r="IR83" s="13">
        <v>80000</v>
      </c>
      <c r="IS83" s="13">
        <v>80000</v>
      </c>
      <c r="IT83" s="13">
        <v>63235.56</v>
      </c>
      <c r="IU83" s="13">
        <v>114600</v>
      </c>
      <c r="IV83" s="13">
        <v>114600</v>
      </c>
      <c r="IW83" s="13">
        <v>71078.67</v>
      </c>
      <c r="IX83" s="13">
        <v>150000</v>
      </c>
      <c r="IY83" s="13">
        <v>150000</v>
      </c>
      <c r="IZ83" s="13"/>
      <c r="JA83" s="13"/>
      <c r="JB83" s="13">
        <f>C83+BY83+AN83+DJ83+EU83+GF83+HQ83</f>
        <v>0</v>
      </c>
      <c r="JC83" s="13">
        <f>D83+BZ83+AO83+DK83+EV83+GG83+HR83</f>
        <v>30000</v>
      </c>
      <c r="JD83" s="13">
        <f>E83+CA83+AP83+DL83+EW83+GH83+HS83</f>
        <v>30007.63</v>
      </c>
      <c r="JE83" s="13">
        <f>F83+CB83+AQ83+DM83+EX83+GI83+HT83</f>
        <v>30000</v>
      </c>
      <c r="JF83" s="13">
        <f>G83+CC83+AR83+DN83+EY83+GJ83+HU83</f>
        <v>85000</v>
      </c>
      <c r="JG83" s="13">
        <f>H83+CD83+AS83+DO83+EZ83+GK83+HV83</f>
        <v>70339.289999999994</v>
      </c>
      <c r="JH83" s="13">
        <f>I83+CE83+AT83+DP83+FA83+GL83+HW83</f>
        <v>40000</v>
      </c>
      <c r="JI83" s="13">
        <f>J83+CF83+AU83+DQ83+FB83+GM83+HX83</f>
        <v>50000</v>
      </c>
      <c r="JJ83" s="13">
        <f>K83+CG83+AV83+DR83+FC83+GN83+HY83</f>
        <v>48242.52</v>
      </c>
      <c r="JK83" s="13">
        <f>L83+CH83+AW83+DS83+FD83+GO83+HZ83</f>
        <v>45000</v>
      </c>
      <c r="JL83" s="13">
        <f>M83+CI83+AX83+DT83+FE83+GP83+IA83</f>
        <v>45000</v>
      </c>
      <c r="JM83" s="13">
        <f>N83+CJ83+AY83+DU83+FF83+GQ83+IB83</f>
        <v>58231.1</v>
      </c>
      <c r="JN83" s="13">
        <f>O83+CK83+AZ83+DV83+FG83+GR83+IC83</f>
        <v>50000</v>
      </c>
      <c r="JO83" s="13">
        <f>P83+CL83+BA83+DW83+FH83+GS83+ID83</f>
        <v>50000</v>
      </c>
      <c r="JP83" s="13">
        <f>Q83+CM83+BB83+DX83+FI83+GT83+IE83</f>
        <v>62869.64</v>
      </c>
      <c r="JQ83" s="13">
        <f>R83+CN83+BC83+DY83+FJ83+GU83+IF83</f>
        <v>0</v>
      </c>
      <c r="JR83" s="13">
        <f>S83+CO83+BD83+DZ83+FK83+GV83+IG83</f>
        <v>22000</v>
      </c>
      <c r="JS83" s="13">
        <f>T83+CP83+BE83+EA83+FL83+GW83+IH83</f>
        <v>63334.25</v>
      </c>
      <c r="JT83" s="13">
        <f>U83+CQ83+BF83+EB83+FM83+GX83+II83</f>
        <v>60000</v>
      </c>
      <c r="JU83" s="13">
        <f>V83+CR83+BG83+EC83+FN83+GY83+IJ83</f>
        <v>60000</v>
      </c>
      <c r="JV83" s="13">
        <f>W83+CS83+BH83+ED83+FO83+GZ83+IK83</f>
        <v>50262.400000000001</v>
      </c>
      <c r="JW83" s="13">
        <f>X83+CT83+BI83+EE83+FP83+HA83+IL83</f>
        <v>60000</v>
      </c>
      <c r="JX83" s="13">
        <f>Y83+CU83+BJ83+EF83+FQ83+HB83+IM83</f>
        <v>60000</v>
      </c>
      <c r="JY83" s="13">
        <f>Z83+BK83+CV83+EG83+FR83+HC83+IN83</f>
        <v>54063.82</v>
      </c>
      <c r="JZ83" s="13">
        <f>AA83+BL83+CW83+EH83+FS83+HD83+IO83</f>
        <v>100000</v>
      </c>
      <c r="KA83" s="13">
        <f>AB83+BM83+CX83+EI83+FT83+HE83+IP83</f>
        <v>100000</v>
      </c>
      <c r="KB83" s="13">
        <f>AC83+BN83+CY83+EJ83+FU83+HF83+IQ83</f>
        <v>80799.509999999995</v>
      </c>
      <c r="KC83" s="13">
        <f>AD83+BO83+CZ83+EK83+FV83+HG83+IR83</f>
        <v>80000</v>
      </c>
      <c r="KD83" s="13">
        <f>AE83+BP83+DA83+EL83+FW83+HH83+IS83</f>
        <v>80000</v>
      </c>
      <c r="KE83" s="13">
        <f>AF83+BQ83+DB83+EM83+FX83+HI83+IT83</f>
        <v>63235.56</v>
      </c>
      <c r="KF83" s="13">
        <f>AG83+BR83+DC83+EN83+FY83+HJ83+IU83</f>
        <v>114600</v>
      </c>
      <c r="KG83" s="13">
        <f>AH83+BS83+DD83+EO83+FZ83+HK83+IV83</f>
        <v>114600</v>
      </c>
      <c r="KH83" s="13">
        <f>AI83+BT83+DE83+EP83+GA83+HL83+IW83</f>
        <v>71078.67</v>
      </c>
      <c r="KI83" s="13">
        <f>AJ83+BU83+DF83+EQ83+GB83+HM83+IX83</f>
        <v>150000</v>
      </c>
      <c r="KJ83" s="13">
        <f>AK83+BV83+DG83+ER83+GC83+HN83+IY83</f>
        <v>150000</v>
      </c>
      <c r="KK83" s="13">
        <f>AL83+BW83+DH83+ES83+GD83+HO83+IZ83</f>
        <v>0</v>
      </c>
      <c r="KL83" s="13">
        <f>AM83+BX83+DI83+ET83+GE83+HP83+JA83</f>
        <v>0</v>
      </c>
    </row>
    <row r="84" spans="1:298" x14ac:dyDescent="0.25">
      <c r="A84" s="5">
        <v>4405</v>
      </c>
      <c r="B84" s="9" t="s">
        <v>45</v>
      </c>
      <c r="C84" s="13">
        <v>0</v>
      </c>
      <c r="D84" s="13">
        <v>5000</v>
      </c>
      <c r="E84" s="13">
        <v>3869.36</v>
      </c>
      <c r="F84" s="13">
        <v>0</v>
      </c>
      <c r="G84" s="13">
        <v>3.34</v>
      </c>
      <c r="H84" s="13">
        <v>3.34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/>
      <c r="AM84" s="13"/>
      <c r="AN84" s="13">
        <v>0</v>
      </c>
      <c r="AO84" s="13">
        <v>38000</v>
      </c>
      <c r="AP84" s="13">
        <v>29407.17</v>
      </c>
      <c r="AQ84" s="13">
        <v>460</v>
      </c>
      <c r="AR84" s="13">
        <v>475.6</v>
      </c>
      <c r="AS84" s="13">
        <v>492.14</v>
      </c>
      <c r="AT84" s="13">
        <v>0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/>
      <c r="BX84" s="13"/>
      <c r="BY84" s="13">
        <v>0</v>
      </c>
      <c r="BZ84" s="13">
        <v>23000</v>
      </c>
      <c r="CA84" s="13">
        <v>17799.080000000002</v>
      </c>
      <c r="CB84" s="13">
        <v>0</v>
      </c>
      <c r="CC84" s="13">
        <v>5.94</v>
      </c>
      <c r="CD84" s="13">
        <v>5.94</v>
      </c>
      <c r="CE84" s="13">
        <v>0</v>
      </c>
      <c r="CF84" s="13">
        <v>0</v>
      </c>
      <c r="CG84" s="13">
        <v>0</v>
      </c>
      <c r="CH84" s="13">
        <v>0</v>
      </c>
      <c r="CI84" s="13">
        <v>0</v>
      </c>
      <c r="CJ84" s="13">
        <v>0</v>
      </c>
      <c r="CK84" s="13">
        <v>0</v>
      </c>
      <c r="CL84" s="13">
        <v>0</v>
      </c>
      <c r="CM84" s="13">
        <v>0</v>
      </c>
      <c r="CN84" s="13">
        <v>0</v>
      </c>
      <c r="CO84" s="13">
        <v>0</v>
      </c>
      <c r="CP84" s="13">
        <v>0</v>
      </c>
      <c r="CQ84" s="13">
        <v>0</v>
      </c>
      <c r="CR84" s="13">
        <v>0</v>
      </c>
      <c r="CS84" s="13">
        <v>0</v>
      </c>
      <c r="CT84" s="13">
        <v>0</v>
      </c>
      <c r="CU84" s="13">
        <v>0</v>
      </c>
      <c r="CV84" s="13">
        <v>0</v>
      </c>
      <c r="CW84" s="13">
        <v>0</v>
      </c>
      <c r="CX84" s="13">
        <v>0</v>
      </c>
      <c r="CY84" s="13">
        <v>0</v>
      </c>
      <c r="CZ84" s="13">
        <v>0</v>
      </c>
      <c r="DA84" s="13">
        <v>0</v>
      </c>
      <c r="DB84" s="13">
        <v>0</v>
      </c>
      <c r="DC84" s="13">
        <v>0</v>
      </c>
      <c r="DD84" s="13">
        <v>0</v>
      </c>
      <c r="DE84" s="13">
        <v>0</v>
      </c>
      <c r="DF84" s="13">
        <v>0</v>
      </c>
      <c r="DG84" s="13">
        <v>0</v>
      </c>
      <c r="DH84" s="13"/>
      <c r="DI84" s="13"/>
      <c r="DJ84" s="13">
        <v>0</v>
      </c>
      <c r="DK84" s="13">
        <v>1000</v>
      </c>
      <c r="DL84" s="13">
        <v>20331.87</v>
      </c>
      <c r="DM84" s="13">
        <v>25000</v>
      </c>
      <c r="DN84" s="13">
        <v>25000.37</v>
      </c>
      <c r="DO84" s="13">
        <v>24397.37</v>
      </c>
      <c r="DP84" s="13">
        <v>29000</v>
      </c>
      <c r="DQ84" s="13">
        <v>27760</v>
      </c>
      <c r="DR84" s="13">
        <v>27760</v>
      </c>
      <c r="DS84" s="13">
        <v>27761</v>
      </c>
      <c r="DT84" s="13">
        <v>27761</v>
      </c>
      <c r="DU84" s="13">
        <v>27760</v>
      </c>
      <c r="DV84" s="13">
        <v>27761</v>
      </c>
      <c r="DW84" s="13">
        <v>27761</v>
      </c>
      <c r="DX84" s="13">
        <v>27760</v>
      </c>
      <c r="DY84" s="13">
        <v>27760</v>
      </c>
      <c r="DZ84" s="13">
        <v>27760</v>
      </c>
      <c r="EA84" s="13">
        <v>27760</v>
      </c>
      <c r="EB84" s="13">
        <v>27760</v>
      </c>
      <c r="EC84" s="13">
        <v>27760</v>
      </c>
      <c r="ED84" s="13">
        <v>27760</v>
      </c>
      <c r="EE84" s="13">
        <v>27760</v>
      </c>
      <c r="EF84" s="13">
        <v>27760</v>
      </c>
      <c r="EG84" s="13">
        <v>46576</v>
      </c>
      <c r="EH84" s="13">
        <v>67760</v>
      </c>
      <c r="EI84" s="13">
        <v>73000</v>
      </c>
      <c r="EJ84" s="13">
        <v>72913</v>
      </c>
      <c r="EK84" s="13">
        <v>73000</v>
      </c>
      <c r="EL84" s="13">
        <v>73000</v>
      </c>
      <c r="EM84" s="13">
        <v>72915</v>
      </c>
      <c r="EN84" s="13">
        <v>72914</v>
      </c>
      <c r="EO84" s="13">
        <v>72914</v>
      </c>
      <c r="EP84" s="13">
        <v>72915</v>
      </c>
      <c r="EQ84" s="13">
        <v>72915</v>
      </c>
      <c r="ER84" s="13">
        <v>72915</v>
      </c>
      <c r="ES84" s="13"/>
      <c r="ET84" s="13"/>
      <c r="EU84" s="13">
        <v>0</v>
      </c>
      <c r="EV84" s="13">
        <v>10000</v>
      </c>
      <c r="EW84" s="13">
        <v>7738.74</v>
      </c>
      <c r="EX84" s="13">
        <v>0</v>
      </c>
      <c r="EY84" s="13">
        <v>3.71</v>
      </c>
      <c r="EZ84" s="13">
        <v>3.71</v>
      </c>
      <c r="FA84" s="13">
        <v>0</v>
      </c>
      <c r="FB84" s="13">
        <v>0</v>
      </c>
      <c r="FC84" s="13">
        <v>0</v>
      </c>
      <c r="FD84" s="13">
        <v>0</v>
      </c>
      <c r="FE84" s="13">
        <v>0</v>
      </c>
      <c r="FF84" s="13">
        <v>0</v>
      </c>
      <c r="FG84" s="13">
        <v>0</v>
      </c>
      <c r="FH84" s="13">
        <v>0</v>
      </c>
      <c r="FI84" s="13">
        <v>0</v>
      </c>
      <c r="FJ84" s="13">
        <v>0</v>
      </c>
      <c r="FK84" s="13">
        <v>0</v>
      </c>
      <c r="FL84" s="13">
        <v>0</v>
      </c>
      <c r="FM84" s="13">
        <v>0</v>
      </c>
      <c r="FN84" s="13">
        <v>0</v>
      </c>
      <c r="FO84" s="13">
        <v>0</v>
      </c>
      <c r="FP84" s="13">
        <v>0</v>
      </c>
      <c r="FQ84" s="13">
        <v>0</v>
      </c>
      <c r="FR84" s="13">
        <v>0</v>
      </c>
      <c r="FS84" s="13">
        <v>0</v>
      </c>
      <c r="FT84" s="13">
        <v>0</v>
      </c>
      <c r="FU84" s="13">
        <v>0</v>
      </c>
      <c r="FV84" s="13">
        <v>0</v>
      </c>
      <c r="FW84" s="13">
        <v>0</v>
      </c>
      <c r="FX84" s="13">
        <v>0</v>
      </c>
      <c r="FY84" s="13">
        <v>0</v>
      </c>
      <c r="FZ84" s="13">
        <v>0</v>
      </c>
      <c r="GA84" s="13">
        <v>0</v>
      </c>
      <c r="GB84" s="13">
        <v>0</v>
      </c>
      <c r="GC84" s="13">
        <v>0</v>
      </c>
      <c r="GD84" s="13"/>
      <c r="GE84" s="13"/>
      <c r="GF84" s="13">
        <v>60000</v>
      </c>
      <c r="GG84" s="13">
        <v>23000</v>
      </c>
      <c r="GH84" s="13">
        <v>22187.06</v>
      </c>
      <c r="GI84" s="13">
        <v>82430</v>
      </c>
      <c r="GJ84" s="13">
        <v>82438.179999999993</v>
      </c>
      <c r="GK84" s="13">
        <v>82018.31</v>
      </c>
      <c r="GL84" s="13">
        <v>82388</v>
      </c>
      <c r="GM84" s="13">
        <v>82388</v>
      </c>
      <c r="GN84" s="13">
        <v>79251.929999999993</v>
      </c>
      <c r="GO84" s="13">
        <v>79389</v>
      </c>
      <c r="GP84" s="13">
        <v>79389</v>
      </c>
      <c r="GQ84" s="13">
        <v>79389</v>
      </c>
      <c r="GR84" s="13">
        <v>79389</v>
      </c>
      <c r="GS84" s="13">
        <v>79389</v>
      </c>
      <c r="GT84" s="13">
        <v>79383</v>
      </c>
      <c r="GU84" s="13">
        <v>79389</v>
      </c>
      <c r="GV84" s="13">
        <v>79389</v>
      </c>
      <c r="GW84" s="13">
        <v>79383</v>
      </c>
      <c r="GX84" s="13">
        <v>79283</v>
      </c>
      <c r="GY84" s="13">
        <v>79283</v>
      </c>
      <c r="GZ84" s="13">
        <v>79382.36</v>
      </c>
      <c r="HA84" s="13">
        <v>79289</v>
      </c>
      <c r="HB84" s="13">
        <v>79289</v>
      </c>
      <c r="HC84" s="13">
        <v>63996</v>
      </c>
      <c r="HD84" s="13">
        <v>79274</v>
      </c>
      <c r="HE84" s="13">
        <v>83000</v>
      </c>
      <c r="HF84" s="13">
        <v>85930.32</v>
      </c>
      <c r="HG84" s="13">
        <v>73600</v>
      </c>
      <c r="HH84" s="13">
        <v>73600</v>
      </c>
      <c r="HI84" s="13">
        <v>80618.350000000006</v>
      </c>
      <c r="HJ84" s="13">
        <v>80574</v>
      </c>
      <c r="HK84" s="13">
        <v>80574</v>
      </c>
      <c r="HL84" s="13">
        <v>80473</v>
      </c>
      <c r="HM84" s="13">
        <v>80574</v>
      </c>
      <c r="HN84" s="13">
        <v>80574</v>
      </c>
      <c r="HO84" s="13"/>
      <c r="HP84" s="13"/>
      <c r="HQ84" s="13">
        <v>0</v>
      </c>
      <c r="HR84" s="13">
        <v>0</v>
      </c>
      <c r="HS84" s="13">
        <v>0</v>
      </c>
      <c r="HT84" s="13">
        <v>0</v>
      </c>
      <c r="HU84" s="13">
        <v>0</v>
      </c>
      <c r="HV84" s="13">
        <v>0</v>
      </c>
      <c r="HW84" s="13">
        <v>0</v>
      </c>
      <c r="HX84" s="13">
        <v>0</v>
      </c>
      <c r="HY84" s="13">
        <v>0</v>
      </c>
      <c r="HZ84" s="13">
        <v>0</v>
      </c>
      <c r="IA84" s="13">
        <v>0</v>
      </c>
      <c r="IB84" s="13">
        <v>0</v>
      </c>
      <c r="IC84" s="13">
        <v>0</v>
      </c>
      <c r="ID84" s="13">
        <v>0</v>
      </c>
      <c r="IE84" s="13">
        <v>0</v>
      </c>
      <c r="IF84" s="13">
        <v>0</v>
      </c>
      <c r="IG84" s="13">
        <v>0</v>
      </c>
      <c r="IH84" s="13">
        <v>0</v>
      </c>
      <c r="II84" s="13">
        <v>0</v>
      </c>
      <c r="IJ84" s="13">
        <v>0</v>
      </c>
      <c r="IK84" s="13">
        <v>0</v>
      </c>
      <c r="IL84" s="13">
        <v>0</v>
      </c>
      <c r="IM84" s="13">
        <v>0</v>
      </c>
      <c r="IN84" s="13">
        <v>0</v>
      </c>
      <c r="IO84" s="13">
        <v>0</v>
      </c>
      <c r="IP84" s="13">
        <v>0</v>
      </c>
      <c r="IQ84" s="13">
        <v>0</v>
      </c>
      <c r="IR84" s="13">
        <v>0</v>
      </c>
      <c r="IS84" s="13">
        <v>0</v>
      </c>
      <c r="IT84" s="13">
        <v>0</v>
      </c>
      <c r="IU84" s="13">
        <v>0</v>
      </c>
      <c r="IV84" s="13">
        <v>0</v>
      </c>
      <c r="IW84" s="13">
        <v>0</v>
      </c>
      <c r="IX84" s="13">
        <v>0</v>
      </c>
      <c r="IY84" s="13">
        <v>0</v>
      </c>
      <c r="IZ84" s="13"/>
      <c r="JA84" s="13"/>
      <c r="JB84" s="13">
        <f>C84+BY84+AN84+DJ84+EU84+GF84+HQ84</f>
        <v>60000</v>
      </c>
      <c r="JC84" s="13">
        <f>D84+BZ84+AO84+DK84+EV84+GG84+HR84</f>
        <v>100000</v>
      </c>
      <c r="JD84" s="13">
        <f>E84+CA84+AP84+DL84+EW84+GH84+HS84</f>
        <v>101333.28</v>
      </c>
      <c r="JE84" s="13">
        <f>F84+CB84+AQ84+DM84+EX84+GI84+HT84</f>
        <v>107890</v>
      </c>
      <c r="JF84" s="13">
        <f>G84+CC84+AR84+DN84+EY84+GJ84+HU84</f>
        <v>107927.13999999998</v>
      </c>
      <c r="JG84" s="13">
        <f>H84+CD84+AS84+DO84+EZ84+GK84+HV84</f>
        <v>106920.81</v>
      </c>
      <c r="JH84" s="13">
        <f>I84+CE84+AT84+DP84+FA84+GL84+HW84</f>
        <v>111388</v>
      </c>
      <c r="JI84" s="13">
        <f>J84+CF84+AU84+DQ84+FB84+GM84+HX84</f>
        <v>110148</v>
      </c>
      <c r="JJ84" s="13">
        <f>K84+CG84+AV84+DR84+FC84+GN84+HY84</f>
        <v>107011.93</v>
      </c>
      <c r="JK84" s="13">
        <f>L84+CH84+AW84+DS84+FD84+GO84+HZ84</f>
        <v>107150</v>
      </c>
      <c r="JL84" s="13">
        <f>M84+CI84+AX84+DT84+FE84+GP84+IA84</f>
        <v>107150</v>
      </c>
      <c r="JM84" s="13">
        <f>N84+CJ84+AY84+DU84+FF84+GQ84+IB84</f>
        <v>107149</v>
      </c>
      <c r="JN84" s="13">
        <f>O84+CK84+AZ84+DV84+FG84+GR84+IC84</f>
        <v>107150</v>
      </c>
      <c r="JO84" s="13">
        <f>P84+CL84+BA84+DW84+FH84+GS84+ID84</f>
        <v>107150</v>
      </c>
      <c r="JP84" s="13">
        <f>Q84+CM84+BB84+DX84+FI84+GT84+IE84</f>
        <v>107143</v>
      </c>
      <c r="JQ84" s="13">
        <f>R84+CN84+BC84+DY84+FJ84+GU84+IF84</f>
        <v>107149</v>
      </c>
      <c r="JR84" s="13">
        <f>S84+CO84+BD84+DZ84+FK84+GV84+IG84</f>
        <v>107149</v>
      </c>
      <c r="JS84" s="13">
        <f>T84+CP84+BE84+EA84+FL84+GW84+IH84</f>
        <v>107143</v>
      </c>
      <c r="JT84" s="13">
        <f>U84+CQ84+BF84+EB84+FM84+GX84+II84</f>
        <v>107043</v>
      </c>
      <c r="JU84" s="13">
        <f>V84+CR84+BG84+EC84+FN84+GY84+IJ84</f>
        <v>107043</v>
      </c>
      <c r="JV84" s="13">
        <f>W84+CS84+BH84+ED84+FO84+GZ84+IK84</f>
        <v>107142.36</v>
      </c>
      <c r="JW84" s="13">
        <f>X84+CT84+BI84+EE84+FP84+HA84+IL84</f>
        <v>107049</v>
      </c>
      <c r="JX84" s="13">
        <f>Y84+CU84+BJ84+EF84+FQ84+HB84+IM84</f>
        <v>107049</v>
      </c>
      <c r="JY84" s="13">
        <f>Z84+BK84+CV84+EG84+FR84+HC84+IN84</f>
        <v>110572</v>
      </c>
      <c r="JZ84" s="13">
        <f>AA84+BL84+CW84+EH84+FS84+HD84+IO84</f>
        <v>147034</v>
      </c>
      <c r="KA84" s="13">
        <f>AB84+BM84+CX84+EI84+FT84+HE84+IP84</f>
        <v>156000</v>
      </c>
      <c r="KB84" s="13">
        <f>AC84+BN84+CY84+EJ84+FU84+HF84+IQ84</f>
        <v>158843.32</v>
      </c>
      <c r="KC84" s="13">
        <f>AD84+BO84+CZ84+EK84+FV84+HG84+IR84</f>
        <v>146600</v>
      </c>
      <c r="KD84" s="13">
        <f>AE84+BP84+DA84+EL84+FW84+HH84+IS84</f>
        <v>146600</v>
      </c>
      <c r="KE84" s="13">
        <f>AF84+BQ84+DB84+EM84+FX84+HI84+IT84</f>
        <v>153533.35</v>
      </c>
      <c r="KF84" s="13">
        <f>AG84+BR84+DC84+EN84+FY84+HJ84+IU84</f>
        <v>153488</v>
      </c>
      <c r="KG84" s="13">
        <f>AH84+BS84+DD84+EO84+FZ84+HK84+IV84</f>
        <v>153488</v>
      </c>
      <c r="KH84" s="13">
        <f>AI84+BT84+DE84+EP84+GA84+HL84+IW84</f>
        <v>153388</v>
      </c>
      <c r="KI84" s="13">
        <f>AJ84+BU84+DF84+EQ84+GB84+HM84+IX84</f>
        <v>153489</v>
      </c>
      <c r="KJ84" s="13">
        <f>AK84+BV84+DG84+ER84+GC84+HN84+IY84</f>
        <v>153489</v>
      </c>
      <c r="KK84" s="13">
        <f>AL84+BW84+DH84+ES84+GD84+HO84+IZ84</f>
        <v>0</v>
      </c>
      <c r="KL84" s="13">
        <f>AM84+BX84+DI84+ET84+GE84+HP84+JA84</f>
        <v>0</v>
      </c>
    </row>
    <row r="85" spans="1:298" x14ac:dyDescent="0.25">
      <c r="A85" s="5">
        <v>4499</v>
      </c>
      <c r="B85" s="9" t="s">
        <v>46</v>
      </c>
      <c r="C85" s="13">
        <v>0</v>
      </c>
      <c r="D85" s="13">
        <v>500</v>
      </c>
      <c r="E85" s="13">
        <v>274.38</v>
      </c>
      <c r="F85" s="13">
        <v>67600</v>
      </c>
      <c r="G85" s="13">
        <v>68100</v>
      </c>
      <c r="H85" s="13">
        <v>68011.08</v>
      </c>
      <c r="I85" s="13">
        <v>68104.639999999999</v>
      </c>
      <c r="J85" s="13">
        <v>68104.639999999999</v>
      </c>
      <c r="K85" s="13">
        <v>67532.28</v>
      </c>
      <c r="L85" s="13">
        <v>67652</v>
      </c>
      <c r="M85" s="13">
        <v>67652</v>
      </c>
      <c r="N85" s="13">
        <v>66189.58</v>
      </c>
      <c r="O85" s="13">
        <v>65755</v>
      </c>
      <c r="P85" s="13">
        <v>65755</v>
      </c>
      <c r="Q85" s="13">
        <v>65387.29</v>
      </c>
      <c r="R85" s="13">
        <v>65735.78</v>
      </c>
      <c r="S85" s="13">
        <v>65735.78</v>
      </c>
      <c r="T85" s="13">
        <v>65564.210000000006</v>
      </c>
      <c r="U85" s="13">
        <v>65604</v>
      </c>
      <c r="V85" s="13">
        <v>71612.39</v>
      </c>
      <c r="W85" s="13">
        <v>71650.83</v>
      </c>
      <c r="X85" s="13">
        <v>71700</v>
      </c>
      <c r="Y85" s="13">
        <v>71700</v>
      </c>
      <c r="Z85" s="13">
        <v>71635.240000000005</v>
      </c>
      <c r="AA85" s="13">
        <v>80000</v>
      </c>
      <c r="AB85" s="13">
        <v>80000</v>
      </c>
      <c r="AC85" s="13">
        <v>79666.89</v>
      </c>
      <c r="AD85" s="13">
        <v>79640</v>
      </c>
      <c r="AE85" s="13">
        <v>79640</v>
      </c>
      <c r="AF85" s="13">
        <v>118.3</v>
      </c>
      <c r="AG85" s="13">
        <v>120</v>
      </c>
      <c r="AH85" s="13">
        <v>71608.98</v>
      </c>
      <c r="AI85" s="13">
        <v>71682.009999999995</v>
      </c>
      <c r="AJ85" s="13">
        <v>63717</v>
      </c>
      <c r="AK85" s="13">
        <v>63717</v>
      </c>
      <c r="AL85" s="13"/>
      <c r="AM85" s="13"/>
      <c r="AN85" s="13">
        <v>0</v>
      </c>
      <c r="AO85" s="13">
        <v>3800</v>
      </c>
      <c r="AP85" s="13">
        <v>2085.04</v>
      </c>
      <c r="AQ85" s="13">
        <v>315550</v>
      </c>
      <c r="AR85" s="13">
        <v>315550</v>
      </c>
      <c r="AS85" s="13">
        <v>317375.71999999997</v>
      </c>
      <c r="AT85" s="13">
        <v>317821.64</v>
      </c>
      <c r="AU85" s="13">
        <v>317821.64</v>
      </c>
      <c r="AV85" s="13">
        <v>315150.64</v>
      </c>
      <c r="AW85" s="13">
        <v>314507</v>
      </c>
      <c r="AX85" s="13">
        <v>314507</v>
      </c>
      <c r="AY85" s="13">
        <v>308884.65999999997</v>
      </c>
      <c r="AZ85" s="13">
        <v>306848</v>
      </c>
      <c r="BA85" s="13">
        <v>306848</v>
      </c>
      <c r="BB85" s="13">
        <v>305140.71000000002</v>
      </c>
      <c r="BC85" s="13">
        <v>306766.99</v>
      </c>
      <c r="BD85" s="13">
        <v>306766.99</v>
      </c>
      <c r="BE85" s="13">
        <v>305966.23</v>
      </c>
      <c r="BF85" s="13">
        <v>306150</v>
      </c>
      <c r="BG85" s="13">
        <v>334194.14</v>
      </c>
      <c r="BH85" s="13">
        <v>334379.5</v>
      </c>
      <c r="BI85" s="13">
        <v>334500</v>
      </c>
      <c r="BJ85" s="13">
        <v>334500</v>
      </c>
      <c r="BK85" s="13">
        <v>302791.90000000002</v>
      </c>
      <c r="BL85" s="13">
        <v>302642</v>
      </c>
      <c r="BM85" s="13">
        <v>302642</v>
      </c>
      <c r="BN85" s="13">
        <v>302744.58</v>
      </c>
      <c r="BO85" s="13">
        <v>302632</v>
      </c>
      <c r="BP85" s="13">
        <v>302632</v>
      </c>
      <c r="BQ85" s="13">
        <v>455.52</v>
      </c>
      <c r="BR85" s="13">
        <v>559</v>
      </c>
      <c r="BS85" s="13">
        <v>326218.65999999997</v>
      </c>
      <c r="BT85" s="13">
        <v>326551.31</v>
      </c>
      <c r="BU85" s="13">
        <v>302667</v>
      </c>
      <c r="BV85" s="13">
        <v>302667</v>
      </c>
      <c r="BW85" s="13"/>
      <c r="BX85" s="13"/>
      <c r="BY85" s="13">
        <v>0</v>
      </c>
      <c r="BZ85" s="13">
        <v>2300</v>
      </c>
      <c r="CA85" s="13">
        <v>1261.98</v>
      </c>
      <c r="CB85" s="13">
        <v>120500</v>
      </c>
      <c r="CC85" s="13">
        <v>123500</v>
      </c>
      <c r="CD85" s="13">
        <v>121445.62</v>
      </c>
      <c r="CE85" s="13">
        <v>121868.91</v>
      </c>
      <c r="CF85" s="13">
        <v>121868.91</v>
      </c>
      <c r="CG85" s="13">
        <v>120351.42</v>
      </c>
      <c r="CH85" s="13">
        <v>120909</v>
      </c>
      <c r="CI85" s="13">
        <v>120909</v>
      </c>
      <c r="CJ85" s="13">
        <v>118164.39</v>
      </c>
      <c r="CK85" s="13">
        <v>120000</v>
      </c>
      <c r="CL85" s="13">
        <v>120000</v>
      </c>
      <c r="CM85" s="13">
        <v>116391.11</v>
      </c>
      <c r="CN85" s="13">
        <v>117210.61</v>
      </c>
      <c r="CO85" s="13">
        <v>117210.61</v>
      </c>
      <c r="CP85" s="13">
        <v>116852.59</v>
      </c>
      <c r="CQ85" s="13">
        <v>117123</v>
      </c>
      <c r="CR85" s="13">
        <v>127902.05</v>
      </c>
      <c r="CS85" s="13">
        <v>128178.39</v>
      </c>
      <c r="CT85" s="13">
        <v>128500</v>
      </c>
      <c r="CU85" s="13">
        <v>128500</v>
      </c>
      <c r="CV85" s="13">
        <v>96138.16</v>
      </c>
      <c r="CW85" s="13">
        <v>120869</v>
      </c>
      <c r="CX85" s="13">
        <v>120869</v>
      </c>
      <c r="CY85" s="13">
        <v>119807.66</v>
      </c>
      <c r="CZ85" s="13">
        <v>120060</v>
      </c>
      <c r="DA85" s="13">
        <v>120060</v>
      </c>
      <c r="DB85" s="13">
        <v>493.57</v>
      </c>
      <c r="DC85" s="13">
        <v>650</v>
      </c>
      <c r="DD85" s="13">
        <v>103961.89</v>
      </c>
      <c r="DE85" s="13">
        <v>104077.36</v>
      </c>
      <c r="DF85" s="13">
        <v>96152</v>
      </c>
      <c r="DG85" s="13">
        <v>96152</v>
      </c>
      <c r="DH85" s="13"/>
      <c r="DI85" s="13"/>
      <c r="DJ85" s="13">
        <v>0</v>
      </c>
      <c r="DK85" s="13">
        <v>100</v>
      </c>
      <c r="DL85" s="13">
        <v>64.849999999999994</v>
      </c>
      <c r="DM85" s="13">
        <v>7513</v>
      </c>
      <c r="DN85" s="13">
        <v>7513</v>
      </c>
      <c r="DO85" s="13">
        <v>7572.58</v>
      </c>
      <c r="DP85" s="13">
        <v>7583.18</v>
      </c>
      <c r="DQ85" s="13">
        <v>7583.18</v>
      </c>
      <c r="DR85" s="13">
        <v>7503.6</v>
      </c>
      <c r="DS85" s="13">
        <v>7484</v>
      </c>
      <c r="DT85" s="13">
        <v>7484</v>
      </c>
      <c r="DU85" s="13">
        <v>7370.41</v>
      </c>
      <c r="DV85" s="13">
        <v>7322</v>
      </c>
      <c r="DW85" s="13">
        <v>7322</v>
      </c>
      <c r="DX85" s="13">
        <v>7265.26</v>
      </c>
      <c r="DY85" s="13">
        <v>7303.98</v>
      </c>
      <c r="DZ85" s="13">
        <v>7303.98</v>
      </c>
      <c r="EA85" s="13">
        <v>7284.92</v>
      </c>
      <c r="EB85" s="13">
        <v>7289</v>
      </c>
      <c r="EC85" s="13">
        <v>7956.94</v>
      </c>
      <c r="ED85" s="13">
        <v>7961.21</v>
      </c>
      <c r="EE85" s="13">
        <v>8000</v>
      </c>
      <c r="EF85" s="13">
        <v>88000</v>
      </c>
      <c r="EG85" s="13">
        <v>87554.17</v>
      </c>
      <c r="EH85" s="13">
        <v>33100</v>
      </c>
      <c r="EI85" s="13">
        <v>33900</v>
      </c>
      <c r="EJ85" s="13">
        <v>33601.919999999998</v>
      </c>
      <c r="EK85" s="13">
        <v>33656</v>
      </c>
      <c r="EL85" s="13">
        <v>33656</v>
      </c>
      <c r="EM85" s="13">
        <v>3759.81</v>
      </c>
      <c r="EN85" s="13">
        <v>5453</v>
      </c>
      <c r="EO85" s="13">
        <v>37424.71</v>
      </c>
      <c r="EP85" s="13">
        <v>37785.65</v>
      </c>
      <c r="EQ85" s="13">
        <v>112663</v>
      </c>
      <c r="ER85" s="13">
        <v>126663</v>
      </c>
      <c r="ES85" s="13"/>
      <c r="ET85" s="13"/>
      <c r="EU85" s="13">
        <v>0</v>
      </c>
      <c r="EV85" s="13">
        <v>1000</v>
      </c>
      <c r="EW85" s="13">
        <v>548.70000000000005</v>
      </c>
      <c r="EX85" s="13">
        <v>75419</v>
      </c>
      <c r="EY85" s="13">
        <v>76000</v>
      </c>
      <c r="EZ85" s="13">
        <v>76193.16</v>
      </c>
      <c r="FA85" s="13">
        <v>76435.820000000007</v>
      </c>
      <c r="FB85" s="13">
        <v>76435.820000000007</v>
      </c>
      <c r="FC85" s="13">
        <v>76078.87</v>
      </c>
      <c r="FD85" s="13">
        <v>76540</v>
      </c>
      <c r="FE85" s="13">
        <v>76540</v>
      </c>
      <c r="FF85" s="13">
        <v>73962.69</v>
      </c>
      <c r="FG85" s="13">
        <v>74815</v>
      </c>
      <c r="FH85" s="13">
        <v>74815</v>
      </c>
      <c r="FI85" s="13">
        <v>73343.7</v>
      </c>
      <c r="FJ85" s="13">
        <v>74065.210000000006</v>
      </c>
      <c r="FK85" s="13">
        <v>74065.210000000006</v>
      </c>
      <c r="FL85" s="13">
        <v>73287.13</v>
      </c>
      <c r="FM85" s="13">
        <v>73753</v>
      </c>
      <c r="FN85" s="13">
        <v>79955.83</v>
      </c>
      <c r="FO85" s="13">
        <v>79998.539999999994</v>
      </c>
      <c r="FP85" s="13">
        <v>80500</v>
      </c>
      <c r="FQ85" s="13">
        <v>80500</v>
      </c>
      <c r="FR85" s="13">
        <v>63679.78</v>
      </c>
      <c r="FS85" s="13">
        <v>65071</v>
      </c>
      <c r="FT85" s="13">
        <v>65071</v>
      </c>
      <c r="FU85" s="13">
        <v>64124.1</v>
      </c>
      <c r="FV85" s="13">
        <v>64912</v>
      </c>
      <c r="FW85" s="13">
        <v>64912</v>
      </c>
      <c r="FX85" s="13">
        <v>100.65</v>
      </c>
      <c r="FY85" s="13">
        <v>1281</v>
      </c>
      <c r="FZ85" s="13">
        <v>71616.38</v>
      </c>
      <c r="GA85" s="13">
        <v>71728.33</v>
      </c>
      <c r="GB85" s="13">
        <v>72238</v>
      </c>
      <c r="GC85" s="13">
        <v>72238</v>
      </c>
      <c r="GD85" s="13"/>
      <c r="GE85" s="13"/>
      <c r="GF85" s="13">
        <v>20000</v>
      </c>
      <c r="GG85" s="13">
        <v>12300</v>
      </c>
      <c r="GH85" s="13">
        <v>5430.56</v>
      </c>
      <c r="GI85" s="13">
        <v>171795</v>
      </c>
      <c r="GJ85" s="13">
        <v>171795</v>
      </c>
      <c r="GK85" s="13">
        <v>169406</v>
      </c>
      <c r="GL85" s="13">
        <v>171221.8</v>
      </c>
      <c r="GM85" s="13">
        <v>171221.8</v>
      </c>
      <c r="GN85" s="13">
        <v>171030.58</v>
      </c>
      <c r="GO85" s="13">
        <v>168090</v>
      </c>
      <c r="GP85" s="13">
        <v>169090</v>
      </c>
      <c r="GQ85" s="13">
        <v>169110.95</v>
      </c>
      <c r="GR85" s="13">
        <v>164530</v>
      </c>
      <c r="GS85" s="13">
        <v>164530</v>
      </c>
      <c r="GT85" s="13">
        <v>169988.89</v>
      </c>
      <c r="GU85" s="13">
        <v>168587.43</v>
      </c>
      <c r="GV85" s="13">
        <v>168587.43</v>
      </c>
      <c r="GW85" s="13">
        <v>166874.99</v>
      </c>
      <c r="GX85" s="13">
        <v>166118</v>
      </c>
      <c r="GY85" s="13">
        <v>178088.87</v>
      </c>
      <c r="GZ85" s="13">
        <v>181250.58</v>
      </c>
      <c r="HA85" s="13">
        <v>182500</v>
      </c>
      <c r="HB85" s="13">
        <v>182500</v>
      </c>
      <c r="HC85" s="13">
        <v>180261.45</v>
      </c>
      <c r="HD85" s="13">
        <v>247157</v>
      </c>
      <c r="HE85" s="13">
        <v>255000</v>
      </c>
      <c r="HF85" s="13">
        <v>215817.09</v>
      </c>
      <c r="HG85" s="13">
        <v>216400</v>
      </c>
      <c r="HH85" s="13">
        <v>216400</v>
      </c>
      <c r="HI85" s="13">
        <v>10829.34</v>
      </c>
      <c r="HJ85" s="13">
        <v>15428</v>
      </c>
      <c r="HK85" s="13">
        <v>192919.02</v>
      </c>
      <c r="HL85" s="13">
        <v>199561.94</v>
      </c>
      <c r="HM85" s="13">
        <v>166848</v>
      </c>
      <c r="HN85" s="13">
        <v>166848</v>
      </c>
      <c r="HO85" s="13"/>
      <c r="HP85" s="13"/>
      <c r="HQ85" s="13">
        <v>0</v>
      </c>
      <c r="HR85" s="13">
        <v>0</v>
      </c>
      <c r="HS85" s="13">
        <v>0</v>
      </c>
      <c r="HT85" s="13">
        <v>700</v>
      </c>
      <c r="HU85" s="13">
        <v>0</v>
      </c>
      <c r="HV85" s="13">
        <v>0</v>
      </c>
      <c r="HW85" s="13">
        <v>0</v>
      </c>
      <c r="HX85" s="13">
        <v>0</v>
      </c>
      <c r="HY85" s="13">
        <v>0</v>
      </c>
      <c r="HZ85" s="13">
        <v>0</v>
      </c>
      <c r="IA85" s="13">
        <v>0</v>
      </c>
      <c r="IB85" s="13">
        <v>33.5</v>
      </c>
      <c r="IC85" s="13">
        <v>0</v>
      </c>
      <c r="ID85" s="13">
        <v>0</v>
      </c>
      <c r="IE85" s="13">
        <v>1597.74</v>
      </c>
      <c r="IF85" s="13">
        <v>0</v>
      </c>
      <c r="IG85" s="13">
        <v>74.91</v>
      </c>
      <c r="IH85" s="13">
        <v>74.91</v>
      </c>
      <c r="II85" s="13">
        <v>1400</v>
      </c>
      <c r="IJ85" s="13">
        <v>1400</v>
      </c>
      <c r="IK85" s="13">
        <v>0</v>
      </c>
      <c r="IL85" s="13">
        <v>1400</v>
      </c>
      <c r="IM85" s="13">
        <v>1400</v>
      </c>
      <c r="IN85" s="13">
        <v>185.28</v>
      </c>
      <c r="IO85" s="13">
        <v>200</v>
      </c>
      <c r="IP85" s="13">
        <v>200</v>
      </c>
      <c r="IQ85" s="13">
        <v>0</v>
      </c>
      <c r="IR85" s="13">
        <v>0</v>
      </c>
      <c r="IS85" s="13">
        <v>0</v>
      </c>
      <c r="IT85" s="13">
        <v>471.5</v>
      </c>
      <c r="IU85" s="13">
        <v>0</v>
      </c>
      <c r="IV85" s="13">
        <v>0</v>
      </c>
      <c r="IW85" s="13">
        <v>27</v>
      </c>
      <c r="IX85" s="13">
        <v>0</v>
      </c>
      <c r="IY85" s="13">
        <v>0</v>
      </c>
      <c r="IZ85" s="13"/>
      <c r="JA85" s="13"/>
      <c r="JB85" s="13">
        <f>C85+BY85+AN85+DJ85+EU85+GF85+HQ85</f>
        <v>20000</v>
      </c>
      <c r="JC85" s="13">
        <f>D85+BZ85+AO85+DK85+EV85+GG85+HR85</f>
        <v>20000</v>
      </c>
      <c r="JD85" s="13">
        <f>E85+CA85+AP85+DL85+EW85+GH85+HS85</f>
        <v>9665.51</v>
      </c>
      <c r="JE85" s="13">
        <f>F85+CB85+AQ85+DM85+EX85+GI85+HT85</f>
        <v>759077</v>
      </c>
      <c r="JF85" s="13">
        <f>G85+CC85+AR85+DN85+EY85+GJ85+HU85</f>
        <v>762458</v>
      </c>
      <c r="JG85" s="13">
        <f>H85+CD85+AS85+DO85+EZ85+GK85+HV85</f>
        <v>760004.16</v>
      </c>
      <c r="JH85" s="13">
        <f>I85+CE85+AT85+DP85+FA85+GL85+HW85</f>
        <v>763035.99</v>
      </c>
      <c r="JI85" s="13">
        <f>J85+CF85+AU85+DQ85+FB85+GM85+HX85</f>
        <v>763035.99</v>
      </c>
      <c r="JJ85" s="13">
        <f>K85+CG85+AV85+DR85+FC85+GN85+HY85</f>
        <v>757647.39</v>
      </c>
      <c r="JK85" s="13">
        <f>L85+CH85+AW85+DS85+FD85+GO85+HZ85</f>
        <v>755182</v>
      </c>
      <c r="JL85" s="13">
        <f>M85+CI85+AX85+DT85+FE85+GP85+IA85</f>
        <v>756182</v>
      </c>
      <c r="JM85" s="13">
        <f>N85+CJ85+AY85+DU85+FF85+GQ85+IB85</f>
        <v>743716.17999999993</v>
      </c>
      <c r="JN85" s="13">
        <f>O85+CK85+AZ85+DV85+FG85+GR85+IC85</f>
        <v>739270</v>
      </c>
      <c r="JO85" s="13">
        <f>P85+CL85+BA85+DW85+FH85+GS85+ID85</f>
        <v>739270</v>
      </c>
      <c r="JP85" s="13">
        <f>Q85+CM85+BB85+DX85+FI85+GT85+IE85</f>
        <v>739114.7</v>
      </c>
      <c r="JQ85" s="13">
        <f>R85+CN85+BC85+DY85+FJ85+GU85+IF85</f>
        <v>739670</v>
      </c>
      <c r="JR85" s="13">
        <f>S85+CO85+BD85+DZ85+FK85+GV85+IG85</f>
        <v>739744.91</v>
      </c>
      <c r="JS85" s="13">
        <f>T85+CP85+BE85+EA85+FL85+GW85+IH85</f>
        <v>735904.98</v>
      </c>
      <c r="JT85" s="13">
        <f>U85+CQ85+BF85+EB85+FM85+GX85+II85</f>
        <v>737437</v>
      </c>
      <c r="JU85" s="13">
        <f>V85+CR85+BG85+EC85+FN85+GY85+IJ85</f>
        <v>801110.22</v>
      </c>
      <c r="JV85" s="13">
        <f>W85+CS85+BH85+ED85+FO85+GZ85+IK85</f>
        <v>803419.04999999993</v>
      </c>
      <c r="JW85" s="13">
        <f>X85+CT85+BI85+EE85+FP85+HA85+IL85</f>
        <v>807100</v>
      </c>
      <c r="JX85" s="13">
        <f>Y85+CU85+BJ85+EF85+FQ85+HB85+IM85</f>
        <v>887100</v>
      </c>
      <c r="JY85" s="13">
        <f>Z85+BK85+CV85+EG85+FR85+HC85+IN85</f>
        <v>802245.98000000021</v>
      </c>
      <c r="JZ85" s="13">
        <f>AA85+BL85+CW85+EH85+FS85+HD85+IO85</f>
        <v>849039</v>
      </c>
      <c r="KA85" s="13">
        <f>AB85+BM85+CX85+EI85+FT85+HE85+IP85</f>
        <v>857682</v>
      </c>
      <c r="KB85" s="13">
        <f>AC85+BN85+CY85+EJ85+FU85+HF85+IQ85</f>
        <v>815762.24</v>
      </c>
      <c r="KC85" s="13">
        <f>AD85+BO85+CZ85+EK85+FV85+HG85+IR85</f>
        <v>817300</v>
      </c>
      <c r="KD85" s="13">
        <f>AE85+BP85+DA85+EL85+FW85+HH85+IS85</f>
        <v>817300</v>
      </c>
      <c r="KE85" s="13">
        <f>AF85+BQ85+DB85+EM85+FX85+HI85+IT85</f>
        <v>16228.689999999999</v>
      </c>
      <c r="KF85" s="13">
        <f>AG85+BR85+DC85+EN85+FY85+HJ85+IU85</f>
        <v>23491</v>
      </c>
      <c r="KG85" s="13">
        <f>AH85+BS85+DD85+EO85+FZ85+HK85+IV85</f>
        <v>803749.64</v>
      </c>
      <c r="KH85" s="13">
        <f>AI85+BT85+DE85+EP85+GA85+HL85+IW85</f>
        <v>811413.59999999986</v>
      </c>
      <c r="KI85" s="13">
        <f>AJ85+BU85+DF85+EQ85+GB85+HM85+IX85</f>
        <v>814285</v>
      </c>
      <c r="KJ85" s="13">
        <f>AK85+BV85+DG85+ER85+GC85+HN85+IY85</f>
        <v>828285</v>
      </c>
      <c r="KK85" s="13">
        <f>AL85+BW85+DH85+ES85+GD85+HO85+IZ85</f>
        <v>0</v>
      </c>
      <c r="KL85" s="13">
        <f>AM85+BX85+DI85+ET85+GE85+HP85+JA85</f>
        <v>0</v>
      </c>
    </row>
    <row r="86" spans="1:298" ht="15" customHeight="1" x14ac:dyDescent="0.25">
      <c r="A86" s="5">
        <v>45</v>
      </c>
      <c r="B86" s="8" t="s">
        <v>79</v>
      </c>
      <c r="C86" s="12">
        <f t="shared" ref="C86:D86" si="1477">SUM(C87:C97)</f>
        <v>6671.16</v>
      </c>
      <c r="D86" s="12">
        <f t="shared" si="1477"/>
        <v>1402</v>
      </c>
      <c r="E86" s="12">
        <f t="shared" ref="E86:HV86" si="1478">SUM(E87:E97)</f>
        <v>5025.18</v>
      </c>
      <c r="F86" s="12">
        <f t="shared" si="1478"/>
        <v>0</v>
      </c>
      <c r="G86" s="12">
        <f t="shared" ref="G86" si="1479">SUM(G87:G97)</f>
        <v>0</v>
      </c>
      <c r="H86" s="12">
        <f t="shared" si="1478"/>
        <v>293.58</v>
      </c>
      <c r="I86" s="12">
        <f t="shared" si="1478"/>
        <v>5000</v>
      </c>
      <c r="J86" s="12">
        <f t="shared" ref="J86" si="1480">SUM(J87:J97)</f>
        <v>5000</v>
      </c>
      <c r="K86" s="12">
        <f t="shared" si="1478"/>
        <v>0</v>
      </c>
      <c r="L86" s="12">
        <f t="shared" ref="L86:M86" si="1481">SUM(L87:L97)</f>
        <v>0</v>
      </c>
      <c r="M86" s="12">
        <f t="shared" si="1481"/>
        <v>0</v>
      </c>
      <c r="N86" s="12">
        <f>SUM(N87:N97)</f>
        <v>2.1</v>
      </c>
      <c r="O86" s="12">
        <f t="shared" ref="O86" si="1482">SUM(O87:O97)</f>
        <v>0</v>
      </c>
      <c r="P86" s="12">
        <f t="shared" ref="P86:S86" si="1483">SUM(P87:P97)</f>
        <v>0</v>
      </c>
      <c r="Q86" s="12">
        <f>SUM(Q87:Q97)</f>
        <v>5.86</v>
      </c>
      <c r="R86" s="12">
        <f t="shared" ref="R86" si="1484">SUM(R87:R97)</f>
        <v>0</v>
      </c>
      <c r="S86" s="12">
        <f t="shared" si="1483"/>
        <v>0</v>
      </c>
      <c r="T86" s="12">
        <f>SUM(T87:T97)</f>
        <v>8.15</v>
      </c>
      <c r="U86" s="12">
        <f t="shared" ref="U86" si="1485">SUM(U87:U97)</f>
        <v>0</v>
      </c>
      <c r="V86" s="12">
        <f t="shared" ref="V86:Y86" si="1486">SUM(V87:V97)</f>
        <v>10</v>
      </c>
      <c r="W86" s="12">
        <f t="shared" si="1486"/>
        <v>8.2200000000000006</v>
      </c>
      <c r="X86" s="12">
        <f t="shared" ref="X86" si="1487">SUM(X87:X97)</f>
        <v>0</v>
      </c>
      <c r="Y86" s="12">
        <f t="shared" si="1486"/>
        <v>0</v>
      </c>
      <c r="Z86" s="12">
        <f t="shared" ref="Z86:AD86" si="1488">SUM(Z87:Z97)</f>
        <v>49.56</v>
      </c>
      <c r="AA86" s="12">
        <f t="shared" si="1488"/>
        <v>109</v>
      </c>
      <c r="AB86" s="12">
        <f t="shared" ref="AB86:AK86" si="1489">SUM(AB87:AB97)</f>
        <v>0</v>
      </c>
      <c r="AC86" s="12">
        <f t="shared" si="1488"/>
        <v>24.36</v>
      </c>
      <c r="AD86" s="12">
        <f t="shared" si="1488"/>
        <v>0</v>
      </c>
      <c r="AE86" s="12">
        <f t="shared" si="1489"/>
        <v>0</v>
      </c>
      <c r="AF86" s="12">
        <f t="shared" ref="AF86" si="1490">SUM(AF87:AF97)</f>
        <v>0</v>
      </c>
      <c r="AG86" s="12">
        <f t="shared" ref="AG86:AI86" si="1491">SUM(AG87:AG97)</f>
        <v>0</v>
      </c>
      <c r="AH86" s="12">
        <f t="shared" si="1491"/>
        <v>132.53</v>
      </c>
      <c r="AI86" s="12">
        <f t="shared" si="1491"/>
        <v>1462.03</v>
      </c>
      <c r="AJ86" s="12">
        <f t="shared" si="1489"/>
        <v>0</v>
      </c>
      <c r="AK86" s="12">
        <f t="shared" si="1489"/>
        <v>0</v>
      </c>
      <c r="AL86" s="12">
        <f t="shared" ref="AL86:AM86" si="1492">SUM(AL87:AL97)</f>
        <v>0</v>
      </c>
      <c r="AM86" s="12">
        <f t="shared" si="1492"/>
        <v>0</v>
      </c>
      <c r="AN86" s="12">
        <f>SUM(AN87:AN97)</f>
        <v>52500.79</v>
      </c>
      <c r="AO86" s="12">
        <f t="shared" ref="AO86:AS86" si="1493">SUM(AO87:AO97)</f>
        <v>148455.22</v>
      </c>
      <c r="AP86" s="12">
        <f t="shared" si="1493"/>
        <v>109439.93</v>
      </c>
      <c r="AQ86" s="12">
        <f t="shared" ref="AQ86" si="1494">SUM(AQ87:AQ97)</f>
        <v>114321</v>
      </c>
      <c r="AR86" s="12">
        <f t="shared" si="1493"/>
        <v>107321</v>
      </c>
      <c r="AS86" s="12">
        <f t="shared" si="1493"/>
        <v>81349.849999999991</v>
      </c>
      <c r="AT86" s="12">
        <f>SUM(AT87:AT97)</f>
        <v>111521.4</v>
      </c>
      <c r="AU86" s="12">
        <f>SUM(AU87:AU97)</f>
        <v>111521.4</v>
      </c>
      <c r="AV86" s="12">
        <f>SUM(AV87:AV97)</f>
        <v>78843.73000000001</v>
      </c>
      <c r="AW86" s="12">
        <f t="shared" ref="AW86" si="1495">SUM(AW87:AW97)</f>
        <v>83120</v>
      </c>
      <c r="AX86" s="12">
        <f>SUM(AX87:AX97)</f>
        <v>91004.800000000003</v>
      </c>
      <c r="AY86" s="12">
        <f t="shared" ref="AY86:AZ86" si="1496">SUM(AY87:AY97)</f>
        <v>93970.66</v>
      </c>
      <c r="AZ86" s="12">
        <f t="shared" si="1496"/>
        <v>139523</v>
      </c>
      <c r="BA86" s="12">
        <f t="shared" ref="BA86:BF86" si="1497">SUM(BA87:BA97)</f>
        <v>139523</v>
      </c>
      <c r="BB86" s="12">
        <f t="shared" si="1497"/>
        <v>4256.3899999999994</v>
      </c>
      <c r="BC86" s="12">
        <f t="shared" ref="BC86:BD86" si="1498">SUM(BC87:BC97)</f>
        <v>2015.77</v>
      </c>
      <c r="BD86" s="12">
        <f t="shared" si="1498"/>
        <v>2055.77</v>
      </c>
      <c r="BE86" s="12">
        <f t="shared" si="1497"/>
        <v>1142.04</v>
      </c>
      <c r="BF86" s="12">
        <f t="shared" si="1497"/>
        <v>1975</v>
      </c>
      <c r="BG86" s="12">
        <f>SUM(BG87:BG97)</f>
        <v>1975</v>
      </c>
      <c r="BH86" s="12">
        <f>SUM(BH87:BH97)</f>
        <v>1033.28</v>
      </c>
      <c r="BI86" s="12">
        <f t="shared" ref="BI86" si="1499">SUM(BI87:BI97)</f>
        <v>1725</v>
      </c>
      <c r="BJ86" s="12">
        <f>SUM(BJ87:BJ97)</f>
        <v>1725</v>
      </c>
      <c r="BK86" s="12">
        <f t="shared" ref="BK86:BN86" si="1500">SUM(BK87:BK97)</f>
        <v>1459.31</v>
      </c>
      <c r="BL86" s="12">
        <f t="shared" ref="BL86" si="1501">SUM(BL87:BL97)</f>
        <v>2420</v>
      </c>
      <c r="BM86" s="12">
        <f t="shared" si="1500"/>
        <v>2220</v>
      </c>
      <c r="BN86" s="12">
        <f t="shared" si="1500"/>
        <v>936.20999999999992</v>
      </c>
      <c r="BO86" s="12">
        <f t="shared" ref="BO86:BV86" si="1502">SUM(BO87:BO97)</f>
        <v>2326.1</v>
      </c>
      <c r="BP86" s="12">
        <f t="shared" ref="BP86" si="1503">SUM(BP87:BP97)</f>
        <v>2326.1</v>
      </c>
      <c r="BQ86" s="12">
        <f>SUM(BQ87:BQ97)</f>
        <v>1515.28</v>
      </c>
      <c r="BR86" s="12">
        <f t="shared" ref="BR86:BT86" si="1504">SUM(BR87:BR97)</f>
        <v>2325</v>
      </c>
      <c r="BS86" s="12">
        <f t="shared" si="1504"/>
        <v>2325</v>
      </c>
      <c r="BT86" s="12">
        <f t="shared" si="1504"/>
        <v>7229.62</v>
      </c>
      <c r="BU86" s="12">
        <f t="shared" si="1502"/>
        <v>1961</v>
      </c>
      <c r="BV86" s="12">
        <f t="shared" si="1502"/>
        <v>1961</v>
      </c>
      <c r="BW86" s="12">
        <f t="shared" ref="BW86:BX86" si="1505">SUM(BW87:BW97)</f>
        <v>0</v>
      </c>
      <c r="BX86" s="12">
        <f t="shared" si="1505"/>
        <v>0</v>
      </c>
      <c r="BY86" s="12">
        <f>SUM(BY87:BY97)</f>
        <v>169387.32</v>
      </c>
      <c r="BZ86" s="12">
        <f>SUM(BZ87:BZ97)</f>
        <v>9149.2099999999991</v>
      </c>
      <c r="CA86" s="12">
        <f>SUM(CA87:CA97)</f>
        <v>6680.84</v>
      </c>
      <c r="CB86" s="12">
        <f t="shared" ref="CB86" si="1506">SUM(CB87:CB97)</f>
        <v>6073.9</v>
      </c>
      <c r="CC86" s="12">
        <f>SUM(CC87:CC97)</f>
        <v>3073.9</v>
      </c>
      <c r="CD86" s="12">
        <f>SUM(CD87:CD97)</f>
        <v>2039.3400000000001</v>
      </c>
      <c r="CE86" s="12">
        <f>SUM(CE87:CE97)</f>
        <v>3073.9</v>
      </c>
      <c r="CF86" s="12">
        <f>SUM(CF87:CF97)</f>
        <v>3073.9</v>
      </c>
      <c r="CG86" s="12">
        <f>SUM(CG87:CG97)</f>
        <v>1067.6099999999999</v>
      </c>
      <c r="CH86" s="12">
        <f t="shared" ref="CH86" si="1507">SUM(CH87:CH97)</f>
        <v>2780</v>
      </c>
      <c r="CI86" s="12">
        <f>SUM(CI87:CI97)</f>
        <v>2780</v>
      </c>
      <c r="CJ86" s="12">
        <f t="shared" ref="CJ86:CK86" si="1508">SUM(CJ87:CJ97)</f>
        <v>2101.6799999999998</v>
      </c>
      <c r="CK86" s="12">
        <f t="shared" si="1508"/>
        <v>2234</v>
      </c>
      <c r="CL86" s="12">
        <f t="shared" ref="CL86:CQ86" si="1509">SUM(CL87:CL97)</f>
        <v>3000</v>
      </c>
      <c r="CM86" s="12">
        <f>SUM(CM87:CM97)</f>
        <v>1563.8400000000001</v>
      </c>
      <c r="CN86" s="12">
        <f t="shared" ref="CN86" si="1510">SUM(CN87:CN97)</f>
        <v>1994.13</v>
      </c>
      <c r="CO86" s="12">
        <f>SUM(CO87:CO97)</f>
        <v>1994.13</v>
      </c>
      <c r="CP86" s="12">
        <f t="shared" si="1509"/>
        <v>1885.43</v>
      </c>
      <c r="CQ86" s="12">
        <f t="shared" si="1509"/>
        <v>1847</v>
      </c>
      <c r="CR86" s="12">
        <f>SUM(CR87:CR97)</f>
        <v>1850</v>
      </c>
      <c r="CS86" s="12">
        <f>SUM(CS87:CS97)</f>
        <v>306.27</v>
      </c>
      <c r="CT86" s="12">
        <f t="shared" ref="CT86" si="1511">SUM(CT87:CT97)</f>
        <v>1990</v>
      </c>
      <c r="CU86" s="12">
        <f>SUM(CU87:CU97)</f>
        <v>1990</v>
      </c>
      <c r="CV86" s="12">
        <f t="shared" ref="CV86:DE86" si="1512">SUM(CV87:CV97)</f>
        <v>1500.2500000000002</v>
      </c>
      <c r="CW86" s="12">
        <f t="shared" ref="CW86" si="1513">SUM(CW87:CW97)</f>
        <v>2197.5</v>
      </c>
      <c r="CX86" s="12">
        <f t="shared" si="1512"/>
        <v>3097.4</v>
      </c>
      <c r="CY86" s="12">
        <f t="shared" si="1512"/>
        <v>3883.73</v>
      </c>
      <c r="CZ86" s="12">
        <f t="shared" si="1512"/>
        <v>2573.9</v>
      </c>
      <c r="DA86" s="12">
        <f t="shared" ref="DA86:DB86" si="1514">SUM(DA87:DA97)</f>
        <v>3973.9</v>
      </c>
      <c r="DB86" s="12">
        <f t="shared" si="1514"/>
        <v>6047.71</v>
      </c>
      <c r="DC86" s="12">
        <f t="shared" ref="DC86" si="1515">SUM(DC87:DC97)</f>
        <v>2274</v>
      </c>
      <c r="DD86" s="12">
        <f t="shared" si="1512"/>
        <v>8191</v>
      </c>
      <c r="DE86" s="12">
        <f t="shared" si="1512"/>
        <v>13099.439999999999</v>
      </c>
      <c r="DF86" s="12">
        <f t="shared" ref="DF86:DJ86" si="1516">SUM(DF87:DF97)</f>
        <v>2359</v>
      </c>
      <c r="DG86" s="12">
        <f t="shared" si="1516"/>
        <v>2359</v>
      </c>
      <c r="DH86" s="12">
        <f t="shared" ref="DH86:DI86" si="1517">SUM(DH87:DH97)</f>
        <v>0</v>
      </c>
      <c r="DI86" s="12">
        <f t="shared" si="1517"/>
        <v>0</v>
      </c>
      <c r="DJ86" s="12">
        <f t="shared" si="1516"/>
        <v>1334.23</v>
      </c>
      <c r="DK86" s="12">
        <f t="shared" ref="DK86:DO86" si="1518">SUM(DK87:DK97)</f>
        <v>280.39999999999998</v>
      </c>
      <c r="DL86" s="12">
        <f t="shared" si="1518"/>
        <v>205.04</v>
      </c>
      <c r="DM86" s="12">
        <f t="shared" ref="DM86" si="1519">SUM(DM87:DM97)</f>
        <v>0</v>
      </c>
      <c r="DN86" s="12">
        <f t="shared" si="1518"/>
        <v>0</v>
      </c>
      <c r="DO86" s="12">
        <f t="shared" si="1518"/>
        <v>32.619999999999997</v>
      </c>
      <c r="DP86" s="12">
        <f>SUM(DP87:DP97)</f>
        <v>0</v>
      </c>
      <c r="DQ86" s="12">
        <f>SUM(DQ87:DQ97)</f>
        <v>0</v>
      </c>
      <c r="DR86" s="12">
        <f t="shared" ref="DR86:EY86" si="1520">SUM(DR87:DR97)</f>
        <v>0</v>
      </c>
      <c r="DS86" s="12">
        <f t="shared" ref="DS86" si="1521">SUM(DS87:DS97)</f>
        <v>0</v>
      </c>
      <c r="DT86" s="12">
        <f t="shared" si="1520"/>
        <v>0</v>
      </c>
      <c r="DU86" s="12">
        <f t="shared" ref="DU86:DV86" si="1522">SUM(DU87:DU97)</f>
        <v>0.23</v>
      </c>
      <c r="DV86" s="12">
        <f t="shared" si="1522"/>
        <v>0</v>
      </c>
      <c r="DW86" s="12">
        <f t="shared" ref="DW86:EB86" si="1523">SUM(DW87:DW97)</f>
        <v>0</v>
      </c>
      <c r="DX86" s="12">
        <f t="shared" si="1520"/>
        <v>0.64</v>
      </c>
      <c r="DY86" s="12">
        <f t="shared" ref="DY86" si="1524">SUM(DY87:DY97)</f>
        <v>0</v>
      </c>
      <c r="DZ86" s="12">
        <f t="shared" si="1520"/>
        <v>0</v>
      </c>
      <c r="EA86" s="12">
        <f t="shared" si="1523"/>
        <v>0.91</v>
      </c>
      <c r="EB86" s="12">
        <f t="shared" si="1523"/>
        <v>0</v>
      </c>
      <c r="EC86" s="12">
        <f t="shared" ref="EC86:EL86" si="1525">SUM(EC87:EC97)</f>
        <v>0</v>
      </c>
      <c r="ED86" s="12">
        <f t="shared" si="1525"/>
        <v>0.92</v>
      </c>
      <c r="EE86" s="12">
        <f t="shared" ref="EE86" si="1526">SUM(EE87:EE97)</f>
        <v>0</v>
      </c>
      <c r="EF86" s="12">
        <f t="shared" si="1525"/>
        <v>0</v>
      </c>
      <c r="EG86" s="12">
        <f t="shared" si="1525"/>
        <v>9.01</v>
      </c>
      <c r="EH86" s="12">
        <f t="shared" ref="EH86" si="1527">SUM(EH87:EH97)</f>
        <v>29.6</v>
      </c>
      <c r="EI86" s="12">
        <f t="shared" si="1525"/>
        <v>10</v>
      </c>
      <c r="EJ86" s="12">
        <f t="shared" si="1525"/>
        <v>9.74</v>
      </c>
      <c r="EK86" s="12">
        <f t="shared" si="1525"/>
        <v>0</v>
      </c>
      <c r="EL86" s="12">
        <f t="shared" si="1525"/>
        <v>0</v>
      </c>
      <c r="EM86" s="12">
        <f t="shared" ref="EM86:EU86" si="1528">SUM(EM87:EM97)</f>
        <v>3020.59</v>
      </c>
      <c r="EN86" s="12">
        <f t="shared" ref="EN86:EP86" si="1529">SUM(EN87:EN97)</f>
        <v>0</v>
      </c>
      <c r="EO86" s="12">
        <f t="shared" si="1529"/>
        <v>0</v>
      </c>
      <c r="EP86" s="12">
        <f t="shared" si="1529"/>
        <v>890.89</v>
      </c>
      <c r="EQ86" s="12">
        <f t="shared" si="1528"/>
        <v>0</v>
      </c>
      <c r="ER86" s="12">
        <f t="shared" si="1528"/>
        <v>0</v>
      </c>
      <c r="ES86" s="12">
        <f t="shared" ref="ES86:ET86" si="1530">SUM(ES87:ES97)</f>
        <v>0</v>
      </c>
      <c r="ET86" s="12">
        <f t="shared" si="1530"/>
        <v>0</v>
      </c>
      <c r="EU86" s="12">
        <f t="shared" si="1528"/>
        <v>307342.32</v>
      </c>
      <c r="EV86" s="12">
        <f t="shared" si="1520"/>
        <v>288804.01</v>
      </c>
      <c r="EW86" s="12">
        <f t="shared" si="1520"/>
        <v>168745.65</v>
      </c>
      <c r="EX86" s="12">
        <f t="shared" ref="EX86" si="1531">SUM(EX87:EX97)</f>
        <v>207000</v>
      </c>
      <c r="EY86" s="12">
        <f t="shared" si="1520"/>
        <v>159452.91</v>
      </c>
      <c r="EZ86" s="12">
        <f t="shared" si="1478"/>
        <v>171355.27999999997</v>
      </c>
      <c r="FA86" s="12">
        <f>SUM(FA87:FA97)</f>
        <v>259004.7</v>
      </c>
      <c r="FB86" s="12">
        <f>SUM(FB87:FB97)</f>
        <v>235797</v>
      </c>
      <c r="FC86" s="12">
        <f t="shared" ref="FC86:GJ86" si="1532">SUM(FC87:FC97)</f>
        <v>193735.51</v>
      </c>
      <c r="FD86" s="12">
        <f t="shared" ref="FD86:FE86" si="1533">SUM(FD87:FD97)</f>
        <v>155500</v>
      </c>
      <c r="FE86" s="12">
        <f t="shared" si="1533"/>
        <v>155500</v>
      </c>
      <c r="FF86" s="12">
        <f>SUM(FF87:FF97)</f>
        <v>96395.329999999987</v>
      </c>
      <c r="FG86" s="12">
        <f>SUM(FG87:FG97)</f>
        <v>90430</v>
      </c>
      <c r="FH86" s="12">
        <f>SUM(FH87:FH97)</f>
        <v>86510</v>
      </c>
      <c r="FI86" s="12">
        <f t="shared" ref="FI86:FK86" si="1534">SUM(FI87:FI97)</f>
        <v>22410.16</v>
      </c>
      <c r="FJ86" s="12">
        <f t="shared" ref="FJ86" si="1535">SUM(FJ87:FJ97)</f>
        <v>83716.58</v>
      </c>
      <c r="FK86" s="12">
        <f t="shared" si="1534"/>
        <v>74716.58</v>
      </c>
      <c r="FL86" s="12">
        <f t="shared" ref="FL86:FM86" si="1536">SUM(FL87:FL97)</f>
        <v>69935.069999999992</v>
      </c>
      <c r="FM86" s="12">
        <f t="shared" si="1536"/>
        <v>72043</v>
      </c>
      <c r="FN86" s="12">
        <f t="shared" ref="FN86:FW86" si="1537">SUM(FN87:FN97)</f>
        <v>67913</v>
      </c>
      <c r="FO86" s="12">
        <f t="shared" si="1537"/>
        <v>48506.229999999996</v>
      </c>
      <c r="FP86" s="12">
        <f t="shared" ref="FP86" si="1538">SUM(FP87:FP97)</f>
        <v>71270</v>
      </c>
      <c r="FQ86" s="12">
        <f t="shared" si="1537"/>
        <v>71270</v>
      </c>
      <c r="FR86" s="12">
        <f t="shared" si="1537"/>
        <v>47700.11</v>
      </c>
      <c r="FS86" s="12">
        <f t="shared" ref="FS86" si="1539">SUM(FS87:FS97)</f>
        <v>74000.2</v>
      </c>
      <c r="FT86" s="12">
        <f t="shared" si="1537"/>
        <v>56700</v>
      </c>
      <c r="FU86" s="12">
        <f t="shared" si="1537"/>
        <v>29088.480000000007</v>
      </c>
      <c r="FV86" s="12">
        <f t="shared" si="1537"/>
        <v>50399.999999999993</v>
      </c>
      <c r="FW86" s="12">
        <f t="shared" si="1537"/>
        <v>137556</v>
      </c>
      <c r="FX86" s="12">
        <f t="shared" ref="FX86:GF86" si="1540">SUM(FX87:FX97)</f>
        <v>306573.55</v>
      </c>
      <c r="FY86" s="12">
        <f t="shared" ref="FY86" si="1541">SUM(FY87:FY97)</f>
        <v>225400</v>
      </c>
      <c r="FZ86" s="12">
        <f t="shared" ref="FZ86:GA86" si="1542">SUM(FZ87:FZ97)</f>
        <v>238200</v>
      </c>
      <c r="GA86" s="12">
        <f t="shared" si="1542"/>
        <v>178085.19999999998</v>
      </c>
      <c r="GB86" s="12">
        <f t="shared" si="1540"/>
        <v>288000</v>
      </c>
      <c r="GC86" s="12">
        <f t="shared" si="1540"/>
        <v>288000</v>
      </c>
      <c r="GD86" s="12">
        <f t="shared" ref="GD86:GE86" si="1543">SUM(GD87:GD97)</f>
        <v>0</v>
      </c>
      <c r="GE86" s="12">
        <f t="shared" si="1543"/>
        <v>0</v>
      </c>
      <c r="GF86" s="12">
        <f t="shared" si="1540"/>
        <v>30687.32</v>
      </c>
      <c r="GG86" s="12">
        <f t="shared" si="1532"/>
        <v>6449.21</v>
      </c>
      <c r="GH86" s="12">
        <f t="shared" si="1532"/>
        <v>4715.8</v>
      </c>
      <c r="GI86" s="12">
        <f t="shared" ref="GI86" si="1544">SUM(GI87:GI97)</f>
        <v>0</v>
      </c>
      <c r="GJ86" s="12">
        <f t="shared" si="1532"/>
        <v>0</v>
      </c>
      <c r="GK86" s="12">
        <f t="shared" si="1478"/>
        <v>1047.82</v>
      </c>
      <c r="GL86" s="12">
        <f>SUM(GL87:GL97)</f>
        <v>0</v>
      </c>
      <c r="GM86" s="12">
        <f>SUM(GM87:GM97)</f>
        <v>0</v>
      </c>
      <c r="GN86" s="12">
        <f t="shared" ref="GN86:HU86" si="1545">SUM(GN87:GN97)</f>
        <v>0</v>
      </c>
      <c r="GO86" s="12">
        <f t="shared" ref="GO86" si="1546">SUM(GO87:GO97)</f>
        <v>0</v>
      </c>
      <c r="GP86" s="12">
        <f t="shared" si="1545"/>
        <v>20</v>
      </c>
      <c r="GQ86" s="12">
        <f t="shared" ref="GQ86:GR86" si="1547">SUM(GQ87:GQ97)</f>
        <v>25.14</v>
      </c>
      <c r="GR86" s="12">
        <f t="shared" si="1547"/>
        <v>0</v>
      </c>
      <c r="GS86" s="12">
        <f t="shared" ref="GS86:GX86" si="1548">SUM(GS87:GS97)</f>
        <v>0</v>
      </c>
      <c r="GT86" s="12">
        <f t="shared" si="1545"/>
        <v>14.32</v>
      </c>
      <c r="GU86" s="12">
        <f t="shared" ref="GU86" si="1549">SUM(GU87:GU97)</f>
        <v>0</v>
      </c>
      <c r="GV86" s="12">
        <f t="shared" si="1545"/>
        <v>0</v>
      </c>
      <c r="GW86" s="12">
        <f t="shared" si="1548"/>
        <v>19.920000000000002</v>
      </c>
      <c r="GX86" s="12">
        <f t="shared" si="1548"/>
        <v>0</v>
      </c>
      <c r="GY86" s="12">
        <f t="shared" ref="GY86:HH86" si="1550">SUM(GY87:GY97)</f>
        <v>10</v>
      </c>
      <c r="GZ86" s="12">
        <f t="shared" si="1550"/>
        <v>20.100000000000001</v>
      </c>
      <c r="HA86" s="12">
        <f t="shared" ref="HA86" si="1551">SUM(HA87:HA97)</f>
        <v>0</v>
      </c>
      <c r="HB86" s="12">
        <f t="shared" si="1550"/>
        <v>0</v>
      </c>
      <c r="HC86" s="12">
        <f t="shared" si="1550"/>
        <v>85.589999999999989</v>
      </c>
      <c r="HD86" s="12">
        <f t="shared" ref="HD86" si="1552">SUM(HD87:HD97)</f>
        <v>124.5</v>
      </c>
      <c r="HE86" s="12">
        <f t="shared" si="1550"/>
        <v>3024.5</v>
      </c>
      <c r="HF86" s="12">
        <f t="shared" si="1550"/>
        <v>3747.3399999999997</v>
      </c>
      <c r="HG86" s="12">
        <f t="shared" si="1550"/>
        <v>600</v>
      </c>
      <c r="HH86" s="12">
        <f t="shared" si="1550"/>
        <v>600</v>
      </c>
      <c r="HI86" s="12">
        <f t="shared" ref="HI86:HQ86" si="1553">SUM(HI87:HI97)</f>
        <v>7943.05</v>
      </c>
      <c r="HJ86" s="12">
        <f t="shared" ref="HJ86" si="1554">SUM(HJ87:HJ97)</f>
        <v>0</v>
      </c>
      <c r="HK86" s="12">
        <f t="shared" ref="HK86:HL86" si="1555">SUM(HK87:HK97)</f>
        <v>15000</v>
      </c>
      <c r="HL86" s="12">
        <f t="shared" si="1555"/>
        <v>10839.52</v>
      </c>
      <c r="HM86" s="12">
        <f t="shared" si="1553"/>
        <v>0</v>
      </c>
      <c r="HN86" s="12">
        <f t="shared" si="1553"/>
        <v>0</v>
      </c>
      <c r="HO86" s="12">
        <f t="shared" ref="HO86:HP86" si="1556">SUM(HO87:HO97)</f>
        <v>0</v>
      </c>
      <c r="HP86" s="12">
        <f t="shared" si="1556"/>
        <v>0</v>
      </c>
      <c r="HQ86" s="12">
        <f t="shared" si="1553"/>
        <v>0</v>
      </c>
      <c r="HR86" s="12">
        <f t="shared" si="1545"/>
        <v>50408</v>
      </c>
      <c r="HS86" s="12">
        <f t="shared" si="1545"/>
        <v>74720.88</v>
      </c>
      <c r="HT86" s="12">
        <f t="shared" ref="HT86" si="1557">SUM(HT87:HT97)</f>
        <v>81000</v>
      </c>
      <c r="HU86" s="12">
        <f t="shared" si="1545"/>
        <v>88816.57</v>
      </c>
      <c r="HV86" s="12">
        <f t="shared" si="1478"/>
        <v>83783.94</v>
      </c>
      <c r="HW86" s="12">
        <f>SUM(HW87:HW97)</f>
        <v>0</v>
      </c>
      <c r="HX86" s="12">
        <f>SUM(HX87:HX97)</f>
        <v>96353.05</v>
      </c>
      <c r="HY86" s="12">
        <f t="shared" ref="HY86:IG86" si="1558">SUM(HY87:HY97)</f>
        <v>77089.97</v>
      </c>
      <c r="HZ86" s="12">
        <f t="shared" ref="HZ86" si="1559">SUM(HZ87:HZ97)</f>
        <v>78160</v>
      </c>
      <c r="IA86" s="12">
        <f t="shared" si="1558"/>
        <v>79167.73000000001</v>
      </c>
      <c r="IB86" s="12">
        <f t="shared" ref="IB86:IC86" si="1560">SUM(IB87:IB97)</f>
        <v>52492.49</v>
      </c>
      <c r="IC86" s="12">
        <f t="shared" si="1560"/>
        <v>0</v>
      </c>
      <c r="ID86" s="12">
        <f t="shared" ref="ID86:II86" si="1561">SUM(ID87:ID97)</f>
        <v>10768.19</v>
      </c>
      <c r="IE86" s="12">
        <f t="shared" si="1558"/>
        <v>18874.11</v>
      </c>
      <c r="IF86" s="12">
        <f t="shared" ref="IF86" si="1562">SUM(IF87:IF97)</f>
        <v>5873.5199999999995</v>
      </c>
      <c r="IG86" s="12">
        <f t="shared" si="1558"/>
        <v>20428.32</v>
      </c>
      <c r="IH86" s="12">
        <f t="shared" si="1561"/>
        <v>32640.15</v>
      </c>
      <c r="II86" s="12">
        <f t="shared" si="1561"/>
        <v>30667</v>
      </c>
      <c r="IJ86" s="12">
        <f t="shared" ref="IJ86:JJ86" si="1563">SUM(IJ87:IJ97)</f>
        <v>22380</v>
      </c>
      <c r="IK86" s="12">
        <f t="shared" si="1563"/>
        <v>18930.219999999998</v>
      </c>
      <c r="IL86" s="12">
        <f t="shared" ref="IL86" si="1564">SUM(IL87:IL97)</f>
        <v>22090</v>
      </c>
      <c r="IM86" s="12">
        <f t="shared" si="1563"/>
        <v>22090</v>
      </c>
      <c r="IN86" s="12">
        <f t="shared" si="1563"/>
        <v>22750.27</v>
      </c>
      <c r="IO86" s="12">
        <f t="shared" ref="IO86" si="1565">SUM(IO87:IO97)</f>
        <v>20500</v>
      </c>
      <c r="IP86" s="12">
        <f t="shared" si="1563"/>
        <v>21000</v>
      </c>
      <c r="IQ86" s="12">
        <f t="shared" si="1563"/>
        <v>11001.42</v>
      </c>
      <c r="IR86" s="12">
        <f t="shared" ref="IR86:IY86" si="1566">SUM(IR87:IR97)</f>
        <v>0</v>
      </c>
      <c r="IS86" s="12">
        <f t="shared" ref="IS86" si="1567">SUM(IS87:IS97)</f>
        <v>0</v>
      </c>
      <c r="IT86" s="12">
        <f t="shared" si="1566"/>
        <v>0</v>
      </c>
      <c r="IU86" s="12">
        <f t="shared" ref="IU86:IW86" si="1568">SUM(IU87:IU97)</f>
        <v>0</v>
      </c>
      <c r="IV86" s="12">
        <f t="shared" si="1568"/>
        <v>0</v>
      </c>
      <c r="IW86" s="12">
        <f t="shared" si="1568"/>
        <v>0</v>
      </c>
      <c r="IX86" s="12">
        <f t="shared" si="1566"/>
        <v>0</v>
      </c>
      <c r="IY86" s="12">
        <f t="shared" si="1566"/>
        <v>0</v>
      </c>
      <c r="IZ86" s="12">
        <f t="shared" ref="IZ86:JA86" si="1569">SUM(IZ87:IZ97)</f>
        <v>0</v>
      </c>
      <c r="JA86" s="12">
        <f t="shared" si="1569"/>
        <v>0</v>
      </c>
      <c r="JB86" s="12">
        <f t="shared" si="1563"/>
        <v>567923.14</v>
      </c>
      <c r="JC86" s="12">
        <f t="shared" ref="JC86" si="1570">SUM(JC87:JC97)</f>
        <v>504948.05</v>
      </c>
      <c r="JD86" s="12">
        <f t="shared" si="1563"/>
        <v>369533.32</v>
      </c>
      <c r="JE86" s="12">
        <f t="shared" si="1563"/>
        <v>408394.9</v>
      </c>
      <c r="JF86" s="12">
        <f t="shared" ref="JF86" si="1571">SUM(JF87:JF97)</f>
        <v>358664.38</v>
      </c>
      <c r="JG86" s="12">
        <f t="shared" si="1563"/>
        <v>339902.42999999993</v>
      </c>
      <c r="JH86" s="12">
        <f t="shared" si="1563"/>
        <v>378600</v>
      </c>
      <c r="JI86" s="12">
        <f t="shared" ref="JI86" si="1572">SUM(JI87:JI97)</f>
        <v>451745.35</v>
      </c>
      <c r="JJ86" s="12">
        <f t="shared" si="1563"/>
        <v>350736.82</v>
      </c>
      <c r="JK86" s="12">
        <f t="shared" ref="JK86:JL86" si="1573">SUM(JK87:JK97)</f>
        <v>319560</v>
      </c>
      <c r="JL86" s="12">
        <f t="shared" si="1573"/>
        <v>328472.53000000003</v>
      </c>
      <c r="JM86" s="12">
        <f t="shared" ref="JM86:JU86" si="1574">SUM(JM87:JM97)</f>
        <v>244987.63</v>
      </c>
      <c r="JN86" s="12">
        <f t="shared" si="1574"/>
        <v>232187</v>
      </c>
      <c r="JO86" s="12">
        <f t="shared" ref="JO86" si="1575">SUM(JO87:JO97)</f>
        <v>239801.19</v>
      </c>
      <c r="JP86" s="12">
        <f t="shared" si="1574"/>
        <v>47125.32</v>
      </c>
      <c r="JQ86" s="12">
        <f t="shared" ref="JQ86:JT86" si="1576">SUM(JQ87:JQ97)</f>
        <v>93600</v>
      </c>
      <c r="JR86" s="12">
        <f t="shared" ref="JR86" si="1577">SUM(JR87:JR97)</f>
        <v>99194.8</v>
      </c>
      <c r="JS86" s="12">
        <f t="shared" si="1576"/>
        <v>105631.67</v>
      </c>
      <c r="JT86" s="12">
        <f t="shared" si="1576"/>
        <v>106532</v>
      </c>
      <c r="JU86" s="12">
        <f t="shared" si="1574"/>
        <v>94138</v>
      </c>
      <c r="JV86" s="12">
        <f t="shared" ref="JV86:JX86" si="1578">SUM(JV87:JV97)</f>
        <v>68805.239999999991</v>
      </c>
      <c r="JW86" s="12">
        <f t="shared" ref="JW86" si="1579">SUM(JW87:JW97)</f>
        <v>97075</v>
      </c>
      <c r="JX86" s="12">
        <f t="shared" si="1578"/>
        <v>97075</v>
      </c>
      <c r="JY86" s="12">
        <f t="shared" ref="JY86:KA86" si="1580">SUM(JY87:JY97)</f>
        <v>73554.100000000006</v>
      </c>
      <c r="JZ86" s="12">
        <f t="shared" ref="JZ86" si="1581">SUM(JZ87:JZ97)</f>
        <v>99380.800000000003</v>
      </c>
      <c r="KA86" s="12">
        <f t="shared" si="1580"/>
        <v>86051.9</v>
      </c>
      <c r="KB86" s="12">
        <f t="shared" ref="KB86" si="1582">SUM(KB87:KB97)</f>
        <v>48691.280000000006</v>
      </c>
      <c r="KC86" s="12">
        <f t="shared" ref="KC86" si="1583">SUM(KC87:KC97)</f>
        <v>55899.999999999993</v>
      </c>
      <c r="KD86" s="12">
        <f t="shared" ref="KD86:KE86" si="1584">SUM(KD87:KD97)</f>
        <v>144456.00000000003</v>
      </c>
      <c r="KE86" s="12">
        <f t="shared" si="1584"/>
        <v>325100.18</v>
      </c>
      <c r="KF86" s="12">
        <f t="shared" ref="KF86:KG86" si="1585">SUM(KF87:KF97)</f>
        <v>229999</v>
      </c>
      <c r="KG86" s="12">
        <f t="shared" si="1585"/>
        <v>263848.53000000003</v>
      </c>
      <c r="KH86" s="12">
        <f t="shared" ref="KH86:KL86" si="1586">SUM(KH87:KH97)</f>
        <v>211606.69999999998</v>
      </c>
      <c r="KI86" s="12">
        <f t="shared" si="1586"/>
        <v>292320</v>
      </c>
      <c r="KJ86" s="12">
        <f t="shared" ref="KJ86:KK86" si="1587">SUM(KJ87:KJ97)</f>
        <v>292320</v>
      </c>
      <c r="KK86" s="12">
        <f t="shared" si="1587"/>
        <v>0</v>
      </c>
      <c r="KL86" s="12">
        <f t="shared" si="1586"/>
        <v>0</v>
      </c>
    </row>
    <row r="87" spans="1:298" x14ac:dyDescent="0.25">
      <c r="A87" s="5">
        <v>4502</v>
      </c>
      <c r="B87" s="9" t="s">
        <v>47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/>
      <c r="AM87" s="13"/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0</v>
      </c>
      <c r="BO87" s="13">
        <v>0</v>
      </c>
      <c r="BP87" s="13">
        <v>0</v>
      </c>
      <c r="BQ87" s="13">
        <v>0</v>
      </c>
      <c r="BR87" s="13">
        <v>0</v>
      </c>
      <c r="BS87" s="13">
        <v>0</v>
      </c>
      <c r="BT87" s="13">
        <v>0</v>
      </c>
      <c r="BU87" s="13">
        <v>0</v>
      </c>
      <c r="BV87" s="13">
        <v>0</v>
      </c>
      <c r="BW87" s="13"/>
      <c r="BX87" s="13"/>
      <c r="BY87" s="13">
        <v>0</v>
      </c>
      <c r="BZ87" s="13">
        <v>0</v>
      </c>
      <c r="CA87" s="13">
        <v>0</v>
      </c>
      <c r="CB87" s="13">
        <v>0</v>
      </c>
      <c r="CC87" s="13">
        <v>0</v>
      </c>
      <c r="CD87" s="13">
        <v>0</v>
      </c>
      <c r="CE87" s="13">
        <v>0</v>
      </c>
      <c r="CF87" s="13">
        <v>0</v>
      </c>
      <c r="CG87" s="13">
        <v>0</v>
      </c>
      <c r="CH87" s="13">
        <v>0</v>
      </c>
      <c r="CI87" s="13">
        <v>0</v>
      </c>
      <c r="CJ87" s="13">
        <v>0</v>
      </c>
      <c r="CK87" s="13">
        <v>0</v>
      </c>
      <c r="CL87" s="13">
        <v>0</v>
      </c>
      <c r="CM87" s="13">
        <v>0</v>
      </c>
      <c r="CN87" s="13">
        <v>0</v>
      </c>
      <c r="CO87" s="13">
        <v>0</v>
      </c>
      <c r="CP87" s="13">
        <v>0</v>
      </c>
      <c r="CQ87" s="13">
        <v>0</v>
      </c>
      <c r="CR87" s="13">
        <v>0</v>
      </c>
      <c r="CS87" s="13">
        <v>0</v>
      </c>
      <c r="CT87" s="13">
        <v>0</v>
      </c>
      <c r="CU87" s="13">
        <v>0</v>
      </c>
      <c r="CV87" s="13">
        <v>0</v>
      </c>
      <c r="CW87" s="13">
        <v>0</v>
      </c>
      <c r="CX87" s="13">
        <v>0</v>
      </c>
      <c r="CY87" s="13">
        <v>0</v>
      </c>
      <c r="CZ87" s="13">
        <v>0</v>
      </c>
      <c r="DA87" s="13">
        <v>0</v>
      </c>
      <c r="DB87" s="13">
        <v>0</v>
      </c>
      <c r="DC87" s="13">
        <v>0</v>
      </c>
      <c r="DD87" s="13">
        <v>0</v>
      </c>
      <c r="DE87" s="13">
        <v>0</v>
      </c>
      <c r="DF87" s="13">
        <v>0</v>
      </c>
      <c r="DG87" s="13">
        <v>0</v>
      </c>
      <c r="DH87" s="13"/>
      <c r="DI87" s="13"/>
      <c r="DJ87" s="13">
        <v>0</v>
      </c>
      <c r="DK87" s="13">
        <v>0</v>
      </c>
      <c r="DL87" s="13">
        <v>0</v>
      </c>
      <c r="DM87" s="13">
        <v>0</v>
      </c>
      <c r="DN87" s="13">
        <v>0</v>
      </c>
      <c r="DO87" s="13">
        <v>0</v>
      </c>
      <c r="DP87" s="13">
        <v>0</v>
      </c>
      <c r="DQ87" s="13">
        <v>0</v>
      </c>
      <c r="DR87" s="13">
        <v>0</v>
      </c>
      <c r="DS87" s="13">
        <v>0</v>
      </c>
      <c r="DT87" s="13">
        <v>0</v>
      </c>
      <c r="DU87" s="13">
        <v>0</v>
      </c>
      <c r="DV87" s="13">
        <v>0</v>
      </c>
      <c r="DW87" s="13">
        <v>0</v>
      </c>
      <c r="DX87" s="13">
        <v>0</v>
      </c>
      <c r="DY87" s="13">
        <v>0</v>
      </c>
      <c r="DZ87" s="13">
        <v>0</v>
      </c>
      <c r="EA87" s="13">
        <v>0</v>
      </c>
      <c r="EB87" s="13">
        <v>0</v>
      </c>
      <c r="EC87" s="13">
        <v>0</v>
      </c>
      <c r="ED87" s="13">
        <v>0</v>
      </c>
      <c r="EE87" s="13">
        <v>0</v>
      </c>
      <c r="EF87" s="13">
        <v>0</v>
      </c>
      <c r="EG87" s="13">
        <v>0</v>
      </c>
      <c r="EH87" s="13">
        <v>0</v>
      </c>
      <c r="EI87" s="13">
        <v>0</v>
      </c>
      <c r="EJ87" s="13">
        <v>0</v>
      </c>
      <c r="EK87" s="13">
        <v>0</v>
      </c>
      <c r="EL87" s="13">
        <v>0</v>
      </c>
      <c r="EM87" s="13">
        <v>0</v>
      </c>
      <c r="EN87" s="13">
        <v>0</v>
      </c>
      <c r="EO87" s="13">
        <v>0</v>
      </c>
      <c r="EP87" s="13">
        <v>0</v>
      </c>
      <c r="EQ87" s="13">
        <v>0</v>
      </c>
      <c r="ER87" s="13">
        <v>0</v>
      </c>
      <c r="ES87" s="13"/>
      <c r="ET87" s="13"/>
      <c r="EU87" s="13">
        <v>120000</v>
      </c>
      <c r="EV87" s="13">
        <v>120000</v>
      </c>
      <c r="EW87" s="13">
        <v>49140.84</v>
      </c>
      <c r="EX87" s="13">
        <v>51150</v>
      </c>
      <c r="EY87" s="13">
        <v>46142.65</v>
      </c>
      <c r="EZ87" s="13">
        <v>46142.65</v>
      </c>
      <c r="FA87" s="13">
        <v>55000</v>
      </c>
      <c r="FB87" s="13">
        <v>66000</v>
      </c>
      <c r="FC87" s="13">
        <v>68582.19</v>
      </c>
      <c r="FD87" s="13">
        <v>35000</v>
      </c>
      <c r="FE87" s="13">
        <v>35000</v>
      </c>
      <c r="FF87" s="13">
        <v>23703.119999999999</v>
      </c>
      <c r="FG87" s="13">
        <v>5000</v>
      </c>
      <c r="FH87" s="13">
        <v>5000</v>
      </c>
      <c r="FI87" s="13">
        <v>0</v>
      </c>
      <c r="FJ87" s="13">
        <v>4500</v>
      </c>
      <c r="FK87" s="13">
        <v>0</v>
      </c>
      <c r="FL87" s="13">
        <v>0</v>
      </c>
      <c r="FM87" s="13">
        <v>0</v>
      </c>
      <c r="FN87" s="13">
        <v>0</v>
      </c>
      <c r="FO87" s="13">
        <v>0</v>
      </c>
      <c r="FP87" s="13">
        <v>2000</v>
      </c>
      <c r="FQ87" s="13">
        <v>2000</v>
      </c>
      <c r="FR87" s="13">
        <v>0</v>
      </c>
      <c r="FS87" s="13">
        <v>0</v>
      </c>
      <c r="FT87" s="13">
        <v>0</v>
      </c>
      <c r="FU87" s="13">
        <v>0</v>
      </c>
      <c r="FV87" s="13">
        <v>0</v>
      </c>
      <c r="FW87" s="13">
        <v>15000</v>
      </c>
      <c r="FX87" s="13">
        <v>20506.48</v>
      </c>
      <c r="FY87" s="13">
        <v>21312</v>
      </c>
      <c r="FZ87" s="13">
        <v>21312</v>
      </c>
      <c r="GA87" s="13">
        <v>14220.67</v>
      </c>
      <c r="GB87" s="13">
        <v>25500</v>
      </c>
      <c r="GC87" s="13">
        <v>25500</v>
      </c>
      <c r="GD87" s="13"/>
      <c r="GE87" s="13"/>
      <c r="GF87" s="13">
        <v>0</v>
      </c>
      <c r="GG87" s="13">
        <v>0</v>
      </c>
      <c r="GH87" s="13">
        <v>0</v>
      </c>
      <c r="GI87" s="13">
        <v>0</v>
      </c>
      <c r="GJ87" s="13">
        <v>0</v>
      </c>
      <c r="GK87" s="13">
        <v>0</v>
      </c>
      <c r="GL87" s="13">
        <v>0</v>
      </c>
      <c r="GM87" s="13">
        <v>0</v>
      </c>
      <c r="GN87" s="13">
        <v>0</v>
      </c>
      <c r="GO87" s="13">
        <v>0</v>
      </c>
      <c r="GP87" s="13">
        <v>0</v>
      </c>
      <c r="GQ87" s="13">
        <v>0</v>
      </c>
      <c r="GR87" s="13">
        <v>0</v>
      </c>
      <c r="GS87" s="13">
        <v>0</v>
      </c>
      <c r="GT87" s="13">
        <v>0</v>
      </c>
      <c r="GU87" s="13">
        <v>0</v>
      </c>
      <c r="GV87" s="13">
        <v>0</v>
      </c>
      <c r="GW87" s="13">
        <v>0</v>
      </c>
      <c r="GX87" s="13">
        <v>0</v>
      </c>
      <c r="GY87" s="13">
        <v>0</v>
      </c>
      <c r="GZ87" s="13">
        <v>0</v>
      </c>
      <c r="HA87" s="13">
        <v>0</v>
      </c>
      <c r="HB87" s="13">
        <v>0</v>
      </c>
      <c r="HC87" s="13">
        <v>0</v>
      </c>
      <c r="HD87" s="13">
        <v>0</v>
      </c>
      <c r="HE87" s="13">
        <v>0</v>
      </c>
      <c r="HF87" s="13">
        <v>0</v>
      </c>
      <c r="HG87" s="13">
        <v>0</v>
      </c>
      <c r="HH87" s="13">
        <v>0</v>
      </c>
      <c r="HI87" s="13">
        <v>0</v>
      </c>
      <c r="HJ87" s="13">
        <v>0</v>
      </c>
      <c r="HK87" s="13">
        <v>0</v>
      </c>
      <c r="HL87" s="13">
        <v>0</v>
      </c>
      <c r="HM87" s="13">
        <v>0</v>
      </c>
      <c r="HN87" s="13">
        <v>0</v>
      </c>
      <c r="HO87" s="13"/>
      <c r="HP87" s="13"/>
      <c r="HQ87" s="13">
        <v>0</v>
      </c>
      <c r="HR87" s="13">
        <v>0</v>
      </c>
      <c r="HS87" s="13">
        <v>0</v>
      </c>
      <c r="HT87" s="13">
        <v>0</v>
      </c>
      <c r="HU87" s="13">
        <v>0</v>
      </c>
      <c r="HV87" s="13">
        <v>0</v>
      </c>
      <c r="HW87" s="13">
        <v>0</v>
      </c>
      <c r="HX87" s="13">
        <v>0</v>
      </c>
      <c r="HY87" s="13">
        <v>0</v>
      </c>
      <c r="HZ87" s="13">
        <v>0</v>
      </c>
      <c r="IA87" s="13">
        <v>0</v>
      </c>
      <c r="IB87" s="13">
        <v>0</v>
      </c>
      <c r="IC87" s="13">
        <v>0</v>
      </c>
      <c r="ID87" s="13">
        <v>0</v>
      </c>
      <c r="IE87" s="13">
        <v>0</v>
      </c>
      <c r="IF87" s="13">
        <v>0</v>
      </c>
      <c r="IG87" s="13">
        <v>0</v>
      </c>
      <c r="IH87" s="13">
        <v>0</v>
      </c>
      <c r="II87" s="13">
        <v>4500</v>
      </c>
      <c r="IJ87" s="13">
        <v>1000</v>
      </c>
      <c r="IK87" s="13">
        <v>0</v>
      </c>
      <c r="IL87" s="13">
        <v>0</v>
      </c>
      <c r="IM87" s="13">
        <v>0</v>
      </c>
      <c r="IN87" s="13">
        <v>0</v>
      </c>
      <c r="IO87" s="13">
        <v>0</v>
      </c>
      <c r="IP87" s="13">
        <v>0</v>
      </c>
      <c r="IQ87" s="13">
        <v>0</v>
      </c>
      <c r="IR87" s="13">
        <v>0</v>
      </c>
      <c r="IS87" s="13">
        <v>0</v>
      </c>
      <c r="IT87" s="13">
        <v>0</v>
      </c>
      <c r="IU87" s="13">
        <v>0</v>
      </c>
      <c r="IV87" s="13">
        <v>0</v>
      </c>
      <c r="IW87" s="13">
        <v>0</v>
      </c>
      <c r="IX87" s="13">
        <v>0</v>
      </c>
      <c r="IY87" s="13">
        <v>0</v>
      </c>
      <c r="IZ87" s="13"/>
      <c r="JA87" s="13"/>
      <c r="JB87" s="13">
        <f>C87+BY87+AN87+DJ87+EU87+GF87+HQ87</f>
        <v>120000</v>
      </c>
      <c r="JC87" s="13">
        <f>D87+BZ87+AO87+DK87+EV87+GG87+HR87</f>
        <v>120000</v>
      </c>
      <c r="JD87" s="13">
        <f>E87+CA87+AP87+DL87+EW87+GH87+HS87</f>
        <v>49140.84</v>
      </c>
      <c r="JE87" s="13">
        <f>F87+CB87+AQ87+DM87+EX87+GI87+HT87</f>
        <v>51150</v>
      </c>
      <c r="JF87" s="13">
        <f>G87+CC87+AR87+DN87+EY87+GJ87+HU87</f>
        <v>46142.65</v>
      </c>
      <c r="JG87" s="13">
        <f>H87+CD87+AS87+DO87+EZ87+GK87+HV87</f>
        <v>46142.65</v>
      </c>
      <c r="JH87" s="13">
        <f>I87+CE87+AT87+DP87+FA87+GL87+HW87</f>
        <v>55000</v>
      </c>
      <c r="JI87" s="13">
        <f>J87+CF87+AU87+DQ87+FB87+GM87+HX87</f>
        <v>66000</v>
      </c>
      <c r="JJ87" s="13">
        <f>K87+CG87+AV87+DR87+FC87+GN87+HY87</f>
        <v>68582.19</v>
      </c>
      <c r="JK87" s="13">
        <f>L87+CH87+AW87+DS87+FD87+GO87+HZ87</f>
        <v>35000</v>
      </c>
      <c r="JL87" s="13">
        <f>M87+CI87+AX87+DT87+FE87+GP87+IA87</f>
        <v>35000</v>
      </c>
      <c r="JM87" s="13">
        <f>N87+CJ87+AY87+DU87+FF87+GQ87+IB87</f>
        <v>23703.119999999999</v>
      </c>
      <c r="JN87" s="13">
        <f>O87+CK87+AZ87+DV87+FG87+GR87+IC87</f>
        <v>5000</v>
      </c>
      <c r="JO87" s="13">
        <f>P87+CL87+BA87+DW87+FH87+GS87+ID87</f>
        <v>5000</v>
      </c>
      <c r="JP87" s="13">
        <f>Q87+CM87+BB87+DX87+FI87+GT87+IE87</f>
        <v>0</v>
      </c>
      <c r="JQ87" s="13">
        <f>R87+CN87+BC87+DY87+FJ87+GU87+IF87</f>
        <v>4500</v>
      </c>
      <c r="JR87" s="13">
        <f>S87+CO87+BD87+DZ87+FK87+GV87+IG87</f>
        <v>0</v>
      </c>
      <c r="JS87" s="13">
        <f>T87+CP87+BE87+EA87+FL87+GW87+IH87</f>
        <v>0</v>
      </c>
      <c r="JT87" s="13">
        <f>U87+CQ87+BF87+EB87+FM87+GX87+II87</f>
        <v>4500</v>
      </c>
      <c r="JU87" s="13">
        <f>V87+CR87+BG87+EC87+FN87+GY87+IJ87</f>
        <v>1000</v>
      </c>
      <c r="JV87" s="13">
        <f>W87+CS87+BH87+ED87+FO87+GZ87+IK87</f>
        <v>0</v>
      </c>
      <c r="JW87" s="13">
        <f>X87+CT87+BI87+EE87+FP87+HA87+IL87</f>
        <v>2000</v>
      </c>
      <c r="JX87" s="13">
        <f>Y87+CU87+BJ87+EF87+FQ87+HB87+IM87</f>
        <v>2000</v>
      </c>
      <c r="JY87" s="13">
        <f>Z87+BK87+CV87+EG87+FR87+HC87+IN87</f>
        <v>0</v>
      </c>
      <c r="JZ87" s="13">
        <f>AA87+BL87+CW87+EH87+FS87+HD87+IO87</f>
        <v>0</v>
      </c>
      <c r="KA87" s="13">
        <f>AB87+BM87+CX87+EI87+FT87+HE87+IP87</f>
        <v>0</v>
      </c>
      <c r="KB87" s="13">
        <f>AC87+BN87+CY87+EJ87+FU87+HF87+IQ87</f>
        <v>0</v>
      </c>
      <c r="KC87" s="13">
        <f>AD87+BO87+CZ87+EK87+FV87+HG87+IR87</f>
        <v>0</v>
      </c>
      <c r="KD87" s="13">
        <f>AE87+BP87+DA87+EL87+FW87+HH87+IS87</f>
        <v>15000</v>
      </c>
      <c r="KE87" s="13">
        <f>AF87+BQ87+DB87+EM87+FX87+HI87+IT87</f>
        <v>20506.48</v>
      </c>
      <c r="KF87" s="13">
        <f>AG87+BR87+DC87+EN87+FY87+HJ87+IU87</f>
        <v>21312</v>
      </c>
      <c r="KG87" s="13">
        <f>AH87+BS87+DD87+EO87+FZ87+HK87+IV87</f>
        <v>21312</v>
      </c>
      <c r="KH87" s="13">
        <f>AI87+BT87+DE87+EP87+GA87+HL87+IW87</f>
        <v>14220.67</v>
      </c>
      <c r="KI87" s="13">
        <f>AJ87+BU87+DF87+EQ87+GB87+HM87+IX87</f>
        <v>25500</v>
      </c>
      <c r="KJ87" s="13">
        <f>AK87+BV87+DG87+ER87+GC87+HN87+IY87</f>
        <v>25500</v>
      </c>
      <c r="KK87" s="13">
        <f>AL87+BW87+DH87+ES87+GD87+HO87+IZ87</f>
        <v>0</v>
      </c>
      <c r="KL87" s="13">
        <f>AM87+BX87+DI87+ET87+GE87+HP87+JA87</f>
        <v>0</v>
      </c>
    </row>
    <row r="88" spans="1:298" x14ac:dyDescent="0.25">
      <c r="A88" s="5">
        <v>4503</v>
      </c>
      <c r="B88" s="9" t="s">
        <v>48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1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/>
      <c r="AM88" s="13"/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1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13">
        <v>0</v>
      </c>
      <c r="BI88" s="13">
        <v>0</v>
      </c>
      <c r="BJ88" s="13">
        <v>0</v>
      </c>
      <c r="BK88" s="13">
        <v>0</v>
      </c>
      <c r="BL88" s="13">
        <v>0</v>
      </c>
      <c r="BM88" s="13">
        <v>0</v>
      </c>
      <c r="BN88" s="13">
        <v>0</v>
      </c>
      <c r="BO88" s="13">
        <v>0</v>
      </c>
      <c r="BP88" s="13">
        <v>0</v>
      </c>
      <c r="BQ88" s="13">
        <v>0</v>
      </c>
      <c r="BR88" s="13">
        <v>0</v>
      </c>
      <c r="BS88" s="13">
        <v>0</v>
      </c>
      <c r="BT88" s="13">
        <v>0</v>
      </c>
      <c r="BU88" s="13">
        <v>0</v>
      </c>
      <c r="BV88" s="13">
        <v>0</v>
      </c>
      <c r="BW88" s="13"/>
      <c r="BX88" s="13"/>
      <c r="BY88" s="13">
        <v>0</v>
      </c>
      <c r="BZ88" s="13">
        <v>0</v>
      </c>
      <c r="CA88" s="13">
        <v>0</v>
      </c>
      <c r="CB88" s="13">
        <v>0</v>
      </c>
      <c r="CC88" s="13">
        <v>0</v>
      </c>
      <c r="CD88" s="13">
        <v>0</v>
      </c>
      <c r="CE88" s="13">
        <v>0</v>
      </c>
      <c r="CF88" s="13">
        <v>0</v>
      </c>
      <c r="CG88" s="13">
        <v>0</v>
      </c>
      <c r="CH88" s="13">
        <v>0</v>
      </c>
      <c r="CI88" s="13">
        <v>0</v>
      </c>
      <c r="CJ88" s="13">
        <v>0</v>
      </c>
      <c r="CK88" s="13">
        <v>0</v>
      </c>
      <c r="CL88" s="13">
        <v>0</v>
      </c>
      <c r="CM88" s="13">
        <v>0</v>
      </c>
      <c r="CN88" s="13">
        <v>0</v>
      </c>
      <c r="CO88" s="13">
        <v>0</v>
      </c>
      <c r="CP88" s="13">
        <v>0</v>
      </c>
      <c r="CQ88" s="13">
        <v>0</v>
      </c>
      <c r="CR88" s="13">
        <v>0</v>
      </c>
      <c r="CS88" s="13">
        <v>0</v>
      </c>
      <c r="CT88" s="13">
        <v>0</v>
      </c>
      <c r="CU88" s="13">
        <v>0</v>
      </c>
      <c r="CV88" s="13">
        <v>0</v>
      </c>
      <c r="CW88" s="13">
        <v>0</v>
      </c>
      <c r="CX88" s="13">
        <v>0</v>
      </c>
      <c r="CY88" s="13">
        <v>0</v>
      </c>
      <c r="CZ88" s="13">
        <v>0</v>
      </c>
      <c r="DA88" s="13">
        <v>0</v>
      </c>
      <c r="DB88" s="13">
        <v>0</v>
      </c>
      <c r="DC88" s="13">
        <v>0</v>
      </c>
      <c r="DD88" s="13">
        <v>0</v>
      </c>
      <c r="DE88" s="13">
        <v>0</v>
      </c>
      <c r="DF88" s="13">
        <v>0</v>
      </c>
      <c r="DG88" s="13">
        <v>0</v>
      </c>
      <c r="DH88" s="13"/>
      <c r="DI88" s="13"/>
      <c r="DJ88" s="13">
        <v>0</v>
      </c>
      <c r="DK88" s="13">
        <v>0</v>
      </c>
      <c r="DL88" s="13">
        <v>0</v>
      </c>
      <c r="DM88" s="13">
        <v>0</v>
      </c>
      <c r="DN88" s="13">
        <v>0</v>
      </c>
      <c r="DO88" s="13">
        <v>0</v>
      </c>
      <c r="DP88" s="13">
        <v>0</v>
      </c>
      <c r="DQ88" s="13">
        <v>0</v>
      </c>
      <c r="DR88" s="13">
        <v>0</v>
      </c>
      <c r="DS88" s="13">
        <v>0</v>
      </c>
      <c r="DT88" s="13">
        <v>0</v>
      </c>
      <c r="DU88" s="13">
        <v>0</v>
      </c>
      <c r="DV88" s="13">
        <v>0</v>
      </c>
      <c r="DW88" s="13">
        <v>0</v>
      </c>
      <c r="DX88" s="13">
        <v>0</v>
      </c>
      <c r="DY88" s="13">
        <v>0</v>
      </c>
      <c r="DZ88" s="13">
        <v>0</v>
      </c>
      <c r="EA88" s="13">
        <v>0</v>
      </c>
      <c r="EB88" s="13">
        <v>0</v>
      </c>
      <c r="EC88" s="13">
        <v>0</v>
      </c>
      <c r="ED88" s="13">
        <v>0</v>
      </c>
      <c r="EE88" s="13">
        <v>0</v>
      </c>
      <c r="EF88" s="13">
        <v>0</v>
      </c>
      <c r="EG88" s="13">
        <v>0</v>
      </c>
      <c r="EH88" s="13">
        <v>0</v>
      </c>
      <c r="EI88" s="13">
        <v>0</v>
      </c>
      <c r="EJ88" s="13">
        <v>0</v>
      </c>
      <c r="EK88" s="13">
        <v>0</v>
      </c>
      <c r="EL88" s="13">
        <v>0</v>
      </c>
      <c r="EM88" s="13">
        <v>0</v>
      </c>
      <c r="EN88" s="13">
        <v>0</v>
      </c>
      <c r="EO88" s="13">
        <v>0</v>
      </c>
      <c r="EP88" s="13">
        <v>0</v>
      </c>
      <c r="EQ88" s="13">
        <v>0</v>
      </c>
      <c r="ER88" s="13">
        <v>0</v>
      </c>
      <c r="ES88" s="13"/>
      <c r="ET88" s="13"/>
      <c r="EU88" s="13">
        <v>52000</v>
      </c>
      <c r="EV88" s="13">
        <v>52000</v>
      </c>
      <c r="EW88" s="13">
        <v>29007.7</v>
      </c>
      <c r="EX88" s="13">
        <v>39250</v>
      </c>
      <c r="EY88" s="13">
        <v>14080.58</v>
      </c>
      <c r="EZ88" s="13">
        <v>15028.28</v>
      </c>
      <c r="FA88" s="13">
        <v>55000</v>
      </c>
      <c r="FB88" s="13">
        <v>32000</v>
      </c>
      <c r="FC88" s="13">
        <v>27377.81</v>
      </c>
      <c r="FD88" s="13">
        <v>20000</v>
      </c>
      <c r="FE88" s="13">
        <v>20000</v>
      </c>
      <c r="FF88" s="13">
        <v>2698.8</v>
      </c>
      <c r="FG88" s="13">
        <v>5000</v>
      </c>
      <c r="FH88" s="13">
        <v>5000</v>
      </c>
      <c r="FI88" s="13">
        <v>0</v>
      </c>
      <c r="FJ88" s="13">
        <v>4500</v>
      </c>
      <c r="FK88" s="13">
        <v>0</v>
      </c>
      <c r="FL88" s="13">
        <v>0</v>
      </c>
      <c r="FM88" s="13">
        <v>0</v>
      </c>
      <c r="FN88" s="13">
        <v>0</v>
      </c>
      <c r="FO88" s="13">
        <v>0</v>
      </c>
      <c r="FP88" s="13">
        <v>1000</v>
      </c>
      <c r="FQ88" s="13">
        <v>1000</v>
      </c>
      <c r="FR88" s="13">
        <v>0</v>
      </c>
      <c r="FS88" s="13">
        <v>0</v>
      </c>
      <c r="FT88" s="13">
        <v>0</v>
      </c>
      <c r="FU88" s="13">
        <v>0</v>
      </c>
      <c r="FV88" s="13">
        <v>0</v>
      </c>
      <c r="FW88" s="13">
        <v>35000</v>
      </c>
      <c r="FX88" s="13">
        <v>79015.37</v>
      </c>
      <c r="FY88" s="13">
        <v>62640</v>
      </c>
      <c r="FZ88" s="13">
        <v>62640</v>
      </c>
      <c r="GA88" s="13">
        <v>49700.56</v>
      </c>
      <c r="GB88" s="13">
        <v>75000</v>
      </c>
      <c r="GC88" s="13">
        <v>75000</v>
      </c>
      <c r="GD88" s="13"/>
      <c r="GE88" s="13"/>
      <c r="GF88" s="13">
        <v>0</v>
      </c>
      <c r="GG88" s="13">
        <v>0</v>
      </c>
      <c r="GH88" s="13">
        <v>0</v>
      </c>
      <c r="GI88" s="13">
        <v>0</v>
      </c>
      <c r="GJ88" s="13">
        <v>0</v>
      </c>
      <c r="GK88" s="13">
        <v>0</v>
      </c>
      <c r="GL88" s="13">
        <v>0</v>
      </c>
      <c r="GM88" s="13">
        <v>0</v>
      </c>
      <c r="GN88" s="13">
        <v>0</v>
      </c>
      <c r="GO88" s="13">
        <v>0</v>
      </c>
      <c r="GP88" s="13">
        <v>0</v>
      </c>
      <c r="GQ88" s="13">
        <v>0</v>
      </c>
      <c r="GR88" s="13">
        <v>0</v>
      </c>
      <c r="GS88" s="13">
        <v>0</v>
      </c>
      <c r="GT88" s="13">
        <v>0</v>
      </c>
      <c r="GU88" s="13">
        <v>0</v>
      </c>
      <c r="GV88" s="13">
        <v>0</v>
      </c>
      <c r="GW88" s="13">
        <v>0</v>
      </c>
      <c r="GX88" s="13">
        <v>0</v>
      </c>
      <c r="GY88" s="13">
        <v>0</v>
      </c>
      <c r="GZ88" s="13">
        <v>0</v>
      </c>
      <c r="HA88" s="13">
        <v>0</v>
      </c>
      <c r="HB88" s="13">
        <v>0</v>
      </c>
      <c r="HC88" s="13">
        <v>0</v>
      </c>
      <c r="HD88" s="13">
        <v>0</v>
      </c>
      <c r="HE88" s="13">
        <v>0</v>
      </c>
      <c r="HF88" s="13">
        <v>0</v>
      </c>
      <c r="HG88" s="13">
        <v>0</v>
      </c>
      <c r="HH88" s="13">
        <v>0</v>
      </c>
      <c r="HI88" s="13">
        <v>0</v>
      </c>
      <c r="HJ88" s="13">
        <v>0</v>
      </c>
      <c r="HK88" s="13">
        <v>0</v>
      </c>
      <c r="HL88" s="13">
        <v>0</v>
      </c>
      <c r="HM88" s="13">
        <v>0</v>
      </c>
      <c r="HN88" s="13">
        <v>0</v>
      </c>
      <c r="HO88" s="13"/>
      <c r="HP88" s="13"/>
      <c r="HQ88" s="13">
        <v>0</v>
      </c>
      <c r="HR88" s="13">
        <v>0</v>
      </c>
      <c r="HS88" s="13">
        <v>0</v>
      </c>
      <c r="HT88" s="13">
        <v>0</v>
      </c>
      <c r="HU88" s="13">
        <v>0</v>
      </c>
      <c r="HV88" s="13">
        <v>0</v>
      </c>
      <c r="HW88" s="13">
        <v>0</v>
      </c>
      <c r="HX88" s="13">
        <v>0</v>
      </c>
      <c r="HY88" s="13">
        <v>0</v>
      </c>
      <c r="HZ88" s="13">
        <v>0</v>
      </c>
      <c r="IA88" s="13">
        <v>0</v>
      </c>
      <c r="IB88" s="13">
        <v>0</v>
      </c>
      <c r="IC88" s="13">
        <v>0</v>
      </c>
      <c r="ID88" s="13">
        <v>0</v>
      </c>
      <c r="IE88" s="13">
        <v>0</v>
      </c>
      <c r="IF88" s="13">
        <v>0</v>
      </c>
      <c r="IG88" s="13">
        <v>0</v>
      </c>
      <c r="IH88" s="13">
        <v>0</v>
      </c>
      <c r="II88" s="13">
        <v>4500</v>
      </c>
      <c r="IJ88" s="13">
        <v>1000</v>
      </c>
      <c r="IK88" s="13">
        <v>0</v>
      </c>
      <c r="IL88" s="13">
        <v>0</v>
      </c>
      <c r="IM88" s="13">
        <v>0</v>
      </c>
      <c r="IN88" s="13">
        <v>0</v>
      </c>
      <c r="IO88" s="13">
        <v>0</v>
      </c>
      <c r="IP88" s="13">
        <v>0</v>
      </c>
      <c r="IQ88" s="13">
        <v>0</v>
      </c>
      <c r="IR88" s="13">
        <v>0</v>
      </c>
      <c r="IS88" s="13">
        <v>0</v>
      </c>
      <c r="IT88" s="13">
        <v>0</v>
      </c>
      <c r="IU88" s="13">
        <v>0</v>
      </c>
      <c r="IV88" s="13">
        <v>0</v>
      </c>
      <c r="IW88" s="13">
        <v>0</v>
      </c>
      <c r="IX88" s="13">
        <v>0</v>
      </c>
      <c r="IY88" s="13">
        <v>0</v>
      </c>
      <c r="IZ88" s="13"/>
      <c r="JA88" s="13"/>
      <c r="JB88" s="13">
        <f>C88+BY88+AN88+DJ88+EU88+GF88+HQ88</f>
        <v>52000</v>
      </c>
      <c r="JC88" s="13">
        <f>D88+BZ88+AO88+DK88+EV88+GG88+HR88</f>
        <v>52000</v>
      </c>
      <c r="JD88" s="13">
        <f>E88+CA88+AP88+DL88+EW88+GH88+HS88</f>
        <v>29007.7</v>
      </c>
      <c r="JE88" s="13">
        <f>F88+CB88+AQ88+DM88+EX88+GI88+HT88</f>
        <v>39250</v>
      </c>
      <c r="JF88" s="13">
        <f>G88+CC88+AR88+DN88+EY88+GJ88+HU88</f>
        <v>14080.58</v>
      </c>
      <c r="JG88" s="13">
        <f>H88+CD88+AS88+DO88+EZ88+GK88+HV88</f>
        <v>15028.28</v>
      </c>
      <c r="JH88" s="13">
        <f>I88+CE88+AT88+DP88+FA88+GL88+HW88</f>
        <v>55000</v>
      </c>
      <c r="JI88" s="13">
        <f>J88+CF88+AU88+DQ88+FB88+GM88+HX88</f>
        <v>32000</v>
      </c>
      <c r="JJ88" s="13">
        <f>K88+CG88+AV88+DR88+FC88+GN88+HY88</f>
        <v>27377.81</v>
      </c>
      <c r="JK88" s="13">
        <f>L88+CH88+AW88+DS88+FD88+GO88+HZ88</f>
        <v>20000</v>
      </c>
      <c r="JL88" s="13">
        <f>M88+CI88+AX88+DT88+FE88+GP88+IA88</f>
        <v>20000</v>
      </c>
      <c r="JM88" s="13">
        <f>N88+CJ88+AY88+DU88+FF88+GQ88+IB88</f>
        <v>2698.8</v>
      </c>
      <c r="JN88" s="13">
        <f>O88+CK88+AZ88+DV88+FG88+GR88+IC88</f>
        <v>5000</v>
      </c>
      <c r="JO88" s="13">
        <f>P88+CL88+BA88+DW88+FH88+GS88+ID88</f>
        <v>5000</v>
      </c>
      <c r="JP88" s="13">
        <f>Q88+CM88+BB88+DX88+FI88+GT88+IE88</f>
        <v>0</v>
      </c>
      <c r="JQ88" s="13">
        <f>R88+CN88+BC88+DY88+FJ88+GU88+IF88</f>
        <v>4500</v>
      </c>
      <c r="JR88" s="13">
        <f>S88+CO88+BD88+DZ88+FK88+GV88+IG88</f>
        <v>0</v>
      </c>
      <c r="JS88" s="13">
        <f>T88+CP88+BE88+EA88+FL88+GW88+IH88</f>
        <v>0</v>
      </c>
      <c r="JT88" s="13">
        <f>U88+CQ88+BF88+EB88+FM88+GX88+II88</f>
        <v>4500</v>
      </c>
      <c r="JU88" s="13">
        <f>V88+CR88+BG88+EC88+FN88+GY88+IJ88</f>
        <v>1010</v>
      </c>
      <c r="JV88" s="13">
        <f>W88+CS88+BH88+ED88+FO88+GZ88+IK88</f>
        <v>0</v>
      </c>
      <c r="JW88" s="13">
        <f>X88+CT88+BI88+EE88+FP88+HA88+IL88</f>
        <v>1000</v>
      </c>
      <c r="JX88" s="13">
        <f>Y88+CU88+BJ88+EF88+FQ88+HB88+IM88</f>
        <v>1000</v>
      </c>
      <c r="JY88" s="13">
        <f>Z88+BK88+CV88+EG88+FR88+HC88+IN88</f>
        <v>0</v>
      </c>
      <c r="JZ88" s="13">
        <f>AA88+BL88+CW88+EH88+FS88+HD88+IO88</f>
        <v>0</v>
      </c>
      <c r="KA88" s="13">
        <f>AB88+BM88+CX88+EI88+FT88+HE88+IP88</f>
        <v>0</v>
      </c>
      <c r="KB88" s="13">
        <f>AC88+BN88+CY88+EJ88+FU88+HF88+IQ88</f>
        <v>0</v>
      </c>
      <c r="KC88" s="13">
        <f>AD88+BO88+CZ88+EK88+FV88+HG88+IR88</f>
        <v>0</v>
      </c>
      <c r="KD88" s="13">
        <f>AE88+BP88+DA88+EL88+FW88+HH88+IS88</f>
        <v>35000</v>
      </c>
      <c r="KE88" s="13">
        <f>AF88+BQ88+DB88+EM88+FX88+HI88+IT88</f>
        <v>79015.37</v>
      </c>
      <c r="KF88" s="13">
        <f>AG88+BR88+DC88+EN88+FY88+HJ88+IU88</f>
        <v>62640</v>
      </c>
      <c r="KG88" s="13">
        <f>AH88+BS88+DD88+EO88+FZ88+HK88+IV88</f>
        <v>62640</v>
      </c>
      <c r="KH88" s="13">
        <f>AI88+BT88+DE88+EP88+GA88+HL88+IW88</f>
        <v>49700.56</v>
      </c>
      <c r="KI88" s="13">
        <f>AJ88+BU88+DF88+EQ88+GB88+HM88+IX88</f>
        <v>75000</v>
      </c>
      <c r="KJ88" s="13">
        <f>AK88+BV88+DG88+ER88+GC88+HN88+IY88</f>
        <v>75000</v>
      </c>
      <c r="KK88" s="13">
        <f>AL88+BW88+DH88+ES88+GD88+HO88+IZ88</f>
        <v>0</v>
      </c>
      <c r="KL88" s="13">
        <f>AM88+BX88+DI88+ET88+GE88+HP88+JA88</f>
        <v>0</v>
      </c>
    </row>
    <row r="89" spans="1:298" x14ac:dyDescent="0.25">
      <c r="A89" s="5">
        <v>4504</v>
      </c>
      <c r="B89" s="9" t="s">
        <v>49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/>
      <c r="AM89" s="13"/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1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13">
        <v>0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0</v>
      </c>
      <c r="BO89" s="13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/>
      <c r="BX89" s="13"/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13">
        <v>0</v>
      </c>
      <c r="CF89" s="13">
        <v>0</v>
      </c>
      <c r="CG89" s="13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3">
        <v>0</v>
      </c>
      <c r="CQ89" s="13">
        <v>0</v>
      </c>
      <c r="CR89" s="13">
        <v>0</v>
      </c>
      <c r="CS89" s="13">
        <v>0</v>
      </c>
      <c r="CT89" s="13">
        <v>0</v>
      </c>
      <c r="CU89" s="13">
        <v>0</v>
      </c>
      <c r="CV89" s="13">
        <v>0</v>
      </c>
      <c r="CW89" s="13">
        <v>0</v>
      </c>
      <c r="CX89" s="13">
        <v>0</v>
      </c>
      <c r="CY89" s="13">
        <v>0</v>
      </c>
      <c r="CZ89" s="13">
        <v>0</v>
      </c>
      <c r="DA89" s="13">
        <v>0</v>
      </c>
      <c r="DB89" s="13">
        <v>0</v>
      </c>
      <c r="DC89" s="13">
        <v>0</v>
      </c>
      <c r="DD89" s="13">
        <v>0</v>
      </c>
      <c r="DE89" s="13">
        <v>0</v>
      </c>
      <c r="DF89" s="13">
        <v>0</v>
      </c>
      <c r="DG89" s="13">
        <v>0</v>
      </c>
      <c r="DH89" s="13"/>
      <c r="DI89" s="13"/>
      <c r="DJ89" s="13">
        <v>0</v>
      </c>
      <c r="DK89" s="13">
        <v>0</v>
      </c>
      <c r="DL89" s="13">
        <v>0</v>
      </c>
      <c r="DM89" s="13">
        <v>0</v>
      </c>
      <c r="DN89" s="13">
        <v>0</v>
      </c>
      <c r="DO89" s="13">
        <v>0</v>
      </c>
      <c r="DP89" s="13">
        <v>0</v>
      </c>
      <c r="DQ89" s="13">
        <v>0</v>
      </c>
      <c r="DR89" s="13">
        <v>0</v>
      </c>
      <c r="DS89" s="13">
        <v>0</v>
      </c>
      <c r="DT89" s="13">
        <v>0</v>
      </c>
      <c r="DU89" s="13">
        <v>0</v>
      </c>
      <c r="DV89" s="13">
        <v>0</v>
      </c>
      <c r="DW89" s="13">
        <v>0</v>
      </c>
      <c r="DX89" s="13">
        <v>0</v>
      </c>
      <c r="DY89" s="13">
        <v>0</v>
      </c>
      <c r="DZ89" s="13">
        <v>0</v>
      </c>
      <c r="EA89" s="13">
        <v>0</v>
      </c>
      <c r="EB89" s="13">
        <v>0</v>
      </c>
      <c r="EC89" s="13">
        <v>0</v>
      </c>
      <c r="ED89" s="13">
        <v>0</v>
      </c>
      <c r="EE89" s="13">
        <v>0</v>
      </c>
      <c r="EF89" s="13">
        <v>0</v>
      </c>
      <c r="EG89" s="13">
        <v>0</v>
      </c>
      <c r="EH89" s="13">
        <v>0</v>
      </c>
      <c r="EI89" s="13">
        <v>0</v>
      </c>
      <c r="EJ89" s="13">
        <v>0</v>
      </c>
      <c r="EK89" s="13">
        <v>0</v>
      </c>
      <c r="EL89" s="13">
        <v>0</v>
      </c>
      <c r="EM89" s="13">
        <v>0</v>
      </c>
      <c r="EN89" s="13">
        <v>0</v>
      </c>
      <c r="EO89" s="13">
        <v>0</v>
      </c>
      <c r="EP89" s="13">
        <v>0</v>
      </c>
      <c r="EQ89" s="13">
        <v>0</v>
      </c>
      <c r="ER89" s="13">
        <v>0</v>
      </c>
      <c r="ES89" s="13"/>
      <c r="ET89" s="13"/>
      <c r="EU89" s="13">
        <v>59000</v>
      </c>
      <c r="EV89" s="13">
        <v>59000</v>
      </c>
      <c r="EW89" s="13">
        <v>43483.67</v>
      </c>
      <c r="EX89" s="13">
        <v>38500</v>
      </c>
      <c r="EY89" s="13">
        <v>34930</v>
      </c>
      <c r="EZ89" s="13">
        <v>44162.25</v>
      </c>
      <c r="FA89" s="13">
        <v>57500</v>
      </c>
      <c r="FB89" s="13">
        <v>47000</v>
      </c>
      <c r="FC89" s="13">
        <v>23585.85</v>
      </c>
      <c r="FD89" s="13">
        <v>15000</v>
      </c>
      <c r="FE89" s="13">
        <v>15000</v>
      </c>
      <c r="FF89" s="13">
        <v>11634.81</v>
      </c>
      <c r="FG89" s="13">
        <v>5000</v>
      </c>
      <c r="FH89" s="13">
        <v>5000</v>
      </c>
      <c r="FI89" s="13">
        <v>944.8</v>
      </c>
      <c r="FJ89" s="13">
        <v>5000</v>
      </c>
      <c r="FK89" s="13">
        <v>5000</v>
      </c>
      <c r="FL89" s="13">
        <v>916.32</v>
      </c>
      <c r="FM89" s="13">
        <v>5000</v>
      </c>
      <c r="FN89" s="13">
        <v>2500</v>
      </c>
      <c r="FO89" s="13">
        <v>51</v>
      </c>
      <c r="FP89" s="13">
        <v>2500</v>
      </c>
      <c r="FQ89" s="13">
        <v>2500</v>
      </c>
      <c r="FR89" s="13">
        <v>3.85</v>
      </c>
      <c r="FS89" s="13">
        <v>1500</v>
      </c>
      <c r="FT89" s="13">
        <v>1500</v>
      </c>
      <c r="FU89" s="13">
        <v>121.63</v>
      </c>
      <c r="FV89" s="13">
        <v>2500</v>
      </c>
      <c r="FW89" s="13">
        <v>40000</v>
      </c>
      <c r="FX89" s="13">
        <v>54501.05</v>
      </c>
      <c r="FY89" s="13">
        <v>43920</v>
      </c>
      <c r="FZ89" s="13">
        <v>43920</v>
      </c>
      <c r="GA89" s="13">
        <v>27976.83</v>
      </c>
      <c r="GB89" s="13">
        <v>51800</v>
      </c>
      <c r="GC89" s="13">
        <v>51800</v>
      </c>
      <c r="GD89" s="13"/>
      <c r="GE89" s="13"/>
      <c r="GF89" s="13">
        <v>0</v>
      </c>
      <c r="GG89" s="13">
        <v>0</v>
      </c>
      <c r="GH89" s="13">
        <v>0</v>
      </c>
      <c r="GI89" s="13">
        <v>0</v>
      </c>
      <c r="GJ89" s="13">
        <v>0</v>
      </c>
      <c r="GK89" s="13">
        <v>0</v>
      </c>
      <c r="GL89" s="13">
        <v>0</v>
      </c>
      <c r="GM89" s="13">
        <v>0</v>
      </c>
      <c r="GN89" s="13">
        <v>0</v>
      </c>
      <c r="GO89" s="13">
        <v>0</v>
      </c>
      <c r="GP89" s="13">
        <v>0</v>
      </c>
      <c r="GQ89" s="13">
        <v>0</v>
      </c>
      <c r="GR89" s="13">
        <v>0</v>
      </c>
      <c r="GS89" s="13">
        <v>0</v>
      </c>
      <c r="GT89" s="13">
        <v>0</v>
      </c>
      <c r="GU89" s="13">
        <v>0</v>
      </c>
      <c r="GV89" s="13">
        <v>0</v>
      </c>
      <c r="GW89" s="13">
        <v>0</v>
      </c>
      <c r="GX89" s="13">
        <v>0</v>
      </c>
      <c r="GY89" s="13">
        <v>0</v>
      </c>
      <c r="GZ89" s="13">
        <v>0</v>
      </c>
      <c r="HA89" s="13">
        <v>0</v>
      </c>
      <c r="HB89" s="13">
        <v>0</v>
      </c>
      <c r="HC89" s="13">
        <v>0</v>
      </c>
      <c r="HD89" s="13">
        <v>0</v>
      </c>
      <c r="HE89" s="13">
        <v>0</v>
      </c>
      <c r="HF89" s="13">
        <v>0</v>
      </c>
      <c r="HG89" s="13">
        <v>0</v>
      </c>
      <c r="HH89" s="13">
        <v>0</v>
      </c>
      <c r="HI89" s="13">
        <v>0</v>
      </c>
      <c r="HJ89" s="13">
        <v>0</v>
      </c>
      <c r="HK89" s="13">
        <v>0</v>
      </c>
      <c r="HL89" s="13">
        <v>0</v>
      </c>
      <c r="HM89" s="13">
        <v>0</v>
      </c>
      <c r="HN89" s="13">
        <v>0</v>
      </c>
      <c r="HO89" s="13"/>
      <c r="HP89" s="13"/>
      <c r="HQ89" s="13">
        <v>0</v>
      </c>
      <c r="HR89" s="13">
        <v>0</v>
      </c>
      <c r="HS89" s="13">
        <v>0</v>
      </c>
      <c r="HT89" s="13">
        <v>0</v>
      </c>
      <c r="HU89" s="13">
        <v>0</v>
      </c>
      <c r="HV89" s="13">
        <v>0</v>
      </c>
      <c r="HW89" s="13">
        <v>0</v>
      </c>
      <c r="HX89" s="13">
        <v>0</v>
      </c>
      <c r="HY89" s="13">
        <v>0</v>
      </c>
      <c r="HZ89" s="13">
        <v>0</v>
      </c>
      <c r="IA89" s="13">
        <v>0</v>
      </c>
      <c r="IB89" s="13">
        <v>33</v>
      </c>
      <c r="IC89" s="13">
        <v>0</v>
      </c>
      <c r="ID89" s="13">
        <v>0</v>
      </c>
      <c r="IE89" s="13">
        <v>0</v>
      </c>
      <c r="IF89" s="13">
        <v>0</v>
      </c>
      <c r="IG89" s="13">
        <v>50</v>
      </c>
      <c r="IH89" s="13">
        <v>13.18</v>
      </c>
      <c r="II89" s="13">
        <v>0</v>
      </c>
      <c r="IJ89" s="13">
        <v>1000</v>
      </c>
      <c r="IK89" s="13">
        <v>0</v>
      </c>
      <c r="IL89" s="13">
        <v>0</v>
      </c>
      <c r="IM89" s="13">
        <v>0</v>
      </c>
      <c r="IN89" s="13">
        <v>0</v>
      </c>
      <c r="IO89" s="13">
        <v>0</v>
      </c>
      <c r="IP89" s="13">
        <v>0</v>
      </c>
      <c r="IQ89" s="13">
        <v>0</v>
      </c>
      <c r="IR89" s="13">
        <v>0</v>
      </c>
      <c r="IS89" s="13">
        <v>0</v>
      </c>
      <c r="IT89" s="13">
        <v>0</v>
      </c>
      <c r="IU89" s="13">
        <v>0</v>
      </c>
      <c r="IV89" s="13">
        <v>0</v>
      </c>
      <c r="IW89" s="13">
        <v>0</v>
      </c>
      <c r="IX89" s="13">
        <v>0</v>
      </c>
      <c r="IY89" s="13">
        <v>0</v>
      </c>
      <c r="IZ89" s="13"/>
      <c r="JA89" s="13"/>
      <c r="JB89" s="13">
        <f>C89+BY89+AN89+DJ89+EU89+GF89+HQ89</f>
        <v>59000</v>
      </c>
      <c r="JC89" s="13">
        <f>D89+BZ89+AO89+DK89+EV89+GG89+HR89</f>
        <v>59000</v>
      </c>
      <c r="JD89" s="13">
        <f>E89+CA89+AP89+DL89+EW89+GH89+HS89</f>
        <v>43483.67</v>
      </c>
      <c r="JE89" s="13">
        <f>F89+CB89+AQ89+DM89+EX89+GI89+HT89</f>
        <v>38500</v>
      </c>
      <c r="JF89" s="13">
        <f>G89+CC89+AR89+DN89+EY89+GJ89+HU89</f>
        <v>34930</v>
      </c>
      <c r="JG89" s="13">
        <f>H89+CD89+AS89+DO89+EZ89+GK89+HV89</f>
        <v>44162.25</v>
      </c>
      <c r="JH89" s="13">
        <f>I89+CE89+AT89+DP89+FA89+GL89+HW89</f>
        <v>57500</v>
      </c>
      <c r="JI89" s="13">
        <f>J89+CF89+AU89+DQ89+FB89+GM89+HX89</f>
        <v>47000</v>
      </c>
      <c r="JJ89" s="13">
        <f>K89+CG89+AV89+DR89+FC89+GN89+HY89</f>
        <v>23585.85</v>
      </c>
      <c r="JK89" s="13">
        <f>L89+CH89+AW89+DS89+FD89+GO89+HZ89</f>
        <v>15000</v>
      </c>
      <c r="JL89" s="13">
        <f>M89+CI89+AX89+DT89+FE89+GP89+IA89</f>
        <v>15000</v>
      </c>
      <c r="JM89" s="13">
        <f>N89+CJ89+AY89+DU89+FF89+GQ89+IB89</f>
        <v>11667.81</v>
      </c>
      <c r="JN89" s="13">
        <f>O89+CK89+AZ89+DV89+FG89+GR89+IC89</f>
        <v>5000</v>
      </c>
      <c r="JO89" s="13">
        <f>P89+CL89+BA89+DW89+FH89+GS89+ID89</f>
        <v>5000</v>
      </c>
      <c r="JP89" s="13">
        <f>Q89+CM89+BB89+DX89+FI89+GT89+IE89</f>
        <v>944.8</v>
      </c>
      <c r="JQ89" s="13">
        <f>R89+CN89+BC89+DY89+FJ89+GU89+IF89</f>
        <v>5000</v>
      </c>
      <c r="JR89" s="13">
        <f>S89+CO89+BD89+DZ89+FK89+GV89+IG89</f>
        <v>5050</v>
      </c>
      <c r="JS89" s="13">
        <f>T89+CP89+BE89+EA89+FL89+GW89+IH89</f>
        <v>929.5</v>
      </c>
      <c r="JT89" s="13">
        <f>U89+CQ89+BF89+EB89+FM89+GX89+II89</f>
        <v>5000</v>
      </c>
      <c r="JU89" s="13">
        <f>V89+CR89+BG89+EC89+FN89+GY89+IJ89</f>
        <v>3500</v>
      </c>
      <c r="JV89" s="13">
        <f>W89+CS89+BH89+ED89+FO89+GZ89+IK89</f>
        <v>51</v>
      </c>
      <c r="JW89" s="13">
        <f>X89+CT89+BI89+EE89+FP89+HA89+IL89</f>
        <v>2500</v>
      </c>
      <c r="JX89" s="13">
        <f>Y89+CU89+BJ89+EF89+FQ89+HB89+IM89</f>
        <v>2500</v>
      </c>
      <c r="JY89" s="13">
        <f>Z89+BK89+CV89+EG89+FR89+HC89+IN89</f>
        <v>3.85</v>
      </c>
      <c r="JZ89" s="13">
        <f>AA89+BL89+CW89+EH89+FS89+HD89+IO89</f>
        <v>1500</v>
      </c>
      <c r="KA89" s="13">
        <f>AB89+BM89+CX89+EI89+FT89+HE89+IP89</f>
        <v>1500</v>
      </c>
      <c r="KB89" s="13">
        <f>AC89+BN89+CY89+EJ89+FU89+HF89+IQ89</f>
        <v>121.63</v>
      </c>
      <c r="KC89" s="13">
        <f>AD89+BO89+CZ89+EK89+FV89+HG89+IR89</f>
        <v>2500</v>
      </c>
      <c r="KD89" s="13">
        <f>AE89+BP89+DA89+EL89+FW89+HH89+IS89</f>
        <v>40000</v>
      </c>
      <c r="KE89" s="13">
        <f>AF89+BQ89+DB89+EM89+FX89+HI89+IT89</f>
        <v>54501.05</v>
      </c>
      <c r="KF89" s="13">
        <f>AG89+BR89+DC89+EN89+FY89+HJ89+IU89</f>
        <v>43920</v>
      </c>
      <c r="KG89" s="13">
        <f>AH89+BS89+DD89+EO89+FZ89+HK89+IV89</f>
        <v>43920</v>
      </c>
      <c r="KH89" s="13">
        <f>AI89+BT89+DE89+EP89+GA89+HL89+IW89</f>
        <v>27976.83</v>
      </c>
      <c r="KI89" s="13">
        <f>AJ89+BU89+DF89+EQ89+GB89+HM89+IX89</f>
        <v>51800</v>
      </c>
      <c r="KJ89" s="13">
        <f>AK89+BV89+DG89+ER89+GC89+HN89+IY89</f>
        <v>51800</v>
      </c>
      <c r="KK89" s="13">
        <f>AL89+BW89+DH89+ES89+GD89+HO89+IZ89</f>
        <v>0</v>
      </c>
      <c r="KL89" s="13">
        <f>AM89+BX89+DI89+ET89+GE89+HP89+JA89</f>
        <v>0</v>
      </c>
    </row>
    <row r="90" spans="1:298" x14ac:dyDescent="0.25">
      <c r="A90" s="5">
        <v>4505</v>
      </c>
      <c r="B90" s="9" t="s">
        <v>50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/>
      <c r="AM90" s="13"/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13">
        <v>0</v>
      </c>
      <c r="BR90" s="13">
        <v>0</v>
      </c>
      <c r="BS90" s="13">
        <v>0</v>
      </c>
      <c r="BT90" s="13">
        <v>0</v>
      </c>
      <c r="BU90" s="13">
        <v>0</v>
      </c>
      <c r="BV90" s="13">
        <v>0</v>
      </c>
      <c r="BW90" s="13"/>
      <c r="BX90" s="13"/>
      <c r="BY90" s="13">
        <v>0</v>
      </c>
      <c r="BZ90" s="13">
        <v>0</v>
      </c>
      <c r="CA90" s="13">
        <v>0</v>
      </c>
      <c r="CB90" s="13">
        <v>0</v>
      </c>
      <c r="CC90" s="13">
        <v>0</v>
      </c>
      <c r="CD90" s="13">
        <v>0</v>
      </c>
      <c r="CE90" s="13">
        <v>0</v>
      </c>
      <c r="CF90" s="13">
        <v>0</v>
      </c>
      <c r="CG90" s="13">
        <v>0</v>
      </c>
      <c r="CH90" s="13">
        <v>0</v>
      </c>
      <c r="CI90" s="13">
        <v>0</v>
      </c>
      <c r="CJ90" s="13">
        <v>0</v>
      </c>
      <c r="CK90" s="13">
        <v>0</v>
      </c>
      <c r="CL90" s="13">
        <v>0</v>
      </c>
      <c r="CM90" s="13">
        <v>0</v>
      </c>
      <c r="CN90" s="13">
        <v>0</v>
      </c>
      <c r="CO90" s="13">
        <v>0</v>
      </c>
      <c r="CP90" s="13">
        <v>0</v>
      </c>
      <c r="CQ90" s="13">
        <v>0</v>
      </c>
      <c r="CR90" s="13">
        <v>0</v>
      </c>
      <c r="CS90" s="13">
        <v>0</v>
      </c>
      <c r="CT90" s="13">
        <v>0</v>
      </c>
      <c r="CU90" s="13">
        <v>0</v>
      </c>
      <c r="CV90" s="13">
        <v>0</v>
      </c>
      <c r="CW90" s="13">
        <v>0</v>
      </c>
      <c r="CX90" s="13">
        <v>0</v>
      </c>
      <c r="CY90" s="13">
        <v>0</v>
      </c>
      <c r="CZ90" s="13">
        <v>0</v>
      </c>
      <c r="DA90" s="13">
        <v>0</v>
      </c>
      <c r="DB90" s="13">
        <v>0</v>
      </c>
      <c r="DC90" s="13">
        <v>0</v>
      </c>
      <c r="DD90" s="13">
        <v>0</v>
      </c>
      <c r="DE90" s="13">
        <v>0</v>
      </c>
      <c r="DF90" s="13">
        <v>0</v>
      </c>
      <c r="DG90" s="13">
        <v>0</v>
      </c>
      <c r="DH90" s="13"/>
      <c r="DI90" s="13"/>
      <c r="DJ90" s="13">
        <v>0</v>
      </c>
      <c r="DK90" s="13">
        <v>0</v>
      </c>
      <c r="DL90" s="13">
        <v>0</v>
      </c>
      <c r="DM90" s="13">
        <v>0</v>
      </c>
      <c r="DN90" s="13">
        <v>0</v>
      </c>
      <c r="DO90" s="13">
        <v>0</v>
      </c>
      <c r="DP90" s="13">
        <v>0</v>
      </c>
      <c r="DQ90" s="13">
        <v>0</v>
      </c>
      <c r="DR90" s="13">
        <v>0</v>
      </c>
      <c r="DS90" s="13">
        <v>0</v>
      </c>
      <c r="DT90" s="13">
        <v>0</v>
      </c>
      <c r="DU90" s="13">
        <v>0</v>
      </c>
      <c r="DV90" s="13">
        <v>0</v>
      </c>
      <c r="DW90" s="13">
        <v>0</v>
      </c>
      <c r="DX90" s="13">
        <v>0</v>
      </c>
      <c r="DY90" s="13">
        <v>0</v>
      </c>
      <c r="DZ90" s="13">
        <v>0</v>
      </c>
      <c r="EA90" s="13">
        <v>0</v>
      </c>
      <c r="EB90" s="13">
        <v>0</v>
      </c>
      <c r="EC90" s="13">
        <v>0</v>
      </c>
      <c r="ED90" s="13">
        <v>0</v>
      </c>
      <c r="EE90" s="13">
        <v>0</v>
      </c>
      <c r="EF90" s="13">
        <v>0</v>
      </c>
      <c r="EG90" s="13">
        <v>0</v>
      </c>
      <c r="EH90" s="13">
        <v>0</v>
      </c>
      <c r="EI90" s="13">
        <v>0</v>
      </c>
      <c r="EJ90" s="13">
        <v>0</v>
      </c>
      <c r="EK90" s="13">
        <v>0</v>
      </c>
      <c r="EL90" s="13">
        <v>0</v>
      </c>
      <c r="EM90" s="13">
        <v>0</v>
      </c>
      <c r="EN90" s="13">
        <v>0</v>
      </c>
      <c r="EO90" s="13">
        <v>0</v>
      </c>
      <c r="EP90" s="13">
        <v>0</v>
      </c>
      <c r="EQ90" s="13">
        <v>0</v>
      </c>
      <c r="ER90" s="13">
        <v>0</v>
      </c>
      <c r="ES90" s="13"/>
      <c r="ET90" s="13"/>
      <c r="EU90" s="13">
        <v>48000</v>
      </c>
      <c r="EV90" s="13">
        <v>48000</v>
      </c>
      <c r="EW90" s="13">
        <v>37934.79</v>
      </c>
      <c r="EX90" s="13">
        <v>42000</v>
      </c>
      <c r="EY90" s="13">
        <v>28199.68</v>
      </c>
      <c r="EZ90" s="13">
        <v>38862.17</v>
      </c>
      <c r="FA90" s="13">
        <v>58000</v>
      </c>
      <c r="FB90" s="13">
        <v>53297</v>
      </c>
      <c r="FC90" s="13">
        <v>41000.67</v>
      </c>
      <c r="FD90" s="13">
        <v>58000</v>
      </c>
      <c r="FE90" s="13">
        <v>58000</v>
      </c>
      <c r="FF90" s="13">
        <v>40995.61</v>
      </c>
      <c r="FG90" s="13">
        <v>58000</v>
      </c>
      <c r="FH90" s="13">
        <v>58000</v>
      </c>
      <c r="FI90" s="13">
        <v>13859</v>
      </c>
      <c r="FJ90" s="13">
        <v>54721.31</v>
      </c>
      <c r="FK90" s="13">
        <v>54721.31</v>
      </c>
      <c r="FL90" s="13">
        <v>60469.72</v>
      </c>
      <c r="FM90" s="13">
        <v>52373</v>
      </c>
      <c r="FN90" s="13">
        <v>52373</v>
      </c>
      <c r="FO90" s="13">
        <v>37136.1</v>
      </c>
      <c r="FP90" s="13">
        <v>54650</v>
      </c>
      <c r="FQ90" s="13">
        <v>54650</v>
      </c>
      <c r="FR90" s="13">
        <v>33475.74</v>
      </c>
      <c r="FS90" s="13">
        <v>58800</v>
      </c>
      <c r="FT90" s="13">
        <v>38800</v>
      </c>
      <c r="FU90" s="13">
        <v>18518.330000000002</v>
      </c>
      <c r="FV90" s="13">
        <v>31885.119999999999</v>
      </c>
      <c r="FW90" s="13">
        <v>31885.119999999999</v>
      </c>
      <c r="FX90" s="13">
        <v>41731.72</v>
      </c>
      <c r="FY90" s="13">
        <v>26136</v>
      </c>
      <c r="FZ90" s="13">
        <v>26136</v>
      </c>
      <c r="GA90" s="13">
        <v>30348.400000000001</v>
      </c>
      <c r="GB90" s="13">
        <v>36300</v>
      </c>
      <c r="GC90" s="13">
        <v>36300</v>
      </c>
      <c r="GD90" s="13"/>
      <c r="GE90" s="13"/>
      <c r="GF90" s="13">
        <v>0</v>
      </c>
      <c r="GG90" s="13">
        <v>0</v>
      </c>
      <c r="GH90" s="13">
        <v>0</v>
      </c>
      <c r="GI90" s="13">
        <v>0</v>
      </c>
      <c r="GJ90" s="13">
        <v>0</v>
      </c>
      <c r="GK90" s="13">
        <v>0</v>
      </c>
      <c r="GL90" s="13">
        <v>0</v>
      </c>
      <c r="GM90" s="13">
        <v>0</v>
      </c>
      <c r="GN90" s="13">
        <v>0</v>
      </c>
      <c r="GO90" s="13">
        <v>0</v>
      </c>
      <c r="GP90" s="13">
        <v>0</v>
      </c>
      <c r="GQ90" s="13">
        <v>0</v>
      </c>
      <c r="GR90" s="13">
        <v>0</v>
      </c>
      <c r="GS90" s="13">
        <v>0</v>
      </c>
      <c r="GT90" s="13">
        <v>0</v>
      </c>
      <c r="GU90" s="13">
        <v>0</v>
      </c>
      <c r="GV90" s="13">
        <v>0</v>
      </c>
      <c r="GW90" s="13">
        <v>0</v>
      </c>
      <c r="GX90" s="13">
        <v>0</v>
      </c>
      <c r="GY90" s="13">
        <v>0</v>
      </c>
      <c r="GZ90" s="13">
        <v>0</v>
      </c>
      <c r="HA90" s="13">
        <v>0</v>
      </c>
      <c r="HB90" s="13">
        <v>0</v>
      </c>
      <c r="HC90" s="13">
        <v>0</v>
      </c>
      <c r="HD90" s="13">
        <v>0</v>
      </c>
      <c r="HE90" s="13">
        <v>0</v>
      </c>
      <c r="HF90" s="13">
        <v>0</v>
      </c>
      <c r="HG90" s="13">
        <v>0</v>
      </c>
      <c r="HH90" s="13">
        <v>0</v>
      </c>
      <c r="HI90" s="13">
        <v>0</v>
      </c>
      <c r="HJ90" s="13">
        <v>0</v>
      </c>
      <c r="HK90" s="13">
        <v>0</v>
      </c>
      <c r="HL90" s="13">
        <v>0</v>
      </c>
      <c r="HM90" s="13">
        <v>0</v>
      </c>
      <c r="HN90" s="13">
        <v>0</v>
      </c>
      <c r="HO90" s="13"/>
      <c r="HP90" s="13"/>
      <c r="HQ90" s="13">
        <v>0</v>
      </c>
      <c r="HR90" s="13">
        <v>0</v>
      </c>
      <c r="HS90" s="13">
        <v>0</v>
      </c>
      <c r="HT90" s="13">
        <v>0</v>
      </c>
      <c r="HU90" s="13">
        <v>0</v>
      </c>
      <c r="HV90" s="13">
        <v>0</v>
      </c>
      <c r="HW90" s="13">
        <v>0</v>
      </c>
      <c r="HX90" s="13">
        <v>23</v>
      </c>
      <c r="HY90" s="13">
        <v>7.64</v>
      </c>
      <c r="HZ90" s="13">
        <v>0</v>
      </c>
      <c r="IA90" s="13">
        <v>7.73</v>
      </c>
      <c r="IB90" s="13">
        <v>2521.14</v>
      </c>
      <c r="IC90" s="13">
        <v>0</v>
      </c>
      <c r="ID90" s="13">
        <v>0</v>
      </c>
      <c r="IE90" s="13">
        <v>735.68</v>
      </c>
      <c r="IF90" s="13">
        <v>3278.69</v>
      </c>
      <c r="IG90" s="13">
        <v>3278.69</v>
      </c>
      <c r="IH90" s="13">
        <v>24.27</v>
      </c>
      <c r="II90" s="13">
        <v>3457</v>
      </c>
      <c r="IJ90" s="13">
        <v>3000</v>
      </c>
      <c r="IK90" s="13">
        <v>15.82</v>
      </c>
      <c r="IL90" s="13">
        <v>4100</v>
      </c>
      <c r="IM90" s="13">
        <v>4100</v>
      </c>
      <c r="IN90" s="13">
        <v>0</v>
      </c>
      <c r="IO90" s="13">
        <v>0</v>
      </c>
      <c r="IP90" s="13">
        <v>0</v>
      </c>
      <c r="IQ90" s="13">
        <v>0</v>
      </c>
      <c r="IR90" s="13">
        <v>0</v>
      </c>
      <c r="IS90" s="13">
        <v>0</v>
      </c>
      <c r="IT90" s="13">
        <v>0</v>
      </c>
      <c r="IU90" s="13">
        <v>0</v>
      </c>
      <c r="IV90" s="13">
        <v>0</v>
      </c>
      <c r="IW90" s="13">
        <v>0</v>
      </c>
      <c r="IX90" s="13">
        <v>0</v>
      </c>
      <c r="IY90" s="13">
        <v>0</v>
      </c>
      <c r="IZ90" s="13"/>
      <c r="JA90" s="13"/>
      <c r="JB90" s="13">
        <f>C90+BY90+AN90+DJ90+EU90+GF90+HQ90</f>
        <v>48000</v>
      </c>
      <c r="JC90" s="13">
        <f>D90+BZ90+AO90+DK90+EV90+GG90+HR90</f>
        <v>48000</v>
      </c>
      <c r="JD90" s="13">
        <f>E90+CA90+AP90+DL90+EW90+GH90+HS90</f>
        <v>37934.79</v>
      </c>
      <c r="JE90" s="13">
        <f>F90+CB90+AQ90+DM90+EX90+GI90+HT90</f>
        <v>42000</v>
      </c>
      <c r="JF90" s="13">
        <f>G90+CC90+AR90+DN90+EY90+GJ90+HU90</f>
        <v>28199.68</v>
      </c>
      <c r="JG90" s="13">
        <f>H90+CD90+AS90+DO90+EZ90+GK90+HV90</f>
        <v>38862.17</v>
      </c>
      <c r="JH90" s="13">
        <f>I90+CE90+AT90+DP90+FA90+GL90+HW90</f>
        <v>58000</v>
      </c>
      <c r="JI90" s="13">
        <f>J90+CF90+AU90+DQ90+FB90+GM90+HX90</f>
        <v>53320</v>
      </c>
      <c r="JJ90" s="13">
        <f>K90+CG90+AV90+DR90+FC90+GN90+HY90</f>
        <v>41008.31</v>
      </c>
      <c r="JK90" s="13">
        <f>L90+CH90+AW90+DS90+FD90+GO90+HZ90</f>
        <v>58000</v>
      </c>
      <c r="JL90" s="13">
        <f>M90+CI90+AX90+DT90+FE90+GP90+IA90</f>
        <v>58007.73</v>
      </c>
      <c r="JM90" s="13">
        <f>N90+CJ90+AY90+DU90+FF90+GQ90+IB90</f>
        <v>43516.75</v>
      </c>
      <c r="JN90" s="13">
        <f>O90+CK90+AZ90+DV90+FG90+GR90+IC90</f>
        <v>58000</v>
      </c>
      <c r="JO90" s="13">
        <f>P90+CL90+BA90+DW90+FH90+GS90+ID90</f>
        <v>58000</v>
      </c>
      <c r="JP90" s="13">
        <f>Q90+CM90+BB90+DX90+FI90+GT90+IE90</f>
        <v>14594.68</v>
      </c>
      <c r="JQ90" s="13">
        <f>R90+CN90+BC90+DY90+FJ90+GU90+IF90</f>
        <v>58000</v>
      </c>
      <c r="JR90" s="13">
        <f>S90+CO90+BD90+DZ90+FK90+GV90+IG90</f>
        <v>58000</v>
      </c>
      <c r="JS90" s="13">
        <f>T90+CP90+BE90+EA90+FL90+GW90+IH90</f>
        <v>60493.99</v>
      </c>
      <c r="JT90" s="13">
        <f>U90+CQ90+BF90+EB90+FM90+GX90+II90</f>
        <v>55830</v>
      </c>
      <c r="JU90" s="13">
        <f>V90+CR90+BG90+EC90+FN90+GY90+IJ90</f>
        <v>55373</v>
      </c>
      <c r="JV90" s="13">
        <f>W90+CS90+BH90+ED90+FO90+GZ90+IK90</f>
        <v>37151.919999999998</v>
      </c>
      <c r="JW90" s="13">
        <f>X90+CT90+BI90+EE90+FP90+HA90+IL90</f>
        <v>58750</v>
      </c>
      <c r="JX90" s="13">
        <f>Y90+CU90+BJ90+EF90+FQ90+HB90+IM90</f>
        <v>58750</v>
      </c>
      <c r="JY90" s="13">
        <f>Z90+BK90+CV90+EG90+FR90+HC90+IN90</f>
        <v>33475.74</v>
      </c>
      <c r="JZ90" s="13">
        <f>AA90+BL90+CW90+EH90+FS90+HD90+IO90</f>
        <v>58800</v>
      </c>
      <c r="KA90" s="13">
        <f>AB90+BM90+CX90+EI90+FT90+HE90+IP90</f>
        <v>38800</v>
      </c>
      <c r="KB90" s="13">
        <f>AC90+BN90+CY90+EJ90+FU90+HF90+IQ90</f>
        <v>18518.330000000002</v>
      </c>
      <c r="KC90" s="13">
        <f>AD90+BO90+CZ90+EK90+FV90+HG90+IR90</f>
        <v>31885.119999999999</v>
      </c>
      <c r="KD90" s="13">
        <f>AE90+BP90+DA90+EL90+FW90+HH90+IS90</f>
        <v>31885.119999999999</v>
      </c>
      <c r="KE90" s="13">
        <f>AF90+BQ90+DB90+EM90+FX90+HI90+IT90</f>
        <v>41731.72</v>
      </c>
      <c r="KF90" s="13">
        <f>AG90+BR90+DC90+EN90+FY90+HJ90+IU90</f>
        <v>26136</v>
      </c>
      <c r="KG90" s="13">
        <f>AH90+BS90+DD90+EO90+FZ90+HK90+IV90</f>
        <v>26136</v>
      </c>
      <c r="KH90" s="13">
        <f>AI90+BT90+DE90+EP90+GA90+HL90+IW90</f>
        <v>30348.400000000001</v>
      </c>
      <c r="KI90" s="13">
        <f>AJ90+BU90+DF90+EQ90+GB90+HM90+IX90</f>
        <v>36300</v>
      </c>
      <c r="KJ90" s="13">
        <f>AK90+BV90+DG90+ER90+GC90+HN90+IY90</f>
        <v>36300</v>
      </c>
      <c r="KK90" s="13">
        <f>AL90+BW90+DH90+ES90+GD90+HO90+IZ90</f>
        <v>0</v>
      </c>
      <c r="KL90" s="13">
        <f>AM90+BX90+DI90+ET90+GE90+HP90+JA90</f>
        <v>0</v>
      </c>
    </row>
    <row r="91" spans="1:298" x14ac:dyDescent="0.25">
      <c r="A91" s="5">
        <v>4506</v>
      </c>
      <c r="B91" s="9" t="s">
        <v>51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/>
      <c r="AM91" s="13"/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13">
        <v>0</v>
      </c>
      <c r="BR91" s="13">
        <v>0</v>
      </c>
      <c r="BS91" s="13">
        <v>0</v>
      </c>
      <c r="BT91" s="13">
        <v>0</v>
      </c>
      <c r="BU91" s="13">
        <v>0</v>
      </c>
      <c r="BV91" s="13">
        <v>0</v>
      </c>
      <c r="BW91" s="13"/>
      <c r="BX91" s="13"/>
      <c r="BY91" s="13">
        <v>0</v>
      </c>
      <c r="BZ91" s="13">
        <v>0</v>
      </c>
      <c r="CA91" s="13">
        <v>0</v>
      </c>
      <c r="CB91" s="13">
        <v>0</v>
      </c>
      <c r="CC91" s="13">
        <v>0</v>
      </c>
      <c r="CD91" s="13">
        <v>0</v>
      </c>
      <c r="CE91" s="13">
        <v>0</v>
      </c>
      <c r="CF91" s="13">
        <v>0</v>
      </c>
      <c r="CG91" s="13">
        <v>0</v>
      </c>
      <c r="CH91" s="13">
        <v>0</v>
      </c>
      <c r="CI91" s="13">
        <v>0</v>
      </c>
      <c r="CJ91" s="13">
        <v>0</v>
      </c>
      <c r="CK91" s="13">
        <v>0</v>
      </c>
      <c r="CL91" s="13">
        <v>0</v>
      </c>
      <c r="CM91" s="13">
        <v>0</v>
      </c>
      <c r="CN91" s="13">
        <v>0</v>
      </c>
      <c r="CO91" s="13">
        <v>0</v>
      </c>
      <c r="CP91" s="13">
        <v>0</v>
      </c>
      <c r="CQ91" s="13">
        <v>0</v>
      </c>
      <c r="CR91" s="13">
        <v>0</v>
      </c>
      <c r="CS91" s="13">
        <v>0</v>
      </c>
      <c r="CT91" s="13">
        <v>0</v>
      </c>
      <c r="CU91" s="13">
        <v>0</v>
      </c>
      <c r="CV91" s="13">
        <v>0</v>
      </c>
      <c r="CW91" s="13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3">
        <v>0</v>
      </c>
      <c r="DD91" s="13">
        <v>0</v>
      </c>
      <c r="DE91" s="13">
        <v>0</v>
      </c>
      <c r="DF91" s="13">
        <v>0</v>
      </c>
      <c r="DG91" s="13">
        <v>0</v>
      </c>
      <c r="DH91" s="13"/>
      <c r="DI91" s="13"/>
      <c r="DJ91" s="13">
        <v>0</v>
      </c>
      <c r="DK91" s="13">
        <v>0</v>
      </c>
      <c r="DL91" s="13">
        <v>0</v>
      </c>
      <c r="DM91" s="13">
        <v>0</v>
      </c>
      <c r="DN91" s="13">
        <v>0</v>
      </c>
      <c r="DO91" s="13">
        <v>0</v>
      </c>
      <c r="DP91" s="13">
        <v>0</v>
      </c>
      <c r="DQ91" s="13">
        <v>0</v>
      </c>
      <c r="DR91" s="13">
        <v>0</v>
      </c>
      <c r="DS91" s="13">
        <v>0</v>
      </c>
      <c r="DT91" s="13">
        <v>0</v>
      </c>
      <c r="DU91" s="13">
        <v>0</v>
      </c>
      <c r="DV91" s="13">
        <v>0</v>
      </c>
      <c r="DW91" s="13">
        <v>0</v>
      </c>
      <c r="DX91" s="13">
        <v>0</v>
      </c>
      <c r="DY91" s="13">
        <v>0</v>
      </c>
      <c r="DZ91" s="13">
        <v>0</v>
      </c>
      <c r="EA91" s="13">
        <v>0</v>
      </c>
      <c r="EB91" s="13">
        <v>0</v>
      </c>
      <c r="EC91" s="13">
        <v>0</v>
      </c>
      <c r="ED91" s="13">
        <v>0</v>
      </c>
      <c r="EE91" s="13">
        <v>0</v>
      </c>
      <c r="EF91" s="13">
        <v>0</v>
      </c>
      <c r="EG91" s="13">
        <v>0</v>
      </c>
      <c r="EH91" s="13">
        <v>0</v>
      </c>
      <c r="EI91" s="13">
        <v>0</v>
      </c>
      <c r="EJ91" s="13">
        <v>0</v>
      </c>
      <c r="EK91" s="13">
        <v>0</v>
      </c>
      <c r="EL91" s="13">
        <v>0</v>
      </c>
      <c r="EM91" s="13">
        <v>0</v>
      </c>
      <c r="EN91" s="13">
        <v>0</v>
      </c>
      <c r="EO91" s="13">
        <v>0</v>
      </c>
      <c r="EP91" s="13">
        <v>0</v>
      </c>
      <c r="EQ91" s="13">
        <v>0</v>
      </c>
      <c r="ER91" s="13">
        <v>0</v>
      </c>
      <c r="ES91" s="13"/>
      <c r="ET91" s="13"/>
      <c r="EU91" s="13">
        <v>7000</v>
      </c>
      <c r="EV91" s="13">
        <v>7000</v>
      </c>
      <c r="EW91" s="13">
        <v>7128.29</v>
      </c>
      <c r="EX91" s="13">
        <v>11700</v>
      </c>
      <c r="EY91" s="13">
        <v>11700</v>
      </c>
      <c r="EZ91" s="13">
        <v>11191.3</v>
      </c>
      <c r="FA91" s="13">
        <v>0</v>
      </c>
      <c r="FB91" s="13">
        <v>13500</v>
      </c>
      <c r="FC91" s="13">
        <v>11319.49</v>
      </c>
      <c r="FD91" s="13">
        <v>13500</v>
      </c>
      <c r="FE91" s="13">
        <v>13500</v>
      </c>
      <c r="FF91" s="13">
        <v>11170.23</v>
      </c>
      <c r="FG91" s="13">
        <v>13500</v>
      </c>
      <c r="FH91" s="13">
        <v>13500</v>
      </c>
      <c r="FI91" s="13">
        <v>7599.86</v>
      </c>
      <c r="FJ91" s="13">
        <v>11065.57</v>
      </c>
      <c r="FK91" s="13">
        <v>11065.57</v>
      </c>
      <c r="FL91" s="13">
        <v>8539.9699999999993</v>
      </c>
      <c r="FM91" s="13">
        <v>10670</v>
      </c>
      <c r="FN91" s="13">
        <v>12040</v>
      </c>
      <c r="FO91" s="13">
        <v>11309.99</v>
      </c>
      <c r="FP91" s="13">
        <v>11000</v>
      </c>
      <c r="FQ91" s="13">
        <v>11000</v>
      </c>
      <c r="FR91" s="13">
        <v>14175.47</v>
      </c>
      <c r="FS91" s="13">
        <v>13400</v>
      </c>
      <c r="FT91" s="13">
        <v>13400</v>
      </c>
      <c r="FU91" s="13">
        <v>8033.38</v>
      </c>
      <c r="FV91" s="13">
        <v>11294</v>
      </c>
      <c r="FW91" s="13">
        <v>10950</v>
      </c>
      <c r="FX91" s="13">
        <v>10947.04</v>
      </c>
      <c r="FY91" s="13">
        <v>11300</v>
      </c>
      <c r="FZ91" s="13">
        <v>11300</v>
      </c>
      <c r="GA91" s="13">
        <v>14116.15</v>
      </c>
      <c r="GB91" s="13">
        <v>13400</v>
      </c>
      <c r="GC91" s="13">
        <v>13400</v>
      </c>
      <c r="GD91" s="13"/>
      <c r="GE91" s="13"/>
      <c r="GF91" s="13">
        <v>0</v>
      </c>
      <c r="GG91" s="13">
        <v>0</v>
      </c>
      <c r="GH91" s="13">
        <v>0</v>
      </c>
      <c r="GI91" s="13">
        <v>0</v>
      </c>
      <c r="GJ91" s="13">
        <v>0</v>
      </c>
      <c r="GK91" s="13">
        <v>0</v>
      </c>
      <c r="GL91" s="13">
        <v>0</v>
      </c>
      <c r="GM91" s="13">
        <v>0</v>
      </c>
      <c r="GN91" s="13">
        <v>0</v>
      </c>
      <c r="GO91" s="13">
        <v>0</v>
      </c>
      <c r="GP91" s="13">
        <v>0</v>
      </c>
      <c r="GQ91" s="13">
        <v>0</v>
      </c>
      <c r="GR91" s="13">
        <v>0</v>
      </c>
      <c r="GS91" s="13">
        <v>0</v>
      </c>
      <c r="GT91" s="13">
        <v>0</v>
      </c>
      <c r="GU91" s="13">
        <v>0</v>
      </c>
      <c r="GV91" s="13">
        <v>0</v>
      </c>
      <c r="GW91" s="13">
        <v>0</v>
      </c>
      <c r="GX91" s="13">
        <v>0</v>
      </c>
      <c r="GY91" s="13">
        <v>0</v>
      </c>
      <c r="GZ91" s="13">
        <v>0</v>
      </c>
      <c r="HA91" s="13">
        <v>0</v>
      </c>
      <c r="HB91" s="13">
        <v>0</v>
      </c>
      <c r="HC91" s="13">
        <v>0</v>
      </c>
      <c r="HD91" s="13">
        <v>0</v>
      </c>
      <c r="HE91" s="13">
        <v>0</v>
      </c>
      <c r="HF91" s="13">
        <v>0</v>
      </c>
      <c r="HG91" s="13">
        <v>0</v>
      </c>
      <c r="HH91" s="13">
        <v>0</v>
      </c>
      <c r="HI91" s="13">
        <v>0</v>
      </c>
      <c r="HJ91" s="13">
        <v>0</v>
      </c>
      <c r="HK91" s="13">
        <v>0</v>
      </c>
      <c r="HL91" s="13">
        <v>0</v>
      </c>
      <c r="HM91" s="13">
        <v>0</v>
      </c>
      <c r="HN91" s="13">
        <v>0</v>
      </c>
      <c r="HO91" s="13"/>
      <c r="HP91" s="13"/>
      <c r="HQ91" s="13">
        <v>0</v>
      </c>
      <c r="HR91" s="13">
        <v>0</v>
      </c>
      <c r="HS91" s="13">
        <v>0</v>
      </c>
      <c r="HT91" s="13">
        <v>0</v>
      </c>
      <c r="HU91" s="13">
        <v>0</v>
      </c>
      <c r="HV91" s="13">
        <v>0</v>
      </c>
      <c r="HW91" s="13">
        <v>0</v>
      </c>
      <c r="HX91" s="13">
        <v>0</v>
      </c>
      <c r="HY91" s="13">
        <v>0</v>
      </c>
      <c r="HZ91" s="13">
        <v>0</v>
      </c>
      <c r="IA91" s="13">
        <v>0</v>
      </c>
      <c r="IB91" s="13">
        <v>1204.6300000000001</v>
      </c>
      <c r="IC91" s="13">
        <v>0</v>
      </c>
      <c r="ID91" s="13">
        <v>2970</v>
      </c>
      <c r="IE91" s="13">
        <v>2233.75</v>
      </c>
      <c r="IF91" s="13">
        <v>2434.4299999999998</v>
      </c>
      <c r="IG91" s="13">
        <v>2434.4299999999998</v>
      </c>
      <c r="IH91" s="13">
        <v>0</v>
      </c>
      <c r="II91" s="13">
        <v>2830</v>
      </c>
      <c r="IJ91" s="13">
        <v>1000</v>
      </c>
      <c r="IK91" s="13">
        <v>0</v>
      </c>
      <c r="IL91" s="13">
        <v>2410</v>
      </c>
      <c r="IM91" s="13">
        <v>2410</v>
      </c>
      <c r="IN91" s="13">
        <v>0</v>
      </c>
      <c r="IO91" s="13">
        <v>0</v>
      </c>
      <c r="IP91" s="13">
        <v>0</v>
      </c>
      <c r="IQ91" s="13">
        <v>0</v>
      </c>
      <c r="IR91" s="13">
        <v>0</v>
      </c>
      <c r="IS91" s="13">
        <v>0</v>
      </c>
      <c r="IT91" s="13">
        <v>0</v>
      </c>
      <c r="IU91" s="13">
        <v>0</v>
      </c>
      <c r="IV91" s="13">
        <v>0</v>
      </c>
      <c r="IW91" s="13">
        <v>0</v>
      </c>
      <c r="IX91" s="13">
        <v>0</v>
      </c>
      <c r="IY91" s="13">
        <v>0</v>
      </c>
      <c r="IZ91" s="13"/>
      <c r="JA91" s="13"/>
      <c r="JB91" s="13">
        <f>C91+BY91+AN91+DJ91+EU91+GF91+HQ91</f>
        <v>7000</v>
      </c>
      <c r="JC91" s="13">
        <f>D91+BZ91+AO91+DK91+EV91+GG91+HR91</f>
        <v>7000</v>
      </c>
      <c r="JD91" s="13">
        <f>E91+CA91+AP91+DL91+EW91+GH91+HS91</f>
        <v>7128.29</v>
      </c>
      <c r="JE91" s="13">
        <f>F91+CB91+AQ91+DM91+EX91+GI91+HT91</f>
        <v>11700</v>
      </c>
      <c r="JF91" s="13">
        <f>G91+CC91+AR91+DN91+EY91+GJ91+HU91</f>
        <v>11700</v>
      </c>
      <c r="JG91" s="13">
        <f>H91+CD91+AS91+DO91+EZ91+GK91+HV91</f>
        <v>11191.3</v>
      </c>
      <c r="JH91" s="13">
        <f>I91+CE91+AT91+DP91+FA91+GL91+HW91</f>
        <v>0</v>
      </c>
      <c r="JI91" s="13">
        <f>J91+CF91+AU91+DQ91+FB91+GM91+HX91</f>
        <v>13500</v>
      </c>
      <c r="JJ91" s="13">
        <f>K91+CG91+AV91+DR91+FC91+GN91+HY91</f>
        <v>11319.49</v>
      </c>
      <c r="JK91" s="13">
        <f>L91+CH91+AW91+DS91+FD91+GO91+HZ91</f>
        <v>13500</v>
      </c>
      <c r="JL91" s="13">
        <f>M91+CI91+AX91+DT91+FE91+GP91+IA91</f>
        <v>13500</v>
      </c>
      <c r="JM91" s="13">
        <f>N91+CJ91+AY91+DU91+FF91+GQ91+IB91</f>
        <v>12374.86</v>
      </c>
      <c r="JN91" s="13">
        <f>O91+CK91+AZ91+DV91+FG91+GR91+IC91</f>
        <v>13500</v>
      </c>
      <c r="JO91" s="13">
        <f>P91+CL91+BA91+DW91+FH91+GS91+ID91</f>
        <v>16470</v>
      </c>
      <c r="JP91" s="13">
        <f>Q91+CM91+BB91+DX91+FI91+GT91+IE91</f>
        <v>9833.61</v>
      </c>
      <c r="JQ91" s="13">
        <f>R91+CN91+BC91+DY91+FJ91+GU91+IF91</f>
        <v>13500</v>
      </c>
      <c r="JR91" s="13">
        <f>S91+CO91+BD91+DZ91+FK91+GV91+IG91</f>
        <v>13500</v>
      </c>
      <c r="JS91" s="13">
        <f>T91+CP91+BE91+EA91+FL91+GW91+IH91</f>
        <v>8539.9699999999993</v>
      </c>
      <c r="JT91" s="13">
        <f>U91+CQ91+BF91+EB91+FM91+GX91+II91</f>
        <v>13500</v>
      </c>
      <c r="JU91" s="13">
        <f>V91+CR91+BG91+EC91+FN91+GY91+IJ91</f>
        <v>13040</v>
      </c>
      <c r="JV91" s="13">
        <f>W91+CS91+BH91+ED91+FO91+GZ91+IK91</f>
        <v>11309.99</v>
      </c>
      <c r="JW91" s="13">
        <f>X91+CT91+BI91+EE91+FP91+HA91+IL91</f>
        <v>13410</v>
      </c>
      <c r="JX91" s="13">
        <f>Y91+CU91+BJ91+EF91+FQ91+HB91+IM91</f>
        <v>13410</v>
      </c>
      <c r="JY91" s="13">
        <f>Z91+BK91+CV91+EG91+FR91+HC91+IN91</f>
        <v>14175.47</v>
      </c>
      <c r="JZ91" s="13">
        <f>AA91+BL91+CW91+EH91+FS91+HD91+IO91</f>
        <v>13400</v>
      </c>
      <c r="KA91" s="13">
        <f>AB91+BM91+CX91+EI91+FT91+HE91+IP91</f>
        <v>13400</v>
      </c>
      <c r="KB91" s="13">
        <f>AC91+BN91+CY91+EJ91+FU91+HF91+IQ91</f>
        <v>8033.38</v>
      </c>
      <c r="KC91" s="13">
        <f>AD91+BO91+CZ91+EK91+FV91+HG91+IR91</f>
        <v>11294</v>
      </c>
      <c r="KD91" s="13">
        <f>AE91+BP91+DA91+EL91+FW91+HH91+IS91</f>
        <v>10950</v>
      </c>
      <c r="KE91" s="13">
        <f>AF91+BQ91+DB91+EM91+FX91+HI91+IT91</f>
        <v>10947.04</v>
      </c>
      <c r="KF91" s="13">
        <f>AG91+BR91+DC91+EN91+FY91+HJ91+IU91</f>
        <v>11300</v>
      </c>
      <c r="KG91" s="13">
        <f>AH91+BS91+DD91+EO91+FZ91+HK91+IV91</f>
        <v>11300</v>
      </c>
      <c r="KH91" s="13">
        <f>AI91+BT91+DE91+EP91+GA91+HL91+IW91</f>
        <v>14116.15</v>
      </c>
      <c r="KI91" s="13">
        <f>AJ91+BU91+DF91+EQ91+GB91+HM91+IX91</f>
        <v>13400</v>
      </c>
      <c r="KJ91" s="13">
        <f>AK91+BV91+DG91+ER91+GC91+HN91+IY91</f>
        <v>13400</v>
      </c>
      <c r="KK91" s="13">
        <f>AL91+BW91+DH91+ES91+GD91+HO91+IZ91</f>
        <v>0</v>
      </c>
      <c r="KL91" s="13">
        <f>AM91+BX91+DI91+ET91+GE91+HP91+JA91</f>
        <v>0</v>
      </c>
    </row>
    <row r="92" spans="1:298" x14ac:dyDescent="0.25">
      <c r="A92" s="5">
        <v>4507</v>
      </c>
      <c r="B92" s="9" t="s">
        <v>52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/>
      <c r="AM92" s="13"/>
      <c r="AN92" s="13">
        <v>1800</v>
      </c>
      <c r="AO92" s="13">
        <v>1800</v>
      </c>
      <c r="AP92" s="13">
        <v>942.59</v>
      </c>
      <c r="AQ92" s="13">
        <v>2021</v>
      </c>
      <c r="AR92" s="13">
        <v>2021</v>
      </c>
      <c r="AS92" s="13">
        <v>735.97</v>
      </c>
      <c r="AT92" s="13">
        <v>2021.4</v>
      </c>
      <c r="AU92" s="13">
        <v>2021.4</v>
      </c>
      <c r="AV92" s="13">
        <v>1574.13</v>
      </c>
      <c r="AW92" s="13">
        <v>2000</v>
      </c>
      <c r="AX92" s="13">
        <v>2000</v>
      </c>
      <c r="AY92" s="13">
        <v>700.46</v>
      </c>
      <c r="AZ92" s="13">
        <v>2097</v>
      </c>
      <c r="BA92" s="13">
        <v>2097</v>
      </c>
      <c r="BB92" s="13">
        <v>1719.09</v>
      </c>
      <c r="BC92" s="13">
        <v>2015.77</v>
      </c>
      <c r="BD92" s="13">
        <v>2015.77</v>
      </c>
      <c r="BE92" s="13">
        <v>1094.81</v>
      </c>
      <c r="BF92" s="13">
        <v>1900</v>
      </c>
      <c r="BG92" s="13">
        <v>1900</v>
      </c>
      <c r="BH92" s="13">
        <v>994.89</v>
      </c>
      <c r="BI92" s="13">
        <v>1650</v>
      </c>
      <c r="BJ92" s="13">
        <v>1650</v>
      </c>
      <c r="BK92" s="13">
        <v>1270.0999999999999</v>
      </c>
      <c r="BL92" s="13">
        <v>2020</v>
      </c>
      <c r="BM92" s="13">
        <v>2020</v>
      </c>
      <c r="BN92" s="13">
        <v>843.66</v>
      </c>
      <c r="BO92" s="13">
        <v>1875.39</v>
      </c>
      <c r="BP92" s="13">
        <v>1875.39</v>
      </c>
      <c r="BQ92" s="13">
        <v>696.14</v>
      </c>
      <c r="BR92" s="13">
        <v>1900</v>
      </c>
      <c r="BS92" s="13">
        <v>1900</v>
      </c>
      <c r="BT92" s="13">
        <v>914.51</v>
      </c>
      <c r="BU92" s="13">
        <v>1711</v>
      </c>
      <c r="BV92" s="13">
        <v>1711</v>
      </c>
      <c r="BW92" s="13"/>
      <c r="BX92" s="13"/>
      <c r="BY92" s="13">
        <v>2700</v>
      </c>
      <c r="BZ92" s="13">
        <v>2700</v>
      </c>
      <c r="CA92" s="13">
        <v>1852.53</v>
      </c>
      <c r="CB92" s="13">
        <v>2073.9</v>
      </c>
      <c r="CC92" s="13">
        <v>2073.9</v>
      </c>
      <c r="CD92" s="13">
        <v>1517.42</v>
      </c>
      <c r="CE92" s="13">
        <v>2073.9</v>
      </c>
      <c r="CF92" s="13">
        <v>2073.9</v>
      </c>
      <c r="CG92" s="13">
        <v>1067.6099999999999</v>
      </c>
      <c r="CH92" s="13">
        <v>2000</v>
      </c>
      <c r="CI92" s="13">
        <v>2000</v>
      </c>
      <c r="CJ92" s="13">
        <v>2097.9499999999998</v>
      </c>
      <c r="CK92" s="13">
        <v>2000</v>
      </c>
      <c r="CL92" s="13">
        <v>2000</v>
      </c>
      <c r="CM92" s="13">
        <v>1553.45</v>
      </c>
      <c r="CN92" s="13">
        <v>1994.13</v>
      </c>
      <c r="CO92" s="13">
        <v>1994.13</v>
      </c>
      <c r="CP92" s="13">
        <v>1870.94</v>
      </c>
      <c r="CQ92" s="13">
        <v>1847</v>
      </c>
      <c r="CR92" s="13">
        <v>1847</v>
      </c>
      <c r="CS92" s="13">
        <v>291.64</v>
      </c>
      <c r="CT92" s="13">
        <v>1880</v>
      </c>
      <c r="CU92" s="13">
        <v>1880</v>
      </c>
      <c r="CV92" s="13">
        <v>1428.17</v>
      </c>
      <c r="CW92" s="13">
        <v>2073.9</v>
      </c>
      <c r="CX92" s="13">
        <v>2073.9</v>
      </c>
      <c r="CY92" s="13">
        <v>904.33</v>
      </c>
      <c r="CZ92" s="13">
        <v>1773.9</v>
      </c>
      <c r="DA92" s="13">
        <v>1773.9</v>
      </c>
      <c r="DB92" s="13">
        <v>1645.57</v>
      </c>
      <c r="DC92" s="13">
        <v>1950</v>
      </c>
      <c r="DD92" s="13">
        <v>1950</v>
      </c>
      <c r="DE92" s="13">
        <v>1767.63</v>
      </c>
      <c r="DF92" s="13">
        <v>2074</v>
      </c>
      <c r="DG92" s="13">
        <v>2074</v>
      </c>
      <c r="DH92" s="13"/>
      <c r="DI92" s="13"/>
      <c r="DJ92" s="13">
        <v>0</v>
      </c>
      <c r="DK92" s="13">
        <v>0</v>
      </c>
      <c r="DL92" s="13">
        <v>0</v>
      </c>
      <c r="DM92" s="13">
        <v>0</v>
      </c>
      <c r="DN92" s="13">
        <v>0</v>
      </c>
      <c r="DO92" s="13">
        <v>0</v>
      </c>
      <c r="DP92" s="13">
        <v>0</v>
      </c>
      <c r="DQ92" s="13">
        <v>0</v>
      </c>
      <c r="DR92" s="13">
        <v>0</v>
      </c>
      <c r="DS92" s="13">
        <v>0</v>
      </c>
      <c r="DT92" s="13">
        <v>0</v>
      </c>
      <c r="DU92" s="13">
        <v>0</v>
      </c>
      <c r="DV92" s="13">
        <v>0</v>
      </c>
      <c r="DW92" s="13">
        <v>0</v>
      </c>
      <c r="DX92" s="13">
        <v>0</v>
      </c>
      <c r="DY92" s="13">
        <v>0</v>
      </c>
      <c r="DZ92" s="13">
        <v>0</v>
      </c>
      <c r="EA92" s="13">
        <v>0</v>
      </c>
      <c r="EB92" s="13">
        <v>0</v>
      </c>
      <c r="EC92" s="13">
        <v>0</v>
      </c>
      <c r="ED92" s="13">
        <v>0</v>
      </c>
      <c r="EE92" s="13">
        <v>0</v>
      </c>
      <c r="EF92" s="13">
        <v>0</v>
      </c>
      <c r="EG92" s="13">
        <v>0</v>
      </c>
      <c r="EH92" s="13">
        <v>0</v>
      </c>
      <c r="EI92" s="13">
        <v>0</v>
      </c>
      <c r="EJ92" s="13">
        <v>0</v>
      </c>
      <c r="EK92" s="13">
        <v>0</v>
      </c>
      <c r="EL92" s="13">
        <v>0</v>
      </c>
      <c r="EM92" s="13">
        <v>0</v>
      </c>
      <c r="EN92" s="13">
        <v>0</v>
      </c>
      <c r="EO92" s="13">
        <v>0</v>
      </c>
      <c r="EP92" s="13">
        <v>0</v>
      </c>
      <c r="EQ92" s="13">
        <v>0</v>
      </c>
      <c r="ER92" s="13">
        <v>0</v>
      </c>
      <c r="ES92" s="13"/>
      <c r="ET92" s="13"/>
      <c r="EU92" s="13">
        <v>0</v>
      </c>
      <c r="EV92" s="13">
        <v>0</v>
      </c>
      <c r="EW92" s="13">
        <v>0</v>
      </c>
      <c r="EX92" s="13">
        <v>0</v>
      </c>
      <c r="EY92" s="13">
        <v>0</v>
      </c>
      <c r="EZ92" s="13">
        <v>0</v>
      </c>
      <c r="FA92" s="13">
        <v>0</v>
      </c>
      <c r="FB92" s="13">
        <v>0</v>
      </c>
      <c r="FC92" s="13">
        <v>0</v>
      </c>
      <c r="FD92" s="13">
        <v>0</v>
      </c>
      <c r="FE92" s="13">
        <v>0</v>
      </c>
      <c r="FF92" s="13">
        <v>0</v>
      </c>
      <c r="FG92" s="13">
        <v>0</v>
      </c>
      <c r="FH92" s="13">
        <v>0</v>
      </c>
      <c r="FI92" s="13">
        <v>0</v>
      </c>
      <c r="FJ92" s="13">
        <v>0</v>
      </c>
      <c r="FK92" s="13">
        <v>0</v>
      </c>
      <c r="FL92" s="13">
        <v>0</v>
      </c>
      <c r="FM92" s="13">
        <v>0</v>
      </c>
      <c r="FN92" s="13">
        <v>0</v>
      </c>
      <c r="FO92" s="13">
        <v>0</v>
      </c>
      <c r="FP92" s="13">
        <v>0</v>
      </c>
      <c r="FQ92" s="13">
        <v>0</v>
      </c>
      <c r="FR92" s="13">
        <v>0</v>
      </c>
      <c r="FS92" s="13">
        <v>0</v>
      </c>
      <c r="FT92" s="13">
        <v>0</v>
      </c>
      <c r="FU92" s="13">
        <v>0</v>
      </c>
      <c r="FV92" s="13">
        <v>0</v>
      </c>
      <c r="FW92" s="13">
        <v>0</v>
      </c>
      <c r="FX92" s="13">
        <v>0</v>
      </c>
      <c r="FY92" s="13">
        <v>0</v>
      </c>
      <c r="FZ92" s="13">
        <v>0</v>
      </c>
      <c r="GA92" s="13">
        <v>0</v>
      </c>
      <c r="GB92" s="13">
        <v>0</v>
      </c>
      <c r="GC92" s="13">
        <v>0</v>
      </c>
      <c r="GD92" s="13"/>
      <c r="GE92" s="13"/>
      <c r="GF92" s="13">
        <v>0</v>
      </c>
      <c r="GG92" s="13">
        <v>0</v>
      </c>
      <c r="GH92" s="13">
        <v>0</v>
      </c>
      <c r="GI92" s="13">
        <v>0</v>
      </c>
      <c r="GJ92" s="13">
        <v>0</v>
      </c>
      <c r="GK92" s="13">
        <v>0</v>
      </c>
      <c r="GL92" s="13">
        <v>0</v>
      </c>
      <c r="GM92" s="13">
        <v>0</v>
      </c>
      <c r="GN92" s="13">
        <v>0</v>
      </c>
      <c r="GO92" s="13">
        <v>0</v>
      </c>
      <c r="GP92" s="13">
        <v>0</v>
      </c>
      <c r="GQ92" s="13">
        <v>0</v>
      </c>
      <c r="GR92" s="13">
        <v>0</v>
      </c>
      <c r="GS92" s="13">
        <v>0</v>
      </c>
      <c r="GT92" s="13">
        <v>0</v>
      </c>
      <c r="GU92" s="13">
        <v>0</v>
      </c>
      <c r="GV92" s="13">
        <v>0</v>
      </c>
      <c r="GW92" s="13">
        <v>0</v>
      </c>
      <c r="GX92" s="13">
        <v>0</v>
      </c>
      <c r="GY92" s="13">
        <v>0</v>
      </c>
      <c r="GZ92" s="13">
        <v>0</v>
      </c>
      <c r="HA92" s="13">
        <v>0</v>
      </c>
      <c r="HB92" s="13">
        <v>0</v>
      </c>
      <c r="HC92" s="13">
        <v>0</v>
      </c>
      <c r="HD92" s="13">
        <v>0</v>
      </c>
      <c r="HE92" s="13">
        <v>0</v>
      </c>
      <c r="HF92" s="13">
        <v>0</v>
      </c>
      <c r="HG92" s="13">
        <v>0</v>
      </c>
      <c r="HH92" s="13">
        <v>0</v>
      </c>
      <c r="HI92" s="13">
        <v>0</v>
      </c>
      <c r="HJ92" s="13">
        <v>0</v>
      </c>
      <c r="HK92" s="13">
        <v>0</v>
      </c>
      <c r="HL92" s="13">
        <v>0</v>
      </c>
      <c r="HM92" s="13">
        <v>0</v>
      </c>
      <c r="HN92" s="13">
        <v>0</v>
      </c>
      <c r="HO92" s="13"/>
      <c r="HP92" s="13"/>
      <c r="HQ92" s="13">
        <v>0</v>
      </c>
      <c r="HR92" s="13">
        <v>0</v>
      </c>
      <c r="HS92" s="13">
        <v>0</v>
      </c>
      <c r="HT92" s="13">
        <v>0</v>
      </c>
      <c r="HU92" s="13">
        <v>0</v>
      </c>
      <c r="HV92" s="13">
        <v>33.409999999999997</v>
      </c>
      <c r="HW92" s="13">
        <v>0</v>
      </c>
      <c r="HX92" s="13">
        <v>20.05</v>
      </c>
      <c r="HY92" s="13">
        <v>71.209999999999994</v>
      </c>
      <c r="HZ92" s="13">
        <v>60</v>
      </c>
      <c r="IA92" s="13">
        <v>60</v>
      </c>
      <c r="IB92" s="13">
        <v>149.36000000000001</v>
      </c>
      <c r="IC92" s="13">
        <v>0</v>
      </c>
      <c r="ID92" s="13">
        <v>100</v>
      </c>
      <c r="IE92" s="13">
        <v>103.93</v>
      </c>
      <c r="IF92" s="13">
        <v>160.4</v>
      </c>
      <c r="IG92" s="13">
        <v>160.4</v>
      </c>
      <c r="IH92" s="13">
        <v>51.41</v>
      </c>
      <c r="II92" s="13">
        <v>348</v>
      </c>
      <c r="IJ92" s="13">
        <v>348</v>
      </c>
      <c r="IK92" s="13">
        <v>96.6</v>
      </c>
      <c r="IL92" s="13">
        <v>550</v>
      </c>
      <c r="IM92" s="13">
        <v>550</v>
      </c>
      <c r="IN92" s="13">
        <v>51.52</v>
      </c>
      <c r="IO92" s="13">
        <v>100</v>
      </c>
      <c r="IP92" s="13">
        <v>600</v>
      </c>
      <c r="IQ92" s="13">
        <v>0</v>
      </c>
      <c r="IR92" s="13">
        <v>0</v>
      </c>
      <c r="IS92" s="13">
        <v>0</v>
      </c>
      <c r="IT92" s="13">
        <v>0</v>
      </c>
      <c r="IU92" s="13">
        <v>0</v>
      </c>
      <c r="IV92" s="13">
        <v>0</v>
      </c>
      <c r="IW92" s="13">
        <v>0</v>
      </c>
      <c r="IX92" s="13">
        <v>0</v>
      </c>
      <c r="IY92" s="13">
        <v>0</v>
      </c>
      <c r="IZ92" s="13"/>
      <c r="JA92" s="13"/>
      <c r="JB92" s="13">
        <f>C92+BY92+AN92+DJ92+EU92+GF92+HQ92</f>
        <v>4500</v>
      </c>
      <c r="JC92" s="13">
        <f>D92+BZ92+AO92+DK92+EV92+GG92+HR92</f>
        <v>4500</v>
      </c>
      <c r="JD92" s="13">
        <f>E92+CA92+AP92+DL92+EW92+GH92+HS92</f>
        <v>2795.12</v>
      </c>
      <c r="JE92" s="13">
        <f>F92+CB92+AQ92+DM92+EX92+GI92+HT92</f>
        <v>4094.9</v>
      </c>
      <c r="JF92" s="13">
        <f>G92+CC92+AR92+DN92+EY92+GJ92+HU92</f>
        <v>4094.9</v>
      </c>
      <c r="JG92" s="13">
        <f>H92+CD92+AS92+DO92+EZ92+GK92+HV92</f>
        <v>2286.8000000000002</v>
      </c>
      <c r="JH92" s="13">
        <f>I92+CE92+AT92+DP92+FA92+GL92+HW92</f>
        <v>4095.3</v>
      </c>
      <c r="JI92" s="13">
        <f>J92+CF92+AU92+DQ92+FB92+GM92+HX92</f>
        <v>4115.3500000000004</v>
      </c>
      <c r="JJ92" s="13">
        <f>K92+CG92+AV92+DR92+FC92+GN92+HY92</f>
        <v>2712.95</v>
      </c>
      <c r="JK92" s="13">
        <f>L92+CH92+AW92+DS92+FD92+GO92+HZ92</f>
        <v>4060</v>
      </c>
      <c r="JL92" s="13">
        <f>M92+CI92+AX92+DT92+FE92+GP92+IA92</f>
        <v>4060</v>
      </c>
      <c r="JM92" s="13">
        <f>N92+CJ92+AY92+DU92+FF92+GQ92+IB92</f>
        <v>2947.77</v>
      </c>
      <c r="JN92" s="13">
        <f>O92+CK92+AZ92+DV92+FG92+GR92+IC92</f>
        <v>4097</v>
      </c>
      <c r="JO92" s="13">
        <f>P92+CL92+BA92+DW92+FH92+GS92+ID92</f>
        <v>4197</v>
      </c>
      <c r="JP92" s="13">
        <f>Q92+CM92+BB92+DX92+FI92+GT92+IE92</f>
        <v>3376.47</v>
      </c>
      <c r="JQ92" s="13">
        <f>R92+CN92+BC92+DY92+FJ92+GU92+IF92</f>
        <v>4170.3</v>
      </c>
      <c r="JR92" s="13">
        <f>S92+CO92+BD92+DZ92+FK92+GV92+IG92</f>
        <v>4170.3</v>
      </c>
      <c r="JS92" s="13">
        <f>T92+CP92+BE92+EA92+FL92+GW92+IH92</f>
        <v>3017.16</v>
      </c>
      <c r="JT92" s="13">
        <f>U92+CQ92+BF92+EB92+FM92+GX92+II92</f>
        <v>4095</v>
      </c>
      <c r="JU92" s="13">
        <f>V92+CR92+BG92+EC92+FN92+GY92+IJ92</f>
        <v>4095</v>
      </c>
      <c r="JV92" s="13">
        <f>W92+CS92+BH92+ED92+FO92+GZ92+IK92</f>
        <v>1383.1299999999999</v>
      </c>
      <c r="JW92" s="13">
        <f>X92+CT92+BI92+EE92+FP92+HA92+IL92</f>
        <v>4080</v>
      </c>
      <c r="JX92" s="13">
        <f>Y92+CU92+BJ92+EF92+FQ92+HB92+IM92</f>
        <v>4080</v>
      </c>
      <c r="JY92" s="13">
        <f>Z92+BK92+CV92+EG92+FR92+HC92+IN92</f>
        <v>2749.79</v>
      </c>
      <c r="JZ92" s="13">
        <f>AA92+BL92+CW92+EH92+FS92+HD92+IO92</f>
        <v>4193.8999999999996</v>
      </c>
      <c r="KA92" s="13">
        <f>AB92+BM92+CX92+EI92+FT92+HE92+IP92</f>
        <v>4693.8999999999996</v>
      </c>
      <c r="KB92" s="13">
        <f>AC92+BN92+CY92+EJ92+FU92+HF92+IQ92</f>
        <v>1747.99</v>
      </c>
      <c r="KC92" s="13">
        <f>AD92+BO92+CZ92+EK92+FV92+HG92+IR92</f>
        <v>3649.29</v>
      </c>
      <c r="KD92" s="13">
        <f>AE92+BP92+DA92+EL92+FW92+HH92+IS92</f>
        <v>3649.29</v>
      </c>
      <c r="KE92" s="13">
        <f>AF92+BQ92+DB92+EM92+FX92+HI92+IT92</f>
        <v>2341.71</v>
      </c>
      <c r="KF92" s="13">
        <f>AG92+BR92+DC92+EN92+FY92+HJ92+IU92</f>
        <v>3850</v>
      </c>
      <c r="KG92" s="13">
        <f>AH92+BS92+DD92+EO92+FZ92+HK92+IV92</f>
        <v>3850</v>
      </c>
      <c r="KH92" s="13">
        <f>AI92+BT92+DE92+EP92+GA92+HL92+IW92</f>
        <v>2682.1400000000003</v>
      </c>
      <c r="KI92" s="13">
        <f>AJ92+BU92+DF92+EQ92+GB92+HM92+IX92</f>
        <v>3785</v>
      </c>
      <c r="KJ92" s="13">
        <f>AK92+BV92+DG92+ER92+GC92+HN92+IY92</f>
        <v>3785</v>
      </c>
      <c r="KK92" s="13">
        <f>AL92+BW92+DH92+ES92+GD92+HO92+IZ92</f>
        <v>0</v>
      </c>
      <c r="KL92" s="13">
        <f>AM92+BX92+DI92+ET92+GE92+HP92+JA92</f>
        <v>0</v>
      </c>
    </row>
    <row r="93" spans="1:298" x14ac:dyDescent="0.25">
      <c r="A93" s="5">
        <v>4508</v>
      </c>
      <c r="B93" s="9" t="s">
        <v>53</v>
      </c>
      <c r="C93" s="13">
        <v>0</v>
      </c>
      <c r="D93" s="13">
        <v>0</v>
      </c>
      <c r="E93" s="13">
        <v>4000</v>
      </c>
      <c r="F93" s="13">
        <v>0</v>
      </c>
      <c r="G93" s="13">
        <v>0</v>
      </c>
      <c r="H93" s="13">
        <v>0</v>
      </c>
      <c r="I93" s="13">
        <v>5000</v>
      </c>
      <c r="J93" s="13">
        <v>5000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/>
      <c r="AM93" s="13"/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1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13">
        <v>0</v>
      </c>
      <c r="BI93" s="13">
        <v>0</v>
      </c>
      <c r="BJ93" s="13">
        <v>0</v>
      </c>
      <c r="BK93" s="13">
        <v>0</v>
      </c>
      <c r="BL93" s="13">
        <v>0</v>
      </c>
      <c r="BM93" s="13">
        <v>0</v>
      </c>
      <c r="BN93" s="13">
        <v>92.55</v>
      </c>
      <c r="BO93" s="13">
        <v>0</v>
      </c>
      <c r="BP93" s="13">
        <v>0</v>
      </c>
      <c r="BQ93" s="13">
        <v>0</v>
      </c>
      <c r="BR93" s="13">
        <v>0</v>
      </c>
      <c r="BS93" s="13">
        <v>0</v>
      </c>
      <c r="BT93" s="13">
        <v>0</v>
      </c>
      <c r="BU93" s="13">
        <v>0</v>
      </c>
      <c r="BV93" s="13">
        <v>0</v>
      </c>
      <c r="BW93" s="13"/>
      <c r="BX93" s="13"/>
      <c r="BY93" s="13"/>
      <c r="BZ93" s="13"/>
      <c r="CA93" s="13"/>
      <c r="CB93" s="13">
        <v>0</v>
      </c>
      <c r="CC93" s="13">
        <v>0</v>
      </c>
      <c r="CD93" s="13">
        <v>0</v>
      </c>
      <c r="CE93" s="13">
        <v>0</v>
      </c>
      <c r="CF93" s="13">
        <v>0</v>
      </c>
      <c r="CG93" s="13">
        <v>0</v>
      </c>
      <c r="CH93" s="13">
        <v>0</v>
      </c>
      <c r="CI93" s="13">
        <v>0</v>
      </c>
      <c r="CJ93" s="13">
        <v>0</v>
      </c>
      <c r="CK93" s="13">
        <v>0</v>
      </c>
      <c r="CL93" s="13">
        <v>0</v>
      </c>
      <c r="CM93" s="13">
        <v>0</v>
      </c>
      <c r="CN93" s="13">
        <v>0</v>
      </c>
      <c r="CO93" s="13">
        <v>0</v>
      </c>
      <c r="CP93" s="13">
        <v>0</v>
      </c>
      <c r="CQ93" s="13">
        <v>0</v>
      </c>
      <c r="CR93" s="13">
        <v>0</v>
      </c>
      <c r="CS93" s="13">
        <v>0</v>
      </c>
      <c r="CT93" s="13">
        <v>0</v>
      </c>
      <c r="CU93" s="13">
        <v>0</v>
      </c>
      <c r="CV93" s="13">
        <v>0</v>
      </c>
      <c r="CW93" s="13">
        <v>0</v>
      </c>
      <c r="CX93" s="13">
        <v>0</v>
      </c>
      <c r="CY93" s="13">
        <v>0</v>
      </c>
      <c r="CZ93" s="13">
        <v>0</v>
      </c>
      <c r="DA93" s="13">
        <v>0</v>
      </c>
      <c r="DB93" s="13">
        <v>0</v>
      </c>
      <c r="DC93" s="13">
        <v>0</v>
      </c>
      <c r="DD93" s="13">
        <v>0</v>
      </c>
      <c r="DE93" s="13">
        <v>0</v>
      </c>
      <c r="DF93" s="13">
        <v>0</v>
      </c>
      <c r="DG93" s="13">
        <v>0</v>
      </c>
      <c r="DH93" s="13"/>
      <c r="DI93" s="13"/>
      <c r="DJ93" s="13">
        <v>0</v>
      </c>
      <c r="DK93" s="13">
        <v>0</v>
      </c>
      <c r="DL93" s="13">
        <v>0</v>
      </c>
      <c r="DM93" s="13">
        <v>0</v>
      </c>
      <c r="DN93" s="13">
        <v>0</v>
      </c>
      <c r="DO93" s="13">
        <v>0</v>
      </c>
      <c r="DP93" s="13">
        <v>0</v>
      </c>
      <c r="DQ93" s="13">
        <v>0</v>
      </c>
      <c r="DR93" s="13">
        <v>0</v>
      </c>
      <c r="DS93" s="13">
        <v>0</v>
      </c>
      <c r="DT93" s="13">
        <v>0</v>
      </c>
      <c r="DU93" s="13">
        <v>0</v>
      </c>
      <c r="DV93" s="13">
        <v>0</v>
      </c>
      <c r="DW93" s="13">
        <v>0</v>
      </c>
      <c r="DX93" s="13">
        <v>0</v>
      </c>
      <c r="DY93" s="13">
        <v>0</v>
      </c>
      <c r="DZ93" s="13">
        <v>0</v>
      </c>
      <c r="EA93" s="13">
        <v>0</v>
      </c>
      <c r="EB93" s="13">
        <v>0</v>
      </c>
      <c r="EC93" s="13">
        <v>0</v>
      </c>
      <c r="ED93" s="13">
        <v>0</v>
      </c>
      <c r="EE93" s="13">
        <v>0</v>
      </c>
      <c r="EF93" s="13">
        <v>0</v>
      </c>
      <c r="EG93" s="13">
        <v>0</v>
      </c>
      <c r="EH93" s="13">
        <v>0</v>
      </c>
      <c r="EI93" s="13">
        <v>0</v>
      </c>
      <c r="EJ93" s="13">
        <v>0</v>
      </c>
      <c r="EK93" s="13">
        <v>0</v>
      </c>
      <c r="EL93" s="13">
        <v>0</v>
      </c>
      <c r="EM93" s="13">
        <v>0</v>
      </c>
      <c r="EN93" s="13">
        <v>0</v>
      </c>
      <c r="EO93" s="13">
        <v>0</v>
      </c>
      <c r="EP93" s="13">
        <v>0</v>
      </c>
      <c r="EQ93" s="13">
        <v>0</v>
      </c>
      <c r="ER93" s="13">
        <v>0</v>
      </c>
      <c r="ES93" s="13"/>
      <c r="ET93" s="13"/>
      <c r="EU93" s="13">
        <v>0</v>
      </c>
      <c r="EV93" s="13">
        <v>0</v>
      </c>
      <c r="EW93" s="13">
        <v>0</v>
      </c>
      <c r="EX93" s="13">
        <v>0</v>
      </c>
      <c r="EY93" s="13">
        <v>0</v>
      </c>
      <c r="EZ93" s="13">
        <v>0</v>
      </c>
      <c r="FA93" s="13">
        <v>13500</v>
      </c>
      <c r="FB93" s="13">
        <v>0</v>
      </c>
      <c r="FC93" s="13">
        <v>0</v>
      </c>
      <c r="FD93" s="13">
        <v>0</v>
      </c>
      <c r="FE93" s="13">
        <v>0</v>
      </c>
      <c r="FF93" s="13">
        <v>0</v>
      </c>
      <c r="FG93" s="13">
        <v>0</v>
      </c>
      <c r="FH93" s="13">
        <v>0</v>
      </c>
      <c r="FI93" s="13">
        <v>0</v>
      </c>
      <c r="FJ93" s="13">
        <v>0</v>
      </c>
      <c r="FK93" s="13">
        <v>0</v>
      </c>
      <c r="FL93" s="13">
        <v>0</v>
      </c>
      <c r="FM93" s="13">
        <v>0</v>
      </c>
      <c r="FN93" s="13">
        <v>0</v>
      </c>
      <c r="FO93" s="13">
        <v>0</v>
      </c>
      <c r="FP93" s="13">
        <v>0</v>
      </c>
      <c r="FQ93" s="13">
        <v>0</v>
      </c>
      <c r="FR93" s="13">
        <v>0</v>
      </c>
      <c r="FS93" s="13">
        <v>0</v>
      </c>
      <c r="FT93" s="13">
        <v>0</v>
      </c>
      <c r="FU93" s="13">
        <v>0</v>
      </c>
      <c r="FV93" s="13">
        <v>0</v>
      </c>
      <c r="FW93" s="13">
        <v>0</v>
      </c>
      <c r="FX93" s="13">
        <v>0</v>
      </c>
      <c r="FY93" s="13">
        <v>0</v>
      </c>
      <c r="FZ93" s="13">
        <v>0</v>
      </c>
      <c r="GA93" s="13">
        <v>0</v>
      </c>
      <c r="GB93" s="13">
        <v>0</v>
      </c>
      <c r="GC93" s="13">
        <v>0</v>
      </c>
      <c r="GD93" s="13"/>
      <c r="GE93" s="13"/>
      <c r="GF93" s="13">
        <v>0</v>
      </c>
      <c r="GG93" s="13">
        <v>0</v>
      </c>
      <c r="GH93" s="13">
        <v>0</v>
      </c>
      <c r="GI93" s="13">
        <v>0</v>
      </c>
      <c r="GJ93" s="13">
        <v>0</v>
      </c>
      <c r="GK93" s="13">
        <v>0</v>
      </c>
      <c r="GL93" s="13">
        <v>0</v>
      </c>
      <c r="GM93" s="13">
        <v>0</v>
      </c>
      <c r="GN93" s="13">
        <v>0</v>
      </c>
      <c r="GO93" s="13">
        <v>0</v>
      </c>
      <c r="GP93" s="13">
        <v>0</v>
      </c>
      <c r="GQ93" s="13">
        <v>0</v>
      </c>
      <c r="GR93" s="13">
        <v>0</v>
      </c>
      <c r="GS93" s="13">
        <v>0</v>
      </c>
      <c r="GT93" s="13">
        <v>0</v>
      </c>
      <c r="GU93" s="13">
        <v>0</v>
      </c>
      <c r="GV93" s="13">
        <v>0</v>
      </c>
      <c r="GW93" s="13">
        <v>0</v>
      </c>
      <c r="GX93" s="13">
        <v>0</v>
      </c>
      <c r="GY93" s="13">
        <v>0</v>
      </c>
      <c r="GZ93" s="13">
        <v>0</v>
      </c>
      <c r="HA93" s="13">
        <v>0</v>
      </c>
      <c r="HB93" s="13">
        <v>0</v>
      </c>
      <c r="HC93" s="13">
        <v>0</v>
      </c>
      <c r="HD93" s="13">
        <v>0</v>
      </c>
      <c r="HE93" s="13">
        <v>0</v>
      </c>
      <c r="HF93" s="13">
        <v>0</v>
      </c>
      <c r="HG93" s="13">
        <v>0</v>
      </c>
      <c r="HH93" s="13">
        <v>0</v>
      </c>
      <c r="HI93" s="13">
        <v>0</v>
      </c>
      <c r="HJ93" s="13">
        <v>0</v>
      </c>
      <c r="HK93" s="13">
        <v>0</v>
      </c>
      <c r="HL93" s="13">
        <v>0</v>
      </c>
      <c r="HM93" s="13">
        <v>0</v>
      </c>
      <c r="HN93" s="13">
        <v>0</v>
      </c>
      <c r="HO93" s="13"/>
      <c r="HP93" s="13"/>
      <c r="HQ93" s="13">
        <v>0</v>
      </c>
      <c r="HR93" s="13">
        <v>0</v>
      </c>
      <c r="HS93" s="13">
        <v>0</v>
      </c>
      <c r="HT93" s="13">
        <v>0</v>
      </c>
      <c r="HU93" s="13">
        <v>0</v>
      </c>
      <c r="HV93" s="13">
        <v>0</v>
      </c>
      <c r="HW93" s="13">
        <v>0</v>
      </c>
      <c r="HX93" s="13">
        <v>0</v>
      </c>
      <c r="HY93" s="13">
        <v>0</v>
      </c>
      <c r="HZ93" s="13">
        <v>0</v>
      </c>
      <c r="IA93" s="13">
        <v>0</v>
      </c>
      <c r="IB93" s="13">
        <v>0</v>
      </c>
      <c r="IC93" s="13">
        <v>0</v>
      </c>
      <c r="ID93" s="13">
        <v>0</v>
      </c>
      <c r="IE93" s="13">
        <v>0</v>
      </c>
      <c r="IF93" s="13">
        <v>0</v>
      </c>
      <c r="IG93" s="13">
        <v>0</v>
      </c>
      <c r="IH93" s="13">
        <v>0</v>
      </c>
      <c r="II93" s="13">
        <v>0</v>
      </c>
      <c r="IJ93" s="13">
        <v>0</v>
      </c>
      <c r="IK93" s="13">
        <v>0</v>
      </c>
      <c r="IL93" s="13">
        <v>0</v>
      </c>
      <c r="IM93" s="13">
        <v>0</v>
      </c>
      <c r="IN93" s="13">
        <v>0</v>
      </c>
      <c r="IO93" s="13">
        <v>0</v>
      </c>
      <c r="IP93" s="13">
        <v>0</v>
      </c>
      <c r="IQ93" s="13">
        <v>0</v>
      </c>
      <c r="IR93" s="13">
        <v>0</v>
      </c>
      <c r="IS93" s="13">
        <v>0</v>
      </c>
      <c r="IT93" s="13">
        <v>0</v>
      </c>
      <c r="IU93" s="13">
        <v>0</v>
      </c>
      <c r="IV93" s="13">
        <v>0</v>
      </c>
      <c r="IW93" s="13">
        <v>0</v>
      </c>
      <c r="IX93" s="13">
        <v>0</v>
      </c>
      <c r="IY93" s="13">
        <v>0</v>
      </c>
      <c r="IZ93" s="13"/>
      <c r="JA93" s="13"/>
      <c r="JB93" s="13">
        <f>C93+BY93+AN93+DJ93+EU93+GF93+HQ93</f>
        <v>0</v>
      </c>
      <c r="JC93" s="13">
        <f>D93+BZ93+AO93+DK93+EV93+GG93+HR93</f>
        <v>0</v>
      </c>
      <c r="JD93" s="13">
        <f>E93+CA93+AP93+DL93+EW93+GH93+HS93</f>
        <v>4000</v>
      </c>
      <c r="JE93" s="13">
        <f>F93+CB93+AQ93+DM93+EX93+GI93+HT93</f>
        <v>0</v>
      </c>
      <c r="JF93" s="13">
        <f>G93+CC93+AR93+DN93+EY93+GJ93+HU93</f>
        <v>0</v>
      </c>
      <c r="JG93" s="13">
        <f>H93+CD93+AS93+DO93+EZ93+GK93+HV93</f>
        <v>0</v>
      </c>
      <c r="JH93" s="13">
        <f>I93+CE93+AT93+DP93+FA93+GL93+HW93</f>
        <v>18500</v>
      </c>
      <c r="JI93" s="13">
        <f>J93+CF93+AU93+DQ93+FB93+GM93+HX93</f>
        <v>5000</v>
      </c>
      <c r="JJ93" s="13">
        <f>K93+CG93+AV93+DR93+FC93+GN93+HY93</f>
        <v>0</v>
      </c>
      <c r="JK93" s="13">
        <f>L93+CH93+AW93+DS93+FD93+GO93+HZ93</f>
        <v>0</v>
      </c>
      <c r="JL93" s="13">
        <f>M93+CI93+AX93+DT93+FE93+GP93+IA93</f>
        <v>0</v>
      </c>
      <c r="JM93" s="13">
        <f>N93+CJ93+AY93+DU93+FF93+GQ93+IB93</f>
        <v>0</v>
      </c>
      <c r="JN93" s="13">
        <f>O93+CK93+AZ93+DV93+FG93+GR93+IC93</f>
        <v>0</v>
      </c>
      <c r="JO93" s="13">
        <f>P93+CL93+BA93+DW93+FH93+GS93+ID93</f>
        <v>0</v>
      </c>
      <c r="JP93" s="13">
        <f>Q93+CM93+BB93+DX93+FI93+GT93+IE93</f>
        <v>0</v>
      </c>
      <c r="JQ93" s="13">
        <f>R93+CN93+BC93+DY93+FJ93+GU93+IF93</f>
        <v>0</v>
      </c>
      <c r="JR93" s="13">
        <f>S93+CO93+BD93+DZ93+FK93+GV93+IG93</f>
        <v>0</v>
      </c>
      <c r="JS93" s="13">
        <f>T93+CP93+BE93+EA93+FL93+GW93+IH93</f>
        <v>0</v>
      </c>
      <c r="JT93" s="13">
        <f>U93+CQ93+BF93+EB93+FM93+GX93+II93</f>
        <v>0</v>
      </c>
      <c r="JU93" s="13">
        <f>V93+CR93+BG93+EC93+FN93+GY93+IJ93</f>
        <v>0</v>
      </c>
      <c r="JV93" s="13">
        <f>W93+CS93+BH93+ED93+FO93+GZ93+IK93</f>
        <v>0</v>
      </c>
      <c r="JW93" s="13">
        <f>X93+CT93+BI93+EE93+FP93+HA93+IL93</f>
        <v>0</v>
      </c>
      <c r="JX93" s="13">
        <f>Y93+CU93+BJ93+EF93+FQ93+HB93+IM93</f>
        <v>0</v>
      </c>
      <c r="JY93" s="13">
        <f>Z93+BK93+CV93+EG93+FR93+HC93+IN93</f>
        <v>0</v>
      </c>
      <c r="JZ93" s="13">
        <f>AA93+BL93+CW93+EH93+FS93+HD93+IO93</f>
        <v>0</v>
      </c>
      <c r="KA93" s="13">
        <f>AB93+BM93+CX93+EI93+FT93+HE93+IP93</f>
        <v>0</v>
      </c>
      <c r="KB93" s="13">
        <f>AC93+BN93+CY93+EJ93+FU93+HF93+IQ93</f>
        <v>92.55</v>
      </c>
      <c r="KC93" s="13">
        <f>AD93+BO93+CZ93+EK93+FV93+HG93+IR93</f>
        <v>0</v>
      </c>
      <c r="KD93" s="13">
        <f>AE93+BP93+DA93+EL93+FW93+HH93+IS93</f>
        <v>0</v>
      </c>
      <c r="KE93" s="13">
        <f>AF93+BQ93+DB93+EM93+FX93+HI93+IT93</f>
        <v>0</v>
      </c>
      <c r="KF93" s="13">
        <f>AG93+BR93+DC93+EN93+FY93+HJ93+IU93</f>
        <v>0</v>
      </c>
      <c r="KG93" s="13">
        <f>AH93+BS93+DD93+EO93+FZ93+HK93+IV93</f>
        <v>0</v>
      </c>
      <c r="KH93" s="13">
        <f>AI93+BT93+DE93+EP93+GA93+HL93+IW93</f>
        <v>0</v>
      </c>
      <c r="KI93" s="13">
        <f>AJ93+BU93+DF93+EQ93+GB93+HM93+IX93</f>
        <v>0</v>
      </c>
      <c r="KJ93" s="13">
        <f>AK93+BV93+DG93+ER93+GC93+HN93+IY93</f>
        <v>0</v>
      </c>
      <c r="KK93" s="13">
        <f>AL93+BW93+DH93+ES93+GD93+HO93+IZ93</f>
        <v>0</v>
      </c>
      <c r="KL93" s="13">
        <f>AM93+BX93+DI93+ET93+GE93+HP93+JA93</f>
        <v>0</v>
      </c>
    </row>
    <row r="94" spans="1:298" ht="15" customHeight="1" x14ac:dyDescent="0.25">
      <c r="A94" s="5">
        <v>4509</v>
      </c>
      <c r="B94" s="9" t="s">
        <v>54</v>
      </c>
      <c r="C94" s="13">
        <v>4546.8599999999997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40.01</v>
      </c>
      <c r="AA94" s="13">
        <v>100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132.53</v>
      </c>
      <c r="AI94" s="13">
        <v>132.53</v>
      </c>
      <c r="AJ94" s="13">
        <v>0</v>
      </c>
      <c r="AK94" s="13">
        <v>0</v>
      </c>
      <c r="AL94" s="13"/>
      <c r="AM94" s="13"/>
      <c r="AN94" s="13">
        <v>34556.11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0</v>
      </c>
      <c r="BJ94" s="13">
        <v>0</v>
      </c>
      <c r="BK94" s="13">
        <v>152.75</v>
      </c>
      <c r="BL94" s="13">
        <v>200</v>
      </c>
      <c r="BM94" s="13">
        <v>0</v>
      </c>
      <c r="BN94" s="13">
        <v>0</v>
      </c>
      <c r="BO94" s="13">
        <v>146.01</v>
      </c>
      <c r="BP94" s="13">
        <v>146.01</v>
      </c>
      <c r="BQ94" s="13">
        <v>754.14</v>
      </c>
      <c r="BR94" s="13">
        <v>80</v>
      </c>
      <c r="BS94" s="13">
        <v>80</v>
      </c>
      <c r="BT94" s="13">
        <v>172.11</v>
      </c>
      <c r="BU94" s="13">
        <v>80</v>
      </c>
      <c r="BV94" s="13">
        <v>80</v>
      </c>
      <c r="BW94" s="13"/>
      <c r="BX94" s="13"/>
      <c r="BY94" s="13">
        <v>20915.54</v>
      </c>
      <c r="BZ94" s="13">
        <v>0</v>
      </c>
      <c r="CA94" s="13">
        <v>0</v>
      </c>
      <c r="CB94" s="13">
        <v>0</v>
      </c>
      <c r="CC94" s="13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3">
        <v>0</v>
      </c>
      <c r="CJ94" s="13">
        <v>0</v>
      </c>
      <c r="CK94" s="13">
        <v>0</v>
      </c>
      <c r="CL94" s="13">
        <v>0</v>
      </c>
      <c r="CM94" s="13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3">
        <v>0</v>
      </c>
      <c r="CT94" s="13">
        <v>0</v>
      </c>
      <c r="CU94" s="13">
        <v>0</v>
      </c>
      <c r="CV94" s="13">
        <v>58.19</v>
      </c>
      <c r="CW94" s="13">
        <v>100</v>
      </c>
      <c r="CX94" s="13">
        <v>1000</v>
      </c>
      <c r="CY94" s="13">
        <v>2942.87</v>
      </c>
      <c r="CZ94" s="13">
        <v>600</v>
      </c>
      <c r="DA94" s="13">
        <v>2000</v>
      </c>
      <c r="DB94" s="13">
        <v>4276.1400000000003</v>
      </c>
      <c r="DC94" s="13">
        <v>83</v>
      </c>
      <c r="DD94" s="13">
        <v>6000</v>
      </c>
      <c r="DE94" s="13">
        <v>9346.9</v>
      </c>
      <c r="DF94" s="13">
        <v>100</v>
      </c>
      <c r="DG94" s="13">
        <v>100</v>
      </c>
      <c r="DH94" s="13"/>
      <c r="DI94" s="13"/>
      <c r="DJ94" s="13">
        <v>909.37</v>
      </c>
      <c r="DK94" s="13">
        <v>0</v>
      </c>
      <c r="DL94" s="13">
        <v>0</v>
      </c>
      <c r="DM94" s="13">
        <v>0</v>
      </c>
      <c r="DN94" s="13">
        <v>0</v>
      </c>
      <c r="DO94" s="13">
        <v>0</v>
      </c>
      <c r="DP94" s="13">
        <v>0</v>
      </c>
      <c r="DQ94" s="13">
        <v>0</v>
      </c>
      <c r="DR94" s="13">
        <v>0</v>
      </c>
      <c r="DS94" s="13">
        <v>0</v>
      </c>
      <c r="DT94" s="13">
        <v>0</v>
      </c>
      <c r="DU94" s="13">
        <v>0</v>
      </c>
      <c r="DV94" s="13">
        <v>0</v>
      </c>
      <c r="DW94" s="13">
        <v>0</v>
      </c>
      <c r="DX94" s="13">
        <v>0</v>
      </c>
      <c r="DY94" s="13">
        <v>0</v>
      </c>
      <c r="DZ94" s="13">
        <v>0</v>
      </c>
      <c r="EA94" s="13">
        <v>0</v>
      </c>
      <c r="EB94" s="13">
        <v>0</v>
      </c>
      <c r="EC94" s="13">
        <v>0</v>
      </c>
      <c r="ED94" s="13">
        <v>0</v>
      </c>
      <c r="EE94" s="13">
        <v>0</v>
      </c>
      <c r="EF94" s="13">
        <v>0</v>
      </c>
      <c r="EG94" s="13">
        <v>7.28</v>
      </c>
      <c r="EH94" s="13">
        <v>19.600000000000001</v>
      </c>
      <c r="EI94" s="13">
        <v>0</v>
      </c>
      <c r="EJ94" s="13">
        <v>0</v>
      </c>
      <c r="EK94" s="13">
        <v>0</v>
      </c>
      <c r="EL94" s="13">
        <v>0</v>
      </c>
      <c r="EM94" s="13">
        <v>3020.59</v>
      </c>
      <c r="EN94" s="13">
        <v>0</v>
      </c>
      <c r="EO94" s="13">
        <v>0</v>
      </c>
      <c r="EP94" s="13">
        <v>300</v>
      </c>
      <c r="EQ94" s="13">
        <v>0</v>
      </c>
      <c r="ER94" s="13">
        <v>0</v>
      </c>
      <c r="ES94" s="13"/>
      <c r="ET94" s="13"/>
      <c r="EU94" s="13">
        <v>17093.71</v>
      </c>
      <c r="EV94" s="13">
        <v>0</v>
      </c>
      <c r="EW94" s="13">
        <v>0</v>
      </c>
      <c r="EX94" s="13">
        <v>0</v>
      </c>
      <c r="EY94" s="13">
        <v>0</v>
      </c>
      <c r="EZ94" s="13">
        <v>0</v>
      </c>
      <c r="FA94" s="13">
        <v>0</v>
      </c>
      <c r="FB94" s="13">
        <v>0</v>
      </c>
      <c r="FC94" s="13">
        <v>0</v>
      </c>
      <c r="FD94" s="13">
        <v>0</v>
      </c>
      <c r="FE94" s="13">
        <v>0</v>
      </c>
      <c r="FF94" s="13">
        <v>0</v>
      </c>
      <c r="FG94" s="13">
        <v>0</v>
      </c>
      <c r="FH94" s="13">
        <v>0</v>
      </c>
      <c r="FI94" s="13">
        <v>0</v>
      </c>
      <c r="FJ94" s="13">
        <v>0</v>
      </c>
      <c r="FK94" s="13">
        <v>0</v>
      </c>
      <c r="FL94" s="13">
        <v>0</v>
      </c>
      <c r="FM94" s="13">
        <v>0</v>
      </c>
      <c r="FN94" s="13">
        <v>0</v>
      </c>
      <c r="FO94" s="13">
        <v>0</v>
      </c>
      <c r="FP94" s="13">
        <v>0</v>
      </c>
      <c r="FQ94" s="13">
        <v>0</v>
      </c>
      <c r="FR94" s="13">
        <v>36.369999999999997</v>
      </c>
      <c r="FS94" s="13">
        <v>100.2</v>
      </c>
      <c r="FT94" s="13">
        <v>2800</v>
      </c>
      <c r="FU94" s="13">
        <v>2395.65</v>
      </c>
      <c r="FV94" s="13">
        <v>4520.88</v>
      </c>
      <c r="FW94" s="13">
        <v>4520.88</v>
      </c>
      <c r="FX94" s="13">
        <v>52063.89</v>
      </c>
      <c r="FY94" s="13">
        <v>42780</v>
      </c>
      <c r="FZ94" s="13">
        <v>42780</v>
      </c>
      <c r="GA94" s="13">
        <v>29478.01</v>
      </c>
      <c r="GB94" s="13">
        <v>43000</v>
      </c>
      <c r="GC94" s="13">
        <v>43000</v>
      </c>
      <c r="GD94" s="13"/>
      <c r="GE94" s="13"/>
      <c r="GF94" s="13">
        <v>20915.54</v>
      </c>
      <c r="GG94" s="13">
        <v>0</v>
      </c>
      <c r="GH94" s="13">
        <v>0</v>
      </c>
      <c r="GI94" s="13">
        <v>0</v>
      </c>
      <c r="GJ94" s="13">
        <v>0</v>
      </c>
      <c r="GK94" s="13">
        <v>0</v>
      </c>
      <c r="GL94" s="13">
        <v>0</v>
      </c>
      <c r="GM94" s="13">
        <v>0</v>
      </c>
      <c r="GN94" s="13">
        <v>0</v>
      </c>
      <c r="GO94" s="13">
        <v>0</v>
      </c>
      <c r="GP94" s="13">
        <v>0</v>
      </c>
      <c r="GQ94" s="13">
        <v>0</v>
      </c>
      <c r="GR94" s="13">
        <v>0</v>
      </c>
      <c r="GS94" s="13">
        <v>0</v>
      </c>
      <c r="GT94" s="13">
        <v>0</v>
      </c>
      <c r="GU94" s="13">
        <v>0</v>
      </c>
      <c r="GV94" s="13">
        <v>0</v>
      </c>
      <c r="GW94" s="13">
        <v>0</v>
      </c>
      <c r="GX94" s="13">
        <v>0</v>
      </c>
      <c r="GY94" s="13">
        <v>0</v>
      </c>
      <c r="GZ94" s="13">
        <v>0</v>
      </c>
      <c r="HA94" s="13">
        <v>0</v>
      </c>
      <c r="HB94" s="13">
        <v>0</v>
      </c>
      <c r="HC94" s="13">
        <v>69.099999999999994</v>
      </c>
      <c r="HD94" s="13">
        <v>100</v>
      </c>
      <c r="HE94" s="13">
        <v>3000</v>
      </c>
      <c r="HF94" s="13">
        <v>3686.45</v>
      </c>
      <c r="HG94" s="13">
        <v>600</v>
      </c>
      <c r="HH94" s="13">
        <v>600</v>
      </c>
      <c r="HI94" s="13">
        <v>7943.05</v>
      </c>
      <c r="HJ94" s="13">
        <v>0</v>
      </c>
      <c r="HK94" s="13">
        <v>15000</v>
      </c>
      <c r="HL94" s="13">
        <v>7294.2</v>
      </c>
      <c r="HM94" s="13">
        <v>0</v>
      </c>
      <c r="HN94" s="13">
        <v>0</v>
      </c>
      <c r="HO94" s="13"/>
      <c r="HP94" s="13"/>
      <c r="HQ94" s="13">
        <v>0</v>
      </c>
      <c r="HR94" s="13">
        <v>42000</v>
      </c>
      <c r="HS94" s="13">
        <v>63066.41</v>
      </c>
      <c r="HT94" s="13">
        <v>70000</v>
      </c>
      <c r="HU94" s="13">
        <v>70000</v>
      </c>
      <c r="HV94" s="13">
        <v>63743.97</v>
      </c>
      <c r="HW94" s="13">
        <v>0</v>
      </c>
      <c r="HX94" s="13">
        <v>65000</v>
      </c>
      <c r="HY94" s="13">
        <v>53151.62</v>
      </c>
      <c r="HZ94" s="13">
        <v>48000</v>
      </c>
      <c r="IA94" s="13">
        <v>48000</v>
      </c>
      <c r="IB94" s="13">
        <v>28061.919999999998</v>
      </c>
      <c r="IC94" s="13">
        <v>0</v>
      </c>
      <c r="ID94" s="13">
        <v>4693.3900000000003</v>
      </c>
      <c r="IE94" s="13">
        <v>15767.76</v>
      </c>
      <c r="IF94" s="13">
        <v>0</v>
      </c>
      <c r="IG94" s="13">
        <v>14500</v>
      </c>
      <c r="IH94" s="13">
        <v>32501.05</v>
      </c>
      <c r="II94" s="13">
        <v>15000</v>
      </c>
      <c r="IJ94" s="13">
        <v>15000</v>
      </c>
      <c r="IK94" s="13">
        <v>18772.2</v>
      </c>
      <c r="IL94" s="13">
        <v>15000</v>
      </c>
      <c r="IM94" s="13">
        <v>15000</v>
      </c>
      <c r="IN94" s="13">
        <v>22394.55</v>
      </c>
      <c r="IO94" s="13">
        <v>20000</v>
      </c>
      <c r="IP94" s="13">
        <v>20000</v>
      </c>
      <c r="IQ94" s="13">
        <v>10879.98</v>
      </c>
      <c r="IR94" s="13">
        <v>0</v>
      </c>
      <c r="IS94" s="13">
        <v>0</v>
      </c>
      <c r="IT94" s="13">
        <v>0</v>
      </c>
      <c r="IU94" s="13">
        <v>0</v>
      </c>
      <c r="IV94" s="13">
        <v>0</v>
      </c>
      <c r="IW94" s="13">
        <v>0</v>
      </c>
      <c r="IX94" s="13">
        <v>0</v>
      </c>
      <c r="IY94" s="13">
        <v>0</v>
      </c>
      <c r="IZ94" s="13"/>
      <c r="JA94" s="13"/>
      <c r="JB94" s="13">
        <f>C94+BY94+AN94+DJ94+EU94+GF94+HQ94</f>
        <v>98937.13</v>
      </c>
      <c r="JC94" s="13">
        <f>D94+BZ94+AO94+DK94+EV94+GG94+HR94</f>
        <v>42000</v>
      </c>
      <c r="JD94" s="13">
        <f>E94+CA94+AP94+DL94+EW94+GH94+HS94</f>
        <v>63066.41</v>
      </c>
      <c r="JE94" s="13">
        <f>F94+CB94+AQ94+DM94+EX94+GI94+HT94</f>
        <v>70000</v>
      </c>
      <c r="JF94" s="13">
        <f>G94+CC94+AR94+DN94+EY94+GJ94+HU94</f>
        <v>70000</v>
      </c>
      <c r="JG94" s="13">
        <f>H94+CD94+AS94+DO94+EZ94+GK94+HV94</f>
        <v>63743.97</v>
      </c>
      <c r="JH94" s="13">
        <f>I94+CE94+AT94+DP94+FA94+GL94+HW94</f>
        <v>0</v>
      </c>
      <c r="JI94" s="13">
        <f>J94+CF94+AU94+DQ94+FB94+GM94+HX94</f>
        <v>65000</v>
      </c>
      <c r="JJ94" s="13">
        <f>K94+CG94+AV94+DR94+FC94+GN94+HY94</f>
        <v>53151.62</v>
      </c>
      <c r="JK94" s="13">
        <f>L94+CH94+AW94+DS94+FD94+GO94+HZ94</f>
        <v>48000</v>
      </c>
      <c r="JL94" s="13">
        <f>M94+CI94+AX94+DT94+FE94+GP94+IA94</f>
        <v>48000</v>
      </c>
      <c r="JM94" s="13">
        <f>N94+CJ94+AY94+DU94+FF94+GQ94+IB94</f>
        <v>28061.919999999998</v>
      </c>
      <c r="JN94" s="13">
        <f>O94+CK94+AZ94+DV94+FG94+GR94+IC94</f>
        <v>0</v>
      </c>
      <c r="JO94" s="13">
        <f>P94+CL94+BA94+DW94+FH94+GS94+ID94</f>
        <v>4693.3900000000003</v>
      </c>
      <c r="JP94" s="13">
        <f>Q94+CM94+BB94+DX94+FI94+GT94+IE94</f>
        <v>15767.76</v>
      </c>
      <c r="JQ94" s="13">
        <f>R94+CN94+BC94+DY94+FJ94+GU94+IF94</f>
        <v>0</v>
      </c>
      <c r="JR94" s="13">
        <f>S94+CO94+BD94+DZ94+FK94+GV94+IG94</f>
        <v>14500</v>
      </c>
      <c r="JS94" s="13">
        <f>T94+CP94+BE94+EA94+FL94+GW94+IH94</f>
        <v>32501.05</v>
      </c>
      <c r="JT94" s="13">
        <f>U94+CQ94+BF94+EB94+FM94+GX94+II94</f>
        <v>15000</v>
      </c>
      <c r="JU94" s="13">
        <f>V94+CR94+BG94+EC94+FN94+GY94+IJ94</f>
        <v>15000</v>
      </c>
      <c r="JV94" s="13">
        <f>W94+CS94+BH94+ED94+FO94+GZ94+IK94</f>
        <v>18772.2</v>
      </c>
      <c r="JW94" s="13">
        <f>X94+CT94+BI94+EE94+FP94+HA94+IL94</f>
        <v>15000</v>
      </c>
      <c r="JX94" s="13">
        <f>Y94+CU94+BJ94+EF94+FQ94+HB94+IM94</f>
        <v>15000</v>
      </c>
      <c r="JY94" s="13">
        <f>Z94+BK94+CV94+EG94+FR94+HC94+IN94</f>
        <v>22758.25</v>
      </c>
      <c r="JZ94" s="13">
        <f>AA94+BL94+CW94+EH94+FS94+HD94+IO94</f>
        <v>20619.8</v>
      </c>
      <c r="KA94" s="13">
        <f>AB94+BM94+CX94+EI94+FT94+HE94+IP94</f>
        <v>26800</v>
      </c>
      <c r="KB94" s="13">
        <f>AC94+BN94+CY94+EJ94+FU94+HF94+IQ94</f>
        <v>19904.95</v>
      </c>
      <c r="KC94" s="13">
        <f>AD94+BO94+CZ94+EK94+FV94+HG94+IR94</f>
        <v>5866.89</v>
      </c>
      <c r="KD94" s="13">
        <f>AE94+BP94+DA94+EL94+FW94+HH94+IS94</f>
        <v>7266.89</v>
      </c>
      <c r="KE94" s="13">
        <f>AF94+BQ94+DB94+EM94+FX94+HI94+IT94</f>
        <v>68057.81</v>
      </c>
      <c r="KF94" s="13">
        <f>AG94+BR94+DC94+EN94+FY94+HJ94+IU94</f>
        <v>42943</v>
      </c>
      <c r="KG94" s="13">
        <f>AH94+BS94+DD94+EO94+FZ94+HK94+IV94</f>
        <v>63992.53</v>
      </c>
      <c r="KH94" s="13">
        <f>AI94+BT94+DE94+EP94+GA94+HL94+IW94</f>
        <v>46723.749999999993</v>
      </c>
      <c r="KI94" s="13">
        <f>AJ94+BU94+DF94+EQ94+GB94+HM94+IX94</f>
        <v>43180</v>
      </c>
      <c r="KJ94" s="13">
        <f>AK94+BV94+DG94+ER94+GC94+HN94+IY94</f>
        <v>43180</v>
      </c>
      <c r="KK94" s="13">
        <f>AL94+BW94+DH94+ES94+GD94+HO94+IZ94</f>
        <v>0</v>
      </c>
      <c r="KL94" s="13">
        <f>AM94+BX94+DI94+ET94+GE94+HP94+JA94</f>
        <v>0</v>
      </c>
    </row>
    <row r="95" spans="1:298" ht="30" x14ac:dyDescent="0.25">
      <c r="A95" s="5">
        <v>4510</v>
      </c>
      <c r="B95" s="9" t="s">
        <v>55</v>
      </c>
      <c r="C95" s="13">
        <v>1402</v>
      </c>
      <c r="D95" s="13">
        <v>1402</v>
      </c>
      <c r="E95" s="13">
        <v>1025.18</v>
      </c>
      <c r="F95" s="13">
        <v>0</v>
      </c>
      <c r="G95" s="13">
        <v>0</v>
      </c>
      <c r="H95" s="13">
        <v>293.58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2.1</v>
      </c>
      <c r="O95" s="13">
        <v>0</v>
      </c>
      <c r="P95" s="13">
        <v>0</v>
      </c>
      <c r="Q95" s="13">
        <v>5.86</v>
      </c>
      <c r="R95" s="13">
        <v>0</v>
      </c>
      <c r="S95" s="13">
        <v>0</v>
      </c>
      <c r="T95" s="13">
        <v>8.15</v>
      </c>
      <c r="U95" s="13">
        <v>0</v>
      </c>
      <c r="V95" s="13">
        <v>0</v>
      </c>
      <c r="W95" s="13">
        <v>8.2200000000000006</v>
      </c>
      <c r="X95" s="13">
        <v>0</v>
      </c>
      <c r="Y95" s="13">
        <v>0</v>
      </c>
      <c r="Z95" s="13">
        <v>9.5500000000000007</v>
      </c>
      <c r="AA95" s="13">
        <v>9</v>
      </c>
      <c r="AB95" s="13">
        <v>0</v>
      </c>
      <c r="AC95" s="13">
        <v>24.36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1329.5</v>
      </c>
      <c r="AJ95" s="13">
        <v>0</v>
      </c>
      <c r="AK95" s="13">
        <v>0</v>
      </c>
      <c r="AL95" s="13"/>
      <c r="AM95" s="13"/>
      <c r="AN95" s="13">
        <v>10655.22</v>
      </c>
      <c r="AO95" s="13">
        <v>10655.22</v>
      </c>
      <c r="AP95" s="13">
        <v>7791.34</v>
      </c>
      <c r="AQ95" s="13">
        <v>0</v>
      </c>
      <c r="AR95" s="13">
        <v>0</v>
      </c>
      <c r="AS95" s="13">
        <v>1370.04</v>
      </c>
      <c r="AT95" s="13">
        <v>0</v>
      </c>
      <c r="AU95" s="13">
        <v>0</v>
      </c>
      <c r="AV95" s="13">
        <v>0</v>
      </c>
      <c r="AW95" s="13">
        <v>0</v>
      </c>
      <c r="AX95" s="13">
        <v>4.8</v>
      </c>
      <c r="AY95" s="13">
        <v>14.6</v>
      </c>
      <c r="AZ95" s="13">
        <v>0</v>
      </c>
      <c r="BA95" s="13">
        <v>0</v>
      </c>
      <c r="BB95" s="13">
        <v>27.3</v>
      </c>
      <c r="BC95" s="13">
        <v>0</v>
      </c>
      <c r="BD95" s="13">
        <v>40</v>
      </c>
      <c r="BE95" s="13">
        <v>47.23</v>
      </c>
      <c r="BF95" s="13">
        <v>75</v>
      </c>
      <c r="BG95" s="13">
        <v>75</v>
      </c>
      <c r="BH95" s="13">
        <v>38.39</v>
      </c>
      <c r="BI95" s="13">
        <v>75</v>
      </c>
      <c r="BJ95" s="13">
        <v>75</v>
      </c>
      <c r="BK95" s="13">
        <v>36.46</v>
      </c>
      <c r="BL95" s="13">
        <v>200</v>
      </c>
      <c r="BM95" s="13">
        <v>200</v>
      </c>
      <c r="BN95" s="13">
        <v>0</v>
      </c>
      <c r="BO95" s="13">
        <v>304.7</v>
      </c>
      <c r="BP95" s="13">
        <v>304.7</v>
      </c>
      <c r="BQ95" s="13">
        <v>43.4</v>
      </c>
      <c r="BR95" s="13">
        <v>305</v>
      </c>
      <c r="BS95" s="13">
        <v>305</v>
      </c>
      <c r="BT95" s="13">
        <v>6085.4</v>
      </c>
      <c r="BU95" s="13">
        <v>110</v>
      </c>
      <c r="BV95" s="13">
        <v>110</v>
      </c>
      <c r="BW95" s="13"/>
      <c r="BX95" s="13"/>
      <c r="BY95" s="13">
        <v>6449.21</v>
      </c>
      <c r="BZ95" s="13">
        <v>6449.21</v>
      </c>
      <c r="CA95" s="13">
        <v>4715.8100000000004</v>
      </c>
      <c r="CB95" s="13">
        <v>0</v>
      </c>
      <c r="CC95" s="13">
        <v>0</v>
      </c>
      <c r="CD95" s="13">
        <v>521.91999999999996</v>
      </c>
      <c r="CE95" s="13">
        <v>0</v>
      </c>
      <c r="CF95" s="13">
        <v>0</v>
      </c>
      <c r="CG95" s="13">
        <v>0</v>
      </c>
      <c r="CH95" s="13">
        <v>0</v>
      </c>
      <c r="CI95" s="13">
        <v>0</v>
      </c>
      <c r="CJ95" s="13">
        <v>3.73</v>
      </c>
      <c r="CK95" s="13">
        <v>0</v>
      </c>
      <c r="CL95" s="13">
        <v>0</v>
      </c>
      <c r="CM95" s="13">
        <v>10.39</v>
      </c>
      <c r="CN95" s="13">
        <v>0</v>
      </c>
      <c r="CO95" s="13">
        <v>0</v>
      </c>
      <c r="CP95" s="13">
        <v>14.49</v>
      </c>
      <c r="CQ95" s="13">
        <v>0</v>
      </c>
      <c r="CR95" s="13">
        <v>3</v>
      </c>
      <c r="CS95" s="13">
        <v>14.63</v>
      </c>
      <c r="CT95" s="13">
        <v>110</v>
      </c>
      <c r="CU95" s="13">
        <v>110</v>
      </c>
      <c r="CV95" s="13">
        <v>13.89</v>
      </c>
      <c r="CW95" s="13">
        <v>23.6</v>
      </c>
      <c r="CX95" s="13">
        <v>23.5</v>
      </c>
      <c r="CY95" s="13">
        <v>36.53</v>
      </c>
      <c r="CZ95" s="13">
        <v>200</v>
      </c>
      <c r="DA95" s="13">
        <v>200</v>
      </c>
      <c r="DB95" s="13">
        <v>84</v>
      </c>
      <c r="DC95" s="13">
        <v>200</v>
      </c>
      <c r="DD95" s="13">
        <v>200</v>
      </c>
      <c r="DE95" s="13">
        <v>1984.91</v>
      </c>
      <c r="DF95" s="13">
        <v>105</v>
      </c>
      <c r="DG95" s="13">
        <v>105</v>
      </c>
      <c r="DH95" s="13"/>
      <c r="DI95" s="13"/>
      <c r="DJ95" s="13">
        <v>280.39999999999998</v>
      </c>
      <c r="DK95" s="13">
        <v>280.39999999999998</v>
      </c>
      <c r="DL95" s="13">
        <v>205.04</v>
      </c>
      <c r="DM95" s="13">
        <v>0</v>
      </c>
      <c r="DN95" s="13">
        <v>0</v>
      </c>
      <c r="DO95" s="13">
        <v>32.619999999999997</v>
      </c>
      <c r="DP95" s="13">
        <v>0</v>
      </c>
      <c r="DQ95" s="13">
        <v>0</v>
      </c>
      <c r="DR95" s="13">
        <v>0</v>
      </c>
      <c r="DS95" s="13">
        <v>0</v>
      </c>
      <c r="DT95" s="13">
        <v>0</v>
      </c>
      <c r="DU95" s="13">
        <v>0.23</v>
      </c>
      <c r="DV95" s="13">
        <v>0</v>
      </c>
      <c r="DW95" s="13">
        <v>0</v>
      </c>
      <c r="DX95" s="13">
        <v>0.64</v>
      </c>
      <c r="DY95" s="13">
        <v>0</v>
      </c>
      <c r="DZ95" s="13">
        <v>0</v>
      </c>
      <c r="EA95" s="13">
        <v>0.91</v>
      </c>
      <c r="EB95" s="13">
        <v>0</v>
      </c>
      <c r="EC95" s="13">
        <v>0</v>
      </c>
      <c r="ED95" s="13">
        <v>0.92</v>
      </c>
      <c r="EE95" s="13">
        <v>0</v>
      </c>
      <c r="EF95" s="13">
        <v>0</v>
      </c>
      <c r="EG95" s="13">
        <v>1.73</v>
      </c>
      <c r="EH95" s="13">
        <v>10</v>
      </c>
      <c r="EI95" s="13">
        <v>10</v>
      </c>
      <c r="EJ95" s="13">
        <v>9.74</v>
      </c>
      <c r="EK95" s="13">
        <v>0</v>
      </c>
      <c r="EL95" s="13">
        <v>0</v>
      </c>
      <c r="EM95" s="13">
        <v>0</v>
      </c>
      <c r="EN95" s="13">
        <v>0</v>
      </c>
      <c r="EO95" s="13">
        <v>0</v>
      </c>
      <c r="EP95" s="13">
        <v>590.89</v>
      </c>
      <c r="EQ95" s="13">
        <v>0</v>
      </c>
      <c r="ER95" s="13">
        <v>0</v>
      </c>
      <c r="ES95" s="13"/>
      <c r="ET95" s="13"/>
      <c r="EU95" s="13">
        <v>2804.01</v>
      </c>
      <c r="EV95" s="13">
        <v>2804.01</v>
      </c>
      <c r="EW95" s="13">
        <v>2050.36</v>
      </c>
      <c r="EX95" s="13">
        <v>24400</v>
      </c>
      <c r="EY95" s="13">
        <v>24400</v>
      </c>
      <c r="EZ95" s="13">
        <v>15968.63</v>
      </c>
      <c r="FA95" s="13">
        <v>20004.7</v>
      </c>
      <c r="FB95" s="13">
        <v>24000</v>
      </c>
      <c r="FC95" s="13">
        <v>21869.5</v>
      </c>
      <c r="FD95" s="13">
        <v>14000</v>
      </c>
      <c r="FE95" s="13">
        <v>14000</v>
      </c>
      <c r="FF95" s="13">
        <v>6149.76</v>
      </c>
      <c r="FG95" s="13">
        <v>3930</v>
      </c>
      <c r="FH95" s="13">
        <v>10</v>
      </c>
      <c r="FI95" s="13">
        <v>6.5</v>
      </c>
      <c r="FJ95" s="13">
        <v>3929.7</v>
      </c>
      <c r="FK95" s="13">
        <v>3929.7</v>
      </c>
      <c r="FL95" s="13">
        <v>9.06</v>
      </c>
      <c r="FM95" s="13">
        <v>4000</v>
      </c>
      <c r="FN95" s="13">
        <v>1000</v>
      </c>
      <c r="FO95" s="13">
        <v>9.14</v>
      </c>
      <c r="FP95" s="13">
        <v>120</v>
      </c>
      <c r="FQ95" s="13">
        <v>120</v>
      </c>
      <c r="FR95" s="13">
        <v>8.68</v>
      </c>
      <c r="FS95" s="13">
        <v>200</v>
      </c>
      <c r="FT95" s="13">
        <v>200</v>
      </c>
      <c r="FU95" s="13">
        <v>19.489999999999998</v>
      </c>
      <c r="FV95" s="13">
        <v>200</v>
      </c>
      <c r="FW95" s="13">
        <v>200</v>
      </c>
      <c r="FX95" s="13">
        <v>31872</v>
      </c>
      <c r="FY95" s="13">
        <v>200</v>
      </c>
      <c r="FZ95" s="13">
        <v>13000</v>
      </c>
      <c r="GA95" s="13">
        <v>7489.47</v>
      </c>
      <c r="GB95" s="13">
        <v>24000</v>
      </c>
      <c r="GC95" s="13">
        <v>24000</v>
      </c>
      <c r="GD95" s="13"/>
      <c r="GE95" s="13"/>
      <c r="GF95" s="13">
        <v>6449.21</v>
      </c>
      <c r="GG95" s="13">
        <v>6449.21</v>
      </c>
      <c r="GH95" s="13">
        <v>4715.8</v>
      </c>
      <c r="GI95" s="13">
        <v>0</v>
      </c>
      <c r="GJ95" s="13">
        <v>0</v>
      </c>
      <c r="GK95" s="13">
        <v>717.65</v>
      </c>
      <c r="GL95" s="13">
        <v>0</v>
      </c>
      <c r="GM95" s="13">
        <v>0</v>
      </c>
      <c r="GN95" s="13">
        <v>0</v>
      </c>
      <c r="GO95" s="13">
        <v>0</v>
      </c>
      <c r="GP95" s="13">
        <v>0</v>
      </c>
      <c r="GQ95" s="13">
        <v>5.14</v>
      </c>
      <c r="GR95" s="13">
        <v>0</v>
      </c>
      <c r="GS95" s="13">
        <v>0</v>
      </c>
      <c r="GT95" s="13">
        <v>14.32</v>
      </c>
      <c r="GU95" s="13">
        <v>0</v>
      </c>
      <c r="GV95" s="13">
        <v>0</v>
      </c>
      <c r="GW95" s="13">
        <v>19.920000000000002</v>
      </c>
      <c r="GX95" s="13">
        <v>0</v>
      </c>
      <c r="GY95" s="13">
        <v>10</v>
      </c>
      <c r="GZ95" s="13">
        <v>20.100000000000001</v>
      </c>
      <c r="HA95" s="13">
        <v>0</v>
      </c>
      <c r="HB95" s="13">
        <v>0</v>
      </c>
      <c r="HC95" s="13">
        <v>16.489999999999998</v>
      </c>
      <c r="HD95" s="13">
        <v>24.5</v>
      </c>
      <c r="HE95" s="13">
        <v>24.5</v>
      </c>
      <c r="HF95" s="13">
        <v>60.89</v>
      </c>
      <c r="HG95" s="13">
        <v>0</v>
      </c>
      <c r="HH95" s="13">
        <v>0</v>
      </c>
      <c r="HI95" s="13">
        <v>0</v>
      </c>
      <c r="HJ95" s="13">
        <v>0</v>
      </c>
      <c r="HK95" s="13">
        <v>0</v>
      </c>
      <c r="HL95" s="13">
        <v>3545.32</v>
      </c>
      <c r="HM95" s="13">
        <v>0</v>
      </c>
      <c r="HN95" s="13">
        <v>0</v>
      </c>
      <c r="HO95" s="13"/>
      <c r="HP95" s="13"/>
      <c r="HQ95" s="13">
        <v>0</v>
      </c>
      <c r="HR95" s="13">
        <v>0</v>
      </c>
      <c r="HS95" s="13">
        <v>0</v>
      </c>
      <c r="HT95" s="13">
        <v>0</v>
      </c>
      <c r="HU95" s="13">
        <v>0</v>
      </c>
      <c r="HV95" s="13">
        <v>0</v>
      </c>
      <c r="HW95" s="13">
        <v>0</v>
      </c>
      <c r="HX95" s="13">
        <v>0</v>
      </c>
      <c r="HY95" s="13">
        <v>0</v>
      </c>
      <c r="HZ95" s="13">
        <v>0</v>
      </c>
      <c r="IA95" s="13">
        <v>0</v>
      </c>
      <c r="IB95" s="13">
        <v>0</v>
      </c>
      <c r="IC95" s="13">
        <v>0</v>
      </c>
      <c r="ID95" s="13">
        <v>0</v>
      </c>
      <c r="IE95" s="13">
        <v>0</v>
      </c>
      <c r="IF95" s="13">
        <v>0</v>
      </c>
      <c r="IG95" s="13">
        <v>0</v>
      </c>
      <c r="IH95" s="13">
        <v>0</v>
      </c>
      <c r="II95" s="13">
        <v>0</v>
      </c>
      <c r="IJ95" s="13">
        <v>0</v>
      </c>
      <c r="IK95" s="13">
        <v>0</v>
      </c>
      <c r="IL95" s="13">
        <v>0</v>
      </c>
      <c r="IM95" s="13">
        <v>0</v>
      </c>
      <c r="IN95" s="13">
        <v>91.4</v>
      </c>
      <c r="IO95" s="13">
        <v>100</v>
      </c>
      <c r="IP95" s="13">
        <v>100</v>
      </c>
      <c r="IQ95" s="13">
        <v>0</v>
      </c>
      <c r="IR95" s="13">
        <v>0</v>
      </c>
      <c r="IS95" s="13">
        <v>0</v>
      </c>
      <c r="IT95" s="13">
        <v>0</v>
      </c>
      <c r="IU95" s="13">
        <v>0</v>
      </c>
      <c r="IV95" s="13">
        <v>0</v>
      </c>
      <c r="IW95" s="13">
        <v>0</v>
      </c>
      <c r="IX95" s="13">
        <v>0</v>
      </c>
      <c r="IY95" s="13">
        <v>0</v>
      </c>
      <c r="IZ95" s="13"/>
      <c r="JA95" s="13"/>
      <c r="JB95" s="13">
        <f>C95+BY95+AN95+DJ95+EU95+GF95+HQ95</f>
        <v>28040.050000000003</v>
      </c>
      <c r="JC95" s="13">
        <f>D95+BZ95+AO95+DK95+EV95+GG95+HR95</f>
        <v>28040.050000000003</v>
      </c>
      <c r="JD95" s="13">
        <f>E95+CA95+AP95+DL95+EW95+GH95+HS95</f>
        <v>20503.530000000002</v>
      </c>
      <c r="JE95" s="13">
        <f>F95+CB95+AQ95+DM95+EX95+GI95+HT95</f>
        <v>24400</v>
      </c>
      <c r="JF95" s="13">
        <f>G95+CC95+AR95+DN95+EY95+GJ95+HU95</f>
        <v>24400</v>
      </c>
      <c r="JG95" s="13">
        <f>H95+CD95+AS95+DO95+EZ95+GK95+HV95</f>
        <v>18904.440000000002</v>
      </c>
      <c r="JH95" s="13">
        <f>I95+CE95+AT95+DP95+FA95+GL95+HW95</f>
        <v>20004.7</v>
      </c>
      <c r="JI95" s="13">
        <f>J95+CF95+AU95+DQ95+FB95+GM95+HX95</f>
        <v>24000</v>
      </c>
      <c r="JJ95" s="13">
        <f>K95+CG95+AV95+DR95+FC95+GN95+HY95</f>
        <v>21869.5</v>
      </c>
      <c r="JK95" s="13">
        <f>L95+CH95+AW95+DS95+FD95+GO95+HZ95</f>
        <v>14000</v>
      </c>
      <c r="JL95" s="13">
        <f>M95+CI95+AX95+DT95+FE95+GP95+IA95</f>
        <v>14004.8</v>
      </c>
      <c r="JM95" s="13">
        <f>N95+CJ95+AY95+DU95+FF95+GQ95+IB95</f>
        <v>6175.56</v>
      </c>
      <c r="JN95" s="13">
        <f>O95+CK95+AZ95+DV95+FG95+GR95+IC95</f>
        <v>3930</v>
      </c>
      <c r="JO95" s="13">
        <f>P95+CL95+BA95+DW95+FH95+GS95+ID95</f>
        <v>10</v>
      </c>
      <c r="JP95" s="13">
        <f>Q95+CM95+BB95+DX95+FI95+GT95+IE95</f>
        <v>65.009999999999991</v>
      </c>
      <c r="JQ95" s="13">
        <f>R95+CN95+BC95+DY95+FJ95+GU95+IF95</f>
        <v>3929.7</v>
      </c>
      <c r="JR95" s="13">
        <f>S95+CO95+BD95+DZ95+FK95+GV95+IG95</f>
        <v>3969.7</v>
      </c>
      <c r="JS95" s="13">
        <f>T95+CP95+BE95+EA95+FL95+GW95+IH95</f>
        <v>99.76</v>
      </c>
      <c r="JT95" s="13">
        <f>U95+CQ95+BF95+EB95+FM95+GX95+II95</f>
        <v>4075</v>
      </c>
      <c r="JU95" s="13">
        <f>V95+CR95+BG95+EC95+FN95+GY95+IJ95</f>
        <v>1088</v>
      </c>
      <c r="JV95" s="13">
        <f>W95+CS95+BH95+ED95+FO95+GZ95+IK95</f>
        <v>91.4</v>
      </c>
      <c r="JW95" s="13">
        <f>X95+CT95+BI95+EE95+FP95+HA95+IL95</f>
        <v>305</v>
      </c>
      <c r="JX95" s="13">
        <f>Y95+CU95+BJ95+EF95+FQ95+HB95+IM95</f>
        <v>305</v>
      </c>
      <c r="JY95" s="13">
        <f>Z95+BK95+CV95+EG95+FR95+HC95+IN95</f>
        <v>178.2</v>
      </c>
      <c r="JZ95" s="13">
        <f>AA95+BL95+CW95+EH95+FS95+HD95+IO95</f>
        <v>567.1</v>
      </c>
      <c r="KA95" s="13">
        <f>AB95+BM95+CX95+EI95+FT95+HE95+IP95</f>
        <v>558</v>
      </c>
      <c r="KB95" s="13">
        <f>AC95+BN95+CY95+EJ95+FU95+HF95+IQ95</f>
        <v>151.01</v>
      </c>
      <c r="KC95" s="13">
        <f>AD95+BO95+CZ95+EK95+FV95+HG95+IR95</f>
        <v>704.7</v>
      </c>
      <c r="KD95" s="13">
        <f>AE95+BP95+DA95+EL95+FW95+HH95+IS95</f>
        <v>704.7</v>
      </c>
      <c r="KE95" s="13">
        <f>AF95+BQ95+DB95+EM95+FX95+HI95+IT95</f>
        <v>31999.4</v>
      </c>
      <c r="KF95" s="13">
        <f>AG95+BR95+DC95+EN95+FY95+HJ95+IU95</f>
        <v>705</v>
      </c>
      <c r="KG95" s="13">
        <f>AH95+BS95+DD95+EO95+FZ95+HK95+IV95</f>
        <v>13505</v>
      </c>
      <c r="KH95" s="13">
        <f>AI95+BT95+DE95+EP95+GA95+HL95+IW95</f>
        <v>21025.489999999998</v>
      </c>
      <c r="KI95" s="13">
        <f>AJ95+BU95+DF95+EQ95+GB95+HM95+IX95</f>
        <v>24215</v>
      </c>
      <c r="KJ95" s="13">
        <f>AK95+BV95+DG95+ER95+GC95+HN95+IY95</f>
        <v>24215</v>
      </c>
      <c r="KK95" s="13">
        <f>AL95+BW95+DH95+ES95+GD95+HO95+IZ95</f>
        <v>0</v>
      </c>
      <c r="KL95" s="13">
        <f>AM95+BX95+DI95+ET95+GE95+HP95+JA95</f>
        <v>0</v>
      </c>
    </row>
    <row r="96" spans="1:298" ht="30" x14ac:dyDescent="0.25">
      <c r="A96" s="5">
        <v>4512</v>
      </c>
      <c r="B96" s="9" t="s">
        <v>56</v>
      </c>
      <c r="C96" s="13">
        <v>722.3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/>
      <c r="AM96" s="13"/>
      <c r="AN96" s="13">
        <v>5489.46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1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3">
        <v>0</v>
      </c>
      <c r="BP96" s="13">
        <v>0</v>
      </c>
      <c r="BQ96" s="13">
        <v>21.6</v>
      </c>
      <c r="BR96" s="13">
        <v>40</v>
      </c>
      <c r="BS96" s="13">
        <v>40</v>
      </c>
      <c r="BT96" s="13">
        <v>57.6</v>
      </c>
      <c r="BU96" s="13">
        <v>60</v>
      </c>
      <c r="BV96" s="13">
        <v>60</v>
      </c>
      <c r="BW96" s="13"/>
      <c r="BX96" s="13"/>
      <c r="BY96" s="13">
        <v>3322.57</v>
      </c>
      <c r="BZ96" s="13">
        <v>0</v>
      </c>
      <c r="CA96" s="13">
        <v>0</v>
      </c>
      <c r="CB96" s="13">
        <v>0</v>
      </c>
      <c r="CC96" s="13">
        <v>0</v>
      </c>
      <c r="CD96" s="13">
        <v>0</v>
      </c>
      <c r="CE96" s="13">
        <v>0</v>
      </c>
      <c r="CF96" s="13">
        <v>0</v>
      </c>
      <c r="CG96" s="13">
        <v>0</v>
      </c>
      <c r="CH96" s="13">
        <v>0</v>
      </c>
      <c r="CI96" s="13">
        <v>0</v>
      </c>
      <c r="CJ96" s="13">
        <v>0</v>
      </c>
      <c r="CK96" s="13">
        <v>0</v>
      </c>
      <c r="CL96" s="13">
        <v>0</v>
      </c>
      <c r="CM96" s="13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3">
        <v>0</v>
      </c>
      <c r="CT96" s="13">
        <v>0</v>
      </c>
      <c r="CU96" s="13">
        <v>0</v>
      </c>
      <c r="CV96" s="13">
        <v>0</v>
      </c>
      <c r="CW96" s="13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42</v>
      </c>
      <c r="DC96" s="13">
        <v>41</v>
      </c>
      <c r="DD96" s="13">
        <v>41</v>
      </c>
      <c r="DE96" s="13">
        <v>0</v>
      </c>
      <c r="DF96" s="13">
        <v>80</v>
      </c>
      <c r="DG96" s="13">
        <v>80</v>
      </c>
      <c r="DH96" s="13"/>
      <c r="DI96" s="13"/>
      <c r="DJ96" s="13">
        <v>144.46</v>
      </c>
      <c r="DK96" s="13">
        <v>0</v>
      </c>
      <c r="DL96" s="13">
        <v>0</v>
      </c>
      <c r="DM96" s="13">
        <v>0</v>
      </c>
      <c r="DN96" s="13">
        <v>0</v>
      </c>
      <c r="DO96" s="13">
        <v>0</v>
      </c>
      <c r="DP96" s="13">
        <v>0</v>
      </c>
      <c r="DQ96" s="13">
        <v>0</v>
      </c>
      <c r="DR96" s="13">
        <v>0</v>
      </c>
      <c r="DS96" s="13">
        <v>0</v>
      </c>
      <c r="DT96" s="13">
        <v>0</v>
      </c>
      <c r="DU96" s="13">
        <v>0</v>
      </c>
      <c r="DV96" s="13">
        <v>0</v>
      </c>
      <c r="DW96" s="13">
        <v>0</v>
      </c>
      <c r="DX96" s="13">
        <v>0</v>
      </c>
      <c r="DY96" s="13">
        <v>0</v>
      </c>
      <c r="DZ96" s="13">
        <v>0</v>
      </c>
      <c r="EA96" s="13">
        <v>0</v>
      </c>
      <c r="EB96" s="13">
        <v>0</v>
      </c>
      <c r="EC96" s="13">
        <v>0</v>
      </c>
      <c r="ED96" s="13">
        <v>0</v>
      </c>
      <c r="EE96" s="13">
        <v>0</v>
      </c>
      <c r="EF96" s="13">
        <v>0</v>
      </c>
      <c r="EG96" s="13">
        <v>0</v>
      </c>
      <c r="EH96" s="13">
        <v>0</v>
      </c>
      <c r="EI96" s="13">
        <v>0</v>
      </c>
      <c r="EJ96" s="13">
        <v>0</v>
      </c>
      <c r="EK96" s="13">
        <v>0</v>
      </c>
      <c r="EL96" s="13">
        <v>0</v>
      </c>
      <c r="EM96" s="13">
        <v>0</v>
      </c>
      <c r="EN96" s="13">
        <v>0</v>
      </c>
      <c r="EO96" s="13">
        <v>0</v>
      </c>
      <c r="EP96" s="13">
        <v>0</v>
      </c>
      <c r="EQ96" s="13">
        <v>0</v>
      </c>
      <c r="ER96" s="13">
        <v>0</v>
      </c>
      <c r="ES96" s="13"/>
      <c r="ET96" s="13"/>
      <c r="EU96" s="13">
        <v>1444.6</v>
      </c>
      <c r="EV96" s="13">
        <v>0</v>
      </c>
      <c r="EW96" s="13">
        <v>0</v>
      </c>
      <c r="EX96" s="13">
        <v>0</v>
      </c>
      <c r="EY96" s="13">
        <v>0</v>
      </c>
      <c r="EZ96" s="13">
        <v>0</v>
      </c>
      <c r="FA96" s="13">
        <v>0</v>
      </c>
      <c r="FB96" s="13">
        <v>0</v>
      </c>
      <c r="FC96" s="13">
        <v>0</v>
      </c>
      <c r="FD96" s="13">
        <v>0</v>
      </c>
      <c r="FE96" s="13">
        <v>0</v>
      </c>
      <c r="FF96" s="13">
        <v>43</v>
      </c>
      <c r="FG96" s="13">
        <v>0</v>
      </c>
      <c r="FH96" s="13">
        <v>0</v>
      </c>
      <c r="FI96" s="13">
        <v>0</v>
      </c>
      <c r="FJ96" s="13">
        <v>0</v>
      </c>
      <c r="FK96" s="13">
        <v>0</v>
      </c>
      <c r="FL96" s="13">
        <v>0</v>
      </c>
      <c r="FM96" s="13">
        <v>0</v>
      </c>
      <c r="FN96" s="13">
        <v>0</v>
      </c>
      <c r="FO96" s="13">
        <v>0</v>
      </c>
      <c r="FP96" s="13">
        <v>0</v>
      </c>
      <c r="FQ96" s="13">
        <v>0</v>
      </c>
      <c r="FR96" s="13">
        <v>0</v>
      </c>
      <c r="FS96" s="13">
        <v>0</v>
      </c>
      <c r="FT96" s="13">
        <v>0</v>
      </c>
      <c r="FU96" s="13">
        <v>0</v>
      </c>
      <c r="FV96" s="13">
        <v>0</v>
      </c>
      <c r="FW96" s="13">
        <v>0</v>
      </c>
      <c r="FX96" s="13">
        <v>15936</v>
      </c>
      <c r="FY96" s="13">
        <v>17112</v>
      </c>
      <c r="FZ96" s="13">
        <v>17112</v>
      </c>
      <c r="GA96" s="13">
        <v>4755.1099999999997</v>
      </c>
      <c r="GB96" s="13">
        <v>19000</v>
      </c>
      <c r="GC96" s="13">
        <v>19000</v>
      </c>
      <c r="GD96" s="13"/>
      <c r="GE96" s="13"/>
      <c r="GF96" s="13">
        <v>3322.57</v>
      </c>
      <c r="GG96" s="13">
        <v>0</v>
      </c>
      <c r="GH96" s="13">
        <v>0</v>
      </c>
      <c r="GI96" s="13">
        <v>0</v>
      </c>
      <c r="GJ96" s="13">
        <v>0</v>
      </c>
      <c r="GK96" s="13">
        <v>0</v>
      </c>
      <c r="GL96" s="13">
        <v>0</v>
      </c>
      <c r="GM96" s="13">
        <v>0</v>
      </c>
      <c r="GN96" s="13">
        <v>0</v>
      </c>
      <c r="GO96" s="13">
        <v>0</v>
      </c>
      <c r="GP96" s="13">
        <v>0</v>
      </c>
      <c r="GQ96" s="13">
        <v>0</v>
      </c>
      <c r="GR96" s="13">
        <v>0</v>
      </c>
      <c r="GS96" s="13">
        <v>0</v>
      </c>
      <c r="GT96" s="13">
        <v>0</v>
      </c>
      <c r="GU96" s="13">
        <v>0</v>
      </c>
      <c r="GV96" s="13">
        <v>0</v>
      </c>
      <c r="GW96" s="13">
        <v>0</v>
      </c>
      <c r="GX96" s="13">
        <v>0</v>
      </c>
      <c r="GY96" s="13">
        <v>0</v>
      </c>
      <c r="GZ96" s="13">
        <v>0</v>
      </c>
      <c r="HA96" s="13">
        <v>0</v>
      </c>
      <c r="HB96" s="13">
        <v>0</v>
      </c>
      <c r="HC96" s="13">
        <v>0</v>
      </c>
      <c r="HD96" s="13">
        <v>0</v>
      </c>
      <c r="HE96" s="13">
        <v>0</v>
      </c>
      <c r="HF96" s="13">
        <v>0</v>
      </c>
      <c r="HG96" s="13">
        <v>0</v>
      </c>
      <c r="HH96" s="13">
        <v>0</v>
      </c>
      <c r="HI96" s="13">
        <v>0</v>
      </c>
      <c r="HJ96" s="13">
        <v>0</v>
      </c>
      <c r="HK96" s="13">
        <v>0</v>
      </c>
      <c r="HL96" s="13">
        <v>0</v>
      </c>
      <c r="HM96" s="13">
        <v>0</v>
      </c>
      <c r="HN96" s="13">
        <v>0</v>
      </c>
      <c r="HO96" s="13"/>
      <c r="HP96" s="13"/>
      <c r="HQ96" s="13">
        <v>0</v>
      </c>
      <c r="HR96" s="13">
        <v>7000</v>
      </c>
      <c r="HS96" s="13">
        <v>10246.469999999999</v>
      </c>
      <c r="HT96" s="13">
        <v>11000</v>
      </c>
      <c r="HU96" s="13">
        <v>7816.57</v>
      </c>
      <c r="HV96" s="13">
        <v>9446.56</v>
      </c>
      <c r="HW96" s="13">
        <v>0</v>
      </c>
      <c r="HX96" s="13">
        <v>7000</v>
      </c>
      <c r="HY96" s="13">
        <v>10934.5</v>
      </c>
      <c r="HZ96" s="13">
        <v>7000</v>
      </c>
      <c r="IA96" s="13">
        <v>7000</v>
      </c>
      <c r="IB96" s="13">
        <v>3087.44</v>
      </c>
      <c r="IC96" s="13">
        <v>0</v>
      </c>
      <c r="ID96" s="13">
        <v>4.8</v>
      </c>
      <c r="IE96" s="13">
        <v>32.99</v>
      </c>
      <c r="IF96" s="13">
        <v>0</v>
      </c>
      <c r="IG96" s="13">
        <v>4.8</v>
      </c>
      <c r="IH96" s="13">
        <v>50.24</v>
      </c>
      <c r="II96" s="13">
        <v>32</v>
      </c>
      <c r="IJ96" s="13">
        <v>32</v>
      </c>
      <c r="IK96" s="13">
        <v>45.6</v>
      </c>
      <c r="IL96" s="13">
        <v>30</v>
      </c>
      <c r="IM96" s="13">
        <v>30</v>
      </c>
      <c r="IN96" s="13">
        <v>212.8</v>
      </c>
      <c r="IO96" s="13">
        <v>300</v>
      </c>
      <c r="IP96" s="13">
        <v>300</v>
      </c>
      <c r="IQ96" s="13">
        <v>121.44</v>
      </c>
      <c r="IR96" s="13">
        <v>0</v>
      </c>
      <c r="IS96" s="13">
        <v>0</v>
      </c>
      <c r="IT96" s="13">
        <v>0</v>
      </c>
      <c r="IU96" s="13">
        <v>0</v>
      </c>
      <c r="IV96" s="13">
        <v>0</v>
      </c>
      <c r="IW96" s="13">
        <v>0</v>
      </c>
      <c r="IX96" s="13">
        <v>0</v>
      </c>
      <c r="IY96" s="13">
        <v>0</v>
      </c>
      <c r="IZ96" s="13"/>
      <c r="JA96" s="13"/>
      <c r="JB96" s="13">
        <f>C96+BY96+AN96+DJ96+EU96+GF96+HQ96</f>
        <v>14445.96</v>
      </c>
      <c r="JC96" s="13">
        <f>D96+BZ96+AO96+DK96+EV96+GG96+HR96</f>
        <v>7000</v>
      </c>
      <c r="JD96" s="13">
        <f>E96+CA96+AP96+DL96+EW96+GH96+HS96</f>
        <v>10246.469999999999</v>
      </c>
      <c r="JE96" s="13">
        <f>F96+CB96+AQ96+DM96+EX96+GI96+HT96</f>
        <v>11000</v>
      </c>
      <c r="JF96" s="13">
        <f>G96+CC96+AR96+DN96+EY96+GJ96+HU96</f>
        <v>7816.57</v>
      </c>
      <c r="JG96" s="13">
        <f>H96+CD96+AS96+DO96+EZ96+GK96+HV96</f>
        <v>9446.56</v>
      </c>
      <c r="JH96" s="13">
        <f>I96+CE96+AT96+DP96+FA96+GL96+HW96</f>
        <v>0</v>
      </c>
      <c r="JI96" s="13">
        <f>J96+CF96+AU96+DQ96+FB96+GM96+HX96</f>
        <v>7000</v>
      </c>
      <c r="JJ96" s="13">
        <f>K96+CG96+AV96+DR96+FC96+GN96+HY96</f>
        <v>10934.5</v>
      </c>
      <c r="JK96" s="13">
        <f>L96+CH96+AW96+DS96+FD96+GO96+HZ96</f>
        <v>7000</v>
      </c>
      <c r="JL96" s="13">
        <f>M96+CI96+AX96+DT96+FE96+GP96+IA96</f>
        <v>7000</v>
      </c>
      <c r="JM96" s="13">
        <f>N96+CJ96+AY96+DU96+FF96+GQ96+IB96</f>
        <v>3130.44</v>
      </c>
      <c r="JN96" s="13">
        <f>O96+CK96+AZ96+DV96+FG96+GR96+IC96</f>
        <v>0</v>
      </c>
      <c r="JO96" s="13">
        <f>P96+CL96+BA96+DW96+FH96+GS96+ID96</f>
        <v>4.8</v>
      </c>
      <c r="JP96" s="13">
        <f>Q96+CM96+BB96+DX96+FI96+GT96+IE96</f>
        <v>32.99</v>
      </c>
      <c r="JQ96" s="13">
        <f>R96+CN96+BC96+DY96+FJ96+GU96+IF96</f>
        <v>0</v>
      </c>
      <c r="JR96" s="13">
        <f>S96+CO96+BD96+DZ96+FK96+GV96+IG96</f>
        <v>4.8</v>
      </c>
      <c r="JS96" s="13">
        <f>T96+CP96+BE96+EA96+FL96+GW96+IH96</f>
        <v>50.24</v>
      </c>
      <c r="JT96" s="13">
        <f>U96+CQ96+BF96+EB96+FM96+GX96+II96</f>
        <v>32</v>
      </c>
      <c r="JU96" s="13">
        <f>V96+CR96+BG96+EC96+FN96+GY96+IJ96</f>
        <v>32</v>
      </c>
      <c r="JV96" s="13">
        <f>W96+CS96+BH96+ED96+FO96+GZ96+IK96</f>
        <v>45.6</v>
      </c>
      <c r="JW96" s="13">
        <f>X96+CT96+BI96+EE96+FP96+HA96+IL96</f>
        <v>30</v>
      </c>
      <c r="JX96" s="13">
        <f>Y96+CU96+BJ96+EF96+FQ96+HB96+IM96</f>
        <v>30</v>
      </c>
      <c r="JY96" s="13">
        <f>Z96+BK96+CV96+EG96+FR96+HC96+IN96</f>
        <v>212.8</v>
      </c>
      <c r="JZ96" s="13">
        <f>AA96+BL96+CW96+EH96+FS96+HD96+IO96</f>
        <v>300</v>
      </c>
      <c r="KA96" s="13">
        <f>AB96+BM96+CX96+EI96+FT96+HE96+IP96</f>
        <v>300</v>
      </c>
      <c r="KB96" s="13">
        <f>AC96+BN96+CY96+EJ96+FU96+HF96+IQ96</f>
        <v>121.44</v>
      </c>
      <c r="KC96" s="13">
        <f>AD96+BO96+CZ96+EK96+FV96+HG96+IR96</f>
        <v>0</v>
      </c>
      <c r="KD96" s="13">
        <f>AE96+BP96+DA96+EL96+FW96+HH96+IS96</f>
        <v>0</v>
      </c>
      <c r="KE96" s="13">
        <f>AF96+BQ96+DB96+EM96+FX96+HI96+IT96</f>
        <v>15999.6</v>
      </c>
      <c r="KF96" s="13">
        <f>AG96+BR96+DC96+EN96+FY96+HJ96+IU96</f>
        <v>17193</v>
      </c>
      <c r="KG96" s="13">
        <f>AH96+BS96+DD96+EO96+FZ96+HK96+IV96</f>
        <v>17193</v>
      </c>
      <c r="KH96" s="13">
        <f>AI96+BT96+DE96+EP96+GA96+HL96+IW96</f>
        <v>4812.71</v>
      </c>
      <c r="KI96" s="13">
        <f>AJ96+BU96+DF96+EQ96+GB96+HM96+IX96</f>
        <v>19140</v>
      </c>
      <c r="KJ96" s="13">
        <f>AK96+BV96+DG96+ER96+GC96+HN96+IY96</f>
        <v>19140</v>
      </c>
      <c r="KK96" s="13">
        <f>AL96+BW96+DH96+ES96+GD96+HO96+IZ96</f>
        <v>0</v>
      </c>
      <c r="KL96" s="13">
        <f>AM96+BX96+DI96+ET96+GE96+HP96+JA96</f>
        <v>0</v>
      </c>
    </row>
    <row r="97" spans="1:298" x14ac:dyDescent="0.25">
      <c r="A97" s="5">
        <v>4513</v>
      </c>
      <c r="B97" s="9" t="s">
        <v>57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1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/>
      <c r="AM97" s="13"/>
      <c r="AN97" s="13">
        <v>0</v>
      </c>
      <c r="AO97" s="13">
        <v>136000</v>
      </c>
      <c r="AP97" s="13">
        <v>100706</v>
      </c>
      <c r="AQ97" s="13">
        <v>112300</v>
      </c>
      <c r="AR97" s="13">
        <v>105300</v>
      </c>
      <c r="AS97" s="13">
        <v>79243.839999999997</v>
      </c>
      <c r="AT97" s="13">
        <v>109500</v>
      </c>
      <c r="AU97" s="13">
        <v>109500</v>
      </c>
      <c r="AV97" s="13">
        <v>77269.600000000006</v>
      </c>
      <c r="AW97" s="13">
        <v>81120</v>
      </c>
      <c r="AX97" s="13">
        <v>89000</v>
      </c>
      <c r="AY97" s="13">
        <v>93255.6</v>
      </c>
      <c r="AZ97" s="13">
        <v>137426</v>
      </c>
      <c r="BA97" s="13">
        <v>137426</v>
      </c>
      <c r="BB97" s="13">
        <v>2510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13">
        <v>0</v>
      </c>
      <c r="BI97" s="13">
        <v>0</v>
      </c>
      <c r="BJ97" s="13">
        <v>0</v>
      </c>
      <c r="BK97" s="13">
        <v>0</v>
      </c>
      <c r="BL97" s="13">
        <v>0</v>
      </c>
      <c r="BM97" s="13">
        <v>0</v>
      </c>
      <c r="BN97" s="13">
        <v>0</v>
      </c>
      <c r="BO97" s="13">
        <v>0</v>
      </c>
      <c r="BP97" s="13">
        <v>0</v>
      </c>
      <c r="BQ97" s="13">
        <v>0</v>
      </c>
      <c r="BR97" s="13">
        <v>0</v>
      </c>
      <c r="BS97" s="13">
        <v>0</v>
      </c>
      <c r="BT97" s="13">
        <v>0</v>
      </c>
      <c r="BU97" s="13">
        <v>0</v>
      </c>
      <c r="BV97" s="13">
        <v>0</v>
      </c>
      <c r="BW97" s="13"/>
      <c r="BX97" s="13"/>
      <c r="BY97" s="13">
        <v>136000</v>
      </c>
      <c r="BZ97" s="13">
        <v>0</v>
      </c>
      <c r="CA97" s="13">
        <v>112.5</v>
      </c>
      <c r="CB97" s="13">
        <v>4000</v>
      </c>
      <c r="CC97" s="13">
        <v>1000</v>
      </c>
      <c r="CD97" s="13">
        <v>0</v>
      </c>
      <c r="CE97" s="13">
        <v>1000</v>
      </c>
      <c r="CF97" s="13">
        <v>1000</v>
      </c>
      <c r="CG97" s="13">
        <v>0</v>
      </c>
      <c r="CH97" s="13">
        <v>780</v>
      </c>
      <c r="CI97" s="13">
        <v>780</v>
      </c>
      <c r="CJ97" s="13">
        <v>0</v>
      </c>
      <c r="CK97" s="13">
        <v>234</v>
      </c>
      <c r="CL97" s="13">
        <v>1000</v>
      </c>
      <c r="CM97" s="13">
        <v>0</v>
      </c>
      <c r="CN97" s="13">
        <v>0</v>
      </c>
      <c r="CO97" s="13">
        <v>0</v>
      </c>
      <c r="CP97" s="13">
        <v>0</v>
      </c>
      <c r="CQ97" s="13">
        <v>0</v>
      </c>
      <c r="CR97" s="13">
        <v>0</v>
      </c>
      <c r="CS97" s="13">
        <v>0</v>
      </c>
      <c r="CT97" s="13">
        <v>0</v>
      </c>
      <c r="CU97" s="13">
        <v>0</v>
      </c>
      <c r="CV97" s="13">
        <v>0</v>
      </c>
      <c r="CW97" s="13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3">
        <v>0</v>
      </c>
      <c r="DD97" s="13">
        <v>0</v>
      </c>
      <c r="DE97" s="13"/>
      <c r="DF97" s="13">
        <v>0</v>
      </c>
      <c r="DG97" s="13">
        <v>0</v>
      </c>
      <c r="DH97" s="13"/>
      <c r="DI97" s="13"/>
      <c r="DJ97" s="13">
        <v>0</v>
      </c>
      <c r="DK97" s="13">
        <v>0</v>
      </c>
      <c r="DL97" s="13">
        <v>0</v>
      </c>
      <c r="DM97" s="13">
        <v>0</v>
      </c>
      <c r="DN97" s="13">
        <v>0</v>
      </c>
      <c r="DO97" s="13">
        <v>0</v>
      </c>
      <c r="DP97" s="13">
        <v>0</v>
      </c>
      <c r="DQ97" s="13">
        <v>0</v>
      </c>
      <c r="DR97" s="13">
        <v>0</v>
      </c>
      <c r="DS97" s="13">
        <v>0</v>
      </c>
      <c r="DT97" s="13">
        <v>0</v>
      </c>
      <c r="DU97" s="13">
        <v>0</v>
      </c>
      <c r="DV97" s="13">
        <v>0</v>
      </c>
      <c r="DW97" s="13">
        <v>0</v>
      </c>
      <c r="DX97" s="13">
        <v>0</v>
      </c>
      <c r="DY97" s="13">
        <v>0</v>
      </c>
      <c r="DZ97" s="13">
        <v>0</v>
      </c>
      <c r="EA97" s="13">
        <v>0</v>
      </c>
      <c r="EB97" s="13">
        <v>0</v>
      </c>
      <c r="EC97" s="13">
        <v>0</v>
      </c>
      <c r="ED97" s="13">
        <v>0</v>
      </c>
      <c r="EE97" s="13">
        <v>0</v>
      </c>
      <c r="EF97" s="13">
        <v>0</v>
      </c>
      <c r="EG97" s="13">
        <v>0</v>
      </c>
      <c r="EH97" s="13">
        <v>0</v>
      </c>
      <c r="EI97" s="13">
        <v>0</v>
      </c>
      <c r="EJ97" s="13">
        <v>0</v>
      </c>
      <c r="EK97" s="13">
        <v>0</v>
      </c>
      <c r="EL97" s="13">
        <v>0</v>
      </c>
      <c r="EM97" s="13">
        <v>0</v>
      </c>
      <c r="EN97" s="13">
        <v>0</v>
      </c>
      <c r="EO97" s="13">
        <v>0</v>
      </c>
      <c r="EP97" s="13">
        <v>0</v>
      </c>
      <c r="EQ97" s="13">
        <v>0</v>
      </c>
      <c r="ER97" s="13">
        <v>0</v>
      </c>
      <c r="ES97" s="13"/>
      <c r="ET97" s="13"/>
      <c r="EU97" s="13">
        <v>0</v>
      </c>
      <c r="EV97" s="13">
        <v>0</v>
      </c>
      <c r="EW97" s="13">
        <v>0</v>
      </c>
      <c r="EX97" s="13">
        <v>0</v>
      </c>
      <c r="EY97" s="13">
        <v>0</v>
      </c>
      <c r="EZ97" s="13">
        <v>0</v>
      </c>
      <c r="FA97" s="13">
        <v>0</v>
      </c>
      <c r="FB97" s="13">
        <v>0</v>
      </c>
      <c r="FC97" s="13">
        <v>0</v>
      </c>
      <c r="FD97" s="13">
        <v>0</v>
      </c>
      <c r="FE97" s="13">
        <v>0</v>
      </c>
      <c r="FF97" s="13">
        <v>0</v>
      </c>
      <c r="FG97" s="13">
        <v>0</v>
      </c>
      <c r="FH97" s="13">
        <v>0</v>
      </c>
      <c r="FI97" s="13">
        <v>0</v>
      </c>
      <c r="FJ97" s="13">
        <v>0</v>
      </c>
      <c r="FK97" s="13">
        <v>0</v>
      </c>
      <c r="FL97" s="13">
        <v>0</v>
      </c>
      <c r="FM97" s="13">
        <v>0</v>
      </c>
      <c r="FN97" s="13">
        <v>0</v>
      </c>
      <c r="FO97" s="13">
        <v>0</v>
      </c>
      <c r="FP97" s="13">
        <v>0</v>
      </c>
      <c r="FQ97" s="13">
        <v>0</v>
      </c>
      <c r="FR97" s="13">
        <v>0</v>
      </c>
      <c r="FS97" s="13">
        <v>0</v>
      </c>
      <c r="FT97" s="13">
        <v>0</v>
      </c>
      <c r="FU97" s="13">
        <v>0</v>
      </c>
      <c r="FV97" s="13">
        <v>0</v>
      </c>
      <c r="FW97" s="13">
        <v>0</v>
      </c>
      <c r="FX97" s="13">
        <v>0</v>
      </c>
      <c r="FY97" s="13">
        <v>0</v>
      </c>
      <c r="FZ97" s="13">
        <v>0</v>
      </c>
      <c r="GA97" s="13"/>
      <c r="GB97" s="13">
        <v>0</v>
      </c>
      <c r="GC97" s="13">
        <v>0</v>
      </c>
      <c r="GD97" s="13"/>
      <c r="GE97" s="13"/>
      <c r="GF97" s="13">
        <v>0</v>
      </c>
      <c r="GG97" s="13">
        <v>0</v>
      </c>
      <c r="GH97" s="13">
        <v>0</v>
      </c>
      <c r="GI97" s="13">
        <v>0</v>
      </c>
      <c r="GJ97" s="13">
        <v>0</v>
      </c>
      <c r="GK97" s="13">
        <v>330.17</v>
      </c>
      <c r="GL97" s="13">
        <v>0</v>
      </c>
      <c r="GM97" s="13">
        <v>0</v>
      </c>
      <c r="GN97" s="13">
        <v>0</v>
      </c>
      <c r="GO97" s="13">
        <v>0</v>
      </c>
      <c r="GP97" s="13">
        <v>20</v>
      </c>
      <c r="GQ97" s="13">
        <v>20</v>
      </c>
      <c r="GR97" s="13">
        <v>0</v>
      </c>
      <c r="GS97" s="13">
        <v>0</v>
      </c>
      <c r="GT97" s="13">
        <v>0</v>
      </c>
      <c r="GU97" s="13">
        <v>0</v>
      </c>
      <c r="GV97" s="13">
        <v>0</v>
      </c>
      <c r="GW97" s="13">
        <v>0</v>
      </c>
      <c r="GX97" s="13">
        <v>0</v>
      </c>
      <c r="GY97" s="13">
        <v>0</v>
      </c>
      <c r="GZ97" s="13">
        <v>0</v>
      </c>
      <c r="HA97" s="13">
        <v>0</v>
      </c>
      <c r="HB97" s="13">
        <v>0</v>
      </c>
      <c r="HC97" s="13">
        <v>0</v>
      </c>
      <c r="HD97" s="13">
        <v>0</v>
      </c>
      <c r="HE97" s="13">
        <v>0</v>
      </c>
      <c r="HF97" s="13">
        <v>0</v>
      </c>
      <c r="HG97" s="13">
        <v>0</v>
      </c>
      <c r="HH97" s="13">
        <v>0</v>
      </c>
      <c r="HI97" s="13">
        <v>0</v>
      </c>
      <c r="HJ97" s="13">
        <v>0</v>
      </c>
      <c r="HK97" s="13">
        <v>0</v>
      </c>
      <c r="HL97" s="13">
        <v>0</v>
      </c>
      <c r="HM97" s="13">
        <v>0</v>
      </c>
      <c r="HN97" s="13">
        <v>0</v>
      </c>
      <c r="HO97" s="13"/>
      <c r="HP97" s="13"/>
      <c r="HQ97" s="13">
        <v>0</v>
      </c>
      <c r="HR97" s="13">
        <v>1408</v>
      </c>
      <c r="HS97" s="13">
        <v>1408</v>
      </c>
      <c r="HT97" s="13">
        <v>0</v>
      </c>
      <c r="HU97" s="13">
        <v>11000</v>
      </c>
      <c r="HV97" s="13">
        <v>10560</v>
      </c>
      <c r="HW97" s="13">
        <v>0</v>
      </c>
      <c r="HX97" s="13">
        <v>24310</v>
      </c>
      <c r="HY97" s="13">
        <v>12925</v>
      </c>
      <c r="HZ97" s="13">
        <v>23100</v>
      </c>
      <c r="IA97" s="13">
        <v>24100</v>
      </c>
      <c r="IB97" s="13">
        <v>17435</v>
      </c>
      <c r="IC97" s="13">
        <v>0</v>
      </c>
      <c r="ID97" s="13">
        <v>3000</v>
      </c>
      <c r="IE97" s="13">
        <v>0</v>
      </c>
      <c r="IF97" s="13">
        <v>0</v>
      </c>
      <c r="IG97" s="13">
        <v>0</v>
      </c>
      <c r="IH97" s="13">
        <v>0</v>
      </c>
      <c r="II97" s="13">
        <v>0</v>
      </c>
      <c r="IJ97" s="13">
        <v>0</v>
      </c>
      <c r="IK97" s="13">
        <v>0</v>
      </c>
      <c r="IL97" s="13">
        <v>0</v>
      </c>
      <c r="IM97" s="13">
        <v>0</v>
      </c>
      <c r="IN97" s="13">
        <v>0</v>
      </c>
      <c r="IO97" s="13">
        <v>0</v>
      </c>
      <c r="IP97" s="13">
        <v>0</v>
      </c>
      <c r="IQ97" s="13">
        <v>0</v>
      </c>
      <c r="IR97" s="13">
        <v>0</v>
      </c>
      <c r="IS97" s="13">
        <v>0</v>
      </c>
      <c r="IT97" s="13">
        <v>0</v>
      </c>
      <c r="IU97" s="13">
        <v>0</v>
      </c>
      <c r="IV97" s="13">
        <v>0</v>
      </c>
      <c r="IW97" s="13">
        <v>0</v>
      </c>
      <c r="IX97" s="13">
        <v>0</v>
      </c>
      <c r="IY97" s="13">
        <v>0</v>
      </c>
      <c r="IZ97" s="13"/>
      <c r="JA97" s="13"/>
      <c r="JB97" s="13">
        <f>C97+BY97+AN97+DJ97+EU97+GF97+HQ97</f>
        <v>136000</v>
      </c>
      <c r="JC97" s="13">
        <f>D97+BZ97+AO97+DK97+EV97+GG97+HR97</f>
        <v>137408</v>
      </c>
      <c r="JD97" s="13">
        <f>E97+CA97+AP97+DL97+EW97+GH97+HS97</f>
        <v>102226.5</v>
      </c>
      <c r="JE97" s="13">
        <f>F97+CB97+AQ97+DM97+EX97+GI97+HT97</f>
        <v>116300</v>
      </c>
      <c r="JF97" s="13">
        <f>G97+CC97+AR97+DN97+EY97+GJ97+HU97</f>
        <v>117300</v>
      </c>
      <c r="JG97" s="13">
        <f>H97+CD97+AS97+DO97+EZ97+GK97+HV97</f>
        <v>90134.01</v>
      </c>
      <c r="JH97" s="13">
        <f>I97+CE97+AT97+DP97+FA97+GL97+HW97</f>
        <v>110500</v>
      </c>
      <c r="JI97" s="13">
        <f>J97+CF97+AU97+DQ97+FB97+GM97+HX97</f>
        <v>134810</v>
      </c>
      <c r="JJ97" s="13">
        <f>K97+CG97+AV97+DR97+FC97+GN97+HY97</f>
        <v>90194.6</v>
      </c>
      <c r="JK97" s="13">
        <f>L97+CH97+AW97+DS97+FD97+GO97+HZ97</f>
        <v>105000</v>
      </c>
      <c r="JL97" s="13">
        <f>M97+CI97+AX97+DT97+FE97+GP97+IA97</f>
        <v>113900</v>
      </c>
      <c r="JM97" s="13">
        <f>N97+CJ97+AY97+DU97+FF97+GQ97+IB97</f>
        <v>110710.6</v>
      </c>
      <c r="JN97" s="13">
        <f>O97+CK97+AZ97+DV97+FG97+GR97+IC97</f>
        <v>137660</v>
      </c>
      <c r="JO97" s="13">
        <f>P97+CL97+BA97+DW97+FH97+GS97+ID97</f>
        <v>141426</v>
      </c>
      <c r="JP97" s="13">
        <f>Q97+CM97+BB97+DX97+FI97+GT97+IE97</f>
        <v>2510</v>
      </c>
      <c r="JQ97" s="13">
        <f>R97+CN97+BC97+DY97+FJ97+GU97+IF97</f>
        <v>0</v>
      </c>
      <c r="JR97" s="13">
        <f>S97+CO97+BD97+DZ97+FK97+GV97+IG97</f>
        <v>0</v>
      </c>
      <c r="JS97" s="13">
        <f>T97+CP97+BE97+EA97+FL97+GW97+IH97</f>
        <v>0</v>
      </c>
      <c r="JT97" s="13">
        <f>U97+CQ97+BF97+EB97+FM97+GX97+II97</f>
        <v>0</v>
      </c>
      <c r="JU97" s="13">
        <f>V97+CR97+BG97+EC97+FN97+GY97+IJ97</f>
        <v>0</v>
      </c>
      <c r="JV97" s="13">
        <f>W97+CS97+BH97+ED97+FO97+GZ97+IK97</f>
        <v>0</v>
      </c>
      <c r="JW97" s="13">
        <f>X97+CT97+BI97+EE97+FP97+HA97+IL97</f>
        <v>0</v>
      </c>
      <c r="JX97" s="13">
        <f>Y97+CU97+BJ97+EF97+FQ97+HB97+IM97</f>
        <v>0</v>
      </c>
      <c r="JY97" s="13">
        <f>Z97+BK97+CV97+EG97+FR97+HC97+IN97</f>
        <v>0</v>
      </c>
      <c r="JZ97" s="13">
        <f>AA97+BL97+CW97+EH97+FS97+HD97+IO97</f>
        <v>0</v>
      </c>
      <c r="KA97" s="13">
        <f>AB97+BM97+CX97+EI97+FT97+HE97+IP97</f>
        <v>0</v>
      </c>
      <c r="KB97" s="13">
        <f>AC97+BN97+CY97+EJ97+FU97+HF97+IQ97</f>
        <v>0</v>
      </c>
      <c r="KC97" s="13">
        <f>AD97+BO97+CZ97+EK97+FV97+HG97+IR97</f>
        <v>0</v>
      </c>
      <c r="KD97" s="13">
        <f>AE97+BP97+DA97+EL97+FW97+HH97+IS97</f>
        <v>0</v>
      </c>
      <c r="KE97" s="13">
        <f>AF97+BQ97+DB97+EM97+FX97+HI97+IT97</f>
        <v>0</v>
      </c>
      <c r="KF97" s="13">
        <f>AG97+BR97+DC97+EN97+FY97+HJ97+IU97</f>
        <v>0</v>
      </c>
      <c r="KG97" s="13">
        <f>AH97+BS97+DD97+EO97+FZ97+HK97+IV97</f>
        <v>0</v>
      </c>
      <c r="KH97" s="13">
        <f>AI97+BT97+DE97+EP97+GA97+HL97+IW97</f>
        <v>0</v>
      </c>
      <c r="KI97" s="13">
        <f>AJ97+BU97+DF97+EQ97+GB97+HM97+IX97</f>
        <v>0</v>
      </c>
      <c r="KJ97" s="13">
        <f>AK97+BV97+DG97+ER97+GC97+HN97+IY97</f>
        <v>0</v>
      </c>
      <c r="KK97" s="13">
        <f>AL97+BW97+DH97+ES97+GD97+HO97+IZ97</f>
        <v>0</v>
      </c>
      <c r="KL97" s="13">
        <f>AM97+BX97+DI97+ET97+GE97+HP97+JA97</f>
        <v>0</v>
      </c>
    </row>
    <row r="98" spans="1:298" ht="20.100000000000001" customHeight="1" x14ac:dyDescent="0.25">
      <c r="A98" s="5">
        <v>5</v>
      </c>
      <c r="B98" s="7" t="s">
        <v>95</v>
      </c>
      <c r="C98" s="11">
        <f t="shared" ref="C98:AB98" si="1588">C99+C112</f>
        <v>2000500</v>
      </c>
      <c r="D98" s="11">
        <f t="shared" ref="D98" si="1589">D99+D112</f>
        <v>4160</v>
      </c>
      <c r="E98" s="11">
        <f t="shared" si="1588"/>
        <v>3660</v>
      </c>
      <c r="F98" s="11">
        <f t="shared" si="1588"/>
        <v>0</v>
      </c>
      <c r="G98" s="11">
        <f t="shared" ref="G98" si="1590">G99+G112</f>
        <v>0</v>
      </c>
      <c r="H98" s="11">
        <f t="shared" si="1588"/>
        <v>0</v>
      </c>
      <c r="I98" s="11">
        <f t="shared" si="1588"/>
        <v>0</v>
      </c>
      <c r="J98" s="11">
        <f t="shared" ref="J98" si="1591">J99+J112</f>
        <v>0</v>
      </c>
      <c r="K98" s="11">
        <f t="shared" si="1588"/>
        <v>0</v>
      </c>
      <c r="L98" s="11">
        <f t="shared" ref="L98" si="1592">L99+L112</f>
        <v>0</v>
      </c>
      <c r="M98" s="11">
        <f t="shared" si="1588"/>
        <v>0</v>
      </c>
      <c r="N98" s="11">
        <f t="shared" si="1588"/>
        <v>0</v>
      </c>
      <c r="O98" s="11">
        <f t="shared" ref="O98" si="1593">O99+O112</f>
        <v>0</v>
      </c>
      <c r="P98" s="11">
        <f t="shared" si="1588"/>
        <v>0</v>
      </c>
      <c r="Q98" s="11">
        <f t="shared" si="1588"/>
        <v>487</v>
      </c>
      <c r="R98" s="11">
        <f t="shared" ref="R98" si="1594">R99+R112</f>
        <v>219.67</v>
      </c>
      <c r="S98" s="11">
        <f t="shared" si="1588"/>
        <v>8573</v>
      </c>
      <c r="T98" s="11">
        <f t="shared" si="1588"/>
        <v>0</v>
      </c>
      <c r="U98" s="11">
        <f t="shared" ref="U98" si="1595">U99+U112</f>
        <v>288</v>
      </c>
      <c r="V98" s="11">
        <f t="shared" si="1588"/>
        <v>288</v>
      </c>
      <c r="W98" s="11">
        <f t="shared" si="1588"/>
        <v>207</v>
      </c>
      <c r="X98" s="11">
        <f t="shared" ref="X98" si="1596">X99+X112</f>
        <v>290</v>
      </c>
      <c r="Y98" s="11">
        <f t="shared" si="1588"/>
        <v>290</v>
      </c>
      <c r="Z98" s="11">
        <f t="shared" si="1588"/>
        <v>225</v>
      </c>
      <c r="AA98" s="11">
        <f t="shared" ref="AA98" si="1597">AA99+AA112</f>
        <v>0</v>
      </c>
      <c r="AB98" s="11">
        <f t="shared" si="1588"/>
        <v>450</v>
      </c>
      <c r="AC98" s="11">
        <f t="shared" ref="AC98" si="1598">AC99+AC112</f>
        <v>450</v>
      </c>
      <c r="AD98" s="11">
        <f t="shared" ref="AD98:AE98" si="1599">AD99+AD112</f>
        <v>13157</v>
      </c>
      <c r="AE98" s="11">
        <f t="shared" si="1599"/>
        <v>157</v>
      </c>
      <c r="AF98" s="11">
        <f t="shared" ref="AF98" si="1600">AF99+AF112</f>
        <v>0</v>
      </c>
      <c r="AG98" s="11">
        <f t="shared" ref="AG98:AK98" si="1601">AG99+AG112</f>
        <v>32000</v>
      </c>
      <c r="AH98" s="11">
        <f t="shared" ref="AH98:AI98" si="1602">AH99+AH112</f>
        <v>33073.99</v>
      </c>
      <c r="AI98" s="11">
        <f t="shared" si="1602"/>
        <v>0</v>
      </c>
      <c r="AJ98" s="11">
        <f t="shared" si="1601"/>
        <v>500000</v>
      </c>
      <c r="AK98" s="11">
        <f t="shared" si="1601"/>
        <v>1000000</v>
      </c>
      <c r="AL98" s="11">
        <f t="shared" ref="AL98:AM98" si="1603">AL99+AL112</f>
        <v>0</v>
      </c>
      <c r="AM98" s="11">
        <f t="shared" si="1603"/>
        <v>0</v>
      </c>
      <c r="AN98" s="11">
        <f>AN99+AN112</f>
        <v>1500</v>
      </c>
      <c r="AO98" s="11">
        <f>AO99+AO112</f>
        <v>1500</v>
      </c>
      <c r="AP98" s="11">
        <f>AP99+AP112</f>
        <v>-2511.14</v>
      </c>
      <c r="AQ98" s="11">
        <f t="shared" ref="AQ98" si="1604">AQ99+AQ112</f>
        <v>0</v>
      </c>
      <c r="AR98" s="11">
        <f>AR99+AR112</f>
        <v>0</v>
      </c>
      <c r="AS98" s="11">
        <f>AS99+AS112</f>
        <v>0</v>
      </c>
      <c r="AT98" s="11">
        <f t="shared" ref="AT98" si="1605">AT99+AT112</f>
        <v>0</v>
      </c>
      <c r="AU98" s="11">
        <f>AU99+AU112</f>
        <v>71.98</v>
      </c>
      <c r="AV98" s="11">
        <f>AV99+AV112</f>
        <v>71.98</v>
      </c>
      <c r="AW98" s="11">
        <f t="shared" ref="AW98" si="1606">AW99+AW112</f>
        <v>1505</v>
      </c>
      <c r="AX98" s="11">
        <f>AX99+AX112</f>
        <v>1505</v>
      </c>
      <c r="AY98" s="11">
        <f>AY99+AY112</f>
        <v>71.900000000000006</v>
      </c>
      <c r="AZ98" s="11">
        <f t="shared" ref="AZ98" si="1607">AZ99+AZ112</f>
        <v>78</v>
      </c>
      <c r="BA98" s="11">
        <f>BA99+BA112</f>
        <v>78</v>
      </c>
      <c r="BB98" s="11">
        <f>BB99+BB112</f>
        <v>73.2</v>
      </c>
      <c r="BC98" s="11">
        <f t="shared" ref="BC98" si="1608">BC99+BC112</f>
        <v>81.97</v>
      </c>
      <c r="BD98" s="11">
        <f>BD99+BD112</f>
        <v>300</v>
      </c>
      <c r="BE98" s="11">
        <f>BE99+BE112</f>
        <v>1900</v>
      </c>
      <c r="BF98" s="11">
        <f t="shared" ref="BF98" si="1609">BF99+BF112</f>
        <v>1582</v>
      </c>
      <c r="BG98" s="11">
        <f>BG99+BG112</f>
        <v>1582</v>
      </c>
      <c r="BH98" s="11">
        <f>BH99+BH112</f>
        <v>0</v>
      </c>
      <c r="BI98" s="11">
        <f t="shared" ref="BI98" si="1610">BI99+BI112</f>
        <v>1582</v>
      </c>
      <c r="BJ98" s="11">
        <f>BJ99+BJ112</f>
        <v>8000</v>
      </c>
      <c r="BK98" s="11">
        <f t="shared" ref="BK98:EC98" si="1611">BK99+BK112</f>
        <v>6153.3</v>
      </c>
      <c r="BL98" s="11">
        <f t="shared" ref="BL98" si="1612">BL99+BL112</f>
        <v>3220</v>
      </c>
      <c r="BM98" s="11">
        <f t="shared" si="1611"/>
        <v>3220</v>
      </c>
      <c r="BN98" s="11">
        <f t="shared" si="1611"/>
        <v>0</v>
      </c>
      <c r="BO98" s="11">
        <f t="shared" ref="BO98:BV98" si="1613">BO99+BO112</f>
        <v>0</v>
      </c>
      <c r="BP98" s="11">
        <f t="shared" ref="BP98" si="1614">BP99+BP112</f>
        <v>0</v>
      </c>
      <c r="BQ98" s="11">
        <f>BQ99+BQ112</f>
        <v>0</v>
      </c>
      <c r="BR98" s="11">
        <f t="shared" ref="BR98:BT98" si="1615">BR99+BR112</f>
        <v>0</v>
      </c>
      <c r="BS98" s="11">
        <f t="shared" si="1615"/>
        <v>4074.8</v>
      </c>
      <c r="BT98" s="11">
        <f t="shared" si="1615"/>
        <v>4074.8</v>
      </c>
      <c r="BU98" s="11">
        <f t="shared" si="1613"/>
        <v>9400</v>
      </c>
      <c r="BV98" s="11">
        <f t="shared" si="1613"/>
        <v>9400</v>
      </c>
      <c r="BW98" s="11">
        <f t="shared" ref="BW98:BX98" si="1616">BW99+BW112</f>
        <v>0</v>
      </c>
      <c r="BX98" s="11">
        <f t="shared" si="1616"/>
        <v>0</v>
      </c>
      <c r="BY98" s="11">
        <f>BY99+BY112</f>
        <v>0</v>
      </c>
      <c r="BZ98" s="11">
        <f>BZ99+BZ112</f>
        <v>244</v>
      </c>
      <c r="CA98" s="11">
        <f>CA99+CA112</f>
        <v>610</v>
      </c>
      <c r="CB98" s="11">
        <f t="shared" ref="CB98" si="1617">CB99+CB112</f>
        <v>10000</v>
      </c>
      <c r="CC98" s="11">
        <f>CC99+CC112</f>
        <v>0</v>
      </c>
      <c r="CD98" s="11">
        <f>CD99+CD112</f>
        <v>0</v>
      </c>
      <c r="CE98" s="11">
        <f t="shared" ref="CE98" si="1618">CE99+CE112</f>
        <v>9836.06</v>
      </c>
      <c r="CF98" s="11">
        <f>CF99+CF112</f>
        <v>6500</v>
      </c>
      <c r="CG98" s="11">
        <f>CG99+CG112</f>
        <v>1500</v>
      </c>
      <c r="CH98" s="11">
        <f t="shared" ref="CH98" si="1619">CH99+CH112</f>
        <v>3378</v>
      </c>
      <c r="CI98" s="11">
        <f>CI99+CI112</f>
        <v>3378</v>
      </c>
      <c r="CJ98" s="11">
        <f>CJ99+CJ112</f>
        <v>0</v>
      </c>
      <c r="CK98" s="11">
        <f t="shared" ref="CK98" si="1620">CK99+CK112</f>
        <v>0</v>
      </c>
      <c r="CL98" s="11">
        <f>CL99+CL112</f>
        <v>234</v>
      </c>
      <c r="CM98" s="11">
        <f>CM99+CM112</f>
        <v>0</v>
      </c>
      <c r="CN98" s="11">
        <f t="shared" ref="CN98" si="1621">CN99+CN112</f>
        <v>9803.2799999999988</v>
      </c>
      <c r="CO98" s="11">
        <f>CO99+CO112</f>
        <v>1600</v>
      </c>
      <c r="CP98" s="11">
        <f>CP99+CP112</f>
        <v>0</v>
      </c>
      <c r="CQ98" s="11">
        <f t="shared" ref="CQ98" si="1622">CQ99+CQ112</f>
        <v>1800</v>
      </c>
      <c r="CR98" s="11">
        <f>CR99+CR112</f>
        <v>1800</v>
      </c>
      <c r="CS98" s="11">
        <f>CS99+CS112</f>
        <v>0</v>
      </c>
      <c r="CT98" s="11">
        <f t="shared" ref="CT98" si="1623">CT99+CT112</f>
        <v>1800</v>
      </c>
      <c r="CU98" s="11">
        <f>CU99+CU112</f>
        <v>1800</v>
      </c>
      <c r="CV98" s="11">
        <f t="shared" si="1611"/>
        <v>3106.75</v>
      </c>
      <c r="CW98" s="11">
        <f t="shared" ref="CW98" si="1624">CW99+CW112</f>
        <v>1610</v>
      </c>
      <c r="CX98" s="11">
        <f t="shared" si="1611"/>
        <v>0</v>
      </c>
      <c r="CY98" s="11">
        <f t="shared" ref="CY98:DE98" si="1625">CY99+CY112</f>
        <v>0</v>
      </c>
      <c r="CZ98" s="11">
        <f t="shared" si="1625"/>
        <v>24830</v>
      </c>
      <c r="DA98" s="11">
        <f t="shared" ref="DA98:DB98" si="1626">DA99+DA112</f>
        <v>12830</v>
      </c>
      <c r="DB98" s="11">
        <f t="shared" si="1626"/>
        <v>0</v>
      </c>
      <c r="DC98" s="11">
        <f t="shared" ref="DC98" si="1627">DC99+DC112</f>
        <v>8290</v>
      </c>
      <c r="DD98" s="11">
        <f t="shared" si="1625"/>
        <v>8290</v>
      </c>
      <c r="DE98" s="11">
        <f t="shared" si="1625"/>
        <v>0</v>
      </c>
      <c r="DF98" s="11">
        <f t="shared" ref="DF98:DJ98" si="1628">DF99+DF112</f>
        <v>1000</v>
      </c>
      <c r="DG98" s="11">
        <f t="shared" si="1628"/>
        <v>1000</v>
      </c>
      <c r="DH98" s="11">
        <f t="shared" ref="DH98:DI98" si="1629">DH99+DH112</f>
        <v>0</v>
      </c>
      <c r="DI98" s="11">
        <f t="shared" si="1629"/>
        <v>0</v>
      </c>
      <c r="DJ98" s="11">
        <f t="shared" si="1628"/>
        <v>0</v>
      </c>
      <c r="DK98" s="11">
        <f t="shared" si="1611"/>
        <v>369435.19</v>
      </c>
      <c r="DL98" s="11">
        <f t="shared" si="1611"/>
        <v>27437</v>
      </c>
      <c r="DM98" s="11">
        <f t="shared" ref="DM98" si="1630">DM99+DM112</f>
        <v>1511500</v>
      </c>
      <c r="DN98" s="11">
        <f t="shared" si="1611"/>
        <v>581500</v>
      </c>
      <c r="DO98" s="11">
        <f t="shared" si="1611"/>
        <v>481875.20000000001</v>
      </c>
      <c r="DP98" s="11">
        <f t="shared" ref="DP98" si="1631">DP99+DP112</f>
        <v>9426.23</v>
      </c>
      <c r="DQ98" s="11">
        <f t="shared" si="1611"/>
        <v>2500</v>
      </c>
      <c r="DR98" s="11">
        <f t="shared" si="1611"/>
        <v>0</v>
      </c>
      <c r="DS98" s="11">
        <f t="shared" ref="DS98" si="1632">DS99+DS112</f>
        <v>3767</v>
      </c>
      <c r="DT98" s="11">
        <f t="shared" si="1611"/>
        <v>3767</v>
      </c>
      <c r="DU98" s="11">
        <f t="shared" si="1611"/>
        <v>2085.67</v>
      </c>
      <c r="DV98" s="11">
        <f t="shared" ref="DV98" si="1633">DV99+DV112</f>
        <v>7410</v>
      </c>
      <c r="DW98" s="11">
        <f t="shared" si="1611"/>
        <v>17410</v>
      </c>
      <c r="DX98" s="11">
        <f t="shared" si="1611"/>
        <v>10603</v>
      </c>
      <c r="DY98" s="11">
        <f t="shared" ref="DY98" si="1634">DY99+DY112</f>
        <v>9083.6</v>
      </c>
      <c r="DZ98" s="11">
        <f t="shared" si="1611"/>
        <v>142188.54</v>
      </c>
      <c r="EA98" s="11">
        <f t="shared" si="1611"/>
        <v>29424.07</v>
      </c>
      <c r="EB98" s="11">
        <f t="shared" ref="EB98" si="1635">EB99+EB112</f>
        <v>12909</v>
      </c>
      <c r="EC98" s="11">
        <f t="shared" si="1611"/>
        <v>12909</v>
      </c>
      <c r="ED98" s="11">
        <f t="shared" ref="ED98:GV98" si="1636">ED99+ED112</f>
        <v>9638</v>
      </c>
      <c r="EE98" s="11">
        <f t="shared" ref="EE98" si="1637">EE99+EE112</f>
        <v>12900</v>
      </c>
      <c r="EF98" s="11">
        <f t="shared" si="1636"/>
        <v>12900</v>
      </c>
      <c r="EG98" s="11">
        <f t="shared" si="1636"/>
        <v>3890856.25</v>
      </c>
      <c r="EH98" s="11">
        <f t="shared" ref="EH98" si="1638">EH99+EH112</f>
        <v>110000</v>
      </c>
      <c r="EI98" s="11">
        <f t="shared" si="1636"/>
        <v>350820</v>
      </c>
      <c r="EJ98" s="11">
        <f t="shared" si="1636"/>
        <v>52907</v>
      </c>
      <c r="EK98" s="11">
        <f t="shared" si="1636"/>
        <v>303063</v>
      </c>
      <c r="EL98" s="11">
        <f t="shared" si="1636"/>
        <v>303063</v>
      </c>
      <c r="EM98" s="11">
        <f t="shared" ref="EM98:EU98" si="1639">EM99+EM112</f>
        <v>67378.240000000005</v>
      </c>
      <c r="EN98" s="11">
        <f t="shared" ref="EN98:EP98" si="1640">EN99+EN112</f>
        <v>550560</v>
      </c>
      <c r="EO98" s="11">
        <f t="shared" si="1640"/>
        <v>550560</v>
      </c>
      <c r="EP98" s="11">
        <f t="shared" si="1640"/>
        <v>238160.84</v>
      </c>
      <c r="EQ98" s="11">
        <f t="shared" si="1639"/>
        <v>24046411</v>
      </c>
      <c r="ER98" s="11">
        <f t="shared" si="1639"/>
        <v>27954411</v>
      </c>
      <c r="ES98" s="11">
        <f t="shared" ref="ES98:ET98" si="1641">ES99+ES112</f>
        <v>0</v>
      </c>
      <c r="ET98" s="11">
        <f t="shared" si="1641"/>
        <v>0</v>
      </c>
      <c r="EU98" s="11">
        <f t="shared" si="1639"/>
        <v>20000</v>
      </c>
      <c r="EV98" s="11">
        <f t="shared" si="1636"/>
        <v>32297</v>
      </c>
      <c r="EW98" s="11">
        <f t="shared" si="1636"/>
        <v>20354.25</v>
      </c>
      <c r="EX98" s="11">
        <f t="shared" ref="EX98" si="1642">EX99+EX112</f>
        <v>37500</v>
      </c>
      <c r="EY98" s="11">
        <f t="shared" si="1636"/>
        <v>24188</v>
      </c>
      <c r="EZ98" s="11">
        <f t="shared" si="1636"/>
        <v>11618</v>
      </c>
      <c r="FA98" s="11">
        <f t="shared" ref="FA98" si="1643">FA99+FA112</f>
        <v>25000</v>
      </c>
      <c r="FB98" s="11">
        <f t="shared" si="1636"/>
        <v>19500</v>
      </c>
      <c r="FC98" s="11">
        <f t="shared" si="1636"/>
        <v>9210.9</v>
      </c>
      <c r="FD98" s="11">
        <f t="shared" ref="FD98" si="1644">FD99+FD112</f>
        <v>13290</v>
      </c>
      <c r="FE98" s="11">
        <f t="shared" si="1636"/>
        <v>13309.84</v>
      </c>
      <c r="FF98" s="11">
        <f t="shared" si="1636"/>
        <v>4107.34</v>
      </c>
      <c r="FG98" s="11">
        <f t="shared" ref="FG98" si="1645">FG99+FG112</f>
        <v>8968</v>
      </c>
      <c r="FH98" s="11">
        <f t="shared" si="1636"/>
        <v>8968</v>
      </c>
      <c r="FI98" s="11">
        <f t="shared" si="1636"/>
        <v>2872.5</v>
      </c>
      <c r="FJ98" s="11">
        <f t="shared" ref="FJ98" si="1646">FJ99+FJ112</f>
        <v>17426.219999999998</v>
      </c>
      <c r="FK98" s="11">
        <f t="shared" si="1636"/>
        <v>47388.52</v>
      </c>
      <c r="FL98" s="11">
        <f t="shared" si="1636"/>
        <v>35139</v>
      </c>
      <c r="FM98" s="11">
        <f t="shared" ref="FM98" si="1647">FM99+FM112</f>
        <v>16926</v>
      </c>
      <c r="FN98" s="11">
        <f t="shared" si="1636"/>
        <v>17471</v>
      </c>
      <c r="FO98" s="11">
        <f t="shared" si="1636"/>
        <v>11536</v>
      </c>
      <c r="FP98" s="11">
        <f t="shared" ref="FP98" si="1648">FP99+FP112</f>
        <v>18447</v>
      </c>
      <c r="FQ98" s="11">
        <f t="shared" si="1636"/>
        <v>10377</v>
      </c>
      <c r="FR98" s="11">
        <f t="shared" si="1636"/>
        <v>1440</v>
      </c>
      <c r="FS98" s="11">
        <f t="shared" ref="FS98" si="1649">FS99+FS112</f>
        <v>9130</v>
      </c>
      <c r="FT98" s="11">
        <f t="shared" si="1636"/>
        <v>3043</v>
      </c>
      <c r="FU98" s="11">
        <f t="shared" ref="FU98:FW98" si="1650">FU99+FU112</f>
        <v>1783.6599999999999</v>
      </c>
      <c r="FV98" s="11">
        <f t="shared" si="1650"/>
        <v>7630</v>
      </c>
      <c r="FW98" s="11">
        <f t="shared" si="1650"/>
        <v>8432</v>
      </c>
      <c r="FX98" s="11">
        <f t="shared" ref="FX98:GF98" si="1651">FX99+FX112</f>
        <v>25287.5</v>
      </c>
      <c r="FY98" s="11">
        <f t="shared" ref="FY98" si="1652">FY99+FY112</f>
        <v>31730</v>
      </c>
      <c r="FZ98" s="11">
        <f t="shared" ref="FZ98:GA98" si="1653">FZ99+FZ112</f>
        <v>34488</v>
      </c>
      <c r="GA98" s="11">
        <f t="shared" si="1653"/>
        <v>7244.25</v>
      </c>
      <c r="GB98" s="11">
        <f t="shared" si="1651"/>
        <v>10760</v>
      </c>
      <c r="GC98" s="11">
        <f t="shared" si="1651"/>
        <v>16560</v>
      </c>
      <c r="GD98" s="11">
        <f t="shared" ref="GD98:GE98" si="1654">GD99+GD112</f>
        <v>0</v>
      </c>
      <c r="GE98" s="11">
        <f t="shared" si="1654"/>
        <v>0</v>
      </c>
      <c r="GF98" s="11">
        <f t="shared" si="1651"/>
        <v>295000</v>
      </c>
      <c r="GG98" s="11">
        <f t="shared" si="1636"/>
        <v>295000</v>
      </c>
      <c r="GH98" s="11">
        <f t="shared" si="1636"/>
        <v>183835.94</v>
      </c>
      <c r="GI98" s="11">
        <f t="shared" ref="GI98" si="1655">GI99+GI112</f>
        <v>297000</v>
      </c>
      <c r="GJ98" s="11">
        <f t="shared" si="1636"/>
        <v>218000</v>
      </c>
      <c r="GK98" s="11">
        <f t="shared" si="1636"/>
        <v>139767.43</v>
      </c>
      <c r="GL98" s="11">
        <f t="shared" ref="GL98" si="1656">GL99+GL112</f>
        <v>324590.17</v>
      </c>
      <c r="GM98" s="11">
        <f t="shared" si="1636"/>
        <v>181617.84</v>
      </c>
      <c r="GN98" s="11">
        <f t="shared" si="1636"/>
        <v>102826.78</v>
      </c>
      <c r="GO98" s="11">
        <f t="shared" ref="GO98" si="1657">GO99+GO112</f>
        <v>97181</v>
      </c>
      <c r="GP98" s="11">
        <f t="shared" si="1636"/>
        <v>114978</v>
      </c>
      <c r="GQ98" s="11">
        <f t="shared" si="1636"/>
        <v>62293.68</v>
      </c>
      <c r="GR98" s="11">
        <f t="shared" ref="GR98" si="1658">GR99+GR112</f>
        <v>109824</v>
      </c>
      <c r="GS98" s="11">
        <f t="shared" si="1636"/>
        <v>126024</v>
      </c>
      <c r="GT98" s="11">
        <f t="shared" si="1636"/>
        <v>61511.49</v>
      </c>
      <c r="GU98" s="11">
        <f t="shared" ref="GU98" si="1659">GU99+GU112</f>
        <v>119122.95000000001</v>
      </c>
      <c r="GV98" s="11">
        <f t="shared" si="1636"/>
        <v>194433.28</v>
      </c>
      <c r="GW98" s="11">
        <f t="shared" ref="GW98:JN98" si="1660">GW99+GW112</f>
        <v>116230.39</v>
      </c>
      <c r="GX98" s="11">
        <f t="shared" ref="GX98" si="1661">GX99+GX112</f>
        <v>142534</v>
      </c>
      <c r="GY98" s="11">
        <f t="shared" si="1660"/>
        <v>140900.6</v>
      </c>
      <c r="GZ98" s="11">
        <f t="shared" si="1660"/>
        <v>60618.1</v>
      </c>
      <c r="HA98" s="11">
        <f t="shared" ref="HA98" si="1662">HA99+HA112</f>
        <v>208400</v>
      </c>
      <c r="HB98" s="11">
        <f t="shared" si="1660"/>
        <v>295450</v>
      </c>
      <c r="HC98" s="11">
        <f t="shared" si="1660"/>
        <v>140334.78</v>
      </c>
      <c r="HD98" s="11">
        <f t="shared" ref="HD98" si="1663">HD99+HD112</f>
        <v>709920</v>
      </c>
      <c r="HE98" s="11">
        <f t="shared" si="1660"/>
        <v>180700</v>
      </c>
      <c r="HF98" s="11">
        <f t="shared" si="1660"/>
        <v>112808.94</v>
      </c>
      <c r="HG98" s="11">
        <f t="shared" si="1660"/>
        <v>399320</v>
      </c>
      <c r="HH98" s="11">
        <f t="shared" si="1660"/>
        <v>399320</v>
      </c>
      <c r="HI98" s="11">
        <f t="shared" ref="HI98:HQ98" si="1664">HI99+HI112</f>
        <v>169951.87</v>
      </c>
      <c r="HJ98" s="11">
        <f t="shared" ref="HJ98" si="1665">HJ99+HJ112</f>
        <v>2629420</v>
      </c>
      <c r="HK98" s="11">
        <f t="shared" ref="HK98:HL98" si="1666">HK99+HK112</f>
        <v>2629420</v>
      </c>
      <c r="HL98" s="11">
        <f t="shared" si="1666"/>
        <v>88949.04</v>
      </c>
      <c r="HM98" s="11">
        <f t="shared" si="1664"/>
        <v>674431</v>
      </c>
      <c r="HN98" s="11">
        <f t="shared" si="1664"/>
        <v>655631</v>
      </c>
      <c r="HO98" s="11">
        <f t="shared" ref="HO98:HP98" si="1667">HO99+HO112</f>
        <v>0</v>
      </c>
      <c r="HP98" s="11">
        <f t="shared" si="1667"/>
        <v>0</v>
      </c>
      <c r="HQ98" s="11">
        <f t="shared" si="1664"/>
        <v>0</v>
      </c>
      <c r="HR98" s="11">
        <f t="shared" si="1660"/>
        <v>0</v>
      </c>
      <c r="HS98" s="11">
        <f t="shared" si="1660"/>
        <v>0</v>
      </c>
      <c r="HT98" s="11">
        <f t="shared" ref="HT98" si="1668">HT99+HT112</f>
        <v>66000</v>
      </c>
      <c r="HU98" s="11">
        <f t="shared" si="1660"/>
        <v>12491.36</v>
      </c>
      <c r="HV98" s="11">
        <f t="shared" si="1660"/>
        <v>108927.94</v>
      </c>
      <c r="HW98" s="11">
        <f t="shared" ref="HW98" si="1669">HW99+HW112</f>
        <v>80877.040000000008</v>
      </c>
      <c r="HX98" s="11">
        <f t="shared" si="1660"/>
        <v>40084.819999999992</v>
      </c>
      <c r="HY98" s="11">
        <f t="shared" si="1660"/>
        <v>21457.870000000003</v>
      </c>
      <c r="HZ98" s="11">
        <f t="shared" ref="HZ98" si="1670">HZ99+HZ112</f>
        <v>29820</v>
      </c>
      <c r="IA98" s="11">
        <f t="shared" si="1660"/>
        <v>33605.56</v>
      </c>
      <c r="IB98" s="11">
        <f t="shared" si="1660"/>
        <v>11816.57</v>
      </c>
      <c r="IC98" s="11">
        <f t="shared" ref="IC98" si="1671">IC99+IC112</f>
        <v>34786</v>
      </c>
      <c r="ID98" s="11">
        <f t="shared" si="1660"/>
        <v>37286</v>
      </c>
      <c r="IE98" s="11">
        <f t="shared" si="1660"/>
        <v>12534.740000000002</v>
      </c>
      <c r="IF98" s="11">
        <f t="shared" ref="IF98" si="1672">IF99+IF112</f>
        <v>34262.31</v>
      </c>
      <c r="IG98" s="11">
        <f t="shared" si="1660"/>
        <v>73841.2</v>
      </c>
      <c r="IH98" s="11">
        <f t="shared" si="1660"/>
        <v>22269.69</v>
      </c>
      <c r="II98" s="11">
        <f t="shared" ref="II98" si="1673">II99+II112</f>
        <v>30303</v>
      </c>
      <c r="IJ98" s="11">
        <f t="shared" si="1660"/>
        <v>27164.9</v>
      </c>
      <c r="IK98" s="11">
        <f t="shared" si="1660"/>
        <v>11508.52</v>
      </c>
      <c r="IL98" s="11">
        <f t="shared" ref="IL98" si="1674">IL99+IL112</f>
        <v>45123</v>
      </c>
      <c r="IM98" s="11">
        <f t="shared" si="1660"/>
        <v>64185.4</v>
      </c>
      <c r="IN98" s="11">
        <f t="shared" si="1660"/>
        <v>35862.89</v>
      </c>
      <c r="IO98" s="11">
        <f t="shared" ref="IO98" si="1675">IO99+IO112</f>
        <v>0</v>
      </c>
      <c r="IP98" s="11">
        <f t="shared" si="1660"/>
        <v>0</v>
      </c>
      <c r="IQ98" s="11">
        <f t="shared" ref="IQ98" si="1676">IQ99+IQ112</f>
        <v>0</v>
      </c>
      <c r="IR98" s="11">
        <f t="shared" ref="IR98:IY98" si="1677">IR99+IR112</f>
        <v>0</v>
      </c>
      <c r="IS98" s="11">
        <f t="shared" ref="IS98" si="1678">IS99+IS112</f>
        <v>0</v>
      </c>
      <c r="IT98" s="11">
        <f t="shared" si="1677"/>
        <v>0</v>
      </c>
      <c r="IU98" s="11">
        <f t="shared" ref="IU98:IW98" si="1679">IU99+IU112</f>
        <v>0</v>
      </c>
      <c r="IV98" s="11">
        <f t="shared" si="1679"/>
        <v>0</v>
      </c>
      <c r="IW98" s="11">
        <f t="shared" si="1679"/>
        <v>0</v>
      </c>
      <c r="IX98" s="11">
        <f t="shared" si="1677"/>
        <v>0</v>
      </c>
      <c r="IY98" s="11">
        <f t="shared" si="1677"/>
        <v>0</v>
      </c>
      <c r="IZ98" s="11">
        <f t="shared" ref="IZ98:JA98" si="1680">IZ99+IZ112</f>
        <v>0</v>
      </c>
      <c r="JA98" s="11">
        <f t="shared" si="1680"/>
        <v>0</v>
      </c>
      <c r="JB98" s="11">
        <f t="shared" si="1660"/>
        <v>2317000</v>
      </c>
      <c r="JC98" s="11">
        <f t="shared" ref="JC98" si="1681">JC99+JC112</f>
        <v>702636.19</v>
      </c>
      <c r="JD98" s="11">
        <f t="shared" si="1660"/>
        <v>233386.05</v>
      </c>
      <c r="JE98" s="11">
        <f t="shared" si="1660"/>
        <v>1922000</v>
      </c>
      <c r="JF98" s="11">
        <f t="shared" ref="JF98" si="1682">JF99+JF112</f>
        <v>836179.36</v>
      </c>
      <c r="JG98" s="11">
        <f t="shared" si="1660"/>
        <v>742188.57000000007</v>
      </c>
      <c r="JH98" s="11">
        <f t="shared" si="1660"/>
        <v>449729.5</v>
      </c>
      <c r="JI98" s="11">
        <f t="shared" ref="JI98" si="1683">JI99+JI112</f>
        <v>250274.64</v>
      </c>
      <c r="JJ98" s="11">
        <f t="shared" si="1660"/>
        <v>135067.53</v>
      </c>
      <c r="JK98" s="11">
        <f t="shared" si="1660"/>
        <v>148941</v>
      </c>
      <c r="JL98" s="11">
        <f t="shared" ref="JL98" si="1684">JL99+JL112</f>
        <v>170543.4</v>
      </c>
      <c r="JM98" s="11">
        <f t="shared" si="1660"/>
        <v>80375.16</v>
      </c>
      <c r="JN98" s="11">
        <f t="shared" si="1660"/>
        <v>161066</v>
      </c>
      <c r="JO98" s="11">
        <f t="shared" ref="JO98" si="1685">JO99+JO112</f>
        <v>190000</v>
      </c>
      <c r="JP98" s="11">
        <f t="shared" ref="JP98:KA98" si="1686">JP99+JP112</f>
        <v>88081.93</v>
      </c>
      <c r="JQ98" s="11">
        <f t="shared" si="1686"/>
        <v>190000</v>
      </c>
      <c r="JR98" s="11">
        <f t="shared" ref="JR98" si="1687">JR99+JR112</f>
        <v>468324.54000000004</v>
      </c>
      <c r="JS98" s="11">
        <f t="shared" si="1686"/>
        <v>204963.15</v>
      </c>
      <c r="JT98" s="11">
        <f t="shared" ref="JT98" si="1688">JT99+JT112</f>
        <v>206342</v>
      </c>
      <c r="JU98" s="11">
        <f t="shared" si="1686"/>
        <v>202115.5</v>
      </c>
      <c r="JV98" s="11">
        <f t="shared" si="1686"/>
        <v>93507.62</v>
      </c>
      <c r="JW98" s="11">
        <f t="shared" ref="JW98" si="1689">JW99+JW112</f>
        <v>288542</v>
      </c>
      <c r="JX98" s="11">
        <f t="shared" si="1686"/>
        <v>393002.4</v>
      </c>
      <c r="JY98" s="11">
        <f t="shared" si="1686"/>
        <v>4077978.97</v>
      </c>
      <c r="JZ98" s="11">
        <f t="shared" ref="JZ98" si="1690">JZ99+JZ112</f>
        <v>833880</v>
      </c>
      <c r="KA98" s="11">
        <f t="shared" si="1686"/>
        <v>538233</v>
      </c>
      <c r="KB98" s="11">
        <f t="shared" ref="KB98" si="1691">KB99+KB112</f>
        <v>167949.6</v>
      </c>
      <c r="KC98" s="11">
        <f t="shared" ref="KC98" si="1692">KC99+KC112</f>
        <v>748000</v>
      </c>
      <c r="KD98" s="11">
        <f t="shared" ref="KD98:KE98" si="1693">KD99+KD112</f>
        <v>723802</v>
      </c>
      <c r="KE98" s="11">
        <f t="shared" si="1693"/>
        <v>262617.61</v>
      </c>
      <c r="KF98" s="11">
        <f t="shared" ref="KF98:KG98" si="1694">KF99+KF112</f>
        <v>3252000</v>
      </c>
      <c r="KG98" s="11">
        <f t="shared" si="1694"/>
        <v>3259906.79</v>
      </c>
      <c r="KH98" s="11">
        <f t="shared" ref="KH98:KL98" si="1695">KH99+KH112</f>
        <v>338428.93000000005</v>
      </c>
      <c r="KI98" s="11">
        <f t="shared" si="1695"/>
        <v>25242002</v>
      </c>
      <c r="KJ98" s="11">
        <f t="shared" ref="KJ98:KK98" si="1696">KJ99+KJ112</f>
        <v>29637002</v>
      </c>
      <c r="KK98" s="11">
        <f t="shared" si="1696"/>
        <v>0</v>
      </c>
      <c r="KL98" s="11">
        <f t="shared" si="1695"/>
        <v>0</v>
      </c>
    </row>
    <row r="99" spans="1:298" ht="15" customHeight="1" x14ac:dyDescent="0.25">
      <c r="A99" s="5">
        <v>51</v>
      </c>
      <c r="B99" s="8" t="s">
        <v>96</v>
      </c>
      <c r="C99" s="12">
        <f t="shared" ref="C99:D99" si="1697">SUM(C100:C111)</f>
        <v>2000500</v>
      </c>
      <c r="D99" s="12">
        <f t="shared" si="1697"/>
        <v>4160</v>
      </c>
      <c r="E99" s="12">
        <f t="shared" ref="E99:K99" si="1698">SUM(E100:E111)</f>
        <v>3660</v>
      </c>
      <c r="F99" s="12">
        <f t="shared" si="1698"/>
        <v>0</v>
      </c>
      <c r="G99" s="12">
        <f t="shared" ref="G99" si="1699">SUM(G100:G111)</f>
        <v>0</v>
      </c>
      <c r="H99" s="12">
        <f t="shared" si="1698"/>
        <v>0</v>
      </c>
      <c r="I99" s="12">
        <f t="shared" si="1698"/>
        <v>0</v>
      </c>
      <c r="J99" s="12">
        <f t="shared" ref="J99" si="1700">SUM(J100:J111)</f>
        <v>0</v>
      </c>
      <c r="K99" s="12">
        <f t="shared" si="1698"/>
        <v>0</v>
      </c>
      <c r="L99" s="12">
        <f t="shared" ref="L99:M99" si="1701">SUM(L100:L111)</f>
        <v>0</v>
      </c>
      <c r="M99" s="12">
        <f t="shared" si="1701"/>
        <v>0</v>
      </c>
      <c r="N99" s="12">
        <f>SUM(N100:N111)</f>
        <v>0</v>
      </c>
      <c r="O99" s="12">
        <f t="shared" ref="O99" si="1702">SUM(O100:O111)</f>
        <v>0</v>
      </c>
      <c r="P99" s="12">
        <f t="shared" ref="P99:S99" si="1703">SUM(P100:P111)</f>
        <v>0</v>
      </c>
      <c r="Q99" s="12">
        <f>SUM(Q100:Q111)</f>
        <v>487</v>
      </c>
      <c r="R99" s="12">
        <f t="shared" ref="R99" si="1704">SUM(R100:R111)</f>
        <v>219.67</v>
      </c>
      <c r="S99" s="12">
        <f t="shared" si="1703"/>
        <v>8573</v>
      </c>
      <c r="T99" s="12">
        <f>SUM(T100:T111)</f>
        <v>0</v>
      </c>
      <c r="U99" s="12">
        <f t="shared" ref="U99" si="1705">SUM(U100:U111)</f>
        <v>288</v>
      </c>
      <c r="V99" s="12">
        <f t="shared" ref="V99:Y99" si="1706">SUM(V100:V111)</f>
        <v>288</v>
      </c>
      <c r="W99" s="12">
        <f t="shared" si="1706"/>
        <v>207</v>
      </c>
      <c r="X99" s="12">
        <f t="shared" ref="X99" si="1707">SUM(X100:X111)</f>
        <v>290</v>
      </c>
      <c r="Y99" s="12">
        <f t="shared" si="1706"/>
        <v>290</v>
      </c>
      <c r="Z99" s="12">
        <f t="shared" ref="Z99:AD99" si="1708">SUM(Z100:Z111)</f>
        <v>225</v>
      </c>
      <c r="AA99" s="12">
        <f t="shared" si="1708"/>
        <v>0</v>
      </c>
      <c r="AB99" s="12">
        <f t="shared" ref="AB99:AK99" si="1709">SUM(AB100:AB111)</f>
        <v>450</v>
      </c>
      <c r="AC99" s="12">
        <f t="shared" si="1708"/>
        <v>450</v>
      </c>
      <c r="AD99" s="12">
        <f t="shared" si="1708"/>
        <v>13157</v>
      </c>
      <c r="AE99" s="12">
        <f t="shared" si="1709"/>
        <v>157</v>
      </c>
      <c r="AF99" s="12">
        <f t="shared" ref="AF99" si="1710">SUM(AF100:AF111)</f>
        <v>0</v>
      </c>
      <c r="AG99" s="12">
        <f t="shared" ref="AG99:AI99" si="1711">SUM(AG100:AG111)</f>
        <v>32000</v>
      </c>
      <c r="AH99" s="12">
        <f t="shared" si="1711"/>
        <v>32000</v>
      </c>
      <c r="AI99" s="12">
        <f t="shared" si="1711"/>
        <v>0</v>
      </c>
      <c r="AJ99" s="12">
        <f t="shared" si="1709"/>
        <v>500000</v>
      </c>
      <c r="AK99" s="12">
        <f t="shared" si="1709"/>
        <v>1000000</v>
      </c>
      <c r="AL99" s="12">
        <f t="shared" ref="AL99:AM99" si="1712">SUM(AL100:AL111)</f>
        <v>0</v>
      </c>
      <c r="AM99" s="12">
        <f t="shared" si="1712"/>
        <v>0</v>
      </c>
      <c r="AN99" s="12">
        <f>SUM(AN100:AN111)</f>
        <v>1500</v>
      </c>
      <c r="AO99" s="12">
        <f t="shared" ref="AO99:AS99" si="1713">SUM(AO100:AO111)</f>
        <v>1500</v>
      </c>
      <c r="AP99" s="12">
        <f t="shared" si="1713"/>
        <v>-2511.14</v>
      </c>
      <c r="AQ99" s="12">
        <f t="shared" ref="AQ99" si="1714">SUM(AQ100:AQ111)</f>
        <v>0</v>
      </c>
      <c r="AR99" s="12">
        <f t="shared" si="1713"/>
        <v>0</v>
      </c>
      <c r="AS99" s="12">
        <f t="shared" si="1713"/>
        <v>0</v>
      </c>
      <c r="AT99" s="12">
        <f>SUM(AT100:AT111)</f>
        <v>0</v>
      </c>
      <c r="AU99" s="12">
        <f>SUM(AU100:AU111)</f>
        <v>71.98</v>
      </c>
      <c r="AV99" s="12">
        <f>SUM(AV100:AV111)</f>
        <v>71.98</v>
      </c>
      <c r="AW99" s="12">
        <f t="shared" ref="AW99" si="1715">SUM(AW100:AW111)</f>
        <v>1505</v>
      </c>
      <c r="AX99" s="12">
        <f>SUM(AX100:AX111)</f>
        <v>1505</v>
      </c>
      <c r="AY99" s="12">
        <f t="shared" ref="AY99:AZ99" si="1716">SUM(AY100:AY111)</f>
        <v>71.900000000000006</v>
      </c>
      <c r="AZ99" s="12">
        <f t="shared" si="1716"/>
        <v>78</v>
      </c>
      <c r="BA99" s="12">
        <f t="shared" ref="BA99:BF99" si="1717">SUM(BA100:BA111)</f>
        <v>78</v>
      </c>
      <c r="BB99" s="12">
        <f t="shared" si="1717"/>
        <v>73.2</v>
      </c>
      <c r="BC99" s="12">
        <f t="shared" ref="BC99:BD99" si="1718">SUM(BC100:BC111)</f>
        <v>81.97</v>
      </c>
      <c r="BD99" s="12">
        <f t="shared" si="1718"/>
        <v>300</v>
      </c>
      <c r="BE99" s="12">
        <f t="shared" si="1717"/>
        <v>1900</v>
      </c>
      <c r="BF99" s="12">
        <f t="shared" si="1717"/>
        <v>1582</v>
      </c>
      <c r="BG99" s="12">
        <f>SUM(BG100:BG111)</f>
        <v>1582</v>
      </c>
      <c r="BH99" s="12">
        <f>SUM(BH100:BH111)</f>
        <v>0</v>
      </c>
      <c r="BI99" s="12">
        <f t="shared" ref="BI99" si="1719">SUM(BI100:BI111)</f>
        <v>1582</v>
      </c>
      <c r="BJ99" s="12">
        <f>SUM(BJ100:BJ111)</f>
        <v>8000</v>
      </c>
      <c r="BK99" s="12">
        <f t="shared" ref="BK99:BN99" si="1720">SUM(BK100:BK111)</f>
        <v>6153.3</v>
      </c>
      <c r="BL99" s="12">
        <f t="shared" ref="BL99" si="1721">SUM(BL100:BL111)</f>
        <v>3220</v>
      </c>
      <c r="BM99" s="12">
        <f t="shared" si="1720"/>
        <v>3220</v>
      </c>
      <c r="BN99" s="12">
        <f t="shared" si="1720"/>
        <v>0</v>
      </c>
      <c r="BO99" s="12">
        <f t="shared" ref="BO99:BV99" si="1722">SUM(BO100:BO111)</f>
        <v>0</v>
      </c>
      <c r="BP99" s="12">
        <f t="shared" ref="BP99" si="1723">SUM(BP100:BP111)</f>
        <v>0</v>
      </c>
      <c r="BQ99" s="12">
        <f>SUM(BQ100:BQ111)</f>
        <v>0</v>
      </c>
      <c r="BR99" s="12">
        <f t="shared" ref="BR99:BT99" si="1724">SUM(BR100:BR111)</f>
        <v>0</v>
      </c>
      <c r="BS99" s="12">
        <f t="shared" si="1724"/>
        <v>4074.8</v>
      </c>
      <c r="BT99" s="12">
        <f t="shared" si="1724"/>
        <v>4074.8</v>
      </c>
      <c r="BU99" s="12">
        <f t="shared" si="1722"/>
        <v>9400</v>
      </c>
      <c r="BV99" s="12">
        <f t="shared" si="1722"/>
        <v>9400</v>
      </c>
      <c r="BW99" s="12">
        <f t="shared" ref="BW99:BX99" si="1725">SUM(BW100:BW111)</f>
        <v>0</v>
      </c>
      <c r="BX99" s="12">
        <f t="shared" si="1725"/>
        <v>0</v>
      </c>
      <c r="BY99" s="12">
        <f>SUM(BY100:BY111)</f>
        <v>0</v>
      </c>
      <c r="BZ99" s="12">
        <f>SUM(BZ100:BZ111)</f>
        <v>244</v>
      </c>
      <c r="CA99" s="12">
        <f>SUM(CA100:CA111)</f>
        <v>610</v>
      </c>
      <c r="CB99" s="12">
        <f t="shared" ref="CB99" si="1726">SUM(CB100:CB111)</f>
        <v>10000</v>
      </c>
      <c r="CC99" s="12">
        <f>SUM(CC100:CC111)</f>
        <v>0</v>
      </c>
      <c r="CD99" s="12">
        <f>SUM(CD100:CD111)</f>
        <v>0</v>
      </c>
      <c r="CE99" s="12">
        <f>SUM(CE100:CE111)</f>
        <v>9836.06</v>
      </c>
      <c r="CF99" s="12">
        <f>SUM(CF100:CF111)</f>
        <v>6500</v>
      </c>
      <c r="CG99" s="12">
        <f>SUM(CG100:CG111)</f>
        <v>1500</v>
      </c>
      <c r="CH99" s="12">
        <f t="shared" ref="CH99" si="1727">SUM(CH100:CH111)</f>
        <v>3378</v>
      </c>
      <c r="CI99" s="12">
        <f>SUM(CI100:CI111)</f>
        <v>3378</v>
      </c>
      <c r="CJ99" s="12">
        <f t="shared" ref="CJ99:CK99" si="1728">SUM(CJ100:CJ111)</f>
        <v>0</v>
      </c>
      <c r="CK99" s="12">
        <f t="shared" si="1728"/>
        <v>0</v>
      </c>
      <c r="CL99" s="12">
        <f t="shared" ref="CL99:CQ99" si="1729">SUM(CL100:CL111)</f>
        <v>234</v>
      </c>
      <c r="CM99" s="12">
        <f>SUM(CM100:CM111)</f>
        <v>0</v>
      </c>
      <c r="CN99" s="12">
        <f t="shared" ref="CN99" si="1730">SUM(CN100:CN111)</f>
        <v>9803.2799999999988</v>
      </c>
      <c r="CO99" s="12">
        <f>SUM(CO100:CO111)</f>
        <v>1600</v>
      </c>
      <c r="CP99" s="12">
        <f t="shared" si="1729"/>
        <v>0</v>
      </c>
      <c r="CQ99" s="12">
        <f t="shared" si="1729"/>
        <v>1800</v>
      </c>
      <c r="CR99" s="12">
        <f>SUM(CR100:CR111)</f>
        <v>1800</v>
      </c>
      <c r="CS99" s="12">
        <f>SUM(CS100:CS111)</f>
        <v>0</v>
      </c>
      <c r="CT99" s="12">
        <f t="shared" ref="CT99" si="1731">SUM(CT100:CT111)</f>
        <v>1800</v>
      </c>
      <c r="CU99" s="12">
        <f>SUM(CU100:CU111)</f>
        <v>1800</v>
      </c>
      <c r="CV99" s="12">
        <f t="shared" ref="CV99:DE99" si="1732">SUM(CV100:CV111)</f>
        <v>3106.75</v>
      </c>
      <c r="CW99" s="12">
        <f t="shared" ref="CW99" si="1733">SUM(CW100:CW111)</f>
        <v>1610</v>
      </c>
      <c r="CX99" s="12">
        <f t="shared" si="1732"/>
        <v>0</v>
      </c>
      <c r="CY99" s="12">
        <f t="shared" si="1732"/>
        <v>0</v>
      </c>
      <c r="CZ99" s="12">
        <f t="shared" si="1732"/>
        <v>24830</v>
      </c>
      <c r="DA99" s="12">
        <f t="shared" ref="DA99:DB99" si="1734">SUM(DA100:DA111)</f>
        <v>12830</v>
      </c>
      <c r="DB99" s="12">
        <f t="shared" si="1734"/>
        <v>0</v>
      </c>
      <c r="DC99" s="12">
        <f t="shared" ref="DC99" si="1735">SUM(DC100:DC111)</f>
        <v>8290</v>
      </c>
      <c r="DD99" s="12">
        <f t="shared" si="1732"/>
        <v>8290</v>
      </c>
      <c r="DE99" s="12">
        <f t="shared" si="1732"/>
        <v>0</v>
      </c>
      <c r="DF99" s="12">
        <f t="shared" ref="DF99:DJ99" si="1736">SUM(DF100:DF111)</f>
        <v>1000</v>
      </c>
      <c r="DG99" s="12">
        <f t="shared" si="1736"/>
        <v>1000</v>
      </c>
      <c r="DH99" s="12">
        <f t="shared" ref="DH99:DI99" si="1737">SUM(DH100:DH111)</f>
        <v>0</v>
      </c>
      <c r="DI99" s="12">
        <f t="shared" si="1737"/>
        <v>0</v>
      </c>
      <c r="DJ99" s="12">
        <f t="shared" si="1736"/>
        <v>0</v>
      </c>
      <c r="DK99" s="12">
        <f t="shared" ref="DK99:DL99" si="1738">SUM(DK100:DK111)</f>
        <v>369435.19</v>
      </c>
      <c r="DL99" s="12">
        <f t="shared" si="1738"/>
        <v>27437</v>
      </c>
      <c r="DM99" s="12">
        <f>SUM(DM100:DM111)</f>
        <v>1511500</v>
      </c>
      <c r="DN99" s="12">
        <f>SUM(DN100:DN111)</f>
        <v>511500</v>
      </c>
      <c r="DO99" s="12">
        <f>SUM(DO100:DO111)</f>
        <v>411875.2</v>
      </c>
      <c r="DP99" s="12">
        <f t="shared" ref="DP99" si="1739">SUM(DP100:DP111)</f>
        <v>9426.23</v>
      </c>
      <c r="DQ99" s="12">
        <f t="shared" ref="DQ99:IG99" si="1740">SUM(DQ100:DQ111)</f>
        <v>2500</v>
      </c>
      <c r="DR99" s="12">
        <f t="shared" si="1740"/>
        <v>0</v>
      </c>
      <c r="DS99" s="12">
        <f t="shared" ref="DS99" si="1741">SUM(DS100:DS111)</f>
        <v>3767</v>
      </c>
      <c r="DT99" s="12">
        <f t="shared" si="1740"/>
        <v>3767</v>
      </c>
      <c r="DU99" s="12">
        <f>SUM(DU100:DU111)</f>
        <v>2085.67</v>
      </c>
      <c r="DV99" s="12">
        <f t="shared" ref="DV99" si="1742">SUM(DV100:DV111)</f>
        <v>7410</v>
      </c>
      <c r="DW99" s="12">
        <f t="shared" ref="DW99:EB99" si="1743">SUM(DW100:DW111)</f>
        <v>7410</v>
      </c>
      <c r="DX99" s="12">
        <f>SUM(DX100:DX111)</f>
        <v>603</v>
      </c>
      <c r="DY99" s="12">
        <f t="shared" ref="DY99:DZ99" si="1744">SUM(DY100:DY111)</f>
        <v>9083.6</v>
      </c>
      <c r="DZ99" s="12">
        <f t="shared" si="1744"/>
        <v>16118.539999999999</v>
      </c>
      <c r="EA99" s="12">
        <f t="shared" si="1743"/>
        <v>13523.64</v>
      </c>
      <c r="EB99" s="12">
        <f t="shared" si="1743"/>
        <v>12909</v>
      </c>
      <c r="EC99" s="12">
        <f t="shared" ref="EC99:EL99" si="1745">SUM(EC100:EC111)</f>
        <v>12909</v>
      </c>
      <c r="ED99" s="12">
        <f t="shared" si="1745"/>
        <v>9638</v>
      </c>
      <c r="EE99" s="12">
        <f t="shared" ref="EE99" si="1746">SUM(EE100:EE111)</f>
        <v>12900</v>
      </c>
      <c r="EF99" s="12">
        <f t="shared" si="1745"/>
        <v>12900</v>
      </c>
      <c r="EG99" s="12">
        <f t="shared" si="1745"/>
        <v>3890856.25</v>
      </c>
      <c r="EH99" s="12">
        <f t="shared" ref="EH99" si="1747">SUM(EH100:EH111)</f>
        <v>110000</v>
      </c>
      <c r="EI99" s="12">
        <f t="shared" si="1745"/>
        <v>350820</v>
      </c>
      <c r="EJ99" s="12">
        <f t="shared" si="1745"/>
        <v>52907</v>
      </c>
      <c r="EK99" s="12">
        <f t="shared" si="1745"/>
        <v>303063</v>
      </c>
      <c r="EL99" s="12">
        <f t="shared" si="1745"/>
        <v>303063</v>
      </c>
      <c r="EM99" s="12">
        <f t="shared" ref="EM99:EU99" si="1748">SUM(EM100:EM111)</f>
        <v>62680</v>
      </c>
      <c r="EN99" s="12">
        <f t="shared" ref="EN99:EP99" si="1749">SUM(EN100:EN111)</f>
        <v>550560</v>
      </c>
      <c r="EO99" s="12">
        <f t="shared" si="1749"/>
        <v>550560</v>
      </c>
      <c r="EP99" s="12">
        <f t="shared" si="1749"/>
        <v>237086.85</v>
      </c>
      <c r="EQ99" s="12">
        <f t="shared" si="1748"/>
        <v>546411</v>
      </c>
      <c r="ER99" s="12">
        <f t="shared" si="1748"/>
        <v>454411</v>
      </c>
      <c r="ES99" s="12">
        <f t="shared" ref="ES99:ET99" si="1750">SUM(ES100:ES111)</f>
        <v>0</v>
      </c>
      <c r="ET99" s="12">
        <f t="shared" si="1750"/>
        <v>0</v>
      </c>
      <c r="EU99" s="12">
        <f t="shared" si="1748"/>
        <v>20000</v>
      </c>
      <c r="EV99" s="12">
        <f t="shared" si="1740"/>
        <v>32297</v>
      </c>
      <c r="EW99" s="12">
        <f t="shared" si="1740"/>
        <v>20354.25</v>
      </c>
      <c r="EX99" s="12">
        <f t="shared" ref="EX99" si="1751">SUM(EX100:EX111)</f>
        <v>37500</v>
      </c>
      <c r="EY99" s="12">
        <f t="shared" si="1740"/>
        <v>24188</v>
      </c>
      <c r="EZ99" s="12">
        <f t="shared" si="1740"/>
        <v>11618</v>
      </c>
      <c r="FA99" s="12">
        <f t="shared" ref="FA99" si="1752">SUM(FA100:FA111)</f>
        <v>25000</v>
      </c>
      <c r="FB99" s="12">
        <f t="shared" si="1740"/>
        <v>19500</v>
      </c>
      <c r="FC99" s="12">
        <f t="shared" si="1740"/>
        <v>9210.9</v>
      </c>
      <c r="FD99" s="12">
        <f t="shared" ref="FD99:FE99" si="1753">SUM(FD100:FD111)</f>
        <v>13290</v>
      </c>
      <c r="FE99" s="12">
        <f t="shared" si="1753"/>
        <v>13309.84</v>
      </c>
      <c r="FF99" s="12">
        <f>SUM(FF100:FF111)</f>
        <v>4107.34</v>
      </c>
      <c r="FG99" s="12">
        <f>SUM(FG100:FG111)</f>
        <v>8968</v>
      </c>
      <c r="FH99" s="12">
        <f>SUM(FH100:FH111)</f>
        <v>8968</v>
      </c>
      <c r="FI99" s="12">
        <f>SUM(FI100:FI111)</f>
        <v>2872.5</v>
      </c>
      <c r="FJ99" s="12">
        <f t="shared" ref="FJ99:FK99" si="1754">SUM(FJ100:FJ111)</f>
        <v>17426.219999999998</v>
      </c>
      <c r="FK99" s="12">
        <f t="shared" si="1754"/>
        <v>47388.52</v>
      </c>
      <c r="FL99" s="12">
        <f t="shared" ref="FL99:FM99" si="1755">SUM(FL100:FL111)</f>
        <v>35139</v>
      </c>
      <c r="FM99" s="12">
        <f t="shared" si="1755"/>
        <v>16926</v>
      </c>
      <c r="FN99" s="12">
        <f t="shared" ref="FN99:FW99" si="1756">SUM(FN100:FN111)</f>
        <v>17471</v>
      </c>
      <c r="FO99" s="12">
        <f t="shared" si="1756"/>
        <v>11536</v>
      </c>
      <c r="FP99" s="12">
        <f t="shared" ref="FP99" si="1757">SUM(FP100:FP111)</f>
        <v>18447</v>
      </c>
      <c r="FQ99" s="12">
        <f t="shared" si="1756"/>
        <v>10377</v>
      </c>
      <c r="FR99" s="12">
        <f t="shared" si="1756"/>
        <v>1440</v>
      </c>
      <c r="FS99" s="12">
        <f t="shared" ref="FS99" si="1758">SUM(FS100:FS111)</f>
        <v>9130</v>
      </c>
      <c r="FT99" s="12">
        <f t="shared" si="1756"/>
        <v>3043</v>
      </c>
      <c r="FU99" s="12">
        <f t="shared" si="1756"/>
        <v>1783.6599999999999</v>
      </c>
      <c r="FV99" s="12">
        <f t="shared" si="1756"/>
        <v>7630</v>
      </c>
      <c r="FW99" s="12">
        <f t="shared" si="1756"/>
        <v>8432</v>
      </c>
      <c r="FX99" s="12">
        <f t="shared" ref="FX99:GF99" si="1759">SUM(FX100:FX111)</f>
        <v>25287.5</v>
      </c>
      <c r="FY99" s="12">
        <f t="shared" ref="FY99" si="1760">SUM(FY100:FY111)</f>
        <v>31730</v>
      </c>
      <c r="FZ99" s="12">
        <f t="shared" ref="FZ99:GA99" si="1761">SUM(FZ100:FZ111)</f>
        <v>34488</v>
      </c>
      <c r="GA99" s="12">
        <f t="shared" si="1761"/>
        <v>7244.25</v>
      </c>
      <c r="GB99" s="12">
        <f t="shared" si="1759"/>
        <v>10760</v>
      </c>
      <c r="GC99" s="12">
        <f t="shared" si="1759"/>
        <v>16560</v>
      </c>
      <c r="GD99" s="12">
        <f t="shared" ref="GD99:GE99" si="1762">SUM(GD100:GD111)</f>
        <v>0</v>
      </c>
      <c r="GE99" s="12">
        <f t="shared" si="1762"/>
        <v>0</v>
      </c>
      <c r="GF99" s="12">
        <f t="shared" si="1759"/>
        <v>295000</v>
      </c>
      <c r="GG99" s="12">
        <f t="shared" si="1740"/>
        <v>295000</v>
      </c>
      <c r="GH99" s="12">
        <f t="shared" si="1740"/>
        <v>183835.94</v>
      </c>
      <c r="GI99" s="12">
        <f t="shared" ref="GI99" si="1763">SUM(GI100:GI111)</f>
        <v>297000</v>
      </c>
      <c r="GJ99" s="12">
        <f t="shared" si="1740"/>
        <v>218000</v>
      </c>
      <c r="GK99" s="12">
        <f t="shared" si="1740"/>
        <v>139767.43</v>
      </c>
      <c r="GL99" s="12">
        <f t="shared" ref="GL99" si="1764">SUM(GL100:GL111)</f>
        <v>324590.17</v>
      </c>
      <c r="GM99" s="12">
        <f t="shared" si="1740"/>
        <v>181617.84</v>
      </c>
      <c r="GN99" s="12">
        <f t="shared" si="1740"/>
        <v>102826.78</v>
      </c>
      <c r="GO99" s="12">
        <f t="shared" ref="GO99" si="1765">SUM(GO100:GO111)</f>
        <v>97181</v>
      </c>
      <c r="GP99" s="12">
        <f t="shared" si="1740"/>
        <v>114978</v>
      </c>
      <c r="GQ99" s="12">
        <f>SUM(GQ100:GQ111)</f>
        <v>62293.68</v>
      </c>
      <c r="GR99" s="12">
        <f t="shared" ref="GR99" si="1766">SUM(GR100:GR111)</f>
        <v>109824</v>
      </c>
      <c r="GS99" s="12">
        <f t="shared" ref="GS99:GX99" si="1767">SUM(GS100:GS111)</f>
        <v>126024</v>
      </c>
      <c r="GT99" s="12">
        <f>SUM(GT100:GT111)</f>
        <v>61511.49</v>
      </c>
      <c r="GU99" s="12">
        <f t="shared" ref="GU99:GV99" si="1768">SUM(GU100:GU111)</f>
        <v>119122.95000000001</v>
      </c>
      <c r="GV99" s="12">
        <f t="shared" si="1768"/>
        <v>194433.28</v>
      </c>
      <c r="GW99" s="12">
        <f t="shared" si="1767"/>
        <v>116230.39</v>
      </c>
      <c r="GX99" s="12">
        <f t="shared" si="1767"/>
        <v>142534</v>
      </c>
      <c r="GY99" s="12">
        <f t="shared" ref="GY99:HH99" si="1769">SUM(GY100:GY111)</f>
        <v>140900.6</v>
      </c>
      <c r="GZ99" s="12">
        <f t="shared" si="1769"/>
        <v>60618.1</v>
      </c>
      <c r="HA99" s="12">
        <f t="shared" ref="HA99" si="1770">SUM(HA100:HA111)</f>
        <v>208400</v>
      </c>
      <c r="HB99" s="12">
        <f t="shared" si="1769"/>
        <v>295450</v>
      </c>
      <c r="HC99" s="12">
        <f t="shared" si="1769"/>
        <v>140334.78</v>
      </c>
      <c r="HD99" s="12">
        <f t="shared" ref="HD99" si="1771">SUM(HD100:HD111)</f>
        <v>709920</v>
      </c>
      <c r="HE99" s="12">
        <f t="shared" si="1769"/>
        <v>180700</v>
      </c>
      <c r="HF99" s="12">
        <f t="shared" si="1769"/>
        <v>112808.94</v>
      </c>
      <c r="HG99" s="12">
        <f t="shared" si="1769"/>
        <v>399320</v>
      </c>
      <c r="HH99" s="12">
        <f t="shared" si="1769"/>
        <v>399320</v>
      </c>
      <c r="HI99" s="12">
        <f t="shared" ref="HI99:HQ99" si="1772">SUM(HI100:HI111)</f>
        <v>169951.87</v>
      </c>
      <c r="HJ99" s="12">
        <f t="shared" ref="HJ99" si="1773">SUM(HJ100:HJ111)</f>
        <v>629420</v>
      </c>
      <c r="HK99" s="12">
        <f t="shared" ref="HK99:HL99" si="1774">SUM(HK100:HK111)</f>
        <v>629420</v>
      </c>
      <c r="HL99" s="12">
        <f t="shared" si="1774"/>
        <v>88949.04</v>
      </c>
      <c r="HM99" s="12">
        <f t="shared" si="1772"/>
        <v>674431</v>
      </c>
      <c r="HN99" s="12">
        <f t="shared" si="1772"/>
        <v>655631</v>
      </c>
      <c r="HO99" s="12">
        <f t="shared" ref="HO99:HP99" si="1775">SUM(HO100:HO111)</f>
        <v>0</v>
      </c>
      <c r="HP99" s="12">
        <f t="shared" si="1775"/>
        <v>0</v>
      </c>
      <c r="HQ99" s="12">
        <f t="shared" si="1772"/>
        <v>0</v>
      </c>
      <c r="HR99" s="12">
        <f t="shared" si="1740"/>
        <v>0</v>
      </c>
      <c r="HS99" s="12">
        <f t="shared" si="1740"/>
        <v>0</v>
      </c>
      <c r="HT99" s="12">
        <f t="shared" ref="HT99" si="1776">SUM(HT100:HT111)</f>
        <v>66000</v>
      </c>
      <c r="HU99" s="12">
        <f t="shared" si="1740"/>
        <v>12491.36</v>
      </c>
      <c r="HV99" s="12">
        <f t="shared" si="1740"/>
        <v>108927.94</v>
      </c>
      <c r="HW99" s="12">
        <f t="shared" ref="HW99" si="1777">SUM(HW100:HW111)</f>
        <v>80877.040000000008</v>
      </c>
      <c r="HX99" s="12">
        <f t="shared" si="1740"/>
        <v>40084.819999999992</v>
      </c>
      <c r="HY99" s="12">
        <f t="shared" si="1740"/>
        <v>21457.870000000003</v>
      </c>
      <c r="HZ99" s="12">
        <f t="shared" ref="HZ99" si="1778">SUM(HZ100:HZ111)</f>
        <v>29820</v>
      </c>
      <c r="IA99" s="12">
        <f t="shared" si="1740"/>
        <v>33605.56</v>
      </c>
      <c r="IB99" s="12">
        <f t="shared" ref="IB99:IC99" si="1779">SUM(IB100:IB111)</f>
        <v>11816.57</v>
      </c>
      <c r="IC99" s="12">
        <f t="shared" si="1779"/>
        <v>34786</v>
      </c>
      <c r="ID99" s="12">
        <f t="shared" ref="ID99:II99" si="1780">SUM(ID100:ID111)</f>
        <v>37286</v>
      </c>
      <c r="IE99" s="12">
        <f t="shared" si="1740"/>
        <v>12534.740000000002</v>
      </c>
      <c r="IF99" s="12">
        <f t="shared" ref="IF99" si="1781">SUM(IF100:IF111)</f>
        <v>34262.31</v>
      </c>
      <c r="IG99" s="12">
        <f t="shared" si="1740"/>
        <v>73641.2</v>
      </c>
      <c r="IH99" s="12">
        <f t="shared" si="1780"/>
        <v>22069.69</v>
      </c>
      <c r="II99" s="12">
        <f t="shared" si="1780"/>
        <v>30303</v>
      </c>
      <c r="IJ99" s="12">
        <f t="shared" ref="IJ99:JJ99" si="1782">SUM(IJ100:IJ111)</f>
        <v>27164.9</v>
      </c>
      <c r="IK99" s="12">
        <f t="shared" si="1782"/>
        <v>11508.52</v>
      </c>
      <c r="IL99" s="12">
        <f t="shared" ref="IL99" si="1783">SUM(IL100:IL111)</f>
        <v>45123</v>
      </c>
      <c r="IM99" s="12">
        <f t="shared" si="1782"/>
        <v>64185.4</v>
      </c>
      <c r="IN99" s="12">
        <f t="shared" si="1782"/>
        <v>35862.89</v>
      </c>
      <c r="IO99" s="12">
        <f t="shared" ref="IO99" si="1784">SUM(IO100:IO111)</f>
        <v>0</v>
      </c>
      <c r="IP99" s="12">
        <f t="shared" si="1782"/>
        <v>0</v>
      </c>
      <c r="IQ99" s="12">
        <f t="shared" si="1782"/>
        <v>0</v>
      </c>
      <c r="IR99" s="12">
        <f t="shared" ref="IR99:IY99" si="1785">SUM(IR100:IR111)</f>
        <v>0</v>
      </c>
      <c r="IS99" s="12">
        <f t="shared" ref="IS99" si="1786">SUM(IS100:IS111)</f>
        <v>0</v>
      </c>
      <c r="IT99" s="12">
        <f t="shared" si="1785"/>
        <v>0</v>
      </c>
      <c r="IU99" s="12">
        <f t="shared" ref="IU99:IW99" si="1787">SUM(IU100:IU111)</f>
        <v>0</v>
      </c>
      <c r="IV99" s="12">
        <f t="shared" si="1787"/>
        <v>0</v>
      </c>
      <c r="IW99" s="12">
        <f t="shared" si="1787"/>
        <v>0</v>
      </c>
      <c r="IX99" s="12">
        <f t="shared" si="1785"/>
        <v>0</v>
      </c>
      <c r="IY99" s="12">
        <f t="shared" si="1785"/>
        <v>0</v>
      </c>
      <c r="IZ99" s="12">
        <f t="shared" ref="IZ99:JA99" si="1788">SUM(IZ100:IZ111)</f>
        <v>0</v>
      </c>
      <c r="JA99" s="12">
        <f t="shared" si="1788"/>
        <v>0</v>
      </c>
      <c r="JB99" s="12">
        <f t="shared" si="1782"/>
        <v>2317000</v>
      </c>
      <c r="JC99" s="12">
        <f t="shared" ref="JC99" si="1789">SUM(JC100:JC111)</f>
        <v>702636.19</v>
      </c>
      <c r="JD99" s="12">
        <f t="shared" si="1782"/>
        <v>233386.05</v>
      </c>
      <c r="JE99" s="12">
        <f t="shared" si="1782"/>
        <v>1922000</v>
      </c>
      <c r="JF99" s="12">
        <f t="shared" ref="JF99" si="1790">SUM(JF100:JF111)</f>
        <v>766179.36</v>
      </c>
      <c r="JG99" s="12">
        <f t="shared" si="1782"/>
        <v>672188.57000000007</v>
      </c>
      <c r="JH99" s="12">
        <f t="shared" si="1782"/>
        <v>449729.5</v>
      </c>
      <c r="JI99" s="12">
        <f t="shared" ref="JI99" si="1791">SUM(JI100:JI111)</f>
        <v>250274.64</v>
      </c>
      <c r="JJ99" s="12">
        <f t="shared" si="1782"/>
        <v>135067.53</v>
      </c>
      <c r="JK99" s="12">
        <f t="shared" ref="JK99:JL99" si="1792">SUM(JK100:JK111)</f>
        <v>148941</v>
      </c>
      <c r="JL99" s="12">
        <f t="shared" si="1792"/>
        <v>170543.4</v>
      </c>
      <c r="JM99" s="12">
        <f t="shared" ref="JM99:JU99" si="1793">SUM(JM100:JM111)</f>
        <v>80375.16</v>
      </c>
      <c r="JN99" s="12">
        <f t="shared" si="1793"/>
        <v>161066</v>
      </c>
      <c r="JO99" s="12">
        <f t="shared" ref="JO99" si="1794">SUM(JO100:JO111)</f>
        <v>180000</v>
      </c>
      <c r="JP99" s="12">
        <f t="shared" si="1793"/>
        <v>78081.929999999993</v>
      </c>
      <c r="JQ99" s="12">
        <f t="shared" ref="JQ99:JT99" si="1795">SUM(JQ100:JQ111)</f>
        <v>190000</v>
      </c>
      <c r="JR99" s="12">
        <f t="shared" ref="JR99" si="1796">SUM(JR100:JR111)</f>
        <v>342054.54000000004</v>
      </c>
      <c r="JS99" s="12">
        <f t="shared" si="1795"/>
        <v>188862.72</v>
      </c>
      <c r="JT99" s="12">
        <f t="shared" si="1795"/>
        <v>206342</v>
      </c>
      <c r="JU99" s="12">
        <f t="shared" si="1793"/>
        <v>202115.5</v>
      </c>
      <c r="JV99" s="12">
        <f t="shared" ref="JV99:JX99" si="1797">SUM(JV100:JV111)</f>
        <v>93507.62</v>
      </c>
      <c r="JW99" s="12">
        <f t="shared" ref="JW99" si="1798">SUM(JW100:JW111)</f>
        <v>288542</v>
      </c>
      <c r="JX99" s="12">
        <f t="shared" si="1797"/>
        <v>393002.4</v>
      </c>
      <c r="JY99" s="12">
        <f t="shared" ref="JY99:KA99" si="1799">SUM(JY100:JY111)</f>
        <v>4077978.97</v>
      </c>
      <c r="JZ99" s="12">
        <f t="shared" ref="JZ99" si="1800">SUM(JZ100:JZ111)</f>
        <v>833880</v>
      </c>
      <c r="KA99" s="12">
        <f t="shared" si="1799"/>
        <v>538233</v>
      </c>
      <c r="KB99" s="12">
        <f t="shared" ref="KB99" si="1801">SUM(KB100:KB111)</f>
        <v>167949.6</v>
      </c>
      <c r="KC99" s="12">
        <f t="shared" ref="KC99" si="1802">SUM(KC100:KC111)</f>
        <v>748000</v>
      </c>
      <c r="KD99" s="12">
        <f t="shared" ref="KD99:KE99" si="1803">SUM(KD100:KD111)</f>
        <v>723802</v>
      </c>
      <c r="KE99" s="12">
        <f t="shared" si="1803"/>
        <v>257919.37</v>
      </c>
      <c r="KF99" s="12">
        <f t="shared" ref="KF99:KG99" si="1804">SUM(KF100:KF111)</f>
        <v>1252000</v>
      </c>
      <c r="KG99" s="12">
        <f t="shared" si="1804"/>
        <v>1258832.8</v>
      </c>
      <c r="KH99" s="12">
        <f t="shared" ref="KH99:KL99" si="1805">SUM(KH100:KH111)</f>
        <v>337354.94000000006</v>
      </c>
      <c r="KI99" s="12">
        <f t="shared" si="1805"/>
        <v>1742002</v>
      </c>
      <c r="KJ99" s="12">
        <f t="shared" ref="KJ99:KK99" si="1806">SUM(KJ100:KJ111)</f>
        <v>2137002</v>
      </c>
      <c r="KK99" s="12">
        <f t="shared" si="1806"/>
        <v>0</v>
      </c>
      <c r="KL99" s="12">
        <f t="shared" si="1805"/>
        <v>0</v>
      </c>
    </row>
    <row r="100" spans="1:298" x14ac:dyDescent="0.25">
      <c r="A100" s="5">
        <v>5101</v>
      </c>
      <c r="B100" s="9" t="s">
        <v>447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/>
      <c r="AM100" s="13"/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13">
        <v>0</v>
      </c>
      <c r="BR100" s="13">
        <v>0</v>
      </c>
      <c r="BS100" s="13">
        <v>0</v>
      </c>
      <c r="BT100" s="13">
        <v>0</v>
      </c>
      <c r="BU100" s="13">
        <v>0</v>
      </c>
      <c r="BV100" s="13">
        <v>0</v>
      </c>
      <c r="BW100" s="13"/>
      <c r="BX100" s="13"/>
      <c r="BY100" s="13">
        <v>0</v>
      </c>
      <c r="BZ100" s="13">
        <v>0</v>
      </c>
      <c r="CA100" s="13">
        <v>0</v>
      </c>
      <c r="CB100" s="13">
        <v>0</v>
      </c>
      <c r="CC100" s="13">
        <v>0</v>
      </c>
      <c r="CD100" s="13">
        <v>0</v>
      </c>
      <c r="CE100" s="13">
        <v>0</v>
      </c>
      <c r="CF100" s="13">
        <v>0</v>
      </c>
      <c r="CG100" s="13">
        <v>0</v>
      </c>
      <c r="CH100" s="13">
        <v>0</v>
      </c>
      <c r="CI100" s="13">
        <v>0</v>
      </c>
      <c r="CJ100" s="13">
        <v>0</v>
      </c>
      <c r="CK100" s="13">
        <v>0</v>
      </c>
      <c r="CL100" s="13">
        <v>0</v>
      </c>
      <c r="CM100" s="13">
        <v>0</v>
      </c>
      <c r="CN100" s="13">
        <v>0</v>
      </c>
      <c r="CO100" s="13">
        <v>0</v>
      </c>
      <c r="CP100" s="13">
        <v>0</v>
      </c>
      <c r="CQ100" s="13">
        <v>0</v>
      </c>
      <c r="CR100" s="13">
        <v>0</v>
      </c>
      <c r="CS100" s="13">
        <v>0</v>
      </c>
      <c r="CT100" s="13">
        <v>0</v>
      </c>
      <c r="CU100" s="13">
        <v>0</v>
      </c>
      <c r="CV100" s="13">
        <v>0</v>
      </c>
      <c r="CW100" s="13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3">
        <v>0</v>
      </c>
      <c r="DD100" s="13">
        <v>0</v>
      </c>
      <c r="DE100" s="13">
        <v>0</v>
      </c>
      <c r="DF100" s="13">
        <v>0</v>
      </c>
      <c r="DG100" s="13">
        <v>0</v>
      </c>
      <c r="DH100" s="13"/>
      <c r="DI100" s="13"/>
      <c r="DJ100" s="13">
        <v>0</v>
      </c>
      <c r="DK100" s="13">
        <v>0</v>
      </c>
      <c r="DL100" s="13">
        <v>0</v>
      </c>
      <c r="DM100" s="13">
        <v>0</v>
      </c>
      <c r="DN100" s="13">
        <v>0</v>
      </c>
      <c r="DO100" s="13">
        <v>0</v>
      </c>
      <c r="DP100" s="13">
        <v>0</v>
      </c>
      <c r="DQ100" s="13">
        <v>0</v>
      </c>
      <c r="DR100" s="13">
        <v>0</v>
      </c>
      <c r="DS100" s="13">
        <v>0</v>
      </c>
      <c r="DT100" s="13">
        <v>0</v>
      </c>
      <c r="DU100" s="13">
        <v>0</v>
      </c>
      <c r="DV100" s="13">
        <v>0</v>
      </c>
      <c r="DW100" s="13">
        <v>0</v>
      </c>
      <c r="DX100" s="13">
        <v>0</v>
      </c>
      <c r="DY100" s="13">
        <v>0</v>
      </c>
      <c r="DZ100" s="13">
        <v>0</v>
      </c>
      <c r="EA100" s="13">
        <v>0</v>
      </c>
      <c r="EB100" s="13">
        <v>0</v>
      </c>
      <c r="EC100" s="13">
        <v>0</v>
      </c>
      <c r="ED100" s="13">
        <v>0</v>
      </c>
      <c r="EE100" s="13">
        <v>0</v>
      </c>
      <c r="EF100" s="13">
        <v>0</v>
      </c>
      <c r="EG100" s="13">
        <v>470773</v>
      </c>
      <c r="EH100" s="13">
        <v>0</v>
      </c>
      <c r="EI100" s="13">
        <v>0</v>
      </c>
      <c r="EJ100" s="13">
        <v>0</v>
      </c>
      <c r="EK100" s="13">
        <v>0</v>
      </c>
      <c r="EL100" s="13">
        <v>0</v>
      </c>
      <c r="EM100" s="13">
        <v>0</v>
      </c>
      <c r="EN100" s="13">
        <v>0</v>
      </c>
      <c r="EO100" s="13">
        <v>0</v>
      </c>
      <c r="EP100" s="13">
        <v>0</v>
      </c>
      <c r="EQ100" s="13">
        <v>0</v>
      </c>
      <c r="ER100" s="13">
        <v>0</v>
      </c>
      <c r="ES100" s="13"/>
      <c r="ET100" s="13"/>
      <c r="EU100" s="13">
        <v>0</v>
      </c>
      <c r="EV100" s="13">
        <v>0</v>
      </c>
      <c r="EW100" s="13">
        <v>0</v>
      </c>
      <c r="EX100" s="13">
        <v>0</v>
      </c>
      <c r="EY100" s="13">
        <v>0</v>
      </c>
      <c r="EZ100" s="13">
        <v>0</v>
      </c>
      <c r="FA100" s="13">
        <v>0</v>
      </c>
      <c r="FB100" s="13">
        <v>0</v>
      </c>
      <c r="FC100" s="13">
        <v>0</v>
      </c>
      <c r="FD100" s="13">
        <v>0</v>
      </c>
      <c r="FE100" s="13">
        <v>0</v>
      </c>
      <c r="FF100" s="13">
        <v>0</v>
      </c>
      <c r="FG100" s="13">
        <v>0</v>
      </c>
      <c r="FH100" s="13">
        <v>0</v>
      </c>
      <c r="FI100" s="13">
        <v>0</v>
      </c>
      <c r="FJ100" s="13">
        <v>0</v>
      </c>
      <c r="FK100" s="13">
        <v>0</v>
      </c>
      <c r="FL100" s="13">
        <v>0</v>
      </c>
      <c r="FM100" s="13">
        <v>0</v>
      </c>
      <c r="FN100" s="13">
        <v>0</v>
      </c>
      <c r="FO100" s="13">
        <v>0</v>
      </c>
      <c r="FP100" s="13">
        <v>0</v>
      </c>
      <c r="FQ100" s="13">
        <v>0</v>
      </c>
      <c r="FR100" s="13">
        <v>0</v>
      </c>
      <c r="FS100" s="13">
        <v>0</v>
      </c>
      <c r="FT100" s="13">
        <v>0</v>
      </c>
      <c r="FU100" s="13">
        <v>0</v>
      </c>
      <c r="FV100" s="13">
        <v>0</v>
      </c>
      <c r="FW100" s="13">
        <v>0</v>
      </c>
      <c r="FX100" s="13">
        <v>0</v>
      </c>
      <c r="FY100" s="13">
        <v>0</v>
      </c>
      <c r="FZ100" s="13">
        <v>0</v>
      </c>
      <c r="GA100" s="13">
        <v>0</v>
      </c>
      <c r="GB100" s="13">
        <v>0</v>
      </c>
      <c r="GC100" s="13">
        <v>0</v>
      </c>
      <c r="GD100" s="13"/>
      <c r="GE100" s="13"/>
      <c r="GF100" s="13">
        <v>0</v>
      </c>
      <c r="GG100" s="13">
        <v>0</v>
      </c>
      <c r="GH100" s="13">
        <v>0</v>
      </c>
      <c r="GI100" s="13">
        <v>0</v>
      </c>
      <c r="GJ100" s="13">
        <v>0</v>
      </c>
      <c r="GK100" s="13">
        <v>0</v>
      </c>
      <c r="GL100" s="13">
        <v>0</v>
      </c>
      <c r="GM100" s="13">
        <v>0</v>
      </c>
      <c r="GN100" s="13">
        <v>0</v>
      </c>
      <c r="GO100" s="13">
        <v>0</v>
      </c>
      <c r="GP100" s="13">
        <v>0</v>
      </c>
      <c r="GQ100" s="13">
        <v>0</v>
      </c>
      <c r="GR100" s="13">
        <v>0</v>
      </c>
      <c r="GS100" s="13">
        <v>0</v>
      </c>
      <c r="GT100" s="13">
        <v>0</v>
      </c>
      <c r="GU100" s="13">
        <v>0</v>
      </c>
      <c r="GV100" s="13">
        <v>0</v>
      </c>
      <c r="GW100" s="13">
        <v>0</v>
      </c>
      <c r="GX100" s="13">
        <v>0</v>
      </c>
      <c r="GY100" s="13">
        <v>0</v>
      </c>
      <c r="GZ100" s="13">
        <v>0</v>
      </c>
      <c r="HA100" s="13">
        <v>0</v>
      </c>
      <c r="HB100" s="13">
        <v>0</v>
      </c>
      <c r="HC100" s="13">
        <v>0</v>
      </c>
      <c r="HD100" s="13">
        <v>0</v>
      </c>
      <c r="HE100" s="13">
        <v>0</v>
      </c>
      <c r="HF100" s="13">
        <v>0</v>
      </c>
      <c r="HG100" s="13">
        <v>0</v>
      </c>
      <c r="HH100" s="13">
        <v>0</v>
      </c>
      <c r="HI100" s="13">
        <v>0</v>
      </c>
      <c r="HJ100" s="13">
        <v>0</v>
      </c>
      <c r="HK100" s="13">
        <v>0</v>
      </c>
      <c r="HL100" s="13">
        <v>0</v>
      </c>
      <c r="HM100" s="13">
        <v>0</v>
      </c>
      <c r="HN100" s="13">
        <v>0</v>
      </c>
      <c r="HO100" s="13"/>
      <c r="HP100" s="13"/>
      <c r="HQ100" s="13">
        <v>0</v>
      </c>
      <c r="HR100" s="13">
        <v>0</v>
      </c>
      <c r="HS100" s="13">
        <v>0</v>
      </c>
      <c r="HT100" s="13">
        <v>0</v>
      </c>
      <c r="HU100" s="13">
        <v>0</v>
      </c>
      <c r="HV100" s="13">
        <v>0</v>
      </c>
      <c r="HW100" s="13">
        <v>0</v>
      </c>
      <c r="HX100" s="13">
        <v>0</v>
      </c>
      <c r="HY100" s="13">
        <v>0</v>
      </c>
      <c r="HZ100" s="13">
        <v>0</v>
      </c>
      <c r="IA100" s="13">
        <v>0</v>
      </c>
      <c r="IB100" s="13">
        <v>0</v>
      </c>
      <c r="IC100" s="13">
        <v>0</v>
      </c>
      <c r="ID100" s="13">
        <v>0</v>
      </c>
      <c r="IE100" s="13">
        <v>0</v>
      </c>
      <c r="IF100" s="13">
        <v>0</v>
      </c>
      <c r="IG100" s="13">
        <v>0</v>
      </c>
      <c r="IH100" s="13">
        <v>0</v>
      </c>
      <c r="II100" s="13">
        <v>0</v>
      </c>
      <c r="IJ100" s="13">
        <v>0</v>
      </c>
      <c r="IK100" s="13">
        <v>0</v>
      </c>
      <c r="IL100" s="13">
        <v>0</v>
      </c>
      <c r="IM100" s="13">
        <v>0</v>
      </c>
      <c r="IN100" s="13">
        <v>0</v>
      </c>
      <c r="IO100" s="13">
        <v>0</v>
      </c>
      <c r="IP100" s="13">
        <v>0</v>
      </c>
      <c r="IQ100" s="13">
        <v>0</v>
      </c>
      <c r="IR100" s="13">
        <v>0</v>
      </c>
      <c r="IS100" s="13">
        <v>0</v>
      </c>
      <c r="IT100" s="13">
        <v>0</v>
      </c>
      <c r="IU100" s="13">
        <v>0</v>
      </c>
      <c r="IV100" s="13">
        <v>0</v>
      </c>
      <c r="IW100" s="13">
        <v>0</v>
      </c>
      <c r="IX100" s="13">
        <v>0</v>
      </c>
      <c r="IY100" s="13">
        <v>0</v>
      </c>
      <c r="IZ100" s="13"/>
      <c r="JA100" s="13"/>
      <c r="JB100" s="13">
        <f>C100+BY100+AN100+DJ100+EU100+GF100+HQ100</f>
        <v>0</v>
      </c>
      <c r="JC100" s="13">
        <f>D100+BZ100+AO100+DK100+EV100+GG100+HR100</f>
        <v>0</v>
      </c>
      <c r="JD100" s="13">
        <f>E100+CA100+AP100+DL100+EW100+GH100+HS100</f>
        <v>0</v>
      </c>
      <c r="JE100" s="13">
        <f>F100+CB100+AQ100+DM100+EX100+GI100+HT100</f>
        <v>0</v>
      </c>
      <c r="JF100" s="13">
        <f>G100+CC100+AR100+DN100+EY100+GJ100+HU100</f>
        <v>0</v>
      </c>
      <c r="JG100" s="13">
        <f>H100+CD100+AS100+DO100+EZ100+GK100+HV100</f>
        <v>0</v>
      </c>
      <c r="JH100" s="13">
        <f>I100+CE100+AT100+DP100+FA100+GL100+HW100</f>
        <v>0</v>
      </c>
      <c r="JI100" s="13">
        <f>J100+CF100+AU100+DQ100+FB100+GM100+HX100</f>
        <v>0</v>
      </c>
      <c r="JJ100" s="13">
        <f>K100+CG100+AV100+DR100+FC100+GN100+HY100</f>
        <v>0</v>
      </c>
      <c r="JK100" s="13">
        <f>L100+CH100+AW100+DS100+FD100+GO100+HZ100</f>
        <v>0</v>
      </c>
      <c r="JL100" s="13">
        <f>M100+CI100+AX100+DT100+FE100+GP100+IA100</f>
        <v>0</v>
      </c>
      <c r="JM100" s="13">
        <f>N100+CJ100+AY100+DU100+FF100+GQ100+IB100</f>
        <v>0</v>
      </c>
      <c r="JN100" s="13">
        <f>O100+CK100+AZ100+DV100+FG100+GR100+IC100</f>
        <v>0</v>
      </c>
      <c r="JO100" s="13">
        <f>P100+CL100+BA100+DW100+FH100+GS100+ID100</f>
        <v>0</v>
      </c>
      <c r="JP100" s="13">
        <f>Q100+CM100+BB100+DX100+FI100+GT100+IE100</f>
        <v>0</v>
      </c>
      <c r="JQ100" s="13">
        <f>R100+CN100+BC100+DY100+FJ100+GU100+IF100</f>
        <v>0</v>
      </c>
      <c r="JR100" s="13">
        <f>S100+CO100+BD100+DZ100+FK100+GV100+IG100</f>
        <v>0</v>
      </c>
      <c r="JS100" s="13">
        <f>T100+CP100+BE100+EA100+FL100+GW100+IH100</f>
        <v>0</v>
      </c>
      <c r="JT100" s="13">
        <f>U100+CQ100+BF100+EB100+FM100+GX100+II100</f>
        <v>0</v>
      </c>
      <c r="JU100" s="13">
        <f>V100+CR100+BG100+EC100+FN100+GY100+IJ100</f>
        <v>0</v>
      </c>
      <c r="JV100" s="13">
        <f>W100+CS100+BH100+ED100+FO100+GZ100+IK100</f>
        <v>0</v>
      </c>
      <c r="JW100" s="13">
        <f>X100+CT100+BI100+EE100+FP100+HA100+IL100</f>
        <v>0</v>
      </c>
      <c r="JX100" s="13">
        <f>Y100+CU100+BJ100+EF100+FQ100+HB100+IM100</f>
        <v>0</v>
      </c>
      <c r="JY100" s="13">
        <f>Z100+BK100+CV100+EG100+FR100+HC100+IN100</f>
        <v>470773</v>
      </c>
      <c r="JZ100" s="13">
        <f>AA100+BL100+CW100+EH100+FS100+HD100+IO100</f>
        <v>0</v>
      </c>
      <c r="KA100" s="13">
        <f>AB100+BM100+CX100+EI100+FT100+HE100+IP100</f>
        <v>0</v>
      </c>
      <c r="KB100" s="13">
        <f>AC100+BN100+CY100+EJ100+FU100+HF100+IQ100</f>
        <v>0</v>
      </c>
      <c r="KC100" s="13">
        <f>AD100+BO100+CZ100+EK100+FV100+HG100+IR100</f>
        <v>0</v>
      </c>
      <c r="KD100" s="13">
        <f>AE100+BP100+DA100+EL100+FW100+HH100+IS100</f>
        <v>0</v>
      </c>
      <c r="KE100" s="13">
        <f>AF100+BQ100+DB100+EM100+FX100+HI100+IT100</f>
        <v>0</v>
      </c>
      <c r="KF100" s="13">
        <f>AG100+BR100+DC100+EN100+FY100+HJ100+IU100</f>
        <v>0</v>
      </c>
      <c r="KG100" s="13">
        <f>AH100+BS100+DD100+EO100+FZ100+HK100+IV100</f>
        <v>0</v>
      </c>
      <c r="KH100" s="13">
        <f>AI100+BT100+DE100+EP100+GA100+HL100+IW100</f>
        <v>0</v>
      </c>
      <c r="KI100" s="13">
        <f>AJ100+BU100+DF100+EQ100+GB100+HM100+IX100</f>
        <v>0</v>
      </c>
      <c r="KJ100" s="13">
        <f>AK100+BV100+DG100+ER100+GC100+HN100+IY100</f>
        <v>0</v>
      </c>
      <c r="KK100" s="13">
        <f>AL100+BW100+DH100+ES100+GD100+HO100+IZ100</f>
        <v>0</v>
      </c>
      <c r="KL100" s="13">
        <f>AM100+BX100+DI100+ET100+GE100+HP100+JA100</f>
        <v>0</v>
      </c>
    </row>
    <row r="101" spans="1:298" x14ac:dyDescent="0.25">
      <c r="A101" s="5">
        <v>5102</v>
      </c>
      <c r="B101" s="9" t="s">
        <v>58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/>
      <c r="AM101" s="13"/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1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13">
        <v>0</v>
      </c>
      <c r="BR101" s="13">
        <v>0</v>
      </c>
      <c r="BS101" s="13">
        <v>0</v>
      </c>
      <c r="BT101" s="13">
        <v>0</v>
      </c>
      <c r="BU101" s="13">
        <v>0</v>
      </c>
      <c r="BV101" s="13">
        <v>0</v>
      </c>
      <c r="BW101" s="13"/>
      <c r="BX101" s="13"/>
      <c r="BY101" s="13">
        <v>0</v>
      </c>
      <c r="BZ101" s="13">
        <v>0</v>
      </c>
      <c r="CA101" s="13">
        <v>0</v>
      </c>
      <c r="CB101" s="13">
        <v>0</v>
      </c>
      <c r="CC101" s="13">
        <v>0</v>
      </c>
      <c r="CD101" s="13">
        <v>0</v>
      </c>
      <c r="CE101" s="13">
        <v>0</v>
      </c>
      <c r="CF101" s="13">
        <v>0</v>
      </c>
      <c r="CG101" s="13">
        <v>0</v>
      </c>
      <c r="CH101" s="13">
        <v>0</v>
      </c>
      <c r="CI101" s="13">
        <v>0</v>
      </c>
      <c r="CJ101" s="13">
        <v>0</v>
      </c>
      <c r="CK101" s="13">
        <v>0</v>
      </c>
      <c r="CL101" s="13">
        <v>0</v>
      </c>
      <c r="CM101" s="13">
        <v>0</v>
      </c>
      <c r="CN101" s="13">
        <v>0</v>
      </c>
      <c r="CO101" s="13">
        <v>0</v>
      </c>
      <c r="CP101" s="13">
        <v>0</v>
      </c>
      <c r="CQ101" s="13">
        <v>0</v>
      </c>
      <c r="CR101" s="13">
        <v>0</v>
      </c>
      <c r="CS101" s="13">
        <v>0</v>
      </c>
      <c r="CT101" s="13">
        <v>0</v>
      </c>
      <c r="CU101" s="13">
        <v>0</v>
      </c>
      <c r="CV101" s="13">
        <v>0</v>
      </c>
      <c r="CW101" s="13">
        <v>0</v>
      </c>
      <c r="CX101" s="13">
        <v>0</v>
      </c>
      <c r="CY101" s="13">
        <v>0</v>
      </c>
      <c r="CZ101" s="13">
        <v>0</v>
      </c>
      <c r="DA101" s="13">
        <v>0</v>
      </c>
      <c r="DB101" s="13">
        <v>0</v>
      </c>
      <c r="DC101" s="13">
        <v>0</v>
      </c>
      <c r="DD101" s="13">
        <v>0</v>
      </c>
      <c r="DE101" s="13">
        <v>0</v>
      </c>
      <c r="DF101" s="13">
        <v>0</v>
      </c>
      <c r="DG101" s="13">
        <v>0</v>
      </c>
      <c r="DH101" s="13"/>
      <c r="DI101" s="13"/>
      <c r="DJ101" s="13">
        <v>0</v>
      </c>
      <c r="DK101" s="13">
        <v>0</v>
      </c>
      <c r="DL101" s="13">
        <v>0</v>
      </c>
      <c r="DM101" s="13">
        <v>1500000</v>
      </c>
      <c r="DN101" s="13">
        <v>0</v>
      </c>
      <c r="DO101" s="13">
        <v>0</v>
      </c>
      <c r="DP101" s="13">
        <v>0</v>
      </c>
      <c r="DQ101" s="13">
        <v>0</v>
      </c>
      <c r="DR101" s="13">
        <v>0</v>
      </c>
      <c r="DS101" s="13">
        <v>0</v>
      </c>
      <c r="DT101" s="13">
        <v>0</v>
      </c>
      <c r="DU101" s="13">
        <v>0</v>
      </c>
      <c r="DV101" s="13">
        <v>0</v>
      </c>
      <c r="DW101" s="13">
        <v>0</v>
      </c>
      <c r="DX101" s="13">
        <v>0</v>
      </c>
      <c r="DY101" s="13">
        <v>0</v>
      </c>
      <c r="DZ101" s="13">
        <v>0</v>
      </c>
      <c r="EA101" s="13">
        <v>0</v>
      </c>
      <c r="EB101" s="13">
        <v>0</v>
      </c>
      <c r="EC101" s="13">
        <v>0</v>
      </c>
      <c r="ED101" s="13">
        <v>0</v>
      </c>
      <c r="EE101" s="13">
        <v>0</v>
      </c>
      <c r="EF101" s="13">
        <v>0</v>
      </c>
      <c r="EG101" s="13">
        <v>3370272</v>
      </c>
      <c r="EH101" s="13">
        <v>100000</v>
      </c>
      <c r="EI101" s="13">
        <v>50000</v>
      </c>
      <c r="EJ101" s="13">
        <v>0</v>
      </c>
      <c r="EK101" s="13">
        <v>40000</v>
      </c>
      <c r="EL101" s="13">
        <v>40000</v>
      </c>
      <c r="EM101" s="13">
        <v>3420</v>
      </c>
      <c r="EN101" s="13">
        <v>502000</v>
      </c>
      <c r="EO101" s="13">
        <v>502000</v>
      </c>
      <c r="EP101" s="13">
        <v>32493.37</v>
      </c>
      <c r="EQ101" s="13">
        <v>529411</v>
      </c>
      <c r="ER101" s="13">
        <v>437411</v>
      </c>
      <c r="ES101" s="13"/>
      <c r="ET101" s="13"/>
      <c r="EU101" s="13">
        <v>0</v>
      </c>
      <c r="EV101" s="13">
        <v>0</v>
      </c>
      <c r="EW101" s="13">
        <v>0</v>
      </c>
      <c r="EX101" s="13">
        <v>0</v>
      </c>
      <c r="EY101" s="13">
        <v>0</v>
      </c>
      <c r="EZ101" s="13">
        <v>0</v>
      </c>
      <c r="FA101" s="13">
        <v>0</v>
      </c>
      <c r="FB101" s="13">
        <v>0</v>
      </c>
      <c r="FC101" s="13">
        <v>0</v>
      </c>
      <c r="FD101" s="13">
        <v>0</v>
      </c>
      <c r="FE101" s="13">
        <v>0</v>
      </c>
      <c r="FF101" s="13">
        <v>0</v>
      </c>
      <c r="FG101" s="13">
        <v>0</v>
      </c>
      <c r="FH101" s="13">
        <v>0</v>
      </c>
      <c r="FI101" s="13">
        <v>0</v>
      </c>
      <c r="FJ101" s="13">
        <v>0</v>
      </c>
      <c r="FK101" s="13">
        <v>0</v>
      </c>
      <c r="FL101" s="13">
        <v>0</v>
      </c>
      <c r="FM101" s="13">
        <v>0</v>
      </c>
      <c r="FN101" s="13">
        <v>0</v>
      </c>
      <c r="FO101" s="13">
        <v>0</v>
      </c>
      <c r="FP101" s="13">
        <v>0</v>
      </c>
      <c r="FQ101" s="13">
        <v>0</v>
      </c>
      <c r="FR101" s="13">
        <v>0</v>
      </c>
      <c r="FS101" s="13">
        <v>0</v>
      </c>
      <c r="FT101" s="13">
        <v>0</v>
      </c>
      <c r="FU101" s="13">
        <v>0</v>
      </c>
      <c r="FV101" s="13">
        <v>0</v>
      </c>
      <c r="FW101" s="13">
        <v>0</v>
      </c>
      <c r="FX101" s="13">
        <v>0</v>
      </c>
      <c r="FY101" s="13">
        <v>24400</v>
      </c>
      <c r="FZ101" s="13">
        <v>24400</v>
      </c>
      <c r="GA101" s="13">
        <v>0</v>
      </c>
      <c r="GB101" s="13">
        <v>0</v>
      </c>
      <c r="GC101" s="13">
        <v>0</v>
      </c>
      <c r="GD101" s="13"/>
      <c r="GE101" s="13"/>
      <c r="GF101" s="13">
        <v>40000</v>
      </c>
      <c r="GG101" s="13">
        <v>40000</v>
      </c>
      <c r="GH101" s="13">
        <v>21142.89</v>
      </c>
      <c r="GI101" s="13">
        <v>40000</v>
      </c>
      <c r="GJ101" s="13">
        <v>41000</v>
      </c>
      <c r="GK101" s="13">
        <v>17450</v>
      </c>
      <c r="GL101" s="13">
        <v>114754.1</v>
      </c>
      <c r="GM101" s="13">
        <v>15000</v>
      </c>
      <c r="GN101" s="13">
        <v>732</v>
      </c>
      <c r="GO101" s="13">
        <v>20000</v>
      </c>
      <c r="GP101" s="13">
        <v>10000</v>
      </c>
      <c r="GQ101" s="13">
        <v>11720</v>
      </c>
      <c r="GR101" s="13">
        <v>25740</v>
      </c>
      <c r="GS101" s="13">
        <v>25740</v>
      </c>
      <c r="GT101" s="13">
        <v>2658</v>
      </c>
      <c r="GU101" s="13">
        <v>27049.18</v>
      </c>
      <c r="GV101" s="13">
        <v>60065</v>
      </c>
      <c r="GW101" s="13">
        <v>41926.1</v>
      </c>
      <c r="GX101" s="13">
        <v>35246</v>
      </c>
      <c r="GY101" s="13">
        <v>23246</v>
      </c>
      <c r="GZ101" s="13">
        <v>6068</v>
      </c>
      <c r="HA101" s="13">
        <v>25500</v>
      </c>
      <c r="HB101" s="13">
        <v>25500</v>
      </c>
      <c r="HC101" s="13">
        <v>30132.1</v>
      </c>
      <c r="HD101" s="13">
        <v>60000</v>
      </c>
      <c r="HE101" s="13">
        <v>60000</v>
      </c>
      <c r="HF101" s="13">
        <v>21953.119999999999</v>
      </c>
      <c r="HG101" s="13">
        <v>90000</v>
      </c>
      <c r="HH101" s="13">
        <v>90000</v>
      </c>
      <c r="HI101" s="13">
        <v>51504.65</v>
      </c>
      <c r="HJ101" s="13">
        <v>218600</v>
      </c>
      <c r="HK101" s="13">
        <v>218600</v>
      </c>
      <c r="HL101" s="13">
        <v>17511.900000000001</v>
      </c>
      <c r="HM101" s="13">
        <v>145000</v>
      </c>
      <c r="HN101" s="13">
        <v>197000</v>
      </c>
      <c r="HO101" s="13"/>
      <c r="HP101" s="13"/>
      <c r="HQ101" s="13">
        <v>0</v>
      </c>
      <c r="HR101" s="13">
        <v>0</v>
      </c>
      <c r="HS101" s="13">
        <v>0</v>
      </c>
      <c r="HT101" s="13">
        <v>0</v>
      </c>
      <c r="HU101" s="13">
        <v>550</v>
      </c>
      <c r="HV101" s="13">
        <v>3839</v>
      </c>
      <c r="HW101" s="13">
        <v>25245.9</v>
      </c>
      <c r="HX101" s="13">
        <v>3300</v>
      </c>
      <c r="HY101" s="13">
        <v>161.04</v>
      </c>
      <c r="HZ101" s="13">
        <v>4400</v>
      </c>
      <c r="IA101" s="13">
        <v>4400</v>
      </c>
      <c r="IB101" s="13">
        <v>2021.6</v>
      </c>
      <c r="IC101" s="13">
        <v>7260</v>
      </c>
      <c r="ID101" s="13">
        <v>7260</v>
      </c>
      <c r="IE101" s="13">
        <v>584.76</v>
      </c>
      <c r="IF101" s="13">
        <v>5950.82</v>
      </c>
      <c r="IG101" s="13">
        <v>17690</v>
      </c>
      <c r="IH101" s="13">
        <v>4005.98</v>
      </c>
      <c r="II101" s="13">
        <v>7754</v>
      </c>
      <c r="IJ101" s="13">
        <v>7754</v>
      </c>
      <c r="IK101" s="13">
        <v>1334.96</v>
      </c>
      <c r="IL101" s="13">
        <v>5600</v>
      </c>
      <c r="IM101" s="13">
        <v>5600</v>
      </c>
      <c r="IN101" s="13">
        <v>6213.26</v>
      </c>
      <c r="IO101" s="13">
        <v>0</v>
      </c>
      <c r="IP101" s="13">
        <v>0</v>
      </c>
      <c r="IQ101" s="13">
        <v>0</v>
      </c>
      <c r="IR101" s="13">
        <v>0</v>
      </c>
      <c r="IS101" s="13">
        <v>0</v>
      </c>
      <c r="IT101" s="13">
        <v>0</v>
      </c>
      <c r="IU101" s="13">
        <v>0</v>
      </c>
      <c r="IV101" s="13">
        <v>0</v>
      </c>
      <c r="IW101" s="13">
        <v>0</v>
      </c>
      <c r="IX101" s="13">
        <v>0</v>
      </c>
      <c r="IY101" s="13">
        <v>0</v>
      </c>
      <c r="IZ101" s="13"/>
      <c r="JA101" s="13"/>
      <c r="JB101" s="13">
        <f>C101+BY101+AN101+DJ101+EU101+GF101+HQ101</f>
        <v>40000</v>
      </c>
      <c r="JC101" s="13">
        <f>D101+BZ101+AO101+DK101+EV101+GG101+HR101</f>
        <v>40000</v>
      </c>
      <c r="JD101" s="13">
        <f>E101+CA101+AP101+DL101+EW101+GH101+HS101</f>
        <v>21142.89</v>
      </c>
      <c r="JE101" s="13">
        <f>F101+CB101+AQ101+DM101+EX101+GI101+HT101</f>
        <v>1540000</v>
      </c>
      <c r="JF101" s="13">
        <f>G101+CC101+AR101+DN101+EY101+GJ101+HU101</f>
        <v>41550</v>
      </c>
      <c r="JG101" s="13">
        <f>H101+CD101+AS101+DO101+EZ101+GK101+HV101</f>
        <v>21289</v>
      </c>
      <c r="JH101" s="13">
        <f>I101+CE101+AT101+DP101+FA101+GL101+HW101</f>
        <v>140000</v>
      </c>
      <c r="JI101" s="13">
        <f>J101+CF101+AU101+DQ101+FB101+GM101+HX101</f>
        <v>18300</v>
      </c>
      <c r="JJ101" s="13">
        <f>K101+CG101+AV101+DR101+FC101+GN101+HY101</f>
        <v>893.04</v>
      </c>
      <c r="JK101" s="13">
        <f>L101+CH101+AW101+DS101+FD101+GO101+HZ101</f>
        <v>24400</v>
      </c>
      <c r="JL101" s="13">
        <f>M101+CI101+AX101+DT101+FE101+GP101+IA101</f>
        <v>14400</v>
      </c>
      <c r="JM101" s="13">
        <f>N101+CJ101+AY101+DU101+FF101+GQ101+IB101</f>
        <v>13741.6</v>
      </c>
      <c r="JN101" s="13">
        <f>O101+CK101+AZ101+DV101+FG101+GR101+IC101</f>
        <v>33000</v>
      </c>
      <c r="JO101" s="13">
        <f>P101+CL101+BA101+DW101+FH101+GS101+ID101</f>
        <v>33000</v>
      </c>
      <c r="JP101" s="13">
        <f>Q101+CM101+BB101+DX101+FI101+GT101+IE101</f>
        <v>3242.76</v>
      </c>
      <c r="JQ101" s="13">
        <f>R101+CN101+BC101+DY101+FJ101+GU101+IF101</f>
        <v>33000</v>
      </c>
      <c r="JR101" s="13">
        <f>S101+CO101+BD101+DZ101+FK101+GV101+IG101</f>
        <v>77755</v>
      </c>
      <c r="JS101" s="13">
        <f>T101+CP101+BE101+EA101+FL101+GW101+IH101</f>
        <v>45932.08</v>
      </c>
      <c r="JT101" s="13">
        <f>U101+CQ101+BF101+EB101+FM101+GX101+II101</f>
        <v>43000</v>
      </c>
      <c r="JU101" s="13">
        <f>V101+CR101+BG101+EC101+FN101+GY101+IJ101</f>
        <v>31000</v>
      </c>
      <c r="JV101" s="13">
        <f>W101+CS101+BH101+ED101+FO101+GZ101+IK101</f>
        <v>7402.96</v>
      </c>
      <c r="JW101" s="13">
        <f>X101+CT101+BI101+EE101+FP101+HA101+IL101</f>
        <v>31100</v>
      </c>
      <c r="JX101" s="13">
        <f>Y101+CU101+BJ101+EF101+FQ101+HB101+IM101</f>
        <v>31100</v>
      </c>
      <c r="JY101" s="13">
        <f>Z101+BK101+CV101+EG101+FR101+HC101+IN101</f>
        <v>3406617.36</v>
      </c>
      <c r="JZ101" s="13">
        <f>AA101+BL101+CW101+EH101+FS101+HD101+IO101</f>
        <v>160000</v>
      </c>
      <c r="KA101" s="13">
        <f>AB101+BM101+CX101+EI101+FT101+HE101+IP101</f>
        <v>110000</v>
      </c>
      <c r="KB101" s="13">
        <f>AC101+BN101+CY101+EJ101+FU101+HF101+IQ101</f>
        <v>21953.119999999999</v>
      </c>
      <c r="KC101" s="13">
        <f>AD101+BO101+CZ101+EK101+FV101+HG101+IR101</f>
        <v>130000</v>
      </c>
      <c r="KD101" s="13">
        <f>AE101+BP101+DA101+EL101+FW101+HH101+IS101</f>
        <v>130000</v>
      </c>
      <c r="KE101" s="13">
        <f>AF101+BQ101+DB101+EM101+FX101+HI101+IT101</f>
        <v>54924.65</v>
      </c>
      <c r="KF101" s="13">
        <f>AG101+BR101+DC101+EN101+FY101+HJ101+IU101</f>
        <v>745000</v>
      </c>
      <c r="KG101" s="13">
        <f>AH101+BS101+DD101+EO101+FZ101+HK101+IV101</f>
        <v>745000</v>
      </c>
      <c r="KH101" s="13">
        <f>AI101+BT101+DE101+EP101+GA101+HL101+IW101</f>
        <v>50005.270000000004</v>
      </c>
      <c r="KI101" s="13">
        <f>AJ101+BU101+DF101+EQ101+GB101+HM101+IX101</f>
        <v>674411</v>
      </c>
      <c r="KJ101" s="13">
        <f>AK101+BV101+DG101+ER101+GC101+HN101+IY101</f>
        <v>634411</v>
      </c>
      <c r="KK101" s="13">
        <f>AL101+BW101+DH101+ES101+GD101+HO101+IZ101</f>
        <v>0</v>
      </c>
      <c r="KL101" s="13">
        <f>AM101+BX101+DI101+ET101+GE101+HP101+JA101</f>
        <v>0</v>
      </c>
    </row>
    <row r="102" spans="1:298" x14ac:dyDescent="0.25">
      <c r="A102" s="5">
        <v>5103</v>
      </c>
      <c r="B102" s="9" t="s">
        <v>59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500000</v>
      </c>
      <c r="AK102" s="13">
        <v>1000000</v>
      </c>
      <c r="AL102" s="13"/>
      <c r="AM102" s="13"/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71.98</v>
      </c>
      <c r="AV102" s="13">
        <v>71.98</v>
      </c>
      <c r="AW102" s="13">
        <v>78</v>
      </c>
      <c r="AX102" s="13">
        <v>78</v>
      </c>
      <c r="AY102" s="13">
        <v>71.900000000000006</v>
      </c>
      <c r="AZ102" s="13">
        <v>78</v>
      </c>
      <c r="BA102" s="13">
        <v>78</v>
      </c>
      <c r="BB102" s="13">
        <v>73.2</v>
      </c>
      <c r="BC102" s="13">
        <v>81.97</v>
      </c>
      <c r="BD102" s="13">
        <v>300</v>
      </c>
      <c r="BE102" s="13">
        <v>300</v>
      </c>
      <c r="BF102" s="13">
        <v>82</v>
      </c>
      <c r="BG102" s="13">
        <v>82</v>
      </c>
      <c r="BH102" s="13">
        <v>0</v>
      </c>
      <c r="BI102" s="13">
        <v>82</v>
      </c>
      <c r="BJ102" s="13">
        <v>6500</v>
      </c>
      <c r="BK102" s="13">
        <v>6153.3</v>
      </c>
      <c r="BL102" s="13">
        <v>2000</v>
      </c>
      <c r="BM102" s="13">
        <v>2000</v>
      </c>
      <c r="BN102" s="13">
        <v>0</v>
      </c>
      <c r="BO102" s="13">
        <v>0</v>
      </c>
      <c r="BP102" s="13">
        <v>0</v>
      </c>
      <c r="BQ102" s="13"/>
      <c r="BR102" s="13">
        <v>0</v>
      </c>
      <c r="BS102" s="13">
        <v>4074.8</v>
      </c>
      <c r="BT102" s="13">
        <v>4074.8</v>
      </c>
      <c r="BU102" s="13">
        <v>9400</v>
      </c>
      <c r="BV102" s="13">
        <v>9400</v>
      </c>
      <c r="BW102" s="13"/>
      <c r="BX102" s="13"/>
      <c r="BY102" s="13">
        <v>0</v>
      </c>
      <c r="BZ102" s="13">
        <v>0</v>
      </c>
      <c r="CA102" s="13">
        <v>0</v>
      </c>
      <c r="CB102" s="13">
        <v>0</v>
      </c>
      <c r="CC102" s="13">
        <v>0</v>
      </c>
      <c r="CD102" s="13">
        <v>0</v>
      </c>
      <c r="CE102" s="13">
        <v>1639.34</v>
      </c>
      <c r="CF102" s="13">
        <v>0</v>
      </c>
      <c r="CG102" s="13">
        <v>0</v>
      </c>
      <c r="CH102" s="13">
        <v>390</v>
      </c>
      <c r="CI102" s="13">
        <v>390</v>
      </c>
      <c r="CJ102" s="13">
        <v>0</v>
      </c>
      <c r="CK102" s="13">
        <v>0</v>
      </c>
      <c r="CL102" s="13">
        <v>234</v>
      </c>
      <c r="CM102" s="13">
        <v>0</v>
      </c>
      <c r="CN102" s="13">
        <v>245.9</v>
      </c>
      <c r="CO102" s="13">
        <v>0</v>
      </c>
      <c r="CP102" s="13">
        <v>0</v>
      </c>
      <c r="CQ102" s="13">
        <v>300</v>
      </c>
      <c r="CR102" s="13">
        <v>300</v>
      </c>
      <c r="CS102" s="13">
        <v>0</v>
      </c>
      <c r="CT102" s="13">
        <v>300</v>
      </c>
      <c r="CU102" s="13">
        <v>300</v>
      </c>
      <c r="CV102" s="13">
        <v>2200</v>
      </c>
      <c r="CW102" s="13">
        <v>1000</v>
      </c>
      <c r="CX102" s="13">
        <v>0</v>
      </c>
      <c r="CY102" s="13">
        <v>0</v>
      </c>
      <c r="CZ102" s="13">
        <v>3000</v>
      </c>
      <c r="DA102" s="13">
        <v>3000</v>
      </c>
      <c r="DB102" s="13">
        <v>0</v>
      </c>
      <c r="DC102" s="13">
        <v>2800</v>
      </c>
      <c r="DD102" s="13">
        <v>2800</v>
      </c>
      <c r="DE102" s="13">
        <v>0</v>
      </c>
      <c r="DF102" s="13">
        <v>1000</v>
      </c>
      <c r="DG102" s="13">
        <v>1000</v>
      </c>
      <c r="DH102" s="13"/>
      <c r="DI102" s="13"/>
      <c r="DJ102" s="13">
        <v>0</v>
      </c>
      <c r="DK102" s="13">
        <v>0</v>
      </c>
      <c r="DL102" s="13">
        <v>0</v>
      </c>
      <c r="DM102" s="13">
        <v>0</v>
      </c>
      <c r="DN102" s="13">
        <v>0</v>
      </c>
      <c r="DO102" s="13">
        <v>0</v>
      </c>
      <c r="DP102" s="13">
        <v>0</v>
      </c>
      <c r="DQ102" s="13">
        <v>0</v>
      </c>
      <c r="DR102" s="13">
        <v>0</v>
      </c>
      <c r="DS102" s="13">
        <v>0</v>
      </c>
      <c r="DT102" s="13">
        <v>0</v>
      </c>
      <c r="DU102" s="13">
        <v>0</v>
      </c>
      <c r="DV102" s="13">
        <v>0</v>
      </c>
      <c r="DW102" s="13">
        <v>0</v>
      </c>
      <c r="DX102" s="13">
        <v>0</v>
      </c>
      <c r="DY102" s="13">
        <v>0</v>
      </c>
      <c r="DZ102" s="13">
        <v>0</v>
      </c>
      <c r="EA102" s="13">
        <v>0</v>
      </c>
      <c r="EB102" s="13">
        <v>0</v>
      </c>
      <c r="EC102" s="13">
        <v>0</v>
      </c>
      <c r="ED102" s="13">
        <v>0</v>
      </c>
      <c r="EE102" s="13">
        <v>0</v>
      </c>
      <c r="EF102" s="13">
        <v>0</v>
      </c>
      <c r="EG102" s="13">
        <v>32800.25</v>
      </c>
      <c r="EH102" s="13">
        <v>5000</v>
      </c>
      <c r="EI102" s="13">
        <v>265000</v>
      </c>
      <c r="EJ102" s="13">
        <v>20230</v>
      </c>
      <c r="EK102" s="13">
        <v>255000</v>
      </c>
      <c r="EL102" s="13">
        <v>255000</v>
      </c>
      <c r="EM102" s="13">
        <v>58990</v>
      </c>
      <c r="EN102" s="13">
        <v>20000</v>
      </c>
      <c r="EO102" s="13">
        <v>20000</v>
      </c>
      <c r="EP102" s="13">
        <v>164539.48000000001</v>
      </c>
      <c r="EQ102" s="13">
        <v>12800</v>
      </c>
      <c r="ER102" s="13">
        <v>12800</v>
      </c>
      <c r="ES102" s="13"/>
      <c r="ET102" s="13"/>
      <c r="EU102" s="13">
        <v>0</v>
      </c>
      <c r="EV102" s="13">
        <v>366</v>
      </c>
      <c r="EW102" s="13">
        <v>366</v>
      </c>
      <c r="EX102" s="13">
        <v>0</v>
      </c>
      <c r="EY102" s="13">
        <v>0</v>
      </c>
      <c r="EZ102" s="13">
        <v>0</v>
      </c>
      <c r="FA102" s="13">
        <v>0</v>
      </c>
      <c r="FB102" s="13">
        <v>0</v>
      </c>
      <c r="FC102" s="13">
        <v>0</v>
      </c>
      <c r="FD102" s="13">
        <v>0</v>
      </c>
      <c r="FE102" s="13">
        <v>0</v>
      </c>
      <c r="FF102" s="13">
        <v>0</v>
      </c>
      <c r="FG102" s="13">
        <v>0</v>
      </c>
      <c r="FH102" s="13">
        <v>0</v>
      </c>
      <c r="FI102" s="13">
        <v>0</v>
      </c>
      <c r="FJ102" s="13">
        <v>0</v>
      </c>
      <c r="FK102" s="13">
        <v>0</v>
      </c>
      <c r="FL102" s="13">
        <v>0</v>
      </c>
      <c r="FM102" s="13">
        <v>0</v>
      </c>
      <c r="FN102" s="13">
        <v>0</v>
      </c>
      <c r="FO102" s="13">
        <v>0</v>
      </c>
      <c r="FP102" s="13">
        <v>0</v>
      </c>
      <c r="FQ102" s="13">
        <v>0</v>
      </c>
      <c r="FR102" s="13">
        <v>0</v>
      </c>
      <c r="FS102" s="13">
        <v>1300</v>
      </c>
      <c r="FT102" s="13">
        <v>1300</v>
      </c>
      <c r="FU102" s="13">
        <v>638.05999999999995</v>
      </c>
      <c r="FV102" s="13">
        <v>1300</v>
      </c>
      <c r="FW102" s="13">
        <v>1300</v>
      </c>
      <c r="FX102" s="13"/>
      <c r="FY102" s="13">
        <v>0</v>
      </c>
      <c r="FZ102" s="13">
        <v>0</v>
      </c>
      <c r="GA102" s="13">
        <v>0</v>
      </c>
      <c r="GB102" s="13">
        <v>1500</v>
      </c>
      <c r="GC102" s="13">
        <v>1500</v>
      </c>
      <c r="GD102" s="13"/>
      <c r="GE102" s="13"/>
      <c r="GF102" s="13">
        <v>80000</v>
      </c>
      <c r="GG102" s="13">
        <v>80000</v>
      </c>
      <c r="GH102" s="13">
        <v>77594.720000000001</v>
      </c>
      <c r="GI102" s="13">
        <v>114000</v>
      </c>
      <c r="GJ102" s="13">
        <v>84000</v>
      </c>
      <c r="GK102" s="13">
        <v>59783.32</v>
      </c>
      <c r="GL102" s="13">
        <v>94508.2</v>
      </c>
      <c r="GM102" s="13">
        <v>65734.52</v>
      </c>
      <c r="GN102" s="13">
        <v>29434.52</v>
      </c>
      <c r="GO102" s="13">
        <v>46332</v>
      </c>
      <c r="GP102" s="13">
        <v>46332</v>
      </c>
      <c r="GQ102" s="13">
        <v>6169.6</v>
      </c>
      <c r="GR102" s="13">
        <v>54444</v>
      </c>
      <c r="GS102" s="13">
        <v>44444</v>
      </c>
      <c r="GT102" s="13">
        <v>24764.14</v>
      </c>
      <c r="GU102" s="13">
        <v>57213.11</v>
      </c>
      <c r="GV102" s="13">
        <v>103465</v>
      </c>
      <c r="GW102" s="13">
        <v>58344.59</v>
      </c>
      <c r="GX102" s="13">
        <v>63885</v>
      </c>
      <c r="GY102" s="13">
        <v>82500</v>
      </c>
      <c r="GZ102" s="13">
        <v>27631.4</v>
      </c>
      <c r="HA102" s="13">
        <v>137250</v>
      </c>
      <c r="HB102" s="13">
        <v>237250</v>
      </c>
      <c r="HC102" s="13">
        <v>88418.68</v>
      </c>
      <c r="HD102" s="13">
        <v>604000</v>
      </c>
      <c r="HE102" s="13">
        <v>100000</v>
      </c>
      <c r="HF102" s="13">
        <v>75911.100000000006</v>
      </c>
      <c r="HG102" s="13">
        <v>270700</v>
      </c>
      <c r="HH102" s="13">
        <v>270700</v>
      </c>
      <c r="HI102" s="13">
        <v>110590.78</v>
      </c>
      <c r="HJ102" s="13">
        <v>374200</v>
      </c>
      <c r="HK102" s="13">
        <v>374200</v>
      </c>
      <c r="HL102" s="13">
        <v>54165.04</v>
      </c>
      <c r="HM102" s="13">
        <v>378000</v>
      </c>
      <c r="HN102" s="13">
        <v>300000</v>
      </c>
      <c r="HO102" s="13"/>
      <c r="HP102" s="13"/>
      <c r="HQ102" s="13">
        <v>0</v>
      </c>
      <c r="HR102" s="13">
        <v>0</v>
      </c>
      <c r="HS102" s="13">
        <v>0</v>
      </c>
      <c r="HT102" s="13">
        <v>66000</v>
      </c>
      <c r="HU102" s="13">
        <v>6000</v>
      </c>
      <c r="HV102" s="13">
        <v>7447.66</v>
      </c>
      <c r="HW102" s="13">
        <v>21152.46</v>
      </c>
      <c r="HX102" s="13">
        <v>14461.59</v>
      </c>
      <c r="HY102" s="13">
        <v>6513.65</v>
      </c>
      <c r="HZ102" s="13">
        <v>13200</v>
      </c>
      <c r="IA102" s="13">
        <v>13200</v>
      </c>
      <c r="IB102" s="13">
        <v>0</v>
      </c>
      <c r="IC102" s="13">
        <v>15444</v>
      </c>
      <c r="ID102" s="13">
        <v>13244</v>
      </c>
      <c r="IE102" s="13">
        <v>4351.32</v>
      </c>
      <c r="IF102" s="13">
        <v>12659.02</v>
      </c>
      <c r="IG102" s="13">
        <v>23705</v>
      </c>
      <c r="IH102" s="13">
        <v>4353.8</v>
      </c>
      <c r="II102" s="13">
        <v>5933</v>
      </c>
      <c r="IJ102" s="13">
        <v>5933</v>
      </c>
      <c r="IK102" s="13">
        <v>6132.34</v>
      </c>
      <c r="IL102" s="13">
        <v>22100</v>
      </c>
      <c r="IM102" s="13">
        <v>44100</v>
      </c>
      <c r="IN102" s="13">
        <v>19144.41</v>
      </c>
      <c r="IO102" s="13">
        <v>0</v>
      </c>
      <c r="IP102" s="13">
        <v>0</v>
      </c>
      <c r="IQ102" s="13">
        <v>0</v>
      </c>
      <c r="IR102" s="13">
        <v>0</v>
      </c>
      <c r="IS102" s="13">
        <v>0</v>
      </c>
      <c r="IT102" s="13">
        <v>0</v>
      </c>
      <c r="IU102" s="13">
        <v>0</v>
      </c>
      <c r="IV102" s="13">
        <v>0</v>
      </c>
      <c r="IW102" s="13">
        <v>0</v>
      </c>
      <c r="IX102" s="13">
        <v>0</v>
      </c>
      <c r="IY102" s="13">
        <v>0</v>
      </c>
      <c r="IZ102" s="13"/>
      <c r="JA102" s="13"/>
      <c r="JB102" s="13">
        <f>C102+BY102+AN102+DJ102+EU102+GF102+HQ102</f>
        <v>80000</v>
      </c>
      <c r="JC102" s="13">
        <f>D102+BZ102+AO102+DK102+EV102+GG102+HR102</f>
        <v>80366</v>
      </c>
      <c r="JD102" s="13">
        <f>E102+CA102+AP102+DL102+EW102+GH102+HS102</f>
        <v>77960.72</v>
      </c>
      <c r="JE102" s="13">
        <f>F102+CB102+AQ102+DM102+EX102+GI102+HT102</f>
        <v>180000</v>
      </c>
      <c r="JF102" s="13">
        <f>G102+CC102+AR102+DN102+EY102+GJ102+HU102</f>
        <v>90000</v>
      </c>
      <c r="JG102" s="13">
        <f>H102+CD102+AS102+DO102+EZ102+GK102+HV102</f>
        <v>67230.98</v>
      </c>
      <c r="JH102" s="13">
        <f>I102+CE102+AT102+DP102+FA102+GL102+HW102</f>
        <v>117300</v>
      </c>
      <c r="JI102" s="13">
        <f>J102+CF102+AU102+DQ102+FB102+GM102+HX102</f>
        <v>80268.09</v>
      </c>
      <c r="JJ102" s="13">
        <f>K102+CG102+AV102+DR102+FC102+GN102+HY102</f>
        <v>36020.15</v>
      </c>
      <c r="JK102" s="13">
        <f>L102+CH102+AW102+DS102+FD102+GO102+HZ102</f>
        <v>60000</v>
      </c>
      <c r="JL102" s="13">
        <f>M102+CI102+AX102+DT102+FE102+GP102+IA102</f>
        <v>60000</v>
      </c>
      <c r="JM102" s="13">
        <f>N102+CJ102+AY102+DU102+FF102+GQ102+IB102</f>
        <v>6241.5</v>
      </c>
      <c r="JN102" s="13">
        <f>O102+CK102+AZ102+DV102+FG102+GR102+IC102</f>
        <v>69966</v>
      </c>
      <c r="JO102" s="13">
        <f>P102+CL102+BA102+DW102+FH102+GS102+ID102</f>
        <v>58000</v>
      </c>
      <c r="JP102" s="13">
        <f>Q102+CM102+BB102+DX102+FI102+GT102+IE102</f>
        <v>29188.66</v>
      </c>
      <c r="JQ102" s="13">
        <f>R102+CN102+BC102+DY102+FJ102+GU102+IF102</f>
        <v>70200</v>
      </c>
      <c r="JR102" s="13">
        <f>S102+CO102+BD102+DZ102+FK102+GV102+IG102</f>
        <v>127470</v>
      </c>
      <c r="JS102" s="13">
        <f>T102+CP102+BE102+EA102+FL102+GW102+IH102</f>
        <v>62998.39</v>
      </c>
      <c r="JT102" s="13">
        <f>U102+CQ102+BF102+EB102+FM102+GX102+II102</f>
        <v>70200</v>
      </c>
      <c r="JU102" s="13">
        <f>V102+CR102+BG102+EC102+FN102+GY102+IJ102</f>
        <v>88815</v>
      </c>
      <c r="JV102" s="13">
        <f>W102+CS102+BH102+ED102+FO102+GZ102+IK102</f>
        <v>33763.740000000005</v>
      </c>
      <c r="JW102" s="13">
        <f>X102+CT102+BI102+EE102+FP102+HA102+IL102</f>
        <v>159732</v>
      </c>
      <c r="JX102" s="13">
        <f>Y102+CU102+BJ102+EF102+FQ102+HB102+IM102</f>
        <v>288150</v>
      </c>
      <c r="JY102" s="13">
        <f>Z102+BK102+CV102+EG102+FR102+HC102+IN102</f>
        <v>148716.63999999998</v>
      </c>
      <c r="JZ102" s="13">
        <f>AA102+BL102+CW102+EH102+FS102+HD102+IO102</f>
        <v>613300</v>
      </c>
      <c r="KA102" s="13">
        <f>AB102+BM102+CX102+EI102+FT102+HE102+IP102</f>
        <v>368300</v>
      </c>
      <c r="KB102" s="13">
        <f>AC102+BN102+CY102+EJ102+FU102+HF102+IQ102</f>
        <v>96779.16</v>
      </c>
      <c r="KC102" s="13">
        <f>AD102+BO102+CZ102+EK102+FV102+HG102+IR102</f>
        <v>530000</v>
      </c>
      <c r="KD102" s="13">
        <f>AE102+BP102+DA102+EL102+FW102+HH102+IS102</f>
        <v>530000</v>
      </c>
      <c r="KE102" s="13">
        <f>AF102+BQ102+DB102+EM102+FX102+HI102+IT102</f>
        <v>169580.78</v>
      </c>
      <c r="KF102" s="13">
        <f>AG102+BR102+DC102+EN102+FY102+HJ102+IU102</f>
        <v>397000</v>
      </c>
      <c r="KG102" s="13">
        <f>AH102+BS102+DD102+EO102+FZ102+HK102+IV102</f>
        <v>401074.8</v>
      </c>
      <c r="KH102" s="13">
        <f>AI102+BT102+DE102+EP102+GA102+HL102+IW102</f>
        <v>222779.32</v>
      </c>
      <c r="KI102" s="13">
        <f>AJ102+BU102+DF102+EQ102+GB102+HM102+IX102</f>
        <v>902700</v>
      </c>
      <c r="KJ102" s="13">
        <f>AK102+BV102+DG102+ER102+GC102+HN102+IY102</f>
        <v>1324700</v>
      </c>
      <c r="KK102" s="13">
        <f>AL102+BW102+DH102+ES102+GD102+HO102+IZ102</f>
        <v>0</v>
      </c>
      <c r="KL102" s="13">
        <f>AM102+BX102+DI102+ET102+GE102+HP102+JA102</f>
        <v>0</v>
      </c>
    </row>
    <row r="103" spans="1:298" x14ac:dyDescent="0.25">
      <c r="A103" s="5">
        <v>5104</v>
      </c>
      <c r="B103" s="9" t="s">
        <v>250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13000</v>
      </c>
      <c r="AE103" s="13">
        <v>0</v>
      </c>
      <c r="AF103" s="13">
        <v>0</v>
      </c>
      <c r="AG103" s="13">
        <v>32000</v>
      </c>
      <c r="AH103" s="13">
        <v>32000</v>
      </c>
      <c r="AI103" s="13">
        <v>0</v>
      </c>
      <c r="AJ103" s="13">
        <v>0</v>
      </c>
      <c r="AK103" s="13">
        <v>0</v>
      </c>
      <c r="AL103" s="13"/>
      <c r="AM103" s="13"/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1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3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/>
      <c r="BX103" s="13"/>
      <c r="BY103" s="13">
        <v>0</v>
      </c>
      <c r="BZ103" s="13">
        <v>0</v>
      </c>
      <c r="CA103" s="13">
        <v>0</v>
      </c>
      <c r="CB103" s="13">
        <v>0</v>
      </c>
      <c r="CC103" s="13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3">
        <v>0</v>
      </c>
      <c r="CJ103" s="13">
        <v>0</v>
      </c>
      <c r="CK103" s="13">
        <v>0</v>
      </c>
      <c r="CL103" s="13">
        <v>0</v>
      </c>
      <c r="CM103" s="13">
        <v>0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3">
        <v>0</v>
      </c>
      <c r="CT103" s="13">
        <v>0</v>
      </c>
      <c r="CU103" s="13">
        <v>0</v>
      </c>
      <c r="CV103" s="13">
        <v>0</v>
      </c>
      <c r="CW103" s="13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3">
        <v>0</v>
      </c>
      <c r="DD103" s="13">
        <v>0</v>
      </c>
      <c r="DE103" s="13">
        <v>0</v>
      </c>
      <c r="DF103" s="13">
        <v>0</v>
      </c>
      <c r="DG103" s="13">
        <v>0</v>
      </c>
      <c r="DH103" s="13"/>
      <c r="DI103" s="13"/>
      <c r="DJ103" s="13">
        <v>0</v>
      </c>
      <c r="DK103" s="13">
        <v>0</v>
      </c>
      <c r="DL103" s="13">
        <v>0</v>
      </c>
      <c r="DM103" s="13">
        <v>0</v>
      </c>
      <c r="DN103" s="13">
        <v>0</v>
      </c>
      <c r="DO103" s="13">
        <v>0</v>
      </c>
      <c r="DP103" s="13">
        <v>0</v>
      </c>
      <c r="DQ103" s="13">
        <v>0</v>
      </c>
      <c r="DR103" s="13">
        <v>0</v>
      </c>
      <c r="DS103" s="13">
        <v>0</v>
      </c>
      <c r="DT103" s="13">
        <v>0</v>
      </c>
      <c r="DU103" s="13">
        <v>0</v>
      </c>
      <c r="DV103" s="13">
        <v>0</v>
      </c>
      <c r="DW103" s="13">
        <v>0</v>
      </c>
      <c r="DX103" s="13">
        <v>0</v>
      </c>
      <c r="DY103" s="13">
        <v>0</v>
      </c>
      <c r="DZ103" s="13">
        <v>0</v>
      </c>
      <c r="EA103" s="13">
        <v>0</v>
      </c>
      <c r="EB103" s="13">
        <v>0</v>
      </c>
      <c r="EC103" s="13">
        <v>0</v>
      </c>
      <c r="ED103" s="13">
        <v>0</v>
      </c>
      <c r="EE103" s="13">
        <v>0</v>
      </c>
      <c r="EF103" s="13">
        <v>0</v>
      </c>
      <c r="EG103" s="13">
        <v>0</v>
      </c>
      <c r="EH103" s="13">
        <v>0</v>
      </c>
      <c r="EI103" s="13">
        <v>14000</v>
      </c>
      <c r="EJ103" s="13">
        <v>14000</v>
      </c>
      <c r="EK103" s="13">
        <v>5000</v>
      </c>
      <c r="EL103" s="13">
        <v>5000</v>
      </c>
      <c r="EM103" s="13"/>
      <c r="EN103" s="13">
        <v>25000</v>
      </c>
      <c r="EO103" s="13">
        <v>25000</v>
      </c>
      <c r="EP103" s="13">
        <v>39400</v>
      </c>
      <c r="EQ103" s="13">
        <v>4200</v>
      </c>
      <c r="ER103" s="13">
        <v>4200</v>
      </c>
      <c r="ES103" s="13"/>
      <c r="ET103" s="13"/>
      <c r="EU103" s="13">
        <v>0</v>
      </c>
      <c r="EV103" s="13">
        <v>0</v>
      </c>
      <c r="EW103" s="13">
        <v>0</v>
      </c>
      <c r="EX103" s="13">
        <v>0</v>
      </c>
      <c r="EY103" s="13">
        <v>0</v>
      </c>
      <c r="EZ103" s="13">
        <v>0</v>
      </c>
      <c r="FA103" s="13">
        <v>0</v>
      </c>
      <c r="FB103" s="13">
        <v>0</v>
      </c>
      <c r="FC103" s="13">
        <v>0</v>
      </c>
      <c r="FD103" s="13">
        <v>0</v>
      </c>
      <c r="FE103" s="13">
        <v>0</v>
      </c>
      <c r="FF103" s="13">
        <v>0</v>
      </c>
      <c r="FG103" s="13">
        <v>0</v>
      </c>
      <c r="FH103" s="13">
        <v>0</v>
      </c>
      <c r="FI103" s="13">
        <v>0</v>
      </c>
      <c r="FJ103" s="13">
        <v>0</v>
      </c>
      <c r="FK103" s="13">
        <v>0</v>
      </c>
      <c r="FL103" s="13">
        <v>0</v>
      </c>
      <c r="FM103" s="13">
        <v>0</v>
      </c>
      <c r="FN103" s="13">
        <v>0</v>
      </c>
      <c r="FO103" s="13">
        <v>0</v>
      </c>
      <c r="FP103" s="13">
        <v>0</v>
      </c>
      <c r="FQ103" s="13">
        <v>0</v>
      </c>
      <c r="FR103" s="13">
        <v>0</v>
      </c>
      <c r="FS103" s="13">
        <v>0</v>
      </c>
      <c r="FT103" s="13">
        <v>0</v>
      </c>
      <c r="FU103" s="13">
        <v>0</v>
      </c>
      <c r="FV103" s="13">
        <v>0</v>
      </c>
      <c r="FW103" s="13">
        <v>0</v>
      </c>
      <c r="FX103" s="13">
        <v>24373.5</v>
      </c>
      <c r="FY103" s="13">
        <v>0</v>
      </c>
      <c r="FZ103" s="13">
        <v>0</v>
      </c>
      <c r="GA103" s="13">
        <v>0</v>
      </c>
      <c r="GB103" s="13">
        <v>0</v>
      </c>
      <c r="GC103" s="13">
        <v>0</v>
      </c>
      <c r="GD103" s="13"/>
      <c r="GE103" s="13"/>
      <c r="GF103" s="13">
        <v>15000</v>
      </c>
      <c r="GG103" s="13">
        <v>15000</v>
      </c>
      <c r="GH103" s="13">
        <v>0</v>
      </c>
      <c r="GI103" s="13">
        <v>15000</v>
      </c>
      <c r="GJ103" s="13">
        <v>18000</v>
      </c>
      <c r="GK103" s="13">
        <v>12560.4</v>
      </c>
      <c r="GL103" s="13">
        <v>2213.11</v>
      </c>
      <c r="GM103" s="13">
        <v>3162</v>
      </c>
      <c r="GN103" s="13">
        <v>3162</v>
      </c>
      <c r="GO103" s="13">
        <v>2106</v>
      </c>
      <c r="GP103" s="13">
        <v>2106</v>
      </c>
      <c r="GQ103" s="13">
        <v>1745.08</v>
      </c>
      <c r="GR103" s="13">
        <v>7800</v>
      </c>
      <c r="GS103" s="13">
        <v>20000</v>
      </c>
      <c r="GT103" s="13">
        <v>17092.5</v>
      </c>
      <c r="GU103" s="13">
        <v>10409.84</v>
      </c>
      <c r="GV103" s="13">
        <v>10409.84</v>
      </c>
      <c r="GW103" s="13">
        <v>4270</v>
      </c>
      <c r="GX103" s="13">
        <v>10410</v>
      </c>
      <c r="GY103" s="13">
        <v>10410</v>
      </c>
      <c r="GZ103" s="13">
        <v>9694.9</v>
      </c>
      <c r="HA103" s="13">
        <v>11300</v>
      </c>
      <c r="HB103" s="13">
        <v>6300</v>
      </c>
      <c r="HC103" s="13">
        <v>6837</v>
      </c>
      <c r="HD103" s="13">
        <v>12700</v>
      </c>
      <c r="HE103" s="13">
        <v>700</v>
      </c>
      <c r="HF103" s="13">
        <v>219.48</v>
      </c>
      <c r="HG103" s="13">
        <v>11000</v>
      </c>
      <c r="HH103" s="13">
        <v>11000</v>
      </c>
      <c r="HI103" s="13"/>
      <c r="HJ103" s="13">
        <v>11000</v>
      </c>
      <c r="HK103" s="13">
        <v>11000</v>
      </c>
      <c r="HL103" s="13">
        <v>9201.7000000000007</v>
      </c>
      <c r="HM103" s="13">
        <v>125791</v>
      </c>
      <c r="HN103" s="13">
        <v>125791</v>
      </c>
      <c r="HO103" s="13"/>
      <c r="HP103" s="13"/>
      <c r="HQ103" s="13">
        <v>0</v>
      </c>
      <c r="HR103" s="13">
        <v>0</v>
      </c>
      <c r="HS103" s="13">
        <v>0</v>
      </c>
      <c r="HT103" s="13">
        <v>0</v>
      </c>
      <c r="HU103" s="13">
        <v>0</v>
      </c>
      <c r="HV103" s="13">
        <v>0</v>
      </c>
      <c r="HW103" s="13">
        <v>486.89</v>
      </c>
      <c r="HX103" s="13">
        <v>695.64</v>
      </c>
      <c r="HY103" s="13">
        <v>695.64</v>
      </c>
      <c r="HZ103" s="13">
        <v>595</v>
      </c>
      <c r="IA103" s="13">
        <v>595</v>
      </c>
      <c r="IB103" s="13">
        <v>383.92</v>
      </c>
      <c r="IC103" s="13">
        <v>2200</v>
      </c>
      <c r="ID103" s="13">
        <v>4400</v>
      </c>
      <c r="IE103" s="13">
        <v>3760.35</v>
      </c>
      <c r="IF103" s="13">
        <v>2290.16</v>
      </c>
      <c r="IG103" s="13">
        <v>2290.16</v>
      </c>
      <c r="IH103" s="13">
        <v>939.4</v>
      </c>
      <c r="II103" s="13">
        <v>2290</v>
      </c>
      <c r="IJ103" s="13">
        <v>2290</v>
      </c>
      <c r="IK103" s="13">
        <v>1315.6</v>
      </c>
      <c r="IL103" s="13">
        <v>2470</v>
      </c>
      <c r="IM103" s="13">
        <v>1150</v>
      </c>
      <c r="IN103" s="13">
        <v>1485</v>
      </c>
      <c r="IO103" s="13">
        <v>0</v>
      </c>
      <c r="IP103" s="13">
        <v>0</v>
      </c>
      <c r="IQ103" s="13">
        <v>0</v>
      </c>
      <c r="IR103" s="13">
        <v>0</v>
      </c>
      <c r="IS103" s="13">
        <v>0</v>
      </c>
      <c r="IT103" s="13">
        <v>0</v>
      </c>
      <c r="IU103" s="13">
        <v>0</v>
      </c>
      <c r="IV103" s="13">
        <v>0</v>
      </c>
      <c r="IW103" s="13">
        <v>0</v>
      </c>
      <c r="IX103" s="13">
        <v>0</v>
      </c>
      <c r="IY103" s="13">
        <v>0</v>
      </c>
      <c r="IZ103" s="13"/>
      <c r="JA103" s="13"/>
      <c r="JB103" s="13">
        <f>C103+BY103+AN103+DJ103+EU103+GF103+HQ103</f>
        <v>15000</v>
      </c>
      <c r="JC103" s="13">
        <f>D103+BZ103+AO103+DK103+EV103+GG103+HR103</f>
        <v>15000</v>
      </c>
      <c r="JD103" s="13">
        <f>E103+CA103+AP103+DL103+EW103+GH103+HS103</f>
        <v>0</v>
      </c>
      <c r="JE103" s="13">
        <f>F103+CB103+AQ103+DM103+EX103+GI103+HT103</f>
        <v>15000</v>
      </c>
      <c r="JF103" s="13">
        <f>G103+CC103+AR103+DN103+EY103+GJ103+HU103</f>
        <v>18000</v>
      </c>
      <c r="JG103" s="13">
        <f>H103+CD103+AS103+DO103+EZ103+GK103+HV103</f>
        <v>12560.4</v>
      </c>
      <c r="JH103" s="13">
        <f>I103+CE103+AT103+DP103+FA103+GL103+HW103</f>
        <v>2700</v>
      </c>
      <c r="JI103" s="13">
        <f>J103+CF103+AU103+DQ103+FB103+GM103+HX103</f>
        <v>3857.64</v>
      </c>
      <c r="JJ103" s="13">
        <f>K103+CG103+AV103+DR103+FC103+GN103+HY103</f>
        <v>3857.64</v>
      </c>
      <c r="JK103" s="13">
        <f>L103+CH103+AW103+DS103+FD103+GO103+HZ103</f>
        <v>2701</v>
      </c>
      <c r="JL103" s="13">
        <f>M103+CI103+AX103+DT103+FE103+GP103+IA103</f>
        <v>2701</v>
      </c>
      <c r="JM103" s="13">
        <f>N103+CJ103+AY103+DU103+FF103+GQ103+IB103</f>
        <v>2129</v>
      </c>
      <c r="JN103" s="13">
        <f>O103+CK103+AZ103+DV103+FG103+GR103+IC103</f>
        <v>10000</v>
      </c>
      <c r="JO103" s="13">
        <f>P103+CL103+BA103+DW103+FH103+GS103+ID103</f>
        <v>24400</v>
      </c>
      <c r="JP103" s="13">
        <f>Q103+CM103+BB103+DX103+FI103+GT103+IE103</f>
        <v>20852.849999999999</v>
      </c>
      <c r="JQ103" s="13">
        <f>R103+CN103+BC103+DY103+FJ103+GU103+IF103</f>
        <v>12700</v>
      </c>
      <c r="JR103" s="13">
        <f>S103+CO103+BD103+DZ103+FK103+GV103+IG103</f>
        <v>12700</v>
      </c>
      <c r="JS103" s="13">
        <f>T103+CP103+BE103+EA103+FL103+GW103+IH103</f>
        <v>5209.3999999999996</v>
      </c>
      <c r="JT103" s="13">
        <f>U103+CQ103+BF103+EB103+FM103+GX103+II103</f>
        <v>12700</v>
      </c>
      <c r="JU103" s="13">
        <f>V103+CR103+BG103+EC103+FN103+GY103+IJ103</f>
        <v>12700</v>
      </c>
      <c r="JV103" s="13">
        <f>W103+CS103+BH103+ED103+FO103+GZ103+IK103</f>
        <v>11010.5</v>
      </c>
      <c r="JW103" s="13">
        <f>X103+CT103+BI103+EE103+FP103+HA103+IL103</f>
        <v>13770</v>
      </c>
      <c r="JX103" s="13">
        <f>Y103+CU103+BJ103+EF103+FQ103+HB103+IM103</f>
        <v>7450</v>
      </c>
      <c r="JY103" s="13">
        <f>Z103+BK103+CV103+EG103+FR103+HC103+IN103</f>
        <v>8322</v>
      </c>
      <c r="JZ103" s="13">
        <f>AA103+BL103+CW103+EH103+FS103+HD103+IO103</f>
        <v>12700</v>
      </c>
      <c r="KA103" s="13">
        <f>AB103+BM103+CX103+EI103+FT103+HE103+IP103</f>
        <v>14700</v>
      </c>
      <c r="KB103" s="13">
        <f>AC103+BN103+CY103+EJ103+FU103+HF103+IQ103</f>
        <v>14219.48</v>
      </c>
      <c r="KC103" s="13">
        <f>AD103+BO103+CZ103+EK103+FV103+HG103+IR103</f>
        <v>29000</v>
      </c>
      <c r="KD103" s="13">
        <f>AE103+BP103+DA103+EL103+FW103+HH103+IS103</f>
        <v>16000</v>
      </c>
      <c r="KE103" s="13">
        <f>AF103+BQ103+DB103+EM103+FX103+HI103+IT103</f>
        <v>24373.5</v>
      </c>
      <c r="KF103" s="13">
        <f>AG103+BR103+DC103+EN103+FY103+HJ103+IU103</f>
        <v>68000</v>
      </c>
      <c r="KG103" s="13">
        <f>AH103+BS103+DD103+EO103+FZ103+HK103+IV103</f>
        <v>68000</v>
      </c>
      <c r="KH103" s="13">
        <f>AI103+BT103+DE103+EP103+GA103+HL103+IW103</f>
        <v>48601.7</v>
      </c>
      <c r="KI103" s="13">
        <f>AJ103+BU103+DF103+EQ103+GB103+HM103+IX103</f>
        <v>129991</v>
      </c>
      <c r="KJ103" s="13">
        <f>AK103+BV103+DG103+ER103+GC103+HN103+IY103</f>
        <v>129991</v>
      </c>
      <c r="KK103" s="13">
        <f>AL103+BW103+DH103+ES103+GD103+HO103+IZ103</f>
        <v>0</v>
      </c>
      <c r="KL103" s="13">
        <f>AM103+BX103+DI103+ET103+GE103+HP103+JA103</f>
        <v>0</v>
      </c>
    </row>
    <row r="104" spans="1:298" x14ac:dyDescent="0.25">
      <c r="A104" s="5">
        <v>5105</v>
      </c>
      <c r="B104" s="9" t="s">
        <v>448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/>
      <c r="AM104" s="13"/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13">
        <v>0</v>
      </c>
      <c r="BR104" s="13">
        <v>0</v>
      </c>
      <c r="BS104" s="13">
        <v>0</v>
      </c>
      <c r="BT104" s="13">
        <v>0</v>
      </c>
      <c r="BU104" s="13">
        <v>0</v>
      </c>
      <c r="BV104" s="13">
        <v>0</v>
      </c>
      <c r="BW104" s="13"/>
      <c r="BX104" s="13"/>
      <c r="BY104" s="13">
        <v>0</v>
      </c>
      <c r="BZ104" s="13">
        <v>0</v>
      </c>
      <c r="CA104" s="13">
        <v>0</v>
      </c>
      <c r="CB104" s="13">
        <v>0</v>
      </c>
      <c r="CC104" s="13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3">
        <v>0</v>
      </c>
      <c r="CJ104" s="13">
        <v>0</v>
      </c>
      <c r="CK104" s="13">
        <v>0</v>
      </c>
      <c r="CL104" s="13">
        <v>0</v>
      </c>
      <c r="CM104" s="13">
        <v>0</v>
      </c>
      <c r="CN104" s="13">
        <v>0</v>
      </c>
      <c r="CO104" s="13">
        <v>0</v>
      </c>
      <c r="CP104" s="13">
        <v>0</v>
      </c>
      <c r="CQ104" s="13">
        <v>0</v>
      </c>
      <c r="CR104" s="13">
        <v>0</v>
      </c>
      <c r="CS104" s="13">
        <v>0</v>
      </c>
      <c r="CT104" s="13">
        <v>0</v>
      </c>
      <c r="CU104" s="13">
        <v>0</v>
      </c>
      <c r="CV104" s="13">
        <v>906.75</v>
      </c>
      <c r="CW104" s="13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3">
        <v>0</v>
      </c>
      <c r="DD104" s="13">
        <v>0</v>
      </c>
      <c r="DE104" s="13">
        <v>0</v>
      </c>
      <c r="DF104" s="13">
        <v>0</v>
      </c>
      <c r="DG104" s="13">
        <v>0</v>
      </c>
      <c r="DH104" s="13"/>
      <c r="DI104" s="13"/>
      <c r="DJ104" s="13">
        <v>0</v>
      </c>
      <c r="DK104" s="13">
        <v>0</v>
      </c>
      <c r="DL104" s="13">
        <v>0</v>
      </c>
      <c r="DM104" s="13">
        <v>0</v>
      </c>
      <c r="DN104" s="13">
        <v>0</v>
      </c>
      <c r="DO104" s="13">
        <v>0</v>
      </c>
      <c r="DP104" s="13">
        <v>0</v>
      </c>
      <c r="DQ104" s="13">
        <v>0</v>
      </c>
      <c r="DR104" s="13">
        <v>0</v>
      </c>
      <c r="DS104" s="13">
        <v>0</v>
      </c>
      <c r="DT104" s="13">
        <v>0</v>
      </c>
      <c r="DU104" s="13">
        <v>0</v>
      </c>
      <c r="DV104" s="13">
        <v>0</v>
      </c>
      <c r="DW104" s="13">
        <v>0</v>
      </c>
      <c r="DX104" s="13">
        <v>0</v>
      </c>
      <c r="DY104" s="13">
        <v>0</v>
      </c>
      <c r="DZ104" s="13">
        <v>0</v>
      </c>
      <c r="EA104" s="13">
        <v>0</v>
      </c>
      <c r="EB104" s="13">
        <v>0</v>
      </c>
      <c r="EC104" s="13">
        <v>0</v>
      </c>
      <c r="ED104" s="13">
        <v>0</v>
      </c>
      <c r="EE104" s="13">
        <v>0</v>
      </c>
      <c r="EF104" s="13">
        <v>0</v>
      </c>
      <c r="EG104" s="13">
        <v>0</v>
      </c>
      <c r="EH104" s="13">
        <v>0</v>
      </c>
      <c r="EI104" s="13">
        <v>0</v>
      </c>
      <c r="EJ104" s="13">
        <v>0</v>
      </c>
      <c r="EK104" s="13">
        <v>0</v>
      </c>
      <c r="EL104" s="13">
        <v>0</v>
      </c>
      <c r="EM104" s="13">
        <v>0</v>
      </c>
      <c r="EN104" s="13">
        <v>0</v>
      </c>
      <c r="EO104" s="13">
        <v>0</v>
      </c>
      <c r="EP104" s="13">
        <v>0</v>
      </c>
      <c r="EQ104" s="13">
        <v>0</v>
      </c>
      <c r="ER104" s="13">
        <v>0</v>
      </c>
      <c r="ES104" s="13"/>
      <c r="ET104" s="13"/>
      <c r="EU104" s="13">
        <v>0</v>
      </c>
      <c r="EV104" s="13">
        <v>0</v>
      </c>
      <c r="EW104" s="13">
        <v>0</v>
      </c>
      <c r="EX104" s="13">
        <v>0</v>
      </c>
      <c r="EY104" s="13">
        <v>0</v>
      </c>
      <c r="EZ104" s="13">
        <v>0</v>
      </c>
      <c r="FA104" s="13">
        <v>0</v>
      </c>
      <c r="FB104" s="13">
        <v>0</v>
      </c>
      <c r="FC104" s="13">
        <v>0</v>
      </c>
      <c r="FD104" s="13">
        <v>0</v>
      </c>
      <c r="FE104" s="13">
        <v>0</v>
      </c>
      <c r="FF104" s="13">
        <v>0</v>
      </c>
      <c r="FG104" s="13">
        <v>0</v>
      </c>
      <c r="FH104" s="13">
        <v>0</v>
      </c>
      <c r="FI104" s="13">
        <v>0</v>
      </c>
      <c r="FJ104" s="13">
        <v>0</v>
      </c>
      <c r="FK104" s="13">
        <v>0</v>
      </c>
      <c r="FL104" s="13">
        <v>0</v>
      </c>
      <c r="FM104" s="13">
        <v>0</v>
      </c>
      <c r="FN104" s="13">
        <v>0</v>
      </c>
      <c r="FO104" s="13">
        <v>0</v>
      </c>
      <c r="FP104" s="13">
        <v>0</v>
      </c>
      <c r="FQ104" s="13">
        <v>0</v>
      </c>
      <c r="FR104" s="13">
        <v>0</v>
      </c>
      <c r="FS104" s="13">
        <v>0</v>
      </c>
      <c r="FT104" s="13">
        <v>0</v>
      </c>
      <c r="FU104" s="13">
        <v>0</v>
      </c>
      <c r="FV104" s="13">
        <v>0</v>
      </c>
      <c r="FW104" s="13">
        <v>0</v>
      </c>
      <c r="FX104" s="13">
        <v>0</v>
      </c>
      <c r="FY104" s="13">
        <v>0</v>
      </c>
      <c r="FZ104" s="13">
        <v>0</v>
      </c>
      <c r="GA104" s="13">
        <v>0</v>
      </c>
      <c r="GB104" s="13">
        <v>0</v>
      </c>
      <c r="GC104" s="13">
        <v>0</v>
      </c>
      <c r="GD104" s="13"/>
      <c r="GE104" s="13"/>
      <c r="GF104" s="13">
        <v>0</v>
      </c>
      <c r="GG104" s="13">
        <v>0</v>
      </c>
      <c r="GH104" s="13">
        <v>0</v>
      </c>
      <c r="GI104" s="13">
        <v>0</v>
      </c>
      <c r="GJ104" s="13">
        <v>0</v>
      </c>
      <c r="GK104" s="13">
        <v>0</v>
      </c>
      <c r="GL104" s="13">
        <v>0</v>
      </c>
      <c r="GM104" s="13">
        <v>0</v>
      </c>
      <c r="GN104" s="13">
        <v>0</v>
      </c>
      <c r="GO104" s="13">
        <v>0</v>
      </c>
      <c r="GP104" s="13">
        <v>0</v>
      </c>
      <c r="GQ104" s="13">
        <v>0</v>
      </c>
      <c r="GR104" s="13">
        <v>0</v>
      </c>
      <c r="GS104" s="13">
        <v>0</v>
      </c>
      <c r="GT104" s="13">
        <v>0</v>
      </c>
      <c r="GU104" s="13">
        <v>0</v>
      </c>
      <c r="GV104" s="13">
        <v>0</v>
      </c>
      <c r="GW104" s="13">
        <v>0</v>
      </c>
      <c r="GX104" s="13">
        <v>0</v>
      </c>
      <c r="GY104" s="13">
        <v>0</v>
      </c>
      <c r="GZ104" s="13">
        <v>0</v>
      </c>
      <c r="HA104" s="13">
        <v>0</v>
      </c>
      <c r="HB104" s="13">
        <v>0</v>
      </c>
      <c r="HC104" s="13">
        <v>0</v>
      </c>
      <c r="HD104" s="13">
        <v>0</v>
      </c>
      <c r="HE104" s="13">
        <v>0</v>
      </c>
      <c r="HF104" s="13">
        <v>0</v>
      </c>
      <c r="HG104" s="13">
        <v>0</v>
      </c>
      <c r="HH104" s="13">
        <v>0</v>
      </c>
      <c r="HI104" s="13">
        <v>0</v>
      </c>
      <c r="HJ104" s="13">
        <v>0</v>
      </c>
      <c r="HK104" s="13">
        <v>0</v>
      </c>
      <c r="HL104" s="13">
        <v>0</v>
      </c>
      <c r="HM104" s="13">
        <v>0</v>
      </c>
      <c r="HN104" s="13">
        <v>0</v>
      </c>
      <c r="HO104" s="13"/>
      <c r="HP104" s="13"/>
      <c r="HQ104" s="13">
        <v>0</v>
      </c>
      <c r="HR104" s="13">
        <v>0</v>
      </c>
      <c r="HS104" s="13">
        <v>0</v>
      </c>
      <c r="HT104" s="13">
        <v>0</v>
      </c>
      <c r="HU104" s="13">
        <v>0</v>
      </c>
      <c r="HV104" s="13">
        <v>0</v>
      </c>
      <c r="HW104" s="13">
        <v>0</v>
      </c>
      <c r="HX104" s="13">
        <v>0</v>
      </c>
      <c r="HY104" s="13">
        <v>0</v>
      </c>
      <c r="HZ104" s="13">
        <v>0</v>
      </c>
      <c r="IA104" s="13">
        <v>0</v>
      </c>
      <c r="IB104" s="13">
        <v>0</v>
      </c>
      <c r="IC104" s="13">
        <v>0</v>
      </c>
      <c r="ID104" s="13">
        <v>0</v>
      </c>
      <c r="IE104" s="13">
        <v>0</v>
      </c>
      <c r="IF104" s="13">
        <v>0</v>
      </c>
      <c r="IG104" s="13">
        <v>0</v>
      </c>
      <c r="IH104" s="13">
        <v>0</v>
      </c>
      <c r="II104" s="13">
        <v>0</v>
      </c>
      <c r="IJ104" s="13">
        <v>0</v>
      </c>
      <c r="IK104" s="13">
        <v>0</v>
      </c>
      <c r="IL104" s="13">
        <v>0</v>
      </c>
      <c r="IM104" s="13">
        <v>0</v>
      </c>
      <c r="IN104" s="13">
        <v>0</v>
      </c>
      <c r="IO104" s="13">
        <v>0</v>
      </c>
      <c r="IP104" s="13">
        <v>0</v>
      </c>
      <c r="IQ104" s="13">
        <v>0</v>
      </c>
      <c r="IR104" s="13">
        <v>0</v>
      </c>
      <c r="IS104" s="13">
        <v>0</v>
      </c>
      <c r="IT104" s="13">
        <v>0</v>
      </c>
      <c r="IU104" s="13">
        <v>0</v>
      </c>
      <c r="IV104" s="13">
        <v>0</v>
      </c>
      <c r="IW104" s="13">
        <v>0</v>
      </c>
      <c r="IX104" s="13">
        <v>0</v>
      </c>
      <c r="IY104" s="13">
        <v>0</v>
      </c>
      <c r="IZ104" s="13"/>
      <c r="JA104" s="13"/>
      <c r="JB104" s="13">
        <f>C104+BY104+AN104+DJ104+EU104+GF104+HQ104</f>
        <v>0</v>
      </c>
      <c r="JC104" s="13">
        <f>D104+BZ104+AO104+DK104+EV104+GG104+HR104</f>
        <v>0</v>
      </c>
      <c r="JD104" s="13">
        <f>E104+CA104+AP104+DL104+EW104+GH104+HS104</f>
        <v>0</v>
      </c>
      <c r="JE104" s="13">
        <f>F104+CB104+AQ104+DM104+EX104+GI104+HT104</f>
        <v>0</v>
      </c>
      <c r="JF104" s="13">
        <f>G104+CC104+AR104+DN104+EY104+GJ104+HU104</f>
        <v>0</v>
      </c>
      <c r="JG104" s="13">
        <f>H104+CD104+AS104+DO104+EZ104+GK104+HV104</f>
        <v>0</v>
      </c>
      <c r="JH104" s="13">
        <f>I104+CE104+AT104+DP104+FA104+GL104+HW104</f>
        <v>0</v>
      </c>
      <c r="JI104" s="13">
        <f>J104+CF104+AU104+DQ104+FB104+GM104+HX104</f>
        <v>0</v>
      </c>
      <c r="JJ104" s="13">
        <f>K104+CG104+AV104+DR104+FC104+GN104+HY104</f>
        <v>0</v>
      </c>
      <c r="JK104" s="13">
        <f>L104+CH104+AW104+DS104+FD104+GO104+HZ104</f>
        <v>0</v>
      </c>
      <c r="JL104" s="13">
        <f>M104+CI104+AX104+DT104+FE104+GP104+IA104</f>
        <v>0</v>
      </c>
      <c r="JM104" s="13">
        <f>N104+CJ104+AY104+DU104+FF104+GQ104+IB104</f>
        <v>0</v>
      </c>
      <c r="JN104" s="13">
        <f>O104+CK104+AZ104+DV104+FG104+GR104+IC104</f>
        <v>0</v>
      </c>
      <c r="JO104" s="13">
        <f>P104+CL104+BA104+DW104+FH104+GS104+ID104</f>
        <v>0</v>
      </c>
      <c r="JP104" s="13">
        <f>Q104+CM104+BB104+DX104+FI104+GT104+IE104</f>
        <v>0</v>
      </c>
      <c r="JQ104" s="13">
        <f>R104+CN104+BC104+DY104+FJ104+GU104+IF104</f>
        <v>0</v>
      </c>
      <c r="JR104" s="13">
        <f>S104+CO104+BD104+DZ104+FK104+GV104+IG104</f>
        <v>0</v>
      </c>
      <c r="JS104" s="13">
        <f>T104+CP104+BE104+EA104+FL104+GW104+IH104</f>
        <v>0</v>
      </c>
      <c r="JT104" s="13">
        <f>U104+CQ104+BF104+EB104+FM104+GX104+II104</f>
        <v>0</v>
      </c>
      <c r="JU104" s="13">
        <f>V104+CR104+BG104+EC104+FN104+GY104+IJ104</f>
        <v>0</v>
      </c>
      <c r="JV104" s="13">
        <f>W104+CS104+BH104+ED104+FO104+GZ104+IK104</f>
        <v>0</v>
      </c>
      <c r="JW104" s="13">
        <f>X104+CT104+BI104+EE104+FP104+HA104+IL104</f>
        <v>0</v>
      </c>
      <c r="JX104" s="13">
        <f>Y104+CU104+BJ104+EF104+FQ104+HB104+IM104</f>
        <v>0</v>
      </c>
      <c r="JY104" s="13">
        <f>Z104+BK104+CV104+EG104+FR104+HC104+IN104</f>
        <v>906.75</v>
      </c>
      <c r="JZ104" s="13">
        <f>AA104+BL104+CW104+EH104+FS104+HD104+IO104</f>
        <v>0</v>
      </c>
      <c r="KA104" s="13">
        <f>AB104+BM104+CX104+EI104+FT104+HE104+IP104</f>
        <v>0</v>
      </c>
      <c r="KB104" s="13">
        <f>AC104+BN104+CY104+EJ104+FU104+HF104+IQ104</f>
        <v>0</v>
      </c>
      <c r="KC104" s="13">
        <f>AD104+BO104+CZ104+EK104+FV104+HG104+IR104</f>
        <v>0</v>
      </c>
      <c r="KD104" s="13">
        <f>AE104+BP104+DA104+EL104+FW104+HH104+IS104</f>
        <v>0</v>
      </c>
      <c r="KE104" s="13">
        <f>AF104+BQ104+DB104+EM104+FX104+HI104+IT104</f>
        <v>0</v>
      </c>
      <c r="KF104" s="13">
        <f>AG104+BR104+DC104+EN104+FY104+HJ104+IU104</f>
        <v>0</v>
      </c>
      <c r="KG104" s="13">
        <f>AH104+BS104+DD104+EO104+FZ104+HK104+IV104</f>
        <v>0</v>
      </c>
      <c r="KH104" s="13">
        <f>AI104+BT104+DE104+EP104+GA104+HL104+IW104</f>
        <v>0</v>
      </c>
      <c r="KI104" s="13">
        <f>AJ104+BU104+DF104+EQ104+GB104+HM104+IX104</f>
        <v>0</v>
      </c>
      <c r="KJ104" s="13">
        <f>AK104+BV104+DG104+ER104+GC104+HN104+IY104</f>
        <v>0</v>
      </c>
      <c r="KK104" s="13">
        <f>AL104+BW104+DH104+ES104+GD104+HO104+IZ104</f>
        <v>0</v>
      </c>
      <c r="KL104" s="13">
        <f>AM104+BX104+DI104+ET104+GE104+HP104+JA104</f>
        <v>0</v>
      </c>
    </row>
    <row r="105" spans="1:298" x14ac:dyDescent="0.25">
      <c r="A105" s="5">
        <v>5106</v>
      </c>
      <c r="B105" s="9" t="s">
        <v>60</v>
      </c>
      <c r="C105" s="13">
        <v>500</v>
      </c>
      <c r="D105" s="13">
        <v>500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/>
      <c r="AM105" s="13"/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13">
        <v>0</v>
      </c>
      <c r="BR105" s="13">
        <v>0</v>
      </c>
      <c r="BS105" s="13">
        <v>0</v>
      </c>
      <c r="BT105" s="13">
        <v>0</v>
      </c>
      <c r="BU105" s="13">
        <v>0</v>
      </c>
      <c r="BV105" s="13">
        <v>0</v>
      </c>
      <c r="BW105" s="13"/>
      <c r="BX105" s="13"/>
      <c r="BY105" s="13">
        <v>0</v>
      </c>
      <c r="BZ105" s="13">
        <v>0</v>
      </c>
      <c r="CA105" s="13">
        <v>0</v>
      </c>
      <c r="CB105" s="13">
        <v>0</v>
      </c>
      <c r="CC105" s="13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3">
        <v>0</v>
      </c>
      <c r="CJ105" s="13">
        <v>0</v>
      </c>
      <c r="CK105" s="13">
        <v>0</v>
      </c>
      <c r="CL105" s="13">
        <v>0</v>
      </c>
      <c r="CM105" s="13">
        <v>0</v>
      </c>
      <c r="CN105" s="13">
        <v>0</v>
      </c>
      <c r="CO105" s="13">
        <v>0</v>
      </c>
      <c r="CP105" s="13">
        <v>0</v>
      </c>
      <c r="CQ105" s="13">
        <v>0</v>
      </c>
      <c r="CR105" s="13">
        <v>0</v>
      </c>
      <c r="CS105" s="13">
        <v>0</v>
      </c>
      <c r="CT105" s="13">
        <v>0</v>
      </c>
      <c r="CU105" s="13">
        <v>0</v>
      </c>
      <c r="CV105" s="13">
        <v>0</v>
      </c>
      <c r="CW105" s="13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3">
        <v>0</v>
      </c>
      <c r="DD105" s="13">
        <v>0</v>
      </c>
      <c r="DE105" s="13">
        <v>0</v>
      </c>
      <c r="DF105" s="13">
        <v>0</v>
      </c>
      <c r="DG105" s="13">
        <v>0</v>
      </c>
      <c r="DH105" s="13"/>
      <c r="DI105" s="13"/>
      <c r="DJ105" s="13">
        <v>0</v>
      </c>
      <c r="DK105" s="13">
        <v>0</v>
      </c>
      <c r="DL105" s="13">
        <v>0</v>
      </c>
      <c r="DM105" s="13">
        <v>0</v>
      </c>
      <c r="DN105" s="13">
        <v>0</v>
      </c>
      <c r="DO105" s="13">
        <v>0</v>
      </c>
      <c r="DP105" s="13">
        <v>0</v>
      </c>
      <c r="DQ105" s="13">
        <v>0</v>
      </c>
      <c r="DR105" s="13">
        <v>0</v>
      </c>
      <c r="DS105" s="13">
        <v>0</v>
      </c>
      <c r="DT105" s="13">
        <v>0</v>
      </c>
      <c r="DU105" s="13">
        <v>0</v>
      </c>
      <c r="DV105" s="13">
        <v>0</v>
      </c>
      <c r="DW105" s="13">
        <v>0</v>
      </c>
      <c r="DX105" s="13">
        <v>0</v>
      </c>
      <c r="DY105" s="13">
        <v>0</v>
      </c>
      <c r="DZ105" s="13">
        <v>0</v>
      </c>
      <c r="EA105" s="13">
        <v>0</v>
      </c>
      <c r="EB105" s="13">
        <v>0</v>
      </c>
      <c r="EC105" s="13">
        <v>0</v>
      </c>
      <c r="ED105" s="13">
        <v>0</v>
      </c>
      <c r="EE105" s="13">
        <v>0</v>
      </c>
      <c r="EF105" s="13">
        <v>0</v>
      </c>
      <c r="EG105" s="13">
        <v>0</v>
      </c>
      <c r="EH105" s="13">
        <v>0</v>
      </c>
      <c r="EI105" s="13">
        <v>0</v>
      </c>
      <c r="EJ105" s="13">
        <v>0</v>
      </c>
      <c r="EK105" s="13">
        <v>0</v>
      </c>
      <c r="EL105" s="13">
        <v>0</v>
      </c>
      <c r="EM105" s="13">
        <v>0</v>
      </c>
      <c r="EN105" s="13">
        <v>0</v>
      </c>
      <c r="EO105" s="13">
        <v>0</v>
      </c>
      <c r="EP105" s="13">
        <v>0</v>
      </c>
      <c r="EQ105" s="13">
        <v>0</v>
      </c>
      <c r="ER105" s="13">
        <v>0</v>
      </c>
      <c r="ES105" s="13"/>
      <c r="ET105" s="13"/>
      <c r="EU105" s="13">
        <v>0</v>
      </c>
      <c r="EV105" s="13">
        <v>280</v>
      </c>
      <c r="EW105" s="13">
        <v>336</v>
      </c>
      <c r="EX105" s="13">
        <v>500</v>
      </c>
      <c r="EY105" s="13">
        <v>188</v>
      </c>
      <c r="EZ105" s="13">
        <v>188</v>
      </c>
      <c r="FA105" s="13">
        <v>409.84</v>
      </c>
      <c r="FB105" s="13">
        <v>500</v>
      </c>
      <c r="FC105" s="13">
        <v>440</v>
      </c>
      <c r="FD105" s="13">
        <v>390</v>
      </c>
      <c r="FE105" s="13">
        <v>409.84</v>
      </c>
      <c r="FF105" s="13">
        <v>409.84</v>
      </c>
      <c r="FG105" s="13">
        <v>468</v>
      </c>
      <c r="FH105" s="13">
        <v>468</v>
      </c>
      <c r="FI105" s="13">
        <v>450</v>
      </c>
      <c r="FJ105" s="13">
        <v>491.8</v>
      </c>
      <c r="FK105" s="13">
        <v>491.8</v>
      </c>
      <c r="FL105" s="13">
        <v>0</v>
      </c>
      <c r="FM105" s="13">
        <v>492</v>
      </c>
      <c r="FN105" s="13">
        <v>492</v>
      </c>
      <c r="FO105" s="13">
        <v>360</v>
      </c>
      <c r="FP105" s="13">
        <v>490</v>
      </c>
      <c r="FQ105" s="13">
        <v>420</v>
      </c>
      <c r="FR105" s="13">
        <v>420</v>
      </c>
      <c r="FS105" s="13">
        <v>1000</v>
      </c>
      <c r="FT105" s="13">
        <v>1000</v>
      </c>
      <c r="FU105" s="13">
        <v>402.6</v>
      </c>
      <c r="FV105" s="13">
        <v>1000</v>
      </c>
      <c r="FW105" s="13">
        <v>1000</v>
      </c>
      <c r="FX105" s="13"/>
      <c r="FY105" s="13">
        <v>1000</v>
      </c>
      <c r="FZ105" s="13">
        <v>2013</v>
      </c>
      <c r="GA105" s="13">
        <v>2013</v>
      </c>
      <c r="GB105" s="13">
        <v>1300</v>
      </c>
      <c r="GC105" s="13">
        <v>1300</v>
      </c>
      <c r="GD105" s="13"/>
      <c r="GE105" s="13"/>
      <c r="GF105" s="13">
        <v>0</v>
      </c>
      <c r="GG105" s="13">
        <v>0</v>
      </c>
      <c r="GH105" s="13">
        <v>0</v>
      </c>
      <c r="GI105" s="13">
        <v>0</v>
      </c>
      <c r="GJ105" s="13">
        <v>0</v>
      </c>
      <c r="GK105" s="13">
        <v>0</v>
      </c>
      <c r="GL105" s="13">
        <v>0</v>
      </c>
      <c r="GM105" s="13">
        <v>0</v>
      </c>
      <c r="GN105" s="13">
        <v>0</v>
      </c>
      <c r="GO105" s="13">
        <v>0</v>
      </c>
      <c r="GP105" s="13">
        <v>0</v>
      </c>
      <c r="GQ105" s="13">
        <v>0</v>
      </c>
      <c r="GR105" s="13">
        <v>0</v>
      </c>
      <c r="GS105" s="13">
        <v>0</v>
      </c>
      <c r="GT105" s="13">
        <v>0</v>
      </c>
      <c r="GU105" s="13">
        <v>0</v>
      </c>
      <c r="GV105" s="13">
        <v>0</v>
      </c>
      <c r="GW105" s="13">
        <v>0</v>
      </c>
      <c r="GX105" s="13">
        <v>0</v>
      </c>
      <c r="GY105" s="13">
        <v>0</v>
      </c>
      <c r="GZ105" s="13">
        <v>0</v>
      </c>
      <c r="HA105" s="13">
        <v>0</v>
      </c>
      <c r="HB105" s="13">
        <v>0</v>
      </c>
      <c r="HC105" s="13">
        <v>0</v>
      </c>
      <c r="HD105" s="13">
        <v>0</v>
      </c>
      <c r="HE105" s="13">
        <v>0</v>
      </c>
      <c r="HF105" s="13">
        <v>0</v>
      </c>
      <c r="HG105" s="13">
        <v>0</v>
      </c>
      <c r="HH105" s="13">
        <v>0</v>
      </c>
      <c r="HI105" s="13">
        <v>0</v>
      </c>
      <c r="HJ105" s="13">
        <v>0</v>
      </c>
      <c r="HK105" s="13">
        <v>0</v>
      </c>
      <c r="HL105" s="13">
        <v>0</v>
      </c>
      <c r="HM105" s="13">
        <v>0</v>
      </c>
      <c r="HN105" s="13">
        <v>0</v>
      </c>
      <c r="HO105" s="13"/>
      <c r="HP105" s="13"/>
      <c r="HQ105" s="13">
        <v>0</v>
      </c>
      <c r="HR105" s="13">
        <v>0</v>
      </c>
      <c r="HS105" s="13">
        <v>0</v>
      </c>
      <c r="HT105" s="13">
        <v>0</v>
      </c>
      <c r="HU105" s="13">
        <v>41.36</v>
      </c>
      <c r="HV105" s="13">
        <v>41.36</v>
      </c>
      <c r="HW105" s="13">
        <v>90.16</v>
      </c>
      <c r="HX105" s="13">
        <v>96.8</v>
      </c>
      <c r="HY105" s="13">
        <v>96.8</v>
      </c>
      <c r="HZ105" s="13">
        <v>110</v>
      </c>
      <c r="IA105" s="13">
        <v>110</v>
      </c>
      <c r="IB105" s="13">
        <v>90.16</v>
      </c>
      <c r="IC105" s="13">
        <v>132</v>
      </c>
      <c r="ID105" s="13">
        <v>132</v>
      </c>
      <c r="IE105" s="13">
        <v>99</v>
      </c>
      <c r="IF105" s="13">
        <v>108.2</v>
      </c>
      <c r="IG105" s="13">
        <v>108.2</v>
      </c>
      <c r="IH105" s="13">
        <v>0</v>
      </c>
      <c r="II105" s="13">
        <v>108</v>
      </c>
      <c r="IJ105" s="13">
        <v>108</v>
      </c>
      <c r="IK105" s="13">
        <v>79.2</v>
      </c>
      <c r="IL105" s="13">
        <v>110</v>
      </c>
      <c r="IM105" s="13">
        <v>92.4</v>
      </c>
      <c r="IN105" s="13">
        <v>92.4</v>
      </c>
      <c r="IO105" s="13">
        <v>0</v>
      </c>
      <c r="IP105" s="13">
        <v>0</v>
      </c>
      <c r="IQ105" s="13">
        <v>0</v>
      </c>
      <c r="IR105" s="13">
        <v>0</v>
      </c>
      <c r="IS105" s="13">
        <v>0</v>
      </c>
      <c r="IT105" s="13">
        <v>0</v>
      </c>
      <c r="IU105" s="13">
        <v>0</v>
      </c>
      <c r="IV105" s="13">
        <v>0</v>
      </c>
      <c r="IW105" s="13">
        <v>0</v>
      </c>
      <c r="IX105" s="13">
        <v>0</v>
      </c>
      <c r="IY105" s="13">
        <v>0</v>
      </c>
      <c r="IZ105" s="13"/>
      <c r="JA105" s="13"/>
      <c r="JB105" s="13">
        <f>C105+BY105+AN105+DJ105+EU105+GF105+HQ105</f>
        <v>500</v>
      </c>
      <c r="JC105" s="13">
        <f>D105+BZ105+AO105+DK105+EV105+GG105+HR105</f>
        <v>780</v>
      </c>
      <c r="JD105" s="13">
        <f>E105+CA105+AP105+DL105+EW105+GH105+HS105</f>
        <v>336</v>
      </c>
      <c r="JE105" s="13">
        <f>F105+CB105+AQ105+DM105+EX105+GI105+HT105</f>
        <v>500</v>
      </c>
      <c r="JF105" s="13">
        <f>G105+CC105+AR105+DN105+EY105+GJ105+HU105</f>
        <v>229.36</v>
      </c>
      <c r="JG105" s="13">
        <f>H105+CD105+AS105+DO105+EZ105+GK105+HV105</f>
        <v>229.36</v>
      </c>
      <c r="JH105" s="13">
        <f>I105+CE105+AT105+DP105+FA105+GL105+HW105</f>
        <v>500</v>
      </c>
      <c r="JI105" s="13">
        <f>J105+CF105+AU105+DQ105+FB105+GM105+HX105</f>
        <v>596.79999999999995</v>
      </c>
      <c r="JJ105" s="13">
        <f>K105+CG105+AV105+DR105+FC105+GN105+HY105</f>
        <v>536.79999999999995</v>
      </c>
      <c r="JK105" s="13">
        <f>L105+CH105+AW105+DS105+FD105+GO105+HZ105</f>
        <v>500</v>
      </c>
      <c r="JL105" s="13">
        <f>M105+CI105+AX105+DT105+FE105+GP105+IA105</f>
        <v>519.83999999999992</v>
      </c>
      <c r="JM105" s="13">
        <f>N105+CJ105+AY105+DU105+FF105+GQ105+IB105</f>
        <v>500</v>
      </c>
      <c r="JN105" s="13">
        <f>O105+CK105+AZ105+DV105+FG105+GR105+IC105</f>
        <v>600</v>
      </c>
      <c r="JO105" s="13">
        <f>P105+CL105+BA105+DW105+FH105+GS105+ID105</f>
        <v>600</v>
      </c>
      <c r="JP105" s="13">
        <f>Q105+CM105+BB105+DX105+FI105+GT105+IE105</f>
        <v>549</v>
      </c>
      <c r="JQ105" s="13">
        <f>R105+CN105+BC105+DY105+FJ105+GU105+IF105</f>
        <v>600</v>
      </c>
      <c r="JR105" s="13">
        <f>S105+CO105+BD105+DZ105+FK105+GV105+IG105</f>
        <v>600</v>
      </c>
      <c r="JS105" s="13">
        <f>T105+CP105+BE105+EA105+FL105+GW105+IH105</f>
        <v>0</v>
      </c>
      <c r="JT105" s="13">
        <f>U105+CQ105+BF105+EB105+FM105+GX105+II105</f>
        <v>600</v>
      </c>
      <c r="JU105" s="13">
        <f>V105+CR105+BG105+EC105+FN105+GY105+IJ105</f>
        <v>600</v>
      </c>
      <c r="JV105" s="13">
        <f>W105+CS105+BH105+ED105+FO105+GZ105+IK105</f>
        <v>439.2</v>
      </c>
      <c r="JW105" s="13">
        <f>X105+CT105+BI105+EE105+FP105+HA105+IL105</f>
        <v>600</v>
      </c>
      <c r="JX105" s="13">
        <f>Y105+CU105+BJ105+EF105+FQ105+HB105+IM105</f>
        <v>512.4</v>
      </c>
      <c r="JY105" s="13">
        <f>Z105+BK105+CV105+EG105+FR105+HC105+IN105</f>
        <v>512.4</v>
      </c>
      <c r="JZ105" s="13">
        <f>AA105+BL105+CW105+EH105+FS105+HD105+IO105</f>
        <v>1000</v>
      </c>
      <c r="KA105" s="13">
        <f>AB105+BM105+CX105+EI105+FT105+HE105+IP105</f>
        <v>1000</v>
      </c>
      <c r="KB105" s="13">
        <f>AC105+BN105+CY105+EJ105+FU105+HF105+IQ105</f>
        <v>402.6</v>
      </c>
      <c r="KC105" s="13">
        <f>AD105+BO105+CZ105+EK105+FV105+HG105+IR105</f>
        <v>1000</v>
      </c>
      <c r="KD105" s="13">
        <f>AE105+BP105+DA105+EL105+FW105+HH105+IS105</f>
        <v>1000</v>
      </c>
      <c r="KE105" s="13">
        <f>AF105+BQ105+DB105+EM105+FX105+HI105+IT105</f>
        <v>0</v>
      </c>
      <c r="KF105" s="13">
        <f>AG105+BR105+DC105+EN105+FY105+HJ105+IU105</f>
        <v>1000</v>
      </c>
      <c r="KG105" s="13">
        <f>AH105+BS105+DD105+EO105+FZ105+HK105+IV105</f>
        <v>2013</v>
      </c>
      <c r="KH105" s="13">
        <f>AI105+BT105+DE105+EP105+GA105+HL105+IW105</f>
        <v>2013</v>
      </c>
      <c r="KI105" s="13">
        <f>AJ105+BU105+DF105+EQ105+GB105+HM105+IX105</f>
        <v>1300</v>
      </c>
      <c r="KJ105" s="13">
        <f>AK105+BV105+DG105+ER105+GC105+HN105+IY105</f>
        <v>1300</v>
      </c>
      <c r="KK105" s="13">
        <f>AL105+BW105+DH105+ES105+GD105+HO105+IZ105</f>
        <v>0</v>
      </c>
      <c r="KL105" s="13">
        <f>AM105+BX105+DI105+ET105+GE105+HP105+JA105</f>
        <v>0</v>
      </c>
    </row>
    <row r="106" spans="1:298" x14ac:dyDescent="0.25">
      <c r="A106" s="5">
        <v>5149</v>
      </c>
      <c r="B106" s="9" t="s">
        <v>252</v>
      </c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/>
      <c r="AM106" s="13"/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13">
        <v>0</v>
      </c>
      <c r="BR106" s="13">
        <v>0</v>
      </c>
      <c r="BS106" s="13">
        <v>0</v>
      </c>
      <c r="BT106" s="13">
        <v>0</v>
      </c>
      <c r="BU106" s="13">
        <v>0</v>
      </c>
      <c r="BV106" s="13">
        <v>0</v>
      </c>
      <c r="BW106" s="13"/>
      <c r="BX106" s="13"/>
      <c r="BY106" s="13">
        <v>0</v>
      </c>
      <c r="BZ106" s="13">
        <v>0</v>
      </c>
      <c r="CA106" s="13">
        <v>0</v>
      </c>
      <c r="CB106" s="13">
        <v>0</v>
      </c>
      <c r="CC106" s="13">
        <v>0</v>
      </c>
      <c r="CD106" s="13">
        <v>0</v>
      </c>
      <c r="CE106" s="13">
        <v>0</v>
      </c>
      <c r="CF106" s="13">
        <v>0</v>
      </c>
      <c r="CG106" s="13">
        <v>0</v>
      </c>
      <c r="CH106" s="13">
        <v>0</v>
      </c>
      <c r="CI106" s="13">
        <v>0</v>
      </c>
      <c r="CJ106" s="13">
        <v>0</v>
      </c>
      <c r="CK106" s="13">
        <v>0</v>
      </c>
      <c r="CL106" s="13">
        <v>0</v>
      </c>
      <c r="CM106" s="13">
        <v>0</v>
      </c>
      <c r="CN106" s="13">
        <v>0</v>
      </c>
      <c r="CO106" s="13">
        <v>0</v>
      </c>
      <c r="CP106" s="13">
        <v>0</v>
      </c>
      <c r="CQ106" s="13">
        <v>0</v>
      </c>
      <c r="CR106" s="13">
        <v>0</v>
      </c>
      <c r="CS106" s="13">
        <v>0</v>
      </c>
      <c r="CT106" s="13">
        <v>0</v>
      </c>
      <c r="CU106" s="13">
        <v>0</v>
      </c>
      <c r="CV106" s="13">
        <v>0</v>
      </c>
      <c r="CW106" s="13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3">
        <v>0</v>
      </c>
      <c r="DD106" s="13">
        <v>0</v>
      </c>
      <c r="DE106" s="13">
        <v>0</v>
      </c>
      <c r="DF106" s="13">
        <v>0</v>
      </c>
      <c r="DG106" s="13">
        <v>0</v>
      </c>
      <c r="DH106" s="13"/>
      <c r="DI106" s="13"/>
      <c r="DJ106" s="13">
        <v>0</v>
      </c>
      <c r="DK106" s="13">
        <v>0</v>
      </c>
      <c r="DL106" s="13">
        <v>0</v>
      </c>
      <c r="DM106" s="13">
        <v>0</v>
      </c>
      <c r="DN106" s="13">
        <v>0</v>
      </c>
      <c r="DO106" s="13">
        <v>0</v>
      </c>
      <c r="DP106" s="13">
        <v>1229.51</v>
      </c>
      <c r="DQ106" s="13">
        <v>0</v>
      </c>
      <c r="DR106" s="13">
        <v>0</v>
      </c>
      <c r="DS106" s="13">
        <v>0</v>
      </c>
      <c r="DT106" s="13">
        <v>0</v>
      </c>
      <c r="DU106" s="13">
        <v>0</v>
      </c>
      <c r="DV106" s="13">
        <v>0</v>
      </c>
      <c r="DW106" s="13">
        <v>0</v>
      </c>
      <c r="DX106" s="13">
        <v>0</v>
      </c>
      <c r="DY106" s="13">
        <v>0</v>
      </c>
      <c r="DZ106" s="13">
        <v>0</v>
      </c>
      <c r="EA106" s="13">
        <v>0</v>
      </c>
      <c r="EB106" s="13">
        <v>0</v>
      </c>
      <c r="EC106" s="13">
        <v>0</v>
      </c>
      <c r="ED106" s="13">
        <v>0</v>
      </c>
      <c r="EE106" s="13">
        <v>0</v>
      </c>
      <c r="EF106" s="13">
        <v>0</v>
      </c>
      <c r="EG106" s="13">
        <v>0</v>
      </c>
      <c r="EH106" s="13">
        <v>0</v>
      </c>
      <c r="EI106" s="13">
        <v>0</v>
      </c>
      <c r="EJ106" s="13">
        <v>0</v>
      </c>
      <c r="EK106" s="13">
        <v>0</v>
      </c>
      <c r="EL106" s="13">
        <v>0</v>
      </c>
      <c r="EM106" s="13">
        <v>0</v>
      </c>
      <c r="EN106" s="13">
        <v>0</v>
      </c>
      <c r="EO106" s="13">
        <v>0</v>
      </c>
      <c r="EP106" s="13">
        <v>0</v>
      </c>
      <c r="EQ106" s="13">
        <v>0</v>
      </c>
      <c r="ER106" s="13">
        <v>0</v>
      </c>
      <c r="ES106" s="13"/>
      <c r="ET106" s="13"/>
      <c r="EU106" s="13">
        <v>0</v>
      </c>
      <c r="EV106" s="13">
        <v>0</v>
      </c>
      <c r="EW106" s="13">
        <v>0</v>
      </c>
      <c r="EX106" s="13">
        <v>0</v>
      </c>
      <c r="EY106" s="13">
        <v>0</v>
      </c>
      <c r="EZ106" s="13">
        <v>0</v>
      </c>
      <c r="FA106" s="13">
        <v>16393.439999999999</v>
      </c>
      <c r="FB106" s="13">
        <v>0</v>
      </c>
      <c r="FC106" s="13">
        <v>0</v>
      </c>
      <c r="FD106" s="13">
        <v>0</v>
      </c>
      <c r="FE106" s="13">
        <v>0</v>
      </c>
      <c r="FF106" s="13">
        <v>0</v>
      </c>
      <c r="FG106" s="13">
        <v>0</v>
      </c>
      <c r="FH106" s="13">
        <v>0</v>
      </c>
      <c r="FI106" s="13">
        <v>0</v>
      </c>
      <c r="FJ106" s="13">
        <v>0</v>
      </c>
      <c r="FK106" s="13">
        <v>0</v>
      </c>
      <c r="FL106" s="13">
        <v>0</v>
      </c>
      <c r="FM106" s="13">
        <v>0</v>
      </c>
      <c r="FN106" s="13">
        <v>0</v>
      </c>
      <c r="FO106" s="13">
        <v>0</v>
      </c>
      <c r="FP106" s="13">
        <v>0</v>
      </c>
      <c r="FQ106" s="13">
        <v>0</v>
      </c>
      <c r="FR106" s="13">
        <v>0</v>
      </c>
      <c r="FS106" s="13">
        <v>0</v>
      </c>
      <c r="FT106" s="13">
        <v>0</v>
      </c>
      <c r="FU106" s="13">
        <v>0</v>
      </c>
      <c r="FV106" s="13">
        <v>0</v>
      </c>
      <c r="FW106" s="13">
        <v>0</v>
      </c>
      <c r="FX106" s="13">
        <v>0</v>
      </c>
      <c r="FY106" s="13">
        <v>0</v>
      </c>
      <c r="FZ106" s="13">
        <v>0</v>
      </c>
      <c r="GA106" s="13">
        <v>0</v>
      </c>
      <c r="GB106" s="13">
        <v>0</v>
      </c>
      <c r="GC106" s="13">
        <v>0</v>
      </c>
      <c r="GD106" s="13"/>
      <c r="GE106" s="13"/>
      <c r="GF106" s="13">
        <v>0</v>
      </c>
      <c r="GG106" s="13">
        <v>0</v>
      </c>
      <c r="GH106" s="13">
        <v>0</v>
      </c>
      <c r="GI106" s="13">
        <v>0</v>
      </c>
      <c r="GJ106" s="13">
        <v>0</v>
      </c>
      <c r="GK106" s="13">
        <v>0</v>
      </c>
      <c r="GL106" s="13">
        <v>0</v>
      </c>
      <c r="GM106" s="13">
        <v>0</v>
      </c>
      <c r="GN106" s="13">
        <v>0</v>
      </c>
      <c r="GO106" s="13">
        <v>0</v>
      </c>
      <c r="GP106" s="13">
        <v>0</v>
      </c>
      <c r="GQ106" s="13">
        <v>0</v>
      </c>
      <c r="GR106" s="13">
        <v>0</v>
      </c>
      <c r="GS106" s="13">
        <v>0</v>
      </c>
      <c r="GT106" s="13">
        <v>0</v>
      </c>
      <c r="GU106" s="13">
        <v>0</v>
      </c>
      <c r="GV106" s="13">
        <v>0</v>
      </c>
      <c r="GW106" s="13">
        <v>0</v>
      </c>
      <c r="GX106" s="13">
        <v>0</v>
      </c>
      <c r="GY106" s="13">
        <v>0</v>
      </c>
      <c r="GZ106" s="13">
        <v>0</v>
      </c>
      <c r="HA106" s="13">
        <v>0</v>
      </c>
      <c r="HB106" s="13">
        <v>0</v>
      </c>
      <c r="HC106" s="13">
        <v>0</v>
      </c>
      <c r="HD106" s="13">
        <v>0</v>
      </c>
      <c r="HE106" s="13">
        <v>0</v>
      </c>
      <c r="HF106" s="13">
        <v>0</v>
      </c>
      <c r="HG106" s="13">
        <v>0</v>
      </c>
      <c r="HH106" s="13">
        <v>0</v>
      </c>
      <c r="HI106" s="13">
        <v>0</v>
      </c>
      <c r="HJ106" s="13">
        <v>0</v>
      </c>
      <c r="HK106" s="13">
        <v>0</v>
      </c>
      <c r="HL106" s="13">
        <v>0</v>
      </c>
      <c r="HM106" s="13">
        <v>0</v>
      </c>
      <c r="HN106" s="13">
        <v>0</v>
      </c>
      <c r="HO106" s="13"/>
      <c r="HP106" s="13"/>
      <c r="HQ106" s="13">
        <v>0</v>
      </c>
      <c r="HR106" s="13">
        <v>0</v>
      </c>
      <c r="HS106" s="13">
        <v>0</v>
      </c>
      <c r="HT106" s="13">
        <v>0</v>
      </c>
      <c r="HU106" s="13">
        <v>0</v>
      </c>
      <c r="HV106" s="13">
        <v>0</v>
      </c>
      <c r="HW106" s="13">
        <v>3606.56</v>
      </c>
      <c r="HX106" s="13">
        <v>0</v>
      </c>
      <c r="HY106" s="13">
        <v>0</v>
      </c>
      <c r="HZ106" s="13">
        <v>0</v>
      </c>
      <c r="IA106" s="13">
        <v>0</v>
      </c>
      <c r="IB106" s="13">
        <v>0</v>
      </c>
      <c r="IC106" s="13">
        <v>0</v>
      </c>
      <c r="ID106" s="13">
        <v>0</v>
      </c>
      <c r="IE106" s="13">
        <v>0</v>
      </c>
      <c r="IF106" s="13">
        <v>0</v>
      </c>
      <c r="IG106" s="13">
        <v>0</v>
      </c>
      <c r="IH106" s="13">
        <v>0</v>
      </c>
      <c r="II106" s="13">
        <v>0</v>
      </c>
      <c r="IJ106" s="13">
        <v>0</v>
      </c>
      <c r="IK106" s="13">
        <v>0</v>
      </c>
      <c r="IL106" s="13">
        <v>0</v>
      </c>
      <c r="IM106" s="13">
        <v>0</v>
      </c>
      <c r="IN106" s="13">
        <v>0</v>
      </c>
      <c r="IO106" s="13">
        <v>0</v>
      </c>
      <c r="IP106" s="13">
        <v>0</v>
      </c>
      <c r="IQ106" s="13">
        <v>0</v>
      </c>
      <c r="IR106" s="13">
        <v>0</v>
      </c>
      <c r="IS106" s="13">
        <v>0</v>
      </c>
      <c r="IT106" s="13">
        <v>0</v>
      </c>
      <c r="IU106" s="13">
        <v>0</v>
      </c>
      <c r="IV106" s="13">
        <v>0</v>
      </c>
      <c r="IW106" s="13">
        <v>0</v>
      </c>
      <c r="IX106" s="13">
        <v>0</v>
      </c>
      <c r="IY106" s="13">
        <v>0</v>
      </c>
      <c r="IZ106" s="13"/>
      <c r="JA106" s="13"/>
      <c r="JB106" s="13">
        <f>C106+BY106+AN106+DJ106+EU106+GF106+HQ106</f>
        <v>0</v>
      </c>
      <c r="JC106" s="13">
        <f>D106+BZ106+AO106+DK106+EV106+GG106+HR106</f>
        <v>0</v>
      </c>
      <c r="JD106" s="13">
        <f>E106+CA106+AP106+DL106+EW106+GH106+HS106</f>
        <v>0</v>
      </c>
      <c r="JE106" s="13">
        <f>F106+CB106+AQ106+DM106+EX106+GI106+HT106</f>
        <v>0</v>
      </c>
      <c r="JF106" s="13">
        <f>G106+CC106+AR106+DN106+EY106+GJ106+HU106</f>
        <v>0</v>
      </c>
      <c r="JG106" s="13">
        <f>H106+CD106+AS106+DO106+EZ106+GK106+HV106</f>
        <v>0</v>
      </c>
      <c r="JH106" s="13">
        <f>I106+CE106+AT106+DP106+FA106+GL106+HW106</f>
        <v>21229.51</v>
      </c>
      <c r="JI106" s="13">
        <f>J106+CF106+AU106+DQ106+FB106+GM106+HX106</f>
        <v>0</v>
      </c>
      <c r="JJ106" s="13">
        <f>K106+CG106+AV106+DR106+FC106+GN106+HY106</f>
        <v>0</v>
      </c>
      <c r="JK106" s="13">
        <f>L106+CH106+AW106+DS106+FD106+GO106+HZ106</f>
        <v>0</v>
      </c>
      <c r="JL106" s="13">
        <f>M106+CI106+AX106+DT106+FE106+GP106+IA106</f>
        <v>0</v>
      </c>
      <c r="JM106" s="13">
        <f>N106+CJ106+AY106+DU106+FF106+GQ106+IB106</f>
        <v>0</v>
      </c>
      <c r="JN106" s="13">
        <f>O106+CK106+AZ106+DV106+FG106+GR106+IC106</f>
        <v>0</v>
      </c>
      <c r="JO106" s="13">
        <f>P106+CL106+BA106+DW106+FH106+GS106+ID106</f>
        <v>0</v>
      </c>
      <c r="JP106" s="13">
        <f>Q106+CM106+BB106+DX106+FI106+GT106+IE106</f>
        <v>0</v>
      </c>
      <c r="JQ106" s="13">
        <f>R106+CN106+BC106+DY106+FJ106+GU106+IF106</f>
        <v>0</v>
      </c>
      <c r="JR106" s="13">
        <f>S106+CO106+BD106+DZ106+FK106+GV106+IG106</f>
        <v>0</v>
      </c>
      <c r="JS106" s="13">
        <f>T106+CP106+BE106+EA106+FL106+GW106+IH106</f>
        <v>0</v>
      </c>
      <c r="JT106" s="13">
        <f>U106+CQ106+BF106+EB106+FM106+GX106+II106</f>
        <v>0</v>
      </c>
      <c r="JU106" s="13">
        <f>V106+CR106+BG106+EC106+FN106+GY106+IJ106</f>
        <v>0</v>
      </c>
      <c r="JV106" s="13">
        <f>W106+CS106+BH106+ED106+FO106+GZ106+IK106</f>
        <v>0</v>
      </c>
      <c r="JW106" s="13">
        <f>X106+CT106+BI106+EE106+FP106+HA106+IL106</f>
        <v>0</v>
      </c>
      <c r="JX106" s="13">
        <f>Y106+CU106+BJ106+EF106+FQ106+HB106+IM106</f>
        <v>0</v>
      </c>
      <c r="JY106" s="13">
        <f>Z106+BK106+CV106+EG106+FR106+HC106+IN106</f>
        <v>0</v>
      </c>
      <c r="JZ106" s="13">
        <f>AA106+BL106+CW106+EH106+FS106+HD106+IO106</f>
        <v>0</v>
      </c>
      <c r="KA106" s="13">
        <f>AB106+BM106+CX106+EI106+FT106+HE106+IP106</f>
        <v>0</v>
      </c>
      <c r="KB106" s="13">
        <f>AC106+BN106+CY106+EJ106+FU106+HF106+IQ106</f>
        <v>0</v>
      </c>
      <c r="KC106" s="13">
        <f>AD106+BO106+CZ106+EK106+FV106+HG106+IR106</f>
        <v>0</v>
      </c>
      <c r="KD106" s="13">
        <f>AE106+BP106+DA106+EL106+FW106+HH106+IS106</f>
        <v>0</v>
      </c>
      <c r="KE106" s="13">
        <f>AF106+BQ106+DB106+EM106+FX106+HI106+IT106</f>
        <v>0</v>
      </c>
      <c r="KF106" s="13">
        <f>AG106+BR106+DC106+EN106+FY106+HJ106+IU106</f>
        <v>0</v>
      </c>
      <c r="KG106" s="13">
        <f>AH106+BS106+DD106+EO106+FZ106+HK106+IV106</f>
        <v>0</v>
      </c>
      <c r="KH106" s="13">
        <f>AI106+BT106+DE106+EP106+GA106+HL106+IW106</f>
        <v>0</v>
      </c>
      <c r="KI106" s="13">
        <f>AJ106+BU106+DF106+EQ106+GB106+HM106+IX106</f>
        <v>0</v>
      </c>
      <c r="KJ106" s="13">
        <f>AK106+BV106+DG106+ER106+GC106+HN106+IY106</f>
        <v>0</v>
      </c>
      <c r="KK106" s="13">
        <f>AL106+BW106+DH106+ES106+GD106+HO106+IZ106</f>
        <v>0</v>
      </c>
      <c r="KL106" s="13">
        <f>AM106+BX106+DI106+ET106+GE106+HP106+JA106</f>
        <v>0</v>
      </c>
    </row>
    <row r="107" spans="1:298" x14ac:dyDescent="0.25">
      <c r="A107" s="5">
        <v>5151</v>
      </c>
      <c r="B107" s="9" t="s">
        <v>61</v>
      </c>
      <c r="C107" s="13">
        <v>1500000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/>
      <c r="AM107" s="13"/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1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13">
        <v>0</v>
      </c>
      <c r="BR107" s="13">
        <v>0</v>
      </c>
      <c r="BS107" s="13">
        <v>0</v>
      </c>
      <c r="BT107" s="13">
        <v>0</v>
      </c>
      <c r="BU107" s="13">
        <v>0</v>
      </c>
      <c r="BV107" s="13">
        <v>0</v>
      </c>
      <c r="BW107" s="13"/>
      <c r="BX107" s="13"/>
      <c r="BY107" s="13">
        <v>0</v>
      </c>
      <c r="BZ107" s="13">
        <v>0</v>
      </c>
      <c r="CA107" s="13">
        <v>0</v>
      </c>
      <c r="CB107" s="13">
        <v>0</v>
      </c>
      <c r="CC107" s="13">
        <v>0</v>
      </c>
      <c r="CD107" s="13">
        <v>0</v>
      </c>
      <c r="CE107" s="13">
        <v>0</v>
      </c>
      <c r="CF107" s="13">
        <v>0</v>
      </c>
      <c r="CG107" s="13">
        <v>0</v>
      </c>
      <c r="CH107" s="13">
        <v>0</v>
      </c>
      <c r="CI107" s="13">
        <v>0</v>
      </c>
      <c r="CJ107" s="13">
        <v>0</v>
      </c>
      <c r="CK107" s="13">
        <v>0</v>
      </c>
      <c r="CL107" s="13">
        <v>0</v>
      </c>
      <c r="CM107" s="13">
        <v>0</v>
      </c>
      <c r="CN107" s="13">
        <v>0</v>
      </c>
      <c r="CO107" s="13">
        <v>0</v>
      </c>
      <c r="CP107" s="13">
        <v>0</v>
      </c>
      <c r="CQ107" s="13">
        <v>0</v>
      </c>
      <c r="CR107" s="13">
        <v>0</v>
      </c>
      <c r="CS107" s="13">
        <v>0</v>
      </c>
      <c r="CT107" s="13">
        <v>0</v>
      </c>
      <c r="CU107" s="13">
        <v>0</v>
      </c>
      <c r="CV107" s="13">
        <v>0</v>
      </c>
      <c r="CW107" s="13">
        <v>0</v>
      </c>
      <c r="CX107" s="13">
        <v>0</v>
      </c>
      <c r="CY107" s="13">
        <v>0</v>
      </c>
      <c r="CZ107" s="13">
        <v>0</v>
      </c>
      <c r="DA107" s="13">
        <v>0</v>
      </c>
      <c r="DB107" s="13">
        <v>0</v>
      </c>
      <c r="DC107" s="13">
        <v>0</v>
      </c>
      <c r="DD107" s="13">
        <v>0</v>
      </c>
      <c r="DE107" s="13">
        <v>0</v>
      </c>
      <c r="DF107" s="13">
        <v>0</v>
      </c>
      <c r="DG107" s="13">
        <v>0</v>
      </c>
      <c r="DH107" s="13"/>
      <c r="DI107" s="13"/>
      <c r="DJ107" s="13">
        <v>0</v>
      </c>
      <c r="DK107" s="13">
        <v>0</v>
      </c>
      <c r="DL107" s="13">
        <v>0</v>
      </c>
      <c r="DM107" s="13">
        <v>0</v>
      </c>
      <c r="DN107" s="13">
        <v>0</v>
      </c>
      <c r="DO107" s="13">
        <v>0</v>
      </c>
      <c r="DP107" s="13">
        <v>0</v>
      </c>
      <c r="DQ107" s="13">
        <v>0</v>
      </c>
      <c r="DR107" s="13">
        <v>0</v>
      </c>
      <c r="DS107" s="13">
        <v>0</v>
      </c>
      <c r="DT107" s="13">
        <v>0</v>
      </c>
      <c r="DU107" s="13">
        <v>0</v>
      </c>
      <c r="DV107" s="13">
        <v>0</v>
      </c>
      <c r="DW107" s="13">
        <v>0</v>
      </c>
      <c r="DX107" s="13">
        <v>0</v>
      </c>
      <c r="DY107" s="13">
        <v>0</v>
      </c>
      <c r="DZ107" s="13">
        <v>0</v>
      </c>
      <c r="EA107" s="13">
        <v>0</v>
      </c>
      <c r="EB107" s="13">
        <v>0</v>
      </c>
      <c r="EC107" s="13">
        <v>0</v>
      </c>
      <c r="ED107" s="13">
        <v>0</v>
      </c>
      <c r="EE107" s="13">
        <v>0</v>
      </c>
      <c r="EF107" s="13">
        <v>0</v>
      </c>
      <c r="EG107" s="13">
        <v>0</v>
      </c>
      <c r="EH107" s="13">
        <v>0</v>
      </c>
      <c r="EI107" s="13">
        <v>0</v>
      </c>
      <c r="EJ107" s="13">
        <v>0</v>
      </c>
      <c r="EK107" s="13">
        <v>0</v>
      </c>
      <c r="EL107" s="13">
        <v>0</v>
      </c>
      <c r="EM107" s="13">
        <v>0</v>
      </c>
      <c r="EN107" s="13">
        <v>0</v>
      </c>
      <c r="EO107" s="13">
        <v>0</v>
      </c>
      <c r="EP107" s="13">
        <v>0</v>
      </c>
      <c r="EQ107" s="13">
        <v>0</v>
      </c>
      <c r="ER107" s="13">
        <v>0</v>
      </c>
      <c r="ES107" s="13"/>
      <c r="ET107" s="13"/>
      <c r="EU107" s="13">
        <v>20000</v>
      </c>
      <c r="EV107" s="13">
        <v>20000</v>
      </c>
      <c r="EW107" s="13">
        <v>8001.25</v>
      </c>
      <c r="EX107" s="13">
        <v>17000</v>
      </c>
      <c r="EY107" s="13">
        <v>14000</v>
      </c>
      <c r="EZ107" s="13">
        <v>10930</v>
      </c>
      <c r="FA107" s="13">
        <v>0</v>
      </c>
      <c r="FB107" s="13">
        <v>12000</v>
      </c>
      <c r="FC107" s="13">
        <v>6620.9</v>
      </c>
      <c r="FD107" s="13">
        <v>9000</v>
      </c>
      <c r="FE107" s="13">
        <v>9000</v>
      </c>
      <c r="FF107" s="13">
        <v>3697.5</v>
      </c>
      <c r="FG107" s="13">
        <v>8500</v>
      </c>
      <c r="FH107" s="13">
        <v>8500</v>
      </c>
      <c r="FI107" s="13">
        <v>2422.5</v>
      </c>
      <c r="FJ107" s="13">
        <v>8196.7199999999993</v>
      </c>
      <c r="FK107" s="13">
        <v>8196.7199999999993</v>
      </c>
      <c r="FL107" s="13">
        <v>2524</v>
      </c>
      <c r="FM107" s="13">
        <v>6557</v>
      </c>
      <c r="FN107" s="13">
        <v>6557</v>
      </c>
      <c r="FO107" s="13">
        <v>1530</v>
      </c>
      <c r="FP107" s="13">
        <v>6557</v>
      </c>
      <c r="FQ107" s="13">
        <v>3557</v>
      </c>
      <c r="FR107" s="13">
        <v>1020</v>
      </c>
      <c r="FS107" s="13">
        <v>3000</v>
      </c>
      <c r="FT107" s="13">
        <v>255</v>
      </c>
      <c r="FU107" s="13">
        <v>255</v>
      </c>
      <c r="FV107" s="13">
        <v>2000</v>
      </c>
      <c r="FW107" s="13">
        <v>2000</v>
      </c>
      <c r="FX107" s="13"/>
      <c r="FY107" s="13">
        <v>2000</v>
      </c>
      <c r="FZ107" s="13">
        <v>2000</v>
      </c>
      <c r="GA107" s="13">
        <v>2486.25</v>
      </c>
      <c r="GB107" s="13">
        <v>2700</v>
      </c>
      <c r="GC107" s="13">
        <v>8500</v>
      </c>
      <c r="GD107" s="13"/>
      <c r="GE107" s="13"/>
      <c r="GF107" s="13">
        <v>0</v>
      </c>
      <c r="GG107" s="13">
        <v>0</v>
      </c>
      <c r="GH107" s="13">
        <v>0</v>
      </c>
      <c r="GI107" s="13">
        <v>0</v>
      </c>
      <c r="GJ107" s="13">
        <v>0</v>
      </c>
      <c r="GK107" s="13">
        <v>0</v>
      </c>
      <c r="GL107" s="13">
        <v>0</v>
      </c>
      <c r="GM107" s="13">
        <v>0</v>
      </c>
      <c r="GN107" s="13">
        <v>0</v>
      </c>
      <c r="GO107" s="13">
        <v>0</v>
      </c>
      <c r="GP107" s="13">
        <v>0</v>
      </c>
      <c r="GQ107" s="13">
        <v>0</v>
      </c>
      <c r="GR107" s="13">
        <v>0</v>
      </c>
      <c r="GS107" s="13">
        <v>14000</v>
      </c>
      <c r="GT107" s="13">
        <v>0</v>
      </c>
      <c r="GU107" s="13">
        <v>0</v>
      </c>
      <c r="GV107" s="13">
        <v>0</v>
      </c>
      <c r="GW107" s="13">
        <v>0</v>
      </c>
      <c r="GX107" s="13">
        <v>0</v>
      </c>
      <c r="GY107" s="13">
        <v>0</v>
      </c>
      <c r="GZ107" s="13">
        <v>0</v>
      </c>
      <c r="HA107" s="13">
        <v>0</v>
      </c>
      <c r="HB107" s="13">
        <v>0</v>
      </c>
      <c r="HC107" s="13">
        <v>0</v>
      </c>
      <c r="HD107" s="13">
        <v>0</v>
      </c>
      <c r="HE107" s="13">
        <v>0</v>
      </c>
      <c r="HF107" s="13">
        <v>0</v>
      </c>
      <c r="HG107" s="13">
        <v>0</v>
      </c>
      <c r="HH107" s="13">
        <v>0</v>
      </c>
      <c r="HI107" s="13">
        <v>0</v>
      </c>
      <c r="HJ107" s="13">
        <v>0</v>
      </c>
      <c r="HK107" s="13">
        <v>0</v>
      </c>
      <c r="HL107" s="13">
        <v>0</v>
      </c>
      <c r="HM107" s="13">
        <v>0</v>
      </c>
      <c r="HN107" s="13">
        <v>7200</v>
      </c>
      <c r="HO107" s="13"/>
      <c r="HP107" s="13"/>
      <c r="HQ107" s="13">
        <v>0</v>
      </c>
      <c r="HR107" s="13">
        <v>0</v>
      </c>
      <c r="HS107" s="13">
        <v>0</v>
      </c>
      <c r="HT107" s="13">
        <v>0</v>
      </c>
      <c r="HU107" s="13">
        <v>0</v>
      </c>
      <c r="HV107" s="13">
        <v>0</v>
      </c>
      <c r="HW107" s="13">
        <v>0</v>
      </c>
      <c r="HX107" s="13">
        <v>54.1</v>
      </c>
      <c r="HY107" s="13">
        <v>54.1</v>
      </c>
      <c r="HZ107" s="13">
        <v>0</v>
      </c>
      <c r="IA107" s="13">
        <v>0</v>
      </c>
      <c r="IB107" s="13">
        <v>0</v>
      </c>
      <c r="IC107" s="13">
        <v>1500</v>
      </c>
      <c r="ID107" s="13">
        <v>4000</v>
      </c>
      <c r="IE107" s="13">
        <v>0</v>
      </c>
      <c r="IF107" s="13">
        <v>1803.28</v>
      </c>
      <c r="IG107" s="13">
        <v>1803.28</v>
      </c>
      <c r="IH107" s="13">
        <v>0</v>
      </c>
      <c r="II107" s="13">
        <v>1443</v>
      </c>
      <c r="IJ107" s="13">
        <v>1443</v>
      </c>
      <c r="IK107" s="13">
        <v>0</v>
      </c>
      <c r="IL107" s="13">
        <v>1443</v>
      </c>
      <c r="IM107" s="13">
        <v>443</v>
      </c>
      <c r="IN107" s="13">
        <v>0</v>
      </c>
      <c r="IO107" s="13">
        <v>0</v>
      </c>
      <c r="IP107" s="13">
        <v>0</v>
      </c>
      <c r="IQ107" s="13">
        <v>0</v>
      </c>
      <c r="IR107" s="13">
        <v>0</v>
      </c>
      <c r="IS107" s="13">
        <v>0</v>
      </c>
      <c r="IT107" s="13">
        <v>0</v>
      </c>
      <c r="IU107" s="13">
        <v>0</v>
      </c>
      <c r="IV107" s="13">
        <v>0</v>
      </c>
      <c r="IW107" s="13">
        <v>0</v>
      </c>
      <c r="IX107" s="13">
        <v>0</v>
      </c>
      <c r="IY107" s="13">
        <v>0</v>
      </c>
      <c r="IZ107" s="13"/>
      <c r="JA107" s="13"/>
      <c r="JB107" s="13">
        <f>C107+BY107+AN107+DJ107+EU107+GF107+HQ107</f>
        <v>1520000</v>
      </c>
      <c r="JC107" s="13">
        <f>D107+BZ107+AO107+DK107+EV107+GG107+HR107</f>
        <v>20000</v>
      </c>
      <c r="JD107" s="13">
        <f>E107+CA107+AP107+DL107+EW107+GH107+HS107</f>
        <v>8001.25</v>
      </c>
      <c r="JE107" s="13">
        <f>F107+CB107+AQ107+DM107+EX107+GI107+HT107</f>
        <v>17000</v>
      </c>
      <c r="JF107" s="13">
        <f>G107+CC107+AR107+DN107+EY107+GJ107+HU107</f>
        <v>14000</v>
      </c>
      <c r="JG107" s="13">
        <f>H107+CD107+AS107+DO107+EZ107+GK107+HV107</f>
        <v>10930</v>
      </c>
      <c r="JH107" s="13">
        <f>I107+CE107+AT107+DP107+FA107+GL107+HW107</f>
        <v>0</v>
      </c>
      <c r="JI107" s="13">
        <f>J107+CF107+AU107+DQ107+FB107+GM107+HX107</f>
        <v>12054.1</v>
      </c>
      <c r="JJ107" s="13">
        <f>K107+CG107+AV107+DR107+FC107+GN107+HY107</f>
        <v>6675</v>
      </c>
      <c r="JK107" s="13">
        <f>L107+CH107+AW107+DS107+FD107+GO107+HZ107</f>
        <v>9000</v>
      </c>
      <c r="JL107" s="13">
        <f>M107+CI107+AX107+DT107+FE107+GP107+IA107</f>
        <v>9000</v>
      </c>
      <c r="JM107" s="13">
        <f>N107+CJ107+AY107+DU107+FF107+GQ107+IB107</f>
        <v>3697.5</v>
      </c>
      <c r="JN107" s="13">
        <f>O107+CK107+AZ107+DV107+FG107+GR107+IC107</f>
        <v>10000</v>
      </c>
      <c r="JO107" s="13">
        <f>P107+CL107+BA107+DW107+FH107+GS107+ID107</f>
        <v>26500</v>
      </c>
      <c r="JP107" s="13">
        <f>Q107+CM107+BB107+DX107+FI107+GT107+IE107</f>
        <v>2422.5</v>
      </c>
      <c r="JQ107" s="13">
        <f>R107+CN107+BC107+DY107+FJ107+GU107+IF107</f>
        <v>10000</v>
      </c>
      <c r="JR107" s="13">
        <f>S107+CO107+BD107+DZ107+FK107+GV107+IG107</f>
        <v>10000</v>
      </c>
      <c r="JS107" s="13">
        <f>T107+CP107+BE107+EA107+FL107+GW107+IH107</f>
        <v>2524</v>
      </c>
      <c r="JT107" s="13">
        <f>U107+CQ107+BF107+EB107+FM107+GX107+II107</f>
        <v>8000</v>
      </c>
      <c r="JU107" s="13">
        <f>V107+CR107+BG107+EC107+FN107+GY107+IJ107</f>
        <v>8000</v>
      </c>
      <c r="JV107" s="13">
        <f>W107+CS107+BH107+ED107+FO107+GZ107+IK107</f>
        <v>1530</v>
      </c>
      <c r="JW107" s="13">
        <f>X107+CT107+BI107+EE107+FP107+HA107+IL107</f>
        <v>8000</v>
      </c>
      <c r="JX107" s="13">
        <f>Y107+CU107+BJ107+EF107+FQ107+HB107+IM107</f>
        <v>4000</v>
      </c>
      <c r="JY107" s="13">
        <f>Z107+BK107+CV107+EG107+FR107+HC107+IN107</f>
        <v>1020</v>
      </c>
      <c r="JZ107" s="13">
        <f>AA107+BL107+CW107+EH107+FS107+HD107+IO107</f>
        <v>3000</v>
      </c>
      <c r="KA107" s="13">
        <f>AB107+BM107+CX107+EI107+FT107+HE107+IP107</f>
        <v>255</v>
      </c>
      <c r="KB107" s="13">
        <f>AC107+BN107+CY107+EJ107+FU107+HF107+IQ107</f>
        <v>255</v>
      </c>
      <c r="KC107" s="13">
        <f>AD107+BO107+CZ107+EK107+FV107+HG107+IR107</f>
        <v>2000</v>
      </c>
      <c r="KD107" s="13">
        <f>AE107+BP107+DA107+EL107+FW107+HH107+IS107</f>
        <v>2000</v>
      </c>
      <c r="KE107" s="13">
        <f>AF107+BQ107+DB107+EM107+FX107+HI107+IT107</f>
        <v>0</v>
      </c>
      <c r="KF107" s="13">
        <f>AG107+BR107+DC107+EN107+FY107+HJ107+IU107</f>
        <v>2000</v>
      </c>
      <c r="KG107" s="13">
        <f>AH107+BS107+DD107+EO107+FZ107+HK107+IV107</f>
        <v>2000</v>
      </c>
      <c r="KH107" s="13">
        <f>AI107+BT107+DE107+EP107+GA107+HL107+IW107</f>
        <v>2486.25</v>
      </c>
      <c r="KI107" s="13">
        <f>AJ107+BU107+DF107+EQ107+GB107+HM107+IX107</f>
        <v>2700</v>
      </c>
      <c r="KJ107" s="13">
        <f>AK107+BV107+DG107+ER107+GC107+HN107+IY107</f>
        <v>15700</v>
      </c>
      <c r="KK107" s="13">
        <f>AL107+BW107+DH107+ES107+GD107+HO107+IZ107</f>
        <v>0</v>
      </c>
      <c r="KL107" s="13">
        <f>AM107+BX107+DI107+ET107+GE107+HP107+JA107</f>
        <v>0</v>
      </c>
    </row>
    <row r="108" spans="1:298" x14ac:dyDescent="0.25">
      <c r="A108" s="5">
        <v>5152</v>
      </c>
      <c r="B108" s="9" t="s">
        <v>62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/>
      <c r="AM108" s="13"/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1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13">
        <v>0</v>
      </c>
      <c r="BI108" s="13">
        <v>0</v>
      </c>
      <c r="BJ108" s="13">
        <v>0</v>
      </c>
      <c r="BK108" s="13">
        <v>0</v>
      </c>
      <c r="BL108" s="13">
        <v>0</v>
      </c>
      <c r="BM108" s="13">
        <v>0</v>
      </c>
      <c r="BN108" s="13">
        <v>0</v>
      </c>
      <c r="BO108" s="13">
        <v>0</v>
      </c>
      <c r="BP108" s="13">
        <v>0</v>
      </c>
      <c r="BQ108" s="13">
        <v>0</v>
      </c>
      <c r="BR108" s="13">
        <v>0</v>
      </c>
      <c r="BS108" s="13">
        <v>0</v>
      </c>
      <c r="BT108" s="13">
        <v>0</v>
      </c>
      <c r="BU108" s="13">
        <v>0</v>
      </c>
      <c r="BV108" s="13">
        <v>0</v>
      </c>
      <c r="BW108" s="13"/>
      <c r="BX108" s="13"/>
      <c r="BY108" s="13">
        <v>0</v>
      </c>
      <c r="BZ108" s="13">
        <v>0</v>
      </c>
      <c r="CA108" s="13">
        <v>0</v>
      </c>
      <c r="CB108" s="13">
        <v>0</v>
      </c>
      <c r="CC108" s="13">
        <v>0</v>
      </c>
      <c r="CD108" s="13">
        <v>0</v>
      </c>
      <c r="CE108" s="13">
        <v>0</v>
      </c>
      <c r="CF108" s="13">
        <v>0</v>
      </c>
      <c r="CG108" s="13">
        <v>0</v>
      </c>
      <c r="CH108" s="13">
        <v>0</v>
      </c>
      <c r="CI108" s="13">
        <v>0</v>
      </c>
      <c r="CJ108" s="13">
        <v>0</v>
      </c>
      <c r="CK108" s="13">
        <v>0</v>
      </c>
      <c r="CL108" s="13">
        <v>0</v>
      </c>
      <c r="CM108" s="13">
        <v>0</v>
      </c>
      <c r="CN108" s="13">
        <v>0</v>
      </c>
      <c r="CO108" s="13">
        <v>0</v>
      </c>
      <c r="CP108" s="13">
        <v>0</v>
      </c>
      <c r="CQ108" s="13">
        <v>0</v>
      </c>
      <c r="CR108" s="13">
        <v>0</v>
      </c>
      <c r="CS108" s="13">
        <v>0</v>
      </c>
      <c r="CT108" s="13">
        <v>0</v>
      </c>
      <c r="CU108" s="13">
        <v>0</v>
      </c>
      <c r="CV108" s="13">
        <v>0</v>
      </c>
      <c r="CW108" s="13">
        <v>0</v>
      </c>
      <c r="CX108" s="13">
        <v>0</v>
      </c>
      <c r="CY108" s="13">
        <v>0</v>
      </c>
      <c r="CZ108" s="13">
        <v>0</v>
      </c>
      <c r="DA108" s="13">
        <v>0</v>
      </c>
      <c r="DB108" s="13">
        <v>0</v>
      </c>
      <c r="DC108" s="13">
        <v>0</v>
      </c>
      <c r="DD108" s="13">
        <v>0</v>
      </c>
      <c r="DE108" s="13">
        <v>0</v>
      </c>
      <c r="DF108" s="13">
        <v>0</v>
      </c>
      <c r="DG108" s="13">
        <v>0</v>
      </c>
      <c r="DH108" s="13"/>
      <c r="DI108" s="13"/>
      <c r="DJ108" s="13">
        <v>0</v>
      </c>
      <c r="DK108" s="13">
        <v>0</v>
      </c>
      <c r="DL108" s="13">
        <v>0</v>
      </c>
      <c r="DM108" s="13">
        <v>0</v>
      </c>
      <c r="DN108" s="13">
        <v>0</v>
      </c>
      <c r="DO108" s="13">
        <v>0</v>
      </c>
      <c r="DP108" s="13">
        <v>0</v>
      </c>
      <c r="DQ108" s="13">
        <v>0</v>
      </c>
      <c r="DR108" s="13">
        <v>0</v>
      </c>
      <c r="DS108" s="13">
        <v>0</v>
      </c>
      <c r="DT108" s="13">
        <v>0</v>
      </c>
      <c r="DU108" s="13">
        <v>0</v>
      </c>
      <c r="DV108" s="13">
        <v>0</v>
      </c>
      <c r="DW108" s="13">
        <v>0</v>
      </c>
      <c r="DX108" s="13">
        <v>0</v>
      </c>
      <c r="DY108" s="13">
        <v>0</v>
      </c>
      <c r="DZ108" s="13">
        <v>0</v>
      </c>
      <c r="EA108" s="13">
        <v>0</v>
      </c>
      <c r="EB108" s="13">
        <v>0</v>
      </c>
      <c r="EC108" s="13">
        <v>0</v>
      </c>
      <c r="ED108" s="13">
        <v>0</v>
      </c>
      <c r="EE108" s="13">
        <v>0</v>
      </c>
      <c r="EF108" s="13">
        <v>0</v>
      </c>
      <c r="EG108" s="13">
        <v>0</v>
      </c>
      <c r="EH108" s="13">
        <v>0</v>
      </c>
      <c r="EI108" s="13">
        <v>0</v>
      </c>
      <c r="EJ108" s="13">
        <v>0</v>
      </c>
      <c r="EK108" s="13">
        <v>0</v>
      </c>
      <c r="EL108" s="13">
        <v>0</v>
      </c>
      <c r="EM108" s="13">
        <v>0</v>
      </c>
      <c r="EN108" s="13">
        <v>0</v>
      </c>
      <c r="EO108" s="13">
        <v>0</v>
      </c>
      <c r="EP108" s="13">
        <v>0</v>
      </c>
      <c r="EQ108" s="13">
        <v>0</v>
      </c>
      <c r="ER108" s="13">
        <v>0</v>
      </c>
      <c r="ES108" s="13"/>
      <c r="ET108" s="13"/>
      <c r="EU108" s="13">
        <v>0</v>
      </c>
      <c r="EV108" s="13">
        <v>0</v>
      </c>
      <c r="EW108" s="13">
        <v>0</v>
      </c>
      <c r="EX108" s="13">
        <v>0</v>
      </c>
      <c r="EY108" s="13">
        <v>0</v>
      </c>
      <c r="EZ108" s="13">
        <v>0</v>
      </c>
      <c r="FA108" s="13">
        <v>0</v>
      </c>
      <c r="FB108" s="13">
        <v>0</v>
      </c>
      <c r="FC108" s="13">
        <v>0</v>
      </c>
      <c r="FD108" s="13">
        <v>0</v>
      </c>
      <c r="FE108" s="13">
        <v>0</v>
      </c>
      <c r="FF108" s="13">
        <v>0</v>
      </c>
      <c r="FG108" s="13">
        <v>0</v>
      </c>
      <c r="FH108" s="13">
        <v>0</v>
      </c>
      <c r="FI108" s="13">
        <v>0</v>
      </c>
      <c r="FJ108" s="13">
        <v>0</v>
      </c>
      <c r="FK108" s="13">
        <v>0</v>
      </c>
      <c r="FL108" s="13">
        <v>0</v>
      </c>
      <c r="FM108" s="13">
        <v>0</v>
      </c>
      <c r="FN108" s="13">
        <v>0</v>
      </c>
      <c r="FO108" s="13">
        <v>0</v>
      </c>
      <c r="FP108" s="13">
        <v>0</v>
      </c>
      <c r="FQ108" s="13">
        <v>0</v>
      </c>
      <c r="FR108" s="13">
        <v>0</v>
      </c>
      <c r="FS108" s="13">
        <v>0</v>
      </c>
      <c r="FT108" s="13">
        <v>0</v>
      </c>
      <c r="FU108" s="13">
        <v>0</v>
      </c>
      <c r="FV108" s="13">
        <v>0</v>
      </c>
      <c r="FW108" s="13">
        <v>802</v>
      </c>
      <c r="FX108" s="13">
        <v>802</v>
      </c>
      <c r="FY108" s="13">
        <v>1000</v>
      </c>
      <c r="FZ108" s="13">
        <v>2745</v>
      </c>
      <c r="GA108" s="13">
        <v>2745</v>
      </c>
      <c r="GB108" s="13">
        <v>2800</v>
      </c>
      <c r="GC108" s="13">
        <v>2800</v>
      </c>
      <c r="GD108" s="13"/>
      <c r="GE108" s="13"/>
      <c r="GF108" s="13">
        <v>40000</v>
      </c>
      <c r="GG108" s="13">
        <v>40000</v>
      </c>
      <c r="GH108" s="13">
        <v>13329.72</v>
      </c>
      <c r="GI108" s="13">
        <v>40000</v>
      </c>
      <c r="GJ108" s="13">
        <v>2000</v>
      </c>
      <c r="GK108" s="13">
        <v>0</v>
      </c>
      <c r="GL108" s="13">
        <v>32786.89</v>
      </c>
      <c r="GM108" s="13">
        <v>32786.89</v>
      </c>
      <c r="GN108" s="13">
        <v>10498.26</v>
      </c>
      <c r="GO108" s="13">
        <v>11700</v>
      </c>
      <c r="GP108" s="13">
        <v>11700</v>
      </c>
      <c r="GQ108" s="13">
        <v>159</v>
      </c>
      <c r="GR108" s="13">
        <v>15600</v>
      </c>
      <c r="GS108" s="13">
        <v>15600</v>
      </c>
      <c r="GT108" s="13">
        <v>4220.8500000000004</v>
      </c>
      <c r="GU108" s="13">
        <v>16393.439999999999</v>
      </c>
      <c r="GV108" s="13">
        <v>16393.439999999999</v>
      </c>
      <c r="GW108" s="13">
        <v>11324.7</v>
      </c>
      <c r="GX108" s="13">
        <v>16393</v>
      </c>
      <c r="GY108" s="13">
        <v>16393</v>
      </c>
      <c r="GZ108" s="13">
        <v>10812.2</v>
      </c>
      <c r="HA108" s="13">
        <v>24600</v>
      </c>
      <c r="HB108" s="13">
        <v>24600</v>
      </c>
      <c r="HC108" s="13">
        <v>14947</v>
      </c>
      <c r="HD108" s="13">
        <v>30000</v>
      </c>
      <c r="HE108" s="13">
        <v>20000</v>
      </c>
      <c r="HF108" s="13">
        <v>14725.24</v>
      </c>
      <c r="HG108" s="13">
        <v>20000</v>
      </c>
      <c r="HH108" s="13">
        <v>20000</v>
      </c>
      <c r="HI108" s="13">
        <v>7856.44</v>
      </c>
      <c r="HJ108" s="13">
        <v>18000</v>
      </c>
      <c r="HK108" s="13">
        <v>18000</v>
      </c>
      <c r="HL108" s="13">
        <v>8070.4</v>
      </c>
      <c r="HM108" s="13">
        <v>23200</v>
      </c>
      <c r="HN108" s="13">
        <v>23200</v>
      </c>
      <c r="HO108" s="13"/>
      <c r="HP108" s="13"/>
      <c r="HQ108" s="13">
        <v>0</v>
      </c>
      <c r="HR108" s="13">
        <v>0</v>
      </c>
      <c r="HS108" s="13">
        <v>0</v>
      </c>
      <c r="HT108" s="13">
        <v>0</v>
      </c>
      <c r="HU108" s="13">
        <v>0</v>
      </c>
      <c r="HV108" s="13">
        <v>0</v>
      </c>
      <c r="HW108" s="13">
        <v>7213.11</v>
      </c>
      <c r="HX108" s="13">
        <v>7191.12</v>
      </c>
      <c r="HY108" s="13">
        <v>483.64</v>
      </c>
      <c r="HZ108" s="13">
        <v>3300</v>
      </c>
      <c r="IA108" s="13">
        <v>3300</v>
      </c>
      <c r="IB108" s="13">
        <v>0</v>
      </c>
      <c r="IC108" s="13">
        <v>4400</v>
      </c>
      <c r="ID108" s="13">
        <v>4400</v>
      </c>
      <c r="IE108" s="13">
        <v>928.59</v>
      </c>
      <c r="IF108" s="13">
        <v>3606.56</v>
      </c>
      <c r="IG108" s="13">
        <v>3606.56</v>
      </c>
      <c r="IH108" s="13">
        <v>4489.71</v>
      </c>
      <c r="II108" s="13">
        <v>3607</v>
      </c>
      <c r="IJ108" s="13">
        <v>3607</v>
      </c>
      <c r="IK108" s="13">
        <v>230.82</v>
      </c>
      <c r="IL108" s="13">
        <v>5400</v>
      </c>
      <c r="IM108" s="13">
        <v>10800</v>
      </c>
      <c r="IN108" s="13">
        <v>5394.62</v>
      </c>
      <c r="IO108" s="13">
        <v>0</v>
      </c>
      <c r="IP108" s="13">
        <v>0</v>
      </c>
      <c r="IQ108" s="13">
        <v>0</v>
      </c>
      <c r="IR108" s="13">
        <v>0</v>
      </c>
      <c r="IS108" s="13">
        <v>0</v>
      </c>
      <c r="IT108" s="13">
        <v>0</v>
      </c>
      <c r="IU108" s="13">
        <v>0</v>
      </c>
      <c r="IV108" s="13">
        <v>0</v>
      </c>
      <c r="IW108" s="13">
        <v>0</v>
      </c>
      <c r="IX108" s="13">
        <v>0</v>
      </c>
      <c r="IY108" s="13">
        <v>0</v>
      </c>
      <c r="IZ108" s="13"/>
      <c r="JA108" s="13"/>
      <c r="JB108" s="13">
        <f>C108+BY108+AN108+DJ108+EU108+GF108+HQ108</f>
        <v>40000</v>
      </c>
      <c r="JC108" s="13">
        <f>D108+BZ108+AO108+DK108+EV108+GG108+HR108</f>
        <v>40000</v>
      </c>
      <c r="JD108" s="13">
        <f>E108+CA108+AP108+DL108+EW108+GH108+HS108</f>
        <v>13329.72</v>
      </c>
      <c r="JE108" s="13">
        <f>F108+CB108+AQ108+DM108+EX108+GI108+HT108</f>
        <v>40000</v>
      </c>
      <c r="JF108" s="13">
        <f>G108+CC108+AR108+DN108+EY108+GJ108+HU108</f>
        <v>2000</v>
      </c>
      <c r="JG108" s="13">
        <f>H108+CD108+AS108+DO108+EZ108+GK108+HV108</f>
        <v>0</v>
      </c>
      <c r="JH108" s="13">
        <f>I108+CE108+AT108+DP108+FA108+GL108+HW108</f>
        <v>40000</v>
      </c>
      <c r="JI108" s="13">
        <f>J108+CF108+AU108+DQ108+FB108+GM108+HX108</f>
        <v>39978.01</v>
      </c>
      <c r="JJ108" s="13">
        <f>K108+CG108+AV108+DR108+FC108+GN108+HY108</f>
        <v>10981.9</v>
      </c>
      <c r="JK108" s="13">
        <f>L108+CH108+AW108+DS108+FD108+GO108+HZ108</f>
        <v>15000</v>
      </c>
      <c r="JL108" s="13">
        <f>M108+CI108+AX108+DT108+FE108+GP108+IA108</f>
        <v>15000</v>
      </c>
      <c r="JM108" s="13">
        <f>N108+CJ108+AY108+DU108+FF108+GQ108+IB108</f>
        <v>159</v>
      </c>
      <c r="JN108" s="13">
        <f>O108+CK108+AZ108+DV108+FG108+GR108+IC108</f>
        <v>20000</v>
      </c>
      <c r="JO108" s="13">
        <f>P108+CL108+BA108+DW108+FH108+GS108+ID108</f>
        <v>20000</v>
      </c>
      <c r="JP108" s="13">
        <f>Q108+CM108+BB108+DX108+FI108+GT108+IE108</f>
        <v>5149.4400000000005</v>
      </c>
      <c r="JQ108" s="13">
        <f>R108+CN108+BC108+DY108+FJ108+GU108+IF108</f>
        <v>20000</v>
      </c>
      <c r="JR108" s="13">
        <f>S108+CO108+BD108+DZ108+FK108+GV108+IG108</f>
        <v>20000</v>
      </c>
      <c r="JS108" s="13">
        <f>T108+CP108+BE108+EA108+FL108+GW108+IH108</f>
        <v>15814.41</v>
      </c>
      <c r="JT108" s="13">
        <f>U108+CQ108+BF108+EB108+FM108+GX108+II108</f>
        <v>20000</v>
      </c>
      <c r="JU108" s="13">
        <f>V108+CR108+BG108+EC108+FN108+GY108+IJ108</f>
        <v>20000</v>
      </c>
      <c r="JV108" s="13">
        <f>W108+CS108+BH108+ED108+FO108+GZ108+IK108</f>
        <v>11043.02</v>
      </c>
      <c r="JW108" s="13">
        <f>X108+CT108+BI108+EE108+FP108+HA108+IL108</f>
        <v>30000</v>
      </c>
      <c r="JX108" s="13">
        <f>Y108+CU108+BJ108+EF108+FQ108+HB108+IM108</f>
        <v>35400</v>
      </c>
      <c r="JY108" s="13">
        <f>Z108+BK108+CV108+EG108+FR108+HC108+IN108</f>
        <v>20341.62</v>
      </c>
      <c r="JZ108" s="13">
        <f>AA108+BL108+CW108+EH108+FS108+HD108+IO108</f>
        <v>30000</v>
      </c>
      <c r="KA108" s="13">
        <f>AB108+BM108+CX108+EI108+FT108+HE108+IP108</f>
        <v>20000</v>
      </c>
      <c r="KB108" s="13">
        <f>AC108+BN108+CY108+EJ108+FU108+HF108+IQ108</f>
        <v>14725.24</v>
      </c>
      <c r="KC108" s="13">
        <f>AD108+BO108+CZ108+EK108+FV108+HG108+IR108</f>
        <v>20000</v>
      </c>
      <c r="KD108" s="13">
        <f>AE108+BP108+DA108+EL108+FW108+HH108+IS108</f>
        <v>20802</v>
      </c>
      <c r="KE108" s="13">
        <f>AF108+BQ108+DB108+EM108+FX108+HI108+IT108</f>
        <v>8658.4399999999987</v>
      </c>
      <c r="KF108" s="13">
        <f>AG108+BR108+DC108+EN108+FY108+HJ108+IU108</f>
        <v>19000</v>
      </c>
      <c r="KG108" s="13">
        <f>AH108+BS108+DD108+EO108+FZ108+HK108+IV108</f>
        <v>20745</v>
      </c>
      <c r="KH108" s="13">
        <f>AI108+BT108+DE108+EP108+GA108+HL108+IW108</f>
        <v>10815.4</v>
      </c>
      <c r="KI108" s="13">
        <f>AJ108+BU108+DF108+EQ108+GB108+HM108+IX108</f>
        <v>26000</v>
      </c>
      <c r="KJ108" s="13">
        <f>AK108+BV108+DG108+ER108+GC108+HN108+IY108</f>
        <v>26000</v>
      </c>
      <c r="KK108" s="13">
        <f>AL108+BW108+DH108+ES108+GD108+HO108+IZ108</f>
        <v>0</v>
      </c>
      <c r="KL108" s="13">
        <f>AM108+BX108+DI108+ET108+GE108+HP108+JA108</f>
        <v>0</v>
      </c>
    </row>
    <row r="109" spans="1:298" x14ac:dyDescent="0.25">
      <c r="A109" s="5">
        <v>5155</v>
      </c>
      <c r="B109" s="9" t="s">
        <v>63</v>
      </c>
      <c r="C109" s="13">
        <v>0</v>
      </c>
      <c r="D109" s="13">
        <v>3660</v>
      </c>
      <c r="E109" s="13">
        <v>3660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8453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1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/>
      <c r="AM109" s="13"/>
      <c r="AN109" s="13">
        <v>0</v>
      </c>
      <c r="AO109" s="13">
        <v>0</v>
      </c>
      <c r="AP109" s="13">
        <v>-2511.14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1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13">
        <v>0</v>
      </c>
      <c r="BI109" s="13">
        <v>0</v>
      </c>
      <c r="BJ109" s="13">
        <v>0</v>
      </c>
      <c r="BK109" s="13">
        <v>0</v>
      </c>
      <c r="BL109" s="13">
        <v>0</v>
      </c>
      <c r="BM109" s="13">
        <v>0</v>
      </c>
      <c r="BN109" s="13">
        <v>0</v>
      </c>
      <c r="BO109" s="13">
        <v>0</v>
      </c>
      <c r="BP109" s="13">
        <v>0</v>
      </c>
      <c r="BQ109" s="13">
        <v>0</v>
      </c>
      <c r="BR109" s="13">
        <v>0</v>
      </c>
      <c r="BS109" s="13">
        <v>0</v>
      </c>
      <c r="BT109" s="13">
        <v>0</v>
      </c>
      <c r="BU109" s="13">
        <v>0</v>
      </c>
      <c r="BV109" s="13">
        <v>0</v>
      </c>
      <c r="BW109" s="13"/>
      <c r="BX109" s="13"/>
      <c r="BY109" s="13">
        <v>0</v>
      </c>
      <c r="BZ109" s="13">
        <v>244</v>
      </c>
      <c r="CA109" s="13">
        <v>610</v>
      </c>
      <c r="CB109" s="13">
        <v>10000</v>
      </c>
      <c r="CC109" s="13">
        <v>0</v>
      </c>
      <c r="CD109" s="13">
        <v>0</v>
      </c>
      <c r="CE109" s="13">
        <v>8196.7199999999993</v>
      </c>
      <c r="CF109" s="13">
        <v>5000</v>
      </c>
      <c r="CG109" s="13">
        <v>0</v>
      </c>
      <c r="CH109" s="13">
        <v>1560</v>
      </c>
      <c r="CI109" s="13">
        <v>1560</v>
      </c>
      <c r="CJ109" s="13">
        <v>0</v>
      </c>
      <c r="CK109" s="13">
        <v>0</v>
      </c>
      <c r="CL109" s="13">
        <v>0</v>
      </c>
      <c r="CM109" s="13">
        <v>0</v>
      </c>
      <c r="CN109" s="13">
        <v>6557.38</v>
      </c>
      <c r="CO109" s="13">
        <v>0</v>
      </c>
      <c r="CP109" s="13">
        <v>0</v>
      </c>
      <c r="CQ109" s="13">
        <v>0</v>
      </c>
      <c r="CR109" s="13">
        <v>0</v>
      </c>
      <c r="CS109" s="13">
        <v>0</v>
      </c>
      <c r="CT109" s="13">
        <v>0</v>
      </c>
      <c r="CU109" s="13">
        <v>0</v>
      </c>
      <c r="CV109" s="13">
        <v>0</v>
      </c>
      <c r="CW109" s="13">
        <v>0</v>
      </c>
      <c r="CX109" s="13">
        <v>0</v>
      </c>
      <c r="CY109" s="13">
        <v>0</v>
      </c>
      <c r="CZ109" s="13">
        <v>0</v>
      </c>
      <c r="DA109" s="13">
        <v>0</v>
      </c>
      <c r="DB109" s="13">
        <v>0</v>
      </c>
      <c r="DC109" s="13">
        <v>0</v>
      </c>
      <c r="DD109" s="13">
        <v>0</v>
      </c>
      <c r="DE109" s="13">
        <v>0</v>
      </c>
      <c r="DF109" s="13">
        <v>0</v>
      </c>
      <c r="DG109" s="13">
        <v>0</v>
      </c>
      <c r="DH109" s="13"/>
      <c r="DI109" s="13"/>
      <c r="DJ109" s="13">
        <v>0</v>
      </c>
      <c r="DK109" s="13">
        <v>1891</v>
      </c>
      <c r="DL109" s="13">
        <v>1891</v>
      </c>
      <c r="DM109" s="13">
        <v>10000</v>
      </c>
      <c r="DN109" s="13">
        <v>10000</v>
      </c>
      <c r="DO109" s="13">
        <v>1065.2</v>
      </c>
      <c r="DP109" s="13">
        <v>8196.7199999999993</v>
      </c>
      <c r="DQ109" s="13">
        <v>2500</v>
      </c>
      <c r="DR109" s="13">
        <v>0</v>
      </c>
      <c r="DS109" s="13">
        <v>2340</v>
      </c>
      <c r="DT109" s="13">
        <v>2340</v>
      </c>
      <c r="DU109" s="13">
        <v>0</v>
      </c>
      <c r="DV109" s="13">
        <v>5460</v>
      </c>
      <c r="DW109" s="13">
        <v>5460</v>
      </c>
      <c r="DX109" s="13">
        <v>0</v>
      </c>
      <c r="DY109" s="13">
        <v>5737.7</v>
      </c>
      <c r="DZ109" s="13">
        <v>12772.64</v>
      </c>
      <c r="EA109" s="13">
        <v>12772.64</v>
      </c>
      <c r="EB109" s="13">
        <v>4100</v>
      </c>
      <c r="EC109" s="13">
        <v>4100</v>
      </c>
      <c r="ED109" s="13">
        <v>0</v>
      </c>
      <c r="EE109" s="13">
        <v>4100</v>
      </c>
      <c r="EF109" s="13">
        <v>4100</v>
      </c>
      <c r="EG109" s="13">
        <v>0</v>
      </c>
      <c r="EH109" s="13">
        <v>0</v>
      </c>
      <c r="EI109" s="13">
        <v>0</v>
      </c>
      <c r="EJ109" s="13">
        <v>0</v>
      </c>
      <c r="EK109" s="13">
        <v>0</v>
      </c>
      <c r="EL109" s="13">
        <v>0</v>
      </c>
      <c r="EM109" s="13">
        <v>0</v>
      </c>
      <c r="EN109" s="13">
        <v>0</v>
      </c>
      <c r="EO109" s="13">
        <v>0</v>
      </c>
      <c r="EP109" s="13">
        <v>0</v>
      </c>
      <c r="EQ109" s="13">
        <v>0</v>
      </c>
      <c r="ER109" s="13">
        <v>0</v>
      </c>
      <c r="ES109" s="13"/>
      <c r="ET109" s="13"/>
      <c r="EU109" s="13">
        <v>0</v>
      </c>
      <c r="EV109" s="13">
        <v>2135</v>
      </c>
      <c r="EW109" s="13">
        <v>2135</v>
      </c>
      <c r="EX109" s="13">
        <v>20000</v>
      </c>
      <c r="EY109" s="13">
        <v>10000</v>
      </c>
      <c r="EZ109" s="13">
        <v>500</v>
      </c>
      <c r="FA109" s="13">
        <v>8196.7199999999993</v>
      </c>
      <c r="FB109" s="13">
        <v>5000</v>
      </c>
      <c r="FC109" s="13">
        <v>150</v>
      </c>
      <c r="FD109" s="13">
        <v>3900</v>
      </c>
      <c r="FE109" s="13">
        <v>3900</v>
      </c>
      <c r="FF109" s="13">
        <v>0</v>
      </c>
      <c r="FG109" s="13">
        <v>0</v>
      </c>
      <c r="FH109" s="13">
        <v>0</v>
      </c>
      <c r="FI109" s="13">
        <v>0</v>
      </c>
      <c r="FJ109" s="13">
        <v>5737.7</v>
      </c>
      <c r="FK109" s="13">
        <v>38700</v>
      </c>
      <c r="FL109" s="13">
        <v>32615</v>
      </c>
      <c r="FM109" s="13">
        <v>8197</v>
      </c>
      <c r="FN109" s="13">
        <v>8197</v>
      </c>
      <c r="FO109" s="13">
        <v>9085</v>
      </c>
      <c r="FP109" s="13">
        <v>8200</v>
      </c>
      <c r="FQ109" s="13">
        <v>4200</v>
      </c>
      <c r="FR109" s="13">
        <v>0</v>
      </c>
      <c r="FS109" s="13">
        <v>2000</v>
      </c>
      <c r="FT109" s="13">
        <v>488</v>
      </c>
      <c r="FU109" s="13">
        <v>488</v>
      </c>
      <c r="FV109" s="13">
        <v>1500</v>
      </c>
      <c r="FW109" s="13">
        <v>1500</v>
      </c>
      <c r="FX109" s="13"/>
      <c r="FY109" s="13">
        <v>1500</v>
      </c>
      <c r="FZ109" s="13">
        <v>1500</v>
      </c>
      <c r="GA109" s="13">
        <v>0</v>
      </c>
      <c r="GB109" s="13">
        <v>2460</v>
      </c>
      <c r="GC109" s="13">
        <v>2460</v>
      </c>
      <c r="GD109" s="13"/>
      <c r="GE109" s="13"/>
      <c r="GF109" s="13">
        <v>50000</v>
      </c>
      <c r="GG109" s="13">
        <v>50000</v>
      </c>
      <c r="GH109" s="13">
        <v>19597.52</v>
      </c>
      <c r="GI109" s="13">
        <v>10000</v>
      </c>
      <c r="GJ109" s="13">
        <v>5000</v>
      </c>
      <c r="GK109" s="13">
        <v>88.71</v>
      </c>
      <c r="GL109" s="13">
        <v>16393.439999999999</v>
      </c>
      <c r="GM109" s="13">
        <v>1000</v>
      </c>
      <c r="GN109" s="13">
        <v>0</v>
      </c>
      <c r="GO109" s="13">
        <v>2340</v>
      </c>
      <c r="GP109" s="13">
        <v>2340</v>
      </c>
      <c r="GQ109" s="13">
        <v>0</v>
      </c>
      <c r="GR109" s="13">
        <v>6240</v>
      </c>
      <c r="GS109" s="13">
        <v>6240</v>
      </c>
      <c r="GT109" s="13">
        <f>904+11872</f>
        <v>12776</v>
      </c>
      <c r="GU109" s="13">
        <v>6557.38</v>
      </c>
      <c r="GV109" s="13">
        <v>0</v>
      </c>
      <c r="GW109" s="13">
        <v>365</v>
      </c>
      <c r="GX109" s="13">
        <v>12295</v>
      </c>
      <c r="GY109" s="13">
        <v>3000</v>
      </c>
      <c r="GZ109" s="13">
        <v>0</v>
      </c>
      <c r="HA109" s="13">
        <v>3950</v>
      </c>
      <c r="HB109" s="13">
        <v>0</v>
      </c>
      <c r="HC109" s="13">
        <v>0</v>
      </c>
      <c r="HD109" s="13">
        <v>2000</v>
      </c>
      <c r="HE109" s="13">
        <v>0</v>
      </c>
      <c r="HF109" s="13">
        <v>0</v>
      </c>
      <c r="HG109" s="13">
        <v>2000</v>
      </c>
      <c r="HH109" s="13">
        <v>2000</v>
      </c>
      <c r="HI109" s="13"/>
      <c r="HJ109" s="13">
        <v>2000</v>
      </c>
      <c r="HK109" s="13">
        <v>2000</v>
      </c>
      <c r="HL109" s="13">
        <v>0</v>
      </c>
      <c r="HM109" s="13">
        <v>2440</v>
      </c>
      <c r="HN109" s="13">
        <v>2440</v>
      </c>
      <c r="HO109" s="13"/>
      <c r="HP109" s="13"/>
      <c r="HQ109" s="13">
        <v>0</v>
      </c>
      <c r="HR109" s="13">
        <v>0</v>
      </c>
      <c r="HS109" s="13">
        <v>0</v>
      </c>
      <c r="HT109" s="13">
        <v>0</v>
      </c>
      <c r="HU109" s="13">
        <v>400</v>
      </c>
      <c r="HV109" s="13">
        <v>286</v>
      </c>
      <c r="HW109" s="13">
        <v>9016.39</v>
      </c>
      <c r="HX109" s="13">
        <v>220</v>
      </c>
      <c r="HY109" s="13">
        <v>33</v>
      </c>
      <c r="HZ109" s="13">
        <v>2860</v>
      </c>
      <c r="IA109" s="13">
        <v>2860</v>
      </c>
      <c r="IB109" s="13">
        <v>0</v>
      </c>
      <c r="IC109" s="13">
        <v>3300</v>
      </c>
      <c r="ID109" s="13">
        <v>3300</v>
      </c>
      <c r="IE109" s="13">
        <f>198.88+2611.84</f>
        <v>2810.7200000000003</v>
      </c>
      <c r="IF109" s="13">
        <v>5409.84</v>
      </c>
      <c r="IG109" s="13">
        <v>21260</v>
      </c>
      <c r="IH109" s="13">
        <v>7796.8</v>
      </c>
      <c r="II109" s="13">
        <v>5410</v>
      </c>
      <c r="IJ109" s="13">
        <v>5410</v>
      </c>
      <c r="IK109" s="13">
        <v>1998.7</v>
      </c>
      <c r="IL109" s="13">
        <v>3600</v>
      </c>
      <c r="IM109" s="13">
        <v>600</v>
      </c>
      <c r="IN109" s="13">
        <v>0</v>
      </c>
      <c r="IO109" s="13">
        <v>0</v>
      </c>
      <c r="IP109" s="13">
        <v>0</v>
      </c>
      <c r="IQ109" s="13">
        <v>0</v>
      </c>
      <c r="IR109" s="13">
        <v>0</v>
      </c>
      <c r="IS109" s="13">
        <v>0</v>
      </c>
      <c r="IT109" s="13">
        <v>0</v>
      </c>
      <c r="IU109" s="13">
        <v>0</v>
      </c>
      <c r="IV109" s="13">
        <v>0</v>
      </c>
      <c r="IW109" s="13">
        <v>0</v>
      </c>
      <c r="IX109" s="13">
        <v>0</v>
      </c>
      <c r="IY109" s="13">
        <v>0</v>
      </c>
      <c r="IZ109" s="13"/>
      <c r="JA109" s="13"/>
      <c r="JB109" s="13">
        <f>C109+BY109+AN109+DJ109+EU109+GF109+HQ109</f>
        <v>50000</v>
      </c>
      <c r="JC109" s="13">
        <f>D109+BZ109+AO109+DK109+EV109+GG109+HR109</f>
        <v>57930</v>
      </c>
      <c r="JD109" s="13">
        <f>E109+CA109+AP109+DL109+EW109+GH109+HS109</f>
        <v>25382.38</v>
      </c>
      <c r="JE109" s="13">
        <f>F109+CB109+AQ109+DM109+EX109+GI109+HT109</f>
        <v>50000</v>
      </c>
      <c r="JF109" s="13">
        <f>G109+CC109+AR109+DN109+EY109+GJ109+HU109</f>
        <v>25400</v>
      </c>
      <c r="JG109" s="13">
        <f>H109+CD109+AS109+DO109+EZ109+GK109+HV109</f>
        <v>1939.91</v>
      </c>
      <c r="JH109" s="13">
        <f>I109+CE109+AT109+DP109+FA109+GL109+HW109</f>
        <v>49999.989999999991</v>
      </c>
      <c r="JI109" s="13">
        <f>J109+CF109+AU109+DQ109+FB109+GM109+HX109</f>
        <v>13720</v>
      </c>
      <c r="JJ109" s="13">
        <f>K109+CG109+AV109+DR109+FC109+GN109+HY109</f>
        <v>183</v>
      </c>
      <c r="JK109" s="13">
        <f>L109+CH109+AW109+DS109+FD109+GO109+HZ109</f>
        <v>13000</v>
      </c>
      <c r="JL109" s="13">
        <f>M109+CI109+AX109+DT109+FE109+GP109+IA109</f>
        <v>13000</v>
      </c>
      <c r="JM109" s="13">
        <f>N109+CJ109+AY109+DU109+FF109+GQ109+IB109</f>
        <v>0</v>
      </c>
      <c r="JN109" s="13">
        <f>O109+CK109+AZ109+DV109+FG109+GR109+IC109</f>
        <v>15000</v>
      </c>
      <c r="JO109" s="13">
        <f>P109+CL109+BA109+DW109+FH109+GS109+ID109</f>
        <v>15000</v>
      </c>
      <c r="JP109" s="13">
        <f>Q109+CM109+BB109+DX109+FI109+GT109+IE109</f>
        <v>15586.720000000001</v>
      </c>
      <c r="JQ109" s="13">
        <f>R109+CN109+BC109+DY109+FJ109+GU109+IF109</f>
        <v>30000</v>
      </c>
      <c r="JR109" s="13">
        <f>S109+CO109+BD109+DZ109+FK109+GV109+IG109</f>
        <v>81185.64</v>
      </c>
      <c r="JS109" s="13">
        <f>T109+CP109+BE109+EA109+FL109+GW109+IH109</f>
        <v>53549.440000000002</v>
      </c>
      <c r="JT109" s="13">
        <f>U109+CQ109+BF109+EB109+FM109+GX109+II109</f>
        <v>30002</v>
      </c>
      <c r="JU109" s="13">
        <f>V109+CR109+BG109+EC109+FN109+GY109+IJ109</f>
        <v>20707</v>
      </c>
      <c r="JV109" s="13">
        <f>W109+CS109+BH109+ED109+FO109+GZ109+IK109</f>
        <v>11083.7</v>
      </c>
      <c r="JW109" s="13">
        <f>X109+CT109+BI109+EE109+FP109+HA109+IL109</f>
        <v>19850</v>
      </c>
      <c r="JX109" s="13">
        <f>Y109+CU109+BJ109+EF109+FQ109+HB109+IM109</f>
        <v>8900</v>
      </c>
      <c r="JY109" s="13">
        <f>Z109+BK109+CV109+EG109+FR109+HC109+IN109</f>
        <v>0</v>
      </c>
      <c r="JZ109" s="13">
        <f>AA109+BL109+CW109+EH109+FS109+HD109+IO109</f>
        <v>4000</v>
      </c>
      <c r="KA109" s="13">
        <f>AB109+BM109+CX109+EI109+FT109+HE109+IP109</f>
        <v>488</v>
      </c>
      <c r="KB109" s="13">
        <f>AC109+BN109+CY109+EJ109+FU109+HF109+IQ109</f>
        <v>488</v>
      </c>
      <c r="KC109" s="13">
        <f>AD109+BO109+CZ109+EK109+FV109+HG109+IR109</f>
        <v>3500</v>
      </c>
      <c r="KD109" s="13">
        <f>AE109+BP109+DA109+EL109+FW109+HH109+IS109</f>
        <v>3500</v>
      </c>
      <c r="KE109" s="13">
        <f>AF109+BQ109+DB109+EM109+FX109+HI109+IT109</f>
        <v>0</v>
      </c>
      <c r="KF109" s="13">
        <f>AG109+BR109+DC109+EN109+FY109+HJ109+IU109</f>
        <v>3500</v>
      </c>
      <c r="KG109" s="13">
        <f>AH109+BS109+DD109+EO109+FZ109+HK109+IV109</f>
        <v>3500</v>
      </c>
      <c r="KH109" s="13">
        <f>AI109+BT109+DE109+EP109+GA109+HL109+IW109</f>
        <v>0</v>
      </c>
      <c r="KI109" s="13">
        <f>AJ109+BU109+DF109+EQ109+GB109+HM109+IX109</f>
        <v>4900</v>
      </c>
      <c r="KJ109" s="13">
        <f>AK109+BV109+DG109+ER109+GC109+HN109+IY109</f>
        <v>4900</v>
      </c>
      <c r="KK109" s="13">
        <f>AL109+BW109+DH109+ES109+GD109+HO109+IZ109</f>
        <v>0</v>
      </c>
      <c r="KL109" s="13">
        <f>AM109+BX109+DI109+ET109+GE109+HP109+JA109</f>
        <v>0</v>
      </c>
    </row>
    <row r="110" spans="1:298" x14ac:dyDescent="0.25">
      <c r="A110" s="5">
        <v>5157</v>
      </c>
      <c r="B110" s="9" t="s">
        <v>262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/>
      <c r="AM110" s="13"/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13">
        <v>0</v>
      </c>
      <c r="BR110" s="13">
        <v>0</v>
      </c>
      <c r="BS110" s="13">
        <v>0</v>
      </c>
      <c r="BT110" s="13">
        <v>0</v>
      </c>
      <c r="BU110" s="13">
        <v>0</v>
      </c>
      <c r="BV110" s="13">
        <v>0</v>
      </c>
      <c r="BW110" s="13"/>
      <c r="BX110" s="13"/>
      <c r="BY110" s="13">
        <v>0</v>
      </c>
      <c r="BZ110" s="13">
        <v>0</v>
      </c>
      <c r="CA110" s="13">
        <v>0</v>
      </c>
      <c r="CB110" s="13">
        <v>0</v>
      </c>
      <c r="CC110" s="13">
        <v>0</v>
      </c>
      <c r="CD110" s="13">
        <v>0</v>
      </c>
      <c r="CE110" s="13">
        <v>0</v>
      </c>
      <c r="CF110" s="13">
        <v>0</v>
      </c>
      <c r="CG110" s="13">
        <v>0</v>
      </c>
      <c r="CH110" s="13">
        <v>0</v>
      </c>
      <c r="CI110" s="13">
        <v>0</v>
      </c>
      <c r="CJ110" s="13">
        <v>0</v>
      </c>
      <c r="CK110" s="13">
        <v>0</v>
      </c>
      <c r="CL110" s="13">
        <v>0</v>
      </c>
      <c r="CM110" s="13">
        <v>0</v>
      </c>
      <c r="CN110" s="13">
        <v>0</v>
      </c>
      <c r="CO110" s="13">
        <v>0</v>
      </c>
      <c r="CP110" s="13">
        <v>0</v>
      </c>
      <c r="CQ110" s="13">
        <v>0</v>
      </c>
      <c r="CR110" s="13">
        <v>0</v>
      </c>
      <c r="CS110" s="13">
        <v>0</v>
      </c>
      <c r="CT110" s="13">
        <v>0</v>
      </c>
      <c r="CU110" s="13">
        <v>0</v>
      </c>
      <c r="CV110" s="13">
        <v>0</v>
      </c>
      <c r="CW110" s="13">
        <v>0</v>
      </c>
      <c r="CX110" s="13">
        <v>0</v>
      </c>
      <c r="CY110" s="13">
        <v>0</v>
      </c>
      <c r="CZ110" s="13">
        <v>0</v>
      </c>
      <c r="DA110" s="13">
        <v>0</v>
      </c>
      <c r="DB110" s="13">
        <v>0</v>
      </c>
      <c r="DC110" s="13">
        <v>0</v>
      </c>
      <c r="DD110" s="13">
        <v>0</v>
      </c>
      <c r="DE110" s="13">
        <v>0</v>
      </c>
      <c r="DF110" s="13">
        <v>0</v>
      </c>
      <c r="DG110" s="13">
        <v>0</v>
      </c>
      <c r="DH110" s="13"/>
      <c r="DI110" s="13"/>
      <c r="DJ110" s="13">
        <v>0</v>
      </c>
      <c r="DK110" s="13">
        <v>0</v>
      </c>
      <c r="DL110" s="13">
        <v>0</v>
      </c>
      <c r="DM110" s="13">
        <v>0</v>
      </c>
      <c r="DN110" s="13">
        <v>0</v>
      </c>
      <c r="DO110" s="13">
        <v>0</v>
      </c>
      <c r="DP110" s="13">
        <v>0</v>
      </c>
      <c r="DQ110" s="13">
        <v>0</v>
      </c>
      <c r="DR110" s="13">
        <v>0</v>
      </c>
      <c r="DS110" s="13">
        <v>0</v>
      </c>
      <c r="DT110" s="13">
        <v>0</v>
      </c>
      <c r="DU110" s="13">
        <v>0</v>
      </c>
      <c r="DV110" s="13">
        <v>0</v>
      </c>
      <c r="DW110" s="13">
        <v>0</v>
      </c>
      <c r="DX110" s="13">
        <v>0</v>
      </c>
      <c r="DY110" s="13">
        <v>0</v>
      </c>
      <c r="DZ110" s="13">
        <v>0</v>
      </c>
      <c r="EA110" s="13">
        <v>0</v>
      </c>
      <c r="EB110" s="13">
        <v>0</v>
      </c>
      <c r="EC110" s="13">
        <v>0</v>
      </c>
      <c r="ED110" s="13">
        <v>0</v>
      </c>
      <c r="EE110" s="13">
        <v>0</v>
      </c>
      <c r="EF110" s="13">
        <v>0</v>
      </c>
      <c r="EG110" s="13">
        <v>0</v>
      </c>
      <c r="EH110" s="13">
        <v>0</v>
      </c>
      <c r="EI110" s="13">
        <v>0</v>
      </c>
      <c r="EJ110" s="13">
        <v>0</v>
      </c>
      <c r="EK110" s="13">
        <v>0</v>
      </c>
      <c r="EL110" s="13">
        <v>0</v>
      </c>
      <c r="EM110" s="13">
        <v>0</v>
      </c>
      <c r="EN110" s="13">
        <v>0</v>
      </c>
      <c r="EO110" s="13">
        <v>0</v>
      </c>
      <c r="EP110" s="13">
        <v>0</v>
      </c>
      <c r="EQ110" s="13">
        <v>0</v>
      </c>
      <c r="ER110" s="13">
        <v>0</v>
      </c>
      <c r="ES110" s="13"/>
      <c r="ET110" s="13"/>
      <c r="EU110" s="13">
        <v>0</v>
      </c>
      <c r="EV110" s="13">
        <v>0</v>
      </c>
      <c r="EW110" s="13">
        <v>0</v>
      </c>
      <c r="EX110" s="13">
        <v>0</v>
      </c>
      <c r="EY110" s="13">
        <v>0</v>
      </c>
      <c r="EZ110" s="13">
        <v>0</v>
      </c>
      <c r="FA110" s="13">
        <v>0</v>
      </c>
      <c r="FB110" s="13">
        <v>0</v>
      </c>
      <c r="FC110" s="13">
        <v>0</v>
      </c>
      <c r="FD110" s="13">
        <v>0</v>
      </c>
      <c r="FE110" s="13">
        <v>0</v>
      </c>
      <c r="FF110" s="13">
        <v>0</v>
      </c>
      <c r="FG110" s="13">
        <v>0</v>
      </c>
      <c r="FH110" s="13">
        <v>0</v>
      </c>
      <c r="FI110" s="13">
        <v>0</v>
      </c>
      <c r="FJ110" s="13">
        <v>0</v>
      </c>
      <c r="FK110" s="13">
        <v>0</v>
      </c>
      <c r="FL110" s="13">
        <v>0</v>
      </c>
      <c r="FM110" s="13">
        <v>0</v>
      </c>
      <c r="FN110" s="13">
        <v>545</v>
      </c>
      <c r="FO110" s="13">
        <v>545</v>
      </c>
      <c r="FP110" s="13">
        <v>0</v>
      </c>
      <c r="FQ110" s="13">
        <v>0</v>
      </c>
      <c r="FR110" s="13">
        <v>0</v>
      </c>
      <c r="FS110" s="13">
        <v>0</v>
      </c>
      <c r="FT110" s="13">
        <v>0</v>
      </c>
      <c r="FU110" s="13">
        <v>0</v>
      </c>
      <c r="FV110" s="13">
        <v>0</v>
      </c>
      <c r="FW110" s="13">
        <v>0</v>
      </c>
      <c r="FX110" s="13">
        <v>0</v>
      </c>
      <c r="FY110" s="13">
        <v>0</v>
      </c>
      <c r="FZ110" s="13">
        <v>0</v>
      </c>
      <c r="GA110" s="13">
        <v>0</v>
      </c>
      <c r="GB110" s="13">
        <v>0</v>
      </c>
      <c r="GC110" s="13">
        <v>0</v>
      </c>
      <c r="GD110" s="13"/>
      <c r="GE110" s="13"/>
      <c r="GF110" s="13">
        <v>0</v>
      </c>
      <c r="GG110" s="13">
        <v>0</v>
      </c>
      <c r="GH110" s="13">
        <v>0</v>
      </c>
      <c r="GI110" s="13">
        <v>0</v>
      </c>
      <c r="GJ110" s="13">
        <v>0</v>
      </c>
      <c r="GK110" s="13">
        <v>0</v>
      </c>
      <c r="GL110" s="13">
        <v>0</v>
      </c>
      <c r="GM110" s="13">
        <v>0</v>
      </c>
      <c r="GN110" s="13">
        <v>0</v>
      </c>
      <c r="GO110" s="13">
        <v>0</v>
      </c>
      <c r="GP110" s="13">
        <v>0</v>
      </c>
      <c r="GQ110" s="13">
        <v>0</v>
      </c>
      <c r="GR110" s="13">
        <v>0</v>
      </c>
      <c r="GS110" s="13">
        <v>0</v>
      </c>
      <c r="GT110" s="13">
        <v>0</v>
      </c>
      <c r="GU110" s="13">
        <v>0</v>
      </c>
      <c r="GV110" s="13">
        <v>0</v>
      </c>
      <c r="GW110" s="13">
        <v>0</v>
      </c>
      <c r="GX110" s="13">
        <v>0</v>
      </c>
      <c r="GY110" s="13">
        <v>0</v>
      </c>
      <c r="GZ110" s="13">
        <v>0</v>
      </c>
      <c r="HA110" s="13">
        <v>0</v>
      </c>
      <c r="HB110" s="13">
        <v>0</v>
      </c>
      <c r="HC110" s="13">
        <v>0</v>
      </c>
      <c r="HD110" s="13">
        <v>0</v>
      </c>
      <c r="HE110" s="13">
        <v>0</v>
      </c>
      <c r="HF110" s="13">
        <v>0</v>
      </c>
      <c r="HG110" s="13">
        <v>0</v>
      </c>
      <c r="HH110" s="13">
        <v>0</v>
      </c>
      <c r="HI110" s="13">
        <v>0</v>
      </c>
      <c r="HJ110" s="13">
        <v>0</v>
      </c>
      <c r="HK110" s="13">
        <v>0</v>
      </c>
      <c r="HL110" s="13">
        <v>0</v>
      </c>
      <c r="HM110" s="13">
        <v>0</v>
      </c>
      <c r="HN110" s="13">
        <v>0</v>
      </c>
      <c r="HO110" s="13"/>
      <c r="HP110" s="13"/>
      <c r="HQ110" s="13">
        <v>0</v>
      </c>
      <c r="HR110" s="13">
        <v>0</v>
      </c>
      <c r="HS110" s="13">
        <v>0</v>
      </c>
      <c r="HT110" s="13">
        <v>0</v>
      </c>
      <c r="HU110" s="13">
        <v>0</v>
      </c>
      <c r="HV110" s="13">
        <v>0</v>
      </c>
      <c r="HW110" s="13">
        <v>0</v>
      </c>
      <c r="HX110" s="13">
        <v>0</v>
      </c>
      <c r="HY110" s="13">
        <v>0</v>
      </c>
      <c r="HZ110" s="13">
        <v>0</v>
      </c>
      <c r="IA110" s="13">
        <v>0</v>
      </c>
      <c r="IB110" s="13">
        <v>0</v>
      </c>
      <c r="IC110" s="13">
        <v>0</v>
      </c>
      <c r="ID110" s="13">
        <v>0</v>
      </c>
      <c r="IE110" s="13">
        <v>0</v>
      </c>
      <c r="IF110" s="13">
        <v>0</v>
      </c>
      <c r="IG110" s="13">
        <v>0</v>
      </c>
      <c r="IH110" s="13">
        <v>0</v>
      </c>
      <c r="II110" s="13">
        <v>0</v>
      </c>
      <c r="IJ110" s="13">
        <v>119.9</v>
      </c>
      <c r="IK110" s="13">
        <v>119.9</v>
      </c>
      <c r="IL110" s="13">
        <v>0</v>
      </c>
      <c r="IM110" s="13">
        <v>0</v>
      </c>
      <c r="IN110" s="13">
        <v>0</v>
      </c>
      <c r="IO110" s="13">
        <v>0</v>
      </c>
      <c r="IP110" s="13">
        <v>0</v>
      </c>
      <c r="IQ110" s="13">
        <v>0</v>
      </c>
      <c r="IR110" s="13">
        <v>0</v>
      </c>
      <c r="IS110" s="13">
        <v>0</v>
      </c>
      <c r="IT110" s="13">
        <v>0</v>
      </c>
      <c r="IU110" s="13">
        <v>0</v>
      </c>
      <c r="IV110" s="13">
        <v>0</v>
      </c>
      <c r="IW110" s="13">
        <v>0</v>
      </c>
      <c r="IX110" s="13">
        <v>0</v>
      </c>
      <c r="IY110" s="13">
        <v>0</v>
      </c>
      <c r="IZ110" s="13"/>
      <c r="JA110" s="13"/>
      <c r="JB110" s="13">
        <f>C110+BY110+AN110+DJ110+EU110+GF110+HQ110</f>
        <v>0</v>
      </c>
      <c r="JC110" s="13">
        <f>D110+BZ110+AO110+DK110+EV110+GG110+HR110</f>
        <v>0</v>
      </c>
      <c r="JD110" s="13">
        <f>E110+CA110+AP110+DL110+EW110+GH110+HS110</f>
        <v>0</v>
      </c>
      <c r="JE110" s="13">
        <f>F110+CB110+AQ110+DM110+EX110+GI110+HT110</f>
        <v>0</v>
      </c>
      <c r="JF110" s="13">
        <f>G110+CC110+AR110+DN110+EY110+GJ110+HU110</f>
        <v>0</v>
      </c>
      <c r="JG110" s="13">
        <f>H110+CD110+AS110+DO110+EZ110+GK110+HV110</f>
        <v>0</v>
      </c>
      <c r="JH110" s="13">
        <f>I110+CE110+AT110+DP110+FA110+GL110+HW110</f>
        <v>0</v>
      </c>
      <c r="JI110" s="13">
        <f>J110+CF110+AU110+DQ110+FB110+GM110+HX110</f>
        <v>0</v>
      </c>
      <c r="JJ110" s="13">
        <f>K110+CG110+AV110+DR110+FC110+GN110+HY110</f>
        <v>0</v>
      </c>
      <c r="JK110" s="13">
        <f>L110+CH110+AW110+DS110+FD110+GO110+HZ110</f>
        <v>0</v>
      </c>
      <c r="JL110" s="13">
        <f>M110+CI110+AX110+DT110+FE110+GP110+IA110</f>
        <v>0</v>
      </c>
      <c r="JM110" s="13">
        <f>N110+CJ110+AY110+DU110+FF110+GQ110+IB110</f>
        <v>0</v>
      </c>
      <c r="JN110" s="13">
        <f>O110+CK110+AZ110+DV110+FG110+GR110+IC110</f>
        <v>0</v>
      </c>
      <c r="JO110" s="13">
        <f>P110+CL110+BA110+DW110+FH110+GS110+ID110</f>
        <v>0</v>
      </c>
      <c r="JP110" s="13">
        <f>Q110+CM110+BB110+DX110+FI110+GT110+IE110</f>
        <v>0</v>
      </c>
      <c r="JQ110" s="13">
        <f>R110+CN110+BC110+DY110+FJ110+GU110+IF110</f>
        <v>0</v>
      </c>
      <c r="JR110" s="13">
        <f>S110+CO110+BD110+DZ110+FK110+GV110+IG110</f>
        <v>0</v>
      </c>
      <c r="JS110" s="13">
        <f>T110+CP110+BE110+EA110+FL110+GW110+IH110</f>
        <v>0</v>
      </c>
      <c r="JT110" s="13">
        <f>U110+CQ110+BF110+EB110+FM110+GX110+II110</f>
        <v>0</v>
      </c>
      <c r="JU110" s="13">
        <f>V110+CR110+BG110+EC110+FN110+GY110+IJ110</f>
        <v>664.9</v>
      </c>
      <c r="JV110" s="13">
        <f>W110+CS110+BH110+ED110+FO110+GZ110+IK110</f>
        <v>664.9</v>
      </c>
      <c r="JW110" s="13">
        <f>X110+CT110+BI110+EE110+FP110+HA110+IL110</f>
        <v>0</v>
      </c>
      <c r="JX110" s="13">
        <f>Y110+CU110+BJ110+EF110+FQ110+HB110+IM110</f>
        <v>0</v>
      </c>
      <c r="JY110" s="13">
        <f>Z110+BK110+CV110+EG110+FR110+HC110+IN110</f>
        <v>0</v>
      </c>
      <c r="JZ110" s="13">
        <f>AA110+BL110+CW110+EH110+FS110+HD110+IO110</f>
        <v>0</v>
      </c>
      <c r="KA110" s="13">
        <f>AB110+BM110+CX110+EI110+FT110+HE110+IP110</f>
        <v>0</v>
      </c>
      <c r="KB110" s="13">
        <f>AC110+BN110+CY110+EJ110+FU110+HF110+IQ110</f>
        <v>0</v>
      </c>
      <c r="KC110" s="13">
        <f>AD110+BO110+CZ110+EK110+FV110+HG110+IR110</f>
        <v>0</v>
      </c>
      <c r="KD110" s="13">
        <f>AE110+BP110+DA110+EL110+FW110+HH110+IS110</f>
        <v>0</v>
      </c>
      <c r="KE110" s="13">
        <f>AF110+BQ110+DB110+EM110+FX110+HI110+IT110</f>
        <v>0</v>
      </c>
      <c r="KF110" s="13">
        <f>AG110+BR110+DC110+EN110+FY110+HJ110+IU110</f>
        <v>0</v>
      </c>
      <c r="KG110" s="13">
        <f>AH110+BS110+DD110+EO110+FZ110+HK110+IV110</f>
        <v>0</v>
      </c>
      <c r="KH110" s="13">
        <f>AI110+BT110+DE110+EP110+GA110+HL110+IW110</f>
        <v>0</v>
      </c>
      <c r="KI110" s="13">
        <f>AJ110+BU110+DF110+EQ110+GB110+HM110+IX110</f>
        <v>0</v>
      </c>
      <c r="KJ110" s="13">
        <f>AK110+BV110+DG110+ER110+GC110+HN110+IY110</f>
        <v>0</v>
      </c>
      <c r="KK110" s="13">
        <f>AL110+BW110+DH110+ES110+GD110+HO110+IZ110</f>
        <v>0</v>
      </c>
      <c r="KL110" s="13">
        <f>AM110+BX110+DI110+ET110+GE110+HP110+JA110</f>
        <v>0</v>
      </c>
    </row>
    <row r="111" spans="1:298" x14ac:dyDescent="0.25">
      <c r="A111" s="5">
        <v>5199</v>
      </c>
      <c r="B111" s="9" t="s">
        <v>64</v>
      </c>
      <c r="C111" s="13">
        <v>500000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487</v>
      </c>
      <c r="R111" s="13">
        <v>219.67</v>
      </c>
      <c r="S111" s="13">
        <v>120</v>
      </c>
      <c r="T111" s="13">
        <v>0</v>
      </c>
      <c r="U111" s="13">
        <v>288</v>
      </c>
      <c r="V111" s="13">
        <v>288</v>
      </c>
      <c r="W111" s="13">
        <v>207</v>
      </c>
      <c r="X111" s="13">
        <v>290</v>
      </c>
      <c r="Y111" s="13">
        <v>290</v>
      </c>
      <c r="Z111" s="13">
        <v>225</v>
      </c>
      <c r="AA111" s="13">
        <v>0</v>
      </c>
      <c r="AB111" s="13">
        <v>450</v>
      </c>
      <c r="AC111" s="13">
        <v>450</v>
      </c>
      <c r="AD111" s="13">
        <v>157</v>
      </c>
      <c r="AE111" s="13">
        <v>157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/>
      <c r="AM111" s="13"/>
      <c r="AN111" s="13">
        <v>1500</v>
      </c>
      <c r="AO111" s="13">
        <v>1500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1427</v>
      </c>
      <c r="AX111" s="13">
        <v>1427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1600</v>
      </c>
      <c r="BF111" s="13">
        <v>1500</v>
      </c>
      <c r="BG111" s="13">
        <v>1500</v>
      </c>
      <c r="BH111" s="13">
        <v>0</v>
      </c>
      <c r="BI111" s="13">
        <v>1500</v>
      </c>
      <c r="BJ111" s="13">
        <v>1500</v>
      </c>
      <c r="BK111" s="13">
        <v>0</v>
      </c>
      <c r="BL111" s="13">
        <v>1220</v>
      </c>
      <c r="BM111" s="13">
        <v>1220</v>
      </c>
      <c r="BN111" s="13">
        <v>0</v>
      </c>
      <c r="BO111" s="13">
        <v>0</v>
      </c>
      <c r="BP111" s="13">
        <v>0</v>
      </c>
      <c r="BQ111" s="13"/>
      <c r="BR111" s="13">
        <v>0</v>
      </c>
      <c r="BS111" s="13">
        <v>0</v>
      </c>
      <c r="BT111" s="13">
        <v>0</v>
      </c>
      <c r="BU111" s="13">
        <v>0</v>
      </c>
      <c r="BV111" s="13">
        <v>0</v>
      </c>
      <c r="BW111" s="13"/>
      <c r="BX111" s="13"/>
      <c r="BY111" s="13">
        <v>0</v>
      </c>
      <c r="BZ111" s="13">
        <v>0</v>
      </c>
      <c r="CA111" s="13">
        <v>0</v>
      </c>
      <c r="CB111" s="13">
        <v>0</v>
      </c>
      <c r="CC111" s="13">
        <v>0</v>
      </c>
      <c r="CD111" s="13">
        <v>0</v>
      </c>
      <c r="CE111" s="13">
        <v>0</v>
      </c>
      <c r="CF111" s="13">
        <v>1500</v>
      </c>
      <c r="CG111" s="13">
        <v>1500</v>
      </c>
      <c r="CH111" s="13">
        <v>1428</v>
      </c>
      <c r="CI111" s="13">
        <v>1428</v>
      </c>
      <c r="CJ111" s="13">
        <v>0</v>
      </c>
      <c r="CK111" s="13">
        <v>0</v>
      </c>
      <c r="CL111" s="13">
        <v>0</v>
      </c>
      <c r="CM111" s="13">
        <v>0</v>
      </c>
      <c r="CN111" s="13">
        <v>3000</v>
      </c>
      <c r="CO111" s="13">
        <v>1600</v>
      </c>
      <c r="CP111" s="13">
        <v>0</v>
      </c>
      <c r="CQ111" s="13">
        <v>1500</v>
      </c>
      <c r="CR111" s="13">
        <v>1500</v>
      </c>
      <c r="CS111" s="13">
        <v>0</v>
      </c>
      <c r="CT111" s="13">
        <v>1500</v>
      </c>
      <c r="CU111" s="13">
        <v>1500</v>
      </c>
      <c r="CV111" s="13">
        <v>0</v>
      </c>
      <c r="CW111" s="13">
        <v>610</v>
      </c>
      <c r="CX111" s="13">
        <v>0</v>
      </c>
      <c r="CY111" s="13">
        <v>0</v>
      </c>
      <c r="CZ111" s="13">
        <v>21830</v>
      </c>
      <c r="DA111" s="13">
        <v>9830</v>
      </c>
      <c r="DB111" s="13">
        <v>0</v>
      </c>
      <c r="DC111" s="13">
        <v>5490</v>
      </c>
      <c r="DD111" s="13">
        <v>5490</v>
      </c>
      <c r="DE111" s="13">
        <v>0</v>
      </c>
      <c r="DF111" s="13">
        <v>0</v>
      </c>
      <c r="DG111" s="13">
        <v>0</v>
      </c>
      <c r="DH111" s="13"/>
      <c r="DI111" s="13"/>
      <c r="DJ111" s="13">
        <v>0</v>
      </c>
      <c r="DK111" s="13">
        <v>367544.19</v>
      </c>
      <c r="DL111" s="13">
        <v>25546</v>
      </c>
      <c r="DM111" s="13">
        <v>1500</v>
      </c>
      <c r="DN111" s="13">
        <v>501500</v>
      </c>
      <c r="DO111" s="13">
        <v>410810</v>
      </c>
      <c r="DP111" s="13">
        <v>0</v>
      </c>
      <c r="DQ111" s="13">
        <v>0</v>
      </c>
      <c r="DR111" s="13">
        <v>0</v>
      </c>
      <c r="DS111" s="13">
        <v>1427</v>
      </c>
      <c r="DT111" s="13">
        <v>1427</v>
      </c>
      <c r="DU111" s="13">
        <v>2085.67</v>
      </c>
      <c r="DV111" s="13">
        <v>1950</v>
      </c>
      <c r="DW111" s="13">
        <v>1950</v>
      </c>
      <c r="DX111" s="13">
        <v>603</v>
      </c>
      <c r="DY111" s="13">
        <v>3345.9</v>
      </c>
      <c r="DZ111" s="13">
        <v>3345.9</v>
      </c>
      <c r="EA111" s="13">
        <v>751</v>
      </c>
      <c r="EB111" s="13">
        <v>8809</v>
      </c>
      <c r="EC111" s="13">
        <v>8809</v>
      </c>
      <c r="ED111" s="13">
        <v>9638</v>
      </c>
      <c r="EE111" s="13">
        <v>8800</v>
      </c>
      <c r="EF111" s="13">
        <v>8800</v>
      </c>
      <c r="EG111" s="13">
        <v>17011</v>
      </c>
      <c r="EH111" s="13">
        <v>5000</v>
      </c>
      <c r="EI111" s="13">
        <v>21820</v>
      </c>
      <c r="EJ111" s="13">
        <v>18677</v>
      </c>
      <c r="EK111" s="13">
        <v>3063</v>
      </c>
      <c r="EL111" s="13">
        <v>3063</v>
      </c>
      <c r="EM111" s="13">
        <v>270</v>
      </c>
      <c r="EN111" s="13">
        <v>3560</v>
      </c>
      <c r="EO111" s="13">
        <v>3560</v>
      </c>
      <c r="EP111" s="13">
        <v>654</v>
      </c>
      <c r="EQ111" s="13">
        <v>0</v>
      </c>
      <c r="ER111" s="13">
        <v>0</v>
      </c>
      <c r="ES111" s="13"/>
      <c r="ET111" s="13"/>
      <c r="EU111" s="13">
        <v>0</v>
      </c>
      <c r="EV111" s="13">
        <v>9516</v>
      </c>
      <c r="EW111" s="13">
        <v>9516</v>
      </c>
      <c r="EX111" s="13">
        <v>0</v>
      </c>
      <c r="EY111" s="13">
        <v>0</v>
      </c>
      <c r="EZ111" s="13">
        <v>0</v>
      </c>
      <c r="FA111" s="13">
        <v>0</v>
      </c>
      <c r="FB111" s="13">
        <v>2000</v>
      </c>
      <c r="FC111" s="13">
        <v>2000</v>
      </c>
      <c r="FD111" s="13">
        <v>0</v>
      </c>
      <c r="FE111" s="13">
        <v>0</v>
      </c>
      <c r="FF111" s="13">
        <v>0</v>
      </c>
      <c r="FG111" s="13">
        <v>0</v>
      </c>
      <c r="FH111" s="13">
        <v>0</v>
      </c>
      <c r="FI111" s="13">
        <v>0</v>
      </c>
      <c r="FJ111" s="13">
        <v>3000</v>
      </c>
      <c r="FK111" s="13">
        <v>0</v>
      </c>
      <c r="FL111" s="13">
        <v>0</v>
      </c>
      <c r="FM111" s="13">
        <v>1680</v>
      </c>
      <c r="FN111" s="13">
        <v>1680</v>
      </c>
      <c r="FO111" s="13">
        <v>16</v>
      </c>
      <c r="FP111" s="13">
        <v>3200</v>
      </c>
      <c r="FQ111" s="13">
        <v>2200</v>
      </c>
      <c r="FR111" s="13">
        <v>0</v>
      </c>
      <c r="FS111" s="13">
        <v>1830</v>
      </c>
      <c r="FT111" s="13">
        <v>0</v>
      </c>
      <c r="FU111" s="13">
        <v>0</v>
      </c>
      <c r="FV111" s="13">
        <v>1830</v>
      </c>
      <c r="FW111" s="13">
        <v>1830</v>
      </c>
      <c r="FX111" s="13">
        <v>112</v>
      </c>
      <c r="FY111" s="13">
        <v>1830</v>
      </c>
      <c r="FZ111" s="13">
        <v>1830</v>
      </c>
      <c r="GA111" s="13">
        <v>0</v>
      </c>
      <c r="GB111" s="13">
        <v>0</v>
      </c>
      <c r="GC111" s="13">
        <v>0</v>
      </c>
      <c r="GD111" s="13"/>
      <c r="GE111" s="13"/>
      <c r="GF111" s="13">
        <v>70000</v>
      </c>
      <c r="GG111" s="13">
        <v>70000</v>
      </c>
      <c r="GH111" s="13">
        <v>52171.09</v>
      </c>
      <c r="GI111" s="13">
        <v>78000</v>
      </c>
      <c r="GJ111" s="13">
        <v>68000</v>
      </c>
      <c r="GK111" s="13">
        <v>49885</v>
      </c>
      <c r="GL111" s="13">
        <v>63934.43</v>
      </c>
      <c r="GM111" s="13">
        <v>63934.43</v>
      </c>
      <c r="GN111" s="13">
        <v>59000</v>
      </c>
      <c r="GO111" s="13">
        <v>14703</v>
      </c>
      <c r="GP111" s="13">
        <v>42500</v>
      </c>
      <c r="GQ111" s="13">
        <v>42500</v>
      </c>
      <c r="GR111" s="13">
        <v>0</v>
      </c>
      <c r="GS111" s="13">
        <v>0</v>
      </c>
      <c r="GT111" s="13">
        <v>0</v>
      </c>
      <c r="GU111" s="13">
        <v>1500</v>
      </c>
      <c r="GV111" s="13">
        <v>4100</v>
      </c>
      <c r="GW111" s="13">
        <v>0</v>
      </c>
      <c r="GX111" s="13">
        <v>4305</v>
      </c>
      <c r="GY111" s="13">
        <v>5351.6</v>
      </c>
      <c r="GZ111" s="13">
        <v>6411.6</v>
      </c>
      <c r="HA111" s="13">
        <v>5800</v>
      </c>
      <c r="HB111" s="13">
        <v>1800</v>
      </c>
      <c r="HC111" s="13">
        <v>0</v>
      </c>
      <c r="HD111" s="13">
        <v>1220</v>
      </c>
      <c r="HE111" s="13">
        <v>0</v>
      </c>
      <c r="HF111" s="13">
        <v>0</v>
      </c>
      <c r="HG111" s="13">
        <v>5620</v>
      </c>
      <c r="HH111" s="13">
        <v>5620</v>
      </c>
      <c r="HI111" s="13"/>
      <c r="HJ111" s="13">
        <v>5620</v>
      </c>
      <c r="HK111" s="13">
        <v>5620</v>
      </c>
      <c r="HL111" s="13">
        <v>0</v>
      </c>
      <c r="HM111" s="13">
        <v>0</v>
      </c>
      <c r="HN111" s="13">
        <v>0</v>
      </c>
      <c r="HO111" s="13"/>
      <c r="HP111" s="13"/>
      <c r="HQ111" s="13">
        <v>0</v>
      </c>
      <c r="HR111" s="13">
        <v>0</v>
      </c>
      <c r="HS111" s="13">
        <v>0</v>
      </c>
      <c r="HT111" s="13">
        <v>0</v>
      </c>
      <c r="HU111" s="13">
        <v>5500</v>
      </c>
      <c r="HV111" s="13">
        <v>97313.919999999998</v>
      </c>
      <c r="HW111" s="13">
        <v>14065.57</v>
      </c>
      <c r="HX111" s="13">
        <v>14065.57</v>
      </c>
      <c r="HY111" s="13">
        <v>13420</v>
      </c>
      <c r="HZ111" s="13">
        <v>5355</v>
      </c>
      <c r="IA111" s="13">
        <v>9140.56</v>
      </c>
      <c r="IB111" s="13">
        <v>9320.89</v>
      </c>
      <c r="IC111" s="13">
        <v>550</v>
      </c>
      <c r="ID111" s="13">
        <v>550</v>
      </c>
      <c r="IE111" s="13">
        <v>0</v>
      </c>
      <c r="IF111" s="13">
        <v>2434.4299999999998</v>
      </c>
      <c r="IG111" s="13">
        <v>3178</v>
      </c>
      <c r="IH111" s="13">
        <v>484</v>
      </c>
      <c r="II111" s="13">
        <v>3758</v>
      </c>
      <c r="IJ111" s="13">
        <v>500</v>
      </c>
      <c r="IK111" s="13">
        <v>297</v>
      </c>
      <c r="IL111" s="13">
        <v>4400</v>
      </c>
      <c r="IM111" s="13">
        <v>1400</v>
      </c>
      <c r="IN111" s="13">
        <v>3533.2</v>
      </c>
      <c r="IO111" s="13">
        <v>0</v>
      </c>
      <c r="IP111" s="13">
        <v>0</v>
      </c>
      <c r="IQ111" s="13">
        <v>0</v>
      </c>
      <c r="IR111" s="13">
        <v>0</v>
      </c>
      <c r="IS111" s="13">
        <v>0</v>
      </c>
      <c r="IT111" s="13">
        <v>0</v>
      </c>
      <c r="IU111" s="13">
        <v>0</v>
      </c>
      <c r="IV111" s="13">
        <v>0</v>
      </c>
      <c r="IW111" s="13">
        <v>0</v>
      </c>
      <c r="IX111" s="13">
        <v>0</v>
      </c>
      <c r="IY111" s="13">
        <v>0</v>
      </c>
      <c r="IZ111" s="13"/>
      <c r="JA111" s="13"/>
      <c r="JB111" s="13">
        <f>C111+BY111+AN111+DJ111+EU111+GF111+HQ111</f>
        <v>571500</v>
      </c>
      <c r="JC111" s="13">
        <f>D111+BZ111+AO111+DK111+EV111+GG111+HR111</f>
        <v>448560.19</v>
      </c>
      <c r="JD111" s="13">
        <f>E111+CA111+AP111+DL111+EW111+GH111+HS111</f>
        <v>87233.09</v>
      </c>
      <c r="JE111" s="13">
        <f>F111+CB111+AQ111+DM111+EX111+GI111+HT111</f>
        <v>79500</v>
      </c>
      <c r="JF111" s="13">
        <f>G111+CC111+AR111+DN111+EY111+GJ111+HU111</f>
        <v>575000</v>
      </c>
      <c r="JG111" s="13">
        <f>H111+CD111+AS111+DO111+EZ111+GK111+HV111</f>
        <v>558008.92000000004</v>
      </c>
      <c r="JH111" s="13">
        <f>I111+CE111+AT111+DP111+FA111+GL111+HW111</f>
        <v>78000</v>
      </c>
      <c r="JI111" s="13">
        <f>J111+CF111+AU111+DQ111+FB111+GM111+HX111</f>
        <v>81500</v>
      </c>
      <c r="JJ111" s="13">
        <f>K111+CG111+AV111+DR111+FC111+GN111+HY111</f>
        <v>75920</v>
      </c>
      <c r="JK111" s="13">
        <f>L111+CH111+AW111+DS111+FD111+GO111+HZ111</f>
        <v>24340</v>
      </c>
      <c r="JL111" s="13">
        <f>M111+CI111+AX111+DT111+FE111+GP111+IA111</f>
        <v>55922.559999999998</v>
      </c>
      <c r="JM111" s="13">
        <f>N111+CJ111+AY111+DU111+FF111+GQ111+IB111</f>
        <v>53906.559999999998</v>
      </c>
      <c r="JN111" s="13">
        <f>O111+CK111+AZ111+DV111+FG111+GR111+IC111</f>
        <v>2500</v>
      </c>
      <c r="JO111" s="13">
        <f>P111+CL111+BA111+DW111+FH111+GS111+ID111</f>
        <v>2500</v>
      </c>
      <c r="JP111" s="13">
        <f>Q111+CM111+BB111+DX111+FI111+GT111+IE111</f>
        <v>1090</v>
      </c>
      <c r="JQ111" s="13">
        <f>R111+CN111+BC111+DY111+FJ111+GU111+IF111</f>
        <v>13500</v>
      </c>
      <c r="JR111" s="13">
        <f>S111+CO111+BD111+DZ111+FK111+GV111+IG111</f>
        <v>12343.9</v>
      </c>
      <c r="JS111" s="13">
        <f>T111+CP111+BE111+EA111+FL111+GW111+IH111</f>
        <v>2835</v>
      </c>
      <c r="JT111" s="13">
        <f>U111+CQ111+BF111+EB111+FM111+GX111+II111</f>
        <v>21840</v>
      </c>
      <c r="JU111" s="13">
        <f>V111+CR111+BG111+EC111+FN111+GY111+IJ111</f>
        <v>19628.599999999999</v>
      </c>
      <c r="JV111" s="13">
        <f>W111+CS111+BH111+ED111+FO111+GZ111+IK111</f>
        <v>16569.599999999999</v>
      </c>
      <c r="JW111" s="13">
        <f>X111+CT111+BI111+EE111+FP111+HA111+IL111</f>
        <v>25490</v>
      </c>
      <c r="JX111" s="13">
        <f>Y111+CU111+BJ111+EF111+FQ111+HB111+IM111</f>
        <v>17490</v>
      </c>
      <c r="JY111" s="13">
        <f>Z111+BK111+CV111+EG111+FR111+HC111+IN111</f>
        <v>20769.2</v>
      </c>
      <c r="JZ111" s="13">
        <f>AA111+BL111+CW111+EH111+FS111+HD111+IO111</f>
        <v>9880</v>
      </c>
      <c r="KA111" s="13">
        <f>AB111+BM111+CX111+EI111+FT111+HE111+IP111</f>
        <v>23490</v>
      </c>
      <c r="KB111" s="13">
        <f>AC111+BN111+CY111+EJ111+FU111+HF111+IQ111</f>
        <v>19127</v>
      </c>
      <c r="KC111" s="13">
        <f>AD111+BO111+CZ111+EK111+FV111+HG111+IR111</f>
        <v>32500</v>
      </c>
      <c r="KD111" s="13">
        <f>AE111+BP111+DA111+EL111+FW111+HH111+IS111</f>
        <v>20500</v>
      </c>
      <c r="KE111" s="13">
        <f>AF111+BQ111+DB111+EM111+FX111+HI111+IT111</f>
        <v>382</v>
      </c>
      <c r="KF111" s="13">
        <f>AG111+BR111+DC111+EN111+FY111+HJ111+IU111</f>
        <v>16500</v>
      </c>
      <c r="KG111" s="13">
        <f>AH111+BS111+DD111+EO111+FZ111+HK111+IV111</f>
        <v>16500</v>
      </c>
      <c r="KH111" s="13">
        <f>AI111+BT111+DE111+EP111+GA111+HL111+IW111</f>
        <v>654</v>
      </c>
      <c r="KI111" s="13">
        <f>AJ111+BU111+DF111+EQ111+GB111+HM111+IX111</f>
        <v>0</v>
      </c>
      <c r="KJ111" s="13">
        <f>AK111+BV111+DG111+ER111+GC111+HN111+IY111</f>
        <v>0</v>
      </c>
      <c r="KK111" s="13">
        <f>AL111+BW111+DH111+ES111+GD111+HO111+IZ111</f>
        <v>0</v>
      </c>
      <c r="KL111" s="13">
        <f>AM111+BX111+DI111+ET111+GE111+HP111+JA111</f>
        <v>0</v>
      </c>
    </row>
    <row r="112" spans="1:298" ht="15" customHeight="1" x14ac:dyDescent="0.25">
      <c r="A112" s="5">
        <v>52</v>
      </c>
      <c r="B112" s="8" t="s">
        <v>263</v>
      </c>
      <c r="C112" s="12">
        <f t="shared" ref="C112:M112" si="1807">SUM(C115)</f>
        <v>0</v>
      </c>
      <c r="D112" s="12">
        <f t="shared" ref="D112" si="1808">SUM(D115)</f>
        <v>0</v>
      </c>
      <c r="E112" s="12">
        <f t="shared" si="1807"/>
        <v>0</v>
      </c>
      <c r="F112" s="12">
        <f t="shared" si="1807"/>
        <v>0</v>
      </c>
      <c r="G112" s="12">
        <f t="shared" ref="G112" si="1809">SUM(G115)</f>
        <v>0</v>
      </c>
      <c r="H112" s="12">
        <f t="shared" si="1807"/>
        <v>0</v>
      </c>
      <c r="I112" s="12">
        <f t="shared" si="1807"/>
        <v>0</v>
      </c>
      <c r="J112" s="12">
        <f t="shared" ref="J112" si="1810">SUM(J115)</f>
        <v>0</v>
      </c>
      <c r="K112" s="12">
        <f t="shared" si="1807"/>
        <v>0</v>
      </c>
      <c r="L112" s="12">
        <f t="shared" ref="L112" si="1811">SUM(L115)</f>
        <v>0</v>
      </c>
      <c r="M112" s="12">
        <f t="shared" si="1807"/>
        <v>0</v>
      </c>
      <c r="N112" s="12">
        <f t="shared" ref="N112" si="1812">SUM(N115)</f>
        <v>0</v>
      </c>
      <c r="O112" s="12">
        <f>SUM(O115)</f>
        <v>0</v>
      </c>
      <c r="P112" s="12">
        <f>SUM(P115)</f>
        <v>0</v>
      </c>
      <c r="Q112" s="12">
        <f t="shared" ref="Q112:S112" si="1813">SUM(Q113:Q115)</f>
        <v>0</v>
      </c>
      <c r="R112" s="12">
        <f t="shared" ref="R112" si="1814">SUM(R113:R115)</f>
        <v>0</v>
      </c>
      <c r="S112" s="12">
        <f t="shared" si="1813"/>
        <v>0</v>
      </c>
      <c r="T112" s="12">
        <f t="shared" ref="T112" si="1815">SUM(T113:T115)</f>
        <v>0</v>
      </c>
      <c r="U112" s="12">
        <f>SUM(U113:U115)</f>
        <v>0</v>
      </c>
      <c r="V112" s="12">
        <f>SUM(V113:V115)</f>
        <v>0</v>
      </c>
      <c r="W112" s="12">
        <f t="shared" ref="W112:Y112" si="1816">SUM(W113:W115)</f>
        <v>0</v>
      </c>
      <c r="X112" s="12">
        <f t="shared" ref="X112" si="1817">SUM(X113:X115)</f>
        <v>0</v>
      </c>
      <c r="Y112" s="12">
        <f t="shared" si="1816"/>
        <v>0</v>
      </c>
      <c r="Z112" s="12">
        <f t="shared" ref="Z112:AD112" si="1818">SUM(Z113:Z115)</f>
        <v>0</v>
      </c>
      <c r="AA112" s="12">
        <f t="shared" si="1818"/>
        <v>0</v>
      </c>
      <c r="AB112" s="12">
        <f t="shared" ref="AB112:AK112" si="1819">SUM(AB113:AB115)</f>
        <v>0</v>
      </c>
      <c r="AC112" s="12">
        <f t="shared" si="1818"/>
        <v>0</v>
      </c>
      <c r="AD112" s="12">
        <f t="shared" si="1818"/>
        <v>0</v>
      </c>
      <c r="AE112" s="12">
        <f t="shared" si="1819"/>
        <v>0</v>
      </c>
      <c r="AF112" s="12">
        <f t="shared" ref="AF112" si="1820">SUM(AF113:AF115)</f>
        <v>0</v>
      </c>
      <c r="AG112" s="12">
        <f t="shared" ref="AG112:AI112" si="1821">SUM(AG113:AG115)</f>
        <v>0</v>
      </c>
      <c r="AH112" s="12">
        <f t="shared" si="1821"/>
        <v>1073.99</v>
      </c>
      <c r="AI112" s="12">
        <f t="shared" si="1821"/>
        <v>0</v>
      </c>
      <c r="AJ112" s="12">
        <f t="shared" si="1819"/>
        <v>0</v>
      </c>
      <c r="AK112" s="12">
        <f t="shared" si="1819"/>
        <v>0</v>
      </c>
      <c r="AL112" s="12">
        <f t="shared" ref="AL112:AM112" si="1822">SUM(AL113:AL115)</f>
        <v>0</v>
      </c>
      <c r="AM112" s="12">
        <f t="shared" si="1822"/>
        <v>0</v>
      </c>
      <c r="AN112" s="12">
        <f>SUM(AN113:AN115)</f>
        <v>0</v>
      </c>
      <c r="AO112" s="12">
        <f>SUM(AO113:AO115)</f>
        <v>0</v>
      </c>
      <c r="AP112" s="12">
        <f>SUM(AP113:AP115)</f>
        <v>0</v>
      </c>
      <c r="AQ112" s="12">
        <f t="shared" ref="AQ112" si="1823">SUM(AQ113:AQ115)</f>
        <v>0</v>
      </c>
      <c r="AR112" s="12">
        <f>SUM(AR113:AR115)</f>
        <v>0</v>
      </c>
      <c r="AS112" s="12">
        <f>SUM(AS113:AS115)</f>
        <v>0</v>
      </c>
      <c r="AT112" s="12">
        <f t="shared" ref="AT112" si="1824">SUM(AT113:AT115)</f>
        <v>0</v>
      </c>
      <c r="AU112" s="12">
        <f>SUM(AU113:AU115)</f>
        <v>0</v>
      </c>
      <c r="AV112" s="12">
        <f>SUM(AV113:AV115)</f>
        <v>0</v>
      </c>
      <c r="AW112" s="12">
        <f t="shared" ref="AW112" si="1825">SUM(AW113:AW115)</f>
        <v>0</v>
      </c>
      <c r="AX112" s="12">
        <f>SUM(AX113:AX115)</f>
        <v>0</v>
      </c>
      <c r="AY112" s="12">
        <f>SUM(AY113:AY115)</f>
        <v>0</v>
      </c>
      <c r="AZ112" s="12">
        <f t="shared" ref="AZ112" si="1826">SUM(AZ113:AZ115)</f>
        <v>0</v>
      </c>
      <c r="BA112" s="12">
        <f>SUM(BA113:BA115)</f>
        <v>0</v>
      </c>
      <c r="BB112" s="12">
        <f>SUM(BB113:BB115)</f>
        <v>0</v>
      </c>
      <c r="BC112" s="12">
        <f t="shared" ref="BC112:BD112" si="1827">SUM(BC113:BC115)</f>
        <v>0</v>
      </c>
      <c r="BD112" s="12">
        <f t="shared" si="1827"/>
        <v>0</v>
      </c>
      <c r="BE112" s="12">
        <f>SUM(BE113:BE115)</f>
        <v>0</v>
      </c>
      <c r="BF112" s="12">
        <f t="shared" ref="BF112" si="1828">SUM(BF113:BF115)</f>
        <v>0</v>
      </c>
      <c r="BG112" s="12">
        <f>SUM(BG113:BG115)</f>
        <v>0</v>
      </c>
      <c r="BH112" s="12">
        <f>SUM(BH113:BH115)</f>
        <v>0</v>
      </c>
      <c r="BI112" s="12">
        <f t="shared" ref="BI112" si="1829">SUM(BI113:BI115)</f>
        <v>0</v>
      </c>
      <c r="BJ112" s="12">
        <f>SUM(BJ113:BJ115)</f>
        <v>0</v>
      </c>
      <c r="BK112" s="12">
        <f t="shared" ref="BK112:BN112" si="1830">SUM(BK113:BK115)</f>
        <v>0</v>
      </c>
      <c r="BL112" s="12">
        <f t="shared" ref="BL112" si="1831">SUM(BL113:BL115)</f>
        <v>0</v>
      </c>
      <c r="BM112" s="12">
        <f t="shared" si="1830"/>
        <v>0</v>
      </c>
      <c r="BN112" s="12">
        <f t="shared" si="1830"/>
        <v>0</v>
      </c>
      <c r="BO112" s="12">
        <f t="shared" ref="BO112:BV112" si="1832">SUM(BO113:BO115)</f>
        <v>0</v>
      </c>
      <c r="BP112" s="12">
        <f t="shared" ref="BP112" si="1833">SUM(BP113:BP115)</f>
        <v>0</v>
      </c>
      <c r="BQ112" s="12">
        <f>SUM(BQ113:BQ115)</f>
        <v>0</v>
      </c>
      <c r="BR112" s="12">
        <f t="shared" ref="BR112:BS112" si="1834">SUM(BR113:BR115)</f>
        <v>0</v>
      </c>
      <c r="BS112" s="12">
        <f t="shared" si="1834"/>
        <v>0</v>
      </c>
      <c r="BT112" s="12">
        <f t="shared" ref="BT112" si="1835">SUM(BT113:BT115)</f>
        <v>0</v>
      </c>
      <c r="BU112" s="12">
        <f t="shared" si="1832"/>
        <v>0</v>
      </c>
      <c r="BV112" s="12">
        <f t="shared" si="1832"/>
        <v>0</v>
      </c>
      <c r="BW112" s="12">
        <f t="shared" ref="BW112:BX112" si="1836">SUM(BW113:BW115)</f>
        <v>0</v>
      </c>
      <c r="BX112" s="12">
        <f t="shared" si="1836"/>
        <v>0</v>
      </c>
      <c r="BY112" s="12">
        <f>SUM(BY113:BY115)</f>
        <v>0</v>
      </c>
      <c r="BZ112" s="12">
        <f>SUM(BZ113:BZ115)</f>
        <v>0</v>
      </c>
      <c r="CA112" s="12">
        <f>SUM(CA113:CA115)</f>
        <v>0</v>
      </c>
      <c r="CB112" s="12">
        <f t="shared" ref="CB112" si="1837">SUM(CB113:CB115)</f>
        <v>0</v>
      </c>
      <c r="CC112" s="12">
        <f>SUM(CC113:CC115)</f>
        <v>0</v>
      </c>
      <c r="CD112" s="12">
        <f>SUM(CD113:CD115)</f>
        <v>0</v>
      </c>
      <c r="CE112" s="12">
        <f t="shared" ref="CE112" si="1838">SUM(CE113:CE115)</f>
        <v>0</v>
      </c>
      <c r="CF112" s="12">
        <f>SUM(CF113:CF115)</f>
        <v>0</v>
      </c>
      <c r="CG112" s="12">
        <f>SUM(CG113:CG115)</f>
        <v>0</v>
      </c>
      <c r="CH112" s="12">
        <f t="shared" ref="CH112" si="1839">SUM(CH113:CH115)</f>
        <v>0</v>
      </c>
      <c r="CI112" s="12">
        <f>SUM(CI113:CI115)</f>
        <v>0</v>
      </c>
      <c r="CJ112" s="12">
        <f>SUM(CJ113:CJ115)</f>
        <v>0</v>
      </c>
      <c r="CK112" s="12">
        <f t="shared" ref="CK112" si="1840">SUM(CK113:CK115)</f>
        <v>0</v>
      </c>
      <c r="CL112" s="12">
        <f>SUM(CL113:CL115)</f>
        <v>0</v>
      </c>
      <c r="CM112" s="12">
        <f>SUM(CM113:CM115)</f>
        <v>0</v>
      </c>
      <c r="CN112" s="12">
        <f t="shared" ref="CN112:CO112" si="1841">SUM(CN113:CN115)</f>
        <v>0</v>
      </c>
      <c r="CO112" s="12">
        <f t="shared" si="1841"/>
        <v>0</v>
      </c>
      <c r="CP112" s="12">
        <f>SUM(CP113:CP115)</f>
        <v>0</v>
      </c>
      <c r="CQ112" s="12">
        <f t="shared" ref="CQ112" si="1842">SUM(CQ113:CQ115)</f>
        <v>0</v>
      </c>
      <c r="CR112" s="12">
        <f>SUM(CR113:CR115)</f>
        <v>0</v>
      </c>
      <c r="CS112" s="12">
        <f>SUM(CS113:CS115)</f>
        <v>0</v>
      </c>
      <c r="CT112" s="12">
        <f t="shared" ref="CT112" si="1843">SUM(CT113:CT115)</f>
        <v>0</v>
      </c>
      <c r="CU112" s="12">
        <f>SUM(CU113:CU115)</f>
        <v>0</v>
      </c>
      <c r="CV112" s="12">
        <f t="shared" ref="CV112:DD112" si="1844">SUM(CV113:CV115)</f>
        <v>0</v>
      </c>
      <c r="CW112" s="12">
        <f t="shared" ref="CW112" si="1845">SUM(CW113:CW115)</f>
        <v>0</v>
      </c>
      <c r="CX112" s="12">
        <f t="shared" si="1844"/>
        <v>0</v>
      </c>
      <c r="CY112" s="12">
        <f t="shared" si="1844"/>
        <v>0</v>
      </c>
      <c r="CZ112" s="12">
        <f t="shared" si="1844"/>
        <v>0</v>
      </c>
      <c r="DA112" s="12">
        <f t="shared" ref="DA112:DB112" si="1846">SUM(DA113:DA115)</f>
        <v>0</v>
      </c>
      <c r="DB112" s="12">
        <f t="shared" si="1846"/>
        <v>0</v>
      </c>
      <c r="DC112" s="12">
        <f t="shared" ref="DC112" si="1847">SUM(DC113:DC115)</f>
        <v>0</v>
      </c>
      <c r="DD112" s="12">
        <f t="shared" si="1844"/>
        <v>0</v>
      </c>
      <c r="DE112" s="12">
        <f t="shared" ref="DE112" si="1848">SUM(DE113:DE115)</f>
        <v>0</v>
      </c>
      <c r="DF112" s="12">
        <f t="shared" ref="DF112:DJ112" si="1849">SUM(DF113:DF115)</f>
        <v>0</v>
      </c>
      <c r="DG112" s="12">
        <f t="shared" si="1849"/>
        <v>0</v>
      </c>
      <c r="DH112" s="12">
        <f t="shared" ref="DH112:DI112" si="1850">SUM(DH113:DH115)</f>
        <v>0</v>
      </c>
      <c r="DI112" s="12">
        <f t="shared" si="1850"/>
        <v>0</v>
      </c>
      <c r="DJ112" s="12">
        <f t="shared" si="1849"/>
        <v>0</v>
      </c>
      <c r="DK112" s="12">
        <f t="shared" ref="DK112:HV112" si="1851">SUM(DK113:DK115)</f>
        <v>0</v>
      </c>
      <c r="DL112" s="12">
        <f t="shared" si="1851"/>
        <v>0</v>
      </c>
      <c r="DM112" s="12">
        <f t="shared" ref="DM112" si="1852">SUM(DM113:DM115)</f>
        <v>0</v>
      </c>
      <c r="DN112" s="12">
        <f t="shared" si="1851"/>
        <v>70000</v>
      </c>
      <c r="DO112" s="12">
        <f t="shared" si="1851"/>
        <v>70000</v>
      </c>
      <c r="DP112" s="12">
        <f t="shared" ref="DP112" si="1853">SUM(DP113:DP115)</f>
        <v>0</v>
      </c>
      <c r="DQ112" s="12">
        <f t="shared" si="1851"/>
        <v>0</v>
      </c>
      <c r="DR112" s="12">
        <f t="shared" si="1851"/>
        <v>0</v>
      </c>
      <c r="DS112" s="12">
        <f t="shared" ref="DS112" si="1854">SUM(DS113:DS115)</f>
        <v>0</v>
      </c>
      <c r="DT112" s="12">
        <f t="shared" si="1851"/>
        <v>0</v>
      </c>
      <c r="DU112" s="12">
        <f t="shared" si="1851"/>
        <v>0</v>
      </c>
      <c r="DV112" s="12">
        <f t="shared" ref="DV112" si="1855">SUM(DV113:DV115)</f>
        <v>0</v>
      </c>
      <c r="DW112" s="12">
        <f t="shared" si="1851"/>
        <v>10000</v>
      </c>
      <c r="DX112" s="12">
        <f t="shared" si="1851"/>
        <v>10000</v>
      </c>
      <c r="DY112" s="12">
        <f t="shared" ref="DY112:DZ112" si="1856">SUM(DY113:DY115)</f>
        <v>0</v>
      </c>
      <c r="DZ112" s="12">
        <f t="shared" si="1856"/>
        <v>126070</v>
      </c>
      <c r="EA112" s="12">
        <f t="shared" si="1851"/>
        <v>15900.43</v>
      </c>
      <c r="EB112" s="12">
        <f t="shared" ref="EB112" si="1857">SUM(EB113:EB115)</f>
        <v>0</v>
      </c>
      <c r="EC112" s="12">
        <f t="shared" si="1851"/>
        <v>0</v>
      </c>
      <c r="ED112" s="12">
        <f t="shared" ref="ED112:EL112" si="1858">SUM(ED113:ED115)</f>
        <v>0</v>
      </c>
      <c r="EE112" s="12">
        <f t="shared" ref="EE112" si="1859">SUM(EE113:EE115)</f>
        <v>0</v>
      </c>
      <c r="EF112" s="12">
        <f t="shared" si="1858"/>
        <v>0</v>
      </c>
      <c r="EG112" s="12">
        <f t="shared" si="1858"/>
        <v>0</v>
      </c>
      <c r="EH112" s="12">
        <f t="shared" ref="EH112" si="1860">SUM(EH113:EH115)</f>
        <v>0</v>
      </c>
      <c r="EI112" s="12">
        <f t="shared" si="1858"/>
        <v>0</v>
      </c>
      <c r="EJ112" s="12">
        <f t="shared" si="1858"/>
        <v>0</v>
      </c>
      <c r="EK112" s="12">
        <f t="shared" si="1858"/>
        <v>0</v>
      </c>
      <c r="EL112" s="12">
        <f t="shared" si="1858"/>
        <v>0</v>
      </c>
      <c r="EM112" s="12">
        <f t="shared" ref="EM112:EU112" si="1861">SUM(EM113:EM115)</f>
        <v>4698.24</v>
      </c>
      <c r="EN112" s="12">
        <f t="shared" ref="EN112:EO112" si="1862">SUM(EN113:EN115)</f>
        <v>0</v>
      </c>
      <c r="EO112" s="12">
        <f t="shared" si="1862"/>
        <v>0</v>
      </c>
      <c r="EP112" s="12">
        <f t="shared" ref="EP112" si="1863">SUM(EP113:EP115)</f>
        <v>1073.99</v>
      </c>
      <c r="EQ112" s="12">
        <f t="shared" si="1861"/>
        <v>23500000</v>
      </c>
      <c r="ER112" s="12">
        <f t="shared" si="1861"/>
        <v>27500000</v>
      </c>
      <c r="ES112" s="12">
        <f t="shared" ref="ES112:ET112" si="1864">SUM(ES113:ES115)</f>
        <v>0</v>
      </c>
      <c r="ET112" s="12">
        <f t="shared" si="1864"/>
        <v>0</v>
      </c>
      <c r="EU112" s="12">
        <f t="shared" si="1861"/>
        <v>0</v>
      </c>
      <c r="EV112" s="12">
        <f t="shared" si="1851"/>
        <v>0</v>
      </c>
      <c r="EW112" s="12">
        <f t="shared" si="1851"/>
        <v>0</v>
      </c>
      <c r="EX112" s="12">
        <f t="shared" ref="EX112" si="1865">SUM(EX113:EX115)</f>
        <v>0</v>
      </c>
      <c r="EY112" s="12">
        <f t="shared" si="1851"/>
        <v>0</v>
      </c>
      <c r="EZ112" s="12">
        <f t="shared" si="1851"/>
        <v>0</v>
      </c>
      <c r="FA112" s="12">
        <f t="shared" ref="FA112" si="1866">SUM(FA113:FA115)</f>
        <v>0</v>
      </c>
      <c r="FB112" s="12">
        <f t="shared" si="1851"/>
        <v>0</v>
      </c>
      <c r="FC112" s="12">
        <f t="shared" si="1851"/>
        <v>0</v>
      </c>
      <c r="FD112" s="12">
        <f t="shared" ref="FD112:FE112" si="1867">SUM(FD113:FD115)</f>
        <v>0</v>
      </c>
      <c r="FE112" s="12">
        <f t="shared" si="1867"/>
        <v>0</v>
      </c>
      <c r="FF112" s="12">
        <f>SUM(FF113:FF115)</f>
        <v>0</v>
      </c>
      <c r="FG112" s="12">
        <f>SUM(FG113:FG115)</f>
        <v>0</v>
      </c>
      <c r="FH112" s="12">
        <f>SUM(FH113:FH115)</f>
        <v>0</v>
      </c>
      <c r="FI112" s="12">
        <f t="shared" si="1851"/>
        <v>0</v>
      </c>
      <c r="FJ112" s="12">
        <f t="shared" ref="FJ112:FK112" si="1868">SUM(FJ113:FJ115)</f>
        <v>0</v>
      </c>
      <c r="FK112" s="12">
        <f t="shared" si="1868"/>
        <v>0</v>
      </c>
      <c r="FL112" s="12">
        <f t="shared" si="1851"/>
        <v>0</v>
      </c>
      <c r="FM112" s="12">
        <f t="shared" ref="FM112" si="1869">SUM(FM113:FM115)</f>
        <v>0</v>
      </c>
      <c r="FN112" s="12">
        <f t="shared" si="1851"/>
        <v>0</v>
      </c>
      <c r="FO112" s="12">
        <f t="shared" ref="FO112:FW112" si="1870">SUM(FO113:FO115)</f>
        <v>0</v>
      </c>
      <c r="FP112" s="12">
        <f t="shared" ref="FP112" si="1871">SUM(FP113:FP115)</f>
        <v>0</v>
      </c>
      <c r="FQ112" s="12">
        <f t="shared" si="1870"/>
        <v>0</v>
      </c>
      <c r="FR112" s="12">
        <f t="shared" si="1870"/>
        <v>0</v>
      </c>
      <c r="FS112" s="12">
        <f t="shared" ref="FS112" si="1872">SUM(FS113:FS115)</f>
        <v>0</v>
      </c>
      <c r="FT112" s="12">
        <f t="shared" si="1870"/>
        <v>0</v>
      </c>
      <c r="FU112" s="12">
        <f t="shared" si="1870"/>
        <v>0</v>
      </c>
      <c r="FV112" s="12">
        <f t="shared" si="1870"/>
        <v>0</v>
      </c>
      <c r="FW112" s="12">
        <f t="shared" si="1870"/>
        <v>0</v>
      </c>
      <c r="FX112" s="12">
        <f t="shared" ref="FX112:GF112" si="1873">SUM(FX113:FX115)</f>
        <v>0</v>
      </c>
      <c r="FY112" s="12">
        <f t="shared" ref="FY112" si="1874">SUM(FY113:FY115)</f>
        <v>0</v>
      </c>
      <c r="FZ112" s="12">
        <f t="shared" ref="FZ112" si="1875">SUM(FZ113:FZ115)</f>
        <v>0</v>
      </c>
      <c r="GA112" s="12">
        <f>SUM(GA113:GA115)</f>
        <v>0</v>
      </c>
      <c r="GB112" s="12">
        <f t="shared" si="1873"/>
        <v>0</v>
      </c>
      <c r="GC112" s="12">
        <f t="shared" si="1873"/>
        <v>0</v>
      </c>
      <c r="GD112" s="12">
        <f t="shared" ref="GD112:GE112" si="1876">SUM(GD113:GD115)</f>
        <v>0</v>
      </c>
      <c r="GE112" s="12">
        <f t="shared" si="1876"/>
        <v>0</v>
      </c>
      <c r="GF112" s="12">
        <f t="shared" si="1873"/>
        <v>0</v>
      </c>
      <c r="GG112" s="12">
        <f t="shared" si="1851"/>
        <v>0</v>
      </c>
      <c r="GH112" s="12">
        <f t="shared" si="1851"/>
        <v>0</v>
      </c>
      <c r="GI112" s="12">
        <f t="shared" ref="GI112" si="1877">SUM(GI113:GI115)</f>
        <v>0</v>
      </c>
      <c r="GJ112" s="12">
        <f t="shared" si="1851"/>
        <v>0</v>
      </c>
      <c r="GK112" s="12">
        <f t="shared" si="1851"/>
        <v>0</v>
      </c>
      <c r="GL112" s="12">
        <f t="shared" ref="GL112" si="1878">SUM(GL113:GL115)</f>
        <v>0</v>
      </c>
      <c r="GM112" s="12">
        <f t="shared" si="1851"/>
        <v>0</v>
      </c>
      <c r="GN112" s="12">
        <f t="shared" si="1851"/>
        <v>0</v>
      </c>
      <c r="GO112" s="12">
        <f t="shared" ref="GO112" si="1879">SUM(GO113:GO115)</f>
        <v>0</v>
      </c>
      <c r="GP112" s="12">
        <f t="shared" si="1851"/>
        <v>0</v>
      </c>
      <c r="GQ112" s="12">
        <f t="shared" si="1851"/>
        <v>0</v>
      </c>
      <c r="GR112" s="12">
        <f t="shared" ref="GR112" si="1880">SUM(GR113:GR115)</f>
        <v>0</v>
      </c>
      <c r="GS112" s="12">
        <f t="shared" si="1851"/>
        <v>0</v>
      </c>
      <c r="GT112" s="12">
        <f t="shared" si="1851"/>
        <v>0</v>
      </c>
      <c r="GU112" s="12">
        <f t="shared" ref="GU112:GV112" si="1881">SUM(GU113:GU115)</f>
        <v>0</v>
      </c>
      <c r="GV112" s="12">
        <f t="shared" si="1881"/>
        <v>0</v>
      </c>
      <c r="GW112" s="12">
        <f t="shared" si="1851"/>
        <v>0</v>
      </c>
      <c r="GX112" s="12">
        <f t="shared" ref="GX112" si="1882">SUM(GX113:GX115)</f>
        <v>0</v>
      </c>
      <c r="GY112" s="12">
        <f t="shared" si="1851"/>
        <v>0</v>
      </c>
      <c r="GZ112" s="12">
        <f t="shared" ref="GZ112:HH112" si="1883">SUM(GZ113:GZ115)</f>
        <v>0</v>
      </c>
      <c r="HA112" s="12">
        <f t="shared" ref="HA112" si="1884">SUM(HA113:HA115)</f>
        <v>0</v>
      </c>
      <c r="HB112" s="12">
        <f t="shared" si="1883"/>
        <v>0</v>
      </c>
      <c r="HC112" s="12">
        <f t="shared" si="1883"/>
        <v>0</v>
      </c>
      <c r="HD112" s="12">
        <f t="shared" ref="HD112" si="1885">SUM(HD113:HD115)</f>
        <v>0</v>
      </c>
      <c r="HE112" s="12">
        <f t="shared" si="1883"/>
        <v>0</v>
      </c>
      <c r="HF112" s="12">
        <f t="shared" si="1883"/>
        <v>0</v>
      </c>
      <c r="HG112" s="12">
        <f t="shared" si="1883"/>
        <v>0</v>
      </c>
      <c r="HH112" s="12">
        <f t="shared" si="1883"/>
        <v>0</v>
      </c>
      <c r="HI112" s="12">
        <f t="shared" ref="HI112:HQ112" si="1886">SUM(HI113:HI115)</f>
        <v>0</v>
      </c>
      <c r="HJ112" s="12">
        <f t="shared" ref="HJ112" si="1887">SUM(HJ113:HJ115)</f>
        <v>2000000</v>
      </c>
      <c r="HK112" s="12">
        <f t="shared" ref="HK112" si="1888">SUM(HK113:HK115)</f>
        <v>2000000</v>
      </c>
      <c r="HL112" s="12">
        <f>SUM(HL113:HL115)</f>
        <v>0</v>
      </c>
      <c r="HM112" s="12">
        <f t="shared" si="1886"/>
        <v>0</v>
      </c>
      <c r="HN112" s="12">
        <f t="shared" si="1886"/>
        <v>0</v>
      </c>
      <c r="HO112" s="12">
        <f t="shared" ref="HO112:HP112" si="1889">SUM(HO113:HO115)</f>
        <v>0</v>
      </c>
      <c r="HP112" s="12">
        <f t="shared" si="1889"/>
        <v>0</v>
      </c>
      <c r="HQ112" s="12">
        <f t="shared" si="1886"/>
        <v>0</v>
      </c>
      <c r="HR112" s="12">
        <f t="shared" si="1851"/>
        <v>0</v>
      </c>
      <c r="HS112" s="12">
        <f t="shared" si="1851"/>
        <v>0</v>
      </c>
      <c r="HT112" s="12">
        <f t="shared" ref="HT112" si="1890">SUM(HT113:HT115)</f>
        <v>0</v>
      </c>
      <c r="HU112" s="12">
        <f t="shared" si="1851"/>
        <v>0</v>
      </c>
      <c r="HV112" s="12">
        <f t="shared" si="1851"/>
        <v>0</v>
      </c>
      <c r="HW112" s="12">
        <f t="shared" ref="HW112" si="1891">SUM(HW113:HW115)</f>
        <v>0</v>
      </c>
      <c r="HX112" s="12">
        <f t="shared" ref="HX112:JJ112" si="1892">SUM(HX113:HX115)</f>
        <v>0</v>
      </c>
      <c r="HY112" s="12">
        <f t="shared" si="1892"/>
        <v>0</v>
      </c>
      <c r="HZ112" s="12">
        <f t="shared" ref="HZ112" si="1893">SUM(HZ113:HZ115)</f>
        <v>0</v>
      </c>
      <c r="IA112" s="12">
        <f t="shared" si="1892"/>
        <v>0</v>
      </c>
      <c r="IB112" s="12">
        <f t="shared" si="1892"/>
        <v>0</v>
      </c>
      <c r="IC112" s="12">
        <f t="shared" ref="IC112" si="1894">SUM(IC113:IC115)</f>
        <v>0</v>
      </c>
      <c r="ID112" s="12">
        <f t="shared" si="1892"/>
        <v>0</v>
      </c>
      <c r="IE112" s="12">
        <f t="shared" si="1892"/>
        <v>0</v>
      </c>
      <c r="IF112" s="12">
        <f t="shared" ref="IF112:IG112" si="1895">SUM(IF113:IF115)</f>
        <v>0</v>
      </c>
      <c r="IG112" s="12">
        <f t="shared" si="1895"/>
        <v>200</v>
      </c>
      <c r="IH112" s="12">
        <f t="shared" si="1892"/>
        <v>200</v>
      </c>
      <c r="II112" s="12">
        <f t="shared" ref="II112" si="1896">SUM(II113:II115)</f>
        <v>0</v>
      </c>
      <c r="IJ112" s="12">
        <f t="shared" si="1892"/>
        <v>0</v>
      </c>
      <c r="IK112" s="12">
        <f t="shared" ref="IK112:IQ112" si="1897">SUM(IK113:IK115)</f>
        <v>0</v>
      </c>
      <c r="IL112" s="12">
        <f t="shared" ref="IL112" si="1898">SUM(IL113:IL115)</f>
        <v>0</v>
      </c>
      <c r="IM112" s="12">
        <f t="shared" si="1897"/>
        <v>0</v>
      </c>
      <c r="IN112" s="12">
        <f t="shared" si="1897"/>
        <v>0</v>
      </c>
      <c r="IO112" s="12">
        <f t="shared" ref="IO112" si="1899">SUM(IO113:IO115)</f>
        <v>0</v>
      </c>
      <c r="IP112" s="12">
        <f t="shared" si="1897"/>
        <v>0</v>
      </c>
      <c r="IQ112" s="12">
        <f t="shared" si="1897"/>
        <v>0</v>
      </c>
      <c r="IR112" s="12">
        <f t="shared" ref="IR112:IY112" si="1900">SUM(IR113:IR115)</f>
        <v>0</v>
      </c>
      <c r="IS112" s="12">
        <f t="shared" ref="IS112" si="1901">SUM(IS113:IS115)</f>
        <v>0</v>
      </c>
      <c r="IT112" s="12">
        <f t="shared" si="1900"/>
        <v>0</v>
      </c>
      <c r="IU112" s="12">
        <f t="shared" ref="IU112:IV112" si="1902">SUM(IU113:IU115)</f>
        <v>0</v>
      </c>
      <c r="IV112" s="12">
        <f t="shared" si="1902"/>
        <v>0</v>
      </c>
      <c r="IW112" s="12">
        <f>SUM(IW113:IW115)</f>
        <v>0</v>
      </c>
      <c r="IX112" s="12">
        <f t="shared" si="1900"/>
        <v>0</v>
      </c>
      <c r="IY112" s="12">
        <f t="shared" si="1900"/>
        <v>0</v>
      </c>
      <c r="IZ112" s="12">
        <f t="shared" ref="IZ112:JA112" si="1903">SUM(IZ113:IZ115)</f>
        <v>0</v>
      </c>
      <c r="JA112" s="12">
        <f t="shared" si="1903"/>
        <v>0</v>
      </c>
      <c r="JB112" s="12">
        <f t="shared" si="1892"/>
        <v>0</v>
      </c>
      <c r="JC112" s="12">
        <f t="shared" ref="JC112" si="1904">SUM(JC113:JC115)</f>
        <v>0</v>
      </c>
      <c r="JD112" s="12">
        <f t="shared" si="1892"/>
        <v>0</v>
      </c>
      <c r="JE112" s="12">
        <f t="shared" si="1892"/>
        <v>0</v>
      </c>
      <c r="JF112" s="12">
        <f t="shared" ref="JF112" si="1905">SUM(JF113:JF115)</f>
        <v>70000</v>
      </c>
      <c r="JG112" s="12">
        <f t="shared" si="1892"/>
        <v>70000</v>
      </c>
      <c r="JH112" s="12">
        <f t="shared" si="1892"/>
        <v>0</v>
      </c>
      <c r="JI112" s="12">
        <f t="shared" ref="JI112" si="1906">SUM(JI113:JI115)</f>
        <v>0</v>
      </c>
      <c r="JJ112" s="12">
        <f t="shared" si="1892"/>
        <v>0</v>
      </c>
      <c r="JK112" s="12">
        <f t="shared" ref="JK112:JL112" si="1907">SUM(JK113:JK115)</f>
        <v>0</v>
      </c>
      <c r="JL112" s="12">
        <f t="shared" si="1907"/>
        <v>0</v>
      </c>
      <c r="JM112" s="12">
        <f t="shared" ref="JM112:JU112" si="1908">SUM(JM113:JM115)</f>
        <v>0</v>
      </c>
      <c r="JN112" s="12">
        <f t="shared" si="1908"/>
        <v>0</v>
      </c>
      <c r="JO112" s="12">
        <f t="shared" ref="JO112" si="1909">SUM(JO113:JO115)</f>
        <v>10000</v>
      </c>
      <c r="JP112" s="12">
        <f t="shared" si="1908"/>
        <v>10000</v>
      </c>
      <c r="JQ112" s="12">
        <f t="shared" ref="JQ112:JT112" si="1910">SUM(JQ113:JQ115)</f>
        <v>0</v>
      </c>
      <c r="JR112" s="12">
        <f t="shared" ref="JR112" si="1911">SUM(JR113:JR115)</f>
        <v>126270</v>
      </c>
      <c r="JS112" s="12">
        <f t="shared" si="1910"/>
        <v>16100.43</v>
      </c>
      <c r="JT112" s="12">
        <f t="shared" si="1910"/>
        <v>0</v>
      </c>
      <c r="JU112" s="12">
        <f t="shared" si="1908"/>
        <v>0</v>
      </c>
      <c r="JV112" s="12">
        <f t="shared" ref="JV112:JX112" si="1912">SUM(JV113:JV115)</f>
        <v>0</v>
      </c>
      <c r="JW112" s="12">
        <f t="shared" ref="JW112" si="1913">SUM(JW113:JW115)</f>
        <v>0</v>
      </c>
      <c r="JX112" s="12">
        <f t="shared" si="1912"/>
        <v>0</v>
      </c>
      <c r="JY112" s="12">
        <f t="shared" ref="JY112:KA112" si="1914">SUM(JY113:JY115)</f>
        <v>0</v>
      </c>
      <c r="JZ112" s="12">
        <f t="shared" ref="JZ112" si="1915">SUM(JZ113:JZ115)</f>
        <v>0</v>
      </c>
      <c r="KA112" s="12">
        <f t="shared" si="1914"/>
        <v>0</v>
      </c>
      <c r="KB112" s="12">
        <f t="shared" ref="KB112" si="1916">SUM(KB113:KB115)</f>
        <v>0</v>
      </c>
      <c r="KC112" s="12">
        <f t="shared" ref="KC112" si="1917">SUM(KC113:KC115)</f>
        <v>0</v>
      </c>
      <c r="KD112" s="12">
        <f t="shared" ref="KD112:KE112" si="1918">SUM(KD113:KD115)</f>
        <v>0</v>
      </c>
      <c r="KE112" s="12">
        <f t="shared" si="1918"/>
        <v>4698.24</v>
      </c>
      <c r="KF112" s="12">
        <f t="shared" ref="KF112:KG112" si="1919">SUM(KF113:KF115)</f>
        <v>2000000</v>
      </c>
      <c r="KG112" s="12">
        <f t="shared" si="1919"/>
        <v>2001073.99</v>
      </c>
      <c r="KH112" s="12">
        <f t="shared" ref="KH112:KL112" si="1920">SUM(KH113:KH115)</f>
        <v>1073.99</v>
      </c>
      <c r="KI112" s="12">
        <f t="shared" si="1920"/>
        <v>23500000</v>
      </c>
      <c r="KJ112" s="12">
        <f t="shared" ref="KJ112:KK112" si="1921">SUM(KJ113:KJ115)</f>
        <v>27500000</v>
      </c>
      <c r="KK112" s="12">
        <f t="shared" si="1921"/>
        <v>0</v>
      </c>
      <c r="KL112" s="12">
        <f t="shared" si="1920"/>
        <v>0</v>
      </c>
    </row>
    <row r="113" spans="1:298" x14ac:dyDescent="0.25">
      <c r="A113" s="5">
        <v>5201</v>
      </c>
      <c r="B113" s="9" t="s">
        <v>249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/>
      <c r="AM113" s="13"/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13">
        <v>0</v>
      </c>
      <c r="BR113" s="13">
        <v>0</v>
      </c>
      <c r="BS113" s="13">
        <v>0</v>
      </c>
      <c r="BT113" s="13">
        <v>0</v>
      </c>
      <c r="BU113" s="13">
        <v>0</v>
      </c>
      <c r="BV113" s="13">
        <v>0</v>
      </c>
      <c r="BW113" s="13"/>
      <c r="BX113" s="13"/>
      <c r="BY113" s="13">
        <v>0</v>
      </c>
      <c r="BZ113" s="13">
        <v>0</v>
      </c>
      <c r="CA113" s="13">
        <v>0</v>
      </c>
      <c r="CB113" s="13">
        <v>0</v>
      </c>
      <c r="CC113" s="13">
        <v>0</v>
      </c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3">
        <v>0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3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3">
        <v>0</v>
      </c>
      <c r="DH113" s="13"/>
      <c r="DI113" s="13"/>
      <c r="DJ113" s="13">
        <v>0</v>
      </c>
      <c r="DK113" s="13">
        <v>0</v>
      </c>
      <c r="DL113" s="13">
        <v>0</v>
      </c>
      <c r="DM113" s="13">
        <v>0</v>
      </c>
      <c r="DN113" s="13">
        <v>70000</v>
      </c>
      <c r="DO113" s="13">
        <v>70000</v>
      </c>
      <c r="DP113" s="13">
        <v>0</v>
      </c>
      <c r="DQ113" s="13">
        <v>0</v>
      </c>
      <c r="DR113" s="13">
        <v>0</v>
      </c>
      <c r="DS113" s="13">
        <v>0</v>
      </c>
      <c r="DT113" s="13">
        <v>0</v>
      </c>
      <c r="DU113" s="13">
        <v>0</v>
      </c>
      <c r="DV113" s="13">
        <v>0</v>
      </c>
      <c r="DW113" s="13">
        <v>0</v>
      </c>
      <c r="DX113" s="13">
        <v>0</v>
      </c>
      <c r="DY113" s="13">
        <v>0</v>
      </c>
      <c r="DZ113" s="13">
        <v>5970</v>
      </c>
      <c r="EA113" s="13">
        <v>5969.05</v>
      </c>
      <c r="EB113" s="13">
        <v>0</v>
      </c>
      <c r="EC113" s="13">
        <v>0</v>
      </c>
      <c r="ED113" s="13">
        <v>0</v>
      </c>
      <c r="EE113" s="13">
        <v>0</v>
      </c>
      <c r="EF113" s="13">
        <v>0</v>
      </c>
      <c r="EG113" s="13">
        <v>0</v>
      </c>
      <c r="EH113" s="13">
        <v>0</v>
      </c>
      <c r="EI113" s="13">
        <v>0</v>
      </c>
      <c r="EJ113" s="13">
        <v>0</v>
      </c>
      <c r="EK113" s="13">
        <v>0</v>
      </c>
      <c r="EL113" s="13">
        <v>0</v>
      </c>
      <c r="EM113" s="13">
        <v>0</v>
      </c>
      <c r="EN113" s="13">
        <v>0</v>
      </c>
      <c r="EO113" s="13">
        <v>0</v>
      </c>
      <c r="EP113" s="13">
        <v>0</v>
      </c>
      <c r="EQ113" s="13">
        <v>0</v>
      </c>
      <c r="ER113" s="13">
        <v>0</v>
      </c>
      <c r="ES113" s="13"/>
      <c r="ET113" s="13"/>
      <c r="EU113" s="13">
        <v>0</v>
      </c>
      <c r="EV113" s="13">
        <v>0</v>
      </c>
      <c r="EW113" s="13">
        <v>0</v>
      </c>
      <c r="EX113" s="13">
        <v>0</v>
      </c>
      <c r="EY113" s="13">
        <v>0</v>
      </c>
      <c r="EZ113" s="13">
        <v>0</v>
      </c>
      <c r="FA113" s="13">
        <v>0</v>
      </c>
      <c r="FB113" s="13">
        <v>0</v>
      </c>
      <c r="FC113" s="13">
        <v>0</v>
      </c>
      <c r="FD113" s="13">
        <v>0</v>
      </c>
      <c r="FE113" s="13">
        <v>0</v>
      </c>
      <c r="FF113" s="13">
        <v>0</v>
      </c>
      <c r="FG113" s="13">
        <v>0</v>
      </c>
      <c r="FH113" s="13">
        <v>0</v>
      </c>
      <c r="FI113" s="13">
        <v>0</v>
      </c>
      <c r="FJ113" s="13">
        <v>0</v>
      </c>
      <c r="FK113" s="13">
        <v>0</v>
      </c>
      <c r="FL113" s="13">
        <v>0</v>
      </c>
      <c r="FM113" s="13">
        <v>0</v>
      </c>
      <c r="FN113" s="13">
        <v>0</v>
      </c>
      <c r="FO113" s="13">
        <v>0</v>
      </c>
      <c r="FP113" s="13">
        <v>0</v>
      </c>
      <c r="FQ113" s="13">
        <v>0</v>
      </c>
      <c r="FR113" s="13">
        <v>0</v>
      </c>
      <c r="FS113" s="13">
        <v>0</v>
      </c>
      <c r="FT113" s="13">
        <v>0</v>
      </c>
      <c r="FU113" s="13">
        <v>0</v>
      </c>
      <c r="FV113" s="13">
        <v>0</v>
      </c>
      <c r="FW113" s="13">
        <v>0</v>
      </c>
      <c r="FX113" s="13">
        <v>0</v>
      </c>
      <c r="FY113" s="13">
        <v>0</v>
      </c>
      <c r="FZ113" s="13">
        <v>0</v>
      </c>
      <c r="GA113" s="13">
        <v>0</v>
      </c>
      <c r="GB113" s="13">
        <v>0</v>
      </c>
      <c r="GC113" s="13">
        <v>0</v>
      </c>
      <c r="GD113" s="13"/>
      <c r="GE113" s="13"/>
      <c r="GF113" s="13">
        <v>0</v>
      </c>
      <c r="GG113" s="13">
        <v>0</v>
      </c>
      <c r="GH113" s="13">
        <v>0</v>
      </c>
      <c r="GI113" s="13">
        <v>0</v>
      </c>
      <c r="GJ113" s="13">
        <v>0</v>
      </c>
      <c r="GK113" s="13">
        <v>0</v>
      </c>
      <c r="GL113" s="13">
        <v>0</v>
      </c>
      <c r="GM113" s="13">
        <v>0</v>
      </c>
      <c r="GN113" s="13">
        <v>0</v>
      </c>
      <c r="GO113" s="13">
        <v>0</v>
      </c>
      <c r="GP113" s="13">
        <v>0</v>
      </c>
      <c r="GQ113" s="13">
        <v>0</v>
      </c>
      <c r="GR113" s="13">
        <v>0</v>
      </c>
      <c r="GS113" s="13">
        <v>0</v>
      </c>
      <c r="GT113" s="13">
        <v>0</v>
      </c>
      <c r="GU113" s="13">
        <v>0</v>
      </c>
      <c r="GV113" s="13">
        <v>0</v>
      </c>
      <c r="GW113" s="13">
        <v>0</v>
      </c>
      <c r="GX113" s="13">
        <v>0</v>
      </c>
      <c r="GY113" s="13">
        <v>0</v>
      </c>
      <c r="GZ113" s="13">
        <v>0</v>
      </c>
      <c r="HA113" s="13">
        <v>0</v>
      </c>
      <c r="HB113" s="13">
        <v>0</v>
      </c>
      <c r="HC113" s="13">
        <v>0</v>
      </c>
      <c r="HD113" s="13">
        <v>0</v>
      </c>
      <c r="HE113" s="13">
        <v>0</v>
      </c>
      <c r="HF113" s="13">
        <v>0</v>
      </c>
      <c r="HG113" s="13">
        <v>0</v>
      </c>
      <c r="HH113" s="13">
        <v>0</v>
      </c>
      <c r="HI113" s="13">
        <v>0</v>
      </c>
      <c r="HJ113" s="13">
        <v>0</v>
      </c>
      <c r="HK113" s="13">
        <v>0</v>
      </c>
      <c r="HL113" s="13">
        <v>0</v>
      </c>
      <c r="HM113" s="13">
        <v>0</v>
      </c>
      <c r="HN113" s="13">
        <v>0</v>
      </c>
      <c r="HO113" s="13"/>
      <c r="HP113" s="13"/>
      <c r="HQ113" s="13">
        <v>0</v>
      </c>
      <c r="HR113" s="13">
        <v>0</v>
      </c>
      <c r="HS113" s="13">
        <v>0</v>
      </c>
      <c r="HT113" s="13">
        <v>0</v>
      </c>
      <c r="HU113" s="13">
        <v>0</v>
      </c>
      <c r="HV113" s="13">
        <v>0</v>
      </c>
      <c r="HW113" s="13">
        <v>0</v>
      </c>
      <c r="HX113" s="13">
        <v>0</v>
      </c>
      <c r="HY113" s="13">
        <v>0</v>
      </c>
      <c r="HZ113" s="13">
        <v>0</v>
      </c>
      <c r="IA113" s="13">
        <v>0</v>
      </c>
      <c r="IB113" s="13">
        <v>0</v>
      </c>
      <c r="IC113" s="13">
        <v>0</v>
      </c>
      <c r="ID113" s="13">
        <v>0</v>
      </c>
      <c r="IE113" s="13">
        <v>0</v>
      </c>
      <c r="IF113" s="13">
        <v>0</v>
      </c>
      <c r="IG113" s="13">
        <v>200</v>
      </c>
      <c r="IH113" s="13">
        <v>200</v>
      </c>
      <c r="II113" s="13">
        <v>0</v>
      </c>
      <c r="IJ113" s="13">
        <v>0</v>
      </c>
      <c r="IK113" s="13">
        <v>0</v>
      </c>
      <c r="IL113" s="13">
        <v>0</v>
      </c>
      <c r="IM113" s="13">
        <v>0</v>
      </c>
      <c r="IN113" s="13">
        <v>0</v>
      </c>
      <c r="IO113" s="13">
        <v>0</v>
      </c>
      <c r="IP113" s="13">
        <v>0</v>
      </c>
      <c r="IQ113" s="13">
        <v>0</v>
      </c>
      <c r="IR113" s="13">
        <v>0</v>
      </c>
      <c r="IS113" s="13">
        <v>0</v>
      </c>
      <c r="IT113" s="13">
        <v>0</v>
      </c>
      <c r="IU113" s="13">
        <v>0</v>
      </c>
      <c r="IV113" s="13">
        <v>0</v>
      </c>
      <c r="IW113" s="13">
        <v>0</v>
      </c>
      <c r="IX113" s="13">
        <v>0</v>
      </c>
      <c r="IY113" s="13">
        <v>0</v>
      </c>
      <c r="IZ113" s="13"/>
      <c r="JA113" s="13"/>
      <c r="JB113" s="13">
        <f>C113+BY113+AN113+DJ113+EU113+GF113+HQ113</f>
        <v>0</v>
      </c>
      <c r="JC113" s="13">
        <f>D113+BZ113+AO113+DK113+EV113+GG113+HR113</f>
        <v>0</v>
      </c>
      <c r="JD113" s="13">
        <f>E113+CA113+AP113+DL113+EW113+GH113+HS113</f>
        <v>0</v>
      </c>
      <c r="JE113" s="13">
        <f>F113+CB113+AQ113+DM113+EX113+GI113+HT113</f>
        <v>0</v>
      </c>
      <c r="JF113" s="13">
        <f>G113+CC113+AR113+DN113+EY113+GJ113+HU113</f>
        <v>70000</v>
      </c>
      <c r="JG113" s="13">
        <f>H113+CD113+AS113+DO113+EZ113+GK113+HV113</f>
        <v>70000</v>
      </c>
      <c r="JH113" s="13">
        <f>I113+CE113+AT113+DP113+FA113+GL113+HW113</f>
        <v>0</v>
      </c>
      <c r="JI113" s="13">
        <f>J113+CF113+AU113+DQ113+FB113+GM113+HX113</f>
        <v>0</v>
      </c>
      <c r="JJ113" s="13">
        <f>K113+CG113+AV113+DR113+FC113+GN113+HY113</f>
        <v>0</v>
      </c>
      <c r="JK113" s="13">
        <f>L113+CH113+AW113+DS113+FD113+GO113+HZ113</f>
        <v>0</v>
      </c>
      <c r="JL113" s="13">
        <f>M113+CI113+AX113+DT113+FE113+GP113+IA113</f>
        <v>0</v>
      </c>
      <c r="JM113" s="13">
        <f>N113+CJ113+AY113+DU113+FF113+GQ113+IB113</f>
        <v>0</v>
      </c>
      <c r="JN113" s="13">
        <f>O113+CK113+AZ113+DV113+FG113+GR113+IC113</f>
        <v>0</v>
      </c>
      <c r="JO113" s="13">
        <f>P113+CL113+BA113+DW113+FH113+GS113+ID113</f>
        <v>0</v>
      </c>
      <c r="JP113" s="13">
        <f>Q113+CM113+BB113+DX113+FI113+GT113+IE113</f>
        <v>0</v>
      </c>
      <c r="JQ113" s="13">
        <f>R113+CN113+BC113+DY113+FJ113+GU113+IF113</f>
        <v>0</v>
      </c>
      <c r="JR113" s="13">
        <f>S113+CO113+BD113+DZ113+FK113+GV113+IG113</f>
        <v>6170</v>
      </c>
      <c r="JS113" s="13">
        <f>T113+CP113+BE113+EA113+FL113+GW113+IH113</f>
        <v>6169.05</v>
      </c>
      <c r="JT113" s="13">
        <f>U113+CQ113+BF113+EB113+FM113+GX113+II113</f>
        <v>0</v>
      </c>
      <c r="JU113" s="13">
        <f>V113+CR113+BG113+EC113+FN113+GY113+IJ113</f>
        <v>0</v>
      </c>
      <c r="JV113" s="13">
        <f>W113+CS113+BH113+ED113+FO113+GZ113+IK113</f>
        <v>0</v>
      </c>
      <c r="JW113" s="13">
        <f>X113+CT113+BI113+EE113+FP113+HA113+IL113</f>
        <v>0</v>
      </c>
      <c r="JX113" s="13">
        <f>Y113+CU113+BJ113+EF113+FQ113+HB113+IM113</f>
        <v>0</v>
      </c>
      <c r="JY113" s="13">
        <f>Z113+BK113+CV113+EG113+FR113+HC113+IN113</f>
        <v>0</v>
      </c>
      <c r="JZ113" s="13">
        <f>AA113+BL113+CW113+EH113+FS113+HD113+IO113</f>
        <v>0</v>
      </c>
      <c r="KA113" s="13">
        <f>AB113+BM113+CX113+EI113+FT113+HE113+IP113</f>
        <v>0</v>
      </c>
      <c r="KB113" s="13">
        <f>AC113+BN113+CY113+EJ113+FU113+HF113+IQ113</f>
        <v>0</v>
      </c>
      <c r="KC113" s="13">
        <f>AD113+BO113+CZ113+EK113+FV113+HG113+IR113</f>
        <v>0</v>
      </c>
      <c r="KD113" s="13">
        <f>AE113+BP113+DA113+EL113+FW113+HH113+IS113</f>
        <v>0</v>
      </c>
      <c r="KE113" s="13">
        <f>AF113+BQ113+DB113+EM113+FX113+HI113+IT113</f>
        <v>0</v>
      </c>
      <c r="KF113" s="13">
        <f>AG113+BR113+DC113+EN113+FY113+HJ113+IU113</f>
        <v>0</v>
      </c>
      <c r="KG113" s="13">
        <f>AH113+BS113+DD113+EO113+FZ113+HK113+IV113</f>
        <v>0</v>
      </c>
      <c r="KH113" s="13">
        <f>AI113+BT113+DE113+EP113+GA113+HL113+IW113</f>
        <v>0</v>
      </c>
      <c r="KI113" s="13">
        <f>AJ113+BU113+DF113+EQ113+GB113+HM113+IX113</f>
        <v>0</v>
      </c>
      <c r="KJ113" s="13">
        <f>AK113+BV113+DG113+ER113+GC113+HN113+IY113</f>
        <v>0</v>
      </c>
      <c r="KK113" s="13">
        <f>AL113+BW113+DH113+ES113+GD113+HO113+IZ113</f>
        <v>0</v>
      </c>
      <c r="KL113" s="13">
        <f>AM113+BX113+DI113+ET113+GE113+HP113+JA113</f>
        <v>0</v>
      </c>
    </row>
    <row r="114" spans="1:298" x14ac:dyDescent="0.25">
      <c r="A114" s="5">
        <v>5202</v>
      </c>
      <c r="B114" s="9" t="s">
        <v>605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/>
      <c r="AM114" s="13"/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1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13">
        <v>0</v>
      </c>
      <c r="BR114" s="13">
        <v>0</v>
      </c>
      <c r="BS114" s="13">
        <v>0</v>
      </c>
      <c r="BT114" s="13">
        <v>0</v>
      </c>
      <c r="BU114" s="13">
        <v>0</v>
      </c>
      <c r="BV114" s="13">
        <v>0</v>
      </c>
      <c r="BW114" s="13"/>
      <c r="BX114" s="13"/>
      <c r="BY114" s="13">
        <v>0</v>
      </c>
      <c r="BZ114" s="13">
        <v>0</v>
      </c>
      <c r="CA114" s="13">
        <v>0</v>
      </c>
      <c r="CB114" s="13">
        <v>0</v>
      </c>
      <c r="CC114" s="13">
        <v>0</v>
      </c>
      <c r="CD114" s="13">
        <v>0</v>
      </c>
      <c r="CE114" s="13">
        <v>0</v>
      </c>
      <c r="CF114" s="13">
        <v>0</v>
      </c>
      <c r="CG114" s="13">
        <v>0</v>
      </c>
      <c r="CH114" s="13">
        <v>0</v>
      </c>
      <c r="CI114" s="13">
        <v>0</v>
      </c>
      <c r="CJ114" s="13">
        <v>0</v>
      </c>
      <c r="CK114" s="13">
        <v>0</v>
      </c>
      <c r="CL114" s="13">
        <v>0</v>
      </c>
      <c r="CM114" s="13">
        <v>0</v>
      </c>
      <c r="CN114" s="13">
        <v>0</v>
      </c>
      <c r="CO114" s="13">
        <v>0</v>
      </c>
      <c r="CP114" s="13">
        <v>0</v>
      </c>
      <c r="CQ114" s="13">
        <v>0</v>
      </c>
      <c r="CR114" s="13">
        <v>0</v>
      </c>
      <c r="CS114" s="13">
        <v>0</v>
      </c>
      <c r="CT114" s="13">
        <v>0</v>
      </c>
      <c r="CU114" s="13">
        <v>0</v>
      </c>
      <c r="CV114" s="13">
        <v>0</v>
      </c>
      <c r="CW114" s="13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3">
        <v>0</v>
      </c>
      <c r="DD114" s="13">
        <v>0</v>
      </c>
      <c r="DE114" s="13">
        <v>0</v>
      </c>
      <c r="DF114" s="13">
        <v>0</v>
      </c>
      <c r="DG114" s="13">
        <v>0</v>
      </c>
      <c r="DH114" s="13"/>
      <c r="DI114" s="13"/>
      <c r="DJ114" s="13">
        <v>0</v>
      </c>
      <c r="DK114" s="13">
        <v>0</v>
      </c>
      <c r="DL114" s="13">
        <v>0</v>
      </c>
      <c r="DM114" s="13">
        <v>0</v>
      </c>
      <c r="DN114" s="13">
        <v>0</v>
      </c>
      <c r="DO114" s="13">
        <v>0</v>
      </c>
      <c r="DP114" s="13">
        <v>0</v>
      </c>
      <c r="DQ114" s="13">
        <v>0</v>
      </c>
      <c r="DR114" s="13">
        <v>0</v>
      </c>
      <c r="DS114" s="13">
        <v>0</v>
      </c>
      <c r="DT114" s="13">
        <v>0</v>
      </c>
      <c r="DU114" s="13">
        <v>0</v>
      </c>
      <c r="DV114" s="13">
        <v>0</v>
      </c>
      <c r="DW114" s="13">
        <v>0</v>
      </c>
      <c r="DX114" s="13">
        <v>0</v>
      </c>
      <c r="DY114" s="13">
        <v>0</v>
      </c>
      <c r="DZ114" s="13">
        <v>0</v>
      </c>
      <c r="EA114" s="13">
        <v>0</v>
      </c>
      <c r="EB114" s="13">
        <v>0</v>
      </c>
      <c r="EC114" s="13">
        <v>0</v>
      </c>
      <c r="ED114" s="13">
        <v>0</v>
      </c>
      <c r="EE114" s="13">
        <v>0</v>
      </c>
      <c r="EF114" s="13">
        <v>0</v>
      </c>
      <c r="EG114" s="13">
        <v>0</v>
      </c>
      <c r="EH114" s="13">
        <v>0</v>
      </c>
      <c r="EI114" s="13">
        <v>0</v>
      </c>
      <c r="EJ114" s="13">
        <v>0</v>
      </c>
      <c r="EK114" s="13">
        <v>0</v>
      </c>
      <c r="EL114" s="13">
        <v>0</v>
      </c>
      <c r="EM114" s="13">
        <v>0</v>
      </c>
      <c r="EN114" s="13">
        <v>0</v>
      </c>
      <c r="EO114" s="13">
        <v>0</v>
      </c>
      <c r="EP114" s="13">
        <v>0</v>
      </c>
      <c r="EQ114" s="13">
        <v>23500000</v>
      </c>
      <c r="ER114" s="13">
        <v>27500000</v>
      </c>
      <c r="ES114" s="13"/>
      <c r="ET114" s="13"/>
      <c r="EU114" s="13">
        <v>0</v>
      </c>
      <c r="EV114" s="13">
        <v>0</v>
      </c>
      <c r="EW114" s="13">
        <v>0</v>
      </c>
      <c r="EX114" s="13">
        <v>0</v>
      </c>
      <c r="EY114" s="13">
        <v>0</v>
      </c>
      <c r="EZ114" s="13">
        <v>0</v>
      </c>
      <c r="FA114" s="13">
        <v>0</v>
      </c>
      <c r="FB114" s="13">
        <v>0</v>
      </c>
      <c r="FC114" s="13">
        <v>0</v>
      </c>
      <c r="FD114" s="13">
        <v>0</v>
      </c>
      <c r="FE114" s="13">
        <v>0</v>
      </c>
      <c r="FF114" s="13">
        <v>0</v>
      </c>
      <c r="FG114" s="13">
        <v>0</v>
      </c>
      <c r="FH114" s="13">
        <v>0</v>
      </c>
      <c r="FI114" s="13">
        <v>0</v>
      </c>
      <c r="FJ114" s="13">
        <v>0</v>
      </c>
      <c r="FK114" s="13">
        <v>0</v>
      </c>
      <c r="FL114" s="13">
        <v>0</v>
      </c>
      <c r="FM114" s="13">
        <v>0</v>
      </c>
      <c r="FN114" s="13">
        <v>0</v>
      </c>
      <c r="FO114" s="13">
        <v>0</v>
      </c>
      <c r="FP114" s="13">
        <v>0</v>
      </c>
      <c r="FQ114" s="13">
        <v>0</v>
      </c>
      <c r="FR114" s="13">
        <v>0</v>
      </c>
      <c r="FS114" s="13">
        <v>0</v>
      </c>
      <c r="FT114" s="13">
        <v>0</v>
      </c>
      <c r="FU114" s="13">
        <v>0</v>
      </c>
      <c r="FV114" s="13">
        <v>0</v>
      </c>
      <c r="FW114" s="13">
        <v>0</v>
      </c>
      <c r="FX114" s="13">
        <v>0</v>
      </c>
      <c r="FY114" s="13">
        <v>0</v>
      </c>
      <c r="FZ114" s="13">
        <v>0</v>
      </c>
      <c r="GA114" s="13">
        <v>0</v>
      </c>
      <c r="GB114" s="13">
        <v>0</v>
      </c>
      <c r="GC114" s="13">
        <v>0</v>
      </c>
      <c r="GD114" s="13"/>
      <c r="GE114" s="13"/>
      <c r="GF114" s="13">
        <v>0</v>
      </c>
      <c r="GG114" s="13">
        <v>0</v>
      </c>
      <c r="GH114" s="13">
        <v>0</v>
      </c>
      <c r="GI114" s="13">
        <v>0</v>
      </c>
      <c r="GJ114" s="13">
        <v>0</v>
      </c>
      <c r="GK114" s="13">
        <v>0</v>
      </c>
      <c r="GL114" s="13">
        <v>0</v>
      </c>
      <c r="GM114" s="13">
        <v>0</v>
      </c>
      <c r="GN114" s="13">
        <v>0</v>
      </c>
      <c r="GO114" s="13">
        <v>0</v>
      </c>
      <c r="GP114" s="13">
        <v>0</v>
      </c>
      <c r="GQ114" s="13">
        <v>0</v>
      </c>
      <c r="GR114" s="13">
        <v>0</v>
      </c>
      <c r="GS114" s="13">
        <v>0</v>
      </c>
      <c r="GT114" s="13">
        <v>0</v>
      </c>
      <c r="GU114" s="13">
        <v>0</v>
      </c>
      <c r="GV114" s="13">
        <v>0</v>
      </c>
      <c r="GW114" s="13">
        <v>0</v>
      </c>
      <c r="GX114" s="13">
        <v>0</v>
      </c>
      <c r="GY114" s="13">
        <v>0</v>
      </c>
      <c r="GZ114" s="13">
        <v>0</v>
      </c>
      <c r="HA114" s="13">
        <v>0</v>
      </c>
      <c r="HB114" s="13">
        <v>0</v>
      </c>
      <c r="HC114" s="13">
        <v>0</v>
      </c>
      <c r="HD114" s="13">
        <v>0</v>
      </c>
      <c r="HE114" s="13">
        <v>0</v>
      </c>
      <c r="HF114" s="13">
        <v>0</v>
      </c>
      <c r="HG114" s="13">
        <v>0</v>
      </c>
      <c r="HH114" s="13">
        <v>0</v>
      </c>
      <c r="HI114" s="13">
        <v>0</v>
      </c>
      <c r="HJ114" s="13">
        <v>0</v>
      </c>
      <c r="HK114" s="13">
        <v>0</v>
      </c>
      <c r="HL114" s="13">
        <v>0</v>
      </c>
      <c r="HM114" s="13">
        <v>0</v>
      </c>
      <c r="HN114" s="13">
        <v>0</v>
      </c>
      <c r="HO114" s="13"/>
      <c r="HP114" s="13"/>
      <c r="HQ114" s="13">
        <v>0</v>
      </c>
      <c r="HR114" s="13">
        <v>0</v>
      </c>
      <c r="HS114" s="13">
        <v>0</v>
      </c>
      <c r="HT114" s="13">
        <v>0</v>
      </c>
      <c r="HU114" s="13">
        <v>0</v>
      </c>
      <c r="HV114" s="13">
        <v>0</v>
      </c>
      <c r="HW114" s="13">
        <v>0</v>
      </c>
      <c r="HX114" s="13">
        <v>0</v>
      </c>
      <c r="HY114" s="13">
        <v>0</v>
      </c>
      <c r="HZ114" s="13">
        <v>0</v>
      </c>
      <c r="IA114" s="13">
        <v>0</v>
      </c>
      <c r="IB114" s="13">
        <v>0</v>
      </c>
      <c r="IC114" s="13">
        <v>0</v>
      </c>
      <c r="ID114" s="13">
        <v>0</v>
      </c>
      <c r="IE114" s="13">
        <v>0</v>
      </c>
      <c r="IF114" s="13">
        <v>0</v>
      </c>
      <c r="IG114" s="13">
        <v>0</v>
      </c>
      <c r="IH114" s="13">
        <v>0</v>
      </c>
      <c r="II114" s="13">
        <v>0</v>
      </c>
      <c r="IJ114" s="13">
        <v>0</v>
      </c>
      <c r="IK114" s="13">
        <v>0</v>
      </c>
      <c r="IL114" s="13">
        <v>0</v>
      </c>
      <c r="IM114" s="13">
        <v>0</v>
      </c>
      <c r="IN114" s="13">
        <v>0</v>
      </c>
      <c r="IO114" s="13">
        <v>0</v>
      </c>
      <c r="IP114" s="13">
        <v>0</v>
      </c>
      <c r="IQ114" s="13">
        <v>0</v>
      </c>
      <c r="IR114" s="13">
        <v>0</v>
      </c>
      <c r="IS114" s="13">
        <v>0</v>
      </c>
      <c r="IT114" s="13">
        <v>0</v>
      </c>
      <c r="IU114" s="13">
        <v>0</v>
      </c>
      <c r="IV114" s="13">
        <v>0</v>
      </c>
      <c r="IW114" s="13">
        <v>0</v>
      </c>
      <c r="IX114" s="13">
        <v>0</v>
      </c>
      <c r="IY114" s="13">
        <v>0</v>
      </c>
      <c r="IZ114" s="13"/>
      <c r="JA114" s="13"/>
      <c r="JB114" s="13">
        <f>C114+AN114+BY114+DJ114+EU114+GF114+HQ114</f>
        <v>0</v>
      </c>
      <c r="JC114" s="13">
        <f>D114+AO114+BZ114+DK114+EV114+GG114+HR114</f>
        <v>0</v>
      </c>
      <c r="JD114" s="13">
        <f>E114+AP114+CA114+DL114+EW114+GH114+HS114</f>
        <v>0</v>
      </c>
      <c r="JE114" s="13">
        <f>F114+AQ114+CB114+DM114+EX114+GI114+HT114</f>
        <v>0</v>
      </c>
      <c r="JF114" s="13">
        <f>G114+AR114+CC114+DN114+EY114+GJ114+HU114</f>
        <v>0</v>
      </c>
      <c r="JG114" s="13">
        <f>H114+AS114+CD114+DO114+EZ114+GK114+HV114</f>
        <v>0</v>
      </c>
      <c r="JH114" s="13">
        <f>I114+AT114+CE114+DP114+FA114+GL114+HW114</f>
        <v>0</v>
      </c>
      <c r="JI114" s="13">
        <f>J114+AU114+CF114+DQ114+FB114+GM114+HX114</f>
        <v>0</v>
      </c>
      <c r="JJ114" s="13">
        <f>K114+AV114+CG114+DR114+FC114+GN114+HY114</f>
        <v>0</v>
      </c>
      <c r="JK114" s="13">
        <f>L114+AW114+CH114+DS114+FD114+GO114+HZ114</f>
        <v>0</v>
      </c>
      <c r="JL114" s="13">
        <f>M114+AX114+CI114+DT114+FE114+GP114+IA114</f>
        <v>0</v>
      </c>
      <c r="JM114" s="13">
        <f>N114+AY114+CJ114+DU114+FF114+GQ114+IB114</f>
        <v>0</v>
      </c>
      <c r="JN114" s="13">
        <f>O114+AZ114+CK114+DV114+FG114+GR114+IC114</f>
        <v>0</v>
      </c>
      <c r="JO114" s="13">
        <f>P114+BA114+CL114+DW114+FH114+GS114+ID114</f>
        <v>0</v>
      </c>
      <c r="JP114" s="13">
        <f>Q114+BB114+CM114+DX114+FI114+GT114+IE114</f>
        <v>0</v>
      </c>
      <c r="JQ114" s="13">
        <f>R114+BC114+CN114+DY114+FJ114+GU114+IF114</f>
        <v>0</v>
      </c>
      <c r="JR114" s="13">
        <f>S114+BD114+CO114+DZ114+FK114+GV114+IG114</f>
        <v>0</v>
      </c>
      <c r="JS114" s="13">
        <f>T114+BE114+CP114+EA114+FL114+GW114+IH114</f>
        <v>0</v>
      </c>
      <c r="JT114" s="13">
        <f>U114+BF114+CQ114+EB114+FM114+GX114+II114</f>
        <v>0</v>
      </c>
      <c r="JU114" s="13">
        <f>V114+BG114+CR114+EC114+FN114+GY114+IJ114</f>
        <v>0</v>
      </c>
      <c r="JV114" s="13">
        <f>W114+BH114+CS114+ED114+FO114+GZ114+IK114</f>
        <v>0</v>
      </c>
      <c r="JW114" s="13">
        <f>X114+BI114+CT114+EE114+FP114+HA114+IL114</f>
        <v>0</v>
      </c>
      <c r="JX114" s="13">
        <f>Y114+BJ114+CU114+EF114+FQ114+HB114+IM114</f>
        <v>0</v>
      </c>
      <c r="JY114" s="13">
        <f>Z114+BK114+CV114+EG114+FR114+HC114+IN114</f>
        <v>0</v>
      </c>
      <c r="JZ114" s="13">
        <f>AA114+BL114+CW114+EH114+FS114+HD114+IO114</f>
        <v>0</v>
      </c>
      <c r="KA114" s="13">
        <f>AB114+BM114+CX114+EI114+FT114+HE114+IP114</f>
        <v>0</v>
      </c>
      <c r="KB114" s="13">
        <f>AC114+BN114+CY114+EJ114+FU114+HF114+IQ114</f>
        <v>0</v>
      </c>
      <c r="KC114" s="13">
        <f>AD114+BO114+CZ114+EK114+FV114+HG114+IR114</f>
        <v>0</v>
      </c>
      <c r="KD114" s="13">
        <f>AE114+BP114+DA114+EL114+FW114+HH114+IS114</f>
        <v>0</v>
      </c>
      <c r="KE114" s="13">
        <f>AF114+BQ114+DB114+EM114+FX114+HI114+IT114</f>
        <v>0</v>
      </c>
      <c r="KF114" s="13">
        <f>AG114+BR114+DC114+EN114+FY114+HJ114+IU114</f>
        <v>0</v>
      </c>
      <c r="KG114" s="13">
        <f>AH114+BS114+DD114+EO114+FZ114+HK114+IV114</f>
        <v>0</v>
      </c>
      <c r="KH114" s="13">
        <f>AI114+BT114+DE114+EP114+GA114+HL114+IW114</f>
        <v>0</v>
      </c>
      <c r="KI114" s="13">
        <f>AJ114+BU114+DF114+EQ114+GB114+HM114+IX114</f>
        <v>23500000</v>
      </c>
      <c r="KJ114" s="13">
        <f>AK114+BV114+DG114+ER114+GC114+HN114+IY114</f>
        <v>27500000</v>
      </c>
      <c r="KK114" s="13">
        <f>AL114+BW114+DH114+ES114+GD114+HO114+IZ114</f>
        <v>0</v>
      </c>
      <c r="KL114" s="13">
        <f>AM114+BX114+DI114+ET114+GE114+HP114+JA114</f>
        <v>0</v>
      </c>
    </row>
    <row r="115" spans="1:298" x14ac:dyDescent="0.25">
      <c r="A115" s="5">
        <v>5203</v>
      </c>
      <c r="B115" s="9" t="s">
        <v>390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1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1073.99</v>
      </c>
      <c r="AI115" s="13">
        <v>0</v>
      </c>
      <c r="AJ115" s="13">
        <v>0</v>
      </c>
      <c r="AK115" s="13">
        <v>0</v>
      </c>
      <c r="AL115" s="13"/>
      <c r="AM115" s="13"/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1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13">
        <v>0</v>
      </c>
      <c r="BI115" s="13">
        <v>0</v>
      </c>
      <c r="BJ115" s="13">
        <v>0</v>
      </c>
      <c r="BK115" s="13">
        <v>0</v>
      </c>
      <c r="BL115" s="13">
        <v>0</v>
      </c>
      <c r="BM115" s="13">
        <v>0</v>
      </c>
      <c r="BN115" s="13">
        <v>0</v>
      </c>
      <c r="BO115" s="13">
        <v>0</v>
      </c>
      <c r="BP115" s="13">
        <v>0</v>
      </c>
      <c r="BQ115" s="13">
        <v>0</v>
      </c>
      <c r="BR115" s="13">
        <v>0</v>
      </c>
      <c r="BS115" s="13">
        <v>0</v>
      </c>
      <c r="BT115" s="13">
        <v>0</v>
      </c>
      <c r="BU115" s="13">
        <v>0</v>
      </c>
      <c r="BV115" s="13">
        <v>0</v>
      </c>
      <c r="BW115" s="13"/>
      <c r="BX115" s="13"/>
      <c r="BY115" s="13">
        <v>0</v>
      </c>
      <c r="BZ115" s="13">
        <v>0</v>
      </c>
      <c r="CA115" s="13">
        <v>0</v>
      </c>
      <c r="CB115" s="13">
        <v>0</v>
      </c>
      <c r="CC115" s="13">
        <v>0</v>
      </c>
      <c r="CD115" s="13">
        <v>0</v>
      </c>
      <c r="CE115" s="13">
        <v>0</v>
      </c>
      <c r="CF115" s="13">
        <v>0</v>
      </c>
      <c r="CG115" s="13">
        <v>0</v>
      </c>
      <c r="CH115" s="13">
        <v>0</v>
      </c>
      <c r="CI115" s="13">
        <v>0</v>
      </c>
      <c r="CJ115" s="13">
        <v>0</v>
      </c>
      <c r="CK115" s="13">
        <v>0</v>
      </c>
      <c r="CL115" s="13">
        <v>0</v>
      </c>
      <c r="CM115" s="13">
        <v>0</v>
      </c>
      <c r="CN115" s="13">
        <v>0</v>
      </c>
      <c r="CO115" s="13">
        <v>0</v>
      </c>
      <c r="CP115" s="13">
        <v>0</v>
      </c>
      <c r="CQ115" s="13">
        <v>0</v>
      </c>
      <c r="CR115" s="13">
        <v>0</v>
      </c>
      <c r="CS115" s="13">
        <v>0</v>
      </c>
      <c r="CT115" s="13">
        <v>0</v>
      </c>
      <c r="CU115" s="13">
        <v>0</v>
      </c>
      <c r="CV115" s="13">
        <v>0</v>
      </c>
      <c r="CW115" s="13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3">
        <v>0</v>
      </c>
      <c r="DD115" s="13">
        <v>0</v>
      </c>
      <c r="DE115" s="13">
        <v>0</v>
      </c>
      <c r="DF115" s="13">
        <v>0</v>
      </c>
      <c r="DG115" s="13">
        <v>0</v>
      </c>
      <c r="DH115" s="13"/>
      <c r="DI115" s="13"/>
      <c r="DJ115" s="13">
        <v>0</v>
      </c>
      <c r="DK115" s="13">
        <v>0</v>
      </c>
      <c r="DL115" s="13">
        <v>0</v>
      </c>
      <c r="DM115" s="13">
        <v>0</v>
      </c>
      <c r="DN115" s="13">
        <v>0</v>
      </c>
      <c r="DO115" s="13">
        <v>0</v>
      </c>
      <c r="DP115" s="13">
        <v>0</v>
      </c>
      <c r="DQ115" s="13">
        <v>0</v>
      </c>
      <c r="DR115" s="13">
        <v>0</v>
      </c>
      <c r="DS115" s="13">
        <v>0</v>
      </c>
      <c r="DT115" s="13">
        <v>0</v>
      </c>
      <c r="DU115" s="13">
        <v>0</v>
      </c>
      <c r="DV115" s="13">
        <v>0</v>
      </c>
      <c r="DW115" s="13">
        <v>10000</v>
      </c>
      <c r="DX115" s="13">
        <v>10000</v>
      </c>
      <c r="DY115" s="13">
        <v>0</v>
      </c>
      <c r="DZ115" s="13">
        <v>120100</v>
      </c>
      <c r="EA115" s="13">
        <v>9931.3799999999992</v>
      </c>
      <c r="EB115" s="13">
        <v>0</v>
      </c>
      <c r="EC115" s="13">
        <v>0</v>
      </c>
      <c r="ED115" s="13">
        <v>0</v>
      </c>
      <c r="EE115" s="13">
        <v>0</v>
      </c>
      <c r="EF115" s="13">
        <v>0</v>
      </c>
      <c r="EG115" s="13">
        <v>0</v>
      </c>
      <c r="EH115" s="13">
        <v>0</v>
      </c>
      <c r="EI115" s="13">
        <v>0</v>
      </c>
      <c r="EJ115" s="13">
        <v>0</v>
      </c>
      <c r="EK115" s="13">
        <v>0</v>
      </c>
      <c r="EL115" s="13">
        <v>0</v>
      </c>
      <c r="EM115" s="13">
        <v>4698.24</v>
      </c>
      <c r="EN115" s="13">
        <v>0</v>
      </c>
      <c r="EO115" s="13">
        <v>0</v>
      </c>
      <c r="EP115" s="13">
        <v>1073.99</v>
      </c>
      <c r="EQ115" s="13">
        <v>0</v>
      </c>
      <c r="ER115" s="13">
        <v>0</v>
      </c>
      <c r="ES115" s="13"/>
      <c r="ET115" s="13"/>
      <c r="EU115" s="13">
        <v>0</v>
      </c>
      <c r="EV115" s="13">
        <v>0</v>
      </c>
      <c r="EW115" s="13">
        <v>0</v>
      </c>
      <c r="EX115" s="13">
        <v>0</v>
      </c>
      <c r="EY115" s="13">
        <v>0</v>
      </c>
      <c r="EZ115" s="13">
        <v>0</v>
      </c>
      <c r="FA115" s="13">
        <v>0</v>
      </c>
      <c r="FB115" s="13">
        <v>0</v>
      </c>
      <c r="FC115" s="13">
        <v>0</v>
      </c>
      <c r="FD115" s="13">
        <v>0</v>
      </c>
      <c r="FE115" s="13">
        <v>0</v>
      </c>
      <c r="FF115" s="13">
        <v>0</v>
      </c>
      <c r="FG115" s="13">
        <v>0</v>
      </c>
      <c r="FH115" s="13">
        <v>0</v>
      </c>
      <c r="FI115" s="13">
        <v>0</v>
      </c>
      <c r="FJ115" s="13">
        <v>0</v>
      </c>
      <c r="FK115" s="13">
        <v>0</v>
      </c>
      <c r="FL115" s="13">
        <v>0</v>
      </c>
      <c r="FM115" s="13">
        <v>0</v>
      </c>
      <c r="FN115" s="13">
        <v>0</v>
      </c>
      <c r="FO115" s="13">
        <v>0</v>
      </c>
      <c r="FP115" s="13">
        <v>0</v>
      </c>
      <c r="FQ115" s="13">
        <v>0</v>
      </c>
      <c r="FR115" s="13">
        <v>0</v>
      </c>
      <c r="FS115" s="13">
        <v>0</v>
      </c>
      <c r="FT115" s="13">
        <v>0</v>
      </c>
      <c r="FU115" s="13">
        <v>0</v>
      </c>
      <c r="FV115" s="13">
        <v>0</v>
      </c>
      <c r="FW115" s="13">
        <v>0</v>
      </c>
      <c r="FX115" s="13">
        <v>0</v>
      </c>
      <c r="FY115" s="13">
        <v>0</v>
      </c>
      <c r="FZ115" s="13">
        <v>0</v>
      </c>
      <c r="GA115" s="13">
        <v>0</v>
      </c>
      <c r="GB115" s="13">
        <v>0</v>
      </c>
      <c r="GC115" s="13">
        <v>0</v>
      </c>
      <c r="GD115" s="13"/>
      <c r="GE115" s="13"/>
      <c r="GF115" s="13">
        <v>0</v>
      </c>
      <c r="GG115" s="13">
        <v>0</v>
      </c>
      <c r="GH115" s="13">
        <v>0</v>
      </c>
      <c r="GI115" s="13">
        <v>0</v>
      </c>
      <c r="GJ115" s="13">
        <v>0</v>
      </c>
      <c r="GK115" s="13">
        <v>0</v>
      </c>
      <c r="GL115" s="13">
        <v>0</v>
      </c>
      <c r="GM115" s="13">
        <v>0</v>
      </c>
      <c r="GN115" s="13">
        <v>0</v>
      </c>
      <c r="GO115" s="13">
        <v>0</v>
      </c>
      <c r="GP115" s="13">
        <v>0</v>
      </c>
      <c r="GQ115" s="13">
        <v>0</v>
      </c>
      <c r="GR115" s="13">
        <v>0</v>
      </c>
      <c r="GS115" s="13">
        <v>0</v>
      </c>
      <c r="GT115" s="13">
        <v>0</v>
      </c>
      <c r="GU115" s="13">
        <v>0</v>
      </c>
      <c r="GV115" s="13">
        <v>0</v>
      </c>
      <c r="GW115" s="13">
        <v>0</v>
      </c>
      <c r="GX115" s="13">
        <v>0</v>
      </c>
      <c r="GY115" s="13">
        <v>0</v>
      </c>
      <c r="GZ115" s="13">
        <v>0</v>
      </c>
      <c r="HA115" s="13">
        <v>0</v>
      </c>
      <c r="HB115" s="13">
        <v>0</v>
      </c>
      <c r="HC115" s="13">
        <v>0</v>
      </c>
      <c r="HD115" s="13">
        <v>0</v>
      </c>
      <c r="HE115" s="13">
        <v>0</v>
      </c>
      <c r="HF115" s="13">
        <v>0</v>
      </c>
      <c r="HG115" s="13">
        <v>0</v>
      </c>
      <c r="HH115" s="13">
        <v>0</v>
      </c>
      <c r="HI115" s="13">
        <v>0</v>
      </c>
      <c r="HJ115" s="13">
        <v>2000000</v>
      </c>
      <c r="HK115" s="13">
        <v>2000000</v>
      </c>
      <c r="HL115" s="13">
        <v>0</v>
      </c>
      <c r="HM115" s="13">
        <v>0</v>
      </c>
      <c r="HN115" s="13">
        <v>0</v>
      </c>
      <c r="HO115" s="13"/>
      <c r="HP115" s="13"/>
      <c r="HQ115" s="13">
        <v>0</v>
      </c>
      <c r="HR115" s="13">
        <v>0</v>
      </c>
      <c r="HS115" s="13">
        <v>0</v>
      </c>
      <c r="HT115" s="13">
        <v>0</v>
      </c>
      <c r="HU115" s="13">
        <v>0</v>
      </c>
      <c r="HV115" s="13">
        <v>0</v>
      </c>
      <c r="HW115" s="13">
        <v>0</v>
      </c>
      <c r="HX115" s="13">
        <v>0</v>
      </c>
      <c r="HY115" s="13">
        <v>0</v>
      </c>
      <c r="HZ115" s="13">
        <v>0</v>
      </c>
      <c r="IA115" s="13">
        <v>0</v>
      </c>
      <c r="IB115" s="13">
        <v>0</v>
      </c>
      <c r="IC115" s="13">
        <v>0</v>
      </c>
      <c r="ID115" s="13">
        <v>0</v>
      </c>
      <c r="IE115" s="13">
        <v>0</v>
      </c>
      <c r="IF115" s="13">
        <v>0</v>
      </c>
      <c r="IG115" s="13">
        <v>0</v>
      </c>
      <c r="IH115" s="13">
        <v>0</v>
      </c>
      <c r="II115" s="13">
        <v>0</v>
      </c>
      <c r="IJ115" s="13">
        <v>0</v>
      </c>
      <c r="IK115" s="13">
        <v>0</v>
      </c>
      <c r="IL115" s="13">
        <v>0</v>
      </c>
      <c r="IM115" s="13">
        <v>0</v>
      </c>
      <c r="IN115" s="13">
        <v>0</v>
      </c>
      <c r="IO115" s="13">
        <v>0</v>
      </c>
      <c r="IP115" s="13">
        <v>0</v>
      </c>
      <c r="IQ115" s="13">
        <v>0</v>
      </c>
      <c r="IR115" s="13">
        <v>0</v>
      </c>
      <c r="IS115" s="13">
        <v>0</v>
      </c>
      <c r="IT115" s="13">
        <v>0</v>
      </c>
      <c r="IU115" s="13">
        <v>0</v>
      </c>
      <c r="IV115" s="13">
        <v>0</v>
      </c>
      <c r="IW115" s="13">
        <v>0</v>
      </c>
      <c r="IX115" s="13">
        <v>0</v>
      </c>
      <c r="IY115" s="13">
        <v>0</v>
      </c>
      <c r="IZ115" s="13"/>
      <c r="JA115" s="13"/>
      <c r="JB115" s="13">
        <f>C115+BY115+AN115+DJ115+EU115+GF115+HQ115</f>
        <v>0</v>
      </c>
      <c r="JC115" s="13">
        <f>D115+BZ115+AO115+DK115+EV115+GG115+HR115</f>
        <v>0</v>
      </c>
      <c r="JD115" s="13">
        <f>E115+CA115+AP115+DL115+EW115+GH115+HS115</f>
        <v>0</v>
      </c>
      <c r="JE115" s="13">
        <f>F115+CB115+AQ115+DM115+EX115+GI115+HT115</f>
        <v>0</v>
      </c>
      <c r="JF115" s="13">
        <f>G115+CC115+AR115+DN115+EY115+GJ115+HU115</f>
        <v>0</v>
      </c>
      <c r="JG115" s="13">
        <f>H115+CD115+AS115+DO115+EZ115+GK115+HV115</f>
        <v>0</v>
      </c>
      <c r="JH115" s="13">
        <f>I115+CE115+AT115+DP115+FA115+GL115+HW115</f>
        <v>0</v>
      </c>
      <c r="JI115" s="13">
        <f>J115+CF115+AU115+DQ115+FB115+GM115+HX115</f>
        <v>0</v>
      </c>
      <c r="JJ115" s="13">
        <f>K115+CG115+AV115+DR115+FC115+GN115+HY115</f>
        <v>0</v>
      </c>
      <c r="JK115" s="13">
        <f>L115+CH115+AW115+DS115+FD115+GO115+HZ115</f>
        <v>0</v>
      </c>
      <c r="JL115" s="13">
        <f>M115+CI115+AX115+DT115+FE115+GP115+IA115</f>
        <v>0</v>
      </c>
      <c r="JM115" s="13">
        <f>N115+CJ115+AY115+DU115+FF115+GQ115+IB115</f>
        <v>0</v>
      </c>
      <c r="JN115" s="13">
        <f>O115+CK115+AZ115+DV115+FG115+GR115+IC115</f>
        <v>0</v>
      </c>
      <c r="JO115" s="13">
        <f>P115+CL115+BA115+DW115+FH115+GS115+ID115</f>
        <v>10000</v>
      </c>
      <c r="JP115" s="13">
        <f>Q115+CM115+BB115+DX115+FI115+GT115+IE115</f>
        <v>10000</v>
      </c>
      <c r="JQ115" s="13">
        <f>R115+CN115+BC115+DY115+FJ115+GU115+IF115</f>
        <v>0</v>
      </c>
      <c r="JR115" s="13">
        <f>S115+CO115+BD115+DZ115+FK115+GV115+IG115</f>
        <v>120100</v>
      </c>
      <c r="JS115" s="13">
        <f>T115+CP115+BE115+EA115+FL115+GW115+IH115</f>
        <v>9931.3799999999992</v>
      </c>
      <c r="JT115" s="13">
        <f>U115+CQ115+BF115+EB115+FM115+GX115+II115</f>
        <v>0</v>
      </c>
      <c r="JU115" s="13">
        <f>V115+CR115+BG115+EC115+FN115+GY115+IJ115</f>
        <v>0</v>
      </c>
      <c r="JV115" s="13">
        <f>W115+CS115+BH115+ED115+FO115+GZ115+IK115</f>
        <v>0</v>
      </c>
      <c r="JW115" s="13">
        <f>X115+CT115+BI115+EE115+FP115+HA115+IL115</f>
        <v>0</v>
      </c>
      <c r="JX115" s="13">
        <f>Y115+CU115+BJ115+EF115+FQ115+HB115+IM115</f>
        <v>0</v>
      </c>
      <c r="JY115" s="13">
        <f>Z115+BK115+CV115+EG115+FR115+HC115+IN115</f>
        <v>0</v>
      </c>
      <c r="JZ115" s="13">
        <f>AA115+BL115+CW115+EH115+FS115+HD115+IO115</f>
        <v>0</v>
      </c>
      <c r="KA115" s="13">
        <f>AB115+BM115+CX115+EI115+FT115+HE115+IP115</f>
        <v>0</v>
      </c>
      <c r="KB115" s="13">
        <f>AC115+BN115+CY115+EJ115+FU115+HF115+IQ115</f>
        <v>0</v>
      </c>
      <c r="KC115" s="13">
        <f>AD115+BO115+CZ115+EK115+FV115+HG115+IR115</f>
        <v>0</v>
      </c>
      <c r="KD115" s="13">
        <f>AE115+BP115+DA115+EL115+FW115+HH115+IS115</f>
        <v>0</v>
      </c>
      <c r="KE115" s="13">
        <f>AF115+BQ115+DB115+EM115+FX115+HI115+IT115</f>
        <v>4698.24</v>
      </c>
      <c r="KF115" s="13">
        <f>AG115+BR115+DC115+EN115+FY115+HJ115+IU115</f>
        <v>2000000</v>
      </c>
      <c r="KG115" s="13">
        <f>AH115+BS115+DD115+EO115+FZ115+HK115+IV115</f>
        <v>2001073.99</v>
      </c>
      <c r="KH115" s="13">
        <f>AI115+BT115+DE115+EP115+GA115+HL115+IW115</f>
        <v>1073.99</v>
      </c>
      <c r="KI115" s="13">
        <f>AJ115+BU115+DF115+EQ115+GB115+HM115+IX115</f>
        <v>0</v>
      </c>
      <c r="KJ115" s="13">
        <f>AK115+BV115+DG115+ER115+GC115+HN115+IY115</f>
        <v>0</v>
      </c>
      <c r="KK115" s="13">
        <f>AL115+BW115+DH115+ES115+GD115+HO115+IZ115</f>
        <v>0</v>
      </c>
      <c r="KL115" s="13">
        <f>AM115+BX115+DI115+ET115+GE115+HP115+JA115</f>
        <v>0</v>
      </c>
    </row>
    <row r="116" spans="1:298" ht="20.100000000000001" customHeight="1" x14ac:dyDescent="0.25">
      <c r="A116" s="5">
        <v>6</v>
      </c>
      <c r="B116" s="7" t="s">
        <v>97</v>
      </c>
      <c r="C116" s="11">
        <f t="shared" ref="C116:HV116" si="1922">C117+C121</f>
        <v>350000</v>
      </c>
      <c r="D116" s="11">
        <f>D117+D121</f>
        <v>1795741.01</v>
      </c>
      <c r="E116" s="11">
        <f t="shared" si="1922"/>
        <v>1113907.52</v>
      </c>
      <c r="F116" s="11">
        <f t="shared" si="1922"/>
        <v>160960</v>
      </c>
      <c r="G116" s="11">
        <f t="shared" ref="G116" si="1923">G117+G121</f>
        <v>145960</v>
      </c>
      <c r="H116" s="11">
        <f t="shared" si="1922"/>
        <v>150295.15000000002</v>
      </c>
      <c r="I116" s="11">
        <f t="shared" si="1922"/>
        <v>152944.35</v>
      </c>
      <c r="J116" s="11">
        <f t="shared" ref="J116" si="1924">J117+J121</f>
        <v>92944.35</v>
      </c>
      <c r="K116" s="11">
        <f t="shared" si="1922"/>
        <v>104973.45</v>
      </c>
      <c r="L116" s="11">
        <f t="shared" ref="L116:M116" si="1925">L117+L121</f>
        <v>105000</v>
      </c>
      <c r="M116" s="11">
        <f t="shared" si="1925"/>
        <v>105000</v>
      </c>
      <c r="N116" s="11">
        <f>N117+N121</f>
        <v>98739.73</v>
      </c>
      <c r="O116" s="11">
        <f t="shared" ref="O116" si="1926">O117+O121</f>
        <v>80000</v>
      </c>
      <c r="P116" s="11">
        <f t="shared" ref="P116:S116" si="1927">P117+P121</f>
        <v>80000</v>
      </c>
      <c r="Q116" s="11">
        <f>Q117+Q121</f>
        <v>85204.91</v>
      </c>
      <c r="R116" s="11">
        <f t="shared" ref="R116" si="1928">R117+R121</f>
        <v>130000</v>
      </c>
      <c r="S116" s="11">
        <f t="shared" si="1927"/>
        <v>137962</v>
      </c>
      <c r="T116" s="11">
        <f>T117+T121</f>
        <v>190620</v>
      </c>
      <c r="U116" s="11">
        <f t="shared" ref="U116" si="1929">U117+U121</f>
        <v>150000</v>
      </c>
      <c r="V116" s="11">
        <f t="shared" ref="V116:Y116" si="1930">V117+V121</f>
        <v>152000</v>
      </c>
      <c r="W116" s="11">
        <f t="shared" si="1930"/>
        <v>118300.5</v>
      </c>
      <c r="X116" s="11">
        <f t="shared" ref="X116" si="1931">X117+X121</f>
        <v>95000</v>
      </c>
      <c r="Y116" s="11">
        <f t="shared" si="1930"/>
        <v>1500000</v>
      </c>
      <c r="Z116" s="11">
        <f t="shared" ref="Z116:AD116" si="1932">Z117+Z121</f>
        <v>1788623.19</v>
      </c>
      <c r="AA116" s="11">
        <f t="shared" si="1932"/>
        <v>400000</v>
      </c>
      <c r="AB116" s="11">
        <f t="shared" ref="AB116:AK116" si="1933">AB117+AB121</f>
        <v>350000</v>
      </c>
      <c r="AC116" s="11">
        <f t="shared" si="1932"/>
        <v>402080.47</v>
      </c>
      <c r="AD116" s="11">
        <f t="shared" si="1932"/>
        <v>0</v>
      </c>
      <c r="AE116" s="11">
        <f t="shared" si="1933"/>
        <v>380000</v>
      </c>
      <c r="AF116" s="11">
        <f t="shared" ref="AF116" si="1934">AF117+AF121</f>
        <v>279836.15000000002</v>
      </c>
      <c r="AG116" s="11">
        <f t="shared" ref="AG116:AI116" si="1935">AG117+AG121</f>
        <v>450000</v>
      </c>
      <c r="AH116" s="11">
        <f t="shared" si="1935"/>
        <v>450000</v>
      </c>
      <c r="AI116" s="11">
        <f t="shared" si="1935"/>
        <v>468989.79</v>
      </c>
      <c r="AJ116" s="11">
        <f t="shared" si="1933"/>
        <v>428732</v>
      </c>
      <c r="AK116" s="11">
        <f t="shared" si="1933"/>
        <v>428732</v>
      </c>
      <c r="AL116" s="11">
        <f t="shared" ref="AL116:AM116" si="1936">AL117+AL121</f>
        <v>0</v>
      </c>
      <c r="AM116" s="11">
        <f t="shared" si="1936"/>
        <v>0</v>
      </c>
      <c r="AN116" s="11">
        <f>AN117+AN121</f>
        <v>0</v>
      </c>
      <c r="AO116" s="11">
        <f t="shared" ref="AO116:AS116" si="1937">AO117+AO121</f>
        <v>0</v>
      </c>
      <c r="AP116" s="11">
        <f t="shared" si="1937"/>
        <v>0</v>
      </c>
      <c r="AQ116" s="11">
        <f t="shared" ref="AQ116" si="1938">AQ117+AQ121</f>
        <v>0</v>
      </c>
      <c r="AR116" s="11">
        <f t="shared" si="1937"/>
        <v>0</v>
      </c>
      <c r="AS116" s="11">
        <f t="shared" si="1937"/>
        <v>0</v>
      </c>
      <c r="AT116" s="11">
        <f>AT117+AT121</f>
        <v>0</v>
      </c>
      <c r="AU116" s="11">
        <f>AU117+AU121</f>
        <v>0</v>
      </c>
      <c r="AV116" s="11">
        <f>AV117+AV121</f>
        <v>0</v>
      </c>
      <c r="AW116" s="11">
        <f t="shared" ref="AW116" si="1939">AW117+AW121</f>
        <v>0</v>
      </c>
      <c r="AX116" s="11">
        <f>AX117+AX121</f>
        <v>0</v>
      </c>
      <c r="AY116" s="11">
        <f t="shared" ref="AY116:AZ116" si="1940">AY117+AY121</f>
        <v>0</v>
      </c>
      <c r="AZ116" s="11">
        <f t="shared" si="1940"/>
        <v>0</v>
      </c>
      <c r="BA116" s="11">
        <f t="shared" ref="BA116:BF116" si="1941">BA117+BA121</f>
        <v>0</v>
      </c>
      <c r="BB116" s="11">
        <f t="shared" si="1941"/>
        <v>0</v>
      </c>
      <c r="BC116" s="11">
        <f t="shared" ref="BC116:BD116" si="1942">BC117+BC121</f>
        <v>0</v>
      </c>
      <c r="BD116" s="11">
        <f t="shared" si="1942"/>
        <v>0</v>
      </c>
      <c r="BE116" s="11">
        <f t="shared" si="1941"/>
        <v>0</v>
      </c>
      <c r="BF116" s="11">
        <f t="shared" si="1941"/>
        <v>0</v>
      </c>
      <c r="BG116" s="11">
        <f>BG117+BG121</f>
        <v>0</v>
      </c>
      <c r="BH116" s="11">
        <f>BH117+BH121</f>
        <v>0</v>
      </c>
      <c r="BI116" s="11">
        <f t="shared" ref="BI116" si="1943">BI117+BI121</f>
        <v>0</v>
      </c>
      <c r="BJ116" s="11">
        <f>BJ117+BJ121</f>
        <v>0</v>
      </c>
      <c r="BK116" s="11">
        <f t="shared" ref="BK116:BN116" si="1944">BK117+BK121</f>
        <v>800.23</v>
      </c>
      <c r="BL116" s="11">
        <f t="shared" ref="BL116" si="1945">BL117+BL121</f>
        <v>0</v>
      </c>
      <c r="BM116" s="11">
        <f t="shared" si="1944"/>
        <v>0</v>
      </c>
      <c r="BN116" s="11">
        <f t="shared" si="1944"/>
        <v>0</v>
      </c>
      <c r="BO116" s="11">
        <f t="shared" ref="BO116:BV116" si="1946">BO117+BO121</f>
        <v>0</v>
      </c>
      <c r="BP116" s="11">
        <f t="shared" ref="BP116" si="1947">BP117+BP121</f>
        <v>0</v>
      </c>
      <c r="BQ116" s="11">
        <f>BQ117+BQ121</f>
        <v>0</v>
      </c>
      <c r="BR116" s="11">
        <f t="shared" ref="BR116:BT116" si="1948">BR117+BR121</f>
        <v>0</v>
      </c>
      <c r="BS116" s="11">
        <f t="shared" si="1948"/>
        <v>0</v>
      </c>
      <c r="BT116" s="11">
        <f t="shared" si="1948"/>
        <v>0</v>
      </c>
      <c r="BU116" s="11">
        <f t="shared" si="1946"/>
        <v>0</v>
      </c>
      <c r="BV116" s="11">
        <f t="shared" si="1946"/>
        <v>0</v>
      </c>
      <c r="BW116" s="11">
        <f t="shared" ref="BW116:BX116" si="1949">BW117+BW121</f>
        <v>0</v>
      </c>
      <c r="BX116" s="11">
        <f t="shared" si="1949"/>
        <v>0</v>
      </c>
      <c r="BY116" s="11">
        <f>BY117+BY121</f>
        <v>0</v>
      </c>
      <c r="BZ116" s="11">
        <f>BZ117+BZ121</f>
        <v>0</v>
      </c>
      <c r="CA116" s="11">
        <f>CA117+CA121</f>
        <v>0</v>
      </c>
      <c r="CB116" s="11">
        <f t="shared" ref="CB116" si="1950">CB117+CB121</f>
        <v>0</v>
      </c>
      <c r="CC116" s="11">
        <f>CC117+CC121</f>
        <v>0</v>
      </c>
      <c r="CD116" s="11">
        <f>CD117+CD121</f>
        <v>0</v>
      </c>
      <c r="CE116" s="11">
        <f>CE117+CE121</f>
        <v>0</v>
      </c>
      <c r="CF116" s="11">
        <f>CF117+CF121</f>
        <v>0</v>
      </c>
      <c r="CG116" s="11">
        <f>CG117+CG121</f>
        <v>0</v>
      </c>
      <c r="CH116" s="11">
        <f t="shared" ref="CH116" si="1951">CH117+CH121</f>
        <v>0</v>
      </c>
      <c r="CI116" s="11">
        <f>CI117+CI121</f>
        <v>0</v>
      </c>
      <c r="CJ116" s="11">
        <f t="shared" ref="CJ116:CK116" si="1952">CJ117+CJ121</f>
        <v>0</v>
      </c>
      <c r="CK116" s="11">
        <f t="shared" si="1952"/>
        <v>0</v>
      </c>
      <c r="CL116" s="11">
        <f t="shared" ref="CL116:CQ116" si="1953">CL117+CL121</f>
        <v>0</v>
      </c>
      <c r="CM116" s="11">
        <f>CM117+CM121</f>
        <v>0</v>
      </c>
      <c r="CN116" s="11">
        <f t="shared" ref="CN116" si="1954">CN117+CN121</f>
        <v>0</v>
      </c>
      <c r="CO116" s="11">
        <f>CO117+CO121</f>
        <v>0</v>
      </c>
      <c r="CP116" s="11">
        <f t="shared" si="1953"/>
        <v>0</v>
      </c>
      <c r="CQ116" s="11">
        <f t="shared" si="1953"/>
        <v>0</v>
      </c>
      <c r="CR116" s="11">
        <f>CR117+CR121</f>
        <v>0</v>
      </c>
      <c r="CS116" s="11">
        <f>CS117+CS121</f>
        <v>0</v>
      </c>
      <c r="CT116" s="11">
        <f t="shared" ref="CT116" si="1955">CT117+CT121</f>
        <v>0</v>
      </c>
      <c r="CU116" s="11">
        <f>CU117+CU121</f>
        <v>0</v>
      </c>
      <c r="CV116" s="11">
        <f t="shared" ref="CV116:DE116" si="1956">CV117+CV121</f>
        <v>304.85000000000002</v>
      </c>
      <c r="CW116" s="11">
        <f t="shared" ref="CW116" si="1957">CW117+CW121</f>
        <v>0</v>
      </c>
      <c r="CX116" s="11">
        <f t="shared" si="1956"/>
        <v>0</v>
      </c>
      <c r="CY116" s="11">
        <f t="shared" si="1956"/>
        <v>0</v>
      </c>
      <c r="CZ116" s="11">
        <f t="shared" si="1956"/>
        <v>0</v>
      </c>
      <c r="DA116" s="11">
        <f t="shared" ref="DA116:DB116" si="1958">DA117+DA121</f>
        <v>0</v>
      </c>
      <c r="DB116" s="11">
        <f t="shared" si="1958"/>
        <v>0</v>
      </c>
      <c r="DC116" s="11">
        <f t="shared" ref="DC116" si="1959">DC117+DC121</f>
        <v>0</v>
      </c>
      <c r="DD116" s="11">
        <f t="shared" si="1956"/>
        <v>0</v>
      </c>
      <c r="DE116" s="11">
        <f t="shared" si="1956"/>
        <v>0</v>
      </c>
      <c r="DF116" s="11">
        <f t="shared" ref="DF116:DJ116" si="1960">DF117+DF121</f>
        <v>0</v>
      </c>
      <c r="DG116" s="11">
        <f t="shared" si="1960"/>
        <v>0</v>
      </c>
      <c r="DH116" s="11">
        <f t="shared" ref="DH116:DI116" si="1961">DH117+DH121</f>
        <v>0</v>
      </c>
      <c r="DI116" s="11">
        <f t="shared" si="1961"/>
        <v>0</v>
      </c>
      <c r="DJ116" s="11">
        <f t="shared" si="1960"/>
        <v>0</v>
      </c>
      <c r="DK116" s="11">
        <f t="shared" ref="DK116:DO116" si="1962">DK117+DK121</f>
        <v>84836.11</v>
      </c>
      <c r="DL116" s="11">
        <f t="shared" si="1962"/>
        <v>150226.75</v>
      </c>
      <c r="DM116" s="11">
        <f t="shared" ref="DM116" si="1963">DM117+DM121</f>
        <v>0</v>
      </c>
      <c r="DN116" s="11">
        <f t="shared" si="1962"/>
        <v>0</v>
      </c>
      <c r="DO116" s="11">
        <f t="shared" si="1962"/>
        <v>0</v>
      </c>
      <c r="DP116" s="11">
        <f>DP117+DP121</f>
        <v>0</v>
      </c>
      <c r="DQ116" s="11">
        <f>DQ117+DQ121</f>
        <v>0</v>
      </c>
      <c r="DR116" s="11">
        <f t="shared" ref="DR116:EY116" si="1964">DR117+DR121</f>
        <v>0</v>
      </c>
      <c r="DS116" s="11">
        <f t="shared" ref="DS116" si="1965">DS117+DS121</f>
        <v>0</v>
      </c>
      <c r="DT116" s="11">
        <f t="shared" si="1964"/>
        <v>0</v>
      </c>
      <c r="DU116" s="11">
        <f t="shared" ref="DU116:DV116" si="1966">DU117+DU121</f>
        <v>0</v>
      </c>
      <c r="DV116" s="11">
        <f t="shared" si="1966"/>
        <v>0</v>
      </c>
      <c r="DW116" s="11">
        <f t="shared" ref="DW116:EB116" si="1967">DW117+DW121</f>
        <v>0</v>
      </c>
      <c r="DX116" s="11">
        <f t="shared" si="1964"/>
        <v>0</v>
      </c>
      <c r="DY116" s="11">
        <f t="shared" ref="DY116" si="1968">DY117+DY121</f>
        <v>0</v>
      </c>
      <c r="DZ116" s="11">
        <f t="shared" si="1964"/>
        <v>0</v>
      </c>
      <c r="EA116" s="11">
        <f t="shared" si="1967"/>
        <v>17740.53</v>
      </c>
      <c r="EB116" s="11">
        <f t="shared" si="1967"/>
        <v>0</v>
      </c>
      <c r="EC116" s="11">
        <f t="shared" ref="EC116:EL116" si="1969">EC117+EC121</f>
        <v>0</v>
      </c>
      <c r="ED116" s="11">
        <f t="shared" si="1969"/>
        <v>0</v>
      </c>
      <c r="EE116" s="11">
        <f t="shared" ref="EE116" si="1970">EE117+EE121</f>
        <v>0</v>
      </c>
      <c r="EF116" s="11">
        <f t="shared" si="1969"/>
        <v>1800000</v>
      </c>
      <c r="EG116" s="11">
        <f t="shared" si="1969"/>
        <v>2234315.6800000002</v>
      </c>
      <c r="EH116" s="11">
        <f t="shared" ref="EH116" si="1971">EH117+EH121</f>
        <v>200000</v>
      </c>
      <c r="EI116" s="11">
        <f t="shared" si="1969"/>
        <v>400000</v>
      </c>
      <c r="EJ116" s="11">
        <f t="shared" si="1969"/>
        <v>385367.71</v>
      </c>
      <c r="EK116" s="11">
        <f t="shared" si="1969"/>
        <v>0</v>
      </c>
      <c r="EL116" s="11">
        <f t="shared" si="1969"/>
        <v>345000</v>
      </c>
      <c r="EM116" s="11">
        <f t="shared" ref="EM116:EU116" si="1972">EM117+EM121</f>
        <v>192974.72999999998</v>
      </c>
      <c r="EN116" s="11">
        <f t="shared" ref="EN116:EP116" si="1973">EN117+EN121</f>
        <v>150000</v>
      </c>
      <c r="EO116" s="11">
        <f t="shared" si="1973"/>
        <v>240000</v>
      </c>
      <c r="EP116" s="11">
        <f t="shared" si="1973"/>
        <v>205844.8</v>
      </c>
      <c r="EQ116" s="11">
        <f t="shared" si="1972"/>
        <v>100000</v>
      </c>
      <c r="ER116" s="11">
        <f t="shared" si="1972"/>
        <v>150000</v>
      </c>
      <c r="ES116" s="11">
        <f t="shared" ref="ES116:ET116" si="1974">ES117+ES121</f>
        <v>0</v>
      </c>
      <c r="ET116" s="11">
        <f t="shared" si="1974"/>
        <v>0</v>
      </c>
      <c r="EU116" s="11">
        <f t="shared" si="1972"/>
        <v>0</v>
      </c>
      <c r="EV116" s="11">
        <f t="shared" si="1964"/>
        <v>0</v>
      </c>
      <c r="EW116" s="11">
        <f t="shared" si="1964"/>
        <v>0</v>
      </c>
      <c r="EX116" s="11">
        <f t="shared" ref="EX116" si="1975">EX117+EX121</f>
        <v>0</v>
      </c>
      <c r="EY116" s="11">
        <f t="shared" si="1964"/>
        <v>0</v>
      </c>
      <c r="EZ116" s="11">
        <f t="shared" si="1922"/>
        <v>0</v>
      </c>
      <c r="FA116" s="11">
        <f>FA117+FA121</f>
        <v>0</v>
      </c>
      <c r="FB116" s="11">
        <f>FB117+FB121</f>
        <v>0</v>
      </c>
      <c r="FC116" s="11">
        <f t="shared" ref="FC116:GJ116" si="1976">FC117+FC121</f>
        <v>0</v>
      </c>
      <c r="FD116" s="11">
        <f t="shared" ref="FD116:FE116" si="1977">FD117+FD121</f>
        <v>0</v>
      </c>
      <c r="FE116" s="11">
        <f t="shared" si="1977"/>
        <v>0</v>
      </c>
      <c r="FF116" s="11">
        <f>FF117+FF121</f>
        <v>0</v>
      </c>
      <c r="FG116" s="11">
        <f>FG117+FG121</f>
        <v>0</v>
      </c>
      <c r="FH116" s="11">
        <f>FH117+FH121</f>
        <v>0</v>
      </c>
      <c r="FI116" s="11">
        <f t="shared" ref="FI116:FK116" si="1978">FI117+FI121</f>
        <v>0</v>
      </c>
      <c r="FJ116" s="11">
        <f t="shared" ref="FJ116" si="1979">FJ117+FJ121</f>
        <v>0</v>
      </c>
      <c r="FK116" s="11">
        <f t="shared" si="1978"/>
        <v>0</v>
      </c>
      <c r="FL116" s="11">
        <f t="shared" ref="FL116:FM116" si="1980">FL117+FL121</f>
        <v>0</v>
      </c>
      <c r="FM116" s="11">
        <f t="shared" si="1980"/>
        <v>0</v>
      </c>
      <c r="FN116" s="11">
        <f t="shared" ref="FN116:FW116" si="1981">FN117+FN121</f>
        <v>0</v>
      </c>
      <c r="FO116" s="11">
        <f t="shared" si="1981"/>
        <v>0</v>
      </c>
      <c r="FP116" s="11">
        <f t="shared" ref="FP116" si="1982">FP117+FP121</f>
        <v>0</v>
      </c>
      <c r="FQ116" s="11">
        <f t="shared" si="1981"/>
        <v>0</v>
      </c>
      <c r="FR116" s="11">
        <f t="shared" si="1981"/>
        <v>190.53</v>
      </c>
      <c r="FS116" s="11">
        <f t="shared" ref="FS116" si="1983">FS117+FS121</f>
        <v>0</v>
      </c>
      <c r="FT116" s="11">
        <f t="shared" si="1981"/>
        <v>0</v>
      </c>
      <c r="FU116" s="11">
        <f t="shared" si="1981"/>
        <v>0</v>
      </c>
      <c r="FV116" s="11">
        <f t="shared" si="1981"/>
        <v>0</v>
      </c>
      <c r="FW116" s="11">
        <f t="shared" si="1981"/>
        <v>0</v>
      </c>
      <c r="FX116" s="11">
        <f t="shared" ref="FX116:GF116" si="1984">FX117+FX121</f>
        <v>0</v>
      </c>
      <c r="FY116" s="11">
        <f t="shared" ref="FY116" si="1985">FY117+FY121</f>
        <v>0</v>
      </c>
      <c r="FZ116" s="11">
        <f t="shared" ref="FZ116:GA116" si="1986">FZ117+FZ121</f>
        <v>0</v>
      </c>
      <c r="GA116" s="11">
        <f t="shared" si="1986"/>
        <v>0</v>
      </c>
      <c r="GB116" s="11">
        <f t="shared" si="1984"/>
        <v>0</v>
      </c>
      <c r="GC116" s="11">
        <f t="shared" si="1984"/>
        <v>0</v>
      </c>
      <c r="GD116" s="11">
        <f t="shared" ref="GD116:GE116" si="1987">GD117+GD121</f>
        <v>0</v>
      </c>
      <c r="GE116" s="11">
        <f t="shared" si="1987"/>
        <v>0</v>
      </c>
      <c r="GF116" s="11">
        <f t="shared" si="1984"/>
        <v>0</v>
      </c>
      <c r="GG116" s="11">
        <f t="shared" si="1976"/>
        <v>0</v>
      </c>
      <c r="GH116" s="11">
        <f t="shared" si="1976"/>
        <v>0</v>
      </c>
      <c r="GI116" s="11">
        <f t="shared" ref="GI116" si="1988">GI117+GI121</f>
        <v>0</v>
      </c>
      <c r="GJ116" s="11">
        <f t="shared" si="1976"/>
        <v>0</v>
      </c>
      <c r="GK116" s="11">
        <f t="shared" si="1922"/>
        <v>0</v>
      </c>
      <c r="GL116" s="11">
        <f>GL117+GL121</f>
        <v>0</v>
      </c>
      <c r="GM116" s="11">
        <f>GM117+GM121</f>
        <v>0</v>
      </c>
      <c r="GN116" s="11">
        <f t="shared" ref="GN116:HU116" si="1989">GN117+GN121</f>
        <v>0</v>
      </c>
      <c r="GO116" s="11">
        <f t="shared" ref="GO116" si="1990">GO117+GO121</f>
        <v>0</v>
      </c>
      <c r="GP116" s="11">
        <f t="shared" si="1989"/>
        <v>0</v>
      </c>
      <c r="GQ116" s="11">
        <f t="shared" ref="GQ116:GR116" si="1991">GQ117+GQ121</f>
        <v>0</v>
      </c>
      <c r="GR116" s="11">
        <f t="shared" si="1991"/>
        <v>0</v>
      </c>
      <c r="GS116" s="11">
        <f t="shared" ref="GS116:GX116" si="1992">GS117+GS121</f>
        <v>0</v>
      </c>
      <c r="GT116" s="11">
        <f t="shared" si="1989"/>
        <v>0</v>
      </c>
      <c r="GU116" s="11">
        <f t="shared" ref="GU116" si="1993">GU117+GU121</f>
        <v>0</v>
      </c>
      <c r="GV116" s="11">
        <f t="shared" si="1989"/>
        <v>0</v>
      </c>
      <c r="GW116" s="11">
        <f t="shared" si="1992"/>
        <v>0</v>
      </c>
      <c r="GX116" s="11">
        <f t="shared" si="1992"/>
        <v>0</v>
      </c>
      <c r="GY116" s="11">
        <f t="shared" ref="GY116:HH116" si="1994">GY117+GY121</f>
        <v>0</v>
      </c>
      <c r="GZ116" s="11">
        <f t="shared" si="1994"/>
        <v>0</v>
      </c>
      <c r="HA116" s="11">
        <f t="shared" ref="HA116" si="1995">HA117+HA121</f>
        <v>0</v>
      </c>
      <c r="HB116" s="11">
        <f t="shared" si="1994"/>
        <v>0</v>
      </c>
      <c r="HC116" s="11">
        <f t="shared" si="1994"/>
        <v>362.01</v>
      </c>
      <c r="HD116" s="11">
        <f t="shared" ref="HD116" si="1996">HD117+HD121</f>
        <v>0</v>
      </c>
      <c r="HE116" s="11">
        <f t="shared" si="1994"/>
        <v>0</v>
      </c>
      <c r="HF116" s="11">
        <f t="shared" si="1994"/>
        <v>0</v>
      </c>
      <c r="HG116" s="11">
        <f t="shared" si="1994"/>
        <v>0</v>
      </c>
      <c r="HH116" s="11">
        <f t="shared" si="1994"/>
        <v>0</v>
      </c>
      <c r="HI116" s="11">
        <f t="shared" ref="HI116:HQ116" si="1997">HI117+HI121</f>
        <v>0</v>
      </c>
      <c r="HJ116" s="11">
        <f t="shared" ref="HJ116" si="1998">HJ117+HJ121</f>
        <v>0</v>
      </c>
      <c r="HK116" s="11">
        <f t="shared" ref="HK116:HL116" si="1999">HK117+HK121</f>
        <v>0</v>
      </c>
      <c r="HL116" s="11">
        <f t="shared" si="1999"/>
        <v>0</v>
      </c>
      <c r="HM116" s="11">
        <f t="shared" si="1997"/>
        <v>0</v>
      </c>
      <c r="HN116" s="11">
        <f t="shared" si="1997"/>
        <v>0</v>
      </c>
      <c r="HO116" s="11">
        <f t="shared" ref="HO116:HP116" si="2000">HO117+HO121</f>
        <v>0</v>
      </c>
      <c r="HP116" s="11">
        <f t="shared" si="2000"/>
        <v>0</v>
      </c>
      <c r="HQ116" s="11">
        <f t="shared" si="1997"/>
        <v>0</v>
      </c>
      <c r="HR116" s="11">
        <f t="shared" si="1989"/>
        <v>5998.21</v>
      </c>
      <c r="HS116" s="11">
        <f t="shared" si="1989"/>
        <v>5998.21</v>
      </c>
      <c r="HT116" s="11">
        <f t="shared" ref="HT116" si="2001">HT117+HT121</f>
        <v>0</v>
      </c>
      <c r="HU116" s="11">
        <f t="shared" si="1989"/>
        <v>0</v>
      </c>
      <c r="HV116" s="11">
        <f t="shared" si="1922"/>
        <v>0</v>
      </c>
      <c r="HW116" s="11">
        <f>HW117+HW121</f>
        <v>0</v>
      </c>
      <c r="HX116" s="11">
        <f>HX117+HX121</f>
        <v>0</v>
      </c>
      <c r="HY116" s="11">
        <f t="shared" ref="HY116:IG116" si="2002">HY117+HY121</f>
        <v>0</v>
      </c>
      <c r="HZ116" s="11">
        <f t="shared" ref="HZ116" si="2003">HZ117+HZ121</f>
        <v>0</v>
      </c>
      <c r="IA116" s="11">
        <f t="shared" si="2002"/>
        <v>0</v>
      </c>
      <c r="IB116" s="11">
        <f t="shared" ref="IB116:IC116" si="2004">IB117+IB121</f>
        <v>0</v>
      </c>
      <c r="IC116" s="11">
        <f t="shared" si="2004"/>
        <v>0</v>
      </c>
      <c r="ID116" s="11">
        <f t="shared" ref="ID116:II116" si="2005">ID117+ID121</f>
        <v>0</v>
      </c>
      <c r="IE116" s="11">
        <f t="shared" si="2002"/>
        <v>0</v>
      </c>
      <c r="IF116" s="11">
        <f t="shared" ref="IF116" si="2006">IF117+IF121</f>
        <v>0</v>
      </c>
      <c r="IG116" s="11">
        <f t="shared" si="2002"/>
        <v>0</v>
      </c>
      <c r="IH116" s="11">
        <f t="shared" si="2005"/>
        <v>0</v>
      </c>
      <c r="II116" s="11">
        <f t="shared" si="2005"/>
        <v>0</v>
      </c>
      <c r="IJ116" s="11">
        <f t="shared" ref="IJ116:JJ116" si="2007">IJ117+IJ121</f>
        <v>0</v>
      </c>
      <c r="IK116" s="11">
        <f t="shared" si="2007"/>
        <v>0</v>
      </c>
      <c r="IL116" s="11">
        <f t="shared" ref="IL116" si="2008">IL117+IL121</f>
        <v>0</v>
      </c>
      <c r="IM116" s="11">
        <f t="shared" si="2007"/>
        <v>0</v>
      </c>
      <c r="IN116" s="11">
        <f t="shared" si="2007"/>
        <v>49973.08</v>
      </c>
      <c r="IO116" s="11">
        <f t="shared" ref="IO116" si="2009">IO117+IO121</f>
        <v>20000</v>
      </c>
      <c r="IP116" s="11">
        <f t="shared" si="2007"/>
        <v>40000</v>
      </c>
      <c r="IQ116" s="11">
        <f t="shared" si="2007"/>
        <v>17229.79</v>
      </c>
      <c r="IR116" s="11">
        <f t="shared" ref="IR116:IY116" si="2010">IR117+IR121</f>
        <v>10000</v>
      </c>
      <c r="IS116" s="11">
        <f t="shared" ref="IS116" si="2011">IS117+IS121</f>
        <v>10000</v>
      </c>
      <c r="IT116" s="11">
        <f t="shared" si="2010"/>
        <v>0</v>
      </c>
      <c r="IU116" s="11">
        <f t="shared" ref="IU116:IW116" si="2012">IU117+IU121</f>
        <v>0</v>
      </c>
      <c r="IV116" s="11">
        <f t="shared" si="2012"/>
        <v>0</v>
      </c>
      <c r="IW116" s="11">
        <f t="shared" si="2012"/>
        <v>0</v>
      </c>
      <c r="IX116" s="11">
        <f t="shared" si="2010"/>
        <v>0</v>
      </c>
      <c r="IY116" s="11">
        <f t="shared" si="2010"/>
        <v>0</v>
      </c>
      <c r="IZ116" s="11">
        <f t="shared" ref="IZ116:JA116" si="2013">IZ117+IZ121</f>
        <v>0</v>
      </c>
      <c r="JA116" s="11">
        <f t="shared" si="2013"/>
        <v>0</v>
      </c>
      <c r="JB116" s="11">
        <f t="shared" si="2007"/>
        <v>350000</v>
      </c>
      <c r="JC116" s="11">
        <f t="shared" ref="JC116" si="2014">JC117+JC121</f>
        <v>1886575.33</v>
      </c>
      <c r="JD116" s="11">
        <f t="shared" si="2007"/>
        <v>1270132.48</v>
      </c>
      <c r="JE116" s="11">
        <f t="shared" si="2007"/>
        <v>160960</v>
      </c>
      <c r="JF116" s="11">
        <f t="shared" ref="JF116" si="2015">JF117+JF121</f>
        <v>145960</v>
      </c>
      <c r="JG116" s="11">
        <f t="shared" si="2007"/>
        <v>150295.15000000002</v>
      </c>
      <c r="JH116" s="11">
        <f t="shared" si="2007"/>
        <v>152944.35</v>
      </c>
      <c r="JI116" s="11">
        <f t="shared" ref="JI116" si="2016">JI117+JI121</f>
        <v>92944.35</v>
      </c>
      <c r="JJ116" s="11">
        <f t="shared" si="2007"/>
        <v>104973.45</v>
      </c>
      <c r="JK116" s="11">
        <f t="shared" ref="JK116:JL116" si="2017">JK117+JK121</f>
        <v>105000</v>
      </c>
      <c r="JL116" s="11">
        <f t="shared" si="2017"/>
        <v>105000</v>
      </c>
      <c r="JM116" s="11">
        <f t="shared" ref="JM116:JU116" si="2018">JM117+JM121</f>
        <v>98739.73</v>
      </c>
      <c r="JN116" s="11">
        <f t="shared" si="2018"/>
        <v>80000</v>
      </c>
      <c r="JO116" s="11">
        <f t="shared" ref="JO116" si="2019">JO117+JO121</f>
        <v>80000</v>
      </c>
      <c r="JP116" s="11">
        <f t="shared" si="2018"/>
        <v>85204.91</v>
      </c>
      <c r="JQ116" s="11">
        <f t="shared" ref="JQ116:JT116" si="2020">JQ117+JQ121</f>
        <v>130000</v>
      </c>
      <c r="JR116" s="11">
        <f t="shared" ref="JR116" si="2021">JR117+JR121</f>
        <v>137962</v>
      </c>
      <c r="JS116" s="11">
        <f t="shared" si="2020"/>
        <v>208360.53</v>
      </c>
      <c r="JT116" s="11">
        <f t="shared" si="2020"/>
        <v>150000</v>
      </c>
      <c r="JU116" s="11">
        <f t="shared" si="2018"/>
        <v>152000</v>
      </c>
      <c r="JV116" s="11">
        <f t="shared" ref="JV116:JX116" si="2022">JV117+JV121</f>
        <v>118300.5</v>
      </c>
      <c r="JW116" s="11">
        <f t="shared" ref="JW116" si="2023">JW117+JW121</f>
        <v>95000</v>
      </c>
      <c r="JX116" s="11">
        <f t="shared" si="2022"/>
        <v>3300000</v>
      </c>
      <c r="JY116" s="11">
        <f t="shared" ref="JY116:KA116" si="2024">JY117+JY121</f>
        <v>4074569.57</v>
      </c>
      <c r="JZ116" s="11">
        <f t="shared" ref="JZ116" si="2025">JZ117+JZ121</f>
        <v>620000</v>
      </c>
      <c r="KA116" s="11">
        <f t="shared" si="2024"/>
        <v>790000</v>
      </c>
      <c r="KB116" s="11">
        <f t="shared" ref="KB116" si="2026">KB117+KB121</f>
        <v>804677.97</v>
      </c>
      <c r="KC116" s="11">
        <f t="shared" ref="KC116" si="2027">KC117+KC121</f>
        <v>10000</v>
      </c>
      <c r="KD116" s="11">
        <f t="shared" ref="KD116:KE116" si="2028">KD117+KD121</f>
        <v>735000</v>
      </c>
      <c r="KE116" s="11">
        <f t="shared" si="2028"/>
        <v>472810.88</v>
      </c>
      <c r="KF116" s="11">
        <f t="shared" ref="KF116:KG116" si="2029">KF117+KF121</f>
        <v>600000</v>
      </c>
      <c r="KG116" s="11">
        <f t="shared" si="2029"/>
        <v>690000</v>
      </c>
      <c r="KH116" s="11">
        <f t="shared" ref="KH116:KL116" si="2030">KH117+KH121</f>
        <v>674834.59</v>
      </c>
      <c r="KI116" s="11">
        <f t="shared" si="2030"/>
        <v>528732</v>
      </c>
      <c r="KJ116" s="11">
        <f t="shared" ref="KJ116:KK116" si="2031">KJ117+KJ121</f>
        <v>578732</v>
      </c>
      <c r="KK116" s="11">
        <f t="shared" si="2031"/>
        <v>0</v>
      </c>
      <c r="KL116" s="11">
        <f t="shared" si="2030"/>
        <v>0</v>
      </c>
    </row>
    <row r="117" spans="1:298" ht="30" customHeight="1" x14ac:dyDescent="0.25">
      <c r="A117" s="5">
        <v>61</v>
      </c>
      <c r="B117" s="8" t="s">
        <v>98</v>
      </c>
      <c r="C117" s="12">
        <f>SUM(C118:C120)</f>
        <v>100000</v>
      </c>
      <c r="D117" s="12">
        <f t="shared" ref="D117:BN117" si="2032">SUM(D118:D120)</f>
        <v>110741.01</v>
      </c>
      <c r="E117" s="12">
        <f t="shared" si="2032"/>
        <v>110741.01</v>
      </c>
      <c r="F117" s="12">
        <f t="shared" si="2032"/>
        <v>80960</v>
      </c>
      <c r="G117" s="12">
        <f t="shared" si="2032"/>
        <v>50960</v>
      </c>
      <c r="H117" s="12">
        <f t="shared" si="2032"/>
        <v>50875.19</v>
      </c>
      <c r="I117" s="12">
        <f t="shared" si="2032"/>
        <v>60000</v>
      </c>
      <c r="J117" s="12">
        <f t="shared" si="2032"/>
        <v>0</v>
      </c>
      <c r="K117" s="12">
        <f t="shared" si="2032"/>
        <v>0</v>
      </c>
      <c r="L117" s="12">
        <f t="shared" si="2032"/>
        <v>0</v>
      </c>
      <c r="M117" s="12">
        <f t="shared" si="2032"/>
        <v>0</v>
      </c>
      <c r="N117" s="12">
        <f t="shared" si="2032"/>
        <v>0</v>
      </c>
      <c r="O117" s="12">
        <f t="shared" si="2032"/>
        <v>0</v>
      </c>
      <c r="P117" s="12">
        <f t="shared" si="2032"/>
        <v>0</v>
      </c>
      <c r="Q117" s="12">
        <f t="shared" si="2032"/>
        <v>0</v>
      </c>
      <c r="R117" s="12">
        <f t="shared" si="2032"/>
        <v>0</v>
      </c>
      <c r="S117" s="12">
        <f t="shared" si="2032"/>
        <v>0</v>
      </c>
      <c r="T117" s="12">
        <f t="shared" si="2032"/>
        <v>0</v>
      </c>
      <c r="U117" s="12">
        <f t="shared" si="2032"/>
        <v>50000</v>
      </c>
      <c r="V117" s="12">
        <f t="shared" si="2032"/>
        <v>52000</v>
      </c>
      <c r="W117" s="12">
        <f t="shared" si="2032"/>
        <v>2000</v>
      </c>
      <c r="X117" s="12">
        <f t="shared" si="2032"/>
        <v>50000</v>
      </c>
      <c r="Y117" s="12">
        <f t="shared" si="2032"/>
        <v>50000</v>
      </c>
      <c r="Z117" s="12">
        <f t="shared" si="2032"/>
        <v>4608.67</v>
      </c>
      <c r="AA117" s="12">
        <f t="shared" si="2032"/>
        <v>0</v>
      </c>
      <c r="AB117" s="12">
        <f t="shared" si="2032"/>
        <v>0</v>
      </c>
      <c r="AC117" s="12">
        <f t="shared" si="2032"/>
        <v>0</v>
      </c>
      <c r="AD117" s="12">
        <f t="shared" ref="AD117:AK117" si="2033">SUM(AD118:AD120)</f>
        <v>0</v>
      </c>
      <c r="AE117" s="12">
        <f t="shared" si="2032"/>
        <v>0</v>
      </c>
      <c r="AF117" s="12">
        <f t="shared" ref="AF117" si="2034">SUM(AF118:AF120)</f>
        <v>0</v>
      </c>
      <c r="AG117" s="12">
        <f t="shared" si="2032"/>
        <v>0</v>
      </c>
      <c r="AH117" s="12">
        <f t="shared" si="2032"/>
        <v>0</v>
      </c>
      <c r="AI117" s="12">
        <f t="shared" si="2032"/>
        <v>0</v>
      </c>
      <c r="AJ117" s="12">
        <f t="shared" si="2033"/>
        <v>0</v>
      </c>
      <c r="AK117" s="12">
        <f t="shared" si="2033"/>
        <v>0</v>
      </c>
      <c r="AL117" s="12">
        <f t="shared" ref="AL117:AM117" si="2035">SUM(AL118:AL120)</f>
        <v>0</v>
      </c>
      <c r="AM117" s="12">
        <f t="shared" si="2035"/>
        <v>0</v>
      </c>
      <c r="AN117" s="12">
        <f t="shared" ref="AN117:BJ117" si="2036">SUM(AN118:AN120)</f>
        <v>0</v>
      </c>
      <c r="AO117" s="12">
        <f t="shared" si="2036"/>
        <v>0</v>
      </c>
      <c r="AP117" s="12">
        <f t="shared" si="2036"/>
        <v>0</v>
      </c>
      <c r="AQ117" s="12">
        <f t="shared" si="2036"/>
        <v>0</v>
      </c>
      <c r="AR117" s="12">
        <f t="shared" si="2036"/>
        <v>0</v>
      </c>
      <c r="AS117" s="12">
        <f t="shared" si="2036"/>
        <v>0</v>
      </c>
      <c r="AT117" s="12">
        <f t="shared" si="2036"/>
        <v>0</v>
      </c>
      <c r="AU117" s="12">
        <f t="shared" si="2036"/>
        <v>0</v>
      </c>
      <c r="AV117" s="12">
        <f t="shared" si="2036"/>
        <v>0</v>
      </c>
      <c r="AW117" s="12">
        <f t="shared" si="2036"/>
        <v>0</v>
      </c>
      <c r="AX117" s="12">
        <f t="shared" si="2036"/>
        <v>0</v>
      </c>
      <c r="AY117" s="12">
        <f t="shared" si="2036"/>
        <v>0</v>
      </c>
      <c r="AZ117" s="12">
        <f t="shared" si="2036"/>
        <v>0</v>
      </c>
      <c r="BA117" s="12">
        <f t="shared" si="2036"/>
        <v>0</v>
      </c>
      <c r="BB117" s="12">
        <f t="shared" si="2036"/>
        <v>0</v>
      </c>
      <c r="BC117" s="12">
        <f t="shared" si="2036"/>
        <v>0</v>
      </c>
      <c r="BD117" s="12">
        <f t="shared" si="2036"/>
        <v>0</v>
      </c>
      <c r="BE117" s="12">
        <f t="shared" si="2036"/>
        <v>0</v>
      </c>
      <c r="BF117" s="12">
        <f t="shared" si="2036"/>
        <v>0</v>
      </c>
      <c r="BG117" s="12">
        <f t="shared" si="2036"/>
        <v>0</v>
      </c>
      <c r="BH117" s="12">
        <f t="shared" si="2036"/>
        <v>0</v>
      </c>
      <c r="BI117" s="12">
        <f t="shared" si="2036"/>
        <v>0</v>
      </c>
      <c r="BJ117" s="12">
        <f t="shared" si="2036"/>
        <v>0</v>
      </c>
      <c r="BK117" s="12">
        <f t="shared" si="2032"/>
        <v>0</v>
      </c>
      <c r="BL117" s="12">
        <f t="shared" si="2032"/>
        <v>0</v>
      </c>
      <c r="BM117" s="12">
        <f t="shared" si="2032"/>
        <v>0</v>
      </c>
      <c r="BN117" s="12">
        <f t="shared" si="2032"/>
        <v>0</v>
      </c>
      <c r="BO117" s="12">
        <f t="shared" ref="BO117:BP117" si="2037">SUM(BO118:BO120)</f>
        <v>0</v>
      </c>
      <c r="BP117" s="12">
        <f t="shared" si="2037"/>
        <v>0</v>
      </c>
      <c r="BQ117" s="12">
        <f>SUM(BQ118:BQ120)</f>
        <v>0</v>
      </c>
      <c r="BR117" s="12">
        <f t="shared" ref="BR117:BS117" si="2038">SUM(BR118:BR120)</f>
        <v>0</v>
      </c>
      <c r="BS117" s="12">
        <f t="shared" si="2038"/>
        <v>0</v>
      </c>
      <c r="BT117" s="12">
        <f t="shared" ref="BT117" si="2039">SUM(BT118:BT120)</f>
        <v>0</v>
      </c>
      <c r="BU117" s="12">
        <f t="shared" ref="BU117:BX117" si="2040">SUM(BU118:BU120)</f>
        <v>0</v>
      </c>
      <c r="BV117" s="12">
        <f t="shared" ref="BV117:BW117" si="2041">SUM(BV118:BV120)</f>
        <v>0</v>
      </c>
      <c r="BW117" s="12">
        <f t="shared" si="2041"/>
        <v>0</v>
      </c>
      <c r="BX117" s="12">
        <f t="shared" si="2040"/>
        <v>0</v>
      </c>
      <c r="BY117" s="12">
        <f t="shared" ref="BY117:CU117" si="2042">SUM(BY118:BY120)</f>
        <v>0</v>
      </c>
      <c r="BZ117" s="12">
        <f t="shared" si="2042"/>
        <v>0</v>
      </c>
      <c r="CA117" s="12">
        <f t="shared" si="2042"/>
        <v>0</v>
      </c>
      <c r="CB117" s="12">
        <f t="shared" si="2042"/>
        <v>0</v>
      </c>
      <c r="CC117" s="12">
        <f t="shared" si="2042"/>
        <v>0</v>
      </c>
      <c r="CD117" s="12">
        <f t="shared" si="2042"/>
        <v>0</v>
      </c>
      <c r="CE117" s="12">
        <f t="shared" si="2042"/>
        <v>0</v>
      </c>
      <c r="CF117" s="12">
        <f t="shared" si="2042"/>
        <v>0</v>
      </c>
      <c r="CG117" s="12">
        <f t="shared" si="2042"/>
        <v>0</v>
      </c>
      <c r="CH117" s="12">
        <f t="shared" si="2042"/>
        <v>0</v>
      </c>
      <c r="CI117" s="12">
        <f t="shared" si="2042"/>
        <v>0</v>
      </c>
      <c r="CJ117" s="12">
        <f t="shared" si="2042"/>
        <v>0</v>
      </c>
      <c r="CK117" s="12">
        <f t="shared" si="2042"/>
        <v>0</v>
      </c>
      <c r="CL117" s="12">
        <f t="shared" si="2042"/>
        <v>0</v>
      </c>
      <c r="CM117" s="12">
        <f t="shared" si="2042"/>
        <v>0</v>
      </c>
      <c r="CN117" s="12">
        <f t="shared" si="2042"/>
        <v>0</v>
      </c>
      <c r="CO117" s="12">
        <f t="shared" si="2042"/>
        <v>0</v>
      </c>
      <c r="CP117" s="12">
        <f t="shared" si="2042"/>
        <v>0</v>
      </c>
      <c r="CQ117" s="12">
        <f t="shared" si="2042"/>
        <v>0</v>
      </c>
      <c r="CR117" s="12">
        <f t="shared" si="2042"/>
        <v>0</v>
      </c>
      <c r="CS117" s="12">
        <f t="shared" si="2042"/>
        <v>0</v>
      </c>
      <c r="CT117" s="12">
        <f t="shared" si="2042"/>
        <v>0</v>
      </c>
      <c r="CU117" s="12">
        <f t="shared" si="2042"/>
        <v>0</v>
      </c>
      <c r="CV117" s="12">
        <f t="shared" ref="CV117:FK117" si="2043">SUM(CV118:CV120)</f>
        <v>0</v>
      </c>
      <c r="CW117" s="12">
        <f t="shared" si="2043"/>
        <v>0</v>
      </c>
      <c r="CX117" s="12">
        <f t="shared" si="2043"/>
        <v>0</v>
      </c>
      <c r="CY117" s="12">
        <f t="shared" si="2043"/>
        <v>0</v>
      </c>
      <c r="CZ117" s="12">
        <f t="shared" ref="CZ117:DD117" si="2044">SUM(CZ118:CZ120)</f>
        <v>0</v>
      </c>
      <c r="DA117" s="12">
        <f t="shared" ref="DA117:DB117" si="2045">SUM(DA118:DA120)</f>
        <v>0</v>
      </c>
      <c r="DB117" s="12">
        <f t="shared" si="2045"/>
        <v>0</v>
      </c>
      <c r="DC117" s="12">
        <f t="shared" ref="DC117" si="2046">SUM(DC118:DC120)</f>
        <v>0</v>
      </c>
      <c r="DD117" s="12">
        <f t="shared" si="2044"/>
        <v>0</v>
      </c>
      <c r="DE117" s="12">
        <f t="shared" ref="DE117" si="2047">SUM(DE118:DE120)</f>
        <v>0</v>
      </c>
      <c r="DF117" s="12">
        <f t="shared" si="2043"/>
        <v>0</v>
      </c>
      <c r="DG117" s="12">
        <f t="shared" si="2043"/>
        <v>0</v>
      </c>
      <c r="DH117" s="12">
        <f t="shared" ref="DH117:DI117" si="2048">SUM(DH118:DH120)</f>
        <v>0</v>
      </c>
      <c r="DI117" s="12">
        <f t="shared" si="2048"/>
        <v>0</v>
      </c>
      <c r="DJ117" s="12">
        <f t="shared" si="2043"/>
        <v>0</v>
      </c>
      <c r="DK117" s="12">
        <f t="shared" si="2043"/>
        <v>0</v>
      </c>
      <c r="DL117" s="12">
        <f t="shared" si="2043"/>
        <v>0</v>
      </c>
      <c r="DM117" s="12">
        <f t="shared" si="2043"/>
        <v>0</v>
      </c>
      <c r="DN117" s="12">
        <f t="shared" si="2043"/>
        <v>0</v>
      </c>
      <c r="DO117" s="12">
        <f t="shared" si="2043"/>
        <v>0</v>
      </c>
      <c r="DP117" s="12">
        <f t="shared" si="2043"/>
        <v>0</v>
      </c>
      <c r="DQ117" s="12">
        <f t="shared" si="2043"/>
        <v>0</v>
      </c>
      <c r="DR117" s="12">
        <f t="shared" si="2043"/>
        <v>0</v>
      </c>
      <c r="DS117" s="12">
        <f t="shared" si="2043"/>
        <v>0</v>
      </c>
      <c r="DT117" s="12">
        <f t="shared" si="2043"/>
        <v>0</v>
      </c>
      <c r="DU117" s="12">
        <f t="shared" si="2043"/>
        <v>0</v>
      </c>
      <c r="DV117" s="12">
        <f t="shared" si="2043"/>
        <v>0</v>
      </c>
      <c r="DW117" s="12">
        <f t="shared" si="2043"/>
        <v>0</v>
      </c>
      <c r="DX117" s="12">
        <f t="shared" si="2043"/>
        <v>0</v>
      </c>
      <c r="DY117" s="12">
        <f t="shared" si="2043"/>
        <v>0</v>
      </c>
      <c r="DZ117" s="12">
        <f t="shared" si="2043"/>
        <v>0</v>
      </c>
      <c r="EA117" s="12">
        <f t="shared" si="2043"/>
        <v>0</v>
      </c>
      <c r="EB117" s="12">
        <f t="shared" si="2043"/>
        <v>0</v>
      </c>
      <c r="EC117" s="12">
        <f t="shared" si="2043"/>
        <v>0</v>
      </c>
      <c r="ED117" s="12">
        <f t="shared" si="2043"/>
        <v>0</v>
      </c>
      <c r="EE117" s="12">
        <f t="shared" si="2043"/>
        <v>0</v>
      </c>
      <c r="EF117" s="12">
        <f t="shared" si="2043"/>
        <v>0</v>
      </c>
      <c r="EG117" s="12">
        <f t="shared" si="2043"/>
        <v>0</v>
      </c>
      <c r="EH117" s="12">
        <f t="shared" si="2043"/>
        <v>0</v>
      </c>
      <c r="EI117" s="12">
        <f t="shared" si="2043"/>
        <v>0</v>
      </c>
      <c r="EJ117" s="12">
        <f t="shared" si="2043"/>
        <v>0</v>
      </c>
      <c r="EK117" s="12">
        <f t="shared" ref="EK117:EL117" si="2049">SUM(EK118:EK120)</f>
        <v>0</v>
      </c>
      <c r="EL117" s="12">
        <f t="shared" si="2049"/>
        <v>0</v>
      </c>
      <c r="EM117" s="12">
        <f t="shared" si="2043"/>
        <v>0</v>
      </c>
      <c r="EN117" s="12">
        <f t="shared" ref="EN117:ER117" si="2050">SUM(EN118:EN120)</f>
        <v>0</v>
      </c>
      <c r="EO117" s="12">
        <f t="shared" ref="EO117" si="2051">SUM(EO118:EO120)</f>
        <v>0</v>
      </c>
      <c r="EP117" s="12">
        <f t="shared" ref="EP117" si="2052">SUM(EP118:EP120)</f>
        <v>0</v>
      </c>
      <c r="EQ117" s="12">
        <f t="shared" si="2050"/>
        <v>0</v>
      </c>
      <c r="ER117" s="12">
        <f t="shared" si="2050"/>
        <v>0</v>
      </c>
      <c r="ES117" s="12">
        <f t="shared" ref="ES117:ET117" si="2053">SUM(ES118:ES120)</f>
        <v>0</v>
      </c>
      <c r="ET117" s="12">
        <f t="shared" si="2053"/>
        <v>0</v>
      </c>
      <c r="EU117" s="12">
        <f t="shared" si="2043"/>
        <v>0</v>
      </c>
      <c r="EV117" s="12">
        <f t="shared" si="2043"/>
        <v>0</v>
      </c>
      <c r="EW117" s="12">
        <f t="shared" si="2043"/>
        <v>0</v>
      </c>
      <c r="EX117" s="12">
        <f t="shared" si="2043"/>
        <v>0</v>
      </c>
      <c r="EY117" s="12">
        <f t="shared" si="2043"/>
        <v>0</v>
      </c>
      <c r="EZ117" s="12">
        <f t="shared" si="2043"/>
        <v>0</v>
      </c>
      <c r="FA117" s="12">
        <f t="shared" si="2043"/>
        <v>0</v>
      </c>
      <c r="FB117" s="12">
        <f t="shared" si="2043"/>
        <v>0</v>
      </c>
      <c r="FC117" s="12">
        <f t="shared" si="2043"/>
        <v>0</v>
      </c>
      <c r="FD117" s="12">
        <f t="shared" si="2043"/>
        <v>0</v>
      </c>
      <c r="FE117" s="12">
        <f t="shared" si="2043"/>
        <v>0</v>
      </c>
      <c r="FF117" s="12">
        <f t="shared" si="2043"/>
        <v>0</v>
      </c>
      <c r="FG117" s="12">
        <f t="shared" si="2043"/>
        <v>0</v>
      </c>
      <c r="FH117" s="12">
        <f t="shared" si="2043"/>
        <v>0</v>
      </c>
      <c r="FI117" s="12">
        <f t="shared" si="2043"/>
        <v>0</v>
      </c>
      <c r="FJ117" s="12">
        <f t="shared" si="2043"/>
        <v>0</v>
      </c>
      <c r="FK117" s="12">
        <f t="shared" si="2043"/>
        <v>0</v>
      </c>
      <c r="FL117" s="12">
        <f t="shared" ref="FL117:IO117" si="2054">SUM(FL118:FL120)</f>
        <v>0</v>
      </c>
      <c r="FM117" s="12">
        <f t="shared" si="2054"/>
        <v>0</v>
      </c>
      <c r="FN117" s="12">
        <f t="shared" si="2054"/>
        <v>0</v>
      </c>
      <c r="FO117" s="12">
        <f t="shared" si="2054"/>
        <v>0</v>
      </c>
      <c r="FP117" s="12">
        <f t="shared" si="2054"/>
        <v>0</v>
      </c>
      <c r="FQ117" s="12">
        <f t="shared" si="2054"/>
        <v>0</v>
      </c>
      <c r="FR117" s="12">
        <f t="shared" si="2054"/>
        <v>0</v>
      </c>
      <c r="FS117" s="12">
        <f t="shared" si="2054"/>
        <v>0</v>
      </c>
      <c r="FT117" s="12">
        <f t="shared" si="2054"/>
        <v>0</v>
      </c>
      <c r="FU117" s="12">
        <f t="shared" si="2054"/>
        <v>0</v>
      </c>
      <c r="FV117" s="12">
        <f t="shared" ref="FV117:FW117" si="2055">SUM(FV118:FV120)</f>
        <v>0</v>
      </c>
      <c r="FW117" s="12">
        <f t="shared" si="2055"/>
        <v>0</v>
      </c>
      <c r="FX117" s="12">
        <f t="shared" si="2054"/>
        <v>0</v>
      </c>
      <c r="FY117" s="12">
        <f t="shared" ref="FY117" si="2056">SUM(FY118:FY120)</f>
        <v>0</v>
      </c>
      <c r="FZ117" s="12">
        <f t="shared" ref="FZ117" si="2057">SUM(FZ118:FZ120)</f>
        <v>0</v>
      </c>
      <c r="GA117" s="12">
        <f t="shared" ref="GA117" si="2058">SUM(GA118:GA120)</f>
        <v>0</v>
      </c>
      <c r="GB117" s="12">
        <f t="shared" si="2054"/>
        <v>0</v>
      </c>
      <c r="GC117" s="12">
        <f t="shared" si="2054"/>
        <v>0</v>
      </c>
      <c r="GD117" s="12">
        <f t="shared" ref="GD117:GE117" si="2059">SUM(GD118:GD120)</f>
        <v>0</v>
      </c>
      <c r="GE117" s="12">
        <f t="shared" si="2059"/>
        <v>0</v>
      </c>
      <c r="GF117" s="12">
        <f t="shared" si="2054"/>
        <v>0</v>
      </c>
      <c r="GG117" s="12">
        <f t="shared" si="2054"/>
        <v>0</v>
      </c>
      <c r="GH117" s="12">
        <f t="shared" si="2054"/>
        <v>0</v>
      </c>
      <c r="GI117" s="12">
        <f t="shared" si="2054"/>
        <v>0</v>
      </c>
      <c r="GJ117" s="12">
        <f t="shared" si="2054"/>
        <v>0</v>
      </c>
      <c r="GK117" s="12">
        <f t="shared" si="2054"/>
        <v>0</v>
      </c>
      <c r="GL117" s="12">
        <f t="shared" si="2054"/>
        <v>0</v>
      </c>
      <c r="GM117" s="12">
        <f t="shared" si="2054"/>
        <v>0</v>
      </c>
      <c r="GN117" s="12">
        <f t="shared" si="2054"/>
        <v>0</v>
      </c>
      <c r="GO117" s="12">
        <f t="shared" si="2054"/>
        <v>0</v>
      </c>
      <c r="GP117" s="12">
        <f t="shared" si="2054"/>
        <v>0</v>
      </c>
      <c r="GQ117" s="12">
        <f t="shared" si="2054"/>
        <v>0</v>
      </c>
      <c r="GR117" s="12">
        <f t="shared" si="2054"/>
        <v>0</v>
      </c>
      <c r="GS117" s="12">
        <f t="shared" si="2054"/>
        <v>0</v>
      </c>
      <c r="GT117" s="12">
        <f t="shared" si="2054"/>
        <v>0</v>
      </c>
      <c r="GU117" s="12">
        <f t="shared" si="2054"/>
        <v>0</v>
      </c>
      <c r="GV117" s="12">
        <f t="shared" si="2054"/>
        <v>0</v>
      </c>
      <c r="GW117" s="12">
        <f t="shared" si="2054"/>
        <v>0</v>
      </c>
      <c r="GX117" s="12">
        <f t="shared" si="2054"/>
        <v>0</v>
      </c>
      <c r="GY117" s="12">
        <f t="shared" si="2054"/>
        <v>0</v>
      </c>
      <c r="GZ117" s="12">
        <f t="shared" si="2054"/>
        <v>0</v>
      </c>
      <c r="HA117" s="12">
        <f t="shared" si="2054"/>
        <v>0</v>
      </c>
      <c r="HB117" s="12">
        <f t="shared" si="2054"/>
        <v>0</v>
      </c>
      <c r="HC117" s="12">
        <f t="shared" si="2054"/>
        <v>0</v>
      </c>
      <c r="HD117" s="12">
        <f t="shared" si="2054"/>
        <v>0</v>
      </c>
      <c r="HE117" s="12">
        <f t="shared" si="2054"/>
        <v>0</v>
      </c>
      <c r="HF117" s="12">
        <f t="shared" si="2054"/>
        <v>0</v>
      </c>
      <c r="HG117" s="12">
        <f t="shared" ref="HG117:HH117" si="2060">SUM(HG118:HG120)</f>
        <v>0</v>
      </c>
      <c r="HH117" s="12">
        <f t="shared" si="2060"/>
        <v>0</v>
      </c>
      <c r="HI117" s="12">
        <f t="shared" si="2054"/>
        <v>0</v>
      </c>
      <c r="HJ117" s="12">
        <f t="shared" ref="HJ117:HN117" si="2061">SUM(HJ118:HJ120)</f>
        <v>0</v>
      </c>
      <c r="HK117" s="12">
        <f t="shared" ref="HK117" si="2062">SUM(HK118:HK120)</f>
        <v>0</v>
      </c>
      <c r="HL117" s="12">
        <f t="shared" ref="HL117" si="2063">SUM(HL118:HL120)</f>
        <v>0</v>
      </c>
      <c r="HM117" s="12">
        <f t="shared" si="2061"/>
        <v>0</v>
      </c>
      <c r="HN117" s="12">
        <f t="shared" si="2061"/>
        <v>0</v>
      </c>
      <c r="HO117" s="12">
        <f t="shared" ref="HO117:HP117" si="2064">SUM(HO118:HO120)</f>
        <v>0</v>
      </c>
      <c r="HP117" s="12">
        <f t="shared" si="2064"/>
        <v>0</v>
      </c>
      <c r="HQ117" s="12">
        <f t="shared" si="2054"/>
        <v>0</v>
      </c>
      <c r="HR117" s="12">
        <f t="shared" si="2054"/>
        <v>5998.21</v>
      </c>
      <c r="HS117" s="12">
        <f t="shared" si="2054"/>
        <v>5998.21</v>
      </c>
      <c r="HT117" s="12">
        <f t="shared" si="2054"/>
        <v>0</v>
      </c>
      <c r="HU117" s="12">
        <f t="shared" si="2054"/>
        <v>0</v>
      </c>
      <c r="HV117" s="12">
        <f t="shared" si="2054"/>
        <v>0</v>
      </c>
      <c r="HW117" s="12">
        <f t="shared" si="2054"/>
        <v>0</v>
      </c>
      <c r="HX117" s="12">
        <f t="shared" si="2054"/>
        <v>0</v>
      </c>
      <c r="HY117" s="12">
        <f t="shared" si="2054"/>
        <v>0</v>
      </c>
      <c r="HZ117" s="12">
        <f t="shared" si="2054"/>
        <v>0</v>
      </c>
      <c r="IA117" s="12">
        <f t="shared" si="2054"/>
        <v>0</v>
      </c>
      <c r="IB117" s="12">
        <f t="shared" si="2054"/>
        <v>0</v>
      </c>
      <c r="IC117" s="12">
        <f t="shared" si="2054"/>
        <v>0</v>
      </c>
      <c r="ID117" s="12">
        <f t="shared" si="2054"/>
        <v>0</v>
      </c>
      <c r="IE117" s="12">
        <f t="shared" si="2054"/>
        <v>0</v>
      </c>
      <c r="IF117" s="12">
        <f t="shared" si="2054"/>
        <v>0</v>
      </c>
      <c r="IG117" s="12">
        <f t="shared" si="2054"/>
        <v>0</v>
      </c>
      <c r="IH117" s="12">
        <f t="shared" si="2054"/>
        <v>0</v>
      </c>
      <c r="II117" s="12">
        <f t="shared" si="2054"/>
        <v>0</v>
      </c>
      <c r="IJ117" s="12">
        <f t="shared" si="2054"/>
        <v>0</v>
      </c>
      <c r="IK117" s="12">
        <f t="shared" si="2054"/>
        <v>0</v>
      </c>
      <c r="IL117" s="12">
        <f t="shared" si="2054"/>
        <v>0</v>
      </c>
      <c r="IM117" s="12">
        <f t="shared" si="2054"/>
        <v>0</v>
      </c>
      <c r="IN117" s="12">
        <f t="shared" si="2054"/>
        <v>0</v>
      </c>
      <c r="IO117" s="12">
        <f t="shared" si="2054"/>
        <v>0</v>
      </c>
      <c r="IP117" s="12">
        <f t="shared" ref="IP117:IY117" si="2065">SUM(IP118:IP120)</f>
        <v>0</v>
      </c>
      <c r="IQ117" s="12">
        <f t="shared" si="2065"/>
        <v>0</v>
      </c>
      <c r="IR117" s="12">
        <f t="shared" ref="IR117:IS117" si="2066">SUM(IR118:IR120)</f>
        <v>0</v>
      </c>
      <c r="IS117" s="12">
        <f t="shared" si="2066"/>
        <v>0</v>
      </c>
      <c r="IT117" s="12">
        <f t="shared" si="2065"/>
        <v>0</v>
      </c>
      <c r="IU117" s="12">
        <f t="shared" ref="IU117:IV117" si="2067">SUM(IU118:IU120)</f>
        <v>0</v>
      </c>
      <c r="IV117" s="12">
        <f t="shared" si="2067"/>
        <v>0</v>
      </c>
      <c r="IW117" s="12">
        <f t="shared" ref="IW117" si="2068">SUM(IW118:IW120)</f>
        <v>0</v>
      </c>
      <c r="IX117" s="12">
        <f t="shared" si="2065"/>
        <v>0</v>
      </c>
      <c r="IY117" s="12">
        <f t="shared" si="2065"/>
        <v>0</v>
      </c>
      <c r="IZ117" s="12">
        <f t="shared" ref="IZ117:JA117" si="2069">SUM(IZ118:IZ120)</f>
        <v>0</v>
      </c>
      <c r="JA117" s="12">
        <f t="shared" si="2069"/>
        <v>0</v>
      </c>
      <c r="JB117" s="12">
        <f>SUM(JB118:JB120)</f>
        <v>100000</v>
      </c>
      <c r="JC117" s="12">
        <f t="shared" ref="JC117" si="2070">SUM(JC118:JC120)</f>
        <v>116739.22</v>
      </c>
      <c r="JD117" s="12">
        <f t="shared" ref="JD117:JJ117" si="2071">SUM(JD118:JD120)</f>
        <v>116739.22</v>
      </c>
      <c r="JE117" s="12">
        <f t="shared" si="2071"/>
        <v>80960</v>
      </c>
      <c r="JF117" s="12">
        <f t="shared" ref="JF117" si="2072">SUM(JF118:JF120)</f>
        <v>50960</v>
      </c>
      <c r="JG117" s="12">
        <f t="shared" si="2071"/>
        <v>50875.19</v>
      </c>
      <c r="JH117" s="12">
        <f t="shared" si="2071"/>
        <v>60000</v>
      </c>
      <c r="JI117" s="12">
        <f t="shared" ref="JI117" si="2073">SUM(JI118:JI120)</f>
        <v>0</v>
      </c>
      <c r="JJ117" s="12">
        <f t="shared" si="2071"/>
        <v>0</v>
      </c>
      <c r="JK117" s="12">
        <f t="shared" ref="JK117:JL117" si="2074">SUM(JK118:JK120)</f>
        <v>0</v>
      </c>
      <c r="JL117" s="12">
        <f t="shared" si="2074"/>
        <v>0</v>
      </c>
      <c r="JM117" s="12">
        <f t="shared" ref="JM117:JP117" si="2075">SUM(JM118:JM120)</f>
        <v>0</v>
      </c>
      <c r="JN117" s="12">
        <f t="shared" si="2075"/>
        <v>0</v>
      </c>
      <c r="JO117" s="12">
        <f t="shared" ref="JO117" si="2076">SUM(JO118:JO120)</f>
        <v>0</v>
      </c>
      <c r="JP117" s="12">
        <f t="shared" si="2075"/>
        <v>0</v>
      </c>
      <c r="JQ117" s="12">
        <f t="shared" ref="JQ117:KA117" si="2077">SUM(JQ118:JQ120)</f>
        <v>0</v>
      </c>
      <c r="JR117" s="12">
        <f t="shared" ref="JR117" si="2078">SUM(JR118:JR120)</f>
        <v>0</v>
      </c>
      <c r="JS117" s="12">
        <f t="shared" si="2077"/>
        <v>0</v>
      </c>
      <c r="JT117" s="12">
        <f t="shared" ref="JT117" si="2079">SUM(JT118:JT120)</f>
        <v>50000</v>
      </c>
      <c r="JU117" s="12">
        <f t="shared" si="2077"/>
        <v>52000</v>
      </c>
      <c r="JV117" s="12">
        <f t="shared" si="2077"/>
        <v>2000</v>
      </c>
      <c r="JW117" s="12">
        <f t="shared" ref="JW117" si="2080">SUM(JW118:JW120)</f>
        <v>50000</v>
      </c>
      <c r="JX117" s="12">
        <f t="shared" si="2077"/>
        <v>50000</v>
      </c>
      <c r="JY117" s="12">
        <f t="shared" si="2077"/>
        <v>4608.67</v>
      </c>
      <c r="JZ117" s="12">
        <f t="shared" ref="JZ117" si="2081">SUM(JZ118:JZ120)</f>
        <v>0</v>
      </c>
      <c r="KA117" s="12">
        <f t="shared" si="2077"/>
        <v>0</v>
      </c>
      <c r="KB117" s="12">
        <f t="shared" ref="KB117" si="2082">SUM(KB118:KB120)</f>
        <v>0</v>
      </c>
      <c r="KC117" s="12">
        <f t="shared" ref="KC117" si="2083">SUM(KC118:KC120)</f>
        <v>0</v>
      </c>
      <c r="KD117" s="12">
        <f t="shared" ref="KD117:KE117" si="2084">SUM(KD118:KD120)</f>
        <v>0</v>
      </c>
      <c r="KE117" s="12">
        <f t="shared" si="2084"/>
        <v>0</v>
      </c>
      <c r="KF117" s="12">
        <f t="shared" ref="KF117:KG117" si="2085">SUM(KF118:KF120)</f>
        <v>0</v>
      </c>
      <c r="KG117" s="12">
        <f t="shared" si="2085"/>
        <v>0</v>
      </c>
      <c r="KH117" s="12">
        <f t="shared" ref="KH117:KL117" si="2086">SUM(KH118:KH120)</f>
        <v>0</v>
      </c>
      <c r="KI117" s="12">
        <f t="shared" si="2086"/>
        <v>0</v>
      </c>
      <c r="KJ117" s="12">
        <f t="shared" ref="KJ117:KK117" si="2087">SUM(KJ118:KJ120)</f>
        <v>0</v>
      </c>
      <c r="KK117" s="12">
        <f t="shared" si="2087"/>
        <v>0</v>
      </c>
      <c r="KL117" s="12">
        <f t="shared" si="2086"/>
        <v>0</v>
      </c>
    </row>
    <row r="118" spans="1:298" x14ac:dyDescent="0.25">
      <c r="A118" s="5">
        <v>6102</v>
      </c>
      <c r="B118" s="9" t="s">
        <v>449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4608.67</v>
      </c>
      <c r="AA118" s="13">
        <v>0</v>
      </c>
      <c r="AB118" s="13">
        <v>0</v>
      </c>
      <c r="AC118" s="1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/>
      <c r="AM118" s="13"/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1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13">
        <v>0</v>
      </c>
      <c r="BI118" s="13">
        <v>0</v>
      </c>
      <c r="BJ118" s="13">
        <v>0</v>
      </c>
      <c r="BK118" s="13">
        <v>0</v>
      </c>
      <c r="BL118" s="13">
        <v>0</v>
      </c>
      <c r="BM118" s="13">
        <v>0</v>
      </c>
      <c r="BN118" s="13">
        <v>0</v>
      </c>
      <c r="BO118" s="13">
        <v>0</v>
      </c>
      <c r="BP118" s="13">
        <v>0</v>
      </c>
      <c r="BQ118" s="13">
        <v>0</v>
      </c>
      <c r="BR118" s="13">
        <v>0</v>
      </c>
      <c r="BS118" s="13">
        <v>0</v>
      </c>
      <c r="BT118" s="13">
        <v>0</v>
      </c>
      <c r="BU118" s="13">
        <v>0</v>
      </c>
      <c r="BV118" s="13">
        <v>0</v>
      </c>
      <c r="BW118" s="13"/>
      <c r="BX118" s="13"/>
      <c r="BY118" s="13">
        <v>0</v>
      </c>
      <c r="BZ118" s="13">
        <v>0</v>
      </c>
      <c r="CA118" s="13">
        <v>0</v>
      </c>
      <c r="CB118" s="13">
        <v>0</v>
      </c>
      <c r="CC118" s="13">
        <v>0</v>
      </c>
      <c r="CD118" s="13">
        <v>0</v>
      </c>
      <c r="CE118" s="13">
        <v>0</v>
      </c>
      <c r="CF118" s="13">
        <v>0</v>
      </c>
      <c r="CG118" s="13">
        <v>0</v>
      </c>
      <c r="CH118" s="13">
        <v>0</v>
      </c>
      <c r="CI118" s="13">
        <v>0</v>
      </c>
      <c r="CJ118" s="13">
        <v>0</v>
      </c>
      <c r="CK118" s="13">
        <v>0</v>
      </c>
      <c r="CL118" s="13">
        <v>0</v>
      </c>
      <c r="CM118" s="13">
        <v>0</v>
      </c>
      <c r="CN118" s="13">
        <v>0</v>
      </c>
      <c r="CO118" s="13">
        <v>0</v>
      </c>
      <c r="CP118" s="13">
        <v>0</v>
      </c>
      <c r="CQ118" s="13">
        <v>0</v>
      </c>
      <c r="CR118" s="13">
        <v>0</v>
      </c>
      <c r="CS118" s="13">
        <v>0</v>
      </c>
      <c r="CT118" s="13">
        <v>0</v>
      </c>
      <c r="CU118" s="13">
        <v>0</v>
      </c>
      <c r="CV118" s="13">
        <v>0</v>
      </c>
      <c r="CW118" s="13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3">
        <v>0</v>
      </c>
      <c r="DD118" s="13">
        <v>0</v>
      </c>
      <c r="DE118" s="13">
        <v>0</v>
      </c>
      <c r="DF118" s="13">
        <v>0</v>
      </c>
      <c r="DG118" s="13">
        <v>0</v>
      </c>
      <c r="DH118" s="13"/>
      <c r="DI118" s="13"/>
      <c r="DJ118" s="13">
        <v>0</v>
      </c>
      <c r="DK118" s="13">
        <v>0</v>
      </c>
      <c r="DL118" s="13">
        <v>0</v>
      </c>
      <c r="DM118" s="13">
        <v>0</v>
      </c>
      <c r="DN118" s="13">
        <v>0</v>
      </c>
      <c r="DO118" s="13">
        <v>0</v>
      </c>
      <c r="DP118" s="13">
        <v>0</v>
      </c>
      <c r="DQ118" s="13">
        <v>0</v>
      </c>
      <c r="DR118" s="13">
        <v>0</v>
      </c>
      <c r="DS118" s="13">
        <v>0</v>
      </c>
      <c r="DT118" s="13">
        <v>0</v>
      </c>
      <c r="DU118" s="13">
        <v>0</v>
      </c>
      <c r="DV118" s="13">
        <v>0</v>
      </c>
      <c r="DW118" s="13">
        <v>0</v>
      </c>
      <c r="DX118" s="13">
        <v>0</v>
      </c>
      <c r="DY118" s="13">
        <v>0</v>
      </c>
      <c r="DZ118" s="13">
        <v>0</v>
      </c>
      <c r="EA118" s="13">
        <v>0</v>
      </c>
      <c r="EB118" s="13">
        <v>0</v>
      </c>
      <c r="EC118" s="13">
        <v>0</v>
      </c>
      <c r="ED118" s="13">
        <v>0</v>
      </c>
      <c r="EE118" s="13">
        <v>0</v>
      </c>
      <c r="EF118" s="13">
        <v>0</v>
      </c>
      <c r="EG118" s="13">
        <v>0</v>
      </c>
      <c r="EH118" s="13">
        <v>0</v>
      </c>
      <c r="EI118" s="13">
        <v>0</v>
      </c>
      <c r="EJ118" s="13">
        <v>0</v>
      </c>
      <c r="EK118" s="13">
        <v>0</v>
      </c>
      <c r="EL118" s="13">
        <v>0</v>
      </c>
      <c r="EM118" s="13">
        <v>0</v>
      </c>
      <c r="EN118" s="13">
        <v>0</v>
      </c>
      <c r="EO118" s="13">
        <v>0</v>
      </c>
      <c r="EP118" s="13">
        <v>0</v>
      </c>
      <c r="EQ118" s="13">
        <v>0</v>
      </c>
      <c r="ER118" s="13">
        <v>0</v>
      </c>
      <c r="ES118" s="13"/>
      <c r="ET118" s="13"/>
      <c r="EU118" s="13">
        <v>0</v>
      </c>
      <c r="EV118" s="13">
        <v>0</v>
      </c>
      <c r="EW118" s="13">
        <v>0</v>
      </c>
      <c r="EX118" s="13">
        <v>0</v>
      </c>
      <c r="EY118" s="13">
        <v>0</v>
      </c>
      <c r="EZ118" s="13">
        <v>0</v>
      </c>
      <c r="FA118" s="13">
        <v>0</v>
      </c>
      <c r="FB118" s="13">
        <v>0</v>
      </c>
      <c r="FC118" s="13">
        <v>0</v>
      </c>
      <c r="FD118" s="13">
        <v>0</v>
      </c>
      <c r="FE118" s="13">
        <v>0</v>
      </c>
      <c r="FF118" s="13">
        <v>0</v>
      </c>
      <c r="FG118" s="13">
        <v>0</v>
      </c>
      <c r="FH118" s="13">
        <v>0</v>
      </c>
      <c r="FI118" s="13">
        <v>0</v>
      </c>
      <c r="FJ118" s="13">
        <v>0</v>
      </c>
      <c r="FK118" s="13">
        <v>0</v>
      </c>
      <c r="FL118" s="13">
        <v>0</v>
      </c>
      <c r="FM118" s="13">
        <v>0</v>
      </c>
      <c r="FN118" s="13">
        <v>0</v>
      </c>
      <c r="FO118" s="13">
        <v>0</v>
      </c>
      <c r="FP118" s="13">
        <v>0</v>
      </c>
      <c r="FQ118" s="13">
        <v>0</v>
      </c>
      <c r="FR118" s="13">
        <v>0</v>
      </c>
      <c r="FS118" s="13">
        <v>0</v>
      </c>
      <c r="FT118" s="13">
        <v>0</v>
      </c>
      <c r="FU118" s="13">
        <v>0</v>
      </c>
      <c r="FV118" s="13">
        <v>0</v>
      </c>
      <c r="FW118" s="13">
        <v>0</v>
      </c>
      <c r="FX118" s="13">
        <v>0</v>
      </c>
      <c r="FY118" s="13">
        <v>0</v>
      </c>
      <c r="FZ118" s="13">
        <v>0</v>
      </c>
      <c r="GA118" s="13">
        <v>0</v>
      </c>
      <c r="GB118" s="13">
        <v>0</v>
      </c>
      <c r="GC118" s="13">
        <v>0</v>
      </c>
      <c r="GD118" s="13"/>
      <c r="GE118" s="13"/>
      <c r="GF118" s="13">
        <v>0</v>
      </c>
      <c r="GG118" s="13">
        <v>0</v>
      </c>
      <c r="GH118" s="13">
        <v>0</v>
      </c>
      <c r="GI118" s="13">
        <v>0</v>
      </c>
      <c r="GJ118" s="13">
        <v>0</v>
      </c>
      <c r="GK118" s="13">
        <v>0</v>
      </c>
      <c r="GL118" s="13">
        <v>0</v>
      </c>
      <c r="GM118" s="13">
        <v>0</v>
      </c>
      <c r="GN118" s="13">
        <v>0</v>
      </c>
      <c r="GO118" s="13">
        <v>0</v>
      </c>
      <c r="GP118" s="13">
        <v>0</v>
      </c>
      <c r="GQ118" s="13">
        <v>0</v>
      </c>
      <c r="GR118" s="13">
        <v>0</v>
      </c>
      <c r="GS118" s="13">
        <v>0</v>
      </c>
      <c r="GT118" s="13">
        <v>0</v>
      </c>
      <c r="GU118" s="13">
        <v>0</v>
      </c>
      <c r="GV118" s="13">
        <v>0</v>
      </c>
      <c r="GW118" s="13">
        <v>0</v>
      </c>
      <c r="GX118" s="13">
        <v>0</v>
      </c>
      <c r="GY118" s="13">
        <v>0</v>
      </c>
      <c r="GZ118" s="13">
        <v>0</v>
      </c>
      <c r="HA118" s="13">
        <v>0</v>
      </c>
      <c r="HB118" s="13">
        <v>0</v>
      </c>
      <c r="HC118" s="13">
        <v>0</v>
      </c>
      <c r="HD118" s="13">
        <v>0</v>
      </c>
      <c r="HE118" s="13">
        <v>0</v>
      </c>
      <c r="HF118" s="13">
        <v>0</v>
      </c>
      <c r="HG118" s="13">
        <v>0</v>
      </c>
      <c r="HH118" s="13">
        <v>0</v>
      </c>
      <c r="HI118" s="13">
        <v>0</v>
      </c>
      <c r="HJ118" s="13">
        <v>0</v>
      </c>
      <c r="HK118" s="13">
        <v>0</v>
      </c>
      <c r="HL118" s="13">
        <v>0</v>
      </c>
      <c r="HM118" s="13">
        <v>0</v>
      </c>
      <c r="HN118" s="13">
        <v>0</v>
      </c>
      <c r="HO118" s="13"/>
      <c r="HP118" s="13"/>
      <c r="HQ118" s="13">
        <v>0</v>
      </c>
      <c r="HR118" s="13">
        <v>0</v>
      </c>
      <c r="HS118" s="13">
        <v>0</v>
      </c>
      <c r="HT118" s="13">
        <v>0</v>
      </c>
      <c r="HU118" s="13">
        <v>0</v>
      </c>
      <c r="HV118" s="13">
        <v>0</v>
      </c>
      <c r="HW118" s="13">
        <v>0</v>
      </c>
      <c r="HX118" s="13">
        <v>0</v>
      </c>
      <c r="HY118" s="13">
        <v>0</v>
      </c>
      <c r="HZ118" s="13">
        <v>0</v>
      </c>
      <c r="IA118" s="13">
        <v>0</v>
      </c>
      <c r="IB118" s="13">
        <v>0</v>
      </c>
      <c r="IC118" s="13">
        <v>0</v>
      </c>
      <c r="ID118" s="13">
        <v>0</v>
      </c>
      <c r="IE118" s="13">
        <v>0</v>
      </c>
      <c r="IF118" s="13">
        <v>0</v>
      </c>
      <c r="IG118" s="13">
        <v>0</v>
      </c>
      <c r="IH118" s="13">
        <v>0</v>
      </c>
      <c r="II118" s="13">
        <v>0</v>
      </c>
      <c r="IJ118" s="13">
        <v>0</v>
      </c>
      <c r="IK118" s="13">
        <v>0</v>
      </c>
      <c r="IL118" s="13">
        <v>0</v>
      </c>
      <c r="IM118" s="13">
        <v>0</v>
      </c>
      <c r="IN118" s="13">
        <v>0</v>
      </c>
      <c r="IO118" s="13">
        <v>0</v>
      </c>
      <c r="IP118" s="13">
        <v>0</v>
      </c>
      <c r="IQ118" s="13">
        <v>0</v>
      </c>
      <c r="IR118" s="13">
        <v>0</v>
      </c>
      <c r="IS118" s="13">
        <v>0</v>
      </c>
      <c r="IT118" s="13">
        <v>0</v>
      </c>
      <c r="IU118" s="13">
        <v>0</v>
      </c>
      <c r="IV118" s="13">
        <v>0</v>
      </c>
      <c r="IW118" s="13">
        <v>0</v>
      </c>
      <c r="IX118" s="13">
        <v>0</v>
      </c>
      <c r="IY118" s="13">
        <v>0</v>
      </c>
      <c r="IZ118" s="13"/>
      <c r="JA118" s="13"/>
      <c r="JB118" s="13">
        <f>C118+BY118+AN118+DJ118+EU118+GF118+HQ118</f>
        <v>0</v>
      </c>
      <c r="JC118" s="13">
        <f>D118+BZ118+AO118+DK118+EV118+GG118+HR118</f>
        <v>0</v>
      </c>
      <c r="JD118" s="13">
        <f>E118+CA118+AP118+DL118+EW118+GH118+HS118</f>
        <v>0</v>
      </c>
      <c r="JE118" s="13">
        <f>F118+CB118+AQ118+DM118+EX118+GI118+HT118</f>
        <v>0</v>
      </c>
      <c r="JF118" s="13">
        <f>G118+CC118+AR118+DN118+EY118+GJ118+HU118</f>
        <v>0</v>
      </c>
      <c r="JG118" s="13">
        <f>H118+CD118+AS118+DO118+EZ118+GK118+HV118</f>
        <v>0</v>
      </c>
      <c r="JH118" s="13">
        <f>I118+CE118+AT118+DP118+FA118+GL118+HW118</f>
        <v>0</v>
      </c>
      <c r="JI118" s="13">
        <f>J118+CF118+AU118+DQ118+FB118+GM118+HX118</f>
        <v>0</v>
      </c>
      <c r="JJ118" s="13">
        <f>K118+CG118+AV118+DR118+FC118+GN118+HY118</f>
        <v>0</v>
      </c>
      <c r="JK118" s="13">
        <f>L118+CH118+AW118+DS118+FD118+GO118+HZ118</f>
        <v>0</v>
      </c>
      <c r="JL118" s="13">
        <f>M118+CI118+AX118+DT118+FE118+GP118+IA118</f>
        <v>0</v>
      </c>
      <c r="JM118" s="13">
        <f>N118+CJ118+AY118+DU118+FF118+GQ118+IB118</f>
        <v>0</v>
      </c>
      <c r="JN118" s="13">
        <f>O118+CK118+AZ118+DV118+FG118+GR118+IC118</f>
        <v>0</v>
      </c>
      <c r="JO118" s="13">
        <f>P118+CL118+BA118+DW118+FH118+GS118+ID118</f>
        <v>0</v>
      </c>
      <c r="JP118" s="13">
        <f>Q118+CM118+BB118+DX118+FI118+GT118+IE118</f>
        <v>0</v>
      </c>
      <c r="JQ118" s="13">
        <f>R118+CN118+BC118+DY118+FJ118+GU118+IF118</f>
        <v>0</v>
      </c>
      <c r="JR118" s="13">
        <f>S118+CO118+BD118+DZ118+FK118+GV118+IG118</f>
        <v>0</v>
      </c>
      <c r="JS118" s="13">
        <f>T118+CP118+BE118+EA118+FL118+GW118+IH118</f>
        <v>0</v>
      </c>
      <c r="JT118" s="13">
        <f>U118+CQ118+BF118+EB118+FM118+GX118+II118</f>
        <v>0</v>
      </c>
      <c r="JU118" s="13">
        <f>V118+CR118+BG118+EC118+FN118+GY118+IJ118</f>
        <v>0</v>
      </c>
      <c r="JV118" s="13">
        <f>W118+CS118+BH118+ED118+FO118+GZ118+IK118</f>
        <v>0</v>
      </c>
      <c r="JW118" s="13">
        <f>X118+CT118+BI118+EE118+FP118+HA118+IL118</f>
        <v>0</v>
      </c>
      <c r="JX118" s="13">
        <f>Y118+CU118+BJ118+EF118+FQ118+HB118+IM118</f>
        <v>0</v>
      </c>
      <c r="JY118" s="13">
        <f>Z118+BK118+CV118+EG118+FR118+HC118+IN118</f>
        <v>4608.67</v>
      </c>
      <c r="JZ118" s="13">
        <f>AA118+BL118+CW118+EH118+FS118+HD118+IO118</f>
        <v>0</v>
      </c>
      <c r="KA118" s="13">
        <f>AB118+BM118+CX118+EI118+FT118+HE118+IP118</f>
        <v>0</v>
      </c>
      <c r="KB118" s="13">
        <f>AC118+BN118+CY118+EJ118+FU118+HF118+IQ118</f>
        <v>0</v>
      </c>
      <c r="KC118" s="13">
        <f>AD118+BO118+CZ118+EK118+FV118+HG118+IR118</f>
        <v>0</v>
      </c>
      <c r="KD118" s="13">
        <f>AE118+BP118+DA118+EL118+FW118+HH118+IS118</f>
        <v>0</v>
      </c>
      <c r="KE118" s="13">
        <f>AF118+BQ118+DB118+EM118+FX118+HI118+IT118</f>
        <v>0</v>
      </c>
      <c r="KF118" s="13">
        <f>AG118+BR118+DC118+EN118+FY118+HJ118+IU118</f>
        <v>0</v>
      </c>
      <c r="KG118" s="13">
        <f>AH118+BS118+DD118+EO118+FZ118+HK118+IV118</f>
        <v>0</v>
      </c>
      <c r="KH118" s="13">
        <f>AI118+BT118+DE118+EP118+GA118+HL118+IW118</f>
        <v>0</v>
      </c>
      <c r="KI118" s="13">
        <f>AJ118+BU118+DF118+EQ118+GB118+HM118+IX118</f>
        <v>0</v>
      </c>
      <c r="KJ118" s="13">
        <f>AK118+BV118+DG118+ER118+GC118+HN118+IY118</f>
        <v>0</v>
      </c>
      <c r="KK118" s="13">
        <f>AL118+BW118+DH118+ES118+GD118+HO118+IZ118</f>
        <v>0</v>
      </c>
      <c r="KL118" s="13">
        <f>AM118+BX118+DI118+ET118+GE118+HP118+JA118</f>
        <v>0</v>
      </c>
    </row>
    <row r="119" spans="1:298" ht="30" x14ac:dyDescent="0.25">
      <c r="A119" s="5">
        <v>6103</v>
      </c>
      <c r="B119" s="9" t="s">
        <v>65</v>
      </c>
      <c r="C119" s="13">
        <v>100000</v>
      </c>
      <c r="D119" s="13">
        <v>110741.01</v>
      </c>
      <c r="E119" s="13">
        <v>110741.01</v>
      </c>
      <c r="F119" s="13">
        <v>80960</v>
      </c>
      <c r="G119" s="13">
        <v>50960</v>
      </c>
      <c r="H119" s="13">
        <v>50875.19</v>
      </c>
      <c r="I119" s="13">
        <v>60000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2000</v>
      </c>
      <c r="W119" s="13">
        <v>2000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/>
      <c r="AM119" s="13"/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13"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/>
      <c r="BX119" s="13"/>
      <c r="BY119" s="13">
        <v>0</v>
      </c>
      <c r="BZ119" s="13">
        <v>0</v>
      </c>
      <c r="CA119" s="13">
        <v>0</v>
      </c>
      <c r="CB119" s="13">
        <v>0</v>
      </c>
      <c r="CC119" s="13">
        <v>0</v>
      </c>
      <c r="CD119" s="13">
        <v>0</v>
      </c>
      <c r="CE119" s="13">
        <v>0</v>
      </c>
      <c r="CF119" s="13">
        <v>0</v>
      </c>
      <c r="CG119" s="13">
        <v>0</v>
      </c>
      <c r="CH119" s="13">
        <v>0</v>
      </c>
      <c r="CI119" s="13">
        <v>0</v>
      </c>
      <c r="CJ119" s="13">
        <v>0</v>
      </c>
      <c r="CK119" s="13">
        <v>0</v>
      </c>
      <c r="CL119" s="13">
        <v>0</v>
      </c>
      <c r="CM119" s="13">
        <v>0</v>
      </c>
      <c r="CN119" s="13">
        <v>0</v>
      </c>
      <c r="CO119" s="13">
        <v>0</v>
      </c>
      <c r="CP119" s="13">
        <v>0</v>
      </c>
      <c r="CQ119" s="13">
        <v>0</v>
      </c>
      <c r="CR119" s="13">
        <v>0</v>
      </c>
      <c r="CS119" s="13">
        <v>0</v>
      </c>
      <c r="CT119" s="13">
        <v>0</v>
      </c>
      <c r="CU119" s="13">
        <v>0</v>
      </c>
      <c r="CV119" s="13">
        <v>0</v>
      </c>
      <c r="CW119" s="13">
        <v>0</v>
      </c>
      <c r="CX119" s="13">
        <v>0</v>
      </c>
      <c r="CY119" s="13">
        <v>0</v>
      </c>
      <c r="CZ119" s="13">
        <v>0</v>
      </c>
      <c r="DA119" s="13">
        <v>0</v>
      </c>
      <c r="DB119" s="13">
        <v>0</v>
      </c>
      <c r="DC119" s="13">
        <v>0</v>
      </c>
      <c r="DD119" s="13">
        <v>0</v>
      </c>
      <c r="DE119" s="13">
        <v>0</v>
      </c>
      <c r="DF119" s="13">
        <v>0</v>
      </c>
      <c r="DG119" s="13">
        <v>0</v>
      </c>
      <c r="DH119" s="13"/>
      <c r="DI119" s="13"/>
      <c r="DJ119" s="13">
        <v>0</v>
      </c>
      <c r="DK119" s="13">
        <v>0</v>
      </c>
      <c r="DL119" s="13">
        <v>0</v>
      </c>
      <c r="DM119" s="13">
        <v>0</v>
      </c>
      <c r="DN119" s="13">
        <v>0</v>
      </c>
      <c r="DO119" s="13">
        <v>0</v>
      </c>
      <c r="DP119" s="13">
        <v>0</v>
      </c>
      <c r="DQ119" s="13">
        <v>0</v>
      </c>
      <c r="DR119" s="13">
        <v>0</v>
      </c>
      <c r="DS119" s="13">
        <v>0</v>
      </c>
      <c r="DT119" s="13">
        <v>0</v>
      </c>
      <c r="DU119" s="13">
        <v>0</v>
      </c>
      <c r="DV119" s="13">
        <v>0</v>
      </c>
      <c r="DW119" s="13">
        <v>0</v>
      </c>
      <c r="DX119" s="13">
        <v>0</v>
      </c>
      <c r="DY119" s="13">
        <v>0</v>
      </c>
      <c r="DZ119" s="13">
        <v>0</v>
      </c>
      <c r="EA119" s="13">
        <v>0</v>
      </c>
      <c r="EB119" s="13">
        <v>0</v>
      </c>
      <c r="EC119" s="13">
        <v>0</v>
      </c>
      <c r="ED119" s="13">
        <v>0</v>
      </c>
      <c r="EE119" s="13">
        <v>0</v>
      </c>
      <c r="EF119" s="13">
        <v>0</v>
      </c>
      <c r="EG119" s="13">
        <v>0</v>
      </c>
      <c r="EH119" s="13">
        <v>0</v>
      </c>
      <c r="EI119" s="13">
        <v>0</v>
      </c>
      <c r="EJ119" s="13">
        <v>0</v>
      </c>
      <c r="EK119" s="13">
        <v>0</v>
      </c>
      <c r="EL119" s="13">
        <v>0</v>
      </c>
      <c r="EM119" s="13">
        <v>0</v>
      </c>
      <c r="EN119" s="13">
        <v>0</v>
      </c>
      <c r="EO119" s="13">
        <v>0</v>
      </c>
      <c r="EP119" s="13">
        <v>0</v>
      </c>
      <c r="EQ119" s="13">
        <v>0</v>
      </c>
      <c r="ER119" s="13">
        <v>0</v>
      </c>
      <c r="ES119" s="13"/>
      <c r="ET119" s="13"/>
      <c r="EU119" s="13">
        <v>0</v>
      </c>
      <c r="EV119" s="13">
        <v>0</v>
      </c>
      <c r="EW119" s="13">
        <v>0</v>
      </c>
      <c r="EX119" s="13">
        <v>0</v>
      </c>
      <c r="EY119" s="13">
        <v>0</v>
      </c>
      <c r="EZ119" s="13">
        <v>0</v>
      </c>
      <c r="FA119" s="13">
        <v>0</v>
      </c>
      <c r="FB119" s="13">
        <v>0</v>
      </c>
      <c r="FC119" s="13">
        <v>0</v>
      </c>
      <c r="FD119" s="13">
        <v>0</v>
      </c>
      <c r="FE119" s="13">
        <v>0</v>
      </c>
      <c r="FF119" s="13">
        <v>0</v>
      </c>
      <c r="FG119" s="13">
        <v>0</v>
      </c>
      <c r="FH119" s="13">
        <v>0</v>
      </c>
      <c r="FI119" s="13">
        <v>0</v>
      </c>
      <c r="FJ119" s="13">
        <v>0</v>
      </c>
      <c r="FK119" s="13">
        <v>0</v>
      </c>
      <c r="FL119" s="13">
        <v>0</v>
      </c>
      <c r="FM119" s="13">
        <v>0</v>
      </c>
      <c r="FN119" s="13">
        <v>0</v>
      </c>
      <c r="FO119" s="13">
        <v>0</v>
      </c>
      <c r="FP119" s="13">
        <v>0</v>
      </c>
      <c r="FQ119" s="13">
        <v>0</v>
      </c>
      <c r="FR119" s="13">
        <v>0</v>
      </c>
      <c r="FS119" s="13">
        <v>0</v>
      </c>
      <c r="FT119" s="13">
        <v>0</v>
      </c>
      <c r="FU119" s="13">
        <v>0</v>
      </c>
      <c r="FV119" s="13">
        <v>0</v>
      </c>
      <c r="FW119" s="13">
        <v>0</v>
      </c>
      <c r="FX119" s="13">
        <v>0</v>
      </c>
      <c r="FY119" s="13">
        <v>0</v>
      </c>
      <c r="FZ119" s="13">
        <v>0</v>
      </c>
      <c r="GA119" s="13">
        <v>0</v>
      </c>
      <c r="GB119" s="13">
        <v>0</v>
      </c>
      <c r="GC119" s="13">
        <v>0</v>
      </c>
      <c r="GD119" s="13"/>
      <c r="GE119" s="13"/>
      <c r="GF119" s="13">
        <v>0</v>
      </c>
      <c r="GG119" s="13">
        <v>0</v>
      </c>
      <c r="GH119" s="13">
        <v>0</v>
      </c>
      <c r="GI119" s="13">
        <v>0</v>
      </c>
      <c r="GJ119" s="13">
        <v>0</v>
      </c>
      <c r="GK119" s="13">
        <v>0</v>
      </c>
      <c r="GL119" s="13">
        <v>0</v>
      </c>
      <c r="GM119" s="13">
        <v>0</v>
      </c>
      <c r="GN119" s="13">
        <v>0</v>
      </c>
      <c r="GO119" s="13">
        <v>0</v>
      </c>
      <c r="GP119" s="13">
        <v>0</v>
      </c>
      <c r="GQ119" s="13">
        <v>0</v>
      </c>
      <c r="GR119" s="13">
        <v>0</v>
      </c>
      <c r="GS119" s="13">
        <v>0</v>
      </c>
      <c r="GT119" s="13">
        <v>0</v>
      </c>
      <c r="GU119" s="13">
        <v>0</v>
      </c>
      <c r="GV119" s="13">
        <v>0</v>
      </c>
      <c r="GW119" s="13">
        <v>0</v>
      </c>
      <c r="GX119" s="13">
        <v>0</v>
      </c>
      <c r="GY119" s="13">
        <v>0</v>
      </c>
      <c r="GZ119" s="13">
        <v>0</v>
      </c>
      <c r="HA119" s="13">
        <v>0</v>
      </c>
      <c r="HB119" s="13">
        <v>0</v>
      </c>
      <c r="HC119" s="13">
        <v>0</v>
      </c>
      <c r="HD119" s="13">
        <v>0</v>
      </c>
      <c r="HE119" s="13">
        <v>0</v>
      </c>
      <c r="HF119" s="13">
        <v>0</v>
      </c>
      <c r="HG119" s="13">
        <v>0</v>
      </c>
      <c r="HH119" s="13">
        <v>0</v>
      </c>
      <c r="HI119" s="13">
        <v>0</v>
      </c>
      <c r="HJ119" s="13">
        <v>0</v>
      </c>
      <c r="HK119" s="13">
        <v>0</v>
      </c>
      <c r="HL119" s="13">
        <v>0</v>
      </c>
      <c r="HM119" s="13">
        <v>0</v>
      </c>
      <c r="HN119" s="13">
        <v>0</v>
      </c>
      <c r="HO119" s="13"/>
      <c r="HP119" s="13"/>
      <c r="HQ119" s="13">
        <v>0</v>
      </c>
      <c r="HR119" s="13">
        <v>5998.21</v>
      </c>
      <c r="HS119" s="13">
        <v>5998.21</v>
      </c>
      <c r="HT119" s="13">
        <v>0</v>
      </c>
      <c r="HU119" s="13">
        <v>0</v>
      </c>
      <c r="HV119" s="13">
        <v>0</v>
      </c>
      <c r="HW119" s="13">
        <v>0</v>
      </c>
      <c r="HX119" s="13">
        <v>0</v>
      </c>
      <c r="HY119" s="13">
        <v>0</v>
      </c>
      <c r="HZ119" s="13">
        <v>0</v>
      </c>
      <c r="IA119" s="13">
        <v>0</v>
      </c>
      <c r="IB119" s="13">
        <v>0</v>
      </c>
      <c r="IC119" s="13">
        <v>0</v>
      </c>
      <c r="ID119" s="13">
        <v>0</v>
      </c>
      <c r="IE119" s="13">
        <v>0</v>
      </c>
      <c r="IF119" s="13">
        <v>0</v>
      </c>
      <c r="IG119" s="13">
        <v>0</v>
      </c>
      <c r="IH119" s="13">
        <v>0</v>
      </c>
      <c r="II119" s="13">
        <v>0</v>
      </c>
      <c r="IJ119" s="13">
        <v>0</v>
      </c>
      <c r="IK119" s="13">
        <v>0</v>
      </c>
      <c r="IL119" s="13">
        <v>0</v>
      </c>
      <c r="IM119" s="13">
        <v>0</v>
      </c>
      <c r="IN119" s="13">
        <v>0</v>
      </c>
      <c r="IO119" s="13">
        <v>0</v>
      </c>
      <c r="IP119" s="13">
        <v>0</v>
      </c>
      <c r="IQ119" s="13">
        <v>0</v>
      </c>
      <c r="IR119" s="13">
        <v>0</v>
      </c>
      <c r="IS119" s="13">
        <v>0</v>
      </c>
      <c r="IT119" s="13">
        <v>0</v>
      </c>
      <c r="IU119" s="13">
        <v>0</v>
      </c>
      <c r="IV119" s="13">
        <v>0</v>
      </c>
      <c r="IW119" s="13">
        <v>0</v>
      </c>
      <c r="IX119" s="13">
        <v>0</v>
      </c>
      <c r="IY119" s="13">
        <v>0</v>
      </c>
      <c r="IZ119" s="13"/>
      <c r="JA119" s="13"/>
      <c r="JB119" s="13">
        <f>C119+BY119+AN119+DJ119+EU119+GF119+HQ119</f>
        <v>100000</v>
      </c>
      <c r="JC119" s="13">
        <f>D119+BZ119+AO119+DK119+EV119+GG119+HR119</f>
        <v>116739.22</v>
      </c>
      <c r="JD119" s="13">
        <f>E119+CA119+AP119+DL119+EW119+GH119+HS119</f>
        <v>116739.22</v>
      </c>
      <c r="JE119" s="13">
        <f>F119+CB119+AQ119+DM119+EX119+GI119+HT119</f>
        <v>80960</v>
      </c>
      <c r="JF119" s="13">
        <f>G119+CC119+AR119+DN119+EY119+GJ119+HU119</f>
        <v>50960</v>
      </c>
      <c r="JG119" s="13">
        <f>H119+CD119+AS119+DO119+EZ119+GK119+HV119</f>
        <v>50875.19</v>
      </c>
      <c r="JH119" s="13">
        <f>I119+CE119+AT119+DP119+FA119+GL119+HW119</f>
        <v>60000</v>
      </c>
      <c r="JI119" s="13">
        <f>J119+CF119+AU119+DQ119+FB119+GM119+HX119</f>
        <v>0</v>
      </c>
      <c r="JJ119" s="13">
        <f>K119+CG119+AV119+DR119+FC119+GN119+HY119</f>
        <v>0</v>
      </c>
      <c r="JK119" s="13">
        <f>L119+CH119+AW119+DS119+FD119+GO119+HZ119</f>
        <v>0</v>
      </c>
      <c r="JL119" s="13">
        <f>M119+CI119+AX119+DT119+FE119+GP119+IA119</f>
        <v>0</v>
      </c>
      <c r="JM119" s="13">
        <f>N119+CJ119+AY119+DU119+FF119+GQ119+IB119</f>
        <v>0</v>
      </c>
      <c r="JN119" s="13">
        <f>O119+CK119+AZ119+DV119+FG119+GR119+IC119</f>
        <v>0</v>
      </c>
      <c r="JO119" s="13">
        <f>P119+CL119+BA119+DW119+FH119+GS119+ID119</f>
        <v>0</v>
      </c>
      <c r="JP119" s="13">
        <f>Q119+CM119+BB119+DX119+FI119+GT119+IE119</f>
        <v>0</v>
      </c>
      <c r="JQ119" s="13">
        <f>R119+CN119+BC119+DY119+FJ119+GU119+IF119</f>
        <v>0</v>
      </c>
      <c r="JR119" s="13">
        <f>S119+CO119+BD119+DZ119+FK119+GV119+IG119</f>
        <v>0</v>
      </c>
      <c r="JS119" s="13">
        <f>T119+CP119+BE119+EA119+FL119+GW119+IH119</f>
        <v>0</v>
      </c>
      <c r="JT119" s="13">
        <f>U119+CQ119+BF119+EB119+FM119+GX119+II119</f>
        <v>0</v>
      </c>
      <c r="JU119" s="13">
        <f>V119+CR119+BG119+EC119+FN119+GY119+IJ119</f>
        <v>2000</v>
      </c>
      <c r="JV119" s="13">
        <f>W119+CS119+BH119+ED119+FO119+GZ119+IK119</f>
        <v>2000</v>
      </c>
      <c r="JW119" s="13">
        <f>X119+CT119+BI119+EE119+FP119+HA119+IL119</f>
        <v>0</v>
      </c>
      <c r="JX119" s="13">
        <f>Y119+CU119+BJ119+EF119+FQ119+HB119+IM119</f>
        <v>0</v>
      </c>
      <c r="JY119" s="13">
        <f>Z119+BK119+CV119+EG119+FR119+HC119+IN119</f>
        <v>0</v>
      </c>
      <c r="JZ119" s="13">
        <f>AA119+BL119+CW119+EH119+FS119+HD119+IO119</f>
        <v>0</v>
      </c>
      <c r="KA119" s="13">
        <f>AB119+BM119+CX119+EI119+FT119+HE119+IP119</f>
        <v>0</v>
      </c>
      <c r="KB119" s="13">
        <f>AC119+BN119+CY119+EJ119+FU119+HF119+IQ119</f>
        <v>0</v>
      </c>
      <c r="KC119" s="13">
        <f>AD119+BO119+CZ119+EK119+FV119+HG119+IR119</f>
        <v>0</v>
      </c>
      <c r="KD119" s="13">
        <f>AE119+BP119+DA119+EL119+FW119+HH119+IS119</f>
        <v>0</v>
      </c>
      <c r="KE119" s="13">
        <f>AF119+BQ119+DB119+EM119+FX119+HI119+IT119</f>
        <v>0</v>
      </c>
      <c r="KF119" s="13">
        <f>AG119+BR119+DC119+EN119+FY119+HJ119+IU119</f>
        <v>0</v>
      </c>
      <c r="KG119" s="13">
        <f>AH119+BS119+DD119+EO119+FZ119+HK119+IV119</f>
        <v>0</v>
      </c>
      <c r="KH119" s="13">
        <f>AI119+BT119+DE119+EP119+GA119+HL119+IW119</f>
        <v>0</v>
      </c>
      <c r="KI119" s="13">
        <f>AJ119+BU119+DF119+EQ119+GB119+HM119+IX119</f>
        <v>0</v>
      </c>
      <c r="KJ119" s="13">
        <f>AK119+BV119+DG119+ER119+GC119+HN119+IY119</f>
        <v>0</v>
      </c>
      <c r="KK119" s="13">
        <f>AL119+BW119+DH119+ES119+GD119+HO119+IZ119</f>
        <v>0</v>
      </c>
      <c r="KL119" s="13">
        <f>AM119+BX119+DI119+ET119+GE119+HP119+JA119</f>
        <v>0</v>
      </c>
    </row>
    <row r="120" spans="1:298" x14ac:dyDescent="0.25">
      <c r="A120" s="5">
        <v>6121</v>
      </c>
      <c r="B120" s="9" t="s">
        <v>401</v>
      </c>
      <c r="C120" s="13"/>
      <c r="D120" s="13"/>
      <c r="E120" s="13"/>
      <c r="F120" s="13"/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50000</v>
      </c>
      <c r="V120" s="13">
        <v>50000</v>
      </c>
      <c r="W120" s="13">
        <v>0</v>
      </c>
      <c r="X120" s="13">
        <v>50000</v>
      </c>
      <c r="Y120" s="13">
        <v>50000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/>
      <c r="AM120" s="13"/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0</v>
      </c>
      <c r="BQ120" s="13">
        <v>0</v>
      </c>
      <c r="BR120" s="13">
        <v>0</v>
      </c>
      <c r="BS120" s="13">
        <v>0</v>
      </c>
      <c r="BT120" s="13">
        <v>0</v>
      </c>
      <c r="BU120" s="13">
        <v>0</v>
      </c>
      <c r="BV120" s="13">
        <v>0</v>
      </c>
      <c r="BW120" s="13"/>
      <c r="BX120" s="13"/>
      <c r="BY120" s="13">
        <v>0</v>
      </c>
      <c r="BZ120" s="13">
        <v>0</v>
      </c>
      <c r="CA120" s="13">
        <v>0</v>
      </c>
      <c r="CB120" s="13">
        <v>0</v>
      </c>
      <c r="CC120" s="13">
        <v>0</v>
      </c>
      <c r="CD120" s="13">
        <v>0</v>
      </c>
      <c r="CE120" s="13">
        <v>0</v>
      </c>
      <c r="CF120" s="13">
        <v>0</v>
      </c>
      <c r="CG120" s="13">
        <v>0</v>
      </c>
      <c r="CH120" s="13">
        <v>0</v>
      </c>
      <c r="CI120" s="13">
        <v>0</v>
      </c>
      <c r="CJ120" s="13">
        <v>0</v>
      </c>
      <c r="CK120" s="13">
        <v>0</v>
      </c>
      <c r="CL120" s="13">
        <v>0</v>
      </c>
      <c r="CM120" s="13">
        <v>0</v>
      </c>
      <c r="CN120" s="13">
        <v>0</v>
      </c>
      <c r="CO120" s="13">
        <v>0</v>
      </c>
      <c r="CP120" s="13">
        <v>0</v>
      </c>
      <c r="CQ120" s="13">
        <v>0</v>
      </c>
      <c r="CR120" s="13">
        <v>0</v>
      </c>
      <c r="CS120" s="13">
        <v>0</v>
      </c>
      <c r="CT120" s="13">
        <v>0</v>
      </c>
      <c r="CU120" s="13">
        <v>0</v>
      </c>
      <c r="CV120" s="13">
        <v>0</v>
      </c>
      <c r="CW120" s="13">
        <v>0</v>
      </c>
      <c r="CX120" s="13">
        <v>0</v>
      </c>
      <c r="CY120" s="13">
        <v>0</v>
      </c>
      <c r="CZ120" s="13">
        <v>0</v>
      </c>
      <c r="DA120" s="13">
        <v>0</v>
      </c>
      <c r="DC120" s="13">
        <v>0</v>
      </c>
      <c r="DD120" s="13">
        <v>0</v>
      </c>
      <c r="DE120" s="13">
        <v>0</v>
      </c>
      <c r="DF120" s="13">
        <v>0</v>
      </c>
      <c r="DG120" s="13">
        <v>0</v>
      </c>
      <c r="DH120" s="13"/>
      <c r="DI120" s="13"/>
      <c r="DJ120" s="13">
        <v>0</v>
      </c>
      <c r="DK120" s="13">
        <v>0</v>
      </c>
      <c r="DL120" s="13">
        <v>0</v>
      </c>
      <c r="DM120" s="13">
        <v>0</v>
      </c>
      <c r="DN120" s="13">
        <v>0</v>
      </c>
      <c r="DO120" s="13">
        <v>0</v>
      </c>
      <c r="DP120" s="13">
        <v>0</v>
      </c>
      <c r="DQ120" s="13">
        <v>0</v>
      </c>
      <c r="DR120" s="13">
        <v>0</v>
      </c>
      <c r="DS120" s="13">
        <v>0</v>
      </c>
      <c r="DT120" s="13">
        <v>0</v>
      </c>
      <c r="DU120" s="13">
        <v>0</v>
      </c>
      <c r="DV120" s="13">
        <v>0</v>
      </c>
      <c r="DW120" s="13">
        <v>0</v>
      </c>
      <c r="DX120" s="13">
        <v>0</v>
      </c>
      <c r="DY120" s="13">
        <v>0</v>
      </c>
      <c r="DZ120" s="13">
        <v>0</v>
      </c>
      <c r="EA120" s="13">
        <v>0</v>
      </c>
      <c r="EB120" s="13">
        <v>0</v>
      </c>
      <c r="EC120" s="13">
        <v>0</v>
      </c>
      <c r="ED120" s="13">
        <f t="shared" ref="ED120" si="2088">EC120</f>
        <v>0</v>
      </c>
      <c r="EE120" s="13">
        <v>0</v>
      </c>
      <c r="EF120" s="13">
        <v>0</v>
      </c>
      <c r="EG120" s="13">
        <v>0</v>
      </c>
      <c r="EH120" s="13">
        <v>0</v>
      </c>
      <c r="EI120" s="13">
        <v>0</v>
      </c>
      <c r="EJ120" s="13">
        <v>0</v>
      </c>
      <c r="EK120" s="13">
        <v>0</v>
      </c>
      <c r="EL120" s="13">
        <v>0</v>
      </c>
      <c r="EM120" s="13">
        <v>0</v>
      </c>
      <c r="EN120" s="13">
        <v>0</v>
      </c>
      <c r="EO120" s="13">
        <v>0</v>
      </c>
      <c r="EP120" s="13">
        <v>0</v>
      </c>
      <c r="EQ120" s="13">
        <v>0</v>
      </c>
      <c r="ER120" s="13">
        <v>0</v>
      </c>
      <c r="ES120" s="13"/>
      <c r="ET120" s="13"/>
      <c r="EU120" s="13">
        <v>0</v>
      </c>
      <c r="EV120" s="13">
        <v>0</v>
      </c>
      <c r="EW120" s="13">
        <v>0</v>
      </c>
      <c r="EX120" s="13">
        <v>0</v>
      </c>
      <c r="EY120" s="13">
        <v>0</v>
      </c>
      <c r="EZ120" s="13">
        <v>0</v>
      </c>
      <c r="FA120" s="13">
        <v>0</v>
      </c>
      <c r="FB120" s="13">
        <v>0</v>
      </c>
      <c r="FC120" s="13">
        <v>0</v>
      </c>
      <c r="FD120" s="13">
        <v>0</v>
      </c>
      <c r="FE120" s="13">
        <v>0</v>
      </c>
      <c r="FF120" s="13">
        <v>0</v>
      </c>
      <c r="FG120" s="13">
        <v>0</v>
      </c>
      <c r="FH120" s="13">
        <v>0</v>
      </c>
      <c r="FI120" s="13">
        <v>0</v>
      </c>
      <c r="FJ120" s="13">
        <v>0</v>
      </c>
      <c r="FK120" s="13">
        <v>0</v>
      </c>
      <c r="FL120" s="13">
        <v>0</v>
      </c>
      <c r="FM120" s="13">
        <v>0</v>
      </c>
      <c r="FN120" s="13">
        <v>0</v>
      </c>
      <c r="FO120" s="13">
        <f t="shared" ref="FO120" si="2089">FN120</f>
        <v>0</v>
      </c>
      <c r="FP120" s="13">
        <f>FN120</f>
        <v>0</v>
      </c>
      <c r="FQ120" s="13">
        <f>FO120</f>
        <v>0</v>
      </c>
      <c r="FR120" s="13">
        <v>0</v>
      </c>
      <c r="FS120" s="13">
        <v>0</v>
      </c>
      <c r="FT120" s="13">
        <v>0</v>
      </c>
      <c r="FU120" s="13">
        <v>0</v>
      </c>
      <c r="FV120" s="13">
        <v>0</v>
      </c>
      <c r="FW120" s="13">
        <v>0</v>
      </c>
      <c r="FX120" s="13">
        <v>0</v>
      </c>
      <c r="FY120" s="13">
        <v>0</v>
      </c>
      <c r="FZ120" s="13">
        <v>0</v>
      </c>
      <c r="GA120" s="13">
        <v>0</v>
      </c>
      <c r="GB120" s="13">
        <v>0</v>
      </c>
      <c r="GC120" s="13">
        <v>0</v>
      </c>
      <c r="GD120" s="13"/>
      <c r="GE120" s="13"/>
      <c r="GF120" s="13">
        <v>0</v>
      </c>
      <c r="GG120" s="13">
        <v>0</v>
      </c>
      <c r="GH120" s="13">
        <v>0</v>
      </c>
      <c r="GI120" s="13">
        <v>0</v>
      </c>
      <c r="GJ120" s="13">
        <v>0</v>
      </c>
      <c r="GK120" s="13">
        <v>0</v>
      </c>
      <c r="GL120" s="13">
        <v>0</v>
      </c>
      <c r="GM120" s="13">
        <v>0</v>
      </c>
      <c r="GN120" s="13">
        <v>0</v>
      </c>
      <c r="GO120" s="13">
        <v>0</v>
      </c>
      <c r="GP120" s="13">
        <v>0</v>
      </c>
      <c r="GQ120" s="13">
        <v>0</v>
      </c>
      <c r="GR120" s="13">
        <v>0</v>
      </c>
      <c r="GS120" s="13">
        <v>0</v>
      </c>
      <c r="GT120" s="13">
        <v>0</v>
      </c>
      <c r="GU120" s="13">
        <v>0</v>
      </c>
      <c r="GV120" s="13">
        <v>0</v>
      </c>
      <c r="GW120" s="13">
        <v>0</v>
      </c>
      <c r="GX120" s="13">
        <v>0</v>
      </c>
      <c r="GY120" s="13">
        <v>0</v>
      </c>
      <c r="GZ120" s="13">
        <f t="shared" ref="GZ120" si="2090">GY120</f>
        <v>0</v>
      </c>
      <c r="HA120" s="13">
        <f>GY120</f>
        <v>0</v>
      </c>
      <c r="HB120" s="13">
        <f>GZ120</f>
        <v>0</v>
      </c>
      <c r="HC120" s="13">
        <v>0</v>
      </c>
      <c r="HD120" s="13">
        <v>0</v>
      </c>
      <c r="HE120" s="13">
        <v>0</v>
      </c>
      <c r="HF120" s="13">
        <v>0</v>
      </c>
      <c r="HG120" s="13">
        <v>0</v>
      </c>
      <c r="HH120" s="13">
        <v>0</v>
      </c>
      <c r="HI120" s="13">
        <v>0</v>
      </c>
      <c r="HJ120" s="13">
        <v>0</v>
      </c>
      <c r="HK120" s="13">
        <v>0</v>
      </c>
      <c r="HL120" s="13">
        <v>0</v>
      </c>
      <c r="HM120" s="13">
        <v>0</v>
      </c>
      <c r="HN120" s="13">
        <v>0</v>
      </c>
      <c r="HO120" s="13"/>
      <c r="HP120" s="13"/>
      <c r="HQ120" s="13">
        <v>0</v>
      </c>
      <c r="HR120" s="13">
        <v>0</v>
      </c>
      <c r="HS120" s="13">
        <v>0</v>
      </c>
      <c r="HT120" s="13">
        <v>0</v>
      </c>
      <c r="HU120" s="13">
        <v>0</v>
      </c>
      <c r="HV120" s="13">
        <v>0</v>
      </c>
      <c r="HW120" s="13">
        <v>0</v>
      </c>
      <c r="HX120" s="13">
        <v>0</v>
      </c>
      <c r="HY120" s="13">
        <v>0</v>
      </c>
      <c r="HZ120" s="13">
        <v>0</v>
      </c>
      <c r="IA120" s="13">
        <v>0</v>
      </c>
      <c r="IB120" s="13">
        <v>0</v>
      </c>
      <c r="IC120" s="13">
        <v>0</v>
      </c>
      <c r="ID120" s="13">
        <v>0</v>
      </c>
      <c r="IE120" s="13">
        <v>0</v>
      </c>
      <c r="IF120" s="13">
        <v>0</v>
      </c>
      <c r="IG120" s="13">
        <v>0</v>
      </c>
      <c r="IH120" s="13">
        <v>0</v>
      </c>
      <c r="II120" s="13">
        <v>0</v>
      </c>
      <c r="IJ120" s="13">
        <v>0</v>
      </c>
      <c r="IK120" s="13">
        <f t="shared" ref="IK120" si="2091">IJ120</f>
        <v>0</v>
      </c>
      <c r="IL120" s="13">
        <f>IJ120</f>
        <v>0</v>
      </c>
      <c r="IM120" s="13">
        <f>IK120</f>
        <v>0</v>
      </c>
      <c r="IN120" s="13">
        <v>0</v>
      </c>
      <c r="IO120" s="13">
        <v>0</v>
      </c>
      <c r="IP120" s="13">
        <v>0</v>
      </c>
      <c r="IQ120" s="13">
        <v>0</v>
      </c>
      <c r="IR120" s="13">
        <v>0</v>
      </c>
      <c r="IS120" s="13">
        <v>0</v>
      </c>
      <c r="IT120" s="13">
        <v>0</v>
      </c>
      <c r="IU120" s="13">
        <v>0</v>
      </c>
      <c r="IV120" s="13">
        <v>0</v>
      </c>
      <c r="IW120" s="13">
        <v>0</v>
      </c>
      <c r="IX120" s="13">
        <v>0</v>
      </c>
      <c r="IY120" s="13">
        <v>0</v>
      </c>
      <c r="IZ120" s="13"/>
      <c r="JA120" s="13"/>
      <c r="JB120" s="13">
        <f>C120+BY120+AN120+DJ120+EU120+GF120+HQ120</f>
        <v>0</v>
      </c>
      <c r="JC120" s="13">
        <f>D120+BZ120+AO120+DK120+EV120+GG120+HR120</f>
        <v>0</v>
      </c>
      <c r="JD120" s="13">
        <f>E120+CA120+AP120+DL120+EW120+GH120+HS120</f>
        <v>0</v>
      </c>
      <c r="JE120" s="13">
        <f>F120+CB120+AQ120+DM120+EX120+GI120+HT120</f>
        <v>0</v>
      </c>
      <c r="JF120" s="13">
        <f>G120+CC120+AR120+DN120+EY120+GJ120+HU120</f>
        <v>0</v>
      </c>
      <c r="JG120" s="13">
        <f>H120+CD120+AS120+DO120+EZ120+GK120+HV120</f>
        <v>0</v>
      </c>
      <c r="JH120" s="13">
        <f>I120+CE120+AT120+DP120+FA120+GL120+HW120</f>
        <v>0</v>
      </c>
      <c r="JI120" s="13">
        <f>J120+CF120+AU120+DQ120+FB120+GM120+HX120</f>
        <v>0</v>
      </c>
      <c r="JJ120" s="13">
        <f>K120+CG120+AV120+DR120+FC120+GN120+HY120</f>
        <v>0</v>
      </c>
      <c r="JK120" s="13">
        <f>L120+CH120+AW120+DS120+FD120+GO120+HZ120</f>
        <v>0</v>
      </c>
      <c r="JL120" s="13">
        <f>M120+CI120+AX120+DT120+FE120+GP120+IA120</f>
        <v>0</v>
      </c>
      <c r="JM120" s="13">
        <f>N120+CJ120+AY120+DU120+FF120+GQ120+IB120</f>
        <v>0</v>
      </c>
      <c r="JN120" s="13">
        <f>O120+CK120+AZ120+DV120+FG120+GR120+IC120</f>
        <v>0</v>
      </c>
      <c r="JO120" s="13">
        <f>P120+CL120+BA120+DW120+FH120+GS120+ID120</f>
        <v>0</v>
      </c>
      <c r="JP120" s="13">
        <f>Q120+CM120+BB120+DX120+FI120+GT120+IE120</f>
        <v>0</v>
      </c>
      <c r="JQ120" s="13">
        <f>R120+CN120+BC120+DY120+FJ120+GU120+IF120</f>
        <v>0</v>
      </c>
      <c r="JR120" s="13">
        <f>S120+CO120+BD120+DZ120+FK120+GV120+IG120</f>
        <v>0</v>
      </c>
      <c r="JS120" s="13">
        <f>T120+CP120+BE120+EA120+FL120+GW120+IH120</f>
        <v>0</v>
      </c>
      <c r="JT120" s="13">
        <f>U120+CQ120+BF120+EB120+FM120+GX120+II120</f>
        <v>50000</v>
      </c>
      <c r="JU120" s="13">
        <f>V120+CR120+BG120+EC120+FN120+GY120+IJ120</f>
        <v>50000</v>
      </c>
      <c r="JV120" s="13">
        <f>W120+CS120+BH120+ED120+FO120+GZ120+IK120</f>
        <v>0</v>
      </c>
      <c r="JW120" s="13">
        <f>X120+CT120+BI120+EE120+FP120+HA120+IL120</f>
        <v>50000</v>
      </c>
      <c r="JX120" s="13">
        <f>Y120+CU120+BJ120+EF120+FQ120+HB120+IM120</f>
        <v>50000</v>
      </c>
      <c r="JY120" s="13">
        <f>Z120+BK120+CV120+EG120+FR120+HC120+IN120</f>
        <v>0</v>
      </c>
      <c r="JZ120" s="13">
        <f>AA120+BL120+CW120+EH120+FS120+HD120+IO120</f>
        <v>0</v>
      </c>
      <c r="KA120" s="13">
        <f>AB120+BM120+CX120+EI120+FT120+HE120+IP120</f>
        <v>0</v>
      </c>
      <c r="KB120" s="13">
        <f>AC120+BN120+CY120+EJ120+FU120+HF120+IQ120</f>
        <v>0</v>
      </c>
      <c r="KC120" s="13">
        <f>AD120+BO120+CZ120+EK120+FV120+HG120+IR120</f>
        <v>0</v>
      </c>
      <c r="KD120" s="13">
        <f>AE120+BP120+DA120+EL120+FW120+HH120+IS120</f>
        <v>0</v>
      </c>
      <c r="KE120" s="13">
        <f>AF120+BQ120+DB120+EM120+FX120+HI120+IT120</f>
        <v>0</v>
      </c>
      <c r="KF120" s="13">
        <f>AG120+BR120+DC120+EN120+FY120+HJ120+IU120</f>
        <v>0</v>
      </c>
      <c r="KG120" s="13">
        <f>AH120+BS120+DD120+EO120+FZ120+HK120+IV120</f>
        <v>0</v>
      </c>
      <c r="KH120" s="13">
        <f>AI120+BT120+DE120+EP120+GA120+HL120+IW120</f>
        <v>0</v>
      </c>
      <c r="KI120" s="13">
        <f>AJ120+BU120+DF120+EQ120+GB120+HM120+IX120</f>
        <v>0</v>
      </c>
      <c r="KJ120" s="13">
        <f>AK120+BV120+DG120+ER120+GC120+HN120+IY120</f>
        <v>0</v>
      </c>
      <c r="KK120" s="13">
        <f>AL120+BW120+DH120+ES120+GD120+HO120+IZ120</f>
        <v>0</v>
      </c>
      <c r="KL120" s="13">
        <f>AM120+BX120+DI120+ET120+GE120+HP120+JA120</f>
        <v>0</v>
      </c>
    </row>
    <row r="121" spans="1:298" ht="15" customHeight="1" x14ac:dyDescent="0.25">
      <c r="A121" s="5">
        <v>62</v>
      </c>
      <c r="B121" s="8" t="s">
        <v>99</v>
      </c>
      <c r="C121" s="12">
        <f>SUM(C122:C123)</f>
        <v>250000</v>
      </c>
      <c r="D121" s="12">
        <f>SUM(D122:D123)</f>
        <v>1685000</v>
      </c>
      <c r="E121" s="12">
        <f t="shared" ref="E121:K121" si="2092">SUM(E122:E123)</f>
        <v>1003166.51</v>
      </c>
      <c r="F121" s="12">
        <f t="shared" si="2092"/>
        <v>80000</v>
      </c>
      <c r="G121" s="12">
        <f t="shared" ref="G121" si="2093">SUM(G122:G123)</f>
        <v>95000</v>
      </c>
      <c r="H121" s="12">
        <f t="shared" si="2092"/>
        <v>99419.96</v>
      </c>
      <c r="I121" s="12">
        <f t="shared" si="2092"/>
        <v>92944.35</v>
      </c>
      <c r="J121" s="12">
        <f t="shared" ref="J121" si="2094">SUM(J122:J123)</f>
        <v>92944.35</v>
      </c>
      <c r="K121" s="12">
        <f t="shared" si="2092"/>
        <v>104973.45</v>
      </c>
      <c r="L121" s="12">
        <f t="shared" ref="L121:M121" si="2095">SUM(L122:L123)</f>
        <v>105000</v>
      </c>
      <c r="M121" s="12">
        <f t="shared" si="2095"/>
        <v>105000</v>
      </c>
      <c r="N121" s="12">
        <f t="shared" ref="N121:O121" si="2096">SUM(N122:N123)</f>
        <v>98739.73</v>
      </c>
      <c r="O121" s="12">
        <f t="shared" si="2096"/>
        <v>80000</v>
      </c>
      <c r="P121" s="12">
        <f t="shared" ref="P121:HY121" si="2097">SUM(P122:P123)</f>
        <v>80000</v>
      </c>
      <c r="Q121" s="12">
        <f t="shared" si="2097"/>
        <v>85204.91</v>
      </c>
      <c r="R121" s="12">
        <f t="shared" ref="R121" si="2098">SUM(R122:R123)</f>
        <v>130000</v>
      </c>
      <c r="S121" s="12">
        <f t="shared" si="2097"/>
        <v>137962</v>
      </c>
      <c r="T121" s="12">
        <f t="shared" ref="T121:U121" si="2099">SUM(T122:T123)</f>
        <v>190620</v>
      </c>
      <c r="U121" s="12">
        <f t="shared" si="2099"/>
        <v>100000</v>
      </c>
      <c r="V121" s="12">
        <f t="shared" ref="V121:Y121" si="2100">SUM(V122:V123)</f>
        <v>100000</v>
      </c>
      <c r="W121" s="12">
        <f t="shared" si="2100"/>
        <v>116300.5</v>
      </c>
      <c r="X121" s="12">
        <f t="shared" ref="X121" si="2101">SUM(X122:X123)</f>
        <v>45000</v>
      </c>
      <c r="Y121" s="12">
        <f t="shared" si="2100"/>
        <v>1450000</v>
      </c>
      <c r="Z121" s="12">
        <f t="shared" ref="Z121:AD121" si="2102">SUM(Z122:Z123)</f>
        <v>1784014.52</v>
      </c>
      <c r="AA121" s="12">
        <f t="shared" si="2102"/>
        <v>400000</v>
      </c>
      <c r="AB121" s="12">
        <f t="shared" ref="AB121:AK121" si="2103">SUM(AB122:AB123)</f>
        <v>350000</v>
      </c>
      <c r="AC121" s="12">
        <f t="shared" si="2102"/>
        <v>402080.47</v>
      </c>
      <c r="AD121" s="12">
        <f t="shared" si="2102"/>
        <v>0</v>
      </c>
      <c r="AE121" s="12">
        <f t="shared" si="2103"/>
        <v>380000</v>
      </c>
      <c r="AF121" s="12">
        <f t="shared" ref="AF121" si="2104">SUM(AF122:AF123)</f>
        <v>279836.15000000002</v>
      </c>
      <c r="AG121" s="12">
        <f t="shared" ref="AG121:AI121" si="2105">SUM(AG122:AG123)</f>
        <v>450000</v>
      </c>
      <c r="AH121" s="12">
        <f t="shared" si="2105"/>
        <v>450000</v>
      </c>
      <c r="AI121" s="12">
        <f t="shared" si="2105"/>
        <v>468989.79</v>
      </c>
      <c r="AJ121" s="12">
        <f t="shared" si="2103"/>
        <v>428732</v>
      </c>
      <c r="AK121" s="12">
        <f t="shared" si="2103"/>
        <v>428732</v>
      </c>
      <c r="AL121" s="12">
        <f t="shared" ref="AL121:AM121" si="2106">SUM(AL122:AL123)</f>
        <v>0</v>
      </c>
      <c r="AM121" s="12">
        <f t="shared" si="2106"/>
        <v>0</v>
      </c>
      <c r="AN121" s="12">
        <f>SUM(AN122:AN123)</f>
        <v>0</v>
      </c>
      <c r="AO121" s="12">
        <f>SUM(AO122:AO123)</f>
        <v>0</v>
      </c>
      <c r="AP121" s="12">
        <f>SUM(AP122:AP123)</f>
        <v>0</v>
      </c>
      <c r="AQ121" s="12">
        <f t="shared" ref="AQ121" si="2107">SUM(AQ122:AQ123)</f>
        <v>0</v>
      </c>
      <c r="AR121" s="12">
        <f>SUM(AR122:AR123)</f>
        <v>0</v>
      </c>
      <c r="AS121" s="12">
        <f>SUM(AS122:AS123)</f>
        <v>0</v>
      </c>
      <c r="AT121" s="12">
        <f t="shared" ref="AT121" si="2108">SUM(AT122:AT123)</f>
        <v>0</v>
      </c>
      <c r="AU121" s="12">
        <f>SUM(AU122:AU123)</f>
        <v>0</v>
      </c>
      <c r="AV121" s="12">
        <f>SUM(AV122:AV123)</f>
        <v>0</v>
      </c>
      <c r="AW121" s="12">
        <f t="shared" ref="AW121" si="2109">SUM(AW122:AW123)</f>
        <v>0</v>
      </c>
      <c r="AX121" s="12">
        <f>SUM(AX122:AX123)</f>
        <v>0</v>
      </c>
      <c r="AY121" s="12">
        <f>SUM(AY122:AY123)</f>
        <v>0</v>
      </c>
      <c r="AZ121" s="12">
        <f t="shared" ref="AZ121" si="2110">SUM(AZ122:AZ123)</f>
        <v>0</v>
      </c>
      <c r="BA121" s="12">
        <f>SUM(BA122:BA123)</f>
        <v>0</v>
      </c>
      <c r="BB121" s="12">
        <f>SUM(BB122:BB123)</f>
        <v>0</v>
      </c>
      <c r="BC121" s="12">
        <f t="shared" ref="BC121:BD121" si="2111">SUM(BC122:BC123)</f>
        <v>0</v>
      </c>
      <c r="BD121" s="12">
        <f t="shared" si="2111"/>
        <v>0</v>
      </c>
      <c r="BE121" s="12">
        <f>SUM(BE122:BE123)</f>
        <v>0</v>
      </c>
      <c r="BF121" s="12">
        <f>SUM(BF122:BF123)</f>
        <v>0</v>
      </c>
      <c r="BG121" s="12">
        <f>SUM(BG122:BG123)</f>
        <v>0</v>
      </c>
      <c r="BH121" s="12">
        <f>SUM(BH122:BH123)</f>
        <v>0</v>
      </c>
      <c r="BI121" s="12">
        <f t="shared" ref="BI121" si="2112">SUM(BI122:BI123)</f>
        <v>0</v>
      </c>
      <c r="BJ121" s="12">
        <f>SUM(BJ122:BJ123)</f>
        <v>0</v>
      </c>
      <c r="BK121" s="12">
        <f t="shared" ref="BK121:BN121" si="2113">SUM(BK122:BK123)</f>
        <v>800.23</v>
      </c>
      <c r="BL121" s="12">
        <f t="shared" ref="BL121" si="2114">SUM(BL122:BL123)</f>
        <v>0</v>
      </c>
      <c r="BM121" s="12">
        <f t="shared" si="2113"/>
        <v>0</v>
      </c>
      <c r="BN121" s="12">
        <f t="shared" si="2113"/>
        <v>0</v>
      </c>
      <c r="BO121" s="12">
        <f t="shared" ref="BO121:BV121" si="2115">SUM(BO122:BO123)</f>
        <v>0</v>
      </c>
      <c r="BP121" s="12">
        <f t="shared" ref="BP121" si="2116">SUM(BP122:BP123)</f>
        <v>0</v>
      </c>
      <c r="BQ121" s="12">
        <f>SUM(BQ122:BQ123)</f>
        <v>0</v>
      </c>
      <c r="BR121" s="12">
        <f t="shared" ref="BR121:BT121" si="2117">SUM(BR122:BR123)</f>
        <v>0</v>
      </c>
      <c r="BS121" s="12">
        <f t="shared" si="2117"/>
        <v>0</v>
      </c>
      <c r="BT121" s="12">
        <f t="shared" si="2117"/>
        <v>0</v>
      </c>
      <c r="BU121" s="12">
        <f t="shared" si="2115"/>
        <v>0</v>
      </c>
      <c r="BV121" s="12">
        <f t="shared" si="2115"/>
        <v>0</v>
      </c>
      <c r="BW121" s="12">
        <f t="shared" ref="BW121:BX121" si="2118">SUM(BW122:BW123)</f>
        <v>0</v>
      </c>
      <c r="BX121" s="12">
        <f t="shared" si="2118"/>
        <v>0</v>
      </c>
      <c r="BY121" s="12">
        <f>SUM(BY122:BY123)</f>
        <v>0</v>
      </c>
      <c r="BZ121" s="12">
        <f>SUM(BZ122:BZ123)</f>
        <v>0</v>
      </c>
      <c r="CA121" s="12">
        <f>SUM(CA122:CA123)</f>
        <v>0</v>
      </c>
      <c r="CB121" s="12">
        <f t="shared" ref="CB121" si="2119">SUM(CB122:CB123)</f>
        <v>0</v>
      </c>
      <c r="CC121" s="12">
        <f>SUM(CC122:CC123)</f>
        <v>0</v>
      </c>
      <c r="CD121" s="12">
        <f>SUM(CD122:CD123)</f>
        <v>0</v>
      </c>
      <c r="CE121" s="12">
        <f t="shared" ref="CE121" si="2120">SUM(CE122:CE123)</f>
        <v>0</v>
      </c>
      <c r="CF121" s="12">
        <f>SUM(CF122:CF123)</f>
        <v>0</v>
      </c>
      <c r="CG121" s="12">
        <f>SUM(CG122:CG123)</f>
        <v>0</v>
      </c>
      <c r="CH121" s="12">
        <f t="shared" ref="CH121" si="2121">SUM(CH122:CH123)</f>
        <v>0</v>
      </c>
      <c r="CI121" s="12">
        <f>SUM(CI122:CI123)</f>
        <v>0</v>
      </c>
      <c r="CJ121" s="12">
        <f>SUM(CJ122:CJ123)</f>
        <v>0</v>
      </c>
      <c r="CK121" s="12">
        <f t="shared" ref="CK121" si="2122">SUM(CK122:CK123)</f>
        <v>0</v>
      </c>
      <c r="CL121" s="12">
        <f>SUM(CL122:CL123)</f>
        <v>0</v>
      </c>
      <c r="CM121" s="12">
        <f>SUM(CM122:CM123)</f>
        <v>0</v>
      </c>
      <c r="CN121" s="12">
        <f t="shared" ref="CN121:CO121" si="2123">SUM(CN122:CN123)</f>
        <v>0</v>
      </c>
      <c r="CO121" s="12">
        <f t="shared" si="2123"/>
        <v>0</v>
      </c>
      <c r="CP121" s="12">
        <f>SUM(CP122:CP123)</f>
        <v>0</v>
      </c>
      <c r="CQ121" s="12">
        <f>SUM(CQ122:CQ123)</f>
        <v>0</v>
      </c>
      <c r="CR121" s="12">
        <f>SUM(CR122:CR123)</f>
        <v>0</v>
      </c>
      <c r="CS121" s="12">
        <f>SUM(CS122:CS123)</f>
        <v>0</v>
      </c>
      <c r="CT121" s="12">
        <f t="shared" ref="CT121" si="2124">SUM(CT122:CT123)</f>
        <v>0</v>
      </c>
      <c r="CU121" s="12">
        <f>SUM(CU122:CU123)</f>
        <v>0</v>
      </c>
      <c r="CV121" s="12">
        <f t="shared" ref="CV121:DE121" si="2125">SUM(CV122:CV123)</f>
        <v>304.85000000000002</v>
      </c>
      <c r="CW121" s="12">
        <f t="shared" ref="CW121" si="2126">SUM(CW122:CW123)</f>
        <v>0</v>
      </c>
      <c r="CX121" s="12">
        <f t="shared" si="2125"/>
        <v>0</v>
      </c>
      <c r="CY121" s="12">
        <f t="shared" si="2125"/>
        <v>0</v>
      </c>
      <c r="CZ121" s="12">
        <f t="shared" si="2125"/>
        <v>0</v>
      </c>
      <c r="DA121" s="12">
        <f t="shared" ref="DA121:DB121" si="2127">SUM(DA122:DA123)</f>
        <v>0</v>
      </c>
      <c r="DB121" s="12">
        <f t="shared" si="2127"/>
        <v>0</v>
      </c>
      <c r="DC121" s="12">
        <f t="shared" ref="DC121" si="2128">SUM(DC122:DC123)</f>
        <v>0</v>
      </c>
      <c r="DD121" s="12">
        <f t="shared" si="2125"/>
        <v>0</v>
      </c>
      <c r="DE121" s="12">
        <f t="shared" si="2125"/>
        <v>0</v>
      </c>
      <c r="DF121" s="12">
        <f t="shared" ref="DF121:DJ121" si="2129">SUM(DF122:DF123)</f>
        <v>0</v>
      </c>
      <c r="DG121" s="12">
        <f t="shared" si="2129"/>
        <v>0</v>
      </c>
      <c r="DH121" s="12">
        <f t="shared" ref="DH121:DI121" si="2130">SUM(DH122:DH123)</f>
        <v>0</v>
      </c>
      <c r="DI121" s="12">
        <f t="shared" si="2130"/>
        <v>0</v>
      </c>
      <c r="DJ121" s="12">
        <f t="shared" si="2129"/>
        <v>0</v>
      </c>
      <c r="DK121" s="12">
        <f t="shared" si="2097"/>
        <v>84836.11</v>
      </c>
      <c r="DL121" s="12">
        <f t="shared" si="2097"/>
        <v>150226.75</v>
      </c>
      <c r="DM121" s="12">
        <f t="shared" ref="DM121" si="2131">SUM(DM122:DM123)</f>
        <v>0</v>
      </c>
      <c r="DN121" s="12">
        <f t="shared" si="2097"/>
        <v>0</v>
      </c>
      <c r="DO121" s="12">
        <f t="shared" si="2097"/>
        <v>0</v>
      </c>
      <c r="DP121" s="12">
        <f t="shared" ref="DP121" si="2132">SUM(DP122:DP123)</f>
        <v>0</v>
      </c>
      <c r="DQ121" s="12">
        <f t="shared" si="2097"/>
        <v>0</v>
      </c>
      <c r="DR121" s="12">
        <f t="shared" si="2097"/>
        <v>0</v>
      </c>
      <c r="DS121" s="12">
        <f t="shared" ref="DS121" si="2133">SUM(DS122:DS123)</f>
        <v>0</v>
      </c>
      <c r="DT121" s="12">
        <f t="shared" si="2097"/>
        <v>0</v>
      </c>
      <c r="DU121" s="12">
        <f t="shared" si="2097"/>
        <v>0</v>
      </c>
      <c r="DV121" s="12">
        <f t="shared" ref="DV121" si="2134">SUM(DV122:DV123)</f>
        <v>0</v>
      </c>
      <c r="DW121" s="12">
        <f t="shared" si="2097"/>
        <v>0</v>
      </c>
      <c r="DX121" s="12">
        <f t="shared" si="2097"/>
        <v>0</v>
      </c>
      <c r="DY121" s="12">
        <f t="shared" ref="DY121:DZ121" si="2135">SUM(DY122:DY123)</f>
        <v>0</v>
      </c>
      <c r="DZ121" s="12">
        <f t="shared" si="2135"/>
        <v>0</v>
      </c>
      <c r="EA121" s="12">
        <f t="shared" si="2097"/>
        <v>17740.53</v>
      </c>
      <c r="EB121" s="12">
        <f t="shared" si="2097"/>
        <v>0</v>
      </c>
      <c r="EC121" s="12">
        <f t="shared" ref="EC121:EL121" si="2136">SUM(EC122:EC123)</f>
        <v>0</v>
      </c>
      <c r="ED121" s="12">
        <f t="shared" si="2136"/>
        <v>0</v>
      </c>
      <c r="EE121" s="12">
        <f t="shared" ref="EE121" si="2137">SUM(EE122:EE123)</f>
        <v>0</v>
      </c>
      <c r="EF121" s="12">
        <f t="shared" si="2136"/>
        <v>1800000</v>
      </c>
      <c r="EG121" s="12">
        <f t="shared" si="2136"/>
        <v>2234315.6800000002</v>
      </c>
      <c r="EH121" s="12">
        <f t="shared" ref="EH121" si="2138">SUM(EH122:EH123)</f>
        <v>200000</v>
      </c>
      <c r="EI121" s="12">
        <f t="shared" si="2136"/>
        <v>400000</v>
      </c>
      <c r="EJ121" s="12">
        <f t="shared" si="2136"/>
        <v>385367.71</v>
      </c>
      <c r="EK121" s="12">
        <f t="shared" si="2136"/>
        <v>0</v>
      </c>
      <c r="EL121" s="12">
        <f t="shared" si="2136"/>
        <v>345000</v>
      </c>
      <c r="EM121" s="12">
        <f t="shared" ref="EM121:EU121" si="2139">SUM(EM122:EM123)</f>
        <v>192974.72999999998</v>
      </c>
      <c r="EN121" s="12">
        <f t="shared" ref="EN121:EP121" si="2140">SUM(EN122:EN123)</f>
        <v>150000</v>
      </c>
      <c r="EO121" s="12">
        <f t="shared" si="2140"/>
        <v>240000</v>
      </c>
      <c r="EP121" s="12">
        <f t="shared" si="2140"/>
        <v>205844.8</v>
      </c>
      <c r="EQ121" s="12">
        <f t="shared" si="2139"/>
        <v>100000</v>
      </c>
      <c r="ER121" s="12">
        <f t="shared" si="2139"/>
        <v>150000</v>
      </c>
      <c r="ES121" s="12">
        <f t="shared" ref="ES121:ET121" si="2141">SUM(ES122:ES123)</f>
        <v>0</v>
      </c>
      <c r="ET121" s="12">
        <f t="shared" si="2141"/>
        <v>0</v>
      </c>
      <c r="EU121" s="12">
        <f t="shared" si="2139"/>
        <v>0</v>
      </c>
      <c r="EV121" s="12">
        <f t="shared" si="2097"/>
        <v>0</v>
      </c>
      <c r="EW121" s="12">
        <f t="shared" si="2097"/>
        <v>0</v>
      </c>
      <c r="EX121" s="12">
        <f t="shared" ref="EX121" si="2142">SUM(EX122:EX123)</f>
        <v>0</v>
      </c>
      <c r="EY121" s="12">
        <f t="shared" si="2097"/>
        <v>0</v>
      </c>
      <c r="EZ121" s="12">
        <f t="shared" si="2097"/>
        <v>0</v>
      </c>
      <c r="FA121" s="12">
        <f t="shared" ref="FA121" si="2143">SUM(FA122:FA123)</f>
        <v>0</v>
      </c>
      <c r="FB121" s="12">
        <f t="shared" si="2097"/>
        <v>0</v>
      </c>
      <c r="FC121" s="12">
        <f t="shared" si="2097"/>
        <v>0</v>
      </c>
      <c r="FD121" s="12">
        <f t="shared" ref="FD121:FE121" si="2144">SUM(FD122:FD123)</f>
        <v>0</v>
      </c>
      <c r="FE121" s="12">
        <f t="shared" si="2144"/>
        <v>0</v>
      </c>
      <c r="FF121" s="12">
        <f>SUM(FF122:FF123)</f>
        <v>0</v>
      </c>
      <c r="FG121" s="12">
        <f>SUM(FG122:FG123)</f>
        <v>0</v>
      </c>
      <c r="FH121" s="12">
        <f>SUM(FH122:FH123)</f>
        <v>0</v>
      </c>
      <c r="FI121" s="12">
        <f t="shared" si="2097"/>
        <v>0</v>
      </c>
      <c r="FJ121" s="12">
        <f t="shared" ref="FJ121:FK121" si="2145">SUM(FJ122:FJ123)</f>
        <v>0</v>
      </c>
      <c r="FK121" s="12">
        <f t="shared" si="2145"/>
        <v>0</v>
      </c>
      <c r="FL121" s="12">
        <f t="shared" si="2097"/>
        <v>0</v>
      </c>
      <c r="FM121" s="12">
        <f t="shared" si="2097"/>
        <v>0</v>
      </c>
      <c r="FN121" s="12">
        <f t="shared" ref="FN121:FW121" si="2146">SUM(FN122:FN123)</f>
        <v>0</v>
      </c>
      <c r="FO121" s="12">
        <f t="shared" si="2146"/>
        <v>0</v>
      </c>
      <c r="FP121" s="12">
        <f t="shared" ref="FP121" si="2147">SUM(FP122:FP123)</f>
        <v>0</v>
      </c>
      <c r="FQ121" s="12">
        <f t="shared" si="2146"/>
        <v>0</v>
      </c>
      <c r="FR121" s="12">
        <f t="shared" si="2146"/>
        <v>190.53</v>
      </c>
      <c r="FS121" s="12">
        <f t="shared" ref="FS121" si="2148">SUM(FS122:FS123)</f>
        <v>0</v>
      </c>
      <c r="FT121" s="12">
        <f t="shared" si="2146"/>
        <v>0</v>
      </c>
      <c r="FU121" s="12">
        <f t="shared" si="2146"/>
        <v>0</v>
      </c>
      <c r="FV121" s="12">
        <f t="shared" si="2146"/>
        <v>0</v>
      </c>
      <c r="FW121" s="12">
        <f t="shared" si="2146"/>
        <v>0</v>
      </c>
      <c r="FX121" s="12">
        <f t="shared" ref="FX121:GF121" si="2149">SUM(FX122:FX123)</f>
        <v>0</v>
      </c>
      <c r="FY121" s="12">
        <f t="shared" ref="FY121" si="2150">SUM(FY122:FY123)</f>
        <v>0</v>
      </c>
      <c r="FZ121" s="12">
        <f t="shared" ref="FZ121:GA121" si="2151">SUM(FZ122:FZ123)</f>
        <v>0</v>
      </c>
      <c r="GA121" s="12">
        <f t="shared" si="2151"/>
        <v>0</v>
      </c>
      <c r="GB121" s="12">
        <f t="shared" si="2149"/>
        <v>0</v>
      </c>
      <c r="GC121" s="12">
        <f t="shared" si="2149"/>
        <v>0</v>
      </c>
      <c r="GD121" s="12">
        <f t="shared" ref="GD121:GE121" si="2152">SUM(GD122:GD123)</f>
        <v>0</v>
      </c>
      <c r="GE121" s="12">
        <f t="shared" si="2152"/>
        <v>0</v>
      </c>
      <c r="GF121" s="12">
        <f t="shared" si="2149"/>
        <v>0</v>
      </c>
      <c r="GG121" s="12">
        <f t="shared" si="2097"/>
        <v>0</v>
      </c>
      <c r="GH121" s="12">
        <f t="shared" si="2097"/>
        <v>0</v>
      </c>
      <c r="GI121" s="12">
        <f t="shared" ref="GI121" si="2153">SUM(GI122:GI123)</f>
        <v>0</v>
      </c>
      <c r="GJ121" s="12">
        <f t="shared" si="2097"/>
        <v>0</v>
      </c>
      <c r="GK121" s="12">
        <f t="shared" si="2097"/>
        <v>0</v>
      </c>
      <c r="GL121" s="12">
        <f t="shared" ref="GL121" si="2154">SUM(GL122:GL123)</f>
        <v>0</v>
      </c>
      <c r="GM121" s="12">
        <f t="shared" si="2097"/>
        <v>0</v>
      </c>
      <c r="GN121" s="12">
        <f t="shared" si="2097"/>
        <v>0</v>
      </c>
      <c r="GO121" s="12">
        <f t="shared" ref="GO121" si="2155">SUM(GO122:GO123)</f>
        <v>0</v>
      </c>
      <c r="GP121" s="12">
        <f t="shared" si="2097"/>
        <v>0</v>
      </c>
      <c r="GQ121" s="12">
        <f t="shared" si="2097"/>
        <v>0</v>
      </c>
      <c r="GR121" s="12">
        <f t="shared" ref="GR121" si="2156">SUM(GR122:GR123)</f>
        <v>0</v>
      </c>
      <c r="GS121" s="12">
        <f t="shared" si="2097"/>
        <v>0</v>
      </c>
      <c r="GT121" s="12">
        <f t="shared" si="2097"/>
        <v>0</v>
      </c>
      <c r="GU121" s="12">
        <f t="shared" ref="GU121:GV121" si="2157">SUM(GU122:GU123)</f>
        <v>0</v>
      </c>
      <c r="GV121" s="12">
        <f t="shared" si="2157"/>
        <v>0</v>
      </c>
      <c r="GW121" s="12">
        <f t="shared" si="2097"/>
        <v>0</v>
      </c>
      <c r="GX121" s="12">
        <f t="shared" si="2097"/>
        <v>0</v>
      </c>
      <c r="GY121" s="12">
        <f t="shared" ref="GY121:HH121" si="2158">SUM(GY122:GY123)</f>
        <v>0</v>
      </c>
      <c r="GZ121" s="12">
        <f t="shared" si="2158"/>
        <v>0</v>
      </c>
      <c r="HA121" s="12">
        <f t="shared" ref="HA121" si="2159">SUM(HA122:HA123)</f>
        <v>0</v>
      </c>
      <c r="HB121" s="12">
        <f t="shared" si="2158"/>
        <v>0</v>
      </c>
      <c r="HC121" s="12">
        <f t="shared" si="2158"/>
        <v>362.01</v>
      </c>
      <c r="HD121" s="12">
        <f t="shared" ref="HD121" si="2160">SUM(HD122:HD123)</f>
        <v>0</v>
      </c>
      <c r="HE121" s="12">
        <f t="shared" si="2158"/>
        <v>0</v>
      </c>
      <c r="HF121" s="12">
        <f t="shared" si="2158"/>
        <v>0</v>
      </c>
      <c r="HG121" s="12">
        <f t="shared" si="2158"/>
        <v>0</v>
      </c>
      <c r="HH121" s="12">
        <f t="shared" si="2158"/>
        <v>0</v>
      </c>
      <c r="HI121" s="12">
        <f t="shared" ref="HI121:HQ121" si="2161">SUM(HI122:HI123)</f>
        <v>0</v>
      </c>
      <c r="HJ121" s="12">
        <f t="shared" ref="HJ121" si="2162">SUM(HJ122:HJ123)</f>
        <v>0</v>
      </c>
      <c r="HK121" s="12">
        <f t="shared" ref="HK121:HL121" si="2163">SUM(HK122:HK123)</f>
        <v>0</v>
      </c>
      <c r="HL121" s="12">
        <f t="shared" si="2163"/>
        <v>0</v>
      </c>
      <c r="HM121" s="12">
        <f t="shared" si="2161"/>
        <v>0</v>
      </c>
      <c r="HN121" s="12">
        <f t="shared" si="2161"/>
        <v>0</v>
      </c>
      <c r="HO121" s="12">
        <f t="shared" ref="HO121:HP121" si="2164">SUM(HO122:HO123)</f>
        <v>0</v>
      </c>
      <c r="HP121" s="12">
        <f t="shared" si="2164"/>
        <v>0</v>
      </c>
      <c r="HQ121" s="12">
        <f t="shared" si="2161"/>
        <v>0</v>
      </c>
      <c r="HR121" s="12">
        <f t="shared" si="2097"/>
        <v>0</v>
      </c>
      <c r="HS121" s="12">
        <f t="shared" si="2097"/>
        <v>0</v>
      </c>
      <c r="HT121" s="12">
        <f t="shared" ref="HT121" si="2165">SUM(HT122:HT123)</f>
        <v>0</v>
      </c>
      <c r="HU121" s="12">
        <f t="shared" si="2097"/>
        <v>0</v>
      </c>
      <c r="HV121" s="12">
        <f t="shared" si="2097"/>
        <v>0</v>
      </c>
      <c r="HW121" s="12">
        <f t="shared" ref="HW121" si="2166">SUM(HW122:HW123)</f>
        <v>0</v>
      </c>
      <c r="HX121" s="12">
        <f t="shared" si="2097"/>
        <v>0</v>
      </c>
      <c r="HY121" s="12">
        <f t="shared" si="2097"/>
        <v>0</v>
      </c>
      <c r="HZ121" s="12">
        <f t="shared" ref="HZ121" si="2167">SUM(HZ122:HZ123)</f>
        <v>0</v>
      </c>
      <c r="IA121" s="12">
        <f t="shared" ref="IA121:IG121" si="2168">SUM(IA122:IA123)</f>
        <v>0</v>
      </c>
      <c r="IB121" s="12">
        <f t="shared" si="2168"/>
        <v>0</v>
      </c>
      <c r="IC121" s="12">
        <f t="shared" ref="IC121" si="2169">SUM(IC122:IC123)</f>
        <v>0</v>
      </c>
      <c r="ID121" s="12">
        <f t="shared" si="2168"/>
        <v>0</v>
      </c>
      <c r="IE121" s="12">
        <f t="shared" si="2168"/>
        <v>0</v>
      </c>
      <c r="IF121" s="12">
        <f t="shared" ref="IF121" si="2170">SUM(IF122:IF123)</f>
        <v>0</v>
      </c>
      <c r="IG121" s="12">
        <f t="shared" si="2168"/>
        <v>0</v>
      </c>
      <c r="IH121" s="12">
        <f t="shared" ref="IH121:II121" si="2171">SUM(IH122:IH123)</f>
        <v>0</v>
      </c>
      <c r="II121" s="12">
        <f t="shared" si="2171"/>
        <v>0</v>
      </c>
      <c r="IJ121" s="12">
        <f t="shared" ref="IJ121:JJ121" si="2172">SUM(IJ122:IJ123)</f>
        <v>0</v>
      </c>
      <c r="IK121" s="12">
        <f t="shared" si="2172"/>
        <v>0</v>
      </c>
      <c r="IL121" s="12">
        <f t="shared" ref="IL121" si="2173">SUM(IL122:IL123)</f>
        <v>0</v>
      </c>
      <c r="IM121" s="12">
        <f t="shared" si="2172"/>
        <v>0</v>
      </c>
      <c r="IN121" s="12">
        <f t="shared" si="2172"/>
        <v>49973.08</v>
      </c>
      <c r="IO121" s="12">
        <f t="shared" ref="IO121" si="2174">SUM(IO122:IO123)</f>
        <v>20000</v>
      </c>
      <c r="IP121" s="12">
        <f t="shared" si="2172"/>
        <v>40000</v>
      </c>
      <c r="IQ121" s="12">
        <f t="shared" si="2172"/>
        <v>17229.79</v>
      </c>
      <c r="IR121" s="12">
        <f t="shared" ref="IR121:IY121" si="2175">SUM(IR122:IR123)</f>
        <v>10000</v>
      </c>
      <c r="IS121" s="12">
        <f t="shared" ref="IS121" si="2176">SUM(IS122:IS123)</f>
        <v>10000</v>
      </c>
      <c r="IT121" s="12">
        <f t="shared" si="2175"/>
        <v>0</v>
      </c>
      <c r="IU121" s="12">
        <f t="shared" ref="IU121:IW121" si="2177">SUM(IU122:IU123)</f>
        <v>0</v>
      </c>
      <c r="IV121" s="12">
        <f t="shared" si="2177"/>
        <v>0</v>
      </c>
      <c r="IW121" s="12">
        <f t="shared" si="2177"/>
        <v>0</v>
      </c>
      <c r="IX121" s="12">
        <f t="shared" si="2175"/>
        <v>0</v>
      </c>
      <c r="IY121" s="12">
        <f t="shared" si="2175"/>
        <v>0</v>
      </c>
      <c r="IZ121" s="12">
        <f t="shared" ref="IZ121:JA121" si="2178">SUM(IZ122:IZ123)</f>
        <v>0</v>
      </c>
      <c r="JA121" s="12">
        <f t="shared" si="2178"/>
        <v>0</v>
      </c>
      <c r="JB121" s="12">
        <f t="shared" si="2172"/>
        <v>250000</v>
      </c>
      <c r="JC121" s="12">
        <f t="shared" ref="JC121" si="2179">SUM(JC122:JC123)</f>
        <v>1769836.11</v>
      </c>
      <c r="JD121" s="12">
        <f t="shared" si="2172"/>
        <v>1153393.26</v>
      </c>
      <c r="JE121" s="12">
        <f t="shared" si="2172"/>
        <v>80000</v>
      </c>
      <c r="JF121" s="12">
        <f t="shared" ref="JF121" si="2180">SUM(JF122:JF123)</f>
        <v>95000</v>
      </c>
      <c r="JG121" s="12">
        <f t="shared" si="2172"/>
        <v>99419.96</v>
      </c>
      <c r="JH121" s="12">
        <f t="shared" si="2172"/>
        <v>92944.35</v>
      </c>
      <c r="JI121" s="12">
        <f t="shared" ref="JI121" si="2181">SUM(JI122:JI123)</f>
        <v>92944.35</v>
      </c>
      <c r="JJ121" s="12">
        <f t="shared" si="2172"/>
        <v>104973.45</v>
      </c>
      <c r="JK121" s="12">
        <f t="shared" ref="JK121:JL121" si="2182">SUM(JK122:JK123)</f>
        <v>105000</v>
      </c>
      <c r="JL121" s="12">
        <f t="shared" si="2182"/>
        <v>105000</v>
      </c>
      <c r="JM121" s="12">
        <f t="shared" ref="JM121:JU121" si="2183">SUM(JM122:JM123)</f>
        <v>98739.73</v>
      </c>
      <c r="JN121" s="12">
        <f t="shared" si="2183"/>
        <v>80000</v>
      </c>
      <c r="JO121" s="12">
        <f t="shared" ref="JO121" si="2184">SUM(JO122:JO123)</f>
        <v>80000</v>
      </c>
      <c r="JP121" s="12">
        <f t="shared" si="2183"/>
        <v>85204.91</v>
      </c>
      <c r="JQ121" s="12">
        <f t="shared" ref="JQ121:JT121" si="2185">SUM(JQ122:JQ123)</f>
        <v>130000</v>
      </c>
      <c r="JR121" s="12">
        <f t="shared" ref="JR121" si="2186">SUM(JR122:JR123)</f>
        <v>137962</v>
      </c>
      <c r="JS121" s="12">
        <f t="shared" si="2185"/>
        <v>208360.53</v>
      </c>
      <c r="JT121" s="12">
        <f t="shared" si="2185"/>
        <v>100000</v>
      </c>
      <c r="JU121" s="12">
        <f t="shared" si="2183"/>
        <v>100000</v>
      </c>
      <c r="JV121" s="12">
        <f t="shared" ref="JV121:JX121" si="2187">SUM(JV122:JV123)</f>
        <v>116300.5</v>
      </c>
      <c r="JW121" s="12">
        <f t="shared" ref="JW121" si="2188">SUM(JW122:JW123)</f>
        <v>45000</v>
      </c>
      <c r="JX121" s="12">
        <f t="shared" si="2187"/>
        <v>3250000</v>
      </c>
      <c r="JY121" s="12">
        <f t="shared" ref="JY121:KA121" si="2189">SUM(JY122:JY123)</f>
        <v>4069960.9</v>
      </c>
      <c r="JZ121" s="12">
        <f t="shared" ref="JZ121" si="2190">SUM(JZ122:JZ123)</f>
        <v>620000</v>
      </c>
      <c r="KA121" s="12">
        <f t="shared" si="2189"/>
        <v>790000</v>
      </c>
      <c r="KB121" s="12">
        <f t="shared" ref="KB121" si="2191">SUM(KB122:KB123)</f>
        <v>804677.97</v>
      </c>
      <c r="KC121" s="12">
        <f t="shared" ref="KC121" si="2192">SUM(KC122:KC123)</f>
        <v>10000</v>
      </c>
      <c r="KD121" s="12">
        <f t="shared" ref="KD121:KE121" si="2193">SUM(KD122:KD123)</f>
        <v>735000</v>
      </c>
      <c r="KE121" s="12">
        <f t="shared" si="2193"/>
        <v>472810.88</v>
      </c>
      <c r="KF121" s="12">
        <f t="shared" ref="KF121:KG121" si="2194">SUM(KF122:KF123)</f>
        <v>600000</v>
      </c>
      <c r="KG121" s="12">
        <f t="shared" si="2194"/>
        <v>690000</v>
      </c>
      <c r="KH121" s="12">
        <f t="shared" ref="KH121:KL121" si="2195">SUM(KH122:KH123)</f>
        <v>674834.59</v>
      </c>
      <c r="KI121" s="12">
        <f t="shared" si="2195"/>
        <v>528732</v>
      </c>
      <c r="KJ121" s="12">
        <f t="shared" ref="KJ121:KK121" si="2196">SUM(KJ122:KJ123)</f>
        <v>578732</v>
      </c>
      <c r="KK121" s="12">
        <f t="shared" si="2196"/>
        <v>0</v>
      </c>
      <c r="KL121" s="12">
        <f t="shared" si="2195"/>
        <v>0</v>
      </c>
    </row>
    <row r="122" spans="1:298" x14ac:dyDescent="0.25">
      <c r="A122" s="5">
        <v>6204</v>
      </c>
      <c r="B122" s="9" t="s">
        <v>66</v>
      </c>
      <c r="C122" s="13">
        <v>120000</v>
      </c>
      <c r="D122" s="13">
        <v>1620000</v>
      </c>
      <c r="E122" s="13">
        <v>1003166.51</v>
      </c>
      <c r="F122" s="13">
        <v>80000</v>
      </c>
      <c r="G122" s="13">
        <v>95000</v>
      </c>
      <c r="H122" s="13">
        <v>99419.96</v>
      </c>
      <c r="I122" s="13">
        <v>92944.35</v>
      </c>
      <c r="J122" s="13">
        <v>92944.35</v>
      </c>
      <c r="K122" s="13">
        <v>104973.45</v>
      </c>
      <c r="L122" s="13">
        <v>105000</v>
      </c>
      <c r="M122" s="13">
        <v>105000</v>
      </c>
      <c r="N122" s="13">
        <v>98739.73</v>
      </c>
      <c r="O122" s="13">
        <v>80000</v>
      </c>
      <c r="P122" s="13">
        <v>80000</v>
      </c>
      <c r="Q122" s="13">
        <v>85204.91</v>
      </c>
      <c r="R122" s="13">
        <v>130000</v>
      </c>
      <c r="S122" s="13">
        <v>137962</v>
      </c>
      <c r="T122" s="13">
        <v>190620</v>
      </c>
      <c r="U122" s="13">
        <v>100000</v>
      </c>
      <c r="V122" s="13">
        <v>100000</v>
      </c>
      <c r="W122" s="13">
        <v>116300.5</v>
      </c>
      <c r="X122" s="13">
        <v>45000</v>
      </c>
      <c r="Y122" s="13">
        <v>1450000</v>
      </c>
      <c r="Z122" s="13">
        <v>1784014.52</v>
      </c>
      <c r="AA122" s="13">
        <v>400000</v>
      </c>
      <c r="AB122" s="13">
        <v>350000</v>
      </c>
      <c r="AC122" s="13">
        <v>402080.47</v>
      </c>
      <c r="AD122" s="13">
        <v>0</v>
      </c>
      <c r="AE122" s="13">
        <v>380000</v>
      </c>
      <c r="AF122" s="13">
        <v>279836.15000000002</v>
      </c>
      <c r="AG122" s="13">
        <v>450000</v>
      </c>
      <c r="AH122" s="13">
        <v>450000</v>
      </c>
      <c r="AI122" s="13">
        <v>468989.79</v>
      </c>
      <c r="AJ122" s="13">
        <v>428732</v>
      </c>
      <c r="AK122" s="13">
        <v>428732</v>
      </c>
      <c r="AL122" s="13"/>
      <c r="AM122" s="13"/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13">
        <v>0</v>
      </c>
      <c r="AX122" s="13">
        <v>0</v>
      </c>
      <c r="AY122" s="13">
        <v>0</v>
      </c>
      <c r="AZ122" s="13">
        <v>0</v>
      </c>
      <c r="BA122" s="13">
        <v>0</v>
      </c>
      <c r="BB122" s="13">
        <v>0</v>
      </c>
      <c r="BC122" s="13">
        <v>0</v>
      </c>
      <c r="BD122" s="13">
        <v>0</v>
      </c>
      <c r="BE122" s="13">
        <v>0</v>
      </c>
      <c r="BF122" s="13">
        <v>0</v>
      </c>
      <c r="BG122" s="13">
        <v>0</v>
      </c>
      <c r="BH122" s="13">
        <v>0</v>
      </c>
      <c r="BI122" s="13">
        <v>0</v>
      </c>
      <c r="BJ122" s="13">
        <v>0</v>
      </c>
      <c r="BK122" s="13">
        <v>800.23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13">
        <v>0</v>
      </c>
      <c r="BR122" s="13">
        <v>0</v>
      </c>
      <c r="BS122" s="13">
        <v>0</v>
      </c>
      <c r="BT122" s="13">
        <v>0</v>
      </c>
      <c r="BU122" s="13">
        <v>0</v>
      </c>
      <c r="BV122" s="13">
        <v>0</v>
      </c>
      <c r="BW122" s="13"/>
      <c r="BX122" s="13"/>
      <c r="BY122" s="13">
        <v>0</v>
      </c>
      <c r="BZ122" s="13">
        <v>0</v>
      </c>
      <c r="CA122" s="13">
        <v>0</v>
      </c>
      <c r="CB122" s="13">
        <v>0</v>
      </c>
      <c r="CC122" s="13">
        <v>0</v>
      </c>
      <c r="CD122" s="13">
        <v>0</v>
      </c>
      <c r="CE122" s="13">
        <v>0</v>
      </c>
      <c r="CF122" s="13">
        <v>0</v>
      </c>
      <c r="CG122" s="13">
        <v>0</v>
      </c>
      <c r="CH122" s="13">
        <v>0</v>
      </c>
      <c r="CI122" s="13">
        <v>0</v>
      </c>
      <c r="CJ122" s="13">
        <v>0</v>
      </c>
      <c r="CK122" s="13">
        <v>0</v>
      </c>
      <c r="CL122" s="13">
        <v>0</v>
      </c>
      <c r="CM122" s="13">
        <v>0</v>
      </c>
      <c r="CN122" s="13">
        <v>0</v>
      </c>
      <c r="CO122" s="13">
        <v>0</v>
      </c>
      <c r="CP122" s="13">
        <v>0</v>
      </c>
      <c r="CQ122" s="13">
        <v>0</v>
      </c>
      <c r="CR122" s="13">
        <v>0</v>
      </c>
      <c r="CS122" s="13">
        <v>0</v>
      </c>
      <c r="CT122" s="13">
        <v>0</v>
      </c>
      <c r="CU122" s="13">
        <v>0</v>
      </c>
      <c r="CV122" s="13">
        <v>304.85000000000002</v>
      </c>
      <c r="CW122" s="13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0</v>
      </c>
      <c r="DC122" s="13">
        <v>0</v>
      </c>
      <c r="DD122" s="13">
        <v>0</v>
      </c>
      <c r="DE122" s="13">
        <v>0</v>
      </c>
      <c r="DF122" s="13">
        <v>0</v>
      </c>
      <c r="DG122" s="13">
        <v>0</v>
      </c>
      <c r="DH122" s="13"/>
      <c r="DI122" s="13"/>
      <c r="DJ122" s="13">
        <v>0</v>
      </c>
      <c r="DK122" s="13">
        <v>84836.11</v>
      </c>
      <c r="DL122" s="13">
        <v>150226.75</v>
      </c>
      <c r="DM122" s="13">
        <v>0</v>
      </c>
      <c r="DN122" s="13">
        <v>0</v>
      </c>
      <c r="DO122" s="13">
        <v>0</v>
      </c>
      <c r="DP122" s="13">
        <v>0</v>
      </c>
      <c r="DQ122" s="13">
        <v>0</v>
      </c>
      <c r="DR122" s="13">
        <v>0</v>
      </c>
      <c r="DS122" s="13">
        <v>0</v>
      </c>
      <c r="DT122" s="13">
        <v>0</v>
      </c>
      <c r="DU122" s="13">
        <v>0</v>
      </c>
      <c r="DV122" s="13">
        <v>0</v>
      </c>
      <c r="DW122" s="13">
        <v>0</v>
      </c>
      <c r="DX122" s="13">
        <v>0</v>
      </c>
      <c r="DY122" s="13">
        <v>0</v>
      </c>
      <c r="DZ122" s="13">
        <v>0</v>
      </c>
      <c r="EA122" s="13">
        <v>17740.53</v>
      </c>
      <c r="EB122" s="13">
        <v>0</v>
      </c>
      <c r="EC122" s="13">
        <v>0</v>
      </c>
      <c r="ED122" s="13">
        <v>0</v>
      </c>
      <c r="EE122" s="13">
        <v>0</v>
      </c>
      <c r="EF122" s="13">
        <v>1800000</v>
      </c>
      <c r="EG122" s="13">
        <v>2234315.6800000002</v>
      </c>
      <c r="EH122" s="13">
        <v>200000</v>
      </c>
      <c r="EI122" s="13">
        <v>400000</v>
      </c>
      <c r="EJ122" s="13">
        <v>385367.71</v>
      </c>
      <c r="EK122" s="13">
        <v>0</v>
      </c>
      <c r="EL122" s="13">
        <v>250000</v>
      </c>
      <c r="EM122" s="13">
        <v>175447.37</v>
      </c>
      <c r="EN122" s="13">
        <v>130000</v>
      </c>
      <c r="EO122" s="13">
        <v>220000</v>
      </c>
      <c r="EP122" s="13">
        <v>205844.8</v>
      </c>
      <c r="EQ122" s="13">
        <v>100000</v>
      </c>
      <c r="ER122" s="13">
        <v>150000</v>
      </c>
      <c r="ES122" s="13"/>
      <c r="ET122" s="13"/>
      <c r="EU122" s="13">
        <v>0</v>
      </c>
      <c r="EV122" s="13">
        <v>0</v>
      </c>
      <c r="EW122" s="13">
        <v>0</v>
      </c>
      <c r="EX122" s="13">
        <v>0</v>
      </c>
      <c r="EY122" s="13">
        <v>0</v>
      </c>
      <c r="EZ122" s="13">
        <v>0</v>
      </c>
      <c r="FA122" s="13">
        <v>0</v>
      </c>
      <c r="FB122" s="13">
        <v>0</v>
      </c>
      <c r="FC122" s="13">
        <v>0</v>
      </c>
      <c r="FD122" s="13">
        <v>0</v>
      </c>
      <c r="FE122" s="13">
        <v>0</v>
      </c>
      <c r="FF122" s="13">
        <v>0</v>
      </c>
      <c r="FG122" s="13">
        <v>0</v>
      </c>
      <c r="FH122" s="13">
        <v>0</v>
      </c>
      <c r="FI122" s="13">
        <v>0</v>
      </c>
      <c r="FJ122" s="13">
        <v>0</v>
      </c>
      <c r="FK122" s="13">
        <v>0</v>
      </c>
      <c r="FL122" s="13">
        <v>0</v>
      </c>
      <c r="FM122" s="13">
        <v>0</v>
      </c>
      <c r="FN122" s="13">
        <v>0</v>
      </c>
      <c r="FO122" s="13">
        <v>0</v>
      </c>
      <c r="FP122" s="13">
        <v>0</v>
      </c>
      <c r="FQ122" s="13">
        <v>0</v>
      </c>
      <c r="FR122" s="13">
        <v>190.53</v>
      </c>
      <c r="FS122" s="13">
        <v>0</v>
      </c>
      <c r="FT122" s="13">
        <v>0</v>
      </c>
      <c r="FU122" s="13">
        <v>0</v>
      </c>
      <c r="FV122" s="13">
        <v>0</v>
      </c>
      <c r="FW122" s="13">
        <v>0</v>
      </c>
      <c r="FX122" s="13">
        <v>0</v>
      </c>
      <c r="FY122" s="13">
        <v>0</v>
      </c>
      <c r="FZ122" s="13">
        <v>0</v>
      </c>
      <c r="GA122" s="13">
        <v>0</v>
      </c>
      <c r="GB122" s="13">
        <v>0</v>
      </c>
      <c r="GC122" s="13">
        <v>0</v>
      </c>
      <c r="GD122" s="13"/>
      <c r="GE122" s="13"/>
      <c r="GF122" s="13">
        <v>0</v>
      </c>
      <c r="GG122" s="13">
        <v>0</v>
      </c>
      <c r="GH122" s="13">
        <v>0</v>
      </c>
      <c r="GI122" s="13">
        <v>0</v>
      </c>
      <c r="GJ122" s="13">
        <v>0</v>
      </c>
      <c r="GK122" s="13">
        <v>0</v>
      </c>
      <c r="GL122" s="13">
        <v>0</v>
      </c>
      <c r="GM122" s="13">
        <v>0</v>
      </c>
      <c r="GN122" s="13">
        <v>0</v>
      </c>
      <c r="GO122" s="13">
        <v>0</v>
      </c>
      <c r="GP122" s="13">
        <v>0</v>
      </c>
      <c r="GQ122" s="13">
        <v>0</v>
      </c>
      <c r="GR122" s="13">
        <v>0</v>
      </c>
      <c r="GS122" s="13">
        <v>0</v>
      </c>
      <c r="GT122" s="13">
        <v>0</v>
      </c>
      <c r="GU122" s="13">
        <v>0</v>
      </c>
      <c r="GV122" s="13">
        <v>0</v>
      </c>
      <c r="GW122" s="13">
        <v>0</v>
      </c>
      <c r="GX122" s="13">
        <v>0</v>
      </c>
      <c r="GY122" s="13">
        <v>0</v>
      </c>
      <c r="GZ122" s="13">
        <v>0</v>
      </c>
      <c r="HA122" s="13">
        <v>0</v>
      </c>
      <c r="HB122" s="13">
        <v>0</v>
      </c>
      <c r="HC122" s="13">
        <v>362.01</v>
      </c>
      <c r="HD122" s="13">
        <v>0</v>
      </c>
      <c r="HE122" s="13">
        <v>0</v>
      </c>
      <c r="HF122" s="13">
        <v>0</v>
      </c>
      <c r="HG122" s="13">
        <v>0</v>
      </c>
      <c r="HH122" s="13">
        <v>0</v>
      </c>
      <c r="HI122" s="13">
        <v>0</v>
      </c>
      <c r="HJ122" s="13">
        <v>0</v>
      </c>
      <c r="HK122" s="13">
        <v>0</v>
      </c>
      <c r="HL122" s="13">
        <v>0</v>
      </c>
      <c r="HM122" s="13">
        <v>0</v>
      </c>
      <c r="HN122" s="13">
        <v>0</v>
      </c>
      <c r="HO122" s="13"/>
      <c r="HP122" s="13"/>
      <c r="HQ122" s="13">
        <v>0</v>
      </c>
      <c r="HR122" s="13">
        <v>0</v>
      </c>
      <c r="HS122" s="13">
        <v>0</v>
      </c>
      <c r="HT122" s="13">
        <v>0</v>
      </c>
      <c r="HU122" s="13">
        <v>0</v>
      </c>
      <c r="HV122" s="13">
        <v>0</v>
      </c>
      <c r="HW122" s="13">
        <v>0</v>
      </c>
      <c r="HX122" s="13">
        <v>0</v>
      </c>
      <c r="HY122" s="13">
        <v>0</v>
      </c>
      <c r="HZ122" s="13">
        <v>0</v>
      </c>
      <c r="IA122" s="13">
        <v>0</v>
      </c>
      <c r="IB122" s="13">
        <v>0</v>
      </c>
      <c r="IC122" s="13">
        <v>0</v>
      </c>
      <c r="ID122" s="13">
        <v>0</v>
      </c>
      <c r="IE122" s="13">
        <v>0</v>
      </c>
      <c r="IF122" s="13">
        <v>0</v>
      </c>
      <c r="IG122" s="13">
        <v>0</v>
      </c>
      <c r="IH122" s="13">
        <v>0</v>
      </c>
      <c r="II122" s="13">
        <v>0</v>
      </c>
      <c r="IJ122" s="13">
        <v>0</v>
      </c>
      <c r="IK122" s="13">
        <v>0</v>
      </c>
      <c r="IL122" s="13">
        <v>0</v>
      </c>
      <c r="IM122" s="13">
        <v>0</v>
      </c>
      <c r="IN122" s="13">
        <v>49973.08</v>
      </c>
      <c r="IO122" s="13">
        <v>20000</v>
      </c>
      <c r="IP122" s="13">
        <v>40000</v>
      </c>
      <c r="IQ122" s="13">
        <v>17229.79</v>
      </c>
      <c r="IR122" s="13">
        <v>10000</v>
      </c>
      <c r="IS122" s="13">
        <v>10000</v>
      </c>
      <c r="IT122" s="13"/>
      <c r="IU122" s="13">
        <v>0</v>
      </c>
      <c r="IV122" s="13">
        <v>0</v>
      </c>
      <c r="IW122" s="13"/>
      <c r="IX122" s="13">
        <v>0</v>
      </c>
      <c r="IY122" s="13">
        <v>0</v>
      </c>
      <c r="IZ122" s="13"/>
      <c r="JA122" s="13"/>
      <c r="JB122" s="13">
        <f>C122+BY122+AN122+DJ122+EU122+GF122+HQ122</f>
        <v>120000</v>
      </c>
      <c r="JC122" s="13">
        <f>D122+BZ122+AO122+DK122+EV122+GG122+HR122</f>
        <v>1704836.11</v>
      </c>
      <c r="JD122" s="13">
        <f>E122+CA122+AP122+DL122+EW122+GH122+HS122</f>
        <v>1153393.26</v>
      </c>
      <c r="JE122" s="13">
        <f>F122+CB122+AQ122+DM122+EX122+GI122+HT122</f>
        <v>80000</v>
      </c>
      <c r="JF122" s="13">
        <f>G122+CC122+AR122+DN122+EY122+GJ122+HU122</f>
        <v>95000</v>
      </c>
      <c r="JG122" s="13">
        <f>H122+CD122+AS122+DO122+EZ122+GK122+HV122</f>
        <v>99419.96</v>
      </c>
      <c r="JH122" s="13">
        <f>I122+CE122+AT122+DP122+FA122+GL122+HW122</f>
        <v>92944.35</v>
      </c>
      <c r="JI122" s="13">
        <f>J122+CF122+AU122+DQ122+FB122+GM122+HX122</f>
        <v>92944.35</v>
      </c>
      <c r="JJ122" s="13">
        <f>K122+CG122+AV122+DR122+FC122+GN122+HY122</f>
        <v>104973.45</v>
      </c>
      <c r="JK122" s="13">
        <f>L122+CH122+AW122+DS122+FD122+GO122+HZ122</f>
        <v>105000</v>
      </c>
      <c r="JL122" s="13">
        <f>M122+CI122+AX122+DT122+FE122+GP122+IA122</f>
        <v>105000</v>
      </c>
      <c r="JM122" s="13">
        <f>N122+CJ122+AY122+DU122+FF122+GQ122+IB122</f>
        <v>98739.73</v>
      </c>
      <c r="JN122" s="13">
        <f>O122+CK122+AZ122+DV122+FG122+GR122+IC122</f>
        <v>80000</v>
      </c>
      <c r="JO122" s="13">
        <f>P122+CL122+BA122+DW122+FH122+GS122+ID122</f>
        <v>80000</v>
      </c>
      <c r="JP122" s="13">
        <f>Q122+CM122+BB122+DX122+FI122+GT122+IE122</f>
        <v>85204.91</v>
      </c>
      <c r="JQ122" s="13">
        <f>R122+CN122+BC122+DY122+FJ122+GU122+IF122</f>
        <v>130000</v>
      </c>
      <c r="JR122" s="13">
        <f>S122+CO122+BD122+DZ122+FK122+GV122+IG122</f>
        <v>137962</v>
      </c>
      <c r="JS122" s="13">
        <f>T122+CP122+BE122+EA122+FL122+GW122+IH122</f>
        <v>208360.53</v>
      </c>
      <c r="JT122" s="13">
        <f>U122+CQ122+BF122+EB122+FM122+GX122+II122</f>
        <v>100000</v>
      </c>
      <c r="JU122" s="13">
        <f>V122+CR122+BG122+EC122+FN122+GY122+IJ122</f>
        <v>100000</v>
      </c>
      <c r="JV122" s="13">
        <f>W122+CS122+BH122+ED122+FO122+GZ122+IK122</f>
        <v>116300.5</v>
      </c>
      <c r="JW122" s="13">
        <f>X122+CT122+BI122+EE122+FP122+HA122+IL122</f>
        <v>45000</v>
      </c>
      <c r="JX122" s="13">
        <f>Y122+CU122+BJ122+EF122+FQ122+HB122+IM122</f>
        <v>3250000</v>
      </c>
      <c r="JY122" s="13">
        <f>Z122+BK122+CV122+EG122+FR122+HC122+IN122</f>
        <v>4069960.9</v>
      </c>
      <c r="JZ122" s="13">
        <f>AA122+BL122+CW122+EH122+FS122+HD122+IO122</f>
        <v>620000</v>
      </c>
      <c r="KA122" s="13">
        <f>AB122+BM122+CX122+EI122+FT122+HE122+IP122</f>
        <v>790000</v>
      </c>
      <c r="KB122" s="13">
        <f>AC122+BN122+CY122+EJ122+FU122+HF122+IQ122</f>
        <v>804677.97</v>
      </c>
      <c r="KC122" s="13">
        <f>AD122+BO122+CZ122+EK122+FV122+HG122+IR122</f>
        <v>10000</v>
      </c>
      <c r="KD122" s="13">
        <f>AE122+BP122+DA122+EL122+FW122+HH122+IS122</f>
        <v>640000</v>
      </c>
      <c r="KE122" s="13">
        <f>AF122+BQ122+DB122+EM122+FX122+HI122+IT122</f>
        <v>455283.52</v>
      </c>
      <c r="KF122" s="13">
        <f>AG122+BR122+DC122+EN122+FY122+HJ122+IU122</f>
        <v>580000</v>
      </c>
      <c r="KG122" s="13">
        <f>AH122+BS122+DD122+EO122+FZ122+HK122+IV122</f>
        <v>670000</v>
      </c>
      <c r="KH122" s="13">
        <f>AI122+BT122+DE122+EP122+GA122+HL122+IW122</f>
        <v>674834.59</v>
      </c>
      <c r="KI122" s="13">
        <f>AJ122+BU122+DF122+EQ122+GB122+HM122+IX122</f>
        <v>528732</v>
      </c>
      <c r="KJ122" s="13">
        <f>AK122+BV122+DG122+ER122+GC122+HN122+IY122</f>
        <v>578732</v>
      </c>
      <c r="KK122" s="13">
        <f>AL122+BW122+DH122+ES122+GD122+HO122+IZ122</f>
        <v>0</v>
      </c>
      <c r="KL122" s="13">
        <f>AM122+BX122+DI122+ET122+GE122+HP122+JA122</f>
        <v>0</v>
      </c>
    </row>
    <row r="123" spans="1:298" ht="30" x14ac:dyDescent="0.25">
      <c r="A123" s="5">
        <v>6207</v>
      </c>
      <c r="B123" s="9" t="s">
        <v>344</v>
      </c>
      <c r="C123" s="13">
        <v>130000</v>
      </c>
      <c r="D123" s="13">
        <v>65000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1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/>
      <c r="AM123" s="13"/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1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13">
        <v>0</v>
      </c>
      <c r="BI123" s="13">
        <v>0</v>
      </c>
      <c r="BJ123" s="13">
        <v>0</v>
      </c>
      <c r="BK123" s="13">
        <v>0</v>
      </c>
      <c r="BL123" s="13">
        <v>0</v>
      </c>
      <c r="BM123" s="13">
        <v>0</v>
      </c>
      <c r="BN123" s="13">
        <v>0</v>
      </c>
      <c r="BO123" s="13">
        <v>0</v>
      </c>
      <c r="BP123" s="13">
        <v>0</v>
      </c>
      <c r="BQ123" s="13">
        <v>0</v>
      </c>
      <c r="BR123" s="13">
        <v>0</v>
      </c>
      <c r="BS123" s="13">
        <v>0</v>
      </c>
      <c r="BT123" s="13">
        <v>0</v>
      </c>
      <c r="BU123" s="13">
        <v>0</v>
      </c>
      <c r="BV123" s="13">
        <v>0</v>
      </c>
      <c r="BW123" s="13"/>
      <c r="BX123" s="13"/>
      <c r="BY123" s="13">
        <v>0</v>
      </c>
      <c r="BZ123" s="13">
        <v>0</v>
      </c>
      <c r="CA123" s="13">
        <v>0</v>
      </c>
      <c r="CB123" s="13">
        <v>0</v>
      </c>
      <c r="CC123" s="13">
        <v>0</v>
      </c>
      <c r="CD123" s="13">
        <v>0</v>
      </c>
      <c r="CE123" s="13">
        <v>0</v>
      </c>
      <c r="CF123" s="13">
        <v>0</v>
      </c>
      <c r="CG123" s="13">
        <v>0</v>
      </c>
      <c r="CH123" s="13">
        <v>0</v>
      </c>
      <c r="CI123" s="13">
        <v>0</v>
      </c>
      <c r="CJ123" s="13">
        <v>0</v>
      </c>
      <c r="CK123" s="13">
        <v>0</v>
      </c>
      <c r="CL123" s="13">
        <v>0</v>
      </c>
      <c r="CM123" s="13">
        <v>0</v>
      </c>
      <c r="CN123" s="13">
        <v>0</v>
      </c>
      <c r="CO123" s="13">
        <v>0</v>
      </c>
      <c r="CP123" s="13">
        <v>0</v>
      </c>
      <c r="CQ123" s="13">
        <v>0</v>
      </c>
      <c r="CR123" s="13">
        <v>0</v>
      </c>
      <c r="CS123" s="13">
        <v>0</v>
      </c>
      <c r="CT123" s="13">
        <v>0</v>
      </c>
      <c r="CU123" s="13">
        <v>0</v>
      </c>
      <c r="CV123" s="13">
        <v>0</v>
      </c>
      <c r="CW123" s="13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0</v>
      </c>
      <c r="DC123" s="13">
        <v>0</v>
      </c>
      <c r="DD123" s="13">
        <v>0</v>
      </c>
      <c r="DE123" s="13">
        <v>0</v>
      </c>
      <c r="DF123" s="13">
        <v>0</v>
      </c>
      <c r="DG123" s="13">
        <v>0</v>
      </c>
      <c r="DH123" s="13"/>
      <c r="DI123" s="13"/>
      <c r="DJ123" s="13">
        <v>0</v>
      </c>
      <c r="DK123" s="13">
        <v>0</v>
      </c>
      <c r="DL123" s="13">
        <v>0</v>
      </c>
      <c r="DM123" s="13">
        <v>0</v>
      </c>
      <c r="DN123" s="13">
        <v>0</v>
      </c>
      <c r="DO123" s="13">
        <v>0</v>
      </c>
      <c r="DP123" s="13">
        <v>0</v>
      </c>
      <c r="DQ123" s="13">
        <v>0</v>
      </c>
      <c r="DR123" s="13">
        <v>0</v>
      </c>
      <c r="DS123" s="13">
        <v>0</v>
      </c>
      <c r="DT123" s="13">
        <v>0</v>
      </c>
      <c r="DU123" s="13">
        <v>0</v>
      </c>
      <c r="DV123" s="13">
        <v>0</v>
      </c>
      <c r="DW123" s="13">
        <v>0</v>
      </c>
      <c r="DX123" s="13">
        <v>0</v>
      </c>
      <c r="DY123" s="13">
        <v>0</v>
      </c>
      <c r="DZ123" s="13">
        <v>0</v>
      </c>
      <c r="EA123" s="13">
        <v>0</v>
      </c>
      <c r="EB123" s="13">
        <v>0</v>
      </c>
      <c r="EC123" s="13">
        <v>0</v>
      </c>
      <c r="ED123" s="13">
        <v>0</v>
      </c>
      <c r="EE123" s="13">
        <v>0</v>
      </c>
      <c r="EF123" s="13">
        <v>0</v>
      </c>
      <c r="EG123" s="13">
        <v>0</v>
      </c>
      <c r="EH123" s="13">
        <v>0</v>
      </c>
      <c r="EI123" s="13">
        <v>0</v>
      </c>
      <c r="EJ123" s="13">
        <v>0</v>
      </c>
      <c r="EK123" s="13">
        <v>0</v>
      </c>
      <c r="EL123" s="13">
        <v>95000</v>
      </c>
      <c r="EM123" s="13">
        <v>17527.36</v>
      </c>
      <c r="EN123" s="13">
        <v>20000</v>
      </c>
      <c r="EO123" s="13">
        <v>20000</v>
      </c>
      <c r="EP123" s="13"/>
      <c r="EQ123" s="13">
        <v>0</v>
      </c>
      <c r="ER123" s="13">
        <v>0</v>
      </c>
      <c r="ES123" s="13"/>
      <c r="ET123" s="13"/>
      <c r="EU123" s="13">
        <v>0</v>
      </c>
      <c r="EV123" s="13">
        <v>0</v>
      </c>
      <c r="EW123" s="13">
        <v>0</v>
      </c>
      <c r="EX123" s="13">
        <v>0</v>
      </c>
      <c r="EY123" s="13">
        <v>0</v>
      </c>
      <c r="EZ123" s="13">
        <v>0</v>
      </c>
      <c r="FA123" s="13">
        <v>0</v>
      </c>
      <c r="FB123" s="13">
        <v>0</v>
      </c>
      <c r="FC123" s="13">
        <v>0</v>
      </c>
      <c r="FD123" s="13">
        <v>0</v>
      </c>
      <c r="FE123" s="13">
        <v>0</v>
      </c>
      <c r="FF123" s="13">
        <v>0</v>
      </c>
      <c r="FG123" s="13">
        <v>0</v>
      </c>
      <c r="FH123" s="13">
        <v>0</v>
      </c>
      <c r="FI123" s="13">
        <v>0</v>
      </c>
      <c r="FJ123" s="13">
        <v>0</v>
      </c>
      <c r="FK123" s="13">
        <v>0</v>
      </c>
      <c r="FL123" s="13">
        <v>0</v>
      </c>
      <c r="FM123" s="13">
        <v>0</v>
      </c>
      <c r="FN123" s="13">
        <v>0</v>
      </c>
      <c r="FO123" s="13">
        <v>0</v>
      </c>
      <c r="FP123" s="13">
        <v>0</v>
      </c>
      <c r="FQ123" s="13">
        <v>0</v>
      </c>
      <c r="FR123" s="13">
        <v>0</v>
      </c>
      <c r="FS123" s="13">
        <v>0</v>
      </c>
      <c r="FT123" s="13">
        <v>0</v>
      </c>
      <c r="FU123" s="13">
        <v>0</v>
      </c>
      <c r="FV123" s="13">
        <v>0</v>
      </c>
      <c r="FW123" s="13">
        <v>0</v>
      </c>
      <c r="FX123" s="13">
        <v>0</v>
      </c>
      <c r="FY123" s="13">
        <v>0</v>
      </c>
      <c r="FZ123" s="13">
        <v>0</v>
      </c>
      <c r="GA123" s="13">
        <v>0</v>
      </c>
      <c r="GB123" s="13">
        <v>0</v>
      </c>
      <c r="GC123" s="13">
        <v>0</v>
      </c>
      <c r="GD123" s="13"/>
      <c r="GE123" s="13"/>
      <c r="GF123" s="13">
        <v>0</v>
      </c>
      <c r="GG123" s="13">
        <v>0</v>
      </c>
      <c r="GH123" s="13">
        <v>0</v>
      </c>
      <c r="GI123" s="13">
        <v>0</v>
      </c>
      <c r="GJ123" s="13">
        <v>0</v>
      </c>
      <c r="GK123" s="13">
        <v>0</v>
      </c>
      <c r="GL123" s="13">
        <v>0</v>
      </c>
      <c r="GM123" s="13">
        <v>0</v>
      </c>
      <c r="GN123" s="13">
        <v>0</v>
      </c>
      <c r="GO123" s="13">
        <v>0</v>
      </c>
      <c r="GP123" s="13">
        <v>0</v>
      </c>
      <c r="GQ123" s="13">
        <v>0</v>
      </c>
      <c r="GR123" s="13">
        <v>0</v>
      </c>
      <c r="GS123" s="13">
        <v>0</v>
      </c>
      <c r="GT123" s="13">
        <v>0</v>
      </c>
      <c r="GU123" s="13">
        <v>0</v>
      </c>
      <c r="GV123" s="13">
        <v>0</v>
      </c>
      <c r="GW123" s="13">
        <v>0</v>
      </c>
      <c r="GX123" s="13">
        <v>0</v>
      </c>
      <c r="GY123" s="13">
        <v>0</v>
      </c>
      <c r="GZ123" s="13">
        <v>0</v>
      </c>
      <c r="HA123" s="13">
        <v>0</v>
      </c>
      <c r="HB123" s="13">
        <v>0</v>
      </c>
      <c r="HC123" s="13">
        <v>0</v>
      </c>
      <c r="HD123" s="13">
        <v>0</v>
      </c>
      <c r="HE123" s="13">
        <v>0</v>
      </c>
      <c r="HF123" s="13">
        <v>0</v>
      </c>
      <c r="HG123" s="13">
        <v>0</v>
      </c>
      <c r="HH123" s="13">
        <v>0</v>
      </c>
      <c r="HI123" s="13">
        <v>0</v>
      </c>
      <c r="HJ123" s="13">
        <v>0</v>
      </c>
      <c r="HK123" s="13">
        <v>0</v>
      </c>
      <c r="HL123" s="13">
        <v>0</v>
      </c>
      <c r="HM123" s="13">
        <v>0</v>
      </c>
      <c r="HN123" s="13">
        <v>0</v>
      </c>
      <c r="HO123" s="13"/>
      <c r="HP123" s="13"/>
      <c r="HQ123" s="13">
        <v>0</v>
      </c>
      <c r="HR123" s="13">
        <v>0</v>
      </c>
      <c r="HS123" s="13">
        <v>0</v>
      </c>
      <c r="HT123" s="13">
        <v>0</v>
      </c>
      <c r="HU123" s="13">
        <v>0</v>
      </c>
      <c r="HV123" s="13">
        <v>0</v>
      </c>
      <c r="HW123" s="13">
        <v>0</v>
      </c>
      <c r="HX123" s="13">
        <v>0</v>
      </c>
      <c r="HY123" s="13">
        <v>0</v>
      </c>
      <c r="HZ123" s="13">
        <v>0</v>
      </c>
      <c r="IA123" s="13">
        <v>0</v>
      </c>
      <c r="IB123" s="13">
        <v>0</v>
      </c>
      <c r="IC123" s="13">
        <v>0</v>
      </c>
      <c r="ID123" s="13">
        <v>0</v>
      </c>
      <c r="IE123" s="13">
        <v>0</v>
      </c>
      <c r="IF123" s="13">
        <v>0</v>
      </c>
      <c r="IG123" s="13">
        <v>0</v>
      </c>
      <c r="IH123" s="13">
        <v>0</v>
      </c>
      <c r="II123" s="13">
        <v>0</v>
      </c>
      <c r="IJ123" s="13">
        <v>0</v>
      </c>
      <c r="IK123" s="13">
        <v>0</v>
      </c>
      <c r="IL123" s="13">
        <v>0</v>
      </c>
      <c r="IM123" s="13">
        <v>0</v>
      </c>
      <c r="IN123" s="13">
        <v>0</v>
      </c>
      <c r="IO123" s="13">
        <v>0</v>
      </c>
      <c r="IP123" s="13">
        <v>0</v>
      </c>
      <c r="IQ123" s="13">
        <v>0</v>
      </c>
      <c r="IR123" s="13">
        <v>0</v>
      </c>
      <c r="IS123" s="13">
        <v>0</v>
      </c>
      <c r="IT123" s="13">
        <v>0</v>
      </c>
      <c r="IU123" s="13">
        <v>0</v>
      </c>
      <c r="IV123" s="13">
        <v>0</v>
      </c>
      <c r="IW123" s="13">
        <v>0</v>
      </c>
      <c r="IX123" s="13">
        <v>0</v>
      </c>
      <c r="IY123" s="13">
        <v>0</v>
      </c>
      <c r="IZ123" s="13"/>
      <c r="JA123" s="13"/>
      <c r="JB123" s="13">
        <f>C123+BY123+AN123+DJ123+EU123+GF123+HQ123</f>
        <v>130000</v>
      </c>
      <c r="JC123" s="13">
        <f>D123+BZ123+AO123+DK123+EV123+GG123+HR123</f>
        <v>65000</v>
      </c>
      <c r="JD123" s="13">
        <f>E123+CA123+AP123+DL123+EW123+GH123+HS123</f>
        <v>0</v>
      </c>
      <c r="JE123" s="13">
        <f>F123+CB123+AQ123+DM123+EX123+GI123+HT123</f>
        <v>0</v>
      </c>
      <c r="JF123" s="13">
        <f>G123+CC123+AR123+DN123+EY123+GJ123+HU123</f>
        <v>0</v>
      </c>
      <c r="JG123" s="13">
        <f>H123+CD123+AS123+DO123+EZ123+GK123+HV123</f>
        <v>0</v>
      </c>
      <c r="JH123" s="13">
        <f>I123+CE123+AT123+DP123+FA123+GL123+HW123</f>
        <v>0</v>
      </c>
      <c r="JI123" s="13">
        <f>J123+CF123+AU123+DQ123+FB123+GM123+HX123</f>
        <v>0</v>
      </c>
      <c r="JJ123" s="13">
        <f>K123+CG123+AV123+DR123+FC123+GN123+HY123</f>
        <v>0</v>
      </c>
      <c r="JK123" s="13">
        <f>L123+CH123+AW123+DS123+FD123+GO123+HZ123</f>
        <v>0</v>
      </c>
      <c r="JL123" s="13">
        <f>M123+CI123+AX123+DT123+FE123+GP123+IA123</f>
        <v>0</v>
      </c>
      <c r="JM123" s="13">
        <f>N123+CJ123+AY123+DU123+FF123+GQ123+IB123</f>
        <v>0</v>
      </c>
      <c r="JN123" s="13">
        <f>O123+CK123+AZ123+DV123+FG123+GR123+IC123</f>
        <v>0</v>
      </c>
      <c r="JO123" s="13">
        <f>P123+CL123+BA123+DW123+FH123+GS123+ID123</f>
        <v>0</v>
      </c>
      <c r="JP123" s="13">
        <f>Q123+CM123+BB123+DX123+FI123+GT123+IE123</f>
        <v>0</v>
      </c>
      <c r="JQ123" s="13">
        <f>R123+CN123+BC123+DY123+FJ123+GU123+IF123</f>
        <v>0</v>
      </c>
      <c r="JR123" s="13">
        <f>S123+CO123+BD123+DZ123+FK123+GV123+IG123</f>
        <v>0</v>
      </c>
      <c r="JS123" s="13">
        <f>T123+CP123+BE123+EA123+FL123+GW123+IH123</f>
        <v>0</v>
      </c>
      <c r="JT123" s="13">
        <f>U123+CQ123+BF123+EB123+FM123+GX123+II123</f>
        <v>0</v>
      </c>
      <c r="JU123" s="13">
        <f>V123+CR123+BG123+EC123+FN123+GY123+IJ123</f>
        <v>0</v>
      </c>
      <c r="JV123" s="13">
        <f>W123+CS123+BH123+ED123+FO123+GZ123+IK123</f>
        <v>0</v>
      </c>
      <c r="JW123" s="13">
        <f>X123+CT123+BI123+EE123+FP123+HA123+IL123</f>
        <v>0</v>
      </c>
      <c r="JX123" s="13">
        <f>Y123+CU123+BJ123+EF123+FQ123+HB123+IM123</f>
        <v>0</v>
      </c>
      <c r="JY123" s="13">
        <f>Z123+BK123+CV123+EG123+FR123+HC123+IN123</f>
        <v>0</v>
      </c>
      <c r="JZ123" s="13">
        <f>AA123+BL123+CW123+EH123+FS123+HD123+IO123</f>
        <v>0</v>
      </c>
      <c r="KA123" s="13">
        <f>AB123+BM123+CX123+EI123+FT123+HE123+IP123</f>
        <v>0</v>
      </c>
      <c r="KB123" s="13">
        <f>AC123+BN123+CY123+EJ123+FU123+HF123+IQ123</f>
        <v>0</v>
      </c>
      <c r="KC123" s="13">
        <f>AD123+BO123+CZ123+EK123+FV123+HG123+IR123</f>
        <v>0</v>
      </c>
      <c r="KD123" s="13">
        <f>AE123+BP123+DA123+EL123+FW123+HH123+IS123</f>
        <v>95000</v>
      </c>
      <c r="KE123" s="13">
        <f>AF123+BQ123+DB123+EM123+FX123+HI123+IT123</f>
        <v>17527.36</v>
      </c>
      <c r="KF123" s="13">
        <f>AG123+BR123+DC123+EN123+FY123+HJ123+IU123</f>
        <v>20000</v>
      </c>
      <c r="KG123" s="13">
        <f>AH123+BS123+DD123+EO123+FZ123+HK123+IV123</f>
        <v>20000</v>
      </c>
      <c r="KH123" s="13">
        <f>AI123+BT123+DE123+EP123+GA123+HL123+IW123</f>
        <v>0</v>
      </c>
      <c r="KI123" s="13">
        <f>AJ123+BU123+DF123+EQ123+GB123+HM123+IX123</f>
        <v>0</v>
      </c>
      <c r="KJ123" s="13">
        <f>AK123+BV123+DG123+ER123+GC123+HN123+IY123</f>
        <v>0</v>
      </c>
      <c r="KK123" s="13">
        <f>AL123+BW123+DH123+ES123+GD123+HO123+IZ123</f>
        <v>0</v>
      </c>
      <c r="KL123" s="13">
        <f>AM123+BX123+DI123+ET123+GE123+HP123+JA123</f>
        <v>0</v>
      </c>
    </row>
    <row r="124" spans="1:298" ht="20.100000000000001" customHeight="1" x14ac:dyDescent="0.25">
      <c r="A124" s="5">
        <v>7</v>
      </c>
      <c r="B124" s="54" t="s">
        <v>100</v>
      </c>
      <c r="C124" s="11">
        <f t="shared" ref="C124:K124" si="2197">C125+C129+C132</f>
        <v>4000000</v>
      </c>
      <c r="D124" s="11">
        <f t="shared" ref="D124" si="2198">D125+D129+D132</f>
        <v>45.37</v>
      </c>
      <c r="E124" s="11">
        <f t="shared" si="2197"/>
        <v>46.91</v>
      </c>
      <c r="F124" s="11">
        <f t="shared" si="2197"/>
        <v>0</v>
      </c>
      <c r="G124" s="11">
        <f t="shared" ref="G124" si="2199">G125+G129+G132</f>
        <v>0</v>
      </c>
      <c r="H124" s="11">
        <f t="shared" si="2197"/>
        <v>0</v>
      </c>
      <c r="I124" s="11">
        <f t="shared" si="2197"/>
        <v>0</v>
      </c>
      <c r="J124" s="11">
        <f t="shared" ref="J124" si="2200">J125+J129+J132</f>
        <v>0</v>
      </c>
      <c r="K124" s="11">
        <f t="shared" si="2197"/>
        <v>0</v>
      </c>
      <c r="L124" s="11">
        <f>L125+L129+L132</f>
        <v>0</v>
      </c>
      <c r="M124" s="11">
        <f>M125+M129+M132</f>
        <v>0</v>
      </c>
      <c r="N124" s="11">
        <f>N125+N129+N132</f>
        <v>0</v>
      </c>
      <c r="O124" s="11">
        <f t="shared" ref="O124:P124" si="2201">O125+O129+O132</f>
        <v>0</v>
      </c>
      <c r="P124" s="11">
        <f t="shared" si="2201"/>
        <v>0</v>
      </c>
      <c r="Q124" s="11">
        <f t="shared" ref="Q124:IA124" si="2202">Q125+Q127+Q129+Q132</f>
        <v>0</v>
      </c>
      <c r="R124" s="11">
        <f t="shared" ref="R124" si="2203">R125+R127+R129+R132</f>
        <v>0</v>
      </c>
      <c r="S124" s="11">
        <f t="shared" si="2202"/>
        <v>0</v>
      </c>
      <c r="T124" s="11">
        <f t="shared" ref="T124:U124" si="2204">T125+T127+T129+T132</f>
        <v>0</v>
      </c>
      <c r="U124" s="11">
        <f t="shared" si="2204"/>
        <v>0</v>
      </c>
      <c r="V124" s="11">
        <f t="shared" ref="V124:Y124" si="2205">V125+V127+V129+V132</f>
        <v>0</v>
      </c>
      <c r="W124" s="11">
        <f t="shared" si="2205"/>
        <v>0</v>
      </c>
      <c r="X124" s="11">
        <f t="shared" ref="X124" si="2206">X125+X127+X129+X132</f>
        <v>0</v>
      </c>
      <c r="Y124" s="11">
        <f t="shared" si="2205"/>
        <v>0</v>
      </c>
      <c r="Z124" s="11">
        <f t="shared" ref="Z124:AD124" si="2207">Z125+Z127+Z129+Z132</f>
        <v>0</v>
      </c>
      <c r="AA124" s="11">
        <f t="shared" si="2207"/>
        <v>0</v>
      </c>
      <c r="AB124" s="11">
        <f t="shared" ref="AB124:AK124" si="2208">AB125+AB127+AB129+AB132</f>
        <v>0</v>
      </c>
      <c r="AC124" s="11">
        <f t="shared" si="2207"/>
        <v>0</v>
      </c>
      <c r="AD124" s="11">
        <f t="shared" si="2207"/>
        <v>0</v>
      </c>
      <c r="AE124" s="11">
        <f t="shared" si="2208"/>
        <v>0</v>
      </c>
      <c r="AF124" s="11">
        <f t="shared" ref="AF124" si="2209">AF125+AF127+AF129+AF132</f>
        <v>239.4</v>
      </c>
      <c r="AG124" s="11">
        <f t="shared" ref="AG124:AI124" si="2210">AG125+AG127+AG129+AG132</f>
        <v>0</v>
      </c>
      <c r="AH124" s="11">
        <f t="shared" si="2210"/>
        <v>0</v>
      </c>
      <c r="AI124" s="11">
        <f t="shared" si="2210"/>
        <v>0</v>
      </c>
      <c r="AJ124" s="11">
        <f t="shared" si="2208"/>
        <v>0</v>
      </c>
      <c r="AK124" s="11">
        <f t="shared" si="2208"/>
        <v>0</v>
      </c>
      <c r="AL124" s="11">
        <f t="shared" ref="AL124:AM124" si="2211">AL125+AL127+AL129+AL132</f>
        <v>0</v>
      </c>
      <c r="AM124" s="11">
        <f t="shared" si="2211"/>
        <v>0</v>
      </c>
      <c r="AN124" s="11">
        <f>AN125+AN127+AN129+AN132</f>
        <v>0</v>
      </c>
      <c r="AO124" s="11">
        <f>AO125+AO127+AO129+AO132</f>
        <v>344.74</v>
      </c>
      <c r="AP124" s="11">
        <f>AP125+AP127+AP129+AP132</f>
        <v>356.45</v>
      </c>
      <c r="AQ124" s="11">
        <f t="shared" ref="AQ124" si="2212">AQ125+AQ127+AQ129+AQ132</f>
        <v>0</v>
      </c>
      <c r="AR124" s="11">
        <f>AR125+AR127+AR129+AR132</f>
        <v>0</v>
      </c>
      <c r="AS124" s="11">
        <f>AS125+AS127+AS129+AS132</f>
        <v>82226.64</v>
      </c>
      <c r="AT124" s="11">
        <f t="shared" ref="AT124" si="2213">AT125+AT127+AT129+AT132</f>
        <v>0</v>
      </c>
      <c r="AU124" s="11">
        <f>AU125+AU127+AU129+AU132</f>
        <v>0</v>
      </c>
      <c r="AV124" s="11">
        <f>AV125+AV127+AV129+AV132</f>
        <v>0</v>
      </c>
      <c r="AW124" s="11">
        <f t="shared" ref="AW124" si="2214">AW125+AW127+AW129+AW132</f>
        <v>0</v>
      </c>
      <c r="AX124" s="11">
        <f>AX125+AX127+AX129+AX132</f>
        <v>0</v>
      </c>
      <c r="AY124" s="11">
        <f>AY125+AY127+AY129+AY132</f>
        <v>608.36</v>
      </c>
      <c r="AZ124" s="11">
        <f t="shared" ref="AZ124" si="2215">AZ125+AZ127+AZ129+AZ132</f>
        <v>0</v>
      </c>
      <c r="BA124" s="11">
        <f>BA125+BA127+BA129+BA132</f>
        <v>0</v>
      </c>
      <c r="BB124" s="11">
        <f>BB125+BB127+BB129+BB132</f>
        <v>0</v>
      </c>
      <c r="BC124" s="11">
        <f t="shared" ref="BC124:BD124" si="2216">BC125+BC127+BC129+BC132</f>
        <v>0</v>
      </c>
      <c r="BD124" s="11">
        <f t="shared" si="2216"/>
        <v>0</v>
      </c>
      <c r="BE124" s="11">
        <f>BE125+BE127+BE129+BE132</f>
        <v>0</v>
      </c>
      <c r="BF124" s="11">
        <f>BF125+BF127+BF129+BF132</f>
        <v>0</v>
      </c>
      <c r="BG124" s="11">
        <f>BG125+BG127+BG129+BG132</f>
        <v>0</v>
      </c>
      <c r="BH124" s="11">
        <f>BH125+BH127+BH129+BH132</f>
        <v>0</v>
      </c>
      <c r="BI124" s="11">
        <f t="shared" ref="BI124" si="2217">BI125+BI127+BI129+BI132</f>
        <v>0</v>
      </c>
      <c r="BJ124" s="11">
        <f>BJ125+BJ127+BJ129+BJ132</f>
        <v>0</v>
      </c>
      <c r="BK124" s="11">
        <f t="shared" ref="BK124:BN124" si="2218">BK125+BK127+BK129+BK132</f>
        <v>0</v>
      </c>
      <c r="BL124" s="11">
        <f t="shared" ref="BL124" si="2219">BL125+BL127+BL129+BL132</f>
        <v>0</v>
      </c>
      <c r="BM124" s="11">
        <f t="shared" si="2218"/>
        <v>0</v>
      </c>
      <c r="BN124" s="11">
        <f t="shared" si="2218"/>
        <v>0</v>
      </c>
      <c r="BO124" s="11">
        <f t="shared" ref="BO124:BV124" si="2220">BO125+BO127+BO129+BO132</f>
        <v>0</v>
      </c>
      <c r="BP124" s="11">
        <f t="shared" ref="BP124" si="2221">BP125+BP127+BP129+BP132</f>
        <v>0</v>
      </c>
      <c r="BQ124" s="11">
        <f>BQ125+BQ127+BQ129+BQ132</f>
        <v>0</v>
      </c>
      <c r="BR124" s="11">
        <f t="shared" ref="BR124:BT124" si="2222">BR125+BR127+BR129+BR132</f>
        <v>0</v>
      </c>
      <c r="BS124" s="11">
        <f t="shared" si="2222"/>
        <v>0</v>
      </c>
      <c r="BT124" s="11">
        <f t="shared" si="2222"/>
        <v>0</v>
      </c>
      <c r="BU124" s="11">
        <f t="shared" si="2220"/>
        <v>0</v>
      </c>
      <c r="BV124" s="11">
        <f t="shared" si="2220"/>
        <v>0</v>
      </c>
      <c r="BW124" s="11">
        <f t="shared" ref="BW124:BX124" si="2223">BW125+BW127+BW129+BW132</f>
        <v>0</v>
      </c>
      <c r="BX124" s="11">
        <f t="shared" si="2223"/>
        <v>0</v>
      </c>
      <c r="BY124" s="11">
        <f>BY125+BY127+BY129+BY132</f>
        <v>0</v>
      </c>
      <c r="BZ124" s="11">
        <f>BZ125+BZ127+BZ129+BZ132</f>
        <v>208.65</v>
      </c>
      <c r="CA124" s="11">
        <f>CA125+CA127+CA129+CA132</f>
        <v>215.74</v>
      </c>
      <c r="CB124" s="11">
        <f t="shared" ref="CB124" si="2224">CB125+CB127+CB129+CB132</f>
        <v>0</v>
      </c>
      <c r="CC124" s="11">
        <f>CC125+CC127+CC129+CC132</f>
        <v>0</v>
      </c>
      <c r="CD124" s="11">
        <f>CD125+CD127+CD129+CD132</f>
        <v>0</v>
      </c>
      <c r="CE124" s="11">
        <f t="shared" ref="CE124" si="2225">CE125+CE127+CE129+CE132</f>
        <v>0</v>
      </c>
      <c r="CF124" s="11">
        <f>CF125+CF127+CF129+CF132</f>
        <v>0</v>
      </c>
      <c r="CG124" s="11">
        <f>CG125+CG127+CG129+CG132</f>
        <v>0</v>
      </c>
      <c r="CH124" s="11">
        <f t="shared" ref="CH124" si="2226">CH125+CH127+CH129+CH132</f>
        <v>0</v>
      </c>
      <c r="CI124" s="11">
        <f>CI125+CI127+CI129+CI132</f>
        <v>0</v>
      </c>
      <c r="CJ124" s="11">
        <f>CJ125+CJ127+CJ129+CJ132</f>
        <v>0</v>
      </c>
      <c r="CK124" s="11">
        <f t="shared" ref="CK124" si="2227">CK125+CK127+CK129+CK132</f>
        <v>0</v>
      </c>
      <c r="CL124" s="11">
        <f>CL125+CL127+CL129+CL132</f>
        <v>0</v>
      </c>
      <c r="CM124" s="11">
        <f>CM125+CM127+CM129+CM132</f>
        <v>0</v>
      </c>
      <c r="CN124" s="11">
        <f t="shared" ref="CN124:CO124" si="2228">CN125+CN127+CN129+CN132</f>
        <v>0</v>
      </c>
      <c r="CO124" s="11">
        <f t="shared" si="2228"/>
        <v>0</v>
      </c>
      <c r="CP124" s="11">
        <f>CP125+CP127+CP129+CP132</f>
        <v>0</v>
      </c>
      <c r="CQ124" s="11">
        <f>CQ125+CQ127+CQ129+CQ132</f>
        <v>0</v>
      </c>
      <c r="CR124" s="11">
        <f>CR125+CR127+CR129+CR132</f>
        <v>0</v>
      </c>
      <c r="CS124" s="11">
        <f>CS125+CS127+CS129+CS132</f>
        <v>0</v>
      </c>
      <c r="CT124" s="11">
        <f t="shared" ref="CT124" si="2229">CT125+CT127+CT129+CT132</f>
        <v>0</v>
      </c>
      <c r="CU124" s="11">
        <f>CU125+CU127+CU129+CU132</f>
        <v>0</v>
      </c>
      <c r="CV124" s="11">
        <f t="shared" ref="CV124:DE124" si="2230">CV125+CV127+CV129+CV132</f>
        <v>0</v>
      </c>
      <c r="CW124" s="11">
        <f t="shared" ref="CW124" si="2231">CW125+CW127+CW129+CW132</f>
        <v>0</v>
      </c>
      <c r="CX124" s="11">
        <f t="shared" si="2230"/>
        <v>0</v>
      </c>
      <c r="CY124" s="11">
        <f t="shared" si="2230"/>
        <v>0</v>
      </c>
      <c r="CZ124" s="11">
        <f t="shared" si="2230"/>
        <v>0</v>
      </c>
      <c r="DA124" s="11">
        <f t="shared" ref="DA124:DB124" si="2232">DA125+DA127+DA129+DA132</f>
        <v>0</v>
      </c>
      <c r="DB124" s="11">
        <f t="shared" si="2232"/>
        <v>0</v>
      </c>
      <c r="DC124" s="11">
        <f t="shared" ref="DC124" si="2233">DC125+DC127+DC129+DC132</f>
        <v>0</v>
      </c>
      <c r="DD124" s="11">
        <f t="shared" si="2230"/>
        <v>0</v>
      </c>
      <c r="DE124" s="11">
        <f t="shared" si="2230"/>
        <v>0</v>
      </c>
      <c r="DF124" s="11">
        <f t="shared" ref="DF124:DJ124" si="2234">DF125+DF127+DF129+DF132</f>
        <v>0</v>
      </c>
      <c r="DG124" s="11">
        <f t="shared" si="2234"/>
        <v>0</v>
      </c>
      <c r="DH124" s="11">
        <f t="shared" ref="DH124:DI124" si="2235">DH125+DH127+DH129+DH132</f>
        <v>0</v>
      </c>
      <c r="DI124" s="11">
        <f t="shared" si="2235"/>
        <v>0</v>
      </c>
      <c r="DJ124" s="11">
        <f t="shared" si="2234"/>
        <v>0</v>
      </c>
      <c r="DK124" s="11">
        <f t="shared" si="2202"/>
        <v>9.07</v>
      </c>
      <c r="DL124" s="11">
        <f t="shared" si="2202"/>
        <v>9.3699999999999992</v>
      </c>
      <c r="DM124" s="11">
        <f t="shared" ref="DM124" si="2236">DM125+DM127+DM129+DM132</f>
        <v>0</v>
      </c>
      <c r="DN124" s="11">
        <f t="shared" si="2202"/>
        <v>0</v>
      </c>
      <c r="DO124" s="11">
        <f t="shared" si="2202"/>
        <v>0</v>
      </c>
      <c r="DP124" s="11">
        <f t="shared" ref="DP124" si="2237">DP125+DP127+DP129+DP132</f>
        <v>0</v>
      </c>
      <c r="DQ124" s="11">
        <f t="shared" si="2202"/>
        <v>0</v>
      </c>
      <c r="DR124" s="11">
        <f t="shared" si="2202"/>
        <v>0</v>
      </c>
      <c r="DS124" s="11">
        <f t="shared" ref="DS124" si="2238">DS125+DS127+DS129+DS132</f>
        <v>0</v>
      </c>
      <c r="DT124" s="11">
        <f t="shared" si="2202"/>
        <v>0</v>
      </c>
      <c r="DU124" s="11">
        <f t="shared" si="2202"/>
        <v>0</v>
      </c>
      <c r="DV124" s="11">
        <f t="shared" ref="DV124" si="2239">DV125+DV127+DV129+DV132</f>
        <v>0</v>
      </c>
      <c r="DW124" s="11">
        <f t="shared" si="2202"/>
        <v>0</v>
      </c>
      <c r="DX124" s="11">
        <f t="shared" si="2202"/>
        <v>0</v>
      </c>
      <c r="DY124" s="11">
        <f t="shared" ref="DY124:DZ124" si="2240">DY125+DY127+DY129+DY132</f>
        <v>0</v>
      </c>
      <c r="DZ124" s="11">
        <f t="shared" si="2240"/>
        <v>0</v>
      </c>
      <c r="EA124" s="11">
        <f t="shared" si="2202"/>
        <v>0</v>
      </c>
      <c r="EB124" s="11">
        <f t="shared" si="2202"/>
        <v>0</v>
      </c>
      <c r="EC124" s="11">
        <f t="shared" ref="EC124:EL124" si="2241">EC125+EC127+EC129+EC132</f>
        <v>0</v>
      </c>
      <c r="ED124" s="11">
        <f t="shared" si="2241"/>
        <v>0</v>
      </c>
      <c r="EE124" s="11">
        <f t="shared" ref="EE124" si="2242">EE125+EE127+EE129+EE132</f>
        <v>0</v>
      </c>
      <c r="EF124" s="11">
        <f t="shared" si="2241"/>
        <v>0</v>
      </c>
      <c r="EG124" s="11">
        <f t="shared" si="2241"/>
        <v>9840</v>
      </c>
      <c r="EH124" s="11">
        <f t="shared" ref="EH124" si="2243">EH125+EH127+EH129+EH132</f>
        <v>0</v>
      </c>
      <c r="EI124" s="11">
        <f t="shared" si="2241"/>
        <v>0</v>
      </c>
      <c r="EJ124" s="11">
        <f t="shared" si="2241"/>
        <v>0</v>
      </c>
      <c r="EK124" s="11">
        <f t="shared" si="2241"/>
        <v>0</v>
      </c>
      <c r="EL124" s="11">
        <f t="shared" si="2241"/>
        <v>0</v>
      </c>
      <c r="EM124" s="11">
        <f t="shared" ref="EM124:EU124" si="2244">EM125+EM127+EM129+EM132</f>
        <v>0</v>
      </c>
      <c r="EN124" s="11">
        <f t="shared" ref="EN124:EP124" si="2245">EN125+EN127+EN129+EN132</f>
        <v>0</v>
      </c>
      <c r="EO124" s="11">
        <f t="shared" si="2245"/>
        <v>0</v>
      </c>
      <c r="EP124" s="11">
        <f t="shared" si="2245"/>
        <v>0</v>
      </c>
      <c r="EQ124" s="11">
        <f t="shared" si="2244"/>
        <v>0</v>
      </c>
      <c r="ER124" s="11">
        <f t="shared" si="2244"/>
        <v>0</v>
      </c>
      <c r="ES124" s="11">
        <f t="shared" ref="ES124:ET124" si="2246">ES125+ES127+ES129+ES132</f>
        <v>0</v>
      </c>
      <c r="ET124" s="11">
        <f t="shared" si="2246"/>
        <v>0</v>
      </c>
      <c r="EU124" s="11">
        <f t="shared" si="2244"/>
        <v>0</v>
      </c>
      <c r="EV124" s="11">
        <f t="shared" si="2202"/>
        <v>90.72</v>
      </c>
      <c r="EW124" s="11">
        <f t="shared" si="2202"/>
        <v>93.8</v>
      </c>
      <c r="EX124" s="11">
        <f t="shared" ref="EX124" si="2247">EX125+EX127+EX129+EX132</f>
        <v>0</v>
      </c>
      <c r="EY124" s="11">
        <f t="shared" si="2202"/>
        <v>0</v>
      </c>
      <c r="EZ124" s="11">
        <f t="shared" si="2202"/>
        <v>0</v>
      </c>
      <c r="FA124" s="11">
        <f t="shared" ref="FA124" si="2248">FA125+FA127+FA129+FA132</f>
        <v>0</v>
      </c>
      <c r="FB124" s="11">
        <f t="shared" si="2202"/>
        <v>0</v>
      </c>
      <c r="FC124" s="11">
        <f t="shared" si="2202"/>
        <v>0</v>
      </c>
      <c r="FD124" s="11">
        <f t="shared" ref="FD124:FE124" si="2249">FD125+FD127+FD129+FD132</f>
        <v>0</v>
      </c>
      <c r="FE124" s="11">
        <f t="shared" si="2249"/>
        <v>0</v>
      </c>
      <c r="FF124" s="11">
        <f>FF125+FF127+FF129+FF132</f>
        <v>0</v>
      </c>
      <c r="FG124" s="11">
        <f>FG125+FG127+FG129+FG132</f>
        <v>0</v>
      </c>
      <c r="FH124" s="11">
        <f>FH125+FH127+FH129+FH132</f>
        <v>0</v>
      </c>
      <c r="FI124" s="11">
        <f t="shared" si="2202"/>
        <v>0</v>
      </c>
      <c r="FJ124" s="11">
        <f t="shared" ref="FJ124:FK124" si="2250">FJ125+FJ127+FJ129+FJ132</f>
        <v>0</v>
      </c>
      <c r="FK124" s="11">
        <f t="shared" si="2250"/>
        <v>0</v>
      </c>
      <c r="FL124" s="11">
        <f t="shared" si="2202"/>
        <v>0</v>
      </c>
      <c r="FM124" s="11">
        <f t="shared" si="2202"/>
        <v>0</v>
      </c>
      <c r="FN124" s="11">
        <f t="shared" ref="FN124:FW124" si="2251">FN125+FN127+FN129+FN132</f>
        <v>0</v>
      </c>
      <c r="FO124" s="11">
        <f t="shared" si="2251"/>
        <v>0</v>
      </c>
      <c r="FP124" s="11">
        <f t="shared" ref="FP124" si="2252">FP125+FP127+FP129+FP132</f>
        <v>0</v>
      </c>
      <c r="FQ124" s="11">
        <f t="shared" si="2251"/>
        <v>0</v>
      </c>
      <c r="FR124" s="11">
        <f t="shared" si="2251"/>
        <v>404.68</v>
      </c>
      <c r="FS124" s="11">
        <f t="shared" ref="FS124" si="2253">FS125+FS127+FS129+FS132</f>
        <v>0</v>
      </c>
      <c r="FT124" s="11">
        <f t="shared" si="2251"/>
        <v>0</v>
      </c>
      <c r="FU124" s="11">
        <f t="shared" si="2251"/>
        <v>301.61</v>
      </c>
      <c r="FV124" s="11">
        <f t="shared" si="2251"/>
        <v>0</v>
      </c>
      <c r="FW124" s="11">
        <f t="shared" si="2251"/>
        <v>871.79</v>
      </c>
      <c r="FX124" s="11">
        <f t="shared" ref="FX124:GF124" si="2254">FX125+FX127+FX129+FX132</f>
        <v>1598.35</v>
      </c>
      <c r="FY124" s="11">
        <f t="shared" ref="FY124" si="2255">FY125+FY127+FY129+FY132</f>
        <v>0</v>
      </c>
      <c r="FZ124" s="11">
        <f t="shared" ref="FZ124:GA124" si="2256">FZ125+FZ127+FZ129+FZ132</f>
        <v>100</v>
      </c>
      <c r="GA124" s="11">
        <f t="shared" si="2256"/>
        <v>1747.52</v>
      </c>
      <c r="GB124" s="11">
        <f t="shared" si="2254"/>
        <v>0</v>
      </c>
      <c r="GC124" s="11">
        <f t="shared" si="2254"/>
        <v>0</v>
      </c>
      <c r="GD124" s="11">
        <f t="shared" ref="GD124:GE124" si="2257">GD125+GD127+GD129+GD132</f>
        <v>0</v>
      </c>
      <c r="GE124" s="11">
        <f t="shared" si="2257"/>
        <v>0</v>
      </c>
      <c r="GF124" s="11">
        <f t="shared" si="2254"/>
        <v>0</v>
      </c>
      <c r="GG124" s="11">
        <f t="shared" si="2202"/>
        <v>215.65</v>
      </c>
      <c r="GH124" s="11">
        <f t="shared" si="2202"/>
        <v>222.73</v>
      </c>
      <c r="GI124" s="11">
        <f t="shared" ref="GI124" si="2258">GI125+GI127+GI129+GI132</f>
        <v>0</v>
      </c>
      <c r="GJ124" s="11">
        <f t="shared" si="2202"/>
        <v>0</v>
      </c>
      <c r="GK124" s="11">
        <f t="shared" si="2202"/>
        <v>80</v>
      </c>
      <c r="GL124" s="11">
        <f t="shared" ref="GL124" si="2259">GL125+GL127+GL129+GL132</f>
        <v>0</v>
      </c>
      <c r="GM124" s="11">
        <f t="shared" si="2202"/>
        <v>15.5</v>
      </c>
      <c r="GN124" s="11">
        <f t="shared" si="2202"/>
        <v>15.5</v>
      </c>
      <c r="GO124" s="11">
        <f t="shared" ref="GO124" si="2260">GO125+GO127+GO129+GO132</f>
        <v>0</v>
      </c>
      <c r="GP124" s="11">
        <f t="shared" si="2202"/>
        <v>0</v>
      </c>
      <c r="GQ124" s="11">
        <f t="shared" si="2202"/>
        <v>0</v>
      </c>
      <c r="GR124" s="11">
        <f t="shared" ref="GR124" si="2261">GR125+GR127+GR129+GR132</f>
        <v>0</v>
      </c>
      <c r="GS124" s="11">
        <f t="shared" si="2202"/>
        <v>0</v>
      </c>
      <c r="GT124" s="11">
        <f t="shared" si="2202"/>
        <v>0</v>
      </c>
      <c r="GU124" s="11">
        <f t="shared" ref="GU124:GV124" si="2262">GU125+GU127+GU129+GU132</f>
        <v>0</v>
      </c>
      <c r="GV124" s="11">
        <f t="shared" si="2262"/>
        <v>0</v>
      </c>
      <c r="GW124" s="11">
        <f t="shared" si="2202"/>
        <v>0</v>
      </c>
      <c r="GX124" s="11">
        <f t="shared" si="2202"/>
        <v>0</v>
      </c>
      <c r="GY124" s="11">
        <f t="shared" ref="GY124:HH124" si="2263">GY125+GY127+GY129+GY132</f>
        <v>0</v>
      </c>
      <c r="GZ124" s="11">
        <f t="shared" si="2263"/>
        <v>0</v>
      </c>
      <c r="HA124" s="11">
        <f t="shared" ref="HA124" si="2264">HA125+HA127+HA129+HA132</f>
        <v>0</v>
      </c>
      <c r="HB124" s="11">
        <f t="shared" si="2263"/>
        <v>0</v>
      </c>
      <c r="HC124" s="11">
        <f t="shared" si="2263"/>
        <v>3318.01</v>
      </c>
      <c r="HD124" s="11">
        <f t="shared" ref="HD124" si="2265">HD125+HD127+HD129+HD132</f>
        <v>0</v>
      </c>
      <c r="HE124" s="11">
        <f t="shared" si="2263"/>
        <v>30000</v>
      </c>
      <c r="HF124" s="11">
        <f t="shared" si="2263"/>
        <v>0</v>
      </c>
      <c r="HG124" s="11">
        <f t="shared" si="2263"/>
        <v>0</v>
      </c>
      <c r="HH124" s="11">
        <f t="shared" si="2263"/>
        <v>0</v>
      </c>
      <c r="HI124" s="11">
        <f t="shared" ref="HI124:HQ124" si="2266">HI125+HI127+HI129+HI132</f>
        <v>3840.59</v>
      </c>
      <c r="HJ124" s="11">
        <f t="shared" ref="HJ124" si="2267">HJ125+HJ127+HJ129+HJ132</f>
        <v>0</v>
      </c>
      <c r="HK124" s="11">
        <f t="shared" ref="HK124:HL124" si="2268">HK125+HK127+HK129+HK132</f>
        <v>25336.69</v>
      </c>
      <c r="HL124" s="11">
        <f t="shared" si="2268"/>
        <v>25337.29</v>
      </c>
      <c r="HM124" s="11">
        <f t="shared" si="2266"/>
        <v>0</v>
      </c>
      <c r="HN124" s="11">
        <f t="shared" si="2266"/>
        <v>0</v>
      </c>
      <c r="HO124" s="11">
        <f t="shared" ref="HO124:HP124" si="2269">HO125+HO127+HO129+HO132</f>
        <v>0</v>
      </c>
      <c r="HP124" s="11">
        <f t="shared" si="2269"/>
        <v>0</v>
      </c>
      <c r="HQ124" s="11">
        <f t="shared" si="2266"/>
        <v>2450000</v>
      </c>
      <c r="HR124" s="11">
        <f t="shared" si="2202"/>
        <v>2453085.9</v>
      </c>
      <c r="HS124" s="11">
        <f t="shared" si="2202"/>
        <v>2302922.9900000002</v>
      </c>
      <c r="HT124" s="11">
        <f t="shared" ref="HT124" si="2270">HT125+HT127+HT129+HT132</f>
        <v>2201300</v>
      </c>
      <c r="HU124" s="11">
        <f t="shared" si="2202"/>
        <v>2700300</v>
      </c>
      <c r="HV124" s="11">
        <f t="shared" si="2202"/>
        <v>2509405.2999999998</v>
      </c>
      <c r="HW124" s="11">
        <f t="shared" ref="HW124" si="2271">HW125+HW127+HW129+HW132</f>
        <v>2426961.58</v>
      </c>
      <c r="HX124" s="11">
        <f t="shared" si="2202"/>
        <v>2426961.58</v>
      </c>
      <c r="HY124" s="11">
        <f t="shared" si="2202"/>
        <v>2538077.23</v>
      </c>
      <c r="HZ124" s="11">
        <f t="shared" ref="HZ124" si="2272">HZ125+HZ127+HZ129+HZ132</f>
        <v>2500000</v>
      </c>
      <c r="IA124" s="11">
        <f t="shared" si="2202"/>
        <v>2520000</v>
      </c>
      <c r="IB124" s="11">
        <f t="shared" ref="IB124:II124" si="2273">IB125+IB127+IB129+IB132</f>
        <v>2380052.35</v>
      </c>
      <c r="IC124" s="11">
        <f t="shared" ref="IC124" si="2274">IC125+IC127+IC129+IC132</f>
        <v>2500000</v>
      </c>
      <c r="ID124" s="11">
        <f t="shared" si="2273"/>
        <v>2661000</v>
      </c>
      <c r="IE124" s="11">
        <f t="shared" si="2273"/>
        <v>2543772.5499999998</v>
      </c>
      <c r="IF124" s="11">
        <f t="shared" ref="IF124:IG124" si="2275">IF125+IF127+IF129+IF132</f>
        <v>2600000</v>
      </c>
      <c r="IG124" s="11">
        <f t="shared" si="2275"/>
        <v>2129900</v>
      </c>
      <c r="IH124" s="11">
        <f t="shared" si="2273"/>
        <v>2472063.42</v>
      </c>
      <c r="II124" s="11">
        <f t="shared" si="2273"/>
        <v>2500000</v>
      </c>
      <c r="IJ124" s="11">
        <f t="shared" ref="IJ124:JJ124" si="2276">IJ125+IJ127+IJ129+IJ132</f>
        <v>2510300</v>
      </c>
      <c r="IK124" s="11">
        <f t="shared" si="2276"/>
        <v>2075151.19</v>
      </c>
      <c r="IL124" s="11">
        <f t="shared" ref="IL124" si="2277">IL125+IL127+IL129+IL132</f>
        <v>2500000</v>
      </c>
      <c r="IM124" s="11">
        <f t="shared" si="2276"/>
        <v>2500000</v>
      </c>
      <c r="IN124" s="11">
        <f t="shared" si="2276"/>
        <v>2123443.34</v>
      </c>
      <c r="IO124" s="11">
        <f t="shared" ref="IO124" si="2278">IO125+IO127+IO129+IO132</f>
        <v>2400000</v>
      </c>
      <c r="IP124" s="11">
        <f t="shared" si="2276"/>
        <v>2400000</v>
      </c>
      <c r="IQ124" s="11">
        <f t="shared" si="2276"/>
        <v>2272835.9900000002</v>
      </c>
      <c r="IR124" s="11">
        <f t="shared" ref="IR124:IY124" si="2279">IR125+IR127+IR129+IR132</f>
        <v>2400000</v>
      </c>
      <c r="IS124" s="11">
        <f t="shared" ref="IS124" si="2280">IS125+IS127+IS129+IS132</f>
        <v>2400000</v>
      </c>
      <c r="IT124" s="11">
        <f t="shared" si="2279"/>
        <v>2157504.4500000002</v>
      </c>
      <c r="IU124" s="11">
        <f t="shared" ref="IU124:IW124" si="2281">IU125+IU127+IU129+IU132</f>
        <v>2400000</v>
      </c>
      <c r="IV124" s="11">
        <f t="shared" si="2281"/>
        <v>2400000</v>
      </c>
      <c r="IW124" s="11">
        <f t="shared" si="2281"/>
        <v>2205485.5</v>
      </c>
      <c r="IX124" s="11">
        <f t="shared" si="2279"/>
        <v>2400000</v>
      </c>
      <c r="IY124" s="11">
        <f t="shared" si="2279"/>
        <v>2400000</v>
      </c>
      <c r="IZ124" s="11">
        <f t="shared" ref="IZ124:JA124" si="2282">IZ125+IZ127+IZ129+IZ132</f>
        <v>0</v>
      </c>
      <c r="JA124" s="11">
        <f t="shared" si="2282"/>
        <v>0</v>
      </c>
      <c r="JB124" s="11">
        <f t="shared" si="2276"/>
        <v>6450000</v>
      </c>
      <c r="JC124" s="11">
        <f t="shared" ref="JC124" si="2283">JC125+JC127+JC129+JC132</f>
        <v>2454000.1</v>
      </c>
      <c r="JD124" s="11">
        <f t="shared" si="2276"/>
        <v>2303867.9900000002</v>
      </c>
      <c r="JE124" s="11">
        <f t="shared" si="2276"/>
        <v>2201300</v>
      </c>
      <c r="JF124" s="11">
        <f t="shared" ref="JF124" si="2284">JF125+JF127+JF129+JF132</f>
        <v>2700300</v>
      </c>
      <c r="JG124" s="11">
        <f t="shared" si="2276"/>
        <v>2591711.94</v>
      </c>
      <c r="JH124" s="11">
        <f t="shared" si="2276"/>
        <v>2426961.58</v>
      </c>
      <c r="JI124" s="11">
        <f t="shared" ref="JI124" si="2285">JI125+JI127+JI129+JI132</f>
        <v>2426977.08</v>
      </c>
      <c r="JJ124" s="11">
        <f t="shared" si="2276"/>
        <v>2538092.73</v>
      </c>
      <c r="JK124" s="11">
        <f t="shared" ref="JK124:JL124" si="2286">JK125+JK127+JK129+JK132</f>
        <v>2500000</v>
      </c>
      <c r="JL124" s="11">
        <f t="shared" si="2286"/>
        <v>2520000</v>
      </c>
      <c r="JM124" s="11">
        <f t="shared" ref="JM124:JU124" si="2287">JM125+JM127+JM129+JM132</f>
        <v>2380660.71</v>
      </c>
      <c r="JN124" s="11">
        <f t="shared" si="2287"/>
        <v>2500000</v>
      </c>
      <c r="JO124" s="11">
        <f t="shared" ref="JO124" si="2288">JO125+JO127+JO129+JO132</f>
        <v>2661000</v>
      </c>
      <c r="JP124" s="11">
        <f t="shared" si="2287"/>
        <v>2543772.5499999998</v>
      </c>
      <c r="JQ124" s="11">
        <f t="shared" ref="JQ124:JT124" si="2289">JQ125+JQ127+JQ129+JQ132</f>
        <v>2600000</v>
      </c>
      <c r="JR124" s="11">
        <f t="shared" ref="JR124" si="2290">JR125+JR127+JR129+JR132</f>
        <v>2129900</v>
      </c>
      <c r="JS124" s="11">
        <f t="shared" si="2289"/>
        <v>2472063.42</v>
      </c>
      <c r="JT124" s="11">
        <f t="shared" si="2289"/>
        <v>2500000</v>
      </c>
      <c r="JU124" s="11">
        <f t="shared" si="2287"/>
        <v>2510300</v>
      </c>
      <c r="JV124" s="11">
        <f t="shared" ref="JV124:JX124" si="2291">JV125+JV127+JV129+JV132</f>
        <v>2075151.19</v>
      </c>
      <c r="JW124" s="11">
        <f t="shared" ref="JW124" si="2292">JW125+JW127+JW129+JW132</f>
        <v>2500000</v>
      </c>
      <c r="JX124" s="11">
        <f t="shared" si="2291"/>
        <v>2500000</v>
      </c>
      <c r="JY124" s="11">
        <f t="shared" ref="JY124:KA124" si="2293">JY125+JY127+JY129+JY132</f>
        <v>2137006.0299999998</v>
      </c>
      <c r="JZ124" s="11">
        <f t="shared" ref="JZ124" si="2294">JZ125+JZ127+JZ129+JZ132</f>
        <v>2400000</v>
      </c>
      <c r="KA124" s="11">
        <f t="shared" si="2293"/>
        <v>2430000</v>
      </c>
      <c r="KB124" s="11">
        <f t="shared" ref="KB124" si="2295">KB125+KB127+KB129+KB132</f>
        <v>2273137.6</v>
      </c>
      <c r="KC124" s="11">
        <f t="shared" ref="KC124" si="2296">KC125+KC127+KC129+KC132</f>
        <v>2400000</v>
      </c>
      <c r="KD124" s="11">
        <f t="shared" ref="KD124:KE124" si="2297">KD125+KD127+KD129+KD132</f>
        <v>2400871.79</v>
      </c>
      <c r="KE124" s="11">
        <f t="shared" si="2297"/>
        <v>2163182.79</v>
      </c>
      <c r="KF124" s="11">
        <f t="shared" ref="KF124:KG124" si="2298">KF125+KF127+KF129+KF132</f>
        <v>2400000</v>
      </c>
      <c r="KG124" s="11">
        <f t="shared" si="2298"/>
        <v>2425436.69</v>
      </c>
      <c r="KH124" s="11">
        <f t="shared" ref="KH124:KL124" si="2299">KH125+KH127+KH129+KH132</f>
        <v>2232570.31</v>
      </c>
      <c r="KI124" s="11">
        <f t="shared" si="2299"/>
        <v>2400000</v>
      </c>
      <c r="KJ124" s="11">
        <f t="shared" ref="KJ124:KK124" si="2300">KJ125+KJ127+KJ129+KJ132</f>
        <v>2400000</v>
      </c>
      <c r="KK124" s="11">
        <f t="shared" si="2300"/>
        <v>0</v>
      </c>
      <c r="KL124" s="11">
        <f t="shared" si="2299"/>
        <v>0</v>
      </c>
    </row>
    <row r="125" spans="1:298" ht="15" customHeight="1" x14ac:dyDescent="0.25">
      <c r="A125" s="5">
        <v>72</v>
      </c>
      <c r="B125" s="8" t="s">
        <v>67</v>
      </c>
      <c r="C125" s="12">
        <f>SUM(C126)</f>
        <v>0</v>
      </c>
      <c r="D125" s="12">
        <f>SUM(D126)</f>
        <v>0</v>
      </c>
      <c r="E125" s="12">
        <f>SUM(E126)</f>
        <v>0</v>
      </c>
      <c r="F125" s="12">
        <f t="shared" ref="F125:BX125" si="2301">SUM(F126)</f>
        <v>0</v>
      </c>
      <c r="G125" s="12">
        <f t="shared" si="2301"/>
        <v>0</v>
      </c>
      <c r="H125" s="12">
        <f t="shared" si="2301"/>
        <v>0</v>
      </c>
      <c r="I125" s="12">
        <f t="shared" si="2301"/>
        <v>0</v>
      </c>
      <c r="J125" s="12">
        <f t="shared" si="2301"/>
        <v>0</v>
      </c>
      <c r="K125" s="12">
        <f t="shared" si="2301"/>
        <v>0</v>
      </c>
      <c r="L125" s="12">
        <f>SUM(L126)</f>
        <v>0</v>
      </c>
      <c r="M125" s="12">
        <f>SUM(M126)</f>
        <v>0</v>
      </c>
      <c r="N125" s="12">
        <f t="shared" ref="N125:T125" si="2302">SUM(N126)</f>
        <v>0</v>
      </c>
      <c r="O125" s="12">
        <f>SUM(O126)</f>
        <v>0</v>
      </c>
      <c r="P125" s="12">
        <f>SUM(P126)</f>
        <v>0</v>
      </c>
      <c r="Q125" s="12">
        <f t="shared" si="2302"/>
        <v>0</v>
      </c>
      <c r="R125" s="12">
        <f>SUM(R126)</f>
        <v>0</v>
      </c>
      <c r="S125" s="12">
        <f>SUM(S126)</f>
        <v>0</v>
      </c>
      <c r="T125" s="12">
        <f t="shared" si="2302"/>
        <v>0</v>
      </c>
      <c r="U125" s="12">
        <f>SUM(U126)</f>
        <v>0</v>
      </c>
      <c r="V125" s="12">
        <f>SUM(V126)</f>
        <v>0</v>
      </c>
      <c r="W125" s="12">
        <f t="shared" ref="W125:AM125" si="2303">SUM(W126)</f>
        <v>0</v>
      </c>
      <c r="X125" s="12">
        <f t="shared" si="2303"/>
        <v>0</v>
      </c>
      <c r="Y125" s="12">
        <f t="shared" si="2303"/>
        <v>0</v>
      </c>
      <c r="Z125" s="12">
        <f t="shared" si="2303"/>
        <v>0</v>
      </c>
      <c r="AA125" s="12">
        <f t="shared" si="2303"/>
        <v>0</v>
      </c>
      <c r="AB125" s="12">
        <f t="shared" si="2303"/>
        <v>0</v>
      </c>
      <c r="AC125" s="12">
        <f t="shared" si="2303"/>
        <v>0</v>
      </c>
      <c r="AD125" s="12">
        <f t="shared" si="2303"/>
        <v>0</v>
      </c>
      <c r="AE125" s="12">
        <f t="shared" si="2303"/>
        <v>0</v>
      </c>
      <c r="AF125" s="12">
        <f t="shared" si="2303"/>
        <v>0</v>
      </c>
      <c r="AG125" s="12">
        <f t="shared" si="2303"/>
        <v>0</v>
      </c>
      <c r="AH125" s="12">
        <f t="shared" si="2303"/>
        <v>0</v>
      </c>
      <c r="AI125" s="12">
        <f t="shared" si="2303"/>
        <v>0</v>
      </c>
      <c r="AJ125" s="12">
        <f t="shared" si="2303"/>
        <v>0</v>
      </c>
      <c r="AK125" s="12">
        <f t="shared" si="2303"/>
        <v>0</v>
      </c>
      <c r="AL125" s="12">
        <f t="shared" si="2303"/>
        <v>0</v>
      </c>
      <c r="AM125" s="12">
        <f t="shared" si="2303"/>
        <v>0</v>
      </c>
      <c r="AN125" s="12">
        <f t="shared" ref="AN125:BJ125" si="2304">SUM(AN126)</f>
        <v>0</v>
      </c>
      <c r="AO125" s="12">
        <f t="shared" si="2304"/>
        <v>0</v>
      </c>
      <c r="AP125" s="12">
        <f t="shared" si="2304"/>
        <v>0</v>
      </c>
      <c r="AQ125" s="12">
        <f t="shared" si="2304"/>
        <v>0</v>
      </c>
      <c r="AR125" s="12">
        <f t="shared" si="2304"/>
        <v>0</v>
      </c>
      <c r="AS125" s="12">
        <f t="shared" si="2304"/>
        <v>0</v>
      </c>
      <c r="AT125" s="12">
        <f t="shared" si="2304"/>
        <v>0</v>
      </c>
      <c r="AU125" s="12">
        <f t="shared" si="2304"/>
        <v>0</v>
      </c>
      <c r="AV125" s="12">
        <f t="shared" si="2304"/>
        <v>0</v>
      </c>
      <c r="AW125" s="12">
        <f t="shared" si="2304"/>
        <v>0</v>
      </c>
      <c r="AX125" s="12">
        <f t="shared" si="2304"/>
        <v>0</v>
      </c>
      <c r="AY125" s="12">
        <f t="shared" si="2304"/>
        <v>0</v>
      </c>
      <c r="AZ125" s="12">
        <f t="shared" si="2304"/>
        <v>0</v>
      </c>
      <c r="BA125" s="12">
        <f t="shared" si="2304"/>
        <v>0</v>
      </c>
      <c r="BB125" s="12">
        <f t="shared" si="2304"/>
        <v>0</v>
      </c>
      <c r="BC125" s="12">
        <f t="shared" si="2304"/>
        <v>0</v>
      </c>
      <c r="BD125" s="12">
        <f t="shared" si="2304"/>
        <v>0</v>
      </c>
      <c r="BE125" s="12">
        <f t="shared" si="2304"/>
        <v>0</v>
      </c>
      <c r="BF125" s="12">
        <f t="shared" si="2304"/>
        <v>0</v>
      </c>
      <c r="BG125" s="12">
        <f t="shared" si="2304"/>
        <v>0</v>
      </c>
      <c r="BH125" s="12">
        <f t="shared" si="2304"/>
        <v>0</v>
      </c>
      <c r="BI125" s="12">
        <f t="shared" si="2304"/>
        <v>0</v>
      </c>
      <c r="BJ125" s="12">
        <f t="shared" si="2304"/>
        <v>0</v>
      </c>
      <c r="BK125" s="12">
        <f t="shared" si="2301"/>
        <v>0</v>
      </c>
      <c r="BL125" s="12">
        <f t="shared" si="2301"/>
        <v>0</v>
      </c>
      <c r="BM125" s="12">
        <f t="shared" si="2301"/>
        <v>0</v>
      </c>
      <c r="BN125" s="12">
        <f t="shared" si="2301"/>
        <v>0</v>
      </c>
      <c r="BO125" s="12">
        <f t="shared" si="2301"/>
        <v>0</v>
      </c>
      <c r="BP125" s="12">
        <f t="shared" si="2301"/>
        <v>0</v>
      </c>
      <c r="BQ125" s="12">
        <f>SUM(BQ126)</f>
        <v>0</v>
      </c>
      <c r="BR125" s="12">
        <f t="shared" si="2301"/>
        <v>0</v>
      </c>
      <c r="BS125" s="12">
        <f t="shared" si="2301"/>
        <v>0</v>
      </c>
      <c r="BT125" s="12">
        <f t="shared" si="2301"/>
        <v>0</v>
      </c>
      <c r="BU125" s="12">
        <f t="shared" si="2301"/>
        <v>0</v>
      </c>
      <c r="BV125" s="12">
        <f t="shared" si="2301"/>
        <v>0</v>
      </c>
      <c r="BW125" s="12">
        <f t="shared" si="2301"/>
        <v>0</v>
      </c>
      <c r="BX125" s="12">
        <f t="shared" si="2301"/>
        <v>0</v>
      </c>
      <c r="BY125" s="12">
        <f t="shared" ref="BY125:CC125" si="2305">SUM(BY126)</f>
        <v>0</v>
      </c>
      <c r="BZ125" s="12">
        <f t="shared" si="2305"/>
        <v>0</v>
      </c>
      <c r="CA125" s="12">
        <f t="shared" si="2305"/>
        <v>0</v>
      </c>
      <c r="CB125" s="12">
        <f t="shared" si="2305"/>
        <v>0</v>
      </c>
      <c r="CC125" s="12">
        <f t="shared" si="2305"/>
        <v>0</v>
      </c>
      <c r="CD125" s="12">
        <f t="shared" ref="CD125:CU125" si="2306">SUM(CD126)</f>
        <v>0</v>
      </c>
      <c r="CE125" s="12">
        <f t="shared" si="2306"/>
        <v>0</v>
      </c>
      <c r="CF125" s="12">
        <f t="shared" si="2306"/>
        <v>0</v>
      </c>
      <c r="CG125" s="12">
        <f t="shared" si="2306"/>
        <v>0</v>
      </c>
      <c r="CH125" s="12">
        <f t="shared" si="2306"/>
        <v>0</v>
      </c>
      <c r="CI125" s="12">
        <f t="shared" si="2306"/>
        <v>0</v>
      </c>
      <c r="CJ125" s="12">
        <f t="shared" si="2306"/>
        <v>0</v>
      </c>
      <c r="CK125" s="12">
        <f t="shared" si="2306"/>
        <v>0</v>
      </c>
      <c r="CL125" s="12">
        <f t="shared" si="2306"/>
        <v>0</v>
      </c>
      <c r="CM125" s="12">
        <f t="shared" si="2306"/>
        <v>0</v>
      </c>
      <c r="CN125" s="12">
        <f t="shared" si="2306"/>
        <v>0</v>
      </c>
      <c r="CO125" s="12">
        <f t="shared" si="2306"/>
        <v>0</v>
      </c>
      <c r="CP125" s="12">
        <f t="shared" si="2306"/>
        <v>0</v>
      </c>
      <c r="CQ125" s="12">
        <f t="shared" si="2306"/>
        <v>0</v>
      </c>
      <c r="CR125" s="12">
        <f t="shared" si="2306"/>
        <v>0</v>
      </c>
      <c r="CS125" s="12">
        <f t="shared" si="2306"/>
        <v>0</v>
      </c>
      <c r="CT125" s="12">
        <f t="shared" si="2306"/>
        <v>0</v>
      </c>
      <c r="CU125" s="12">
        <f t="shared" si="2306"/>
        <v>0</v>
      </c>
      <c r="CV125" s="12">
        <f t="shared" ref="CV125:GK125" si="2307">SUM(CV126)</f>
        <v>0</v>
      </c>
      <c r="CW125" s="12">
        <f t="shared" si="2307"/>
        <v>0</v>
      </c>
      <c r="CX125" s="12">
        <f t="shared" si="2307"/>
        <v>0</v>
      </c>
      <c r="CY125" s="12">
        <f t="shared" si="2307"/>
        <v>0</v>
      </c>
      <c r="CZ125" s="12">
        <f t="shared" si="2307"/>
        <v>0</v>
      </c>
      <c r="DA125" s="12">
        <f t="shared" si="2307"/>
        <v>0</v>
      </c>
      <c r="DB125" s="12">
        <f t="shared" si="2307"/>
        <v>0</v>
      </c>
      <c r="DC125" s="12">
        <f t="shared" si="2307"/>
        <v>0</v>
      </c>
      <c r="DD125" s="12">
        <f t="shared" si="2307"/>
        <v>0</v>
      </c>
      <c r="DE125" s="12">
        <f t="shared" si="2307"/>
        <v>0</v>
      </c>
      <c r="DF125" s="12">
        <f t="shared" si="2307"/>
        <v>0</v>
      </c>
      <c r="DG125" s="12">
        <f t="shared" si="2307"/>
        <v>0</v>
      </c>
      <c r="DH125" s="12">
        <f t="shared" si="2307"/>
        <v>0</v>
      </c>
      <c r="DI125" s="12">
        <f t="shared" si="2307"/>
        <v>0</v>
      </c>
      <c r="DJ125" s="12">
        <f t="shared" si="2307"/>
        <v>0</v>
      </c>
      <c r="DK125" s="12">
        <f t="shared" si="2307"/>
        <v>0</v>
      </c>
      <c r="DL125" s="12">
        <f t="shared" si="2307"/>
        <v>0</v>
      </c>
      <c r="DM125" s="12">
        <f t="shared" si="2307"/>
        <v>0</v>
      </c>
      <c r="DN125" s="12">
        <f t="shared" si="2307"/>
        <v>0</v>
      </c>
      <c r="DO125" s="12">
        <f t="shared" si="2307"/>
        <v>0</v>
      </c>
      <c r="DP125" s="12">
        <f t="shared" si="2307"/>
        <v>0</v>
      </c>
      <c r="DQ125" s="12">
        <f t="shared" si="2307"/>
        <v>0</v>
      </c>
      <c r="DR125" s="12">
        <f t="shared" si="2307"/>
        <v>0</v>
      </c>
      <c r="DS125" s="12">
        <f t="shared" si="2307"/>
        <v>0</v>
      </c>
      <c r="DT125" s="12">
        <f t="shared" si="2307"/>
        <v>0</v>
      </c>
      <c r="DU125" s="12">
        <f t="shared" si="2307"/>
        <v>0</v>
      </c>
      <c r="DV125" s="12">
        <f t="shared" si="2307"/>
        <v>0</v>
      </c>
      <c r="DW125" s="12">
        <f t="shared" si="2307"/>
        <v>0</v>
      </c>
      <c r="DX125" s="12">
        <f t="shared" si="2307"/>
        <v>0</v>
      </c>
      <c r="DY125" s="12">
        <f t="shared" si="2307"/>
        <v>0</v>
      </c>
      <c r="DZ125" s="12">
        <f t="shared" si="2307"/>
        <v>0</v>
      </c>
      <c r="EA125" s="12">
        <f t="shared" si="2307"/>
        <v>0</v>
      </c>
      <c r="EB125" s="12">
        <f t="shared" si="2307"/>
        <v>0</v>
      </c>
      <c r="EC125" s="12">
        <f t="shared" si="2307"/>
        <v>0</v>
      </c>
      <c r="ED125" s="12">
        <f t="shared" si="2307"/>
        <v>0</v>
      </c>
      <c r="EE125" s="12">
        <f t="shared" si="2307"/>
        <v>0</v>
      </c>
      <c r="EF125" s="12">
        <f t="shared" si="2307"/>
        <v>0</v>
      </c>
      <c r="EG125" s="12">
        <f t="shared" si="2307"/>
        <v>0</v>
      </c>
      <c r="EH125" s="12">
        <f t="shared" si="2307"/>
        <v>0</v>
      </c>
      <c r="EI125" s="12">
        <f t="shared" si="2307"/>
        <v>0</v>
      </c>
      <c r="EJ125" s="12">
        <f t="shared" si="2307"/>
        <v>0</v>
      </c>
      <c r="EK125" s="12">
        <f t="shared" si="2307"/>
        <v>0</v>
      </c>
      <c r="EL125" s="12">
        <f t="shared" si="2307"/>
        <v>0</v>
      </c>
      <c r="EM125" s="12">
        <f t="shared" si="2307"/>
        <v>0</v>
      </c>
      <c r="EN125" s="12">
        <f t="shared" si="2307"/>
        <v>0</v>
      </c>
      <c r="EO125" s="12">
        <f t="shared" si="2307"/>
        <v>0</v>
      </c>
      <c r="EP125" s="12">
        <f t="shared" si="2307"/>
        <v>0</v>
      </c>
      <c r="EQ125" s="12">
        <f t="shared" si="2307"/>
        <v>0</v>
      </c>
      <c r="ER125" s="12">
        <f t="shared" si="2307"/>
        <v>0</v>
      </c>
      <c r="ES125" s="12">
        <f t="shared" si="2307"/>
        <v>0</v>
      </c>
      <c r="ET125" s="12">
        <f t="shared" si="2307"/>
        <v>0</v>
      </c>
      <c r="EU125" s="12">
        <f t="shared" si="2307"/>
        <v>0</v>
      </c>
      <c r="EV125" s="12">
        <f t="shared" si="2307"/>
        <v>0</v>
      </c>
      <c r="EW125" s="12">
        <f t="shared" si="2307"/>
        <v>0</v>
      </c>
      <c r="EX125" s="12">
        <f t="shared" si="2307"/>
        <v>0</v>
      </c>
      <c r="EY125" s="12">
        <f t="shared" si="2307"/>
        <v>0</v>
      </c>
      <c r="EZ125" s="12">
        <f t="shared" si="2307"/>
        <v>0</v>
      </c>
      <c r="FA125" s="12">
        <f t="shared" si="2307"/>
        <v>0</v>
      </c>
      <c r="FB125" s="12">
        <f t="shared" si="2307"/>
        <v>0</v>
      </c>
      <c r="FC125" s="12">
        <f t="shared" si="2307"/>
        <v>0</v>
      </c>
      <c r="FD125" s="12">
        <f t="shared" si="2307"/>
        <v>0</v>
      </c>
      <c r="FE125" s="12">
        <f t="shared" si="2307"/>
        <v>0</v>
      </c>
      <c r="FF125" s="12">
        <f>SUM(FF126)</f>
        <v>0</v>
      </c>
      <c r="FG125" s="12">
        <f>SUM(FG126)</f>
        <v>0</v>
      </c>
      <c r="FH125" s="12">
        <f>SUM(FH126)</f>
        <v>0</v>
      </c>
      <c r="FI125" s="12">
        <f t="shared" si="2307"/>
        <v>0</v>
      </c>
      <c r="FJ125" s="12">
        <f t="shared" si="2307"/>
        <v>0</v>
      </c>
      <c r="FK125" s="12">
        <f t="shared" si="2307"/>
        <v>0</v>
      </c>
      <c r="FL125" s="12">
        <f t="shared" si="2307"/>
        <v>0</v>
      </c>
      <c r="FM125" s="12">
        <f t="shared" si="2307"/>
        <v>0</v>
      </c>
      <c r="FN125" s="12">
        <f t="shared" si="2307"/>
        <v>0</v>
      </c>
      <c r="FO125" s="12">
        <f t="shared" si="2307"/>
        <v>0</v>
      </c>
      <c r="FP125" s="12">
        <f t="shared" si="2307"/>
        <v>0</v>
      </c>
      <c r="FQ125" s="12">
        <f t="shared" si="2307"/>
        <v>0</v>
      </c>
      <c r="FR125" s="12">
        <f t="shared" si="2307"/>
        <v>0</v>
      </c>
      <c r="FS125" s="12">
        <f t="shared" si="2307"/>
        <v>0</v>
      </c>
      <c r="FT125" s="12">
        <f t="shared" si="2307"/>
        <v>0</v>
      </c>
      <c r="FU125" s="12">
        <f t="shared" si="2307"/>
        <v>0</v>
      </c>
      <c r="FV125" s="12">
        <f t="shared" si="2307"/>
        <v>0</v>
      </c>
      <c r="FW125" s="12">
        <f t="shared" si="2307"/>
        <v>0</v>
      </c>
      <c r="FX125" s="12">
        <f t="shared" si="2307"/>
        <v>0</v>
      </c>
      <c r="FY125" s="12">
        <f t="shared" si="2307"/>
        <v>0</v>
      </c>
      <c r="FZ125" s="12">
        <f t="shared" si="2307"/>
        <v>0</v>
      </c>
      <c r="GA125" s="12">
        <f t="shared" si="2307"/>
        <v>0</v>
      </c>
      <c r="GB125" s="12">
        <f t="shared" si="2307"/>
        <v>0</v>
      </c>
      <c r="GC125" s="12">
        <f t="shared" si="2307"/>
        <v>0</v>
      </c>
      <c r="GD125" s="12">
        <f t="shared" si="2307"/>
        <v>0</v>
      </c>
      <c r="GE125" s="12">
        <f t="shared" si="2307"/>
        <v>0</v>
      </c>
      <c r="GF125" s="12">
        <f t="shared" si="2307"/>
        <v>0</v>
      </c>
      <c r="GG125" s="12">
        <f t="shared" si="2307"/>
        <v>0</v>
      </c>
      <c r="GH125" s="12">
        <f t="shared" si="2307"/>
        <v>0</v>
      </c>
      <c r="GI125" s="12">
        <f t="shared" si="2307"/>
        <v>0</v>
      </c>
      <c r="GJ125" s="12">
        <f t="shared" si="2307"/>
        <v>0</v>
      </c>
      <c r="GK125" s="12">
        <f t="shared" si="2307"/>
        <v>0</v>
      </c>
      <c r="GL125" s="12">
        <f>SUM(GL126)</f>
        <v>0</v>
      </c>
      <c r="GM125" s="12">
        <f>SUM(GM126)</f>
        <v>0</v>
      </c>
      <c r="GN125" s="12">
        <f t="shared" ref="GN125:HV125" si="2308">SUM(GN126)</f>
        <v>0</v>
      </c>
      <c r="GO125" s="12">
        <f t="shared" si="2308"/>
        <v>0</v>
      </c>
      <c r="GP125" s="12">
        <f t="shared" si="2308"/>
        <v>0</v>
      </c>
      <c r="GQ125" s="12">
        <f t="shared" si="2308"/>
        <v>0</v>
      </c>
      <c r="GR125" s="12">
        <f t="shared" si="2308"/>
        <v>0</v>
      </c>
      <c r="GS125" s="12">
        <f t="shared" si="2308"/>
        <v>0</v>
      </c>
      <c r="GT125" s="12">
        <f t="shared" si="2308"/>
        <v>0</v>
      </c>
      <c r="GU125" s="12">
        <f t="shared" si="2308"/>
        <v>0</v>
      </c>
      <c r="GV125" s="12">
        <f t="shared" si="2308"/>
        <v>0</v>
      </c>
      <c r="GW125" s="12">
        <f t="shared" si="2308"/>
        <v>0</v>
      </c>
      <c r="GX125" s="12">
        <f t="shared" si="2308"/>
        <v>0</v>
      </c>
      <c r="GY125" s="12">
        <f t="shared" si="2308"/>
        <v>0</v>
      </c>
      <c r="GZ125" s="12">
        <f t="shared" si="2308"/>
        <v>0</v>
      </c>
      <c r="HA125" s="12">
        <f t="shared" si="2308"/>
        <v>0</v>
      </c>
      <c r="HB125" s="12">
        <f t="shared" si="2308"/>
        <v>0</v>
      </c>
      <c r="HC125" s="12">
        <f t="shared" si="2308"/>
        <v>0</v>
      </c>
      <c r="HD125" s="12">
        <f t="shared" si="2308"/>
        <v>0</v>
      </c>
      <c r="HE125" s="12">
        <f t="shared" si="2308"/>
        <v>0</v>
      </c>
      <c r="HF125" s="12">
        <f t="shared" si="2308"/>
        <v>0</v>
      </c>
      <c r="HG125" s="12">
        <f t="shared" si="2308"/>
        <v>0</v>
      </c>
      <c r="HH125" s="12">
        <f t="shared" si="2308"/>
        <v>0</v>
      </c>
      <c r="HI125" s="12">
        <f t="shared" si="2308"/>
        <v>0</v>
      </c>
      <c r="HJ125" s="12">
        <f t="shared" si="2308"/>
        <v>0</v>
      </c>
      <c r="HK125" s="12">
        <f t="shared" si="2308"/>
        <v>0</v>
      </c>
      <c r="HL125" s="12">
        <f t="shared" si="2308"/>
        <v>0</v>
      </c>
      <c r="HM125" s="12">
        <f t="shared" si="2308"/>
        <v>0</v>
      </c>
      <c r="HN125" s="12">
        <f t="shared" si="2308"/>
        <v>0</v>
      </c>
      <c r="HO125" s="12">
        <f t="shared" si="2308"/>
        <v>0</v>
      </c>
      <c r="HP125" s="12">
        <f t="shared" si="2308"/>
        <v>0</v>
      </c>
      <c r="HQ125" s="12">
        <f t="shared" si="2308"/>
        <v>0</v>
      </c>
      <c r="HR125" s="12">
        <f t="shared" si="2308"/>
        <v>1728</v>
      </c>
      <c r="HS125" s="12">
        <f t="shared" si="2308"/>
        <v>1728</v>
      </c>
      <c r="HT125" s="12">
        <f t="shared" si="2308"/>
        <v>1300</v>
      </c>
      <c r="HU125" s="12">
        <f t="shared" si="2308"/>
        <v>300</v>
      </c>
      <c r="HV125" s="12">
        <f t="shared" si="2308"/>
        <v>0</v>
      </c>
      <c r="HW125" s="12">
        <f>SUM(HW126)</f>
        <v>300</v>
      </c>
      <c r="HX125" s="12">
        <f>SUM(HX126)</f>
        <v>300</v>
      </c>
      <c r="HY125" s="12">
        <f t="shared" ref="HY125:KL125" si="2309">SUM(HY126)</f>
        <v>0</v>
      </c>
      <c r="HZ125" s="12">
        <f t="shared" si="2309"/>
        <v>0</v>
      </c>
      <c r="IA125" s="12">
        <f t="shared" si="2309"/>
        <v>0</v>
      </c>
      <c r="IB125" s="12">
        <f t="shared" si="2309"/>
        <v>0</v>
      </c>
      <c r="IC125" s="12">
        <f t="shared" si="2309"/>
        <v>0</v>
      </c>
      <c r="ID125" s="12">
        <f t="shared" si="2309"/>
        <v>0</v>
      </c>
      <c r="IE125" s="12">
        <f t="shared" si="2309"/>
        <v>0</v>
      </c>
      <c r="IF125" s="12">
        <f t="shared" si="2309"/>
        <v>0</v>
      </c>
      <c r="IG125" s="12">
        <f t="shared" si="2309"/>
        <v>0</v>
      </c>
      <c r="IH125" s="12">
        <f t="shared" si="2309"/>
        <v>0</v>
      </c>
      <c r="II125" s="12">
        <f t="shared" si="2309"/>
        <v>0</v>
      </c>
      <c r="IJ125" s="12">
        <f t="shared" si="2309"/>
        <v>0</v>
      </c>
      <c r="IK125" s="12">
        <f t="shared" si="2309"/>
        <v>0</v>
      </c>
      <c r="IL125" s="12">
        <f t="shared" si="2309"/>
        <v>0</v>
      </c>
      <c r="IM125" s="12">
        <f t="shared" si="2309"/>
        <v>0</v>
      </c>
      <c r="IN125" s="12">
        <f t="shared" si="2309"/>
        <v>0</v>
      </c>
      <c r="IO125" s="12">
        <f t="shared" si="2309"/>
        <v>0</v>
      </c>
      <c r="IP125" s="12">
        <f t="shared" si="2309"/>
        <v>0</v>
      </c>
      <c r="IQ125" s="12">
        <f t="shared" si="2309"/>
        <v>0</v>
      </c>
      <c r="IR125" s="12">
        <f t="shared" si="2309"/>
        <v>0</v>
      </c>
      <c r="IS125" s="12">
        <f t="shared" si="2309"/>
        <v>0</v>
      </c>
      <c r="IT125" s="12">
        <f t="shared" si="2309"/>
        <v>0</v>
      </c>
      <c r="IU125" s="12">
        <f t="shared" si="2309"/>
        <v>0</v>
      </c>
      <c r="IV125" s="12">
        <f t="shared" si="2309"/>
        <v>0</v>
      </c>
      <c r="IW125" s="12">
        <f t="shared" si="2309"/>
        <v>0</v>
      </c>
      <c r="IX125" s="12">
        <f t="shared" si="2309"/>
        <v>0</v>
      </c>
      <c r="IY125" s="12">
        <f t="shared" si="2309"/>
        <v>0</v>
      </c>
      <c r="IZ125" s="12">
        <f t="shared" si="2309"/>
        <v>0</v>
      </c>
      <c r="JA125" s="12">
        <f t="shared" si="2309"/>
        <v>0</v>
      </c>
      <c r="JB125" s="12">
        <f t="shared" si="2309"/>
        <v>0</v>
      </c>
      <c r="JC125" s="12">
        <f t="shared" si="2309"/>
        <v>1728</v>
      </c>
      <c r="JD125" s="12">
        <f t="shared" si="2309"/>
        <v>1728</v>
      </c>
      <c r="JE125" s="12">
        <f t="shared" si="2309"/>
        <v>1300</v>
      </c>
      <c r="JF125" s="12">
        <f t="shared" si="2309"/>
        <v>300</v>
      </c>
      <c r="JG125" s="12">
        <f t="shared" si="2309"/>
        <v>0</v>
      </c>
      <c r="JH125" s="12">
        <f t="shared" si="2309"/>
        <v>300</v>
      </c>
      <c r="JI125" s="12">
        <f t="shared" si="2309"/>
        <v>300</v>
      </c>
      <c r="JJ125" s="12">
        <f t="shared" si="2309"/>
        <v>0</v>
      </c>
      <c r="JK125" s="12">
        <f t="shared" si="2309"/>
        <v>0</v>
      </c>
      <c r="JL125" s="12">
        <f t="shared" si="2309"/>
        <v>0</v>
      </c>
      <c r="JM125" s="12">
        <f t="shared" si="2309"/>
        <v>0</v>
      </c>
      <c r="JN125" s="12">
        <f t="shared" si="2309"/>
        <v>0</v>
      </c>
      <c r="JO125" s="12">
        <f t="shared" si="2309"/>
        <v>0</v>
      </c>
      <c r="JP125" s="12">
        <f t="shared" si="2309"/>
        <v>0</v>
      </c>
      <c r="JQ125" s="12">
        <f t="shared" si="2309"/>
        <v>0</v>
      </c>
      <c r="JR125" s="12">
        <f t="shared" si="2309"/>
        <v>0</v>
      </c>
      <c r="JS125" s="12">
        <f t="shared" si="2309"/>
        <v>0</v>
      </c>
      <c r="JT125" s="12">
        <f t="shared" si="2309"/>
        <v>0</v>
      </c>
      <c r="JU125" s="12">
        <f t="shared" si="2309"/>
        <v>0</v>
      </c>
      <c r="JV125" s="12">
        <f t="shared" si="2309"/>
        <v>0</v>
      </c>
      <c r="JW125" s="12">
        <f t="shared" si="2309"/>
        <v>0</v>
      </c>
      <c r="JX125" s="12">
        <f t="shared" si="2309"/>
        <v>0</v>
      </c>
      <c r="JY125" s="12">
        <f t="shared" si="2309"/>
        <v>0</v>
      </c>
      <c r="JZ125" s="12">
        <f t="shared" si="2309"/>
        <v>0</v>
      </c>
      <c r="KA125" s="12">
        <f t="shared" si="2309"/>
        <v>0</v>
      </c>
      <c r="KB125" s="12">
        <f t="shared" si="2309"/>
        <v>0</v>
      </c>
      <c r="KC125" s="12">
        <f t="shared" si="2309"/>
        <v>0</v>
      </c>
      <c r="KD125" s="12">
        <f t="shared" si="2309"/>
        <v>0</v>
      </c>
      <c r="KE125" s="12">
        <f t="shared" si="2309"/>
        <v>0</v>
      </c>
      <c r="KF125" s="12">
        <f t="shared" si="2309"/>
        <v>0</v>
      </c>
      <c r="KG125" s="12">
        <f t="shared" si="2309"/>
        <v>0</v>
      </c>
      <c r="KH125" s="12">
        <f t="shared" si="2309"/>
        <v>0</v>
      </c>
      <c r="KI125" s="12">
        <f t="shared" si="2309"/>
        <v>0</v>
      </c>
      <c r="KJ125" s="12">
        <f t="shared" si="2309"/>
        <v>0</v>
      </c>
      <c r="KK125" s="12">
        <f t="shared" si="2309"/>
        <v>0</v>
      </c>
      <c r="KL125" s="12">
        <f t="shared" si="2309"/>
        <v>0</v>
      </c>
    </row>
    <row r="126" spans="1:298" x14ac:dyDescent="0.25">
      <c r="A126" s="5">
        <v>7200</v>
      </c>
      <c r="B126" s="9" t="s">
        <v>67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1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/>
      <c r="AM126" s="13"/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1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13">
        <v>0</v>
      </c>
      <c r="BI126" s="13">
        <v>0</v>
      </c>
      <c r="BJ126" s="13">
        <v>0</v>
      </c>
      <c r="BK126" s="13">
        <v>0</v>
      </c>
      <c r="BL126" s="13">
        <v>0</v>
      </c>
      <c r="BM126" s="13">
        <v>0</v>
      </c>
      <c r="BN126" s="13">
        <v>0</v>
      </c>
      <c r="BO126" s="13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0</v>
      </c>
      <c r="BU126" s="13">
        <v>0</v>
      </c>
      <c r="BV126" s="13">
        <v>0</v>
      </c>
      <c r="BW126" s="13"/>
      <c r="BX126" s="13"/>
      <c r="BY126" s="13">
        <v>0</v>
      </c>
      <c r="BZ126" s="13">
        <v>0</v>
      </c>
      <c r="CA126" s="13">
        <v>0</v>
      </c>
      <c r="CB126" s="13">
        <v>0</v>
      </c>
      <c r="CC126" s="13">
        <v>0</v>
      </c>
      <c r="CD126" s="13">
        <v>0</v>
      </c>
      <c r="CE126" s="13">
        <v>0</v>
      </c>
      <c r="CF126" s="13">
        <v>0</v>
      </c>
      <c r="CG126" s="13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0</v>
      </c>
      <c r="CM126" s="13">
        <v>0</v>
      </c>
      <c r="CN126" s="13">
        <v>0</v>
      </c>
      <c r="CO126" s="13">
        <v>0</v>
      </c>
      <c r="CP126" s="13">
        <v>0</v>
      </c>
      <c r="CQ126" s="13">
        <v>0</v>
      </c>
      <c r="CR126" s="13">
        <v>0</v>
      </c>
      <c r="CS126" s="13">
        <v>0</v>
      </c>
      <c r="CT126" s="13">
        <v>0</v>
      </c>
      <c r="CU126" s="13">
        <v>0</v>
      </c>
      <c r="CV126" s="13">
        <v>0</v>
      </c>
      <c r="CW126" s="13">
        <v>0</v>
      </c>
      <c r="CX126" s="13">
        <v>0</v>
      </c>
      <c r="CY126" s="13">
        <v>0</v>
      </c>
      <c r="CZ126" s="13">
        <v>0</v>
      </c>
      <c r="DA126" s="13">
        <v>0</v>
      </c>
      <c r="DB126" s="13">
        <v>0</v>
      </c>
      <c r="DC126" s="13">
        <v>0</v>
      </c>
      <c r="DD126" s="13">
        <v>0</v>
      </c>
      <c r="DE126" s="13">
        <v>0</v>
      </c>
      <c r="DF126" s="13">
        <v>0</v>
      </c>
      <c r="DG126" s="13">
        <v>0</v>
      </c>
      <c r="DH126" s="13"/>
      <c r="DI126" s="13"/>
      <c r="DJ126" s="13">
        <v>0</v>
      </c>
      <c r="DK126" s="13">
        <v>0</v>
      </c>
      <c r="DL126" s="13">
        <v>0</v>
      </c>
      <c r="DM126" s="13">
        <v>0</v>
      </c>
      <c r="DN126" s="13">
        <v>0</v>
      </c>
      <c r="DO126" s="13">
        <v>0</v>
      </c>
      <c r="DP126" s="13">
        <v>0</v>
      </c>
      <c r="DQ126" s="13">
        <v>0</v>
      </c>
      <c r="DR126" s="13">
        <v>0</v>
      </c>
      <c r="DS126" s="13">
        <v>0</v>
      </c>
      <c r="DT126" s="13">
        <v>0</v>
      </c>
      <c r="DU126" s="13">
        <v>0</v>
      </c>
      <c r="DV126" s="13">
        <v>0</v>
      </c>
      <c r="DW126" s="13">
        <v>0</v>
      </c>
      <c r="DX126" s="13">
        <v>0</v>
      </c>
      <c r="DY126" s="13">
        <v>0</v>
      </c>
      <c r="DZ126" s="13">
        <v>0</v>
      </c>
      <c r="EA126" s="13">
        <v>0</v>
      </c>
      <c r="EB126" s="13">
        <v>0</v>
      </c>
      <c r="EC126" s="13">
        <v>0</v>
      </c>
      <c r="ED126" s="13">
        <v>0</v>
      </c>
      <c r="EE126" s="13">
        <v>0</v>
      </c>
      <c r="EF126" s="13">
        <v>0</v>
      </c>
      <c r="EG126" s="13">
        <v>0</v>
      </c>
      <c r="EH126" s="13">
        <v>0</v>
      </c>
      <c r="EI126" s="13">
        <v>0</v>
      </c>
      <c r="EJ126" s="13">
        <v>0</v>
      </c>
      <c r="EK126" s="13">
        <v>0</v>
      </c>
      <c r="EL126" s="13">
        <v>0</v>
      </c>
      <c r="EM126" s="13">
        <v>0</v>
      </c>
      <c r="EN126" s="13">
        <v>0</v>
      </c>
      <c r="EO126" s="13">
        <v>0</v>
      </c>
      <c r="EP126" s="13">
        <v>0</v>
      </c>
      <c r="EQ126" s="13">
        <v>0</v>
      </c>
      <c r="ER126" s="13">
        <v>0</v>
      </c>
      <c r="ES126" s="13"/>
      <c r="ET126" s="13"/>
      <c r="EU126" s="13">
        <v>0</v>
      </c>
      <c r="EV126" s="13">
        <v>0</v>
      </c>
      <c r="EW126" s="13">
        <v>0</v>
      </c>
      <c r="EX126" s="13">
        <v>0</v>
      </c>
      <c r="EY126" s="13">
        <v>0</v>
      </c>
      <c r="EZ126" s="13">
        <v>0</v>
      </c>
      <c r="FA126" s="13">
        <v>0</v>
      </c>
      <c r="FB126" s="13">
        <v>0</v>
      </c>
      <c r="FC126" s="13">
        <v>0</v>
      </c>
      <c r="FD126" s="13">
        <v>0</v>
      </c>
      <c r="FE126" s="13">
        <v>0</v>
      </c>
      <c r="FF126" s="13">
        <v>0</v>
      </c>
      <c r="FG126" s="13">
        <v>0</v>
      </c>
      <c r="FH126" s="13">
        <v>0</v>
      </c>
      <c r="FI126" s="13">
        <v>0</v>
      </c>
      <c r="FJ126" s="13">
        <v>0</v>
      </c>
      <c r="FK126" s="13">
        <v>0</v>
      </c>
      <c r="FL126" s="13">
        <v>0</v>
      </c>
      <c r="FM126" s="13">
        <v>0</v>
      </c>
      <c r="FN126" s="13">
        <v>0</v>
      </c>
      <c r="FO126" s="13">
        <v>0</v>
      </c>
      <c r="FP126" s="13">
        <v>0</v>
      </c>
      <c r="FQ126" s="13">
        <v>0</v>
      </c>
      <c r="FR126" s="13">
        <v>0</v>
      </c>
      <c r="FS126" s="13">
        <v>0</v>
      </c>
      <c r="FT126" s="13">
        <v>0</v>
      </c>
      <c r="FU126" s="13">
        <v>0</v>
      </c>
      <c r="FV126" s="13">
        <v>0</v>
      </c>
      <c r="FW126" s="13">
        <v>0</v>
      </c>
      <c r="FX126" s="13">
        <v>0</v>
      </c>
      <c r="FY126" s="13">
        <v>0</v>
      </c>
      <c r="FZ126" s="13">
        <v>0</v>
      </c>
      <c r="GA126" s="13">
        <v>0</v>
      </c>
      <c r="GB126" s="13">
        <v>0</v>
      </c>
      <c r="GC126" s="13">
        <v>0</v>
      </c>
      <c r="GD126" s="13"/>
      <c r="GE126" s="13"/>
      <c r="GF126" s="13">
        <v>0</v>
      </c>
      <c r="GG126" s="13">
        <v>0</v>
      </c>
      <c r="GH126" s="13">
        <v>0</v>
      </c>
      <c r="GI126" s="13">
        <v>0</v>
      </c>
      <c r="GJ126" s="13">
        <v>0</v>
      </c>
      <c r="GK126" s="13">
        <v>0</v>
      </c>
      <c r="GL126" s="13">
        <v>0</v>
      </c>
      <c r="GM126" s="13">
        <v>0</v>
      </c>
      <c r="GN126" s="13">
        <v>0</v>
      </c>
      <c r="GO126" s="13">
        <v>0</v>
      </c>
      <c r="GP126" s="13">
        <v>0</v>
      </c>
      <c r="GQ126" s="13">
        <v>0</v>
      </c>
      <c r="GR126" s="13">
        <v>0</v>
      </c>
      <c r="GS126" s="13">
        <v>0</v>
      </c>
      <c r="GT126" s="13">
        <v>0</v>
      </c>
      <c r="GU126" s="13">
        <v>0</v>
      </c>
      <c r="GV126" s="13">
        <v>0</v>
      </c>
      <c r="GW126" s="13">
        <v>0</v>
      </c>
      <c r="GX126" s="13">
        <v>0</v>
      </c>
      <c r="GY126" s="13">
        <v>0</v>
      </c>
      <c r="GZ126" s="13">
        <v>0</v>
      </c>
      <c r="HA126" s="13">
        <v>0</v>
      </c>
      <c r="HB126" s="13">
        <v>0</v>
      </c>
      <c r="HC126" s="13">
        <v>0</v>
      </c>
      <c r="HD126" s="13">
        <v>0</v>
      </c>
      <c r="HE126" s="13">
        <v>0</v>
      </c>
      <c r="HF126" s="13">
        <v>0</v>
      </c>
      <c r="HG126" s="13">
        <v>0</v>
      </c>
      <c r="HH126" s="13">
        <v>0</v>
      </c>
      <c r="HI126" s="13">
        <v>0</v>
      </c>
      <c r="HJ126" s="13">
        <v>0</v>
      </c>
      <c r="HK126" s="13">
        <v>0</v>
      </c>
      <c r="HL126" s="13">
        <v>0</v>
      </c>
      <c r="HM126" s="13">
        <v>0</v>
      </c>
      <c r="HN126" s="13">
        <v>0</v>
      </c>
      <c r="HO126" s="13"/>
      <c r="HP126" s="13"/>
      <c r="HQ126" s="13">
        <v>0</v>
      </c>
      <c r="HR126" s="13">
        <v>1728</v>
      </c>
      <c r="HS126" s="13">
        <v>1728</v>
      </c>
      <c r="HT126" s="13">
        <v>1300</v>
      </c>
      <c r="HU126" s="13">
        <v>300</v>
      </c>
      <c r="HV126" s="13">
        <v>0</v>
      </c>
      <c r="HW126" s="13">
        <v>300</v>
      </c>
      <c r="HX126" s="13">
        <v>300</v>
      </c>
      <c r="HY126" s="13">
        <v>0</v>
      </c>
      <c r="HZ126" s="13">
        <v>0</v>
      </c>
      <c r="IA126" s="13">
        <v>0</v>
      </c>
      <c r="IB126" s="13">
        <v>0</v>
      </c>
      <c r="IC126" s="13">
        <v>0</v>
      </c>
      <c r="ID126" s="13">
        <v>0</v>
      </c>
      <c r="IE126" s="13">
        <v>0</v>
      </c>
      <c r="IF126" s="13">
        <v>0</v>
      </c>
      <c r="IG126" s="13">
        <v>0</v>
      </c>
      <c r="IH126" s="13">
        <v>0</v>
      </c>
      <c r="II126" s="13">
        <v>0</v>
      </c>
      <c r="IJ126" s="13">
        <v>0</v>
      </c>
      <c r="IK126" s="13">
        <v>0</v>
      </c>
      <c r="IL126" s="13">
        <v>0</v>
      </c>
      <c r="IM126" s="13">
        <v>0</v>
      </c>
      <c r="IN126" s="13">
        <v>0</v>
      </c>
      <c r="IO126" s="13">
        <v>0</v>
      </c>
      <c r="IP126" s="13">
        <v>0</v>
      </c>
      <c r="IQ126" s="13">
        <v>0</v>
      </c>
      <c r="IR126" s="13">
        <v>0</v>
      </c>
      <c r="IS126" s="13">
        <v>0</v>
      </c>
      <c r="IT126" s="13">
        <v>0</v>
      </c>
      <c r="IU126" s="13">
        <v>0</v>
      </c>
      <c r="IV126" s="13">
        <v>0</v>
      </c>
      <c r="IW126" s="13">
        <v>0</v>
      </c>
      <c r="IX126" s="13">
        <v>0</v>
      </c>
      <c r="IY126" s="13">
        <v>0</v>
      </c>
      <c r="IZ126" s="13"/>
      <c r="JA126" s="13"/>
      <c r="JB126" s="13">
        <f>C126+BY126+AN126+DJ126+EU126+GF126+HQ126</f>
        <v>0</v>
      </c>
      <c r="JC126" s="13">
        <f>D126+BZ126+AO126+DK126+EV126+GG126+HR126</f>
        <v>1728</v>
      </c>
      <c r="JD126" s="13">
        <f>E126+CA126+AP126+DL126+EW126+GH126+HS126</f>
        <v>1728</v>
      </c>
      <c r="JE126" s="13">
        <f>F126+CB126+AQ126+DM126+EX126+GI126+HT126</f>
        <v>1300</v>
      </c>
      <c r="JF126" s="13">
        <f>G126+CC126+AR126+DN126+EY126+GJ126+HU126</f>
        <v>300</v>
      </c>
      <c r="JG126" s="13">
        <f>H126+CD126+AS126+DO126+EZ126+GK126+HV126</f>
        <v>0</v>
      </c>
      <c r="JH126" s="13">
        <f>I126+CE126+AT126+DP126+FA126+GL126+HW126</f>
        <v>300</v>
      </c>
      <c r="JI126" s="13">
        <f>J126+CF126+AU126+DQ126+FB126+GM126+HX126</f>
        <v>300</v>
      </c>
      <c r="JJ126" s="13">
        <f>K126+CG126+AV126+DR126+FC126+GN126+HY126</f>
        <v>0</v>
      </c>
      <c r="JK126" s="13">
        <f>L126+CH126+AW126+DS126+FD126+GO126+HZ126</f>
        <v>0</v>
      </c>
      <c r="JL126" s="13">
        <f>M126+CI126+AX126+DT126+FE126+GP126+IA126</f>
        <v>0</v>
      </c>
      <c r="JM126" s="13">
        <f>N126+CJ126+AY126+DU126+FF126+GQ126+IB126</f>
        <v>0</v>
      </c>
      <c r="JN126" s="13">
        <f>O126+CK126+AZ126+DV126+FG126+GR126+IC126</f>
        <v>0</v>
      </c>
      <c r="JO126" s="13">
        <f>P126+CL126+BA126+DW126+FH126+GS126+ID126</f>
        <v>0</v>
      </c>
      <c r="JP126" s="13">
        <f>Q126+CM126+BB126+DX126+FI126+GT126+IE126</f>
        <v>0</v>
      </c>
      <c r="JQ126" s="13">
        <f>R126+CN126+BC126+DY126+FJ126+GU126+IF126</f>
        <v>0</v>
      </c>
      <c r="JR126" s="13">
        <f>S126+CO126+BD126+DZ126+FK126+GV126+IG126</f>
        <v>0</v>
      </c>
      <c r="JS126" s="13">
        <f>T126+CP126+BE126+EA126+FL126+GW126+IH126</f>
        <v>0</v>
      </c>
      <c r="JT126" s="13">
        <f>U126+CQ126+BF126+EB126+FM126+GX126+II126</f>
        <v>0</v>
      </c>
      <c r="JU126" s="13">
        <f>V126+CR126+BG126+EC126+FN126+GY126+IJ126</f>
        <v>0</v>
      </c>
      <c r="JV126" s="13">
        <f>W126+CS126+BH126+ED126+FO126+GZ126+IK126</f>
        <v>0</v>
      </c>
      <c r="JW126" s="13">
        <f>X126+CT126+BI126+EE126+FP126+HA126+IL126</f>
        <v>0</v>
      </c>
      <c r="JX126" s="13">
        <f>Y126+CU126+BJ126+EF126+FQ126+HB126+IM126</f>
        <v>0</v>
      </c>
      <c r="JY126" s="13">
        <f>Z126+BK126+CV126+EG126+FR126+HC126+IN126</f>
        <v>0</v>
      </c>
      <c r="JZ126" s="13">
        <f>AA126+BL126+CW126+EH126+FS126+HD126+IO126</f>
        <v>0</v>
      </c>
      <c r="KA126" s="13">
        <f>AB126+BM126+CX126+EI126+FT126+HE126+IP126</f>
        <v>0</v>
      </c>
      <c r="KB126" s="13">
        <f>AC126+BN126+CY126+EJ126+FU126+HF126+IQ126</f>
        <v>0</v>
      </c>
      <c r="KC126" s="13">
        <f>AD126+BO126+CZ126+EK126+FV126+HG126+IR126</f>
        <v>0</v>
      </c>
      <c r="KD126" s="13">
        <f>AE126+BP126+DA126+EL126+FW126+HH126+IS126</f>
        <v>0</v>
      </c>
      <c r="KE126" s="13">
        <f>AF126+BQ126+DB126+EM126+FX126+HI126+IT126</f>
        <v>0</v>
      </c>
      <c r="KF126" s="13">
        <f>AG126+BR126+DC126+EN126+FY126+HJ126+IU126</f>
        <v>0</v>
      </c>
      <c r="KG126" s="13">
        <f>AH126+BS126+DD126+EO126+FZ126+HK126+IV126</f>
        <v>0</v>
      </c>
      <c r="KH126" s="13">
        <f>AI126+BT126+DE126+EP126+GA126+HL126+IW126</f>
        <v>0</v>
      </c>
      <c r="KI126" s="13">
        <f>AJ126+BU126+DF126+EQ126+GB126+HM126+IX126</f>
        <v>0</v>
      </c>
      <c r="KJ126" s="13">
        <f>AK126+BV126+DG126+ER126+GC126+HN126+IY126</f>
        <v>0</v>
      </c>
      <c r="KK126" s="13">
        <f>AL126+BW126+DH126+ES126+GD126+HO126+IZ126</f>
        <v>0</v>
      </c>
      <c r="KL126" s="13">
        <f>AM126+BX126+DI126+ET126+GE126+HP126+JA126</f>
        <v>0</v>
      </c>
    </row>
    <row r="127" spans="1:298" ht="15" customHeight="1" x14ac:dyDescent="0.25">
      <c r="A127" s="5">
        <v>73</v>
      </c>
      <c r="B127" s="8" t="s">
        <v>264</v>
      </c>
      <c r="C127" s="12">
        <f>SUM(C128)</f>
        <v>0</v>
      </c>
      <c r="D127" s="12">
        <f>SUM(D128)</f>
        <v>0</v>
      </c>
      <c r="E127" s="12">
        <f>SUM(E128)</f>
        <v>0</v>
      </c>
      <c r="F127" s="12">
        <f t="shared" ref="F127:KL127" si="2310">SUM(F128)</f>
        <v>0</v>
      </c>
      <c r="G127" s="12">
        <f t="shared" si="2310"/>
        <v>0</v>
      </c>
      <c r="H127" s="12">
        <f t="shared" si="2310"/>
        <v>0</v>
      </c>
      <c r="I127" s="12">
        <f t="shared" si="2310"/>
        <v>0</v>
      </c>
      <c r="J127" s="12">
        <f t="shared" si="2310"/>
        <v>0</v>
      </c>
      <c r="K127" s="12">
        <f t="shared" si="2310"/>
        <v>0</v>
      </c>
      <c r="L127" s="12">
        <f>SUM(L128)</f>
        <v>0</v>
      </c>
      <c r="M127" s="12">
        <f>SUM(M128)</f>
        <v>0</v>
      </c>
      <c r="N127" s="12">
        <f t="shared" ref="N127:T127" si="2311">SUM(N128)</f>
        <v>0</v>
      </c>
      <c r="O127" s="12">
        <f>SUM(O128)</f>
        <v>0</v>
      </c>
      <c r="P127" s="12">
        <f>SUM(P128)</f>
        <v>0</v>
      </c>
      <c r="Q127" s="12">
        <f t="shared" si="2311"/>
        <v>0</v>
      </c>
      <c r="R127" s="12">
        <f>SUM(R128)</f>
        <v>0</v>
      </c>
      <c r="S127" s="12">
        <f>SUM(S128)</f>
        <v>0</v>
      </c>
      <c r="T127" s="12">
        <f t="shared" si="2311"/>
        <v>0</v>
      </c>
      <c r="U127" s="12">
        <f>SUM(U128)</f>
        <v>0</v>
      </c>
      <c r="V127" s="12">
        <f>SUM(V128)</f>
        <v>0</v>
      </c>
      <c r="W127" s="12">
        <f t="shared" ref="W127:AM127" si="2312">SUM(W128)</f>
        <v>0</v>
      </c>
      <c r="X127" s="12">
        <f t="shared" si="2312"/>
        <v>0</v>
      </c>
      <c r="Y127" s="12">
        <f t="shared" si="2312"/>
        <v>0</v>
      </c>
      <c r="Z127" s="12">
        <f t="shared" si="2312"/>
        <v>0</v>
      </c>
      <c r="AA127" s="12">
        <f t="shared" si="2312"/>
        <v>0</v>
      </c>
      <c r="AB127" s="12">
        <f t="shared" si="2312"/>
        <v>0</v>
      </c>
      <c r="AC127" s="12">
        <f t="shared" si="2312"/>
        <v>0</v>
      </c>
      <c r="AD127" s="12">
        <f t="shared" si="2312"/>
        <v>0</v>
      </c>
      <c r="AE127" s="12">
        <f t="shared" si="2312"/>
        <v>0</v>
      </c>
      <c r="AF127" s="12">
        <f t="shared" si="2312"/>
        <v>0</v>
      </c>
      <c r="AG127" s="12">
        <f t="shared" si="2312"/>
        <v>0</v>
      </c>
      <c r="AH127" s="12">
        <f t="shared" si="2312"/>
        <v>0</v>
      </c>
      <c r="AI127" s="12">
        <f t="shared" si="2312"/>
        <v>0</v>
      </c>
      <c r="AJ127" s="12">
        <f t="shared" si="2312"/>
        <v>0</v>
      </c>
      <c r="AK127" s="12">
        <f t="shared" si="2312"/>
        <v>0</v>
      </c>
      <c r="AL127" s="12">
        <f t="shared" si="2312"/>
        <v>0</v>
      </c>
      <c r="AM127" s="12">
        <f t="shared" si="2312"/>
        <v>0</v>
      </c>
      <c r="AN127" s="12">
        <f t="shared" ref="AN127:BJ127" si="2313">SUM(AN128)</f>
        <v>0</v>
      </c>
      <c r="AO127" s="12">
        <f t="shared" si="2313"/>
        <v>0</v>
      </c>
      <c r="AP127" s="12">
        <f t="shared" si="2313"/>
        <v>0</v>
      </c>
      <c r="AQ127" s="12">
        <f t="shared" si="2313"/>
        <v>0</v>
      </c>
      <c r="AR127" s="12">
        <f t="shared" si="2313"/>
        <v>0</v>
      </c>
      <c r="AS127" s="12">
        <f t="shared" si="2313"/>
        <v>0</v>
      </c>
      <c r="AT127" s="12">
        <f t="shared" si="2313"/>
        <v>0</v>
      </c>
      <c r="AU127" s="12">
        <f t="shared" si="2313"/>
        <v>0</v>
      </c>
      <c r="AV127" s="12">
        <f t="shared" si="2313"/>
        <v>0</v>
      </c>
      <c r="AW127" s="12">
        <f t="shared" si="2313"/>
        <v>0</v>
      </c>
      <c r="AX127" s="12">
        <f t="shared" si="2313"/>
        <v>0</v>
      </c>
      <c r="AY127" s="12">
        <f t="shared" si="2313"/>
        <v>0</v>
      </c>
      <c r="AZ127" s="12">
        <f t="shared" si="2313"/>
        <v>0</v>
      </c>
      <c r="BA127" s="12">
        <f t="shared" si="2313"/>
        <v>0</v>
      </c>
      <c r="BB127" s="12">
        <f t="shared" si="2313"/>
        <v>0</v>
      </c>
      <c r="BC127" s="12">
        <f t="shared" si="2313"/>
        <v>0</v>
      </c>
      <c r="BD127" s="12">
        <f t="shared" si="2313"/>
        <v>0</v>
      </c>
      <c r="BE127" s="12">
        <f t="shared" si="2313"/>
        <v>0</v>
      </c>
      <c r="BF127" s="12">
        <f t="shared" si="2313"/>
        <v>0</v>
      </c>
      <c r="BG127" s="12">
        <f t="shared" si="2313"/>
        <v>0</v>
      </c>
      <c r="BH127" s="12">
        <f t="shared" si="2313"/>
        <v>0</v>
      </c>
      <c r="BI127" s="12">
        <f t="shared" si="2313"/>
        <v>0</v>
      </c>
      <c r="BJ127" s="12">
        <f t="shared" si="2313"/>
        <v>0</v>
      </c>
      <c r="BK127" s="12">
        <f t="shared" si="2310"/>
        <v>0</v>
      </c>
      <c r="BL127" s="12">
        <f t="shared" si="2310"/>
        <v>0</v>
      </c>
      <c r="BM127" s="12">
        <f t="shared" si="2310"/>
        <v>0</v>
      </c>
      <c r="BN127" s="12">
        <f t="shared" si="2310"/>
        <v>0</v>
      </c>
      <c r="BO127" s="12">
        <f t="shared" si="2310"/>
        <v>0</v>
      </c>
      <c r="BP127" s="12">
        <f t="shared" si="2310"/>
        <v>0</v>
      </c>
      <c r="BQ127" s="12">
        <f>SUM(BQ128)</f>
        <v>0</v>
      </c>
      <c r="BR127" s="12">
        <f t="shared" si="2310"/>
        <v>0</v>
      </c>
      <c r="BS127" s="12">
        <f t="shared" si="2310"/>
        <v>0</v>
      </c>
      <c r="BT127" s="12">
        <f t="shared" si="2310"/>
        <v>0</v>
      </c>
      <c r="BU127" s="12">
        <f t="shared" si="2310"/>
        <v>0</v>
      </c>
      <c r="BV127" s="12">
        <f t="shared" si="2310"/>
        <v>0</v>
      </c>
      <c r="BW127" s="12">
        <f t="shared" si="2310"/>
        <v>0</v>
      </c>
      <c r="BX127" s="12">
        <f t="shared" si="2310"/>
        <v>0</v>
      </c>
      <c r="BY127" s="12">
        <f t="shared" ref="BY127:CC127" si="2314">SUM(BY128)</f>
        <v>0</v>
      </c>
      <c r="BZ127" s="12">
        <f t="shared" si="2314"/>
        <v>0</v>
      </c>
      <c r="CA127" s="12">
        <f t="shared" si="2314"/>
        <v>0</v>
      </c>
      <c r="CB127" s="12">
        <f t="shared" si="2314"/>
        <v>0</v>
      </c>
      <c r="CC127" s="12">
        <f t="shared" si="2314"/>
        <v>0</v>
      </c>
      <c r="CD127" s="12">
        <f t="shared" ref="CD127:CU127" si="2315">SUM(CD128)</f>
        <v>0</v>
      </c>
      <c r="CE127" s="12">
        <f t="shared" si="2315"/>
        <v>0</v>
      </c>
      <c r="CF127" s="12">
        <f t="shared" si="2315"/>
        <v>0</v>
      </c>
      <c r="CG127" s="12">
        <f t="shared" si="2315"/>
        <v>0</v>
      </c>
      <c r="CH127" s="12">
        <f t="shared" si="2315"/>
        <v>0</v>
      </c>
      <c r="CI127" s="12">
        <f t="shared" si="2315"/>
        <v>0</v>
      </c>
      <c r="CJ127" s="12">
        <f t="shared" si="2315"/>
        <v>0</v>
      </c>
      <c r="CK127" s="12">
        <f t="shared" si="2315"/>
        <v>0</v>
      </c>
      <c r="CL127" s="12">
        <f t="shared" si="2315"/>
        <v>0</v>
      </c>
      <c r="CM127" s="12">
        <f t="shared" si="2315"/>
        <v>0</v>
      </c>
      <c r="CN127" s="12">
        <f t="shared" si="2315"/>
        <v>0</v>
      </c>
      <c r="CO127" s="12">
        <f t="shared" si="2315"/>
        <v>0</v>
      </c>
      <c r="CP127" s="12">
        <f t="shared" si="2315"/>
        <v>0</v>
      </c>
      <c r="CQ127" s="12">
        <f t="shared" si="2315"/>
        <v>0</v>
      </c>
      <c r="CR127" s="12">
        <f t="shared" si="2315"/>
        <v>0</v>
      </c>
      <c r="CS127" s="12">
        <f t="shared" si="2315"/>
        <v>0</v>
      </c>
      <c r="CT127" s="12">
        <f t="shared" si="2315"/>
        <v>0</v>
      </c>
      <c r="CU127" s="12">
        <f t="shared" si="2315"/>
        <v>0</v>
      </c>
      <c r="CV127" s="12">
        <f t="shared" si="2310"/>
        <v>0</v>
      </c>
      <c r="CW127" s="12">
        <f t="shared" si="2310"/>
        <v>0</v>
      </c>
      <c r="CX127" s="12">
        <f t="shared" si="2310"/>
        <v>0</v>
      </c>
      <c r="CY127" s="12">
        <f t="shared" si="2310"/>
        <v>0</v>
      </c>
      <c r="CZ127" s="12">
        <f t="shared" si="2310"/>
        <v>0</v>
      </c>
      <c r="DA127" s="12">
        <f t="shared" si="2310"/>
        <v>0</v>
      </c>
      <c r="DB127" s="12">
        <f t="shared" si="2310"/>
        <v>0</v>
      </c>
      <c r="DC127" s="12">
        <f t="shared" si="2310"/>
        <v>0</v>
      </c>
      <c r="DD127" s="12">
        <f t="shared" si="2310"/>
        <v>0</v>
      </c>
      <c r="DE127" s="12">
        <f t="shared" si="2310"/>
        <v>0</v>
      </c>
      <c r="DF127" s="12">
        <f t="shared" si="2310"/>
        <v>0</v>
      </c>
      <c r="DG127" s="12">
        <f t="shared" si="2310"/>
        <v>0</v>
      </c>
      <c r="DH127" s="12">
        <f t="shared" si="2310"/>
        <v>0</v>
      </c>
      <c r="DI127" s="12">
        <f t="shared" si="2310"/>
        <v>0</v>
      </c>
      <c r="DJ127" s="12">
        <f t="shared" si="2310"/>
        <v>0</v>
      </c>
      <c r="DK127" s="12">
        <f t="shared" si="2310"/>
        <v>0</v>
      </c>
      <c r="DL127" s="12">
        <f t="shared" si="2310"/>
        <v>0</v>
      </c>
      <c r="DM127" s="12">
        <f t="shared" si="2310"/>
        <v>0</v>
      </c>
      <c r="DN127" s="12">
        <f t="shared" si="2310"/>
        <v>0</v>
      </c>
      <c r="DO127" s="12">
        <f t="shared" si="2310"/>
        <v>0</v>
      </c>
      <c r="DP127" s="12">
        <f t="shared" si="2310"/>
        <v>0</v>
      </c>
      <c r="DQ127" s="12">
        <f t="shared" si="2310"/>
        <v>0</v>
      </c>
      <c r="DR127" s="12">
        <f t="shared" si="2310"/>
        <v>0</v>
      </c>
      <c r="DS127" s="12">
        <f t="shared" si="2310"/>
        <v>0</v>
      </c>
      <c r="DT127" s="12">
        <f t="shared" si="2310"/>
        <v>0</v>
      </c>
      <c r="DU127" s="12">
        <f t="shared" si="2310"/>
        <v>0</v>
      </c>
      <c r="DV127" s="12">
        <f t="shared" si="2310"/>
        <v>0</v>
      </c>
      <c r="DW127" s="12">
        <f t="shared" si="2310"/>
        <v>0</v>
      </c>
      <c r="DX127" s="12">
        <f t="shared" si="2310"/>
        <v>0</v>
      </c>
      <c r="DY127" s="12">
        <f t="shared" si="2310"/>
        <v>0</v>
      </c>
      <c r="DZ127" s="12">
        <f t="shared" si="2310"/>
        <v>0</v>
      </c>
      <c r="EA127" s="12">
        <f t="shared" si="2310"/>
        <v>0</v>
      </c>
      <c r="EB127" s="12">
        <f t="shared" si="2310"/>
        <v>0</v>
      </c>
      <c r="EC127" s="12">
        <f t="shared" si="2310"/>
        <v>0</v>
      </c>
      <c r="ED127" s="12">
        <f t="shared" si="2310"/>
        <v>0</v>
      </c>
      <c r="EE127" s="12">
        <f t="shared" si="2310"/>
        <v>0</v>
      </c>
      <c r="EF127" s="12">
        <f t="shared" si="2310"/>
        <v>0</v>
      </c>
      <c r="EG127" s="12">
        <f t="shared" si="2310"/>
        <v>0</v>
      </c>
      <c r="EH127" s="12">
        <f t="shared" si="2310"/>
        <v>0</v>
      </c>
      <c r="EI127" s="12">
        <f t="shared" si="2310"/>
        <v>0</v>
      </c>
      <c r="EJ127" s="12">
        <f t="shared" si="2310"/>
        <v>0</v>
      </c>
      <c r="EK127" s="12">
        <f t="shared" si="2310"/>
        <v>0</v>
      </c>
      <c r="EL127" s="12">
        <f t="shared" si="2310"/>
        <v>0</v>
      </c>
      <c r="EM127" s="12">
        <f t="shared" si="2310"/>
        <v>0</v>
      </c>
      <c r="EN127" s="12">
        <f t="shared" si="2310"/>
        <v>0</v>
      </c>
      <c r="EO127" s="12">
        <f t="shared" si="2310"/>
        <v>0</v>
      </c>
      <c r="EP127" s="12">
        <f t="shared" si="2310"/>
        <v>0</v>
      </c>
      <c r="EQ127" s="12">
        <f t="shared" si="2310"/>
        <v>0</v>
      </c>
      <c r="ER127" s="12">
        <f t="shared" si="2310"/>
        <v>0</v>
      </c>
      <c r="ES127" s="12">
        <f t="shared" si="2310"/>
        <v>0</v>
      </c>
      <c r="ET127" s="12">
        <f t="shared" si="2310"/>
        <v>0</v>
      </c>
      <c r="EU127" s="12">
        <f t="shared" si="2310"/>
        <v>0</v>
      </c>
      <c r="EV127" s="12">
        <f t="shared" si="2310"/>
        <v>0</v>
      </c>
      <c r="EW127" s="12">
        <f t="shared" si="2310"/>
        <v>0</v>
      </c>
      <c r="EX127" s="12">
        <f t="shared" si="2310"/>
        <v>0</v>
      </c>
      <c r="EY127" s="12">
        <f t="shared" si="2310"/>
        <v>0</v>
      </c>
      <c r="EZ127" s="12">
        <f t="shared" si="2310"/>
        <v>0</v>
      </c>
      <c r="FA127" s="12">
        <f t="shared" si="2310"/>
        <v>0</v>
      </c>
      <c r="FB127" s="12">
        <f t="shared" si="2310"/>
        <v>0</v>
      </c>
      <c r="FC127" s="12">
        <f t="shared" si="2310"/>
        <v>0</v>
      </c>
      <c r="FD127" s="12">
        <f t="shared" si="2310"/>
        <v>0</v>
      </c>
      <c r="FE127" s="12">
        <f t="shared" si="2310"/>
        <v>0</v>
      </c>
      <c r="FF127" s="12">
        <f>SUM(FF128)</f>
        <v>0</v>
      </c>
      <c r="FG127" s="12">
        <f>SUM(FG128)</f>
        <v>0</v>
      </c>
      <c r="FH127" s="12">
        <f>SUM(FH128)</f>
        <v>0</v>
      </c>
      <c r="FI127" s="12">
        <f t="shared" si="2310"/>
        <v>0</v>
      </c>
      <c r="FJ127" s="12">
        <f t="shared" si="2310"/>
        <v>0</v>
      </c>
      <c r="FK127" s="12">
        <f t="shared" si="2310"/>
        <v>0</v>
      </c>
      <c r="FL127" s="12">
        <f t="shared" si="2310"/>
        <v>0</v>
      </c>
      <c r="FM127" s="12">
        <f t="shared" si="2310"/>
        <v>0</v>
      </c>
      <c r="FN127" s="12">
        <f t="shared" si="2310"/>
        <v>0</v>
      </c>
      <c r="FO127" s="12">
        <f t="shared" si="2310"/>
        <v>0</v>
      </c>
      <c r="FP127" s="12">
        <f t="shared" si="2310"/>
        <v>0</v>
      </c>
      <c r="FQ127" s="12">
        <f t="shared" si="2310"/>
        <v>0</v>
      </c>
      <c r="FR127" s="12">
        <f t="shared" si="2310"/>
        <v>0</v>
      </c>
      <c r="FS127" s="12">
        <f t="shared" si="2310"/>
        <v>0</v>
      </c>
      <c r="FT127" s="12">
        <f t="shared" si="2310"/>
        <v>0</v>
      </c>
      <c r="FU127" s="12">
        <f t="shared" si="2310"/>
        <v>0</v>
      </c>
      <c r="FV127" s="12">
        <f t="shared" si="2310"/>
        <v>0</v>
      </c>
      <c r="FW127" s="12">
        <f t="shared" si="2310"/>
        <v>0</v>
      </c>
      <c r="FX127" s="12">
        <f t="shared" si="2310"/>
        <v>0</v>
      </c>
      <c r="FY127" s="12">
        <f t="shared" si="2310"/>
        <v>0</v>
      </c>
      <c r="FZ127" s="12">
        <f t="shared" si="2310"/>
        <v>0</v>
      </c>
      <c r="GA127" s="12">
        <f t="shared" si="2310"/>
        <v>0</v>
      </c>
      <c r="GB127" s="12">
        <f t="shared" si="2310"/>
        <v>0</v>
      </c>
      <c r="GC127" s="12">
        <f t="shared" si="2310"/>
        <v>0</v>
      </c>
      <c r="GD127" s="12">
        <f t="shared" si="2310"/>
        <v>0</v>
      </c>
      <c r="GE127" s="12">
        <f t="shared" si="2310"/>
        <v>0</v>
      </c>
      <c r="GF127" s="12">
        <f t="shared" si="2310"/>
        <v>0</v>
      </c>
      <c r="GG127" s="12">
        <f t="shared" si="2310"/>
        <v>0</v>
      </c>
      <c r="GH127" s="12">
        <f t="shared" si="2310"/>
        <v>0</v>
      </c>
      <c r="GI127" s="12">
        <f t="shared" si="2310"/>
        <v>0</v>
      </c>
      <c r="GJ127" s="12">
        <f t="shared" si="2310"/>
        <v>0</v>
      </c>
      <c r="GK127" s="12">
        <f t="shared" si="2310"/>
        <v>0</v>
      </c>
      <c r="GL127" s="12">
        <f t="shared" si="2310"/>
        <v>0</v>
      </c>
      <c r="GM127" s="12">
        <f t="shared" si="2310"/>
        <v>0</v>
      </c>
      <c r="GN127" s="12">
        <f t="shared" si="2310"/>
        <v>0</v>
      </c>
      <c r="GO127" s="12">
        <f t="shared" si="2310"/>
        <v>0</v>
      </c>
      <c r="GP127" s="12">
        <f t="shared" si="2310"/>
        <v>0</v>
      </c>
      <c r="GQ127" s="12">
        <f t="shared" si="2310"/>
        <v>0</v>
      </c>
      <c r="GR127" s="12">
        <f t="shared" si="2310"/>
        <v>0</v>
      </c>
      <c r="GS127" s="12">
        <f t="shared" si="2310"/>
        <v>0</v>
      </c>
      <c r="GT127" s="12">
        <f t="shared" si="2310"/>
        <v>0</v>
      </c>
      <c r="GU127" s="12">
        <f t="shared" si="2310"/>
        <v>0</v>
      </c>
      <c r="GV127" s="12">
        <f t="shared" si="2310"/>
        <v>0</v>
      </c>
      <c r="GW127" s="12">
        <f t="shared" si="2310"/>
        <v>0</v>
      </c>
      <c r="GX127" s="12">
        <f t="shared" si="2310"/>
        <v>0</v>
      </c>
      <c r="GY127" s="12">
        <f t="shared" si="2310"/>
        <v>0</v>
      </c>
      <c r="GZ127" s="12">
        <f t="shared" si="2310"/>
        <v>0</v>
      </c>
      <c r="HA127" s="12">
        <f t="shared" si="2310"/>
        <v>0</v>
      </c>
      <c r="HB127" s="12">
        <f t="shared" si="2310"/>
        <v>0</v>
      </c>
      <c r="HC127" s="12">
        <f t="shared" si="2310"/>
        <v>0</v>
      </c>
      <c r="HD127" s="12">
        <f t="shared" si="2310"/>
        <v>0</v>
      </c>
      <c r="HE127" s="12">
        <f t="shared" si="2310"/>
        <v>0</v>
      </c>
      <c r="HF127" s="12">
        <f t="shared" si="2310"/>
        <v>0</v>
      </c>
      <c r="HG127" s="12">
        <f t="shared" si="2310"/>
        <v>0</v>
      </c>
      <c r="HH127" s="12">
        <f t="shared" si="2310"/>
        <v>0</v>
      </c>
      <c r="HI127" s="12">
        <f t="shared" si="2310"/>
        <v>0</v>
      </c>
      <c r="HJ127" s="12">
        <f t="shared" si="2310"/>
        <v>0</v>
      </c>
      <c r="HK127" s="12">
        <f t="shared" si="2310"/>
        <v>0</v>
      </c>
      <c r="HL127" s="12">
        <f t="shared" si="2310"/>
        <v>0</v>
      </c>
      <c r="HM127" s="12">
        <f t="shared" si="2310"/>
        <v>0</v>
      </c>
      <c r="HN127" s="12">
        <f t="shared" si="2310"/>
        <v>0</v>
      </c>
      <c r="HO127" s="12">
        <f t="shared" si="2310"/>
        <v>0</v>
      </c>
      <c r="HP127" s="12">
        <f t="shared" si="2310"/>
        <v>0</v>
      </c>
      <c r="HQ127" s="12">
        <f t="shared" si="2310"/>
        <v>0</v>
      </c>
      <c r="HR127" s="12">
        <f t="shared" si="2310"/>
        <v>0</v>
      </c>
      <c r="HS127" s="12">
        <f t="shared" si="2310"/>
        <v>0</v>
      </c>
      <c r="HT127" s="12">
        <f t="shared" si="2310"/>
        <v>0</v>
      </c>
      <c r="HU127" s="12">
        <f t="shared" si="2310"/>
        <v>0</v>
      </c>
      <c r="HV127" s="12">
        <f t="shared" si="2310"/>
        <v>0</v>
      </c>
      <c r="HW127" s="12">
        <f t="shared" si="2310"/>
        <v>0</v>
      </c>
      <c r="HX127" s="12">
        <f t="shared" si="2310"/>
        <v>0</v>
      </c>
      <c r="HY127" s="12">
        <f t="shared" si="2310"/>
        <v>0</v>
      </c>
      <c r="HZ127" s="12">
        <f t="shared" si="2310"/>
        <v>0</v>
      </c>
      <c r="IA127" s="12">
        <f t="shared" si="2310"/>
        <v>0</v>
      </c>
      <c r="IB127" s="12">
        <f t="shared" si="2310"/>
        <v>0</v>
      </c>
      <c r="IC127" s="12">
        <f t="shared" si="2310"/>
        <v>0</v>
      </c>
      <c r="ID127" s="12">
        <f t="shared" si="2310"/>
        <v>0</v>
      </c>
      <c r="IE127" s="12">
        <f t="shared" si="2310"/>
        <v>0</v>
      </c>
      <c r="IF127" s="12">
        <f t="shared" si="2310"/>
        <v>0</v>
      </c>
      <c r="IG127" s="12">
        <f t="shared" si="2310"/>
        <v>0</v>
      </c>
      <c r="IH127" s="12">
        <f t="shared" si="2310"/>
        <v>0</v>
      </c>
      <c r="II127" s="12">
        <f t="shared" si="2310"/>
        <v>0</v>
      </c>
      <c r="IJ127" s="12">
        <f t="shared" si="2310"/>
        <v>300</v>
      </c>
      <c r="IK127" s="12">
        <f t="shared" si="2310"/>
        <v>300</v>
      </c>
      <c r="IL127" s="12">
        <f t="shared" si="2310"/>
        <v>0</v>
      </c>
      <c r="IM127" s="12">
        <f t="shared" si="2310"/>
        <v>0</v>
      </c>
      <c r="IN127" s="12">
        <f t="shared" si="2310"/>
        <v>0</v>
      </c>
      <c r="IO127" s="12">
        <f t="shared" si="2310"/>
        <v>0</v>
      </c>
      <c r="IP127" s="12">
        <f t="shared" si="2310"/>
        <v>0</v>
      </c>
      <c r="IQ127" s="12">
        <f t="shared" si="2310"/>
        <v>0</v>
      </c>
      <c r="IR127" s="12">
        <f t="shared" si="2310"/>
        <v>0</v>
      </c>
      <c r="IS127" s="12">
        <f t="shared" si="2310"/>
        <v>0</v>
      </c>
      <c r="IT127" s="12">
        <f t="shared" si="2310"/>
        <v>0</v>
      </c>
      <c r="IU127" s="12">
        <f t="shared" si="2310"/>
        <v>0</v>
      </c>
      <c r="IV127" s="12">
        <f t="shared" si="2310"/>
        <v>0</v>
      </c>
      <c r="IW127" s="12">
        <f t="shared" si="2310"/>
        <v>0</v>
      </c>
      <c r="IX127" s="12">
        <f t="shared" si="2310"/>
        <v>0</v>
      </c>
      <c r="IY127" s="12">
        <f t="shared" si="2310"/>
        <v>0</v>
      </c>
      <c r="IZ127" s="12">
        <f t="shared" si="2310"/>
        <v>0</v>
      </c>
      <c r="JA127" s="12">
        <f t="shared" si="2310"/>
        <v>0</v>
      </c>
      <c r="JB127" s="12">
        <f t="shared" si="2310"/>
        <v>0</v>
      </c>
      <c r="JC127" s="12">
        <f t="shared" si="2310"/>
        <v>0</v>
      </c>
      <c r="JD127" s="12">
        <f t="shared" si="2310"/>
        <v>0</v>
      </c>
      <c r="JE127" s="12">
        <f t="shared" si="2310"/>
        <v>0</v>
      </c>
      <c r="JF127" s="12">
        <f t="shared" si="2310"/>
        <v>0</v>
      </c>
      <c r="JG127" s="12">
        <f t="shared" si="2310"/>
        <v>0</v>
      </c>
      <c r="JH127" s="12">
        <f t="shared" si="2310"/>
        <v>0</v>
      </c>
      <c r="JI127" s="12">
        <f t="shared" si="2310"/>
        <v>0</v>
      </c>
      <c r="JJ127" s="12">
        <f t="shared" si="2310"/>
        <v>0</v>
      </c>
      <c r="JK127" s="12">
        <f t="shared" si="2310"/>
        <v>0</v>
      </c>
      <c r="JL127" s="12">
        <f t="shared" si="2310"/>
        <v>0</v>
      </c>
      <c r="JM127" s="12">
        <f t="shared" si="2310"/>
        <v>0</v>
      </c>
      <c r="JN127" s="12">
        <f t="shared" si="2310"/>
        <v>0</v>
      </c>
      <c r="JO127" s="12">
        <f t="shared" si="2310"/>
        <v>0</v>
      </c>
      <c r="JP127" s="12">
        <f t="shared" si="2310"/>
        <v>0</v>
      </c>
      <c r="JQ127" s="12">
        <f t="shared" si="2310"/>
        <v>0</v>
      </c>
      <c r="JR127" s="12">
        <f t="shared" si="2310"/>
        <v>0</v>
      </c>
      <c r="JS127" s="12">
        <f t="shared" si="2310"/>
        <v>0</v>
      </c>
      <c r="JT127" s="12">
        <f t="shared" si="2310"/>
        <v>0</v>
      </c>
      <c r="JU127" s="12">
        <f t="shared" si="2310"/>
        <v>300</v>
      </c>
      <c r="JV127" s="12">
        <f t="shared" si="2310"/>
        <v>300</v>
      </c>
      <c r="JW127" s="12">
        <f t="shared" si="2310"/>
        <v>0</v>
      </c>
      <c r="JX127" s="12">
        <f t="shared" si="2310"/>
        <v>0</v>
      </c>
      <c r="JY127" s="12">
        <f t="shared" si="2310"/>
        <v>0</v>
      </c>
      <c r="JZ127" s="12">
        <f t="shared" si="2310"/>
        <v>0</v>
      </c>
      <c r="KA127" s="12">
        <f t="shared" si="2310"/>
        <v>0</v>
      </c>
      <c r="KB127" s="12">
        <f t="shared" si="2310"/>
        <v>0</v>
      </c>
      <c r="KC127" s="12">
        <f t="shared" si="2310"/>
        <v>0</v>
      </c>
      <c r="KD127" s="12">
        <f t="shared" si="2310"/>
        <v>0</v>
      </c>
      <c r="KE127" s="12">
        <f t="shared" si="2310"/>
        <v>0</v>
      </c>
      <c r="KF127" s="12">
        <f t="shared" si="2310"/>
        <v>0</v>
      </c>
      <c r="KG127" s="12">
        <f t="shared" si="2310"/>
        <v>0</v>
      </c>
      <c r="KH127" s="12">
        <f t="shared" si="2310"/>
        <v>0</v>
      </c>
      <c r="KI127" s="12">
        <f t="shared" si="2310"/>
        <v>0</v>
      </c>
      <c r="KJ127" s="12">
        <f t="shared" si="2310"/>
        <v>0</v>
      </c>
      <c r="KK127" s="12">
        <f t="shared" si="2310"/>
        <v>0</v>
      </c>
      <c r="KL127" s="12">
        <f t="shared" si="2310"/>
        <v>0</v>
      </c>
    </row>
    <row r="128" spans="1:298" x14ac:dyDescent="0.25">
      <c r="A128" s="5">
        <v>7300</v>
      </c>
      <c r="B128" s="9" t="s">
        <v>266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1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/>
      <c r="AM128" s="13"/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1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13">
        <v>0</v>
      </c>
      <c r="BI128" s="13">
        <v>0</v>
      </c>
      <c r="BJ128" s="13">
        <v>0</v>
      </c>
      <c r="BK128" s="13">
        <v>0</v>
      </c>
      <c r="BL128" s="13">
        <v>0</v>
      </c>
      <c r="BM128" s="13">
        <v>0</v>
      </c>
      <c r="BN128" s="13">
        <v>0</v>
      </c>
      <c r="BO128" s="13">
        <v>0</v>
      </c>
      <c r="BP128" s="13">
        <v>0</v>
      </c>
      <c r="BQ128" s="13">
        <v>0</v>
      </c>
      <c r="BR128" s="13">
        <v>0</v>
      </c>
      <c r="BS128" s="13">
        <v>0</v>
      </c>
      <c r="BT128" s="13">
        <v>0</v>
      </c>
      <c r="BU128" s="13">
        <v>0</v>
      </c>
      <c r="BV128" s="13">
        <v>0</v>
      </c>
      <c r="BW128" s="13"/>
      <c r="BX128" s="13"/>
      <c r="BY128" s="13">
        <v>0</v>
      </c>
      <c r="BZ128" s="13">
        <v>0</v>
      </c>
      <c r="CA128" s="13">
        <v>0</v>
      </c>
      <c r="CB128" s="13">
        <v>0</v>
      </c>
      <c r="CC128" s="13">
        <v>0</v>
      </c>
      <c r="CD128" s="13">
        <v>0</v>
      </c>
      <c r="CE128" s="13">
        <v>0</v>
      </c>
      <c r="CF128" s="13">
        <v>0</v>
      </c>
      <c r="CG128" s="13">
        <v>0</v>
      </c>
      <c r="CH128" s="13">
        <v>0</v>
      </c>
      <c r="CI128" s="13">
        <v>0</v>
      </c>
      <c r="CJ128" s="13">
        <v>0</v>
      </c>
      <c r="CK128" s="13">
        <v>0</v>
      </c>
      <c r="CL128" s="13">
        <v>0</v>
      </c>
      <c r="CM128" s="13">
        <v>0</v>
      </c>
      <c r="CN128" s="13">
        <v>0</v>
      </c>
      <c r="CO128" s="13">
        <v>0</v>
      </c>
      <c r="CP128" s="13">
        <v>0</v>
      </c>
      <c r="CQ128" s="13">
        <v>0</v>
      </c>
      <c r="CR128" s="13">
        <v>0</v>
      </c>
      <c r="CS128" s="13">
        <v>0</v>
      </c>
      <c r="CT128" s="13">
        <v>0</v>
      </c>
      <c r="CU128" s="13">
        <v>0</v>
      </c>
      <c r="CV128" s="13">
        <v>0</v>
      </c>
      <c r="CW128" s="13">
        <v>0</v>
      </c>
      <c r="CX128" s="13">
        <v>0</v>
      </c>
      <c r="CY128" s="13">
        <v>0</v>
      </c>
      <c r="CZ128" s="13">
        <v>0</v>
      </c>
      <c r="DA128" s="13">
        <v>0</v>
      </c>
      <c r="DB128" s="13">
        <v>0</v>
      </c>
      <c r="DC128" s="13">
        <v>0</v>
      </c>
      <c r="DD128" s="13">
        <v>0</v>
      </c>
      <c r="DE128" s="13">
        <v>0</v>
      </c>
      <c r="DF128" s="13">
        <v>0</v>
      </c>
      <c r="DG128" s="13">
        <v>0</v>
      </c>
      <c r="DH128" s="13"/>
      <c r="DI128" s="13"/>
      <c r="DJ128" s="13">
        <v>0</v>
      </c>
      <c r="DK128" s="13">
        <v>0</v>
      </c>
      <c r="DL128" s="13">
        <v>0</v>
      </c>
      <c r="DM128" s="13">
        <v>0</v>
      </c>
      <c r="DN128" s="13">
        <v>0</v>
      </c>
      <c r="DO128" s="13">
        <v>0</v>
      </c>
      <c r="DP128" s="13">
        <v>0</v>
      </c>
      <c r="DQ128" s="13">
        <v>0</v>
      </c>
      <c r="DR128" s="13">
        <v>0</v>
      </c>
      <c r="DS128" s="13">
        <v>0</v>
      </c>
      <c r="DT128" s="13">
        <v>0</v>
      </c>
      <c r="DU128" s="13">
        <v>0</v>
      </c>
      <c r="DV128" s="13">
        <v>0</v>
      </c>
      <c r="DW128" s="13">
        <v>0</v>
      </c>
      <c r="DX128" s="13">
        <v>0</v>
      </c>
      <c r="DY128" s="13">
        <v>0</v>
      </c>
      <c r="DZ128" s="13">
        <v>0</v>
      </c>
      <c r="EA128" s="13">
        <v>0</v>
      </c>
      <c r="EB128" s="13">
        <v>0</v>
      </c>
      <c r="EC128" s="13">
        <v>0</v>
      </c>
      <c r="ED128" s="13">
        <v>0</v>
      </c>
      <c r="EE128" s="13">
        <v>0</v>
      </c>
      <c r="EF128" s="13">
        <v>0</v>
      </c>
      <c r="EG128" s="13">
        <v>0</v>
      </c>
      <c r="EH128" s="13">
        <v>0</v>
      </c>
      <c r="EI128" s="13">
        <v>0</v>
      </c>
      <c r="EJ128" s="13">
        <v>0</v>
      </c>
      <c r="EK128" s="13">
        <v>0</v>
      </c>
      <c r="EL128" s="13">
        <v>0</v>
      </c>
      <c r="EM128" s="13">
        <v>0</v>
      </c>
      <c r="EN128" s="13">
        <v>0</v>
      </c>
      <c r="EO128" s="13">
        <v>0</v>
      </c>
      <c r="EP128" s="13">
        <v>0</v>
      </c>
      <c r="EQ128" s="13">
        <v>0</v>
      </c>
      <c r="ER128" s="13">
        <v>0</v>
      </c>
      <c r="ES128" s="13"/>
      <c r="ET128" s="13"/>
      <c r="EU128" s="13">
        <v>0</v>
      </c>
      <c r="EV128" s="13">
        <v>0</v>
      </c>
      <c r="EW128" s="13">
        <v>0</v>
      </c>
      <c r="EX128" s="13">
        <v>0</v>
      </c>
      <c r="EY128" s="13">
        <v>0</v>
      </c>
      <c r="EZ128" s="13">
        <v>0</v>
      </c>
      <c r="FA128" s="13">
        <v>0</v>
      </c>
      <c r="FB128" s="13">
        <v>0</v>
      </c>
      <c r="FC128" s="13">
        <v>0</v>
      </c>
      <c r="FD128" s="13">
        <v>0</v>
      </c>
      <c r="FE128" s="13">
        <v>0</v>
      </c>
      <c r="FF128" s="13">
        <v>0</v>
      </c>
      <c r="FG128" s="13">
        <v>0</v>
      </c>
      <c r="FH128" s="13">
        <v>0</v>
      </c>
      <c r="FI128" s="13">
        <v>0</v>
      </c>
      <c r="FJ128" s="13">
        <v>0</v>
      </c>
      <c r="FK128" s="13">
        <v>0</v>
      </c>
      <c r="FL128" s="13">
        <v>0</v>
      </c>
      <c r="FM128" s="13">
        <v>0</v>
      </c>
      <c r="FN128" s="13">
        <v>0</v>
      </c>
      <c r="FO128" s="13">
        <v>0</v>
      </c>
      <c r="FP128" s="13">
        <v>0</v>
      </c>
      <c r="FQ128" s="13">
        <v>0</v>
      </c>
      <c r="FR128" s="13">
        <v>0</v>
      </c>
      <c r="FS128" s="13">
        <v>0</v>
      </c>
      <c r="FT128" s="13">
        <v>0</v>
      </c>
      <c r="FU128" s="13">
        <v>0</v>
      </c>
      <c r="FV128" s="13">
        <v>0</v>
      </c>
      <c r="FW128" s="13">
        <v>0</v>
      </c>
      <c r="FX128" s="13">
        <v>0</v>
      </c>
      <c r="FY128" s="13">
        <v>0</v>
      </c>
      <c r="FZ128" s="13">
        <v>0</v>
      </c>
      <c r="GA128" s="13">
        <v>0</v>
      </c>
      <c r="GB128" s="13">
        <v>0</v>
      </c>
      <c r="GC128" s="13">
        <v>0</v>
      </c>
      <c r="GD128" s="13"/>
      <c r="GE128" s="13"/>
      <c r="GF128" s="13">
        <v>0</v>
      </c>
      <c r="GG128" s="13">
        <v>0</v>
      </c>
      <c r="GH128" s="13">
        <v>0</v>
      </c>
      <c r="GI128" s="13">
        <v>0</v>
      </c>
      <c r="GJ128" s="13">
        <v>0</v>
      </c>
      <c r="GK128" s="13">
        <v>0</v>
      </c>
      <c r="GL128" s="13">
        <v>0</v>
      </c>
      <c r="GM128" s="13">
        <v>0</v>
      </c>
      <c r="GN128" s="13">
        <v>0</v>
      </c>
      <c r="GO128" s="13">
        <v>0</v>
      </c>
      <c r="GP128" s="13">
        <v>0</v>
      </c>
      <c r="GQ128" s="13">
        <v>0</v>
      </c>
      <c r="GR128" s="13">
        <v>0</v>
      </c>
      <c r="GS128" s="13">
        <v>0</v>
      </c>
      <c r="GT128" s="13">
        <v>0</v>
      </c>
      <c r="GU128" s="13">
        <v>0</v>
      </c>
      <c r="GV128" s="13">
        <v>0</v>
      </c>
      <c r="GW128" s="13">
        <v>0</v>
      </c>
      <c r="GX128" s="13">
        <v>0</v>
      </c>
      <c r="GY128" s="13">
        <v>0</v>
      </c>
      <c r="GZ128" s="13">
        <v>0</v>
      </c>
      <c r="HA128" s="13">
        <v>0</v>
      </c>
      <c r="HB128" s="13">
        <v>0</v>
      </c>
      <c r="HC128" s="13">
        <v>0</v>
      </c>
      <c r="HD128" s="13">
        <v>0</v>
      </c>
      <c r="HE128" s="13">
        <v>0</v>
      </c>
      <c r="HF128" s="13">
        <v>0</v>
      </c>
      <c r="HG128" s="13">
        <v>0</v>
      </c>
      <c r="HH128" s="13">
        <v>0</v>
      </c>
      <c r="HI128" s="13">
        <v>0</v>
      </c>
      <c r="HJ128" s="13">
        <v>0</v>
      </c>
      <c r="HK128" s="13">
        <v>0</v>
      </c>
      <c r="HL128" s="13">
        <v>0</v>
      </c>
      <c r="HM128" s="13">
        <v>0</v>
      </c>
      <c r="HN128" s="13">
        <v>0</v>
      </c>
      <c r="HO128" s="13"/>
      <c r="HP128" s="13"/>
      <c r="HQ128" s="13">
        <v>0</v>
      </c>
      <c r="HR128" s="13">
        <v>0</v>
      </c>
      <c r="HS128" s="13">
        <v>0</v>
      </c>
      <c r="HT128" s="13">
        <v>0</v>
      </c>
      <c r="HU128" s="13">
        <v>0</v>
      </c>
      <c r="HV128" s="13">
        <v>0</v>
      </c>
      <c r="HW128" s="13">
        <v>0</v>
      </c>
      <c r="HX128" s="13">
        <v>0</v>
      </c>
      <c r="HY128" s="13">
        <v>0</v>
      </c>
      <c r="HZ128" s="13">
        <v>0</v>
      </c>
      <c r="IA128" s="13">
        <v>0</v>
      </c>
      <c r="IB128" s="13">
        <v>0</v>
      </c>
      <c r="IC128" s="13">
        <v>0</v>
      </c>
      <c r="ID128" s="13">
        <v>0</v>
      </c>
      <c r="IE128" s="13">
        <v>0</v>
      </c>
      <c r="IF128" s="13">
        <v>0</v>
      </c>
      <c r="IG128" s="13">
        <v>0</v>
      </c>
      <c r="IH128" s="13">
        <v>0</v>
      </c>
      <c r="II128" s="13">
        <v>0</v>
      </c>
      <c r="IJ128" s="13">
        <v>300</v>
      </c>
      <c r="IK128" s="13">
        <v>300</v>
      </c>
      <c r="IL128" s="13">
        <v>0</v>
      </c>
      <c r="IM128" s="13">
        <v>0</v>
      </c>
      <c r="IN128" s="13">
        <v>0</v>
      </c>
      <c r="IO128" s="13">
        <v>0</v>
      </c>
      <c r="IP128" s="13">
        <v>0</v>
      </c>
      <c r="IQ128" s="13">
        <v>0</v>
      </c>
      <c r="IR128" s="13">
        <v>0</v>
      </c>
      <c r="IS128" s="13">
        <v>0</v>
      </c>
      <c r="IT128" s="13">
        <v>0</v>
      </c>
      <c r="IU128" s="13">
        <v>0</v>
      </c>
      <c r="IV128" s="13">
        <v>0</v>
      </c>
      <c r="IW128" s="13">
        <v>0</v>
      </c>
      <c r="IX128" s="13">
        <v>0</v>
      </c>
      <c r="IY128" s="13">
        <v>0</v>
      </c>
      <c r="IZ128" s="13"/>
      <c r="JA128" s="13"/>
      <c r="JB128" s="13">
        <f>C128+BY128+AN128+DJ128+EU128+GF128+HQ128</f>
        <v>0</v>
      </c>
      <c r="JC128" s="13">
        <f>D128+BZ128+AO128+DK128+EV128+GG128+HR128</f>
        <v>0</v>
      </c>
      <c r="JD128" s="13">
        <f>E128+CA128+AP128+DL128+EW128+GH128+HS128</f>
        <v>0</v>
      </c>
      <c r="JE128" s="13">
        <f>F128+CB128+AQ128+DM128+EX128+GI128+HT128</f>
        <v>0</v>
      </c>
      <c r="JF128" s="13">
        <f>G128+CC128+AR128+DN128+EY128+GJ128+HU128</f>
        <v>0</v>
      </c>
      <c r="JG128" s="13">
        <f>H128+CD128+AS128+DO128+EZ128+GK128+HV128</f>
        <v>0</v>
      </c>
      <c r="JH128" s="13">
        <f>I128+CE128+AT128+DP128+FA128+GL128+HW128</f>
        <v>0</v>
      </c>
      <c r="JI128" s="13">
        <f>J128+CF128+AU128+DQ128+FB128+GM128+HX128</f>
        <v>0</v>
      </c>
      <c r="JJ128" s="13">
        <f>K128+CG128+AV128+DR128+FC128+GN128+HY128</f>
        <v>0</v>
      </c>
      <c r="JK128" s="13">
        <f>L128+CH128+AW128+DS128+FD128+GO128+HZ128</f>
        <v>0</v>
      </c>
      <c r="JL128" s="13">
        <f>M128+CI128+AX128+DT128+FE128+GP128+IA128</f>
        <v>0</v>
      </c>
      <c r="JM128" s="13">
        <f>N128+CJ128+AY128+DU128+FF128+GQ128+IB128</f>
        <v>0</v>
      </c>
      <c r="JN128" s="13">
        <f>O128+CK128+AZ128+DV128+FG128+GR128+IC128</f>
        <v>0</v>
      </c>
      <c r="JO128" s="13">
        <f>P128+CL128+BA128+DW128+FH128+GS128+ID128</f>
        <v>0</v>
      </c>
      <c r="JP128" s="13">
        <f>Q128+CM128+BB128+DX128+FI128+GT128+IE128</f>
        <v>0</v>
      </c>
      <c r="JQ128" s="13">
        <f>R128+CN128+BC128+DY128+FJ128+GU128+IF128</f>
        <v>0</v>
      </c>
      <c r="JR128" s="13">
        <f>S128+CO128+BD128+DZ128+FK128+GV128+IG128</f>
        <v>0</v>
      </c>
      <c r="JS128" s="13">
        <f>T128+CP128+BE128+EA128+FL128+GW128+IH128</f>
        <v>0</v>
      </c>
      <c r="JT128" s="13">
        <f>U128+CQ128+BF128+EB128+FM128+GX128+II128</f>
        <v>0</v>
      </c>
      <c r="JU128" s="13">
        <f>V128+CR128+BG128+EC128+FN128+GY128+IJ128</f>
        <v>300</v>
      </c>
      <c r="JV128" s="13">
        <f>W128+CS128+BH128+ED128+FO128+GZ128+IK128</f>
        <v>300</v>
      </c>
      <c r="JW128" s="13">
        <f>X128+CT128+BI128+EE128+FP128+HA128+IL128</f>
        <v>0</v>
      </c>
      <c r="JX128" s="13">
        <f>Y128+CU128+BJ128+EF128+FQ128+HB128+IM128</f>
        <v>0</v>
      </c>
      <c r="JY128" s="13">
        <f>Z128+BK128+CV128+EG128+FR128+HC128+IN128</f>
        <v>0</v>
      </c>
      <c r="JZ128" s="13">
        <f>AA128+BL128+CW128+EH128+FS128+HD128+IO128</f>
        <v>0</v>
      </c>
      <c r="KA128" s="13">
        <f>AB128+BM128+CX128+EI128+FT128+HE128+IP128</f>
        <v>0</v>
      </c>
      <c r="KB128" s="13">
        <f>AC128+BN128+CY128+EJ128+FU128+HF128+IQ128</f>
        <v>0</v>
      </c>
      <c r="KC128" s="13">
        <f>AD128+BO128+CZ128+EK128+FV128+HG128+IR128</f>
        <v>0</v>
      </c>
      <c r="KD128" s="13">
        <f>AE128+BP128+DA128+EL128+FW128+HH128+IS128</f>
        <v>0</v>
      </c>
      <c r="KE128" s="13">
        <f>AF128+BQ128+DB128+EM128+FX128+HI128+IT128</f>
        <v>0</v>
      </c>
      <c r="KF128" s="13">
        <f>AG128+BR128+DC128+EN128+FY128+HJ128+IU128</f>
        <v>0</v>
      </c>
      <c r="KG128" s="13">
        <f>AH128+BS128+DD128+EO128+FZ128+HK128+IV128</f>
        <v>0</v>
      </c>
      <c r="KH128" s="13">
        <f>AI128+BT128+DE128+EP128+GA128+HL128+IW128</f>
        <v>0</v>
      </c>
      <c r="KI128" s="13">
        <f>AJ128+BU128+DF128+EQ128+GB128+HM128+IX128</f>
        <v>0</v>
      </c>
      <c r="KJ128" s="13">
        <f>AK128+BV128+DG128+ER128+GC128+HN128+IY128</f>
        <v>0</v>
      </c>
      <c r="KK128" s="13">
        <f>AL128+BW128+DH128+ES128+GD128+HO128+IZ128</f>
        <v>0</v>
      </c>
      <c r="KL128" s="13">
        <f>AM128+BX128+DI128+ET128+GE128+HP128+JA128</f>
        <v>0</v>
      </c>
    </row>
    <row r="129" spans="1:320" ht="15" customHeight="1" x14ac:dyDescent="0.25">
      <c r="A129" s="5">
        <v>74</v>
      </c>
      <c r="B129" s="8" t="s">
        <v>101</v>
      </c>
      <c r="C129" s="12">
        <f t="shared" ref="C129:K129" si="2316">SUM(C130:C131)</f>
        <v>4000000</v>
      </c>
      <c r="D129" s="12">
        <f t="shared" ref="D129" si="2317">SUM(D130:D131)</f>
        <v>0</v>
      </c>
      <c r="E129" s="12">
        <f t="shared" si="2316"/>
        <v>0</v>
      </c>
      <c r="F129" s="12">
        <f t="shared" si="2316"/>
        <v>0</v>
      </c>
      <c r="G129" s="12">
        <f t="shared" ref="G129" si="2318">SUM(G130:G131)</f>
        <v>0</v>
      </c>
      <c r="H129" s="12">
        <f t="shared" si="2316"/>
        <v>0</v>
      </c>
      <c r="I129" s="12">
        <f t="shared" si="2316"/>
        <v>0</v>
      </c>
      <c r="J129" s="12">
        <f t="shared" ref="J129" si="2319">SUM(J130:J131)</f>
        <v>0</v>
      </c>
      <c r="K129" s="12">
        <f t="shared" si="2316"/>
        <v>0</v>
      </c>
      <c r="L129" s="12">
        <f>SUM(L130:L131)</f>
        <v>0</v>
      </c>
      <c r="M129" s="12">
        <f>SUM(M130:M131)</f>
        <v>0</v>
      </c>
      <c r="N129" s="12">
        <f>SUM(N130:N131)</f>
        <v>0</v>
      </c>
      <c r="O129" s="12">
        <f t="shared" ref="O129" si="2320">SUM(O130:O131)</f>
        <v>0</v>
      </c>
      <c r="P129" s="12">
        <f t="shared" ref="P129:S129" si="2321">SUM(P130:P131)</f>
        <v>0</v>
      </c>
      <c r="Q129" s="12">
        <f>SUM(Q130:Q131)</f>
        <v>0</v>
      </c>
      <c r="R129" s="12">
        <f t="shared" ref="R129" si="2322">SUM(R130:R131)</f>
        <v>0</v>
      </c>
      <c r="S129" s="12">
        <f t="shared" si="2321"/>
        <v>0</v>
      </c>
      <c r="T129" s="12">
        <f>SUM(T130:T131)</f>
        <v>0</v>
      </c>
      <c r="U129" s="12">
        <f t="shared" ref="U129" si="2323">SUM(U130:U131)</f>
        <v>0</v>
      </c>
      <c r="V129" s="12">
        <f t="shared" ref="V129:Y129" si="2324">SUM(V130:V131)</f>
        <v>0</v>
      </c>
      <c r="W129" s="12">
        <f t="shared" si="2324"/>
        <v>0</v>
      </c>
      <c r="X129" s="12">
        <f t="shared" ref="X129" si="2325">SUM(X130:X131)</f>
        <v>0</v>
      </c>
      <c r="Y129" s="12">
        <f t="shared" si="2324"/>
        <v>0</v>
      </c>
      <c r="Z129" s="12">
        <f t="shared" ref="Z129:AD129" si="2326">SUM(Z130:Z131)</f>
        <v>0</v>
      </c>
      <c r="AA129" s="12">
        <f t="shared" si="2326"/>
        <v>0</v>
      </c>
      <c r="AB129" s="12">
        <f t="shared" ref="AB129:AK129" si="2327">SUM(AB130:AB131)</f>
        <v>0</v>
      </c>
      <c r="AC129" s="12">
        <f t="shared" si="2326"/>
        <v>0</v>
      </c>
      <c r="AD129" s="12">
        <f t="shared" si="2326"/>
        <v>0</v>
      </c>
      <c r="AE129" s="12">
        <f t="shared" si="2327"/>
        <v>0</v>
      </c>
      <c r="AF129" s="12">
        <f t="shared" ref="AF129" si="2328">SUM(AF130:AF131)</f>
        <v>0</v>
      </c>
      <c r="AG129" s="12">
        <f t="shared" ref="AG129:AI129" si="2329">SUM(AG130:AG131)</f>
        <v>0</v>
      </c>
      <c r="AH129" s="12">
        <f t="shared" si="2329"/>
        <v>0</v>
      </c>
      <c r="AI129" s="12">
        <f t="shared" si="2329"/>
        <v>0</v>
      </c>
      <c r="AJ129" s="12">
        <f t="shared" si="2327"/>
        <v>0</v>
      </c>
      <c r="AK129" s="12">
        <f t="shared" si="2327"/>
        <v>0</v>
      </c>
      <c r="AL129" s="12">
        <f t="shared" ref="AL129:AM129" si="2330">SUM(AL130:AL131)</f>
        <v>0</v>
      </c>
      <c r="AM129" s="12">
        <f t="shared" si="2330"/>
        <v>0</v>
      </c>
      <c r="AN129" s="12">
        <f t="shared" ref="AN129" si="2331">SUM(AN130:AN131)</f>
        <v>0</v>
      </c>
      <c r="AO129" s="12">
        <f>SUM(AO130:AO131)</f>
        <v>0</v>
      </c>
      <c r="AP129" s="12">
        <f>SUM(AP130:AP131)</f>
        <v>0</v>
      </c>
      <c r="AQ129" s="12">
        <f t="shared" ref="AQ129" si="2332">SUM(AQ130:AQ131)</f>
        <v>0</v>
      </c>
      <c r="AR129" s="12">
        <f>SUM(AR130:AR131)</f>
        <v>0</v>
      </c>
      <c r="AS129" s="12">
        <f>SUM(AS130:AS131)</f>
        <v>0</v>
      </c>
      <c r="AT129" s="12">
        <f t="shared" ref="AT129" si="2333">SUM(AT130:AT131)</f>
        <v>0</v>
      </c>
      <c r="AU129" s="12">
        <f>SUM(AU130:AU131)</f>
        <v>0</v>
      </c>
      <c r="AV129" s="12">
        <f>SUM(AV130:AV131)</f>
        <v>0</v>
      </c>
      <c r="AW129" s="12">
        <f t="shared" ref="AW129" si="2334">SUM(AW130:AW131)</f>
        <v>0</v>
      </c>
      <c r="AX129" s="12">
        <f>SUM(AX130:AX131)</f>
        <v>0</v>
      </c>
      <c r="AY129" s="12">
        <f t="shared" ref="AY129" si="2335">SUM(AY131)</f>
        <v>0</v>
      </c>
      <c r="AZ129" s="12">
        <f t="shared" ref="AZ129" si="2336">SUM(AZ130:AZ131)</f>
        <v>0</v>
      </c>
      <c r="BA129" s="12">
        <f>SUM(BA130:BA131)</f>
        <v>0</v>
      </c>
      <c r="BB129" s="12">
        <f>SUM(BB131)</f>
        <v>0</v>
      </c>
      <c r="BC129" s="12">
        <f t="shared" ref="BC129:BD129" si="2337">SUM(BC130:BC131)</f>
        <v>0</v>
      </c>
      <c r="BD129" s="12">
        <f t="shared" si="2337"/>
        <v>0</v>
      </c>
      <c r="BE129" s="12">
        <f>SUM(BE130:BE131)</f>
        <v>0</v>
      </c>
      <c r="BF129" s="12">
        <f>SUM(BF130:BF131)</f>
        <v>0</v>
      </c>
      <c r="BG129" s="12">
        <f>SUM(BG130:BG131)</f>
        <v>0</v>
      </c>
      <c r="BH129" s="12">
        <f>SUM(BH130:BH131)</f>
        <v>0</v>
      </c>
      <c r="BI129" s="12">
        <f t="shared" ref="BI129" si="2338">SUM(BI130:BI131)</f>
        <v>0</v>
      </c>
      <c r="BJ129" s="12">
        <f>SUM(BJ130:BJ131)</f>
        <v>0</v>
      </c>
      <c r="BK129" s="12">
        <f t="shared" ref="BK129:BN129" si="2339">SUM(BK130:BK131)</f>
        <v>0</v>
      </c>
      <c r="BL129" s="12">
        <f t="shared" ref="BL129" si="2340">SUM(BL130:BL131)</f>
        <v>0</v>
      </c>
      <c r="BM129" s="12">
        <f t="shared" si="2339"/>
        <v>0</v>
      </c>
      <c r="BN129" s="12">
        <f t="shared" si="2339"/>
        <v>0</v>
      </c>
      <c r="BO129" s="12">
        <f t="shared" ref="BO129:BV129" si="2341">SUM(BO130:BO131)</f>
        <v>0</v>
      </c>
      <c r="BP129" s="12">
        <f t="shared" ref="BP129" si="2342">SUM(BP130:BP131)</f>
        <v>0</v>
      </c>
      <c r="BQ129" s="12">
        <f>SUM(BQ130:BQ131)</f>
        <v>0</v>
      </c>
      <c r="BR129" s="12">
        <f t="shared" ref="BR129:BT129" si="2343">SUM(BR130:BR131)</f>
        <v>0</v>
      </c>
      <c r="BS129" s="12">
        <f t="shared" si="2343"/>
        <v>0</v>
      </c>
      <c r="BT129" s="12">
        <f t="shared" si="2343"/>
        <v>0</v>
      </c>
      <c r="BU129" s="12">
        <f t="shared" si="2341"/>
        <v>0</v>
      </c>
      <c r="BV129" s="12">
        <f t="shared" si="2341"/>
        <v>0</v>
      </c>
      <c r="BW129" s="12">
        <f t="shared" ref="BW129:BX129" si="2344">SUM(BW130:BW131)</f>
        <v>0</v>
      </c>
      <c r="BX129" s="12">
        <f t="shared" si="2344"/>
        <v>0</v>
      </c>
      <c r="BY129" s="12">
        <f t="shared" ref="BY129" si="2345">SUM(BY130:BY131)</f>
        <v>0</v>
      </c>
      <c r="BZ129" s="12">
        <f>SUM(BZ130:BZ131)</f>
        <v>0</v>
      </c>
      <c r="CA129" s="12">
        <f>SUM(CA130:CA131)</f>
        <v>0</v>
      </c>
      <c r="CB129" s="12">
        <f t="shared" ref="CB129" si="2346">SUM(CB130:CB131)</f>
        <v>0</v>
      </c>
      <c r="CC129" s="12">
        <f>SUM(CC130:CC131)</f>
        <v>0</v>
      </c>
      <c r="CD129" s="12">
        <f>SUM(CD130:CD131)</f>
        <v>0</v>
      </c>
      <c r="CE129" s="12">
        <f t="shared" ref="CE129" si="2347">SUM(CE130:CE131)</f>
        <v>0</v>
      </c>
      <c r="CF129" s="12">
        <f>SUM(CF130:CF131)</f>
        <v>0</v>
      </c>
      <c r="CG129" s="12">
        <f>SUM(CG130:CG131)</f>
        <v>0</v>
      </c>
      <c r="CH129" s="12">
        <f t="shared" ref="CH129" si="2348">SUM(CH130:CH131)</f>
        <v>0</v>
      </c>
      <c r="CI129" s="12">
        <f>SUM(CI130:CI131)</f>
        <v>0</v>
      </c>
      <c r="CJ129" s="12">
        <f>SUM(CJ131)</f>
        <v>0</v>
      </c>
      <c r="CK129" s="12">
        <f t="shared" ref="CK129" si="2349">SUM(CK130:CK131)</f>
        <v>0</v>
      </c>
      <c r="CL129" s="12">
        <f t="shared" ref="CL129:CQ129" si="2350">SUM(CL130:CL131)</f>
        <v>0</v>
      </c>
      <c r="CM129" s="12">
        <f>SUM(CM131)</f>
        <v>0</v>
      </c>
      <c r="CN129" s="12">
        <f t="shared" ref="CN129:CO129" si="2351">SUM(CN130:CN131)</f>
        <v>0</v>
      </c>
      <c r="CO129" s="12">
        <f t="shared" si="2351"/>
        <v>0</v>
      </c>
      <c r="CP129" s="12">
        <f t="shared" si="2350"/>
        <v>0</v>
      </c>
      <c r="CQ129" s="12">
        <f t="shared" si="2350"/>
        <v>0</v>
      </c>
      <c r="CR129" s="12">
        <f>SUM(CR130:CR131)</f>
        <v>0</v>
      </c>
      <c r="CS129" s="12">
        <f>SUM(CS130:CS131)</f>
        <v>0</v>
      </c>
      <c r="CT129" s="12">
        <f t="shared" ref="CT129" si="2352">SUM(CT130:CT131)</f>
        <v>0</v>
      </c>
      <c r="CU129" s="12">
        <f>SUM(CU130:CU131)</f>
        <v>0</v>
      </c>
      <c r="CV129" s="12">
        <f t="shared" ref="CV129:DE129" si="2353">SUM(CV130:CV131)</f>
        <v>0</v>
      </c>
      <c r="CW129" s="12">
        <f t="shared" ref="CW129" si="2354">SUM(CW130:CW131)</f>
        <v>0</v>
      </c>
      <c r="CX129" s="12">
        <f t="shared" si="2353"/>
        <v>0</v>
      </c>
      <c r="CY129" s="12">
        <f t="shared" si="2353"/>
        <v>0</v>
      </c>
      <c r="CZ129" s="12">
        <f t="shared" si="2353"/>
        <v>0</v>
      </c>
      <c r="DA129" s="12">
        <f t="shared" ref="DA129:DB129" si="2355">SUM(DA130:DA131)</f>
        <v>0</v>
      </c>
      <c r="DB129" s="12">
        <f t="shared" si="2355"/>
        <v>0</v>
      </c>
      <c r="DC129" s="12">
        <f t="shared" ref="DC129" si="2356">SUM(DC130:DC131)</f>
        <v>0</v>
      </c>
      <c r="DD129" s="12">
        <f t="shared" si="2353"/>
        <v>0</v>
      </c>
      <c r="DE129" s="12">
        <f t="shared" si="2353"/>
        <v>0</v>
      </c>
      <c r="DF129" s="12">
        <f t="shared" ref="DF129:DJ129" si="2357">SUM(DF130:DF131)</f>
        <v>0</v>
      </c>
      <c r="DG129" s="12">
        <f t="shared" si="2357"/>
        <v>0</v>
      </c>
      <c r="DH129" s="12">
        <f t="shared" ref="DH129:DI129" si="2358">SUM(DH130:DH131)</f>
        <v>0</v>
      </c>
      <c r="DI129" s="12">
        <f t="shared" si="2358"/>
        <v>0</v>
      </c>
      <c r="DJ129" s="12">
        <f t="shared" si="2357"/>
        <v>0</v>
      </c>
      <c r="DK129" s="12">
        <f t="shared" ref="DK129:FK129" si="2359">SUM(DK130:DK131)</f>
        <v>0</v>
      </c>
      <c r="DL129" s="12">
        <f t="shared" si="2359"/>
        <v>0</v>
      </c>
      <c r="DM129" s="12">
        <f t="shared" ref="DM129" si="2360">SUM(DM130:DM131)</f>
        <v>0</v>
      </c>
      <c r="DN129" s="12">
        <f t="shared" si="2359"/>
        <v>0</v>
      </c>
      <c r="DO129" s="12">
        <f t="shared" si="2359"/>
        <v>0</v>
      </c>
      <c r="DP129" s="12">
        <f t="shared" ref="DP129" si="2361">SUM(DP130:DP131)</f>
        <v>0</v>
      </c>
      <c r="DQ129" s="12">
        <f t="shared" si="2359"/>
        <v>0</v>
      </c>
      <c r="DR129" s="12">
        <f t="shared" si="2359"/>
        <v>0</v>
      </c>
      <c r="DS129" s="12">
        <f t="shared" ref="DS129" si="2362">SUM(DS130:DS131)</f>
        <v>0</v>
      </c>
      <c r="DT129" s="12">
        <f t="shared" si="2359"/>
        <v>0</v>
      </c>
      <c r="DU129" s="12">
        <f t="shared" si="2359"/>
        <v>0</v>
      </c>
      <c r="DV129" s="12">
        <f t="shared" ref="DV129" si="2363">SUM(DV130:DV131)</f>
        <v>0</v>
      </c>
      <c r="DW129" s="12">
        <f t="shared" si="2359"/>
        <v>0</v>
      </c>
      <c r="DX129" s="12">
        <f t="shared" si="2359"/>
        <v>0</v>
      </c>
      <c r="DY129" s="12">
        <f t="shared" ref="DY129:DZ129" si="2364">SUM(DY130:DY131)</f>
        <v>0</v>
      </c>
      <c r="DZ129" s="12">
        <f t="shared" si="2364"/>
        <v>0</v>
      </c>
      <c r="EA129" s="12">
        <f t="shared" si="2359"/>
        <v>0</v>
      </c>
      <c r="EB129" s="12">
        <f t="shared" si="2359"/>
        <v>0</v>
      </c>
      <c r="EC129" s="12">
        <f t="shared" ref="EC129:EL129" si="2365">SUM(EC130:EC131)</f>
        <v>0</v>
      </c>
      <c r="ED129" s="12">
        <f t="shared" si="2365"/>
        <v>0</v>
      </c>
      <c r="EE129" s="12">
        <f t="shared" ref="EE129" si="2366">SUM(EE130:EE131)</f>
        <v>0</v>
      </c>
      <c r="EF129" s="12">
        <f t="shared" si="2365"/>
        <v>0</v>
      </c>
      <c r="EG129" s="12">
        <f t="shared" si="2365"/>
        <v>0</v>
      </c>
      <c r="EH129" s="12">
        <f t="shared" ref="EH129" si="2367">SUM(EH130:EH131)</f>
        <v>0</v>
      </c>
      <c r="EI129" s="12">
        <f t="shared" si="2365"/>
        <v>0</v>
      </c>
      <c r="EJ129" s="12">
        <f t="shared" si="2365"/>
        <v>0</v>
      </c>
      <c r="EK129" s="12">
        <f t="shared" si="2365"/>
        <v>0</v>
      </c>
      <c r="EL129" s="12">
        <f t="shared" si="2365"/>
        <v>0</v>
      </c>
      <c r="EM129" s="12">
        <f t="shared" ref="EM129:EU129" si="2368">SUM(EM130:EM131)</f>
        <v>0</v>
      </c>
      <c r="EN129" s="12">
        <f t="shared" ref="EN129:EP129" si="2369">SUM(EN130:EN131)</f>
        <v>0</v>
      </c>
      <c r="EO129" s="12">
        <f t="shared" si="2369"/>
        <v>0</v>
      </c>
      <c r="EP129" s="12">
        <f t="shared" si="2369"/>
        <v>0</v>
      </c>
      <c r="EQ129" s="12">
        <f t="shared" si="2368"/>
        <v>0</v>
      </c>
      <c r="ER129" s="12">
        <f t="shared" si="2368"/>
        <v>0</v>
      </c>
      <c r="ES129" s="12">
        <f t="shared" ref="ES129:ET129" si="2370">SUM(ES130:ES131)</f>
        <v>0</v>
      </c>
      <c r="ET129" s="12">
        <f t="shared" si="2370"/>
        <v>0</v>
      </c>
      <c r="EU129" s="12">
        <f t="shared" si="2368"/>
        <v>0</v>
      </c>
      <c r="EV129" s="12">
        <f t="shared" si="2359"/>
        <v>0</v>
      </c>
      <c r="EW129" s="12">
        <f t="shared" si="2359"/>
        <v>0</v>
      </c>
      <c r="EX129" s="12">
        <f t="shared" ref="EX129" si="2371">SUM(EX130:EX131)</f>
        <v>0</v>
      </c>
      <c r="EY129" s="12">
        <f t="shared" si="2359"/>
        <v>0</v>
      </c>
      <c r="EZ129" s="12">
        <f t="shared" si="2359"/>
        <v>0</v>
      </c>
      <c r="FA129" s="12">
        <f t="shared" ref="FA129" si="2372">SUM(FA130:FA131)</f>
        <v>0</v>
      </c>
      <c r="FB129" s="12">
        <f t="shared" si="2359"/>
        <v>0</v>
      </c>
      <c r="FC129" s="12">
        <f t="shared" si="2359"/>
        <v>0</v>
      </c>
      <c r="FD129" s="12">
        <f t="shared" ref="FD129:FE129" si="2373">SUM(FD130:FD131)</f>
        <v>0</v>
      </c>
      <c r="FE129" s="12">
        <f t="shared" si="2373"/>
        <v>0</v>
      </c>
      <c r="FF129" s="12">
        <f>SUM(FF131)</f>
        <v>0</v>
      </c>
      <c r="FG129" s="12">
        <f>SUM(FG130:FG131)</f>
        <v>0</v>
      </c>
      <c r="FH129" s="12">
        <f>SUM(FH130:FH131)</f>
        <v>0</v>
      </c>
      <c r="FI129" s="12">
        <f t="shared" si="2359"/>
        <v>0</v>
      </c>
      <c r="FJ129" s="12">
        <f t="shared" ref="FJ129" si="2374">SUM(FJ130:FJ131)</f>
        <v>0</v>
      </c>
      <c r="FK129" s="12">
        <f t="shared" si="2359"/>
        <v>0</v>
      </c>
      <c r="FL129" s="12">
        <f t="shared" ref="FL129:FM129" si="2375">SUM(FL130:FL131)</f>
        <v>0</v>
      </c>
      <c r="FM129" s="12">
        <f t="shared" si="2375"/>
        <v>0</v>
      </c>
      <c r="FN129" s="12">
        <f t="shared" ref="FN129:FW129" si="2376">SUM(FN130:FN131)</f>
        <v>0</v>
      </c>
      <c r="FO129" s="12">
        <f t="shared" si="2376"/>
        <v>0</v>
      </c>
      <c r="FP129" s="12">
        <f t="shared" ref="FP129" si="2377">SUM(FP130:FP131)</f>
        <v>0</v>
      </c>
      <c r="FQ129" s="12">
        <f t="shared" si="2376"/>
        <v>0</v>
      </c>
      <c r="FR129" s="12">
        <f t="shared" si="2376"/>
        <v>0</v>
      </c>
      <c r="FS129" s="12">
        <f t="shared" ref="FS129" si="2378">SUM(FS130:FS131)</f>
        <v>0</v>
      </c>
      <c r="FT129" s="12">
        <f t="shared" si="2376"/>
        <v>0</v>
      </c>
      <c r="FU129" s="12">
        <f t="shared" si="2376"/>
        <v>0</v>
      </c>
      <c r="FV129" s="12">
        <f t="shared" si="2376"/>
        <v>0</v>
      </c>
      <c r="FW129" s="12">
        <f t="shared" si="2376"/>
        <v>0</v>
      </c>
      <c r="FX129" s="12">
        <f t="shared" ref="FX129:GF129" si="2379">SUM(FX130:FX131)</f>
        <v>0</v>
      </c>
      <c r="FY129" s="12">
        <f t="shared" ref="FY129" si="2380">SUM(FY130:FY131)</f>
        <v>0</v>
      </c>
      <c r="FZ129" s="12">
        <f t="shared" ref="FZ129:GA129" si="2381">SUM(FZ130:FZ131)</f>
        <v>0</v>
      </c>
      <c r="GA129" s="12">
        <f t="shared" si="2381"/>
        <v>0</v>
      </c>
      <c r="GB129" s="12">
        <f t="shared" si="2379"/>
        <v>0</v>
      </c>
      <c r="GC129" s="12">
        <f t="shared" si="2379"/>
        <v>0</v>
      </c>
      <c r="GD129" s="12">
        <f t="shared" ref="GD129:GE129" si="2382">SUM(GD130:GD131)</f>
        <v>0</v>
      </c>
      <c r="GE129" s="12">
        <f t="shared" si="2382"/>
        <v>0</v>
      </c>
      <c r="GF129" s="12">
        <f t="shared" si="2379"/>
        <v>0</v>
      </c>
      <c r="GG129" s="12">
        <f t="shared" ref="GG129:IA129" si="2383">SUM(GG130:GG131)</f>
        <v>0</v>
      </c>
      <c r="GH129" s="12">
        <f t="shared" si="2383"/>
        <v>0</v>
      </c>
      <c r="GI129" s="12">
        <f t="shared" ref="GI129" si="2384">SUM(GI130:GI131)</f>
        <v>0</v>
      </c>
      <c r="GJ129" s="12">
        <f t="shared" si="2383"/>
        <v>0</v>
      </c>
      <c r="GK129" s="12">
        <f t="shared" si="2383"/>
        <v>0</v>
      </c>
      <c r="GL129" s="12">
        <f t="shared" ref="GL129" si="2385">SUM(GL130:GL131)</f>
        <v>0</v>
      </c>
      <c r="GM129" s="12">
        <f t="shared" si="2383"/>
        <v>0</v>
      </c>
      <c r="GN129" s="12">
        <f t="shared" si="2383"/>
        <v>0</v>
      </c>
      <c r="GO129" s="12">
        <f t="shared" ref="GO129" si="2386">SUM(GO130:GO131)</f>
        <v>0</v>
      </c>
      <c r="GP129" s="12">
        <f t="shared" si="2383"/>
        <v>0</v>
      </c>
      <c r="GQ129" s="12">
        <f t="shared" ref="GQ129:GT129" si="2387">SUM(GQ131)</f>
        <v>0</v>
      </c>
      <c r="GR129" s="12">
        <f t="shared" ref="GR129" si="2388">SUM(GR130:GR131)</f>
        <v>0</v>
      </c>
      <c r="GS129" s="12">
        <f t="shared" ref="GS129:GX129" si="2389">SUM(GS130:GS131)</f>
        <v>0</v>
      </c>
      <c r="GT129" s="12">
        <f t="shared" si="2387"/>
        <v>0</v>
      </c>
      <c r="GU129" s="12">
        <f t="shared" ref="GU129:GV129" si="2390">SUM(GU130:GU131)</f>
        <v>0</v>
      </c>
      <c r="GV129" s="12">
        <f t="shared" si="2390"/>
        <v>0</v>
      </c>
      <c r="GW129" s="12">
        <f t="shared" si="2389"/>
        <v>0</v>
      </c>
      <c r="GX129" s="12">
        <f t="shared" si="2389"/>
        <v>0</v>
      </c>
      <c r="GY129" s="12">
        <f t="shared" ref="GY129:HH129" si="2391">SUM(GY130:GY131)</f>
        <v>0</v>
      </c>
      <c r="GZ129" s="12">
        <f t="shared" si="2391"/>
        <v>0</v>
      </c>
      <c r="HA129" s="12">
        <f t="shared" ref="HA129" si="2392">SUM(HA130:HA131)</f>
        <v>0</v>
      </c>
      <c r="HB129" s="12">
        <f t="shared" si="2391"/>
        <v>0</v>
      </c>
      <c r="HC129" s="12">
        <f t="shared" si="2391"/>
        <v>0</v>
      </c>
      <c r="HD129" s="12">
        <f t="shared" ref="HD129" si="2393">SUM(HD130:HD131)</f>
        <v>0</v>
      </c>
      <c r="HE129" s="12">
        <f t="shared" si="2391"/>
        <v>0</v>
      </c>
      <c r="HF129" s="12">
        <f t="shared" si="2391"/>
        <v>0</v>
      </c>
      <c r="HG129" s="12">
        <f t="shared" si="2391"/>
        <v>0</v>
      </c>
      <c r="HH129" s="12">
        <f t="shared" si="2391"/>
        <v>0</v>
      </c>
      <c r="HI129" s="12">
        <f t="shared" ref="HI129:HQ129" si="2394">SUM(HI130:HI131)</f>
        <v>0</v>
      </c>
      <c r="HJ129" s="12">
        <f t="shared" ref="HJ129" si="2395">SUM(HJ130:HJ131)</f>
        <v>0</v>
      </c>
      <c r="HK129" s="12">
        <f t="shared" ref="HK129:HL129" si="2396">SUM(HK130:HK131)</f>
        <v>0</v>
      </c>
      <c r="HL129" s="12">
        <f t="shared" si="2396"/>
        <v>0</v>
      </c>
      <c r="HM129" s="12">
        <f t="shared" si="2394"/>
        <v>0</v>
      </c>
      <c r="HN129" s="12">
        <f t="shared" si="2394"/>
        <v>0</v>
      </c>
      <c r="HO129" s="12">
        <f t="shared" ref="HO129:HP129" si="2397">SUM(HO130:HO131)</f>
        <v>0</v>
      </c>
      <c r="HP129" s="12">
        <f t="shared" si="2397"/>
        <v>0</v>
      </c>
      <c r="HQ129" s="12">
        <f t="shared" si="2394"/>
        <v>120000</v>
      </c>
      <c r="HR129" s="12">
        <f t="shared" si="2383"/>
        <v>121357.9</v>
      </c>
      <c r="HS129" s="12">
        <f t="shared" si="2383"/>
        <v>5000</v>
      </c>
      <c r="HT129" s="12">
        <f t="shared" ref="HT129" si="2398">SUM(HT130:HT131)</f>
        <v>0</v>
      </c>
      <c r="HU129" s="12">
        <f t="shared" si="2383"/>
        <v>0</v>
      </c>
      <c r="HV129" s="12">
        <f t="shared" si="2383"/>
        <v>0</v>
      </c>
      <c r="HW129" s="12">
        <f t="shared" ref="HW129" si="2399">SUM(HW130:HW131)</f>
        <v>0</v>
      </c>
      <c r="HX129" s="12">
        <f t="shared" si="2383"/>
        <v>0</v>
      </c>
      <c r="HY129" s="12">
        <f t="shared" si="2383"/>
        <v>0</v>
      </c>
      <c r="HZ129" s="12">
        <f t="shared" ref="HZ129" si="2400">SUM(HZ130:HZ131)</f>
        <v>0</v>
      </c>
      <c r="IA129" s="12">
        <f t="shared" si="2383"/>
        <v>20000</v>
      </c>
      <c r="IB129" s="12">
        <f t="shared" ref="IB129:IE129" si="2401">SUM(IB131)</f>
        <v>20000</v>
      </c>
      <c r="IC129" s="12">
        <f t="shared" ref="IC129" si="2402">SUM(IC130:IC131)</f>
        <v>0</v>
      </c>
      <c r="ID129" s="12">
        <f t="shared" ref="ID129:II129" si="2403">SUM(ID130:ID131)</f>
        <v>161000</v>
      </c>
      <c r="IE129" s="12">
        <f t="shared" si="2401"/>
        <v>97000</v>
      </c>
      <c r="IF129" s="12">
        <f t="shared" ref="IF129:IG129" si="2404">SUM(IF130:IF131)</f>
        <v>100000</v>
      </c>
      <c r="IG129" s="12">
        <f t="shared" si="2404"/>
        <v>129900</v>
      </c>
      <c r="IH129" s="12">
        <f t="shared" si="2403"/>
        <v>129900</v>
      </c>
      <c r="II129" s="12">
        <f t="shared" si="2403"/>
        <v>0</v>
      </c>
      <c r="IJ129" s="12">
        <f t="shared" ref="IJ129:JJ129" si="2405">SUM(IJ130:IJ131)</f>
        <v>10000</v>
      </c>
      <c r="IK129" s="12">
        <f t="shared" si="2405"/>
        <v>10000</v>
      </c>
      <c r="IL129" s="12">
        <f t="shared" ref="IL129" si="2406">SUM(IL130:IL131)</f>
        <v>0</v>
      </c>
      <c r="IM129" s="12">
        <f t="shared" si="2405"/>
        <v>0</v>
      </c>
      <c r="IN129" s="12">
        <f t="shared" si="2405"/>
        <v>0</v>
      </c>
      <c r="IO129" s="12">
        <f t="shared" ref="IO129" si="2407">SUM(IO130:IO131)</f>
        <v>0</v>
      </c>
      <c r="IP129" s="12">
        <f t="shared" si="2405"/>
        <v>0</v>
      </c>
      <c r="IQ129" s="12">
        <f t="shared" si="2405"/>
        <v>0</v>
      </c>
      <c r="IR129" s="12">
        <f t="shared" ref="IR129:IY129" si="2408">SUM(IR130:IR131)</f>
        <v>0</v>
      </c>
      <c r="IS129" s="12">
        <f t="shared" ref="IS129" si="2409">SUM(IS130:IS131)</f>
        <v>0</v>
      </c>
      <c r="IT129" s="12">
        <f t="shared" si="2408"/>
        <v>0</v>
      </c>
      <c r="IU129" s="12">
        <f t="shared" ref="IU129:IW129" si="2410">SUM(IU130:IU131)</f>
        <v>0</v>
      </c>
      <c r="IV129" s="12">
        <f t="shared" si="2410"/>
        <v>0</v>
      </c>
      <c r="IW129" s="12">
        <f t="shared" si="2410"/>
        <v>0</v>
      </c>
      <c r="IX129" s="12">
        <f t="shared" si="2408"/>
        <v>0</v>
      </c>
      <c r="IY129" s="12">
        <f t="shared" si="2408"/>
        <v>0</v>
      </c>
      <c r="IZ129" s="12">
        <f t="shared" ref="IZ129:JA129" si="2411">SUM(IZ130:IZ131)</f>
        <v>0</v>
      </c>
      <c r="JA129" s="12">
        <f t="shared" si="2411"/>
        <v>0</v>
      </c>
      <c r="JB129" s="12">
        <f t="shared" si="2405"/>
        <v>4120000</v>
      </c>
      <c r="JC129" s="12">
        <f t="shared" ref="JC129" si="2412">SUM(JC130:JC131)</f>
        <v>121357.9</v>
      </c>
      <c r="JD129" s="12">
        <f t="shared" si="2405"/>
        <v>5000</v>
      </c>
      <c r="JE129" s="12">
        <f t="shared" si="2405"/>
        <v>0</v>
      </c>
      <c r="JF129" s="12">
        <f t="shared" ref="JF129" si="2413">SUM(JF130:JF131)</f>
        <v>0</v>
      </c>
      <c r="JG129" s="12">
        <f t="shared" si="2405"/>
        <v>0</v>
      </c>
      <c r="JH129" s="12">
        <f t="shared" si="2405"/>
        <v>0</v>
      </c>
      <c r="JI129" s="12">
        <f t="shared" ref="JI129" si="2414">SUM(JI130:JI131)</f>
        <v>0</v>
      </c>
      <c r="JJ129" s="12">
        <f t="shared" si="2405"/>
        <v>0</v>
      </c>
      <c r="JK129" s="12">
        <f t="shared" ref="JK129:JL129" si="2415">SUM(JK130:JK131)</f>
        <v>0</v>
      </c>
      <c r="JL129" s="12">
        <f t="shared" si="2415"/>
        <v>20000</v>
      </c>
      <c r="JM129" s="12">
        <f t="shared" ref="JM129:JU129" si="2416">SUM(JM130:JM131)</f>
        <v>20000</v>
      </c>
      <c r="JN129" s="12">
        <f t="shared" si="2416"/>
        <v>0</v>
      </c>
      <c r="JO129" s="12">
        <f t="shared" ref="JO129" si="2417">SUM(JO130:JO131)</f>
        <v>161000</v>
      </c>
      <c r="JP129" s="12">
        <f t="shared" si="2416"/>
        <v>97000</v>
      </c>
      <c r="JQ129" s="12">
        <f t="shared" ref="JQ129:JT129" si="2418">SUM(JQ130:JQ131)</f>
        <v>100000</v>
      </c>
      <c r="JR129" s="12">
        <f t="shared" ref="JR129" si="2419">SUM(JR130:JR131)</f>
        <v>129900</v>
      </c>
      <c r="JS129" s="12">
        <f t="shared" si="2418"/>
        <v>129900</v>
      </c>
      <c r="JT129" s="12">
        <f t="shared" si="2418"/>
        <v>0</v>
      </c>
      <c r="JU129" s="12">
        <f t="shared" si="2416"/>
        <v>10000</v>
      </c>
      <c r="JV129" s="12">
        <f t="shared" ref="JV129:JX129" si="2420">SUM(JV130:JV131)</f>
        <v>10000</v>
      </c>
      <c r="JW129" s="12">
        <f t="shared" ref="JW129" si="2421">SUM(JW130:JW131)</f>
        <v>0</v>
      </c>
      <c r="JX129" s="12">
        <f t="shared" si="2420"/>
        <v>0</v>
      </c>
      <c r="JY129" s="12">
        <f t="shared" ref="JY129:KA129" si="2422">SUM(JY130:JY131)</f>
        <v>0</v>
      </c>
      <c r="JZ129" s="12">
        <f t="shared" ref="JZ129" si="2423">SUM(JZ130:JZ131)</f>
        <v>0</v>
      </c>
      <c r="KA129" s="12">
        <f t="shared" si="2422"/>
        <v>0</v>
      </c>
      <c r="KB129" s="12">
        <f t="shared" ref="KB129" si="2424">SUM(KB130:KB131)</f>
        <v>0</v>
      </c>
      <c r="KC129" s="12">
        <f t="shared" ref="KC129" si="2425">SUM(KC130:KC131)</f>
        <v>0</v>
      </c>
      <c r="KD129" s="12">
        <f t="shared" ref="KD129:KE129" si="2426">SUM(KD130:KD131)</f>
        <v>0</v>
      </c>
      <c r="KE129" s="12">
        <f t="shared" si="2426"/>
        <v>0</v>
      </c>
      <c r="KF129" s="12">
        <f t="shared" ref="KF129:KG129" si="2427">SUM(KF130:KF131)</f>
        <v>0</v>
      </c>
      <c r="KG129" s="12">
        <f t="shared" si="2427"/>
        <v>0</v>
      </c>
      <c r="KH129" s="12">
        <f t="shared" ref="KH129:KL129" si="2428">SUM(KH130:KH131)</f>
        <v>0</v>
      </c>
      <c r="KI129" s="12">
        <f t="shared" si="2428"/>
        <v>0</v>
      </c>
      <c r="KJ129" s="12">
        <f t="shared" ref="KJ129:KK129" si="2429">SUM(KJ130:KJ131)</f>
        <v>0</v>
      </c>
      <c r="KK129" s="12">
        <f t="shared" si="2429"/>
        <v>0</v>
      </c>
      <c r="KL129" s="12">
        <f t="shared" si="2428"/>
        <v>0</v>
      </c>
    </row>
    <row r="130" spans="1:320" x14ac:dyDescent="0.25">
      <c r="A130" s="5">
        <v>7404</v>
      </c>
      <c r="B130" s="9" t="s">
        <v>265</v>
      </c>
      <c r="C130" s="13">
        <v>4000000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1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/>
      <c r="AM130" s="13"/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13">
        <v>0</v>
      </c>
      <c r="AX130" s="13">
        <v>0</v>
      </c>
      <c r="AY130" s="14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13">
        <v>0</v>
      </c>
      <c r="BI130" s="13">
        <v>0</v>
      </c>
      <c r="BJ130" s="13">
        <v>0</v>
      </c>
      <c r="BK130" s="13">
        <v>0</v>
      </c>
      <c r="BL130" s="13">
        <v>0</v>
      </c>
      <c r="BM130" s="13">
        <v>0</v>
      </c>
      <c r="BN130" s="13">
        <v>0</v>
      </c>
      <c r="BO130" s="13">
        <v>0</v>
      </c>
      <c r="BP130" s="13">
        <v>0</v>
      </c>
      <c r="BQ130" s="13">
        <v>0</v>
      </c>
      <c r="BR130" s="13">
        <v>0</v>
      </c>
      <c r="BS130" s="13">
        <v>0</v>
      </c>
      <c r="BT130" s="13">
        <v>0</v>
      </c>
      <c r="BU130" s="13">
        <v>0</v>
      </c>
      <c r="BV130" s="13">
        <v>0</v>
      </c>
      <c r="BW130" s="13"/>
      <c r="BX130" s="13"/>
      <c r="BY130" s="13">
        <v>0</v>
      </c>
      <c r="BZ130" s="13">
        <v>0</v>
      </c>
      <c r="CA130" s="13">
        <v>0</v>
      </c>
      <c r="CB130" s="13">
        <v>0</v>
      </c>
      <c r="CC130" s="13">
        <v>0</v>
      </c>
      <c r="CD130" s="13">
        <v>0</v>
      </c>
      <c r="CE130" s="13">
        <v>0</v>
      </c>
      <c r="CF130" s="13">
        <v>0</v>
      </c>
      <c r="CG130" s="13">
        <v>0</v>
      </c>
      <c r="CH130" s="13">
        <v>0</v>
      </c>
      <c r="CI130" s="13">
        <v>0</v>
      </c>
      <c r="CJ130" s="13">
        <v>0</v>
      </c>
      <c r="CK130" s="13">
        <v>0</v>
      </c>
      <c r="CL130" s="13">
        <v>0</v>
      </c>
      <c r="CM130" s="13">
        <v>0</v>
      </c>
      <c r="CN130" s="13">
        <v>0</v>
      </c>
      <c r="CO130" s="13">
        <v>0</v>
      </c>
      <c r="CP130" s="13">
        <v>0</v>
      </c>
      <c r="CQ130" s="13">
        <v>0</v>
      </c>
      <c r="CR130" s="13">
        <v>0</v>
      </c>
      <c r="CS130" s="13">
        <v>0</v>
      </c>
      <c r="CT130" s="13">
        <v>0</v>
      </c>
      <c r="CU130" s="13">
        <v>0</v>
      </c>
      <c r="CV130" s="13">
        <v>0</v>
      </c>
      <c r="CW130" s="13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3">
        <v>0</v>
      </c>
      <c r="DD130" s="13">
        <v>0</v>
      </c>
      <c r="DE130" s="13">
        <v>0</v>
      </c>
      <c r="DF130" s="13">
        <v>0</v>
      </c>
      <c r="DG130" s="13">
        <v>0</v>
      </c>
      <c r="DH130" s="13"/>
      <c r="DI130" s="13"/>
      <c r="DJ130" s="13">
        <v>0</v>
      </c>
      <c r="DK130" s="13">
        <v>0</v>
      </c>
      <c r="DL130" s="13">
        <v>0</v>
      </c>
      <c r="DM130" s="13">
        <v>0</v>
      </c>
      <c r="DN130" s="13">
        <v>0</v>
      </c>
      <c r="DO130" s="13">
        <v>0</v>
      </c>
      <c r="DP130" s="13">
        <v>0</v>
      </c>
      <c r="DQ130" s="13">
        <v>0</v>
      </c>
      <c r="DR130" s="13">
        <v>0</v>
      </c>
      <c r="DS130" s="13">
        <v>0</v>
      </c>
      <c r="DT130" s="13">
        <v>0</v>
      </c>
      <c r="DU130" s="13">
        <v>0</v>
      </c>
      <c r="DV130" s="13">
        <v>0</v>
      </c>
      <c r="DW130" s="13">
        <v>0</v>
      </c>
      <c r="DX130" s="13">
        <v>0</v>
      </c>
      <c r="DY130" s="13">
        <v>0</v>
      </c>
      <c r="DZ130" s="13">
        <v>0</v>
      </c>
      <c r="EA130" s="13">
        <v>0</v>
      </c>
      <c r="EB130" s="13">
        <v>0</v>
      </c>
      <c r="EC130" s="13">
        <v>0</v>
      </c>
      <c r="ED130" s="13">
        <v>0</v>
      </c>
      <c r="EE130" s="13">
        <v>0</v>
      </c>
      <c r="EF130" s="13">
        <v>0</v>
      </c>
      <c r="EG130" s="13">
        <v>0</v>
      </c>
      <c r="EH130" s="13">
        <v>0</v>
      </c>
      <c r="EI130" s="13">
        <v>0</v>
      </c>
      <c r="EJ130" s="13">
        <v>0</v>
      </c>
      <c r="EK130" s="13">
        <v>0</v>
      </c>
      <c r="EL130" s="13">
        <v>0</v>
      </c>
      <c r="EM130" s="13">
        <v>0</v>
      </c>
      <c r="EN130" s="13">
        <v>0</v>
      </c>
      <c r="EO130" s="13">
        <v>0</v>
      </c>
      <c r="EP130" s="13">
        <v>0</v>
      </c>
      <c r="EQ130" s="13">
        <v>0</v>
      </c>
      <c r="ER130" s="13">
        <v>0</v>
      </c>
      <c r="ES130" s="13"/>
      <c r="ET130" s="13"/>
      <c r="EU130" s="13">
        <v>0</v>
      </c>
      <c r="EV130" s="13">
        <v>0</v>
      </c>
      <c r="EW130" s="13">
        <v>0</v>
      </c>
      <c r="EX130" s="13">
        <v>0</v>
      </c>
      <c r="EY130" s="13">
        <v>0</v>
      </c>
      <c r="EZ130" s="13">
        <v>0</v>
      </c>
      <c r="FA130" s="13">
        <v>0</v>
      </c>
      <c r="FB130" s="13">
        <v>0</v>
      </c>
      <c r="FC130" s="13">
        <v>0</v>
      </c>
      <c r="FD130" s="13">
        <v>0</v>
      </c>
      <c r="FE130" s="13">
        <v>0</v>
      </c>
      <c r="FF130" s="13">
        <v>0</v>
      </c>
      <c r="FG130" s="13">
        <v>0</v>
      </c>
      <c r="FH130" s="13">
        <v>0</v>
      </c>
      <c r="FI130" s="13">
        <v>0</v>
      </c>
      <c r="FJ130" s="13">
        <v>0</v>
      </c>
      <c r="FK130" s="13">
        <v>0</v>
      </c>
      <c r="FL130" s="13">
        <v>0</v>
      </c>
      <c r="FM130" s="13">
        <v>0</v>
      </c>
      <c r="FN130" s="13">
        <v>0</v>
      </c>
      <c r="FO130" s="13">
        <v>0</v>
      </c>
      <c r="FP130" s="13">
        <v>0</v>
      </c>
      <c r="FQ130" s="13">
        <v>0</v>
      </c>
      <c r="FR130" s="13">
        <v>0</v>
      </c>
      <c r="FS130" s="13">
        <v>0</v>
      </c>
      <c r="FT130" s="13">
        <v>0</v>
      </c>
      <c r="FU130" s="13">
        <v>0</v>
      </c>
      <c r="FV130" s="13">
        <v>0</v>
      </c>
      <c r="FW130" s="13">
        <v>0</v>
      </c>
      <c r="FX130" s="13">
        <v>0</v>
      </c>
      <c r="FY130" s="13">
        <v>0</v>
      </c>
      <c r="FZ130" s="13">
        <v>0</v>
      </c>
      <c r="GA130" s="13">
        <v>0</v>
      </c>
      <c r="GB130" s="13">
        <v>0</v>
      </c>
      <c r="GC130" s="13">
        <v>0</v>
      </c>
      <c r="GD130" s="13"/>
      <c r="GE130" s="13"/>
      <c r="GF130" s="13">
        <v>0</v>
      </c>
      <c r="GG130" s="13">
        <v>0</v>
      </c>
      <c r="GH130" s="13">
        <v>0</v>
      </c>
      <c r="GI130" s="13">
        <v>0</v>
      </c>
      <c r="GJ130" s="13">
        <v>0</v>
      </c>
      <c r="GK130" s="13">
        <v>0</v>
      </c>
      <c r="GL130" s="13">
        <v>0</v>
      </c>
      <c r="GM130" s="13">
        <v>0</v>
      </c>
      <c r="GN130" s="13">
        <v>0</v>
      </c>
      <c r="GO130" s="13">
        <v>0</v>
      </c>
      <c r="GP130" s="13">
        <v>0</v>
      </c>
      <c r="GQ130" s="13">
        <v>0</v>
      </c>
      <c r="GR130" s="13">
        <v>0</v>
      </c>
      <c r="GS130" s="13">
        <v>0</v>
      </c>
      <c r="GT130" s="13">
        <v>0</v>
      </c>
      <c r="GU130" s="13">
        <v>0</v>
      </c>
      <c r="GV130" s="13">
        <v>0</v>
      </c>
      <c r="GW130" s="13">
        <v>0</v>
      </c>
      <c r="GX130" s="13">
        <v>0</v>
      </c>
      <c r="GY130" s="13">
        <v>0</v>
      </c>
      <c r="GZ130" s="13">
        <v>0</v>
      </c>
      <c r="HA130" s="13">
        <v>0</v>
      </c>
      <c r="HB130" s="13">
        <v>0</v>
      </c>
      <c r="HC130" s="13">
        <v>0</v>
      </c>
      <c r="HD130" s="13">
        <v>0</v>
      </c>
      <c r="HE130" s="13">
        <v>0</v>
      </c>
      <c r="HF130" s="13">
        <v>0</v>
      </c>
      <c r="HG130" s="13">
        <v>0</v>
      </c>
      <c r="HH130" s="13">
        <v>0</v>
      </c>
      <c r="HI130" s="13">
        <v>0</v>
      </c>
      <c r="HJ130" s="13">
        <v>0</v>
      </c>
      <c r="HK130" s="13">
        <v>0</v>
      </c>
      <c r="HL130" s="13">
        <v>0</v>
      </c>
      <c r="HM130" s="13">
        <v>0</v>
      </c>
      <c r="HN130" s="13">
        <v>0</v>
      </c>
      <c r="HO130" s="13"/>
      <c r="HP130" s="13"/>
      <c r="HQ130" s="13">
        <v>0</v>
      </c>
      <c r="HR130" s="13">
        <v>0</v>
      </c>
      <c r="HS130" s="13">
        <v>0</v>
      </c>
      <c r="HT130" s="13">
        <v>0</v>
      </c>
      <c r="HU130" s="13">
        <v>0</v>
      </c>
      <c r="HV130" s="13">
        <v>0</v>
      </c>
      <c r="HW130" s="13">
        <v>0</v>
      </c>
      <c r="HX130" s="13">
        <v>0</v>
      </c>
      <c r="HY130" s="13">
        <v>0</v>
      </c>
      <c r="HZ130" s="13">
        <v>0</v>
      </c>
      <c r="IA130" s="13">
        <v>0</v>
      </c>
      <c r="IB130" s="13">
        <v>0</v>
      </c>
      <c r="IC130" s="13">
        <v>0</v>
      </c>
      <c r="ID130" s="13">
        <v>0</v>
      </c>
      <c r="IE130" s="13">
        <v>0</v>
      </c>
      <c r="IF130" s="13">
        <v>0</v>
      </c>
      <c r="IG130" s="13">
        <v>0</v>
      </c>
      <c r="IH130" s="13">
        <v>0</v>
      </c>
      <c r="II130" s="13">
        <v>0</v>
      </c>
      <c r="IJ130" s="13">
        <v>0</v>
      </c>
      <c r="IK130" s="13">
        <v>0</v>
      </c>
      <c r="IL130" s="13">
        <v>0</v>
      </c>
      <c r="IM130" s="13">
        <v>0</v>
      </c>
      <c r="IN130" s="13">
        <v>0</v>
      </c>
      <c r="IO130" s="13">
        <v>0</v>
      </c>
      <c r="IP130" s="13">
        <v>0</v>
      </c>
      <c r="IQ130" s="13">
        <v>0</v>
      </c>
      <c r="IR130" s="13">
        <v>0</v>
      </c>
      <c r="IS130" s="13">
        <v>0</v>
      </c>
      <c r="IT130" s="13">
        <v>0</v>
      </c>
      <c r="IU130" s="13">
        <v>0</v>
      </c>
      <c r="IV130" s="13">
        <v>0</v>
      </c>
      <c r="IW130" s="13">
        <v>0</v>
      </c>
      <c r="IX130" s="13">
        <v>0</v>
      </c>
      <c r="IY130" s="13">
        <v>0</v>
      </c>
      <c r="IZ130" s="13"/>
      <c r="JA130" s="13"/>
      <c r="JB130" s="13">
        <f>C130+BY130+AN130+DJ130+EU130+GF130+HQ130</f>
        <v>4000000</v>
      </c>
      <c r="JC130" s="13">
        <f>D130+BZ130+AO130+DK130+EV130+GG130+HR130</f>
        <v>0</v>
      </c>
      <c r="JD130" s="13">
        <f>E130+CA130+AP130+DL130+EW130+GH130+HS130</f>
        <v>0</v>
      </c>
      <c r="JE130" s="13">
        <f>F130+CB130+AQ130+DM130+EX130+GI130+HT130</f>
        <v>0</v>
      </c>
      <c r="JF130" s="13">
        <f>G130+CC130+AR130+DN130+EY130+GJ130+HU130</f>
        <v>0</v>
      </c>
      <c r="JG130" s="13">
        <f>H130+CD130+AS130+DO130+EZ130+GK130+HV130</f>
        <v>0</v>
      </c>
      <c r="JH130" s="13">
        <f>I130+CE130+AT130+DP130+FA130+GL130+HW130</f>
        <v>0</v>
      </c>
      <c r="JI130" s="13">
        <f>J130+CF130+AU130+DQ130+FB130+GM130+HX130</f>
        <v>0</v>
      </c>
      <c r="JJ130" s="13">
        <f>K130+CG130+AV130+DR130+FC130+GN130+HY130</f>
        <v>0</v>
      </c>
      <c r="JK130" s="13">
        <f>L130+CH130+AW130+DS130+FD130+GO130+HZ130</f>
        <v>0</v>
      </c>
      <c r="JL130" s="13">
        <f>M130+CI130+AX130+DT130+FE130+GP130+IA130</f>
        <v>0</v>
      </c>
      <c r="JM130" s="13">
        <f>N130+CJ130+AY130+DU130+FF130+GQ130+IB130</f>
        <v>0</v>
      </c>
      <c r="JN130" s="13">
        <f>O130+CK130+AZ130+DV130+FG130+GR130+IC130</f>
        <v>0</v>
      </c>
      <c r="JO130" s="13">
        <f>P130+CL130+BA130+DW130+FH130+GS130+ID130</f>
        <v>0</v>
      </c>
      <c r="JP130" s="13">
        <f>Q130+CM130+BB130+DX130+FI130+GT130+IE130</f>
        <v>0</v>
      </c>
      <c r="JQ130" s="13">
        <f>R130+CN130+BC130+DY130+FJ130+GU130+IF130</f>
        <v>0</v>
      </c>
      <c r="JR130" s="13">
        <f>S130+CO130+BD130+DZ130+FK130+GV130+IG130</f>
        <v>0</v>
      </c>
      <c r="JS130" s="13">
        <f>T130+CP130+BE130+EA130+FL130+GW130+IH130</f>
        <v>0</v>
      </c>
      <c r="JT130" s="13">
        <f>U130+CQ130+BF130+EB130+FM130+GX130+II130</f>
        <v>0</v>
      </c>
      <c r="JU130" s="13">
        <f>V130+CR130+BG130+EC130+FN130+GY130+IJ130</f>
        <v>0</v>
      </c>
      <c r="JV130" s="13">
        <f>W130+CS130+BH130+ED130+FO130+GZ130+IK130</f>
        <v>0</v>
      </c>
      <c r="JW130" s="13">
        <f>X130+CT130+BI130+EE130+FP130+HA130+IL130</f>
        <v>0</v>
      </c>
      <c r="JX130" s="13">
        <f>Y130+CU130+BJ130+EF130+FQ130+HB130+IM130</f>
        <v>0</v>
      </c>
      <c r="JY130" s="13">
        <f>Z130+BK130+CV130+EG130+FR130+HC130+IN130</f>
        <v>0</v>
      </c>
      <c r="JZ130" s="13">
        <f>AA130+BL130+CW130+EH130+FS130+HD130+IO130</f>
        <v>0</v>
      </c>
      <c r="KA130" s="13">
        <f>AB130+BM130+CX130+EI130+FT130+HE130+IP130</f>
        <v>0</v>
      </c>
      <c r="KB130" s="13">
        <f>AC130+BN130+CY130+EJ130+FU130+HF130+IQ130</f>
        <v>0</v>
      </c>
      <c r="KC130" s="13">
        <f>AD130+BO130+CZ130+EK130+FV130+HG130+IR130</f>
        <v>0</v>
      </c>
      <c r="KD130" s="13">
        <f>AE130+BP130+DA130+EL130+FW130+HH130+IS130</f>
        <v>0</v>
      </c>
      <c r="KE130" s="13">
        <f>AF130+BQ130+DB130+EM130+FX130+HI130+IT130</f>
        <v>0</v>
      </c>
      <c r="KF130" s="13">
        <f>AG130+BR130+DC130+EN130+FY130+HJ130+IU130</f>
        <v>0</v>
      </c>
      <c r="KG130" s="13">
        <f>AH130+BS130+DD130+EO130+FZ130+HK130+IV130</f>
        <v>0</v>
      </c>
      <c r="KH130" s="13">
        <f>AI130+BT130+DE130+EP130+GA130+HL130+IW130</f>
        <v>0</v>
      </c>
      <c r="KI130" s="13">
        <f>AJ130+BU130+DF130+EQ130+GB130+HM130+IX130</f>
        <v>0</v>
      </c>
      <c r="KJ130" s="13">
        <f>AK130+BV130+DG130+ER130+GC130+HN130+IY130</f>
        <v>0</v>
      </c>
      <c r="KK130" s="13">
        <f>AL130+BW130+DH130+ES130+GD130+HO130+IZ130</f>
        <v>0</v>
      </c>
      <c r="KL130" s="13">
        <f>AM130+BX130+DI130+ET130+GE130+HP130+JA130</f>
        <v>0</v>
      </c>
    </row>
    <row r="131" spans="1:320" x14ac:dyDescent="0.25">
      <c r="A131" s="5">
        <v>7405</v>
      </c>
      <c r="B131" s="9" t="s">
        <v>68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/>
      <c r="AM131" s="13"/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13">
        <v>0</v>
      </c>
      <c r="BR131" s="13">
        <v>0</v>
      </c>
      <c r="BS131" s="13">
        <v>0</v>
      </c>
      <c r="BT131" s="13">
        <v>0</v>
      </c>
      <c r="BU131" s="13">
        <v>0</v>
      </c>
      <c r="BV131" s="13">
        <v>0</v>
      </c>
      <c r="BW131" s="13"/>
      <c r="BX131" s="13"/>
      <c r="BY131" s="13">
        <v>0</v>
      </c>
      <c r="BZ131" s="13">
        <v>0</v>
      </c>
      <c r="CA131" s="13">
        <v>0</v>
      </c>
      <c r="CB131" s="13">
        <v>0</v>
      </c>
      <c r="CC131" s="13">
        <v>0</v>
      </c>
      <c r="CD131" s="13">
        <v>0</v>
      </c>
      <c r="CE131" s="13">
        <v>0</v>
      </c>
      <c r="CF131" s="13">
        <v>0</v>
      </c>
      <c r="CG131" s="13">
        <v>0</v>
      </c>
      <c r="CH131" s="13">
        <v>0</v>
      </c>
      <c r="CI131" s="13">
        <v>0</v>
      </c>
      <c r="CJ131" s="13">
        <v>0</v>
      </c>
      <c r="CK131" s="13">
        <v>0</v>
      </c>
      <c r="CL131" s="13">
        <v>0</v>
      </c>
      <c r="CM131" s="13">
        <v>0</v>
      </c>
      <c r="CN131" s="13">
        <v>0</v>
      </c>
      <c r="CO131" s="13">
        <v>0</v>
      </c>
      <c r="CP131" s="13">
        <v>0</v>
      </c>
      <c r="CQ131" s="13">
        <v>0</v>
      </c>
      <c r="CR131" s="13">
        <v>0</v>
      </c>
      <c r="CS131" s="13">
        <v>0</v>
      </c>
      <c r="CT131" s="13">
        <v>0</v>
      </c>
      <c r="CU131" s="13">
        <v>0</v>
      </c>
      <c r="CV131" s="13">
        <v>0</v>
      </c>
      <c r="CW131" s="13">
        <v>0</v>
      </c>
      <c r="CX131" s="13">
        <v>0</v>
      </c>
      <c r="CY131" s="13">
        <v>0</v>
      </c>
      <c r="CZ131" s="13">
        <v>0</v>
      </c>
      <c r="DA131" s="13">
        <v>0</v>
      </c>
      <c r="DB131" s="13">
        <v>0</v>
      </c>
      <c r="DC131" s="13">
        <v>0</v>
      </c>
      <c r="DD131" s="13">
        <v>0</v>
      </c>
      <c r="DE131" s="13">
        <v>0</v>
      </c>
      <c r="DF131" s="13">
        <v>0</v>
      </c>
      <c r="DG131" s="13">
        <v>0</v>
      </c>
      <c r="DH131" s="13"/>
      <c r="DI131" s="13"/>
      <c r="DJ131" s="13">
        <v>0</v>
      </c>
      <c r="DK131" s="13">
        <v>0</v>
      </c>
      <c r="DL131" s="13">
        <v>0</v>
      </c>
      <c r="DM131" s="13">
        <v>0</v>
      </c>
      <c r="DN131" s="13">
        <v>0</v>
      </c>
      <c r="DO131" s="13">
        <v>0</v>
      </c>
      <c r="DP131" s="13">
        <v>0</v>
      </c>
      <c r="DQ131" s="13">
        <v>0</v>
      </c>
      <c r="DR131" s="13">
        <v>0</v>
      </c>
      <c r="DS131" s="13">
        <v>0</v>
      </c>
      <c r="DT131" s="13">
        <v>0</v>
      </c>
      <c r="DU131" s="13">
        <v>0</v>
      </c>
      <c r="DV131" s="13">
        <v>0</v>
      </c>
      <c r="DW131" s="13">
        <v>0</v>
      </c>
      <c r="DX131" s="13">
        <v>0</v>
      </c>
      <c r="DY131" s="13">
        <v>0</v>
      </c>
      <c r="DZ131" s="13">
        <v>0</v>
      </c>
      <c r="EA131" s="13">
        <v>0</v>
      </c>
      <c r="EB131" s="13">
        <v>0</v>
      </c>
      <c r="EC131" s="13">
        <v>0</v>
      </c>
      <c r="ED131" s="13">
        <v>0</v>
      </c>
      <c r="EE131" s="13">
        <v>0</v>
      </c>
      <c r="EF131" s="13">
        <v>0</v>
      </c>
      <c r="EG131" s="13">
        <v>0</v>
      </c>
      <c r="EH131" s="13">
        <v>0</v>
      </c>
      <c r="EI131" s="13">
        <v>0</v>
      </c>
      <c r="EJ131" s="13">
        <v>0</v>
      </c>
      <c r="EK131" s="13">
        <v>0</v>
      </c>
      <c r="EL131" s="13">
        <v>0</v>
      </c>
      <c r="EM131" s="13">
        <v>0</v>
      </c>
      <c r="EN131" s="13">
        <v>0</v>
      </c>
      <c r="EO131" s="13">
        <v>0</v>
      </c>
      <c r="EP131" s="13">
        <v>0</v>
      </c>
      <c r="EQ131" s="13">
        <v>0</v>
      </c>
      <c r="ER131" s="13">
        <v>0</v>
      </c>
      <c r="ES131" s="13"/>
      <c r="ET131" s="13"/>
      <c r="EU131" s="13">
        <v>0</v>
      </c>
      <c r="EV131" s="13">
        <v>0</v>
      </c>
      <c r="EW131" s="13">
        <v>0</v>
      </c>
      <c r="EX131" s="13">
        <v>0</v>
      </c>
      <c r="EY131" s="13">
        <v>0</v>
      </c>
      <c r="EZ131" s="13">
        <v>0</v>
      </c>
      <c r="FA131" s="13">
        <v>0</v>
      </c>
      <c r="FB131" s="13">
        <v>0</v>
      </c>
      <c r="FC131" s="13">
        <v>0</v>
      </c>
      <c r="FD131" s="13">
        <v>0</v>
      </c>
      <c r="FE131" s="13">
        <v>0</v>
      </c>
      <c r="FF131" s="13">
        <v>0</v>
      </c>
      <c r="FG131" s="13">
        <v>0</v>
      </c>
      <c r="FH131" s="13">
        <v>0</v>
      </c>
      <c r="FI131" s="13">
        <v>0</v>
      </c>
      <c r="FJ131" s="13">
        <v>0</v>
      </c>
      <c r="FK131" s="13">
        <v>0</v>
      </c>
      <c r="FL131" s="13">
        <v>0</v>
      </c>
      <c r="FM131" s="13">
        <v>0</v>
      </c>
      <c r="FN131" s="13">
        <v>0</v>
      </c>
      <c r="FO131" s="13">
        <v>0</v>
      </c>
      <c r="FP131" s="13">
        <v>0</v>
      </c>
      <c r="FQ131" s="13">
        <v>0</v>
      </c>
      <c r="FR131" s="13">
        <v>0</v>
      </c>
      <c r="FS131" s="13">
        <v>0</v>
      </c>
      <c r="FT131" s="13">
        <v>0</v>
      </c>
      <c r="FU131" s="13">
        <v>0</v>
      </c>
      <c r="FV131" s="13">
        <v>0</v>
      </c>
      <c r="FW131" s="13">
        <v>0</v>
      </c>
      <c r="FX131" s="13">
        <v>0</v>
      </c>
      <c r="FY131" s="13">
        <v>0</v>
      </c>
      <c r="FZ131" s="13">
        <v>0</v>
      </c>
      <c r="GA131" s="13">
        <v>0</v>
      </c>
      <c r="GB131" s="13">
        <v>0</v>
      </c>
      <c r="GC131" s="13">
        <v>0</v>
      </c>
      <c r="GD131" s="13"/>
      <c r="GE131" s="13"/>
      <c r="GF131" s="13">
        <v>0</v>
      </c>
      <c r="GG131" s="13">
        <v>0</v>
      </c>
      <c r="GH131" s="13">
        <v>0</v>
      </c>
      <c r="GI131" s="13">
        <v>0</v>
      </c>
      <c r="GJ131" s="13">
        <v>0</v>
      </c>
      <c r="GK131" s="13">
        <v>0</v>
      </c>
      <c r="GL131" s="13">
        <v>0</v>
      </c>
      <c r="GM131" s="13">
        <v>0</v>
      </c>
      <c r="GN131" s="13">
        <v>0</v>
      </c>
      <c r="GO131" s="13">
        <v>0</v>
      </c>
      <c r="GP131" s="13">
        <v>0</v>
      </c>
      <c r="GQ131" s="13">
        <v>0</v>
      </c>
      <c r="GR131" s="13">
        <v>0</v>
      </c>
      <c r="GS131" s="13">
        <v>0</v>
      </c>
      <c r="GT131" s="13">
        <v>0</v>
      </c>
      <c r="GU131" s="13">
        <v>0</v>
      </c>
      <c r="GV131" s="13">
        <v>0</v>
      </c>
      <c r="GW131" s="13">
        <v>0</v>
      </c>
      <c r="GX131" s="13">
        <v>0</v>
      </c>
      <c r="GY131" s="13">
        <v>0</v>
      </c>
      <c r="GZ131" s="13">
        <v>0</v>
      </c>
      <c r="HA131" s="13">
        <v>0</v>
      </c>
      <c r="HB131" s="13">
        <v>0</v>
      </c>
      <c r="HC131" s="13">
        <v>0</v>
      </c>
      <c r="HD131" s="13">
        <v>0</v>
      </c>
      <c r="HE131" s="13">
        <v>0</v>
      </c>
      <c r="HF131" s="13">
        <v>0</v>
      </c>
      <c r="HG131" s="13">
        <v>0</v>
      </c>
      <c r="HH131" s="13">
        <v>0</v>
      </c>
      <c r="HI131" s="13">
        <v>0</v>
      </c>
      <c r="HJ131" s="13">
        <v>0</v>
      </c>
      <c r="HK131" s="13">
        <v>0</v>
      </c>
      <c r="HL131" s="13">
        <v>0</v>
      </c>
      <c r="HM131" s="13">
        <v>0</v>
      </c>
      <c r="HN131" s="13">
        <v>0</v>
      </c>
      <c r="HO131" s="13"/>
      <c r="HP131" s="13"/>
      <c r="HQ131" s="13">
        <v>120000</v>
      </c>
      <c r="HR131" s="13">
        <v>121357.9</v>
      </c>
      <c r="HS131" s="13">
        <v>5000</v>
      </c>
      <c r="HT131" s="13">
        <v>0</v>
      </c>
      <c r="HU131" s="13">
        <v>0</v>
      </c>
      <c r="HV131" s="13">
        <v>0</v>
      </c>
      <c r="HW131" s="13">
        <v>0</v>
      </c>
      <c r="HX131" s="13">
        <v>0</v>
      </c>
      <c r="HY131" s="13">
        <v>0</v>
      </c>
      <c r="HZ131" s="13">
        <v>0</v>
      </c>
      <c r="IA131" s="13">
        <v>20000</v>
      </c>
      <c r="IB131" s="13">
        <v>20000</v>
      </c>
      <c r="IC131" s="13">
        <v>0</v>
      </c>
      <c r="ID131" s="13">
        <v>161000</v>
      </c>
      <c r="IE131" s="13">
        <v>97000</v>
      </c>
      <c r="IF131" s="13">
        <v>100000</v>
      </c>
      <c r="IG131" s="13">
        <v>129900</v>
      </c>
      <c r="IH131" s="13">
        <v>129900</v>
      </c>
      <c r="II131" s="13"/>
      <c r="IJ131" s="13">
        <v>10000</v>
      </c>
      <c r="IK131" s="13">
        <v>10000</v>
      </c>
      <c r="IL131" s="13">
        <v>0</v>
      </c>
      <c r="IM131" s="13">
        <v>0</v>
      </c>
      <c r="IN131" s="13">
        <v>0</v>
      </c>
      <c r="IO131" s="13">
        <v>0</v>
      </c>
      <c r="IP131" s="13">
        <v>0</v>
      </c>
      <c r="IQ131" s="13">
        <v>0</v>
      </c>
      <c r="IR131" s="13">
        <v>0</v>
      </c>
      <c r="IS131" s="13">
        <v>0</v>
      </c>
      <c r="IT131" s="13">
        <v>0</v>
      </c>
      <c r="IU131" s="13">
        <v>0</v>
      </c>
      <c r="IV131" s="13">
        <v>0</v>
      </c>
      <c r="IW131" s="13">
        <v>0</v>
      </c>
      <c r="IX131" s="13">
        <v>0</v>
      </c>
      <c r="IY131" s="13">
        <v>0</v>
      </c>
      <c r="IZ131" s="13"/>
      <c r="JA131" s="13"/>
      <c r="JB131" s="13">
        <f>C131+BY131+AN131+DJ131+EU131+GF131+HQ131</f>
        <v>120000</v>
      </c>
      <c r="JC131" s="13">
        <f>D131+BZ131+AO131+DK131+EV131+GG131+HR131</f>
        <v>121357.9</v>
      </c>
      <c r="JD131" s="13">
        <f>E131+CA131+AP131+DL131+EW131+GH131+HS131</f>
        <v>5000</v>
      </c>
      <c r="JE131" s="13">
        <f>F131+CB131+AQ131+DM131+EX131+GI131+HT131</f>
        <v>0</v>
      </c>
      <c r="JF131" s="13">
        <f>G131+CC131+AR131+DN131+EY131+GJ131+HU131</f>
        <v>0</v>
      </c>
      <c r="JG131" s="13">
        <f>H131+CD131+AS131+DO131+EZ131+GK131+HV131</f>
        <v>0</v>
      </c>
      <c r="JH131" s="13">
        <f>I131+CE131+AT131+DP131+FA131+GL131+HW131</f>
        <v>0</v>
      </c>
      <c r="JI131" s="13">
        <f>J131+CF131+AU131+DQ131+FB131+GM131+HX131</f>
        <v>0</v>
      </c>
      <c r="JJ131" s="13">
        <f>K131+CG131+AV131+DR131+FC131+GN131+HY131</f>
        <v>0</v>
      </c>
      <c r="JK131" s="13">
        <f>L131+CH131+AW131+DS131+FD131+GO131+HZ131</f>
        <v>0</v>
      </c>
      <c r="JL131" s="13">
        <f>M131+CI131+AX131+DT131+FE131+GP131+IA131</f>
        <v>20000</v>
      </c>
      <c r="JM131" s="13">
        <f>N131+CJ131+AY131+DU131+FF131+GQ131+IB131</f>
        <v>20000</v>
      </c>
      <c r="JN131" s="13">
        <f>O131+CK131+AZ131+DV131+FG131+GR131+IC131</f>
        <v>0</v>
      </c>
      <c r="JO131" s="13">
        <f>P131+CL131+BA131+DW131+FH131+GS131+ID131</f>
        <v>161000</v>
      </c>
      <c r="JP131" s="13">
        <f>Q131+CM131+BB131+DX131+FI131+GT131+IE131</f>
        <v>97000</v>
      </c>
      <c r="JQ131" s="13">
        <f>R131+CN131+BC131+DY131+FJ131+GU131+IF131</f>
        <v>100000</v>
      </c>
      <c r="JR131" s="13">
        <f>S131+CO131+BD131+DZ131+FK131+GV131+IG131</f>
        <v>129900</v>
      </c>
      <c r="JS131" s="13">
        <f>T131+CP131+BE131+EA131+FL131+GW131+IH131</f>
        <v>129900</v>
      </c>
      <c r="JT131" s="13">
        <f>U131+CQ131+BF131+EB131+FM131+GX131+II131</f>
        <v>0</v>
      </c>
      <c r="JU131" s="13">
        <f>V131+CR131+BG131+EC131+FN131+GY131+IJ131</f>
        <v>10000</v>
      </c>
      <c r="JV131" s="13">
        <f>W131+CS131+BH131+ED131+FO131+GZ131+IK131</f>
        <v>10000</v>
      </c>
      <c r="JW131" s="13">
        <f>X131+CT131+BI131+EE131+FP131+HA131+IL131</f>
        <v>0</v>
      </c>
      <c r="JX131" s="13">
        <f>Y131+CU131+BJ131+EF131+FQ131+HB131+IM131</f>
        <v>0</v>
      </c>
      <c r="JY131" s="13">
        <f>Z131+BK131+CV131+EG131+FR131+HC131+IN131</f>
        <v>0</v>
      </c>
      <c r="JZ131" s="13">
        <f>AA131+BL131+CW131+EH131+FS131+HD131+IO131</f>
        <v>0</v>
      </c>
      <c r="KA131" s="13">
        <f>AB131+BM131+CX131+EI131+FT131+HE131+IP131</f>
        <v>0</v>
      </c>
      <c r="KB131" s="13">
        <f>AC131+BN131+CY131+EJ131+FU131+HF131+IQ131</f>
        <v>0</v>
      </c>
      <c r="KC131" s="13">
        <f>AD131+BO131+CZ131+EK131+FV131+HG131+IR131</f>
        <v>0</v>
      </c>
      <c r="KD131" s="13">
        <f>AE131+BP131+DA131+EL131+FW131+HH131+IS131</f>
        <v>0</v>
      </c>
      <c r="KE131" s="13">
        <f>AF131+BQ131+DB131+EM131+FX131+HI131+IT131</f>
        <v>0</v>
      </c>
      <c r="KF131" s="13">
        <f>AG131+BR131+DC131+EN131+FY131+HJ131+IU131</f>
        <v>0</v>
      </c>
      <c r="KG131" s="13">
        <f>AH131+BS131+DD131+EO131+FZ131+HK131+IV131</f>
        <v>0</v>
      </c>
      <c r="KH131" s="13">
        <f>AI131+BT131+DE131+EP131+GA131+HL131+IW131</f>
        <v>0</v>
      </c>
      <c r="KI131" s="13">
        <f>AJ131+BU131+DF131+EQ131+GB131+HM131+IX131</f>
        <v>0</v>
      </c>
      <c r="KJ131" s="13">
        <f>AK131+BV131+DG131+ER131+GC131+HN131+IY131</f>
        <v>0</v>
      </c>
      <c r="KK131" s="13">
        <f>AL131+BW131+DH131+ES131+GD131+HO131+IZ131</f>
        <v>0</v>
      </c>
      <c r="KL131" s="13">
        <f>AM131+BX131+DI131+ET131+GE131+HP131+JA131</f>
        <v>0</v>
      </c>
    </row>
    <row r="132" spans="1:320" ht="15" customHeight="1" x14ac:dyDescent="0.25">
      <c r="A132" s="5">
        <v>75</v>
      </c>
      <c r="B132" s="8" t="s">
        <v>69</v>
      </c>
      <c r="C132" s="12">
        <f t="shared" ref="C132:HV132" si="2430">SUM(C133)</f>
        <v>0</v>
      </c>
      <c r="D132" s="12">
        <f t="shared" si="2430"/>
        <v>45.37</v>
      </c>
      <c r="E132" s="12">
        <f t="shared" si="2430"/>
        <v>46.91</v>
      </c>
      <c r="F132" s="12">
        <f t="shared" si="2430"/>
        <v>0</v>
      </c>
      <c r="G132" s="12">
        <f t="shared" si="2430"/>
        <v>0</v>
      </c>
      <c r="H132" s="12">
        <f t="shared" si="2430"/>
        <v>0</v>
      </c>
      <c r="I132" s="12">
        <f t="shared" si="2430"/>
        <v>0</v>
      </c>
      <c r="J132" s="12">
        <f t="shared" si="2430"/>
        <v>0</v>
      </c>
      <c r="K132" s="12">
        <f t="shared" si="2430"/>
        <v>0</v>
      </c>
      <c r="L132" s="12">
        <f t="shared" si="2430"/>
        <v>0</v>
      </c>
      <c r="M132" s="12">
        <f t="shared" si="2430"/>
        <v>0</v>
      </c>
      <c r="N132" s="12">
        <f t="shared" ref="N132:T132" si="2431">SUM(N133)</f>
        <v>0</v>
      </c>
      <c r="O132" s="12">
        <f t="shared" si="2430"/>
        <v>0</v>
      </c>
      <c r="P132" s="12">
        <f t="shared" si="2430"/>
        <v>0</v>
      </c>
      <c r="Q132" s="12">
        <f t="shared" si="2431"/>
        <v>0</v>
      </c>
      <c r="R132" s="12">
        <f t="shared" si="2430"/>
        <v>0</v>
      </c>
      <c r="S132" s="12">
        <f t="shared" si="2430"/>
        <v>0</v>
      </c>
      <c r="T132" s="12">
        <f t="shared" si="2431"/>
        <v>0</v>
      </c>
      <c r="U132" s="12">
        <f t="shared" si="2430"/>
        <v>0</v>
      </c>
      <c r="V132" s="12">
        <f t="shared" si="2430"/>
        <v>0</v>
      </c>
      <c r="W132" s="12">
        <f t="shared" si="2430"/>
        <v>0</v>
      </c>
      <c r="X132" s="12">
        <f t="shared" si="2430"/>
        <v>0</v>
      </c>
      <c r="Y132" s="12">
        <f t="shared" si="2430"/>
        <v>0</v>
      </c>
      <c r="Z132" s="12">
        <f t="shared" si="2430"/>
        <v>0</v>
      </c>
      <c r="AA132" s="12">
        <f t="shared" si="2430"/>
        <v>0</v>
      </c>
      <c r="AB132" s="12">
        <f t="shared" si="2430"/>
        <v>0</v>
      </c>
      <c r="AC132" s="12">
        <f t="shared" si="2430"/>
        <v>0</v>
      </c>
      <c r="AD132" s="12">
        <f t="shared" si="2430"/>
        <v>0</v>
      </c>
      <c r="AE132" s="12">
        <f t="shared" si="2430"/>
        <v>0</v>
      </c>
      <c r="AF132" s="12">
        <f t="shared" si="2430"/>
        <v>239.4</v>
      </c>
      <c r="AG132" s="12">
        <f t="shared" si="2430"/>
        <v>0</v>
      </c>
      <c r="AH132" s="12">
        <f t="shared" si="2430"/>
        <v>0</v>
      </c>
      <c r="AI132" s="12">
        <f t="shared" si="2430"/>
        <v>0</v>
      </c>
      <c r="AJ132" s="12">
        <f t="shared" si="2430"/>
        <v>0</v>
      </c>
      <c r="AK132" s="12">
        <f t="shared" si="2430"/>
        <v>0</v>
      </c>
      <c r="AL132" s="12">
        <f t="shared" si="2430"/>
        <v>0</v>
      </c>
      <c r="AM132" s="12">
        <f t="shared" si="2430"/>
        <v>0</v>
      </c>
      <c r="AN132" s="12">
        <f t="shared" ref="AN132:AR132" si="2432">SUM(AN133)</f>
        <v>0</v>
      </c>
      <c r="AO132" s="12">
        <f t="shared" si="2432"/>
        <v>344.74</v>
      </c>
      <c r="AP132" s="12">
        <f t="shared" si="2432"/>
        <v>356.45</v>
      </c>
      <c r="AQ132" s="12">
        <f t="shared" si="2432"/>
        <v>0</v>
      </c>
      <c r="AR132" s="12">
        <f t="shared" si="2432"/>
        <v>0</v>
      </c>
      <c r="AS132" s="12">
        <f t="shared" ref="AS132:BJ132" si="2433">SUM(AS133)</f>
        <v>82226.64</v>
      </c>
      <c r="AT132" s="12">
        <f t="shared" si="2433"/>
        <v>0</v>
      </c>
      <c r="AU132" s="12">
        <f t="shared" si="2433"/>
        <v>0</v>
      </c>
      <c r="AV132" s="12">
        <f t="shared" si="2433"/>
        <v>0</v>
      </c>
      <c r="AW132" s="12">
        <f t="shared" si="2433"/>
        <v>0</v>
      </c>
      <c r="AX132" s="12">
        <f t="shared" si="2433"/>
        <v>0</v>
      </c>
      <c r="AY132" s="12">
        <f t="shared" si="2433"/>
        <v>608.36</v>
      </c>
      <c r="AZ132" s="12">
        <f t="shared" si="2433"/>
        <v>0</v>
      </c>
      <c r="BA132" s="12">
        <f t="shared" si="2433"/>
        <v>0</v>
      </c>
      <c r="BB132" s="12">
        <f t="shared" si="2433"/>
        <v>0</v>
      </c>
      <c r="BC132" s="12">
        <f t="shared" si="2433"/>
        <v>0</v>
      </c>
      <c r="BD132" s="12">
        <f t="shared" si="2433"/>
        <v>0</v>
      </c>
      <c r="BE132" s="12">
        <f t="shared" si="2433"/>
        <v>0</v>
      </c>
      <c r="BF132" s="12">
        <f t="shared" si="2433"/>
        <v>0</v>
      </c>
      <c r="BG132" s="12">
        <f t="shared" si="2433"/>
        <v>0</v>
      </c>
      <c r="BH132" s="12">
        <f t="shared" si="2433"/>
        <v>0</v>
      </c>
      <c r="BI132" s="12">
        <f t="shared" si="2433"/>
        <v>0</v>
      </c>
      <c r="BJ132" s="12">
        <f t="shared" si="2433"/>
        <v>0</v>
      </c>
      <c r="BK132" s="12">
        <f t="shared" si="2430"/>
        <v>0</v>
      </c>
      <c r="BL132" s="12">
        <f t="shared" si="2430"/>
        <v>0</v>
      </c>
      <c r="BM132" s="12">
        <f t="shared" si="2430"/>
        <v>0</v>
      </c>
      <c r="BN132" s="12">
        <f t="shared" si="2430"/>
        <v>0</v>
      </c>
      <c r="BO132" s="12">
        <f t="shared" si="2430"/>
        <v>0</v>
      </c>
      <c r="BP132" s="12">
        <f t="shared" si="2430"/>
        <v>0</v>
      </c>
      <c r="BQ132" s="12">
        <f>SUM(BQ133)</f>
        <v>0</v>
      </c>
      <c r="BR132" s="12">
        <f t="shared" si="2430"/>
        <v>0</v>
      </c>
      <c r="BS132" s="12">
        <f t="shared" si="2430"/>
        <v>0</v>
      </c>
      <c r="BT132" s="12">
        <f t="shared" si="2430"/>
        <v>0</v>
      </c>
      <c r="BU132" s="12">
        <f t="shared" si="2430"/>
        <v>0</v>
      </c>
      <c r="BV132" s="12">
        <f t="shared" si="2430"/>
        <v>0</v>
      </c>
      <c r="BW132" s="12">
        <f t="shared" si="2430"/>
        <v>0</v>
      </c>
      <c r="BX132" s="12">
        <f t="shared" si="2430"/>
        <v>0</v>
      </c>
      <c r="BY132" s="12">
        <f t="shared" ref="BY132:CU132" si="2434">SUM(BY133)</f>
        <v>0</v>
      </c>
      <c r="BZ132" s="12">
        <f t="shared" si="2434"/>
        <v>208.65</v>
      </c>
      <c r="CA132" s="12">
        <f t="shared" si="2434"/>
        <v>215.74</v>
      </c>
      <c r="CB132" s="12">
        <f t="shared" si="2434"/>
        <v>0</v>
      </c>
      <c r="CC132" s="12">
        <f t="shared" si="2434"/>
        <v>0</v>
      </c>
      <c r="CD132" s="12">
        <f t="shared" si="2434"/>
        <v>0</v>
      </c>
      <c r="CE132" s="12">
        <f t="shared" si="2434"/>
        <v>0</v>
      </c>
      <c r="CF132" s="12">
        <f t="shared" si="2434"/>
        <v>0</v>
      </c>
      <c r="CG132" s="12">
        <f t="shared" si="2434"/>
        <v>0</v>
      </c>
      <c r="CH132" s="12">
        <f t="shared" si="2434"/>
        <v>0</v>
      </c>
      <c r="CI132" s="12">
        <f t="shared" si="2434"/>
        <v>0</v>
      </c>
      <c r="CJ132" s="12">
        <f t="shared" si="2434"/>
        <v>0</v>
      </c>
      <c r="CK132" s="12">
        <f t="shared" si="2434"/>
        <v>0</v>
      </c>
      <c r="CL132" s="12">
        <f t="shared" si="2434"/>
        <v>0</v>
      </c>
      <c r="CM132" s="12">
        <f t="shared" si="2434"/>
        <v>0</v>
      </c>
      <c r="CN132" s="12">
        <f t="shared" si="2434"/>
        <v>0</v>
      </c>
      <c r="CO132" s="12">
        <f t="shared" si="2434"/>
        <v>0</v>
      </c>
      <c r="CP132" s="12">
        <f t="shared" si="2434"/>
        <v>0</v>
      </c>
      <c r="CQ132" s="12">
        <f t="shared" si="2434"/>
        <v>0</v>
      </c>
      <c r="CR132" s="12">
        <f t="shared" si="2434"/>
        <v>0</v>
      </c>
      <c r="CS132" s="12">
        <f t="shared" si="2434"/>
        <v>0</v>
      </c>
      <c r="CT132" s="12">
        <f t="shared" si="2434"/>
        <v>0</v>
      </c>
      <c r="CU132" s="12">
        <f t="shared" si="2434"/>
        <v>0</v>
      </c>
      <c r="CV132" s="12">
        <f t="shared" si="2430"/>
        <v>0</v>
      </c>
      <c r="CW132" s="12">
        <f t="shared" si="2430"/>
        <v>0</v>
      </c>
      <c r="CX132" s="12">
        <f t="shared" si="2430"/>
        <v>0</v>
      </c>
      <c r="CY132" s="12">
        <f t="shared" si="2430"/>
        <v>0</v>
      </c>
      <c r="CZ132" s="12">
        <f t="shared" si="2430"/>
        <v>0</v>
      </c>
      <c r="DA132" s="12">
        <f t="shared" si="2430"/>
        <v>0</v>
      </c>
      <c r="DB132" s="12">
        <f t="shared" si="2430"/>
        <v>0</v>
      </c>
      <c r="DC132" s="12">
        <f t="shared" si="2430"/>
        <v>0</v>
      </c>
      <c r="DD132" s="12">
        <f t="shared" si="2430"/>
        <v>0</v>
      </c>
      <c r="DE132" s="12">
        <f t="shared" si="2430"/>
        <v>0</v>
      </c>
      <c r="DF132" s="12">
        <f t="shared" si="2430"/>
        <v>0</v>
      </c>
      <c r="DG132" s="12">
        <f t="shared" si="2430"/>
        <v>0</v>
      </c>
      <c r="DH132" s="12">
        <f t="shared" si="2430"/>
        <v>0</v>
      </c>
      <c r="DI132" s="12">
        <f t="shared" si="2430"/>
        <v>0</v>
      </c>
      <c r="DJ132" s="12">
        <f t="shared" ref="DJ132:DN132" si="2435">SUM(DJ133)</f>
        <v>0</v>
      </c>
      <c r="DK132" s="12">
        <f t="shared" si="2435"/>
        <v>9.07</v>
      </c>
      <c r="DL132" s="12">
        <f t="shared" si="2435"/>
        <v>9.3699999999999992</v>
      </c>
      <c r="DM132" s="12">
        <f t="shared" si="2435"/>
        <v>0</v>
      </c>
      <c r="DN132" s="12">
        <f t="shared" si="2435"/>
        <v>0</v>
      </c>
      <c r="DO132" s="12">
        <f t="shared" si="2430"/>
        <v>0</v>
      </c>
      <c r="DP132" s="12">
        <f>SUM(DP133)</f>
        <v>0</v>
      </c>
      <c r="DQ132" s="12">
        <f>SUM(DQ133)</f>
        <v>0</v>
      </c>
      <c r="DR132" s="12">
        <f t="shared" ref="DR132:EY132" si="2436">SUM(DR133)</f>
        <v>0</v>
      </c>
      <c r="DS132" s="12">
        <f t="shared" si="2436"/>
        <v>0</v>
      </c>
      <c r="DT132" s="12">
        <f t="shared" si="2436"/>
        <v>0</v>
      </c>
      <c r="DU132" s="12">
        <f t="shared" si="2436"/>
        <v>0</v>
      </c>
      <c r="DV132" s="12">
        <f t="shared" si="2436"/>
        <v>0</v>
      </c>
      <c r="DW132" s="12">
        <f t="shared" si="2436"/>
        <v>0</v>
      </c>
      <c r="DX132" s="12">
        <f t="shared" si="2436"/>
        <v>0</v>
      </c>
      <c r="DY132" s="12">
        <f t="shared" si="2436"/>
        <v>0</v>
      </c>
      <c r="DZ132" s="12">
        <f t="shared" si="2436"/>
        <v>0</v>
      </c>
      <c r="EA132" s="12">
        <f t="shared" si="2436"/>
        <v>0</v>
      </c>
      <c r="EB132" s="12">
        <f t="shared" si="2436"/>
        <v>0</v>
      </c>
      <c r="EC132" s="12">
        <f t="shared" si="2436"/>
        <v>0</v>
      </c>
      <c r="ED132" s="12">
        <f t="shared" si="2436"/>
        <v>0</v>
      </c>
      <c r="EE132" s="12">
        <f t="shared" si="2436"/>
        <v>0</v>
      </c>
      <c r="EF132" s="12">
        <f t="shared" si="2436"/>
        <v>0</v>
      </c>
      <c r="EG132" s="12">
        <f t="shared" si="2430"/>
        <v>9840</v>
      </c>
      <c r="EH132" s="12">
        <f t="shared" si="2430"/>
        <v>0</v>
      </c>
      <c r="EI132" s="12">
        <f t="shared" si="2430"/>
        <v>0</v>
      </c>
      <c r="EJ132" s="12">
        <f t="shared" si="2430"/>
        <v>0</v>
      </c>
      <c r="EK132" s="12">
        <f t="shared" si="2430"/>
        <v>0</v>
      </c>
      <c r="EL132" s="12">
        <f t="shared" si="2430"/>
        <v>0</v>
      </c>
      <c r="EM132" s="12">
        <f t="shared" si="2430"/>
        <v>0</v>
      </c>
      <c r="EN132" s="12">
        <f t="shared" si="2430"/>
        <v>0</v>
      </c>
      <c r="EO132" s="12">
        <f t="shared" si="2430"/>
        <v>0</v>
      </c>
      <c r="EP132" s="12">
        <f t="shared" si="2430"/>
        <v>0</v>
      </c>
      <c r="EQ132" s="12">
        <f t="shared" si="2430"/>
        <v>0</v>
      </c>
      <c r="ER132" s="12">
        <f t="shared" si="2430"/>
        <v>0</v>
      </c>
      <c r="ES132" s="12">
        <f t="shared" si="2430"/>
        <v>0</v>
      </c>
      <c r="ET132" s="12">
        <f t="shared" si="2430"/>
        <v>0</v>
      </c>
      <c r="EU132" s="12">
        <f t="shared" si="2436"/>
        <v>0</v>
      </c>
      <c r="EV132" s="12">
        <f t="shared" si="2436"/>
        <v>90.72</v>
      </c>
      <c r="EW132" s="12">
        <f t="shared" si="2436"/>
        <v>93.8</v>
      </c>
      <c r="EX132" s="12">
        <f t="shared" si="2436"/>
        <v>0</v>
      </c>
      <c r="EY132" s="12">
        <f t="shared" si="2436"/>
        <v>0</v>
      </c>
      <c r="EZ132" s="12">
        <f t="shared" si="2430"/>
        <v>0</v>
      </c>
      <c r="FA132" s="12">
        <f>SUM(FA133)</f>
        <v>0</v>
      </c>
      <c r="FB132" s="12">
        <f>SUM(FB133)</f>
        <v>0</v>
      </c>
      <c r="FC132" s="12">
        <f t="shared" ref="FC132:GJ132" si="2437">SUM(FC133)</f>
        <v>0</v>
      </c>
      <c r="FD132" s="12">
        <f t="shared" si="2437"/>
        <v>0</v>
      </c>
      <c r="FE132" s="12">
        <f t="shared" si="2437"/>
        <v>0</v>
      </c>
      <c r="FF132" s="12">
        <f>SUM(FF133)</f>
        <v>0</v>
      </c>
      <c r="FG132" s="12">
        <f>SUM(FG133)</f>
        <v>0</v>
      </c>
      <c r="FH132" s="12">
        <f>SUM(FH133)</f>
        <v>0</v>
      </c>
      <c r="FI132" s="12">
        <f t="shared" si="2437"/>
        <v>0</v>
      </c>
      <c r="FJ132" s="12">
        <f t="shared" si="2437"/>
        <v>0</v>
      </c>
      <c r="FK132" s="12">
        <f t="shared" si="2437"/>
        <v>0</v>
      </c>
      <c r="FL132" s="12">
        <f t="shared" si="2437"/>
        <v>0</v>
      </c>
      <c r="FM132" s="12">
        <f t="shared" si="2437"/>
        <v>0</v>
      </c>
      <c r="FN132" s="12">
        <f t="shared" si="2437"/>
        <v>0</v>
      </c>
      <c r="FO132" s="12">
        <f t="shared" si="2437"/>
        <v>0</v>
      </c>
      <c r="FP132" s="12">
        <f t="shared" si="2437"/>
        <v>0</v>
      </c>
      <c r="FQ132" s="12">
        <f t="shared" si="2437"/>
        <v>0</v>
      </c>
      <c r="FR132" s="12">
        <f t="shared" si="2430"/>
        <v>404.68</v>
      </c>
      <c r="FS132" s="12">
        <f t="shared" si="2430"/>
        <v>0</v>
      </c>
      <c r="FT132" s="12">
        <f t="shared" si="2430"/>
        <v>0</v>
      </c>
      <c r="FU132" s="12">
        <f t="shared" si="2430"/>
        <v>301.61</v>
      </c>
      <c r="FV132" s="12">
        <f t="shared" si="2430"/>
        <v>0</v>
      </c>
      <c r="FW132" s="12">
        <f t="shared" si="2430"/>
        <v>871.79</v>
      </c>
      <c r="FX132" s="12">
        <f t="shared" si="2430"/>
        <v>1598.35</v>
      </c>
      <c r="FY132" s="12">
        <f t="shared" si="2430"/>
        <v>0</v>
      </c>
      <c r="FZ132" s="12">
        <f t="shared" si="2430"/>
        <v>100</v>
      </c>
      <c r="GA132" s="12">
        <f t="shared" ref="GA132" si="2438">SUM(GA133)</f>
        <v>1747.52</v>
      </c>
      <c r="GB132" s="12">
        <f t="shared" si="2430"/>
        <v>0</v>
      </c>
      <c r="GC132" s="12">
        <f t="shared" si="2430"/>
        <v>0</v>
      </c>
      <c r="GD132" s="12">
        <f t="shared" si="2430"/>
        <v>0</v>
      </c>
      <c r="GE132" s="12">
        <f t="shared" si="2430"/>
        <v>0</v>
      </c>
      <c r="GF132" s="12">
        <f t="shared" si="2437"/>
        <v>0</v>
      </c>
      <c r="GG132" s="12">
        <f t="shared" si="2437"/>
        <v>215.65</v>
      </c>
      <c r="GH132" s="12">
        <f t="shared" si="2437"/>
        <v>222.73</v>
      </c>
      <c r="GI132" s="12">
        <f t="shared" si="2437"/>
        <v>0</v>
      </c>
      <c r="GJ132" s="12">
        <f t="shared" si="2437"/>
        <v>0</v>
      </c>
      <c r="GK132" s="12">
        <f t="shared" si="2430"/>
        <v>80</v>
      </c>
      <c r="GL132" s="12">
        <f>SUM(GL133)</f>
        <v>0</v>
      </c>
      <c r="GM132" s="12">
        <f>SUM(GM133)</f>
        <v>15.5</v>
      </c>
      <c r="GN132" s="12">
        <f t="shared" ref="GN132:HU132" si="2439">SUM(GN133)</f>
        <v>15.5</v>
      </c>
      <c r="GO132" s="12">
        <f t="shared" si="2439"/>
        <v>0</v>
      </c>
      <c r="GP132" s="12">
        <f t="shared" si="2439"/>
        <v>0</v>
      </c>
      <c r="GQ132" s="12">
        <f t="shared" si="2439"/>
        <v>0</v>
      </c>
      <c r="GR132" s="12">
        <f t="shared" si="2439"/>
        <v>0</v>
      </c>
      <c r="GS132" s="12">
        <f t="shared" si="2439"/>
        <v>0</v>
      </c>
      <c r="GT132" s="12">
        <f t="shared" si="2439"/>
        <v>0</v>
      </c>
      <c r="GU132" s="12">
        <f t="shared" si="2439"/>
        <v>0</v>
      </c>
      <c r="GV132" s="12">
        <f t="shared" si="2439"/>
        <v>0</v>
      </c>
      <c r="GW132" s="12">
        <f t="shared" si="2439"/>
        <v>0</v>
      </c>
      <c r="GX132" s="12">
        <f t="shared" si="2439"/>
        <v>0</v>
      </c>
      <c r="GY132" s="12">
        <f t="shared" si="2439"/>
        <v>0</v>
      </c>
      <c r="GZ132" s="12">
        <f t="shared" si="2439"/>
        <v>0</v>
      </c>
      <c r="HA132" s="12">
        <f t="shared" si="2439"/>
        <v>0</v>
      </c>
      <c r="HB132" s="12">
        <f t="shared" si="2439"/>
        <v>0</v>
      </c>
      <c r="HC132" s="12">
        <f t="shared" si="2430"/>
        <v>3318.01</v>
      </c>
      <c r="HD132" s="12">
        <f t="shared" si="2430"/>
        <v>0</v>
      </c>
      <c r="HE132" s="12">
        <f t="shared" si="2430"/>
        <v>30000</v>
      </c>
      <c r="HF132" s="12">
        <f t="shared" si="2430"/>
        <v>0</v>
      </c>
      <c r="HG132" s="12">
        <f t="shared" si="2430"/>
        <v>0</v>
      </c>
      <c r="HH132" s="12">
        <f t="shared" si="2430"/>
        <v>0</v>
      </c>
      <c r="HI132" s="12">
        <f t="shared" si="2430"/>
        <v>3840.59</v>
      </c>
      <c r="HJ132" s="12">
        <f t="shared" si="2430"/>
        <v>0</v>
      </c>
      <c r="HK132" s="12">
        <f t="shared" si="2430"/>
        <v>25336.69</v>
      </c>
      <c r="HL132" s="12">
        <f t="shared" ref="HL132" si="2440">SUM(HL133)</f>
        <v>25337.29</v>
      </c>
      <c r="HM132" s="12">
        <f t="shared" si="2430"/>
        <v>0</v>
      </c>
      <c r="HN132" s="12">
        <f t="shared" si="2430"/>
        <v>0</v>
      </c>
      <c r="HO132" s="12">
        <f t="shared" si="2430"/>
        <v>0</v>
      </c>
      <c r="HP132" s="12">
        <f t="shared" si="2430"/>
        <v>0</v>
      </c>
      <c r="HQ132" s="12">
        <f t="shared" si="2439"/>
        <v>2330000</v>
      </c>
      <c r="HR132" s="12">
        <f t="shared" si="2439"/>
        <v>2330000</v>
      </c>
      <c r="HS132" s="12">
        <f t="shared" si="2439"/>
        <v>2296194.9900000002</v>
      </c>
      <c r="HT132" s="12">
        <f t="shared" si="2439"/>
        <v>2200000</v>
      </c>
      <c r="HU132" s="12">
        <f t="shared" si="2439"/>
        <v>2700000</v>
      </c>
      <c r="HV132" s="12">
        <f t="shared" si="2430"/>
        <v>2509405.2999999998</v>
      </c>
      <c r="HW132" s="12">
        <f>SUM(HW133)</f>
        <v>2426661.58</v>
      </c>
      <c r="HX132" s="12">
        <f>SUM(HX133)</f>
        <v>2426661.58</v>
      </c>
      <c r="HY132" s="12">
        <f t="shared" ref="HY132:KL132" si="2441">SUM(HY133)</f>
        <v>2538077.23</v>
      </c>
      <c r="HZ132" s="12">
        <f t="shared" si="2441"/>
        <v>2500000</v>
      </c>
      <c r="IA132" s="12">
        <f t="shared" si="2441"/>
        <v>2500000</v>
      </c>
      <c r="IB132" s="12">
        <f t="shared" si="2441"/>
        <v>2360052.35</v>
      </c>
      <c r="IC132" s="12">
        <f t="shared" si="2441"/>
        <v>2500000</v>
      </c>
      <c r="ID132" s="12">
        <f t="shared" si="2441"/>
        <v>2500000</v>
      </c>
      <c r="IE132" s="12">
        <f t="shared" si="2441"/>
        <v>2446772.5499999998</v>
      </c>
      <c r="IF132" s="12">
        <f t="shared" si="2441"/>
        <v>2500000</v>
      </c>
      <c r="IG132" s="12">
        <f t="shared" si="2441"/>
        <v>2000000</v>
      </c>
      <c r="IH132" s="12">
        <f t="shared" si="2441"/>
        <v>2342163.42</v>
      </c>
      <c r="II132" s="12">
        <f t="shared" si="2441"/>
        <v>2500000</v>
      </c>
      <c r="IJ132" s="12">
        <f t="shared" si="2441"/>
        <v>2500000</v>
      </c>
      <c r="IK132" s="12">
        <f t="shared" si="2441"/>
        <v>2064851.19</v>
      </c>
      <c r="IL132" s="12">
        <f t="shared" si="2441"/>
        <v>2500000</v>
      </c>
      <c r="IM132" s="12">
        <f t="shared" si="2441"/>
        <v>2500000</v>
      </c>
      <c r="IN132" s="12">
        <f t="shared" si="2441"/>
        <v>2123443.34</v>
      </c>
      <c r="IO132" s="12">
        <f t="shared" si="2441"/>
        <v>2400000</v>
      </c>
      <c r="IP132" s="12">
        <f t="shared" si="2441"/>
        <v>2400000</v>
      </c>
      <c r="IQ132" s="12">
        <f t="shared" si="2441"/>
        <v>2272835.9900000002</v>
      </c>
      <c r="IR132" s="12">
        <f t="shared" si="2441"/>
        <v>2400000</v>
      </c>
      <c r="IS132" s="12">
        <f t="shared" si="2441"/>
        <v>2400000</v>
      </c>
      <c r="IT132" s="12">
        <f t="shared" si="2441"/>
        <v>2157504.4500000002</v>
      </c>
      <c r="IU132" s="12">
        <f t="shared" si="2441"/>
        <v>2400000</v>
      </c>
      <c r="IV132" s="12">
        <f t="shared" si="2441"/>
        <v>2400000</v>
      </c>
      <c r="IW132" s="12">
        <f t="shared" ref="IW132" si="2442">SUM(IW133)</f>
        <v>2205485.5</v>
      </c>
      <c r="IX132" s="12">
        <f t="shared" si="2441"/>
        <v>2400000</v>
      </c>
      <c r="IY132" s="12">
        <f t="shared" si="2441"/>
        <v>2400000</v>
      </c>
      <c r="IZ132" s="12">
        <f t="shared" si="2441"/>
        <v>0</v>
      </c>
      <c r="JA132" s="12">
        <f t="shared" si="2441"/>
        <v>0</v>
      </c>
      <c r="JB132" s="12">
        <f t="shared" si="2441"/>
        <v>2330000</v>
      </c>
      <c r="JC132" s="12">
        <f t="shared" si="2441"/>
        <v>2330914.2000000002</v>
      </c>
      <c r="JD132" s="12">
        <f t="shared" si="2441"/>
        <v>2297139.9900000002</v>
      </c>
      <c r="JE132" s="12">
        <f t="shared" si="2441"/>
        <v>2200000</v>
      </c>
      <c r="JF132" s="12">
        <f t="shared" si="2441"/>
        <v>2700000</v>
      </c>
      <c r="JG132" s="12">
        <f t="shared" si="2441"/>
        <v>2591711.94</v>
      </c>
      <c r="JH132" s="12">
        <f t="shared" si="2441"/>
        <v>2426661.58</v>
      </c>
      <c r="JI132" s="12">
        <f t="shared" si="2441"/>
        <v>2426677.08</v>
      </c>
      <c r="JJ132" s="12">
        <f t="shared" si="2441"/>
        <v>2538092.73</v>
      </c>
      <c r="JK132" s="12">
        <f t="shared" si="2441"/>
        <v>2500000</v>
      </c>
      <c r="JL132" s="12">
        <f t="shared" si="2441"/>
        <v>2500000</v>
      </c>
      <c r="JM132" s="12">
        <f t="shared" si="2441"/>
        <v>2360660.71</v>
      </c>
      <c r="JN132" s="12">
        <f t="shared" si="2441"/>
        <v>2500000</v>
      </c>
      <c r="JO132" s="12">
        <f t="shared" si="2441"/>
        <v>2500000</v>
      </c>
      <c r="JP132" s="12">
        <f t="shared" si="2441"/>
        <v>2446772.5499999998</v>
      </c>
      <c r="JQ132" s="12">
        <f t="shared" si="2441"/>
        <v>2500000</v>
      </c>
      <c r="JR132" s="12">
        <f t="shared" si="2441"/>
        <v>2000000</v>
      </c>
      <c r="JS132" s="12">
        <f t="shared" si="2441"/>
        <v>2342163.42</v>
      </c>
      <c r="JT132" s="12">
        <f t="shared" si="2441"/>
        <v>2500000</v>
      </c>
      <c r="JU132" s="12">
        <f t="shared" si="2441"/>
        <v>2500000</v>
      </c>
      <c r="JV132" s="12">
        <f t="shared" si="2441"/>
        <v>2064851.19</v>
      </c>
      <c r="JW132" s="12">
        <f t="shared" si="2441"/>
        <v>2500000</v>
      </c>
      <c r="JX132" s="12">
        <f t="shared" si="2441"/>
        <v>2500000</v>
      </c>
      <c r="JY132" s="12">
        <f t="shared" si="2441"/>
        <v>2137006.0299999998</v>
      </c>
      <c r="JZ132" s="12">
        <f t="shared" si="2441"/>
        <v>2400000</v>
      </c>
      <c r="KA132" s="12">
        <f t="shared" si="2441"/>
        <v>2430000</v>
      </c>
      <c r="KB132" s="12">
        <f t="shared" si="2441"/>
        <v>2273137.6</v>
      </c>
      <c r="KC132" s="12">
        <f t="shared" si="2441"/>
        <v>2400000</v>
      </c>
      <c r="KD132" s="12">
        <f t="shared" si="2441"/>
        <v>2400871.79</v>
      </c>
      <c r="KE132" s="12">
        <f t="shared" si="2441"/>
        <v>2163182.79</v>
      </c>
      <c r="KF132" s="12">
        <f t="shared" si="2441"/>
        <v>2400000</v>
      </c>
      <c r="KG132" s="12">
        <f t="shared" si="2441"/>
        <v>2425436.69</v>
      </c>
      <c r="KH132" s="12">
        <f t="shared" si="2441"/>
        <v>2232570.31</v>
      </c>
      <c r="KI132" s="12">
        <f t="shared" si="2441"/>
        <v>2400000</v>
      </c>
      <c r="KJ132" s="12">
        <f t="shared" si="2441"/>
        <v>2400000</v>
      </c>
      <c r="KK132" s="12">
        <f t="shared" si="2441"/>
        <v>0</v>
      </c>
      <c r="KL132" s="12">
        <f t="shared" si="2441"/>
        <v>0</v>
      </c>
    </row>
    <row r="133" spans="1:320" x14ac:dyDescent="0.25">
      <c r="A133" s="5">
        <v>7500</v>
      </c>
      <c r="B133" s="9" t="s">
        <v>69</v>
      </c>
      <c r="C133" s="13">
        <v>0</v>
      </c>
      <c r="D133" s="13">
        <v>45.37</v>
      </c>
      <c r="E133" s="13">
        <v>46.91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239.4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/>
      <c r="AM133" s="13"/>
      <c r="AN133" s="13">
        <v>0</v>
      </c>
      <c r="AO133" s="13">
        <v>344.74</v>
      </c>
      <c r="AP133" s="13">
        <v>356.45</v>
      </c>
      <c r="AQ133" s="13">
        <v>0</v>
      </c>
      <c r="AR133" s="13">
        <v>0</v>
      </c>
      <c r="AS133" s="13">
        <v>82226.64</v>
      </c>
      <c r="AT133" s="13">
        <v>0</v>
      </c>
      <c r="AU133" s="13">
        <v>0</v>
      </c>
      <c r="AV133" s="13">
        <v>0</v>
      </c>
      <c r="AW133" s="13">
        <v>0</v>
      </c>
      <c r="AX133" s="13">
        <v>0</v>
      </c>
      <c r="AY133" s="13">
        <v>608.36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/>
      <c r="BX133" s="13"/>
      <c r="BY133" s="13">
        <v>0</v>
      </c>
      <c r="BZ133" s="13">
        <v>208.65</v>
      </c>
      <c r="CA133" s="13">
        <v>215.74</v>
      </c>
      <c r="CB133" s="13">
        <v>0</v>
      </c>
      <c r="CC133" s="13">
        <v>0</v>
      </c>
      <c r="CD133" s="13">
        <v>0</v>
      </c>
      <c r="CE133" s="13">
        <v>0</v>
      </c>
      <c r="CF133" s="13">
        <v>0</v>
      </c>
      <c r="CG133" s="13">
        <v>0</v>
      </c>
      <c r="CH133" s="13">
        <v>0</v>
      </c>
      <c r="CI133" s="13">
        <v>0</v>
      </c>
      <c r="CJ133" s="13">
        <v>0</v>
      </c>
      <c r="CK133" s="13">
        <v>0</v>
      </c>
      <c r="CL133" s="13">
        <v>0</v>
      </c>
      <c r="CM133" s="13">
        <v>0</v>
      </c>
      <c r="CN133" s="13">
        <v>0</v>
      </c>
      <c r="CO133" s="13">
        <v>0</v>
      </c>
      <c r="CP133" s="13">
        <v>0</v>
      </c>
      <c r="CQ133" s="13">
        <v>0</v>
      </c>
      <c r="CR133" s="13">
        <v>0</v>
      </c>
      <c r="CS133" s="13">
        <v>0</v>
      </c>
      <c r="CT133" s="13">
        <v>0</v>
      </c>
      <c r="CU133" s="13">
        <v>0</v>
      </c>
      <c r="CV133" s="13">
        <v>0</v>
      </c>
      <c r="CW133" s="13">
        <v>0</v>
      </c>
      <c r="CX133" s="13">
        <v>0</v>
      </c>
      <c r="CY133" s="13">
        <v>0</v>
      </c>
      <c r="CZ133" s="13">
        <v>0</v>
      </c>
      <c r="DA133" s="13">
        <v>0</v>
      </c>
      <c r="DB133" s="13">
        <v>0</v>
      </c>
      <c r="DC133" s="13">
        <v>0</v>
      </c>
      <c r="DD133" s="13">
        <v>0</v>
      </c>
      <c r="DE133" s="13">
        <v>0</v>
      </c>
      <c r="DF133" s="13">
        <v>0</v>
      </c>
      <c r="DG133" s="13">
        <v>0</v>
      </c>
      <c r="DH133" s="13"/>
      <c r="DI133" s="13"/>
      <c r="DJ133" s="13">
        <v>0</v>
      </c>
      <c r="DK133" s="13">
        <v>9.07</v>
      </c>
      <c r="DL133" s="13">
        <v>9.3699999999999992</v>
      </c>
      <c r="DM133" s="13">
        <v>0</v>
      </c>
      <c r="DN133" s="13">
        <v>0</v>
      </c>
      <c r="DO133" s="13">
        <v>0</v>
      </c>
      <c r="DP133" s="13">
        <v>0</v>
      </c>
      <c r="DQ133" s="13">
        <v>0</v>
      </c>
      <c r="DR133" s="13">
        <v>0</v>
      </c>
      <c r="DS133" s="13">
        <v>0</v>
      </c>
      <c r="DT133" s="13">
        <v>0</v>
      </c>
      <c r="DU133" s="13">
        <v>0</v>
      </c>
      <c r="DV133" s="13">
        <v>0</v>
      </c>
      <c r="DW133" s="13">
        <v>0</v>
      </c>
      <c r="DX133" s="13">
        <v>0</v>
      </c>
      <c r="DY133" s="13">
        <v>0</v>
      </c>
      <c r="DZ133" s="13">
        <v>0</v>
      </c>
      <c r="EA133" s="13">
        <v>0</v>
      </c>
      <c r="EB133" s="13">
        <v>0</v>
      </c>
      <c r="EC133" s="13">
        <v>0</v>
      </c>
      <c r="ED133" s="13">
        <v>0</v>
      </c>
      <c r="EE133" s="13">
        <v>0</v>
      </c>
      <c r="EF133" s="13">
        <v>0</v>
      </c>
      <c r="EG133" s="13">
        <v>9840</v>
      </c>
      <c r="EH133" s="13">
        <v>0</v>
      </c>
      <c r="EI133" s="13">
        <v>0</v>
      </c>
      <c r="EJ133" s="13">
        <v>0</v>
      </c>
      <c r="EK133" s="13">
        <v>0</v>
      </c>
      <c r="EL133" s="13">
        <v>0</v>
      </c>
      <c r="EM133" s="13">
        <v>0</v>
      </c>
      <c r="EN133" s="13">
        <v>0</v>
      </c>
      <c r="EO133" s="13">
        <v>0</v>
      </c>
      <c r="EP133" s="13">
        <v>0</v>
      </c>
      <c r="EQ133" s="13">
        <v>0</v>
      </c>
      <c r="ER133" s="13">
        <v>0</v>
      </c>
      <c r="ES133" s="13"/>
      <c r="ET133" s="13"/>
      <c r="EU133" s="13">
        <v>0</v>
      </c>
      <c r="EV133" s="13">
        <v>90.72</v>
      </c>
      <c r="EW133" s="13">
        <v>93.8</v>
      </c>
      <c r="EX133" s="13">
        <v>0</v>
      </c>
      <c r="EY133" s="13">
        <v>0</v>
      </c>
      <c r="EZ133" s="13">
        <v>0</v>
      </c>
      <c r="FA133" s="13">
        <v>0</v>
      </c>
      <c r="FB133" s="13">
        <v>0</v>
      </c>
      <c r="FC133" s="13">
        <v>0</v>
      </c>
      <c r="FD133" s="13">
        <v>0</v>
      </c>
      <c r="FE133" s="13">
        <v>0</v>
      </c>
      <c r="FF133" s="13">
        <v>0</v>
      </c>
      <c r="FG133" s="13">
        <v>0</v>
      </c>
      <c r="FH133" s="13">
        <v>0</v>
      </c>
      <c r="FI133" s="13">
        <v>0</v>
      </c>
      <c r="FJ133" s="13">
        <v>0</v>
      </c>
      <c r="FK133" s="13">
        <v>0</v>
      </c>
      <c r="FL133" s="13">
        <v>0</v>
      </c>
      <c r="FM133" s="13">
        <v>0</v>
      </c>
      <c r="FN133" s="13">
        <v>0</v>
      </c>
      <c r="FO133" s="13">
        <v>0</v>
      </c>
      <c r="FP133" s="13">
        <v>0</v>
      </c>
      <c r="FQ133" s="13">
        <v>0</v>
      </c>
      <c r="FR133" s="13">
        <v>404.68</v>
      </c>
      <c r="FS133" s="13">
        <v>0</v>
      </c>
      <c r="FT133" s="13">
        <v>0</v>
      </c>
      <c r="FU133" s="13">
        <v>301.61</v>
      </c>
      <c r="FV133" s="13">
        <v>0</v>
      </c>
      <c r="FW133" s="13">
        <v>871.79</v>
      </c>
      <c r="FX133" s="13">
        <v>1598.35</v>
      </c>
      <c r="FY133" s="13">
        <v>0</v>
      </c>
      <c r="FZ133" s="13">
        <v>100</v>
      </c>
      <c r="GA133" s="13">
        <v>1747.52</v>
      </c>
      <c r="GB133" s="13">
        <v>0</v>
      </c>
      <c r="GC133" s="13">
        <v>0</v>
      </c>
      <c r="GD133" s="13"/>
      <c r="GE133" s="13"/>
      <c r="GF133" s="13">
        <v>0</v>
      </c>
      <c r="GG133" s="13">
        <v>215.65</v>
      </c>
      <c r="GH133" s="13">
        <v>222.73</v>
      </c>
      <c r="GI133" s="13">
        <v>0</v>
      </c>
      <c r="GJ133" s="13">
        <v>0</v>
      </c>
      <c r="GK133" s="13">
        <v>80</v>
      </c>
      <c r="GL133" s="13">
        <v>0</v>
      </c>
      <c r="GM133" s="13">
        <v>15.5</v>
      </c>
      <c r="GN133" s="13">
        <v>15.5</v>
      </c>
      <c r="GO133" s="13">
        <v>0</v>
      </c>
      <c r="GP133" s="13">
        <v>0</v>
      </c>
      <c r="GQ133" s="13">
        <v>0</v>
      </c>
      <c r="GR133" s="13">
        <v>0</v>
      </c>
      <c r="GS133" s="13">
        <v>0</v>
      </c>
      <c r="GT133" s="13">
        <v>0</v>
      </c>
      <c r="GU133" s="13">
        <v>0</v>
      </c>
      <c r="GV133" s="13">
        <v>0</v>
      </c>
      <c r="GW133" s="13">
        <v>0</v>
      </c>
      <c r="GX133" s="13">
        <v>0</v>
      </c>
      <c r="GY133" s="13">
        <v>0</v>
      </c>
      <c r="GZ133" s="13">
        <v>0</v>
      </c>
      <c r="HA133" s="13">
        <v>0</v>
      </c>
      <c r="HB133" s="13">
        <v>0</v>
      </c>
      <c r="HC133" s="13">
        <v>3318.01</v>
      </c>
      <c r="HD133" s="13">
        <v>0</v>
      </c>
      <c r="HE133" s="13">
        <v>30000</v>
      </c>
      <c r="HF133" s="13">
        <v>0</v>
      </c>
      <c r="HG133" s="13">
        <v>0</v>
      </c>
      <c r="HH133" s="13">
        <v>0</v>
      </c>
      <c r="HI133" s="13">
        <v>3840.59</v>
      </c>
      <c r="HJ133" s="13">
        <v>0</v>
      </c>
      <c r="HK133" s="13">
        <v>25336.69</v>
      </c>
      <c r="HL133" s="13">
        <v>25337.29</v>
      </c>
      <c r="HM133" s="13">
        <v>0</v>
      </c>
      <c r="HN133" s="13">
        <v>0</v>
      </c>
      <c r="HO133" s="13"/>
      <c r="HP133" s="13"/>
      <c r="HQ133" s="13">
        <v>2330000</v>
      </c>
      <c r="HR133" s="13">
        <v>2330000</v>
      </c>
      <c r="HS133" s="13">
        <v>2296194.9900000002</v>
      </c>
      <c r="HT133" s="13">
        <v>2200000</v>
      </c>
      <c r="HU133" s="13">
        <v>2700000</v>
      </c>
      <c r="HV133" s="13">
        <v>2509405.2999999998</v>
      </c>
      <c r="HW133" s="13">
        <v>2426661.58</v>
      </c>
      <c r="HX133" s="13">
        <v>2426661.58</v>
      </c>
      <c r="HY133" s="13">
        <v>2538077.23</v>
      </c>
      <c r="HZ133" s="13">
        <v>2500000</v>
      </c>
      <c r="IA133" s="13">
        <v>2500000</v>
      </c>
      <c r="IB133" s="13">
        <v>2360052.35</v>
      </c>
      <c r="IC133" s="13">
        <v>2500000</v>
      </c>
      <c r="ID133" s="13">
        <v>2500000</v>
      </c>
      <c r="IE133" s="13">
        <v>2446772.5499999998</v>
      </c>
      <c r="IF133" s="14">
        <v>2500000</v>
      </c>
      <c r="IG133" s="14">
        <v>2000000</v>
      </c>
      <c r="IH133" s="14">
        <v>2342163.42</v>
      </c>
      <c r="II133" s="14">
        <v>2500000</v>
      </c>
      <c r="IJ133" s="14">
        <v>2500000</v>
      </c>
      <c r="IK133" s="14">
        <v>2064851.19</v>
      </c>
      <c r="IL133" s="14">
        <v>2500000</v>
      </c>
      <c r="IM133" s="14">
        <v>2500000</v>
      </c>
      <c r="IN133" s="13">
        <v>2123443.34</v>
      </c>
      <c r="IO133" s="13">
        <v>2400000</v>
      </c>
      <c r="IP133" s="13">
        <v>2400000</v>
      </c>
      <c r="IQ133" s="13">
        <v>2272835.9900000002</v>
      </c>
      <c r="IR133" s="13">
        <v>2400000</v>
      </c>
      <c r="IS133" s="13">
        <v>2400000</v>
      </c>
      <c r="IT133" s="13">
        <v>2157504.4500000002</v>
      </c>
      <c r="IU133" s="13">
        <v>2400000</v>
      </c>
      <c r="IV133" s="13">
        <v>2400000</v>
      </c>
      <c r="IW133" s="13">
        <v>2205485.5</v>
      </c>
      <c r="IX133" s="13">
        <v>2400000</v>
      </c>
      <c r="IY133" s="13">
        <v>2400000</v>
      </c>
      <c r="IZ133" s="13"/>
      <c r="JA133" s="13"/>
      <c r="JB133" s="13">
        <f>C133+BY133+AN133+DJ133+EU133+GF133+HQ133</f>
        <v>2330000</v>
      </c>
      <c r="JC133" s="13">
        <f>D133+BZ133+AO133+DK133+EV133+GG133+HR133</f>
        <v>2330914.2000000002</v>
      </c>
      <c r="JD133" s="13">
        <f>E133+CA133+AP133+DL133+EW133+GH133+HS133</f>
        <v>2297139.9900000002</v>
      </c>
      <c r="JE133" s="13">
        <f>F133+CB133+AQ133+DM133+EX133+GI133+HT133</f>
        <v>2200000</v>
      </c>
      <c r="JF133" s="13">
        <f>G133+CC133+AR133+DN133+EY133+GJ133+HU133</f>
        <v>2700000</v>
      </c>
      <c r="JG133" s="13">
        <f>H133+CD133+AS133+DO133+EZ133+GK133+HV133</f>
        <v>2591711.94</v>
      </c>
      <c r="JH133" s="13">
        <f>I133+CE133+AT133+DP133+FA133+GL133+HW133</f>
        <v>2426661.58</v>
      </c>
      <c r="JI133" s="13">
        <f>J133+CF133+AU133+DQ133+FB133+GM133+HX133</f>
        <v>2426677.08</v>
      </c>
      <c r="JJ133" s="13">
        <f>K133+CG133+AV133+DR133+FC133+GN133+HY133</f>
        <v>2538092.73</v>
      </c>
      <c r="JK133" s="13">
        <f>L133+CH133+AW133+DS133+FD133+GO133+HZ133</f>
        <v>2500000</v>
      </c>
      <c r="JL133" s="13">
        <f>M133+CI133+AX133+DT133+FE133+GP133+IA133</f>
        <v>2500000</v>
      </c>
      <c r="JM133" s="13">
        <f>N133+CJ133+AY133+DU133+FF133+GQ133+IB133</f>
        <v>2360660.71</v>
      </c>
      <c r="JN133" s="13">
        <f>O133+CK133+AZ133+DV133+FG133+GR133+IC133</f>
        <v>2500000</v>
      </c>
      <c r="JO133" s="13">
        <f>P133+CL133+BA133+DW133+FH133+GS133+ID133</f>
        <v>2500000</v>
      </c>
      <c r="JP133" s="13">
        <f>Q133+CM133+BB133+DX133+FI133+GT133+IE133</f>
        <v>2446772.5499999998</v>
      </c>
      <c r="JQ133" s="13">
        <f>R133+CN133+BC133+DY133+FJ133+GU133+IF133</f>
        <v>2500000</v>
      </c>
      <c r="JR133" s="13">
        <f>S133+CO133+BD133+DZ133+FK133+GV133+IG133</f>
        <v>2000000</v>
      </c>
      <c r="JS133" s="13">
        <f>T133+CP133+BE133+EA133+FL133+GW133+IH133</f>
        <v>2342163.42</v>
      </c>
      <c r="JT133" s="13">
        <f>U133+CQ133+BF133+EB133+FM133+GX133+II133</f>
        <v>2500000</v>
      </c>
      <c r="JU133" s="13">
        <f>V133+CR133+BG133+EC133+FN133+GY133+IJ133</f>
        <v>2500000</v>
      </c>
      <c r="JV133" s="13">
        <f>W133+CS133+BH133+ED133+FO133+GZ133+IK133</f>
        <v>2064851.19</v>
      </c>
      <c r="JW133" s="13">
        <f>X133+CT133+BI133+EE133+FP133+HA133+IL133</f>
        <v>2500000</v>
      </c>
      <c r="JX133" s="13">
        <f>Y133+CU133+BJ133+EF133+FQ133+HB133+IM133</f>
        <v>2500000</v>
      </c>
      <c r="JY133" s="13">
        <f>Z133+BK133+CV133+EG133+FR133+HC133+IN133</f>
        <v>2137006.0299999998</v>
      </c>
      <c r="JZ133" s="13">
        <f>AA133+BL133+CW133+EH133+FS133+HD133+IO133</f>
        <v>2400000</v>
      </c>
      <c r="KA133" s="13">
        <f>AB133+BM133+CX133+EI133+FT133+HE133+IP133</f>
        <v>2430000</v>
      </c>
      <c r="KB133" s="13">
        <f>AC133+BN133+CY133+EJ133+FU133+HF133+IQ133</f>
        <v>2273137.6</v>
      </c>
      <c r="KC133" s="13">
        <f>AD133+BO133+CZ133+EK133+FV133+HG133+IR133</f>
        <v>2400000</v>
      </c>
      <c r="KD133" s="13">
        <f>AE133+BP133+DA133+EL133+FW133+HH133+IS133</f>
        <v>2400871.79</v>
      </c>
      <c r="KE133" s="13">
        <f>AF133+BQ133+DB133+EM133+FX133+HI133+IT133</f>
        <v>2163182.79</v>
      </c>
      <c r="KF133" s="13">
        <f>AG133+BR133+DC133+EN133+FY133+HJ133+IU133</f>
        <v>2400000</v>
      </c>
      <c r="KG133" s="13">
        <f>AH133+BS133+DD133+EO133+FZ133+HK133+IV133</f>
        <v>2425436.69</v>
      </c>
      <c r="KH133" s="13">
        <f>AI133+BT133+DE133+EP133+GA133+HL133+IW133</f>
        <v>2232570.31</v>
      </c>
      <c r="KI133" s="13">
        <f>AJ133+BU133+DF133+EQ133+GB133+HM133+IX133</f>
        <v>2400000</v>
      </c>
      <c r="KJ133" s="13">
        <f>AK133+BV133+DG133+ER133+GC133+HN133+IY133</f>
        <v>2400000</v>
      </c>
      <c r="KK133" s="13">
        <f>AL133+BW133+DH133+ES133+GD133+HO133+IZ133</f>
        <v>0</v>
      </c>
      <c r="KL133" s="13">
        <f>AM133+BX133+DI133+ET133+GE133+HP133+JA133</f>
        <v>0</v>
      </c>
    </row>
    <row r="134" spans="1:320" ht="20.100000000000001" customHeight="1" x14ac:dyDescent="0.25">
      <c r="A134" s="5">
        <v>8</v>
      </c>
      <c r="B134" s="7" t="s">
        <v>253</v>
      </c>
      <c r="C134" s="11">
        <f>C135+C136</f>
        <v>0</v>
      </c>
      <c r="D134" s="11">
        <f>D135+D136</f>
        <v>0</v>
      </c>
      <c r="E134" s="11">
        <f t="shared" ref="E134:GT134" si="2443">E135+E136</f>
        <v>0</v>
      </c>
      <c r="F134" s="11">
        <f t="shared" si="2443"/>
        <v>0</v>
      </c>
      <c r="G134" s="11">
        <f t="shared" ref="G134" si="2444">G135+G136</f>
        <v>0</v>
      </c>
      <c r="H134" s="11">
        <f t="shared" si="2443"/>
        <v>0</v>
      </c>
      <c r="I134" s="11">
        <f t="shared" si="2443"/>
        <v>0</v>
      </c>
      <c r="J134" s="11">
        <f t="shared" ref="J134" si="2445">J135+J136</f>
        <v>0</v>
      </c>
      <c r="K134" s="11">
        <f t="shared" si="2443"/>
        <v>0</v>
      </c>
      <c r="L134" s="11">
        <f t="shared" ref="L134" si="2446">L135+L136</f>
        <v>0</v>
      </c>
      <c r="M134" s="11">
        <f t="shared" si="2443"/>
        <v>0</v>
      </c>
      <c r="N134" s="11">
        <f t="shared" si="2443"/>
        <v>0</v>
      </c>
      <c r="O134" s="11">
        <f t="shared" ref="O134" si="2447">O135+O136</f>
        <v>0</v>
      </c>
      <c r="P134" s="11">
        <f t="shared" si="2443"/>
        <v>0</v>
      </c>
      <c r="Q134" s="11">
        <f t="shared" si="2443"/>
        <v>0</v>
      </c>
      <c r="R134" s="11">
        <f t="shared" ref="R134" si="2448">R135+R136</f>
        <v>0</v>
      </c>
      <c r="S134" s="11">
        <f t="shared" si="2443"/>
        <v>0</v>
      </c>
      <c r="T134" s="11">
        <f t="shared" ref="T134:U134" si="2449">T135+T136</f>
        <v>0</v>
      </c>
      <c r="U134" s="11">
        <f t="shared" si="2449"/>
        <v>0</v>
      </c>
      <c r="V134" s="11">
        <f t="shared" ref="V134:Y134" si="2450">V135+V136</f>
        <v>0</v>
      </c>
      <c r="W134" s="11">
        <f t="shared" si="2450"/>
        <v>0</v>
      </c>
      <c r="X134" s="11">
        <f t="shared" ref="X134" si="2451">X135+X136</f>
        <v>0</v>
      </c>
      <c r="Y134" s="11">
        <f t="shared" si="2450"/>
        <v>0</v>
      </c>
      <c r="Z134" s="11">
        <f t="shared" ref="Z134:AD134" si="2452">Z135+Z136</f>
        <v>0</v>
      </c>
      <c r="AA134" s="11">
        <f t="shared" si="2452"/>
        <v>0</v>
      </c>
      <c r="AB134" s="11">
        <f t="shared" ref="AB134:AK134" si="2453">AB135+AB136</f>
        <v>0</v>
      </c>
      <c r="AC134" s="11">
        <f t="shared" si="2452"/>
        <v>0</v>
      </c>
      <c r="AD134" s="11">
        <f t="shared" si="2452"/>
        <v>0</v>
      </c>
      <c r="AE134" s="11">
        <f t="shared" si="2453"/>
        <v>0</v>
      </c>
      <c r="AF134" s="11">
        <f t="shared" ref="AF134" si="2454">AF135+AF136</f>
        <v>0</v>
      </c>
      <c r="AG134" s="11">
        <f t="shared" ref="AG134:AI134" si="2455">AG135+AG136</f>
        <v>0</v>
      </c>
      <c r="AH134" s="11">
        <f t="shared" si="2455"/>
        <v>0</v>
      </c>
      <c r="AI134" s="11">
        <f t="shared" si="2455"/>
        <v>0</v>
      </c>
      <c r="AJ134" s="11">
        <f t="shared" si="2453"/>
        <v>0</v>
      </c>
      <c r="AK134" s="11">
        <f t="shared" si="2453"/>
        <v>0</v>
      </c>
      <c r="AL134" s="11">
        <f t="shared" ref="AL134:AM134" si="2456">AL135+AL136</f>
        <v>0</v>
      </c>
      <c r="AM134" s="11">
        <f t="shared" si="2456"/>
        <v>0</v>
      </c>
      <c r="AN134" s="11">
        <f>AN135+AN136</f>
        <v>0</v>
      </c>
      <c r="AO134" s="11">
        <f>AO135+AO136</f>
        <v>0</v>
      </c>
      <c r="AP134" s="11">
        <f>AP135+AP136</f>
        <v>0</v>
      </c>
      <c r="AQ134" s="11">
        <f t="shared" ref="AQ134" si="2457">AQ135+AQ136</f>
        <v>0</v>
      </c>
      <c r="AR134" s="11">
        <f>AR135+AR136</f>
        <v>0</v>
      </c>
      <c r="AS134" s="11">
        <f>AS135+AS136</f>
        <v>0</v>
      </c>
      <c r="AT134" s="11">
        <f t="shared" ref="AT134" si="2458">AT135+AT136</f>
        <v>0</v>
      </c>
      <c r="AU134" s="11">
        <f>AU135+AU136</f>
        <v>0</v>
      </c>
      <c r="AV134" s="11">
        <f>AV135+AV136</f>
        <v>0</v>
      </c>
      <c r="AW134" s="11">
        <f t="shared" ref="AW134" si="2459">AW135+AW136</f>
        <v>0</v>
      </c>
      <c r="AX134" s="11">
        <f>AX135+AX136</f>
        <v>0</v>
      </c>
      <c r="AY134" s="11">
        <f>AY135+AY136</f>
        <v>0</v>
      </c>
      <c r="AZ134" s="11">
        <f t="shared" ref="AZ134" si="2460">AZ135+AZ136</f>
        <v>0</v>
      </c>
      <c r="BA134" s="11">
        <f>BA135+BA136</f>
        <v>0</v>
      </c>
      <c r="BB134" s="11">
        <f>BB135+BB136</f>
        <v>0</v>
      </c>
      <c r="BC134" s="11">
        <f t="shared" ref="BC134:BD134" si="2461">BC135+BC136</f>
        <v>0</v>
      </c>
      <c r="BD134" s="11">
        <f t="shared" si="2461"/>
        <v>0</v>
      </c>
      <c r="BE134" s="11">
        <f>BE135+BE136</f>
        <v>0</v>
      </c>
      <c r="BF134" s="11">
        <f>BF135+BF136</f>
        <v>0</v>
      </c>
      <c r="BG134" s="11">
        <f>BG135+BG136</f>
        <v>0</v>
      </c>
      <c r="BH134" s="11">
        <f>BH135+BH136</f>
        <v>0</v>
      </c>
      <c r="BI134" s="11">
        <f t="shared" ref="BI134" si="2462">BI135+BI136</f>
        <v>0</v>
      </c>
      <c r="BJ134" s="11">
        <f>BJ135+BJ136</f>
        <v>0</v>
      </c>
      <c r="BK134" s="11">
        <f t="shared" ref="BK134:BN134" si="2463">BK135+BK136</f>
        <v>0</v>
      </c>
      <c r="BL134" s="11">
        <f t="shared" ref="BL134" si="2464">BL135+BL136</f>
        <v>0</v>
      </c>
      <c r="BM134" s="11">
        <f t="shared" si="2463"/>
        <v>0</v>
      </c>
      <c r="BN134" s="11">
        <f t="shared" si="2463"/>
        <v>0</v>
      </c>
      <c r="BO134" s="11">
        <f t="shared" ref="BO134:BV134" si="2465">BO135+BO136</f>
        <v>0</v>
      </c>
      <c r="BP134" s="11">
        <f t="shared" ref="BP134" si="2466">BP135+BP136</f>
        <v>0</v>
      </c>
      <c r="BQ134" s="11">
        <f>BQ135+BQ136</f>
        <v>0</v>
      </c>
      <c r="BR134" s="11">
        <f t="shared" ref="BR134:BT134" si="2467">BR135+BR136</f>
        <v>0</v>
      </c>
      <c r="BS134" s="11">
        <f t="shared" si="2467"/>
        <v>0</v>
      </c>
      <c r="BT134" s="11">
        <f t="shared" si="2467"/>
        <v>0</v>
      </c>
      <c r="BU134" s="11">
        <f t="shared" si="2465"/>
        <v>0</v>
      </c>
      <c r="BV134" s="11">
        <f t="shared" si="2465"/>
        <v>0</v>
      </c>
      <c r="BW134" s="11">
        <f t="shared" ref="BW134:BX134" si="2468">BW135+BW136</f>
        <v>0</v>
      </c>
      <c r="BX134" s="11">
        <f t="shared" si="2468"/>
        <v>0</v>
      </c>
      <c r="BY134" s="11">
        <f>BY135+BY136</f>
        <v>0</v>
      </c>
      <c r="BZ134" s="11">
        <f>BZ135+BZ136</f>
        <v>0</v>
      </c>
      <c r="CA134" s="11">
        <f>CA135+CA136</f>
        <v>0</v>
      </c>
      <c r="CB134" s="11">
        <f t="shared" ref="CB134" si="2469">CB135+CB136</f>
        <v>0</v>
      </c>
      <c r="CC134" s="11">
        <f>CC135+CC136</f>
        <v>0</v>
      </c>
      <c r="CD134" s="11">
        <f>CD135+CD136</f>
        <v>0</v>
      </c>
      <c r="CE134" s="11">
        <f t="shared" ref="CE134" si="2470">CE135+CE136</f>
        <v>0</v>
      </c>
      <c r="CF134" s="11">
        <f>CF135+CF136</f>
        <v>0</v>
      </c>
      <c r="CG134" s="11">
        <f>CG135+CG136</f>
        <v>0</v>
      </c>
      <c r="CH134" s="11">
        <f t="shared" ref="CH134" si="2471">CH135+CH136</f>
        <v>0</v>
      </c>
      <c r="CI134" s="11">
        <f>CI135+CI136</f>
        <v>0</v>
      </c>
      <c r="CJ134" s="11">
        <f>CJ135+CJ136</f>
        <v>0</v>
      </c>
      <c r="CK134" s="11">
        <f t="shared" ref="CK134" si="2472">CK135+CK136</f>
        <v>0</v>
      </c>
      <c r="CL134" s="11">
        <f>CL135+CL136</f>
        <v>0</v>
      </c>
      <c r="CM134" s="11">
        <f>CM135+CM136</f>
        <v>0</v>
      </c>
      <c r="CN134" s="11">
        <f t="shared" ref="CN134:CO134" si="2473">CN135+CN136</f>
        <v>0</v>
      </c>
      <c r="CO134" s="11">
        <f t="shared" si="2473"/>
        <v>0</v>
      </c>
      <c r="CP134" s="11">
        <f>CP135+CP136</f>
        <v>0</v>
      </c>
      <c r="CQ134" s="11">
        <f>CQ135+CQ136</f>
        <v>0</v>
      </c>
      <c r="CR134" s="11">
        <f>CR135+CR136</f>
        <v>0</v>
      </c>
      <c r="CS134" s="11">
        <f>CS135+CS136</f>
        <v>0</v>
      </c>
      <c r="CT134" s="11">
        <f t="shared" ref="CT134" si="2474">CT135+CT136</f>
        <v>0</v>
      </c>
      <c r="CU134" s="11">
        <f>CU135+CU136</f>
        <v>0</v>
      </c>
      <c r="CV134" s="11">
        <f t="shared" ref="CV134:DE134" si="2475">CV135+CV136</f>
        <v>0</v>
      </c>
      <c r="CW134" s="11">
        <f t="shared" ref="CW134" si="2476">CW135+CW136</f>
        <v>0</v>
      </c>
      <c r="CX134" s="11">
        <f t="shared" si="2475"/>
        <v>0</v>
      </c>
      <c r="CY134" s="11">
        <f t="shared" si="2475"/>
        <v>0</v>
      </c>
      <c r="CZ134" s="11">
        <f t="shared" si="2475"/>
        <v>0</v>
      </c>
      <c r="DA134" s="11">
        <f t="shared" ref="DA134:DB134" si="2477">DA135+DA136</f>
        <v>0</v>
      </c>
      <c r="DB134" s="11">
        <f t="shared" si="2477"/>
        <v>0</v>
      </c>
      <c r="DC134" s="11">
        <f t="shared" ref="DC134" si="2478">DC135+DC136</f>
        <v>0</v>
      </c>
      <c r="DD134" s="11">
        <f t="shared" si="2475"/>
        <v>0</v>
      </c>
      <c r="DE134" s="11">
        <f t="shared" si="2475"/>
        <v>0</v>
      </c>
      <c r="DF134" s="11">
        <f t="shared" ref="DF134:DJ134" si="2479">DF135+DF136</f>
        <v>0</v>
      </c>
      <c r="DG134" s="11">
        <f t="shared" si="2479"/>
        <v>0</v>
      </c>
      <c r="DH134" s="11">
        <f t="shared" ref="DH134:DI134" si="2480">DH135+DH136</f>
        <v>0</v>
      </c>
      <c r="DI134" s="11">
        <f t="shared" si="2480"/>
        <v>0</v>
      </c>
      <c r="DJ134" s="11">
        <f t="shared" si="2479"/>
        <v>0</v>
      </c>
      <c r="DK134" s="11">
        <f t="shared" si="2443"/>
        <v>0</v>
      </c>
      <c r="DL134" s="11">
        <f t="shared" si="2443"/>
        <v>0</v>
      </c>
      <c r="DM134" s="11">
        <f t="shared" ref="DM134" si="2481">DM135+DM136</f>
        <v>0</v>
      </c>
      <c r="DN134" s="11">
        <f t="shared" si="2443"/>
        <v>0</v>
      </c>
      <c r="DO134" s="11">
        <f t="shared" si="2443"/>
        <v>0</v>
      </c>
      <c r="DP134" s="11">
        <f t="shared" ref="DP134" si="2482">DP135+DP136</f>
        <v>0</v>
      </c>
      <c r="DQ134" s="11">
        <f t="shared" si="2443"/>
        <v>0</v>
      </c>
      <c r="DR134" s="11">
        <f t="shared" si="2443"/>
        <v>0</v>
      </c>
      <c r="DS134" s="11">
        <f t="shared" ref="DS134" si="2483">DS135+DS136</f>
        <v>0</v>
      </c>
      <c r="DT134" s="11">
        <f t="shared" si="2443"/>
        <v>0</v>
      </c>
      <c r="DU134" s="11">
        <f t="shared" si="2443"/>
        <v>0</v>
      </c>
      <c r="DV134" s="11">
        <f t="shared" ref="DV134" si="2484">DV135+DV136</f>
        <v>0</v>
      </c>
      <c r="DW134" s="11">
        <f t="shared" si="2443"/>
        <v>0</v>
      </c>
      <c r="DX134" s="11">
        <f t="shared" si="2443"/>
        <v>0</v>
      </c>
      <c r="DY134" s="11">
        <f t="shared" ref="DY134:DZ134" si="2485">DY135+DY136</f>
        <v>0</v>
      </c>
      <c r="DZ134" s="11">
        <f t="shared" si="2485"/>
        <v>0</v>
      </c>
      <c r="EA134" s="11">
        <f t="shared" si="2443"/>
        <v>0</v>
      </c>
      <c r="EB134" s="11">
        <f t="shared" si="2443"/>
        <v>0</v>
      </c>
      <c r="EC134" s="11">
        <f t="shared" ref="EC134:EL134" si="2486">EC135+EC136</f>
        <v>0</v>
      </c>
      <c r="ED134" s="11">
        <f t="shared" si="2486"/>
        <v>0</v>
      </c>
      <c r="EE134" s="11">
        <f t="shared" ref="EE134" si="2487">EE135+EE136</f>
        <v>0</v>
      </c>
      <c r="EF134" s="11">
        <f t="shared" si="2486"/>
        <v>0</v>
      </c>
      <c r="EG134" s="11">
        <f t="shared" si="2486"/>
        <v>0</v>
      </c>
      <c r="EH134" s="11">
        <f t="shared" ref="EH134" si="2488">EH135+EH136</f>
        <v>0</v>
      </c>
      <c r="EI134" s="11">
        <f t="shared" si="2486"/>
        <v>0</v>
      </c>
      <c r="EJ134" s="11">
        <f t="shared" si="2486"/>
        <v>0</v>
      </c>
      <c r="EK134" s="11">
        <f t="shared" si="2486"/>
        <v>0</v>
      </c>
      <c r="EL134" s="11">
        <f t="shared" si="2486"/>
        <v>0</v>
      </c>
      <c r="EM134" s="11">
        <f t="shared" ref="EM134:EU134" si="2489">EM135+EM136</f>
        <v>0</v>
      </c>
      <c r="EN134" s="11">
        <f t="shared" ref="EN134:EP134" si="2490">EN135+EN136</f>
        <v>0</v>
      </c>
      <c r="EO134" s="11">
        <f t="shared" si="2490"/>
        <v>0</v>
      </c>
      <c r="EP134" s="11">
        <f t="shared" si="2490"/>
        <v>0</v>
      </c>
      <c r="EQ134" s="11">
        <f t="shared" si="2489"/>
        <v>0</v>
      </c>
      <c r="ER134" s="11">
        <f t="shared" si="2489"/>
        <v>0</v>
      </c>
      <c r="ES134" s="11">
        <f t="shared" ref="ES134:ET134" si="2491">ES135+ES136</f>
        <v>0</v>
      </c>
      <c r="ET134" s="11">
        <f t="shared" si="2491"/>
        <v>0</v>
      </c>
      <c r="EU134" s="11">
        <f t="shared" si="2489"/>
        <v>0</v>
      </c>
      <c r="EV134" s="11">
        <f t="shared" si="2443"/>
        <v>0</v>
      </c>
      <c r="EW134" s="11">
        <f t="shared" si="2443"/>
        <v>0</v>
      </c>
      <c r="EX134" s="11">
        <f t="shared" ref="EX134" si="2492">EX135+EX136</f>
        <v>0</v>
      </c>
      <c r="EY134" s="11">
        <f t="shared" si="2443"/>
        <v>0</v>
      </c>
      <c r="EZ134" s="11">
        <f t="shared" si="2443"/>
        <v>0</v>
      </c>
      <c r="FA134" s="11">
        <f t="shared" ref="FA134" si="2493">FA135+FA136</f>
        <v>0</v>
      </c>
      <c r="FB134" s="11">
        <f t="shared" si="2443"/>
        <v>0</v>
      </c>
      <c r="FC134" s="11">
        <f t="shared" si="2443"/>
        <v>0</v>
      </c>
      <c r="FD134" s="11">
        <f t="shared" ref="FD134:FE134" si="2494">FD135+FD136</f>
        <v>0</v>
      </c>
      <c r="FE134" s="11">
        <f t="shared" si="2494"/>
        <v>0</v>
      </c>
      <c r="FF134" s="11">
        <f>FF135+FF136</f>
        <v>0</v>
      </c>
      <c r="FG134" s="11">
        <f>FG135+FG136</f>
        <v>0</v>
      </c>
      <c r="FH134" s="11">
        <f>FH135+FH136</f>
        <v>0</v>
      </c>
      <c r="FI134" s="11">
        <f t="shared" si="2443"/>
        <v>0</v>
      </c>
      <c r="FJ134" s="11">
        <f t="shared" ref="FJ134:FK134" si="2495">FJ135+FJ136</f>
        <v>0</v>
      </c>
      <c r="FK134" s="11">
        <f t="shared" si="2495"/>
        <v>0</v>
      </c>
      <c r="FL134" s="11">
        <f t="shared" si="2443"/>
        <v>0</v>
      </c>
      <c r="FM134" s="11">
        <f t="shared" si="2443"/>
        <v>0</v>
      </c>
      <c r="FN134" s="11">
        <f t="shared" ref="FN134:FW134" si="2496">FN135+FN136</f>
        <v>0</v>
      </c>
      <c r="FO134" s="11">
        <f t="shared" si="2496"/>
        <v>0</v>
      </c>
      <c r="FP134" s="11">
        <f t="shared" ref="FP134" si="2497">FP135+FP136</f>
        <v>0</v>
      </c>
      <c r="FQ134" s="11">
        <f t="shared" si="2496"/>
        <v>0</v>
      </c>
      <c r="FR134" s="11">
        <f t="shared" si="2496"/>
        <v>0</v>
      </c>
      <c r="FS134" s="11">
        <f t="shared" ref="FS134" si="2498">FS135+FS136</f>
        <v>0</v>
      </c>
      <c r="FT134" s="11">
        <f t="shared" si="2496"/>
        <v>0</v>
      </c>
      <c r="FU134" s="11">
        <f t="shared" si="2496"/>
        <v>0</v>
      </c>
      <c r="FV134" s="11">
        <f t="shared" si="2496"/>
        <v>0</v>
      </c>
      <c r="FW134" s="11">
        <f t="shared" si="2496"/>
        <v>0</v>
      </c>
      <c r="FX134" s="11">
        <f t="shared" ref="FX134:GF134" si="2499">FX135+FX136</f>
        <v>0</v>
      </c>
      <c r="FY134" s="11">
        <f t="shared" ref="FY134" si="2500">FY135+FY136</f>
        <v>0</v>
      </c>
      <c r="FZ134" s="11">
        <f t="shared" ref="FZ134:GA134" si="2501">FZ135+FZ136</f>
        <v>0</v>
      </c>
      <c r="GA134" s="11">
        <f t="shared" si="2501"/>
        <v>0</v>
      </c>
      <c r="GB134" s="11">
        <f t="shared" si="2499"/>
        <v>0</v>
      </c>
      <c r="GC134" s="11">
        <f t="shared" si="2499"/>
        <v>0</v>
      </c>
      <c r="GD134" s="11">
        <f t="shared" ref="GD134:GE134" si="2502">GD135+GD136</f>
        <v>0</v>
      </c>
      <c r="GE134" s="11">
        <f t="shared" si="2502"/>
        <v>0</v>
      </c>
      <c r="GF134" s="11">
        <f t="shared" si="2499"/>
        <v>0</v>
      </c>
      <c r="GG134" s="11">
        <f t="shared" si="2443"/>
        <v>0</v>
      </c>
      <c r="GH134" s="11">
        <f t="shared" si="2443"/>
        <v>0</v>
      </c>
      <c r="GI134" s="11">
        <f t="shared" ref="GI134" si="2503">GI135+GI136</f>
        <v>0</v>
      </c>
      <c r="GJ134" s="11">
        <f t="shared" si="2443"/>
        <v>0</v>
      </c>
      <c r="GK134" s="11">
        <f t="shared" si="2443"/>
        <v>0</v>
      </c>
      <c r="GL134" s="11">
        <f t="shared" ref="GL134" si="2504">GL135+GL136</f>
        <v>0</v>
      </c>
      <c r="GM134" s="11">
        <f t="shared" si="2443"/>
        <v>0</v>
      </c>
      <c r="GN134" s="11">
        <f t="shared" si="2443"/>
        <v>0</v>
      </c>
      <c r="GO134" s="11">
        <f t="shared" ref="GO134" si="2505">GO135+GO136</f>
        <v>0</v>
      </c>
      <c r="GP134" s="11">
        <f t="shared" si="2443"/>
        <v>0</v>
      </c>
      <c r="GQ134" s="11">
        <f t="shared" si="2443"/>
        <v>0</v>
      </c>
      <c r="GR134" s="11">
        <f t="shared" ref="GR134" si="2506">GR135+GR136</f>
        <v>0</v>
      </c>
      <c r="GS134" s="11">
        <f t="shared" si="2443"/>
        <v>0</v>
      </c>
      <c r="GT134" s="11">
        <f t="shared" si="2443"/>
        <v>0</v>
      </c>
      <c r="GU134" s="11">
        <f t="shared" ref="GU134:GV134" si="2507">GU135+GU136</f>
        <v>0</v>
      </c>
      <c r="GV134" s="11">
        <f t="shared" si="2507"/>
        <v>0</v>
      </c>
      <c r="GW134" s="11">
        <f t="shared" ref="GW134:II134" si="2508">GW135+GW136</f>
        <v>0</v>
      </c>
      <c r="GX134" s="11">
        <f t="shared" si="2508"/>
        <v>0</v>
      </c>
      <c r="GY134" s="11">
        <f t="shared" ref="GY134:HH134" si="2509">GY135+GY136</f>
        <v>0</v>
      </c>
      <c r="GZ134" s="11">
        <f t="shared" si="2509"/>
        <v>0</v>
      </c>
      <c r="HA134" s="11">
        <f t="shared" ref="HA134" si="2510">HA135+HA136</f>
        <v>0</v>
      </c>
      <c r="HB134" s="11">
        <f t="shared" si="2509"/>
        <v>0</v>
      </c>
      <c r="HC134" s="11">
        <f t="shared" si="2509"/>
        <v>0</v>
      </c>
      <c r="HD134" s="11">
        <f t="shared" ref="HD134" si="2511">HD135+HD136</f>
        <v>0</v>
      </c>
      <c r="HE134" s="11">
        <f t="shared" si="2509"/>
        <v>0</v>
      </c>
      <c r="HF134" s="11">
        <f t="shared" si="2509"/>
        <v>0</v>
      </c>
      <c r="HG134" s="11">
        <f t="shared" si="2509"/>
        <v>0</v>
      </c>
      <c r="HH134" s="11">
        <f t="shared" si="2509"/>
        <v>0</v>
      </c>
      <c r="HI134" s="11">
        <f t="shared" ref="HI134:HQ134" si="2512">HI135+HI136</f>
        <v>0</v>
      </c>
      <c r="HJ134" s="11">
        <f t="shared" ref="HJ134" si="2513">HJ135+HJ136</f>
        <v>0</v>
      </c>
      <c r="HK134" s="11">
        <f t="shared" ref="HK134:HL134" si="2514">HK135+HK136</f>
        <v>0</v>
      </c>
      <c r="HL134" s="11">
        <f t="shared" si="2514"/>
        <v>0</v>
      </c>
      <c r="HM134" s="11">
        <f t="shared" si="2512"/>
        <v>0</v>
      </c>
      <c r="HN134" s="11">
        <f t="shared" si="2512"/>
        <v>0</v>
      </c>
      <c r="HO134" s="11">
        <f t="shared" ref="HO134:HP134" si="2515">HO135+HO136</f>
        <v>0</v>
      </c>
      <c r="HP134" s="11">
        <f t="shared" si="2515"/>
        <v>0</v>
      </c>
      <c r="HQ134" s="11">
        <f t="shared" si="2512"/>
        <v>0</v>
      </c>
      <c r="HR134" s="11">
        <f t="shared" si="2508"/>
        <v>0</v>
      </c>
      <c r="HS134" s="11">
        <f t="shared" si="2508"/>
        <v>0</v>
      </c>
      <c r="HT134" s="11">
        <f t="shared" ref="HT134" si="2516">HT135+HT136</f>
        <v>0</v>
      </c>
      <c r="HU134" s="11">
        <f t="shared" si="2508"/>
        <v>0</v>
      </c>
      <c r="HV134" s="11">
        <f t="shared" si="2508"/>
        <v>0</v>
      </c>
      <c r="HW134" s="11">
        <f t="shared" ref="HW134" si="2517">HW135+HW136</f>
        <v>0</v>
      </c>
      <c r="HX134" s="11">
        <f t="shared" si="2508"/>
        <v>0</v>
      </c>
      <c r="HY134" s="11">
        <f t="shared" si="2508"/>
        <v>0</v>
      </c>
      <c r="HZ134" s="11">
        <f t="shared" ref="HZ134" si="2518">HZ135+HZ136</f>
        <v>0</v>
      </c>
      <c r="IA134" s="11">
        <f t="shared" si="2508"/>
        <v>0</v>
      </c>
      <c r="IB134" s="11">
        <f t="shared" si="2508"/>
        <v>0</v>
      </c>
      <c r="IC134" s="11">
        <f t="shared" ref="IC134" si="2519">IC135+IC136</f>
        <v>0</v>
      </c>
      <c r="ID134" s="11">
        <f t="shared" si="2508"/>
        <v>0</v>
      </c>
      <c r="IE134" s="11">
        <f t="shared" si="2508"/>
        <v>0</v>
      </c>
      <c r="IF134" s="11">
        <f t="shared" ref="IF134:IG134" si="2520">IF135+IF136</f>
        <v>0</v>
      </c>
      <c r="IG134" s="11">
        <f t="shared" si="2520"/>
        <v>0</v>
      </c>
      <c r="IH134" s="11">
        <f t="shared" si="2508"/>
        <v>0</v>
      </c>
      <c r="II134" s="11">
        <f t="shared" si="2508"/>
        <v>0</v>
      </c>
      <c r="IJ134" s="11">
        <f t="shared" ref="IJ134:JJ134" si="2521">IJ135+IJ136</f>
        <v>0</v>
      </c>
      <c r="IK134" s="11">
        <f t="shared" si="2521"/>
        <v>0</v>
      </c>
      <c r="IL134" s="11">
        <f t="shared" ref="IL134" si="2522">IL135+IL136</f>
        <v>0</v>
      </c>
      <c r="IM134" s="11">
        <f t="shared" si="2521"/>
        <v>0</v>
      </c>
      <c r="IN134" s="11">
        <f t="shared" si="2521"/>
        <v>0</v>
      </c>
      <c r="IO134" s="11">
        <f t="shared" ref="IO134" si="2523">IO135+IO136</f>
        <v>0</v>
      </c>
      <c r="IP134" s="11">
        <f t="shared" si="2521"/>
        <v>0</v>
      </c>
      <c r="IQ134" s="11">
        <f t="shared" si="2521"/>
        <v>0</v>
      </c>
      <c r="IR134" s="11">
        <f t="shared" ref="IR134:IY134" si="2524">IR135+IR136</f>
        <v>0</v>
      </c>
      <c r="IS134" s="11">
        <f t="shared" ref="IS134" si="2525">IS135+IS136</f>
        <v>0</v>
      </c>
      <c r="IT134" s="11">
        <f t="shared" si="2524"/>
        <v>0</v>
      </c>
      <c r="IU134" s="11">
        <f t="shared" ref="IU134:IW134" si="2526">IU135+IU136</f>
        <v>0</v>
      </c>
      <c r="IV134" s="11">
        <f t="shared" si="2526"/>
        <v>0</v>
      </c>
      <c r="IW134" s="11">
        <f t="shared" si="2526"/>
        <v>0</v>
      </c>
      <c r="IX134" s="11">
        <f t="shared" si="2524"/>
        <v>0</v>
      </c>
      <c r="IY134" s="11">
        <f t="shared" si="2524"/>
        <v>0</v>
      </c>
      <c r="IZ134" s="11">
        <f t="shared" ref="IZ134:JA134" si="2527">IZ135+IZ136</f>
        <v>0</v>
      </c>
      <c r="JA134" s="11">
        <f t="shared" si="2527"/>
        <v>0</v>
      </c>
      <c r="JB134" s="11">
        <f t="shared" si="2521"/>
        <v>0</v>
      </c>
      <c r="JC134" s="11">
        <f t="shared" ref="JC134" si="2528">JC135+JC136</f>
        <v>0</v>
      </c>
      <c r="JD134" s="11">
        <f t="shared" si="2521"/>
        <v>0</v>
      </c>
      <c r="JE134" s="11">
        <f t="shared" si="2521"/>
        <v>0</v>
      </c>
      <c r="JF134" s="11">
        <f t="shared" ref="JF134" si="2529">JF135+JF136</f>
        <v>0</v>
      </c>
      <c r="JG134" s="11">
        <f t="shared" si="2521"/>
        <v>0</v>
      </c>
      <c r="JH134" s="11">
        <f t="shared" si="2521"/>
        <v>0</v>
      </c>
      <c r="JI134" s="11">
        <f t="shared" ref="JI134" si="2530">JI135+JI136</f>
        <v>0</v>
      </c>
      <c r="JJ134" s="11">
        <f t="shared" si="2521"/>
        <v>0</v>
      </c>
      <c r="JK134" s="11">
        <f t="shared" ref="JK134:JL134" si="2531">JK135+JK136</f>
        <v>0</v>
      </c>
      <c r="JL134" s="11">
        <f t="shared" si="2531"/>
        <v>0</v>
      </c>
      <c r="JM134" s="11">
        <f t="shared" ref="JM134:JU134" si="2532">JM135+JM136</f>
        <v>0</v>
      </c>
      <c r="JN134" s="11">
        <f t="shared" si="2532"/>
        <v>0</v>
      </c>
      <c r="JO134" s="11">
        <f t="shared" ref="JO134" si="2533">JO135+JO136</f>
        <v>0</v>
      </c>
      <c r="JP134" s="11">
        <f t="shared" si="2532"/>
        <v>0</v>
      </c>
      <c r="JQ134" s="11">
        <f t="shared" ref="JQ134:JT134" si="2534">JQ135+JQ136</f>
        <v>0</v>
      </c>
      <c r="JR134" s="11">
        <f t="shared" ref="JR134" si="2535">JR135+JR136</f>
        <v>0</v>
      </c>
      <c r="JS134" s="11">
        <f t="shared" si="2534"/>
        <v>0</v>
      </c>
      <c r="JT134" s="11">
        <f t="shared" si="2534"/>
        <v>0</v>
      </c>
      <c r="JU134" s="11">
        <f t="shared" si="2532"/>
        <v>0</v>
      </c>
      <c r="JV134" s="11">
        <f t="shared" ref="JV134:JX134" si="2536">JV135+JV136</f>
        <v>0</v>
      </c>
      <c r="JW134" s="11">
        <f t="shared" ref="JW134" si="2537">JW135+JW136</f>
        <v>0</v>
      </c>
      <c r="JX134" s="11">
        <f t="shared" si="2536"/>
        <v>0</v>
      </c>
      <c r="JY134" s="11">
        <f t="shared" ref="JY134:KA134" si="2538">JY135+JY136</f>
        <v>0</v>
      </c>
      <c r="JZ134" s="11">
        <f t="shared" ref="JZ134" si="2539">JZ135+JZ136</f>
        <v>0</v>
      </c>
      <c r="KA134" s="11">
        <f t="shared" si="2538"/>
        <v>0</v>
      </c>
      <c r="KB134" s="11">
        <f t="shared" ref="KB134" si="2540">KB135+KB136</f>
        <v>0</v>
      </c>
      <c r="KC134" s="11">
        <f t="shared" ref="KC134" si="2541">KC135+KC136</f>
        <v>0</v>
      </c>
      <c r="KD134" s="11">
        <f t="shared" ref="KD134:KE134" si="2542">KD135+KD136</f>
        <v>0</v>
      </c>
      <c r="KE134" s="11">
        <f t="shared" si="2542"/>
        <v>0</v>
      </c>
      <c r="KF134" s="11">
        <f t="shared" ref="KF134:KG134" si="2543">KF135+KF136</f>
        <v>0</v>
      </c>
      <c r="KG134" s="11">
        <f t="shared" si="2543"/>
        <v>0</v>
      </c>
      <c r="KH134" s="11">
        <f t="shared" ref="KH134:KL134" si="2544">KH135+KH136</f>
        <v>0</v>
      </c>
      <c r="KI134" s="11">
        <f t="shared" si="2544"/>
        <v>0</v>
      </c>
      <c r="KJ134" s="11">
        <f t="shared" ref="KJ134:KK134" si="2545">KJ135+KJ136</f>
        <v>0</v>
      </c>
      <c r="KK134" s="11">
        <f t="shared" si="2545"/>
        <v>0</v>
      </c>
      <c r="KL134" s="11">
        <f t="shared" si="2544"/>
        <v>0</v>
      </c>
    </row>
    <row r="135" spans="1:320" x14ac:dyDescent="0.25">
      <c r="A135" s="5">
        <v>8100</v>
      </c>
      <c r="B135" s="9" t="s">
        <v>254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/>
      <c r="AM135" s="13"/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">
        <v>0</v>
      </c>
      <c r="AZ135" s="13">
        <v>0</v>
      </c>
      <c r="BA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  <c r="BR135" s="13">
        <v>0</v>
      </c>
      <c r="BS135" s="13">
        <v>0</v>
      </c>
      <c r="BT135" s="13">
        <v>0</v>
      </c>
      <c r="BU135" s="13">
        <v>0</v>
      </c>
      <c r="BV135" s="13">
        <v>0</v>
      </c>
      <c r="BW135" s="13"/>
      <c r="BX135" s="13"/>
      <c r="BY135" s="13">
        <v>0</v>
      </c>
      <c r="BZ135" s="13">
        <v>0</v>
      </c>
      <c r="CA135" s="13">
        <v>0</v>
      </c>
      <c r="CB135" s="13">
        <v>0</v>
      </c>
      <c r="CC135" s="13">
        <v>0</v>
      </c>
      <c r="CD135" s="13">
        <v>0</v>
      </c>
      <c r="CE135" s="13">
        <v>0</v>
      </c>
      <c r="CF135" s="13">
        <v>0</v>
      </c>
      <c r="CG135" s="13">
        <v>0</v>
      </c>
      <c r="CH135" s="13">
        <v>0</v>
      </c>
      <c r="CI135" s="13">
        <v>0</v>
      </c>
      <c r="CJ135" s="13">
        <v>0</v>
      </c>
      <c r="CK135" s="13">
        <v>0</v>
      </c>
      <c r="CL135" s="13">
        <v>0</v>
      </c>
      <c r="CM135" s="13">
        <v>0</v>
      </c>
      <c r="CN135" s="13">
        <v>0</v>
      </c>
      <c r="CO135" s="13">
        <v>0</v>
      </c>
      <c r="CP135" s="13">
        <v>0</v>
      </c>
      <c r="CQ135" s="13">
        <v>0</v>
      </c>
      <c r="CR135" s="13">
        <v>0</v>
      </c>
      <c r="CS135" s="13">
        <v>0</v>
      </c>
      <c r="CT135" s="13">
        <v>0</v>
      </c>
      <c r="CU135" s="13">
        <v>0</v>
      </c>
      <c r="CV135" s="13">
        <v>0</v>
      </c>
      <c r="CW135" s="13">
        <v>0</v>
      </c>
      <c r="CX135" s="13">
        <v>0</v>
      </c>
      <c r="CY135" s="13">
        <v>0</v>
      </c>
      <c r="CZ135" s="13">
        <v>0</v>
      </c>
      <c r="DA135" s="13">
        <v>0</v>
      </c>
      <c r="DB135" s="13">
        <v>0</v>
      </c>
      <c r="DC135" s="13">
        <v>0</v>
      </c>
      <c r="DD135" s="13">
        <v>0</v>
      </c>
      <c r="DE135" s="13">
        <v>0</v>
      </c>
      <c r="DF135" s="13">
        <v>0</v>
      </c>
      <c r="DG135" s="13">
        <v>0</v>
      </c>
      <c r="DH135" s="13"/>
      <c r="DI135" s="13"/>
      <c r="DJ135" s="13">
        <v>0</v>
      </c>
      <c r="DK135" s="13">
        <v>0</v>
      </c>
      <c r="DL135" s="13">
        <v>0</v>
      </c>
      <c r="DM135" s="13">
        <v>0</v>
      </c>
      <c r="DN135" s="13">
        <v>0</v>
      </c>
      <c r="DO135" s="13">
        <v>0</v>
      </c>
      <c r="DP135" s="13">
        <v>0</v>
      </c>
      <c r="DQ135" s="13">
        <v>0</v>
      </c>
      <c r="DR135" s="13">
        <v>0</v>
      </c>
      <c r="DS135" s="13">
        <v>0</v>
      </c>
      <c r="DT135" s="13">
        <v>0</v>
      </c>
      <c r="DU135" s="13">
        <v>0</v>
      </c>
      <c r="DV135" s="13">
        <v>0</v>
      </c>
      <c r="DW135" s="13">
        <v>0</v>
      </c>
      <c r="DX135" s="13">
        <v>0</v>
      </c>
      <c r="DY135" s="13">
        <v>0</v>
      </c>
      <c r="DZ135" s="13">
        <v>0</v>
      </c>
      <c r="EA135" s="13">
        <v>0</v>
      </c>
      <c r="EB135" s="13">
        <v>0</v>
      </c>
      <c r="EC135" s="13">
        <v>0</v>
      </c>
      <c r="ED135" s="13">
        <v>0</v>
      </c>
      <c r="EE135" s="13">
        <v>0</v>
      </c>
      <c r="EF135" s="13">
        <v>0</v>
      </c>
      <c r="EG135" s="13">
        <v>0</v>
      </c>
      <c r="EH135" s="13">
        <v>0</v>
      </c>
      <c r="EI135" s="13">
        <v>0</v>
      </c>
      <c r="EJ135" s="13">
        <v>0</v>
      </c>
      <c r="EK135" s="13">
        <v>0</v>
      </c>
      <c r="EL135" s="13">
        <v>0</v>
      </c>
      <c r="EM135" s="13">
        <v>0</v>
      </c>
      <c r="EN135" s="13">
        <v>0</v>
      </c>
      <c r="EO135" s="13">
        <v>0</v>
      </c>
      <c r="EP135" s="13">
        <v>0</v>
      </c>
      <c r="EQ135" s="13">
        <v>0</v>
      </c>
      <c r="ER135" s="13">
        <v>0</v>
      </c>
      <c r="ES135" s="13"/>
      <c r="ET135" s="13"/>
      <c r="EU135" s="13">
        <v>0</v>
      </c>
      <c r="EV135" s="13">
        <v>0</v>
      </c>
      <c r="EW135" s="13">
        <v>0</v>
      </c>
      <c r="EX135" s="13">
        <v>0</v>
      </c>
      <c r="EY135" s="13">
        <v>0</v>
      </c>
      <c r="EZ135" s="13">
        <v>0</v>
      </c>
      <c r="FA135" s="13">
        <v>0</v>
      </c>
      <c r="FB135" s="13">
        <v>0</v>
      </c>
      <c r="FC135" s="13">
        <v>0</v>
      </c>
      <c r="FD135" s="13">
        <v>0</v>
      </c>
      <c r="FE135" s="13">
        <v>0</v>
      </c>
      <c r="FF135" s="13">
        <v>0</v>
      </c>
      <c r="FG135" s="13">
        <v>0</v>
      </c>
      <c r="FH135" s="13">
        <v>0</v>
      </c>
      <c r="FI135" s="13">
        <v>0</v>
      </c>
      <c r="FJ135" s="13">
        <v>0</v>
      </c>
      <c r="FK135" s="13">
        <v>0</v>
      </c>
      <c r="FL135" s="13">
        <v>0</v>
      </c>
      <c r="FM135" s="13">
        <v>0</v>
      </c>
      <c r="FN135" s="13">
        <v>0</v>
      </c>
      <c r="FO135" s="13">
        <v>0</v>
      </c>
      <c r="FP135" s="13">
        <v>0</v>
      </c>
      <c r="FQ135" s="13">
        <v>0</v>
      </c>
      <c r="FR135" s="13">
        <v>0</v>
      </c>
      <c r="FS135" s="13">
        <v>0</v>
      </c>
      <c r="FT135" s="13">
        <v>0</v>
      </c>
      <c r="FU135" s="13">
        <v>0</v>
      </c>
      <c r="FV135" s="13">
        <v>0</v>
      </c>
      <c r="FW135" s="13">
        <v>0</v>
      </c>
      <c r="FX135" s="13">
        <v>0</v>
      </c>
      <c r="FY135" s="13">
        <v>0</v>
      </c>
      <c r="FZ135" s="13">
        <v>0</v>
      </c>
      <c r="GA135" s="13">
        <v>0</v>
      </c>
      <c r="GB135" s="13">
        <v>0</v>
      </c>
      <c r="GC135" s="13">
        <v>0</v>
      </c>
      <c r="GD135" s="13"/>
      <c r="GE135" s="13"/>
      <c r="GF135" s="13">
        <v>0</v>
      </c>
      <c r="GG135" s="13">
        <v>0</v>
      </c>
      <c r="GH135" s="13">
        <v>0</v>
      </c>
      <c r="GI135" s="13">
        <v>0</v>
      </c>
      <c r="GJ135" s="13">
        <v>0</v>
      </c>
      <c r="GK135" s="13">
        <v>0</v>
      </c>
      <c r="GL135" s="13">
        <v>0</v>
      </c>
      <c r="GM135" s="13">
        <v>0</v>
      </c>
      <c r="GN135" s="13">
        <v>0</v>
      </c>
      <c r="GO135" s="13">
        <v>0</v>
      </c>
      <c r="GP135" s="13">
        <v>0</v>
      </c>
      <c r="GQ135" s="13">
        <v>0</v>
      </c>
      <c r="GR135" s="13">
        <v>0</v>
      </c>
      <c r="GS135" s="13">
        <v>0</v>
      </c>
      <c r="GT135" s="13">
        <v>0</v>
      </c>
      <c r="GU135" s="13">
        <v>0</v>
      </c>
      <c r="GV135" s="13">
        <v>0</v>
      </c>
      <c r="GW135" s="13">
        <v>0</v>
      </c>
      <c r="GX135" s="13">
        <v>0</v>
      </c>
      <c r="GY135" s="13">
        <v>0</v>
      </c>
      <c r="GZ135" s="13">
        <v>0</v>
      </c>
      <c r="HA135" s="13">
        <v>0</v>
      </c>
      <c r="HB135" s="13">
        <v>0</v>
      </c>
      <c r="HC135" s="13">
        <v>0</v>
      </c>
      <c r="HD135" s="13">
        <v>0</v>
      </c>
      <c r="HE135" s="13">
        <v>0</v>
      </c>
      <c r="HF135" s="13">
        <v>0</v>
      </c>
      <c r="HG135" s="13">
        <v>0</v>
      </c>
      <c r="HH135" s="13">
        <v>0</v>
      </c>
      <c r="HI135" s="13">
        <v>0</v>
      </c>
      <c r="HJ135" s="13">
        <v>0</v>
      </c>
      <c r="HK135" s="13">
        <v>0</v>
      </c>
      <c r="HL135" s="13">
        <v>0</v>
      </c>
      <c r="HM135" s="13">
        <v>0</v>
      </c>
      <c r="HN135" s="13">
        <v>0</v>
      </c>
      <c r="HO135" s="13"/>
      <c r="HP135" s="13"/>
      <c r="HQ135" s="13">
        <v>0</v>
      </c>
      <c r="HR135" s="13">
        <v>0</v>
      </c>
      <c r="HS135" s="13">
        <v>0</v>
      </c>
      <c r="HT135" s="13">
        <v>0</v>
      </c>
      <c r="HU135" s="13">
        <v>0</v>
      </c>
      <c r="HV135" s="13">
        <v>0</v>
      </c>
      <c r="HW135" s="13">
        <v>0</v>
      </c>
      <c r="HX135" s="13">
        <v>0</v>
      </c>
      <c r="HY135" s="13">
        <v>0</v>
      </c>
      <c r="HZ135" s="13">
        <v>0</v>
      </c>
      <c r="IA135" s="13">
        <v>0</v>
      </c>
      <c r="IB135" s="13">
        <v>0</v>
      </c>
      <c r="IC135" s="13">
        <v>0</v>
      </c>
      <c r="ID135" s="13">
        <v>0</v>
      </c>
      <c r="IE135" s="13">
        <v>0</v>
      </c>
      <c r="IF135" s="13">
        <v>0</v>
      </c>
      <c r="IG135" s="13">
        <v>0</v>
      </c>
      <c r="IH135" s="13">
        <v>0</v>
      </c>
      <c r="II135" s="13">
        <v>0</v>
      </c>
      <c r="IJ135" s="13">
        <v>0</v>
      </c>
      <c r="IK135" s="13">
        <v>0</v>
      </c>
      <c r="IL135" s="13">
        <v>0</v>
      </c>
      <c r="IM135" s="13">
        <v>0</v>
      </c>
      <c r="IN135" s="13">
        <v>0</v>
      </c>
      <c r="IO135" s="13">
        <v>0</v>
      </c>
      <c r="IP135" s="13">
        <v>0</v>
      </c>
      <c r="IQ135" s="13">
        <v>0</v>
      </c>
      <c r="IR135" s="13">
        <v>0</v>
      </c>
      <c r="IS135" s="13">
        <v>0</v>
      </c>
      <c r="IT135" s="13">
        <v>0</v>
      </c>
      <c r="IU135" s="13">
        <v>0</v>
      </c>
      <c r="IV135" s="13">
        <v>0</v>
      </c>
      <c r="IW135" s="13">
        <v>0</v>
      </c>
      <c r="IX135" s="13">
        <v>0</v>
      </c>
      <c r="IY135" s="13">
        <v>0</v>
      </c>
      <c r="IZ135" s="13"/>
      <c r="JA135" s="13"/>
      <c r="JB135" s="13">
        <f>C135+BY135+AN135+DJ135+EU135+GF135+HQ135</f>
        <v>0</v>
      </c>
      <c r="JC135" s="13">
        <f>D135+BZ135+AO135+DK135+EV135+GG135+HR135</f>
        <v>0</v>
      </c>
      <c r="JD135" s="13">
        <f>E135+CA135+AP135+DL135+EW135+GH135+HS135</f>
        <v>0</v>
      </c>
      <c r="JE135" s="13">
        <f>F135+CB135+AQ135+DM135+EX135+GI135+HT135</f>
        <v>0</v>
      </c>
      <c r="JF135" s="13">
        <f>G135+CC135+AR135+DN135+EY135+GJ135+HU135</f>
        <v>0</v>
      </c>
      <c r="JG135" s="13">
        <f>H135+CD135+AS135+DO135+EZ135+GK135+HV135</f>
        <v>0</v>
      </c>
      <c r="JH135" s="13">
        <f>I135+CE135+AT135+DP135+FA135+GL135+HW135</f>
        <v>0</v>
      </c>
      <c r="JI135" s="13">
        <f>J135+CF135+AU135+DQ135+FB135+GM135+HX135</f>
        <v>0</v>
      </c>
      <c r="JJ135" s="13">
        <f>K135+CG135+AV135+DR135+FC135+GN135+HY135</f>
        <v>0</v>
      </c>
      <c r="JK135" s="13">
        <f>L135+CH135+AW135+DS135+FD135+GO135+HZ135</f>
        <v>0</v>
      </c>
      <c r="JL135" s="13">
        <f>M135+CI135+AX135+DT135+FE135+GP135+IA135</f>
        <v>0</v>
      </c>
      <c r="JM135" s="13">
        <f>N135+CJ135+AY135+DU135+FF135+GQ135+IB135</f>
        <v>0</v>
      </c>
      <c r="JN135" s="13">
        <f>O135+CK135+AZ135+DV135+FG135+GR135+IC135</f>
        <v>0</v>
      </c>
      <c r="JO135" s="13">
        <f>P135+CL135+BA135+DW135+FH135+GS135+ID135</f>
        <v>0</v>
      </c>
      <c r="JP135" s="13">
        <f>Q135+CM135+BB135+DX135+FI135+GT135+IE135</f>
        <v>0</v>
      </c>
      <c r="JQ135" s="13">
        <f>R135+CN135+BC135+DY135+FJ135+GU135+IF135</f>
        <v>0</v>
      </c>
      <c r="JR135" s="13">
        <f>S135+CO135+BD135+DZ135+FK135+GV135+IG135</f>
        <v>0</v>
      </c>
      <c r="JS135" s="13">
        <f>T135+CP135+BE135+EA135+FL135+GW135+IH135</f>
        <v>0</v>
      </c>
      <c r="JT135" s="13">
        <f>U135+CQ135+BF135+EB135+FM135+GX135+II135</f>
        <v>0</v>
      </c>
      <c r="JU135" s="13">
        <f>V135+CR135+BG135+EC135+FN135+GY135+IJ135</f>
        <v>0</v>
      </c>
      <c r="JV135" s="13">
        <f>W135+CS135+BH135+ED135+FO135+GZ135+IK135</f>
        <v>0</v>
      </c>
      <c r="JW135" s="13">
        <f>X135+CT135+BI135+EE135+FP135+HA135+IL135</f>
        <v>0</v>
      </c>
      <c r="JX135" s="13">
        <f>Y135+CU135+BJ135+EF135+FQ135+HB135+IM135</f>
        <v>0</v>
      </c>
      <c r="JY135" s="13">
        <f>Z135+BK135+CV135+EG135+FR135+HC135+IN135</f>
        <v>0</v>
      </c>
      <c r="JZ135" s="13">
        <f>AA135+BL135+CW135+EH135+FS135+HD135+IO135</f>
        <v>0</v>
      </c>
      <c r="KA135" s="13">
        <f>AB135+BM135+CX135+EI135+FT135+HE135+IP135</f>
        <v>0</v>
      </c>
      <c r="KB135" s="13">
        <f>AC135+BN135+CY135+EJ135+FU135+HF135+IQ135</f>
        <v>0</v>
      </c>
      <c r="KC135" s="13">
        <f>AD135+BO135+CZ135+EK135+FV135+HG135+IR135</f>
        <v>0</v>
      </c>
      <c r="KD135" s="13">
        <f>AE135+BP135+DA135+EL135+FW135+HH135+IS135</f>
        <v>0</v>
      </c>
      <c r="KE135" s="13">
        <f>AF135+BQ135+DB135+EM135+FX135+HI135+IT135</f>
        <v>0</v>
      </c>
      <c r="KF135" s="13">
        <f>AG135+BR135+DC135+EN135+FY135+HJ135+IU135</f>
        <v>0</v>
      </c>
      <c r="KG135" s="13">
        <f>AH135+BS135+DD135+EO135+FZ135+HK135+IV135</f>
        <v>0</v>
      </c>
      <c r="KH135" s="13">
        <f>AI135+BT135+DE135+EP135+GA135+HL135+IW135</f>
        <v>0</v>
      </c>
      <c r="KI135" s="13">
        <f>AJ135+BU135+DF135+EQ135+GB135+HM135+IX135</f>
        <v>0</v>
      </c>
      <c r="KJ135" s="13">
        <f>AK135+BV135+DG135+ER135+GC135+HN135+IY135</f>
        <v>0</v>
      </c>
      <c r="KK135" s="13">
        <f>AL135+BW135+DH135+ES135+GD135+HO135+IZ135</f>
        <v>0</v>
      </c>
      <c r="KL135" s="13">
        <f>AM135+BX135+DI135+ET135+GE135+HP135+JA135</f>
        <v>0</v>
      </c>
    </row>
    <row r="136" spans="1:320" x14ac:dyDescent="0.25">
      <c r="A136" s="5">
        <v>8200</v>
      </c>
      <c r="B136" s="9" t="s">
        <v>255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1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/>
      <c r="AM136" s="13"/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1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13">
        <v>0</v>
      </c>
      <c r="BI136" s="13">
        <v>0</v>
      </c>
      <c r="BJ136" s="13">
        <v>0</v>
      </c>
      <c r="BK136" s="13">
        <v>0</v>
      </c>
      <c r="BL136" s="13">
        <v>0</v>
      </c>
      <c r="BM136" s="13">
        <v>0</v>
      </c>
      <c r="BN136" s="13">
        <v>0</v>
      </c>
      <c r="BO136" s="13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/>
      <c r="BX136" s="13"/>
      <c r="BY136" s="13">
        <v>0</v>
      </c>
      <c r="BZ136" s="13">
        <v>0</v>
      </c>
      <c r="CA136" s="13">
        <v>0</v>
      </c>
      <c r="CB136" s="13">
        <v>0</v>
      </c>
      <c r="CC136" s="13">
        <v>0</v>
      </c>
      <c r="CD136" s="13">
        <v>0</v>
      </c>
      <c r="CE136" s="13">
        <v>0</v>
      </c>
      <c r="CF136" s="13">
        <v>0</v>
      </c>
      <c r="CG136" s="13">
        <v>0</v>
      </c>
      <c r="CH136" s="13">
        <v>0</v>
      </c>
      <c r="CI136" s="13">
        <v>0</v>
      </c>
      <c r="CJ136" s="13">
        <v>0</v>
      </c>
      <c r="CK136" s="13">
        <v>0</v>
      </c>
      <c r="CL136" s="13">
        <v>0</v>
      </c>
      <c r="CM136" s="13">
        <v>0</v>
      </c>
      <c r="CN136" s="13">
        <v>0</v>
      </c>
      <c r="CO136" s="13">
        <v>0</v>
      </c>
      <c r="CP136" s="13">
        <v>0</v>
      </c>
      <c r="CQ136" s="13">
        <v>0</v>
      </c>
      <c r="CR136" s="13">
        <v>0</v>
      </c>
      <c r="CS136" s="13">
        <v>0</v>
      </c>
      <c r="CT136" s="13">
        <v>0</v>
      </c>
      <c r="CU136" s="13">
        <v>0</v>
      </c>
      <c r="CV136" s="13">
        <v>0</v>
      </c>
      <c r="CW136" s="13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3">
        <v>0</v>
      </c>
      <c r="DD136" s="13">
        <v>0</v>
      </c>
      <c r="DE136" s="13">
        <v>0</v>
      </c>
      <c r="DF136" s="13">
        <v>0</v>
      </c>
      <c r="DG136" s="13">
        <v>0</v>
      </c>
      <c r="DH136" s="13"/>
      <c r="DI136" s="13"/>
      <c r="DJ136" s="13">
        <v>0</v>
      </c>
      <c r="DK136" s="13">
        <v>0</v>
      </c>
      <c r="DL136" s="13">
        <v>0</v>
      </c>
      <c r="DM136" s="13">
        <v>0</v>
      </c>
      <c r="DN136" s="13">
        <v>0</v>
      </c>
      <c r="DO136" s="13">
        <v>0</v>
      </c>
      <c r="DP136" s="13">
        <v>0</v>
      </c>
      <c r="DQ136" s="13">
        <v>0</v>
      </c>
      <c r="DR136" s="13">
        <v>0</v>
      </c>
      <c r="DS136" s="13">
        <v>0</v>
      </c>
      <c r="DT136" s="13">
        <v>0</v>
      </c>
      <c r="DU136" s="13">
        <v>0</v>
      </c>
      <c r="DV136" s="13">
        <v>0</v>
      </c>
      <c r="DW136" s="13">
        <v>0</v>
      </c>
      <c r="DX136" s="13">
        <v>0</v>
      </c>
      <c r="DY136" s="13">
        <v>0</v>
      </c>
      <c r="DZ136" s="13">
        <v>0</v>
      </c>
      <c r="EA136" s="13">
        <v>0</v>
      </c>
      <c r="EB136" s="13">
        <v>0</v>
      </c>
      <c r="EC136" s="13">
        <v>0</v>
      </c>
      <c r="ED136" s="13">
        <v>0</v>
      </c>
      <c r="EE136" s="13">
        <v>0</v>
      </c>
      <c r="EF136" s="13">
        <v>0</v>
      </c>
      <c r="EG136" s="13">
        <v>0</v>
      </c>
      <c r="EH136" s="13">
        <v>0</v>
      </c>
      <c r="EI136" s="13">
        <v>0</v>
      </c>
      <c r="EJ136" s="13">
        <v>0</v>
      </c>
      <c r="EK136" s="13">
        <v>0</v>
      </c>
      <c r="EL136" s="13">
        <v>0</v>
      </c>
      <c r="EM136" s="13">
        <v>0</v>
      </c>
      <c r="EN136" s="13">
        <v>0</v>
      </c>
      <c r="EO136" s="13">
        <v>0</v>
      </c>
      <c r="EP136" s="13">
        <v>0</v>
      </c>
      <c r="EQ136" s="13">
        <v>0</v>
      </c>
      <c r="ER136" s="13">
        <v>0</v>
      </c>
      <c r="ES136" s="13"/>
      <c r="ET136" s="13"/>
      <c r="EU136" s="13">
        <v>0</v>
      </c>
      <c r="EV136" s="13">
        <v>0</v>
      </c>
      <c r="EW136" s="13">
        <v>0</v>
      </c>
      <c r="EX136" s="13">
        <v>0</v>
      </c>
      <c r="EY136" s="13">
        <v>0</v>
      </c>
      <c r="EZ136" s="13">
        <v>0</v>
      </c>
      <c r="FA136" s="13">
        <v>0</v>
      </c>
      <c r="FB136" s="13">
        <v>0</v>
      </c>
      <c r="FC136" s="13">
        <v>0</v>
      </c>
      <c r="FD136" s="13">
        <v>0</v>
      </c>
      <c r="FE136" s="13">
        <v>0</v>
      </c>
      <c r="FF136" s="13">
        <v>0</v>
      </c>
      <c r="FG136" s="13">
        <v>0</v>
      </c>
      <c r="FH136" s="13">
        <v>0</v>
      </c>
      <c r="FI136" s="13">
        <v>0</v>
      </c>
      <c r="FJ136" s="13">
        <v>0</v>
      </c>
      <c r="FK136" s="13">
        <v>0</v>
      </c>
      <c r="FL136" s="13">
        <v>0</v>
      </c>
      <c r="FM136" s="13">
        <v>0</v>
      </c>
      <c r="FN136" s="13">
        <v>0</v>
      </c>
      <c r="FO136" s="13">
        <v>0</v>
      </c>
      <c r="FP136" s="13">
        <v>0</v>
      </c>
      <c r="FQ136" s="13">
        <v>0</v>
      </c>
      <c r="FR136" s="13">
        <v>0</v>
      </c>
      <c r="FS136" s="13">
        <v>0</v>
      </c>
      <c r="FT136" s="13">
        <v>0</v>
      </c>
      <c r="FU136" s="13">
        <v>0</v>
      </c>
      <c r="FV136" s="13">
        <v>0</v>
      </c>
      <c r="FW136" s="13">
        <v>0</v>
      </c>
      <c r="FX136" s="13">
        <v>0</v>
      </c>
      <c r="FY136" s="13">
        <v>0</v>
      </c>
      <c r="FZ136" s="13">
        <v>0</v>
      </c>
      <c r="GA136" s="13">
        <v>0</v>
      </c>
      <c r="GB136" s="13">
        <v>0</v>
      </c>
      <c r="GC136" s="13">
        <v>0</v>
      </c>
      <c r="GD136" s="13"/>
      <c r="GE136" s="13"/>
      <c r="GF136" s="13">
        <v>0</v>
      </c>
      <c r="GG136" s="13">
        <v>0</v>
      </c>
      <c r="GH136" s="13">
        <v>0</v>
      </c>
      <c r="GI136" s="13">
        <v>0</v>
      </c>
      <c r="GJ136" s="13">
        <v>0</v>
      </c>
      <c r="GK136" s="13">
        <v>0</v>
      </c>
      <c r="GL136" s="13">
        <v>0</v>
      </c>
      <c r="GM136" s="13">
        <v>0</v>
      </c>
      <c r="GN136" s="13">
        <v>0</v>
      </c>
      <c r="GO136" s="13">
        <v>0</v>
      </c>
      <c r="GP136" s="13">
        <v>0</v>
      </c>
      <c r="GQ136" s="13">
        <v>0</v>
      </c>
      <c r="GR136" s="13">
        <v>0</v>
      </c>
      <c r="GS136" s="13">
        <v>0</v>
      </c>
      <c r="GT136" s="13">
        <v>0</v>
      </c>
      <c r="GU136" s="13">
        <v>0</v>
      </c>
      <c r="GV136" s="13">
        <v>0</v>
      </c>
      <c r="GW136" s="13">
        <v>0</v>
      </c>
      <c r="GX136" s="13">
        <v>0</v>
      </c>
      <c r="GY136" s="13">
        <v>0</v>
      </c>
      <c r="GZ136" s="13">
        <v>0</v>
      </c>
      <c r="HA136" s="13">
        <v>0</v>
      </c>
      <c r="HB136" s="13">
        <v>0</v>
      </c>
      <c r="HC136" s="13">
        <v>0</v>
      </c>
      <c r="HD136" s="13">
        <v>0</v>
      </c>
      <c r="HE136" s="13">
        <v>0</v>
      </c>
      <c r="HF136" s="13">
        <v>0</v>
      </c>
      <c r="HG136" s="13">
        <v>0</v>
      </c>
      <c r="HH136" s="13">
        <v>0</v>
      </c>
      <c r="HI136" s="13">
        <v>0</v>
      </c>
      <c r="HJ136" s="13">
        <v>0</v>
      </c>
      <c r="HK136" s="13">
        <v>0</v>
      </c>
      <c r="HL136" s="13">
        <v>0</v>
      </c>
      <c r="HM136" s="13">
        <v>0</v>
      </c>
      <c r="HN136" s="13">
        <v>0</v>
      </c>
      <c r="HO136" s="13"/>
      <c r="HP136" s="13"/>
      <c r="HQ136" s="13">
        <v>0</v>
      </c>
      <c r="HR136" s="13">
        <v>0</v>
      </c>
      <c r="HS136" s="13">
        <v>0</v>
      </c>
      <c r="HT136" s="13">
        <v>0</v>
      </c>
      <c r="HU136" s="13">
        <v>0</v>
      </c>
      <c r="HV136" s="13">
        <v>0</v>
      </c>
      <c r="HW136" s="13">
        <v>0</v>
      </c>
      <c r="HX136" s="13">
        <v>0</v>
      </c>
      <c r="HY136" s="13">
        <v>0</v>
      </c>
      <c r="HZ136" s="13">
        <v>0</v>
      </c>
      <c r="IA136" s="13">
        <v>0</v>
      </c>
      <c r="IB136" s="13">
        <v>0</v>
      </c>
      <c r="IC136" s="13">
        <v>0</v>
      </c>
      <c r="ID136" s="13">
        <v>0</v>
      </c>
      <c r="IE136" s="13">
        <v>0</v>
      </c>
      <c r="IF136" s="13">
        <v>0</v>
      </c>
      <c r="IG136" s="13">
        <v>0</v>
      </c>
      <c r="IH136" s="13">
        <v>0</v>
      </c>
      <c r="II136" s="13">
        <v>0</v>
      </c>
      <c r="IJ136" s="13">
        <v>0</v>
      </c>
      <c r="IK136" s="13">
        <v>0</v>
      </c>
      <c r="IL136" s="13">
        <v>0</v>
      </c>
      <c r="IM136" s="13">
        <v>0</v>
      </c>
      <c r="IN136" s="13">
        <v>0</v>
      </c>
      <c r="IO136" s="13">
        <v>0</v>
      </c>
      <c r="IP136" s="13">
        <v>0</v>
      </c>
      <c r="IQ136" s="13">
        <v>0</v>
      </c>
      <c r="IR136" s="13">
        <v>0</v>
      </c>
      <c r="IS136" s="13">
        <v>0</v>
      </c>
      <c r="IT136" s="13">
        <v>0</v>
      </c>
      <c r="IU136" s="13">
        <v>0</v>
      </c>
      <c r="IV136" s="13">
        <v>0</v>
      </c>
      <c r="IW136" s="13">
        <v>0</v>
      </c>
      <c r="IX136" s="13">
        <v>0</v>
      </c>
      <c r="IY136" s="13">
        <v>0</v>
      </c>
      <c r="IZ136" s="13"/>
      <c r="JA136" s="13"/>
      <c r="JB136" s="13">
        <f>C136+BY136+AN136+DJ136+EU136+GF136+HQ136</f>
        <v>0</v>
      </c>
      <c r="JC136" s="13">
        <f>D136+BZ136+AO136+DK136+EV136+GG136+HR136</f>
        <v>0</v>
      </c>
      <c r="JD136" s="13">
        <f>E136+CA136+AP136+DL136+EW136+GH136+HS136</f>
        <v>0</v>
      </c>
      <c r="JE136" s="13">
        <f>F136+CB136+AQ136+DM136+EX136+GI136+HT136</f>
        <v>0</v>
      </c>
      <c r="JF136" s="13">
        <f>G136+CC136+AR136+DN136+EY136+GJ136+HU136</f>
        <v>0</v>
      </c>
      <c r="JG136" s="13">
        <f>H136+CD136+AS136+DO136+EZ136+GK136+HV136</f>
        <v>0</v>
      </c>
      <c r="JH136" s="13">
        <f>I136+CE136+AT136+DP136+FA136+GL136+HW136</f>
        <v>0</v>
      </c>
      <c r="JI136" s="13">
        <f>J136+CF136+AU136+DQ136+FB136+GM136+HX136</f>
        <v>0</v>
      </c>
      <c r="JJ136" s="13">
        <f>K136+CG136+AV136+DR136+FC136+GN136+HY136</f>
        <v>0</v>
      </c>
      <c r="JK136" s="13">
        <f>L136+CH136+AW136+DS136+FD136+GO136+HZ136</f>
        <v>0</v>
      </c>
      <c r="JL136" s="13">
        <f>M136+CI136+AX136+DT136+FE136+GP136+IA136</f>
        <v>0</v>
      </c>
      <c r="JM136" s="13">
        <f>N136+CJ136+AY136+DU136+FF136+GQ136+IB136</f>
        <v>0</v>
      </c>
      <c r="JN136" s="13">
        <f>O136+CK136+AZ136+DV136+FG136+GR136+IC136</f>
        <v>0</v>
      </c>
      <c r="JO136" s="13">
        <f>P136+CL136+BA136+DW136+FH136+GS136+ID136</f>
        <v>0</v>
      </c>
      <c r="JP136" s="13">
        <f>Q136+CM136+BB136+DX136+FI136+GT136+IE136</f>
        <v>0</v>
      </c>
      <c r="JQ136" s="13">
        <f>R136+CN136+BC136+DY136+FJ136+GU136+IF136</f>
        <v>0</v>
      </c>
      <c r="JR136" s="13">
        <f>S136+CO136+BD136+DZ136+FK136+GV136+IG136</f>
        <v>0</v>
      </c>
      <c r="JS136" s="13">
        <f>T136+CP136+BE136+EA136+FL136+GW136+IH136</f>
        <v>0</v>
      </c>
      <c r="JT136" s="13">
        <f>U136+CQ136+BF136+EB136+FM136+GX136+II136</f>
        <v>0</v>
      </c>
      <c r="JU136" s="13">
        <f>V136+CR136+BG136+EC136+FN136+GY136+IJ136</f>
        <v>0</v>
      </c>
      <c r="JV136" s="13">
        <f>W136+CS136+BH136+ED136+FO136+GZ136+IK136</f>
        <v>0</v>
      </c>
      <c r="JW136" s="13">
        <f>X136+CT136+BI136+EE136+FP136+HA136+IL136</f>
        <v>0</v>
      </c>
      <c r="JX136" s="13">
        <f>Y136+CU136+BJ136+EF136+FQ136+HB136+IM136</f>
        <v>0</v>
      </c>
      <c r="JY136" s="13">
        <f>Z136+BK136+CV136+EG136+FR136+HC136+IN136</f>
        <v>0</v>
      </c>
      <c r="JZ136" s="13">
        <f>AA136+BL136+CW136+EH136+FS136+HD136+IO136</f>
        <v>0</v>
      </c>
      <c r="KA136" s="13">
        <f>AB136+BM136+CX136+EI136+FT136+HE136+IP136</f>
        <v>0</v>
      </c>
      <c r="KB136" s="13">
        <f>AC136+BN136+CY136+EJ136+FU136+HF136+IQ136</f>
        <v>0</v>
      </c>
      <c r="KC136" s="13">
        <f>AD136+BO136+CZ136+EK136+FV136+HG136+IR136</f>
        <v>0</v>
      </c>
      <c r="KD136" s="13">
        <f>AE136+BP136+DA136+EL136+FW136+HH136+IS136</f>
        <v>0</v>
      </c>
      <c r="KE136" s="13">
        <f>AF136+BQ136+DB136+EM136+FX136+HI136+IT136</f>
        <v>0</v>
      </c>
      <c r="KF136" s="13">
        <f>AG136+BR136+DC136+EN136+FY136+HJ136+IU136</f>
        <v>0</v>
      </c>
      <c r="KG136" s="13">
        <f>AH136+BS136+DD136+EO136+FZ136+HK136+IV136</f>
        <v>0</v>
      </c>
      <c r="KH136" s="13">
        <f>AI136+BT136+DE136+EP136+GA136+HL136+IW136</f>
        <v>0</v>
      </c>
      <c r="KI136" s="13">
        <f>AJ136+BU136+DF136+EQ136+GB136+HM136+IX136</f>
        <v>0</v>
      </c>
      <c r="KJ136" s="13">
        <f>AK136+BV136+DG136+ER136+GC136+HN136+IY136</f>
        <v>0</v>
      </c>
      <c r="KK136" s="13">
        <f>AL136+BW136+DH136+ES136+GD136+HO136+IZ136</f>
        <v>0</v>
      </c>
      <c r="KL136" s="13">
        <f>AM136+BX136+DI136+ET136+GE136+HP136+JA136</f>
        <v>0</v>
      </c>
    </row>
    <row r="137" spans="1:320" ht="30" customHeight="1" x14ac:dyDescent="0.25">
      <c r="A137" s="5">
        <v>9997</v>
      </c>
      <c r="B137" s="7" t="s">
        <v>256</v>
      </c>
      <c r="C137" s="11">
        <v>0</v>
      </c>
      <c r="D137" s="11">
        <v>0</v>
      </c>
      <c r="E137" s="11">
        <v>0</v>
      </c>
      <c r="F137" s="11">
        <f t="shared" ref="F137:K137" si="2546">SUM(F138)</f>
        <v>0</v>
      </c>
      <c r="G137" s="11">
        <f t="shared" si="2546"/>
        <v>0</v>
      </c>
      <c r="H137" s="11">
        <f t="shared" si="2546"/>
        <v>0</v>
      </c>
      <c r="I137" s="11">
        <f t="shared" si="2546"/>
        <v>0</v>
      </c>
      <c r="J137" s="11">
        <f t="shared" si="2546"/>
        <v>0</v>
      </c>
      <c r="K137" s="11">
        <f t="shared" si="2546"/>
        <v>0</v>
      </c>
      <c r="L137" s="11">
        <v>0</v>
      </c>
      <c r="M137" s="11">
        <v>0</v>
      </c>
      <c r="N137" s="11">
        <f t="shared" ref="N137:T137" si="2547">SUM(N138)</f>
        <v>0</v>
      </c>
      <c r="O137" s="11">
        <v>0</v>
      </c>
      <c r="P137" s="11">
        <v>0</v>
      </c>
      <c r="Q137" s="11">
        <f t="shared" si="2547"/>
        <v>0</v>
      </c>
      <c r="R137" s="11">
        <v>0</v>
      </c>
      <c r="S137" s="11">
        <v>0</v>
      </c>
      <c r="T137" s="11">
        <f t="shared" si="2547"/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11">
        <v>0</v>
      </c>
      <c r="AC137" s="11">
        <v>0</v>
      </c>
      <c r="AD137" s="11">
        <v>0</v>
      </c>
      <c r="AE137" s="11">
        <v>0</v>
      </c>
      <c r="AF137" s="11">
        <v>0</v>
      </c>
      <c r="AG137" s="11">
        <v>0</v>
      </c>
      <c r="AH137" s="11">
        <v>0</v>
      </c>
      <c r="AI137" s="11">
        <v>0</v>
      </c>
      <c r="AJ137" s="11">
        <v>0</v>
      </c>
      <c r="AK137" s="11">
        <v>0</v>
      </c>
      <c r="AL137" s="11">
        <v>0</v>
      </c>
      <c r="AM137" s="11">
        <v>0</v>
      </c>
      <c r="AN137" s="11">
        <v>0</v>
      </c>
      <c r="AO137" s="11">
        <v>0</v>
      </c>
      <c r="AP137" s="11">
        <v>0</v>
      </c>
      <c r="AQ137" s="11">
        <v>0</v>
      </c>
      <c r="AR137" s="11">
        <v>0</v>
      </c>
      <c r="AS137" s="11">
        <v>0</v>
      </c>
      <c r="AT137" s="11">
        <v>0</v>
      </c>
      <c r="AU137" s="11">
        <v>0</v>
      </c>
      <c r="AV137" s="11">
        <f>SUM(AV138)</f>
        <v>0</v>
      </c>
      <c r="AW137" s="11">
        <f>SUM(AW138)</f>
        <v>0</v>
      </c>
      <c r="AX137" s="11">
        <f>SUM(AX138)</f>
        <v>0</v>
      </c>
      <c r="AY137" s="11">
        <v>0</v>
      </c>
      <c r="AZ137" s="11">
        <f>SUM(AZ138)</f>
        <v>0</v>
      </c>
      <c r="BA137" s="11">
        <f>SUM(BA138)</f>
        <v>0</v>
      </c>
      <c r="BB137" s="11">
        <v>0</v>
      </c>
      <c r="BC137" s="11">
        <f>SUM(BC138)</f>
        <v>0</v>
      </c>
      <c r="BD137" s="11">
        <f>SUM(BD138)</f>
        <v>0</v>
      </c>
      <c r="BE137" s="11">
        <f>SUM(BE138)</f>
        <v>0</v>
      </c>
      <c r="BF137" s="11">
        <f>SUM(BF138)</f>
        <v>0</v>
      </c>
      <c r="BG137" s="11">
        <f>SUM(BG138)</f>
        <v>0</v>
      </c>
      <c r="BH137" s="11">
        <f t="shared" ref="BH137:BJ137" si="2548">SUM(BH138)</f>
        <v>0</v>
      </c>
      <c r="BI137" s="11">
        <f t="shared" si="2548"/>
        <v>0</v>
      </c>
      <c r="BJ137" s="11">
        <f t="shared" si="2548"/>
        <v>0</v>
      </c>
      <c r="BK137" s="11">
        <v>0</v>
      </c>
      <c r="BL137" s="11">
        <v>0</v>
      </c>
      <c r="BM137" s="11">
        <v>0</v>
      </c>
      <c r="BN137" s="11">
        <v>0</v>
      </c>
      <c r="BO137" s="11">
        <v>0</v>
      </c>
      <c r="BP137" s="11">
        <v>0</v>
      </c>
      <c r="BQ137" s="11">
        <v>0</v>
      </c>
      <c r="BR137" s="11">
        <v>0</v>
      </c>
      <c r="BS137" s="11">
        <v>0</v>
      </c>
      <c r="BT137" s="11">
        <v>0</v>
      </c>
      <c r="BU137" s="11">
        <v>0</v>
      </c>
      <c r="BV137" s="11">
        <v>0</v>
      </c>
      <c r="BW137" s="11">
        <v>0</v>
      </c>
      <c r="BX137" s="11">
        <v>0</v>
      </c>
      <c r="BY137" s="11">
        <v>0</v>
      </c>
      <c r="BZ137" s="11">
        <v>0</v>
      </c>
      <c r="CA137" s="11">
        <v>0</v>
      </c>
      <c r="CB137" s="11">
        <f t="shared" ref="CB137:CD137" si="2549">SUM(CB138)</f>
        <v>0</v>
      </c>
      <c r="CC137" s="11">
        <f t="shared" si="2549"/>
        <v>0</v>
      </c>
      <c r="CD137" s="11">
        <f t="shared" si="2549"/>
        <v>0</v>
      </c>
      <c r="CE137" s="11">
        <f>SUM(CE138)</f>
        <v>0</v>
      </c>
      <c r="CF137" s="11">
        <f>SUM(CF138)</f>
        <v>0</v>
      </c>
      <c r="CG137" s="11">
        <f>SUM(CG138)</f>
        <v>0</v>
      </c>
      <c r="CH137" s="11">
        <f>SUM(CH138)</f>
        <v>0</v>
      </c>
      <c r="CI137" s="11">
        <f>SUM(CI138)</f>
        <v>0</v>
      </c>
      <c r="CJ137" s="11">
        <f t="shared" ref="CJ137:CM137" si="2550">SUM(CJ138)</f>
        <v>0</v>
      </c>
      <c r="CK137" s="11">
        <f>SUM(CK138)</f>
        <v>0</v>
      </c>
      <c r="CL137" s="11">
        <f>SUM(CL138)</f>
        <v>0</v>
      </c>
      <c r="CM137" s="11">
        <f t="shared" si="2550"/>
        <v>0</v>
      </c>
      <c r="CN137" s="11">
        <f>SUM(CN138)</f>
        <v>0</v>
      </c>
      <c r="CO137" s="11">
        <f>SUM(CO138)</f>
        <v>0</v>
      </c>
      <c r="CP137" s="11">
        <f>SUM(CP138)</f>
        <v>0</v>
      </c>
      <c r="CQ137" s="11">
        <f>SUM(CQ138)</f>
        <v>0</v>
      </c>
      <c r="CR137" s="11">
        <f>SUM(CR138)</f>
        <v>0</v>
      </c>
      <c r="CS137" s="11">
        <f t="shared" ref="CS137:CU137" si="2551">SUM(CS138)</f>
        <v>0</v>
      </c>
      <c r="CT137" s="11">
        <f t="shared" si="2551"/>
        <v>0</v>
      </c>
      <c r="CU137" s="11">
        <f t="shared" si="2551"/>
        <v>0</v>
      </c>
      <c r="CV137" s="11">
        <v>0</v>
      </c>
      <c r="CW137" s="11">
        <v>0</v>
      </c>
      <c r="CX137" s="11">
        <v>0</v>
      </c>
      <c r="CY137" s="11">
        <v>0</v>
      </c>
      <c r="CZ137" s="11">
        <v>0</v>
      </c>
      <c r="DA137" s="11">
        <v>0</v>
      </c>
      <c r="DB137" s="11">
        <v>0</v>
      </c>
      <c r="DC137" s="11">
        <v>0</v>
      </c>
      <c r="DD137" s="11">
        <v>0</v>
      </c>
      <c r="DE137" s="11">
        <v>0</v>
      </c>
      <c r="DF137" s="11">
        <v>0</v>
      </c>
      <c r="DG137" s="11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1">
        <v>0</v>
      </c>
      <c r="DN137" s="11">
        <v>0</v>
      </c>
      <c r="DO137" s="11">
        <v>0</v>
      </c>
      <c r="DP137" s="11">
        <v>0</v>
      </c>
      <c r="DQ137" s="11">
        <v>0</v>
      </c>
      <c r="DR137" s="11">
        <f>SUM(DR138)</f>
        <v>0</v>
      </c>
      <c r="DS137" s="11">
        <f>SUM(DS138)</f>
        <v>0</v>
      </c>
      <c r="DT137" s="11">
        <f>SUM(DT138)</f>
        <v>0</v>
      </c>
      <c r="DU137" s="11">
        <v>0</v>
      </c>
      <c r="DV137" s="11">
        <f>SUM(DV138)</f>
        <v>0</v>
      </c>
      <c r="DW137" s="11">
        <f>SUM(DW138)</f>
        <v>0</v>
      </c>
      <c r="DX137" s="11">
        <v>0</v>
      </c>
      <c r="DY137" s="11">
        <f>SUM(DY138)</f>
        <v>0</v>
      </c>
      <c r="DZ137" s="11">
        <f>SUM(DZ138)</f>
        <v>0</v>
      </c>
      <c r="EA137" s="11">
        <f>SUM(EA138)</f>
        <v>0</v>
      </c>
      <c r="EB137" s="11">
        <f>SUM(EB138)</f>
        <v>0</v>
      </c>
      <c r="EC137" s="11">
        <f>SUM(EC138)</f>
        <v>0</v>
      </c>
      <c r="ED137" s="11">
        <f t="shared" ref="ED137:EF137" si="2552">SUM(ED138)</f>
        <v>0</v>
      </c>
      <c r="EE137" s="11">
        <f t="shared" si="2552"/>
        <v>0</v>
      </c>
      <c r="EF137" s="11">
        <f t="shared" si="2552"/>
        <v>0</v>
      </c>
      <c r="EG137" s="11">
        <v>0</v>
      </c>
      <c r="EH137" s="11">
        <v>0</v>
      </c>
      <c r="EI137" s="11">
        <v>0</v>
      </c>
      <c r="EJ137" s="11">
        <v>0</v>
      </c>
      <c r="EK137" s="11">
        <v>0</v>
      </c>
      <c r="EL137" s="11">
        <v>0</v>
      </c>
      <c r="EM137" s="11">
        <v>0</v>
      </c>
      <c r="EN137" s="11">
        <v>0</v>
      </c>
      <c r="EO137" s="11">
        <v>0</v>
      </c>
      <c r="EP137" s="11">
        <v>0</v>
      </c>
      <c r="EQ137" s="11">
        <v>0</v>
      </c>
      <c r="ER137" s="11">
        <v>0</v>
      </c>
      <c r="ES137" s="11">
        <v>0</v>
      </c>
      <c r="ET137" s="11">
        <v>0</v>
      </c>
      <c r="EU137" s="11">
        <v>0</v>
      </c>
      <c r="EV137" s="11">
        <v>0</v>
      </c>
      <c r="EW137" s="11">
        <v>0</v>
      </c>
      <c r="EX137" s="11">
        <v>0</v>
      </c>
      <c r="EY137" s="11">
        <v>0</v>
      </c>
      <c r="EZ137" s="11">
        <v>0</v>
      </c>
      <c r="FA137" s="11">
        <v>0</v>
      </c>
      <c r="FB137" s="11">
        <v>0</v>
      </c>
      <c r="FC137" s="11">
        <f>SUM(FC138)</f>
        <v>0</v>
      </c>
      <c r="FD137" s="11">
        <f>SUM(FD138)</f>
        <v>0</v>
      </c>
      <c r="FE137" s="11">
        <f>SUM(FE138)</f>
        <v>0</v>
      </c>
      <c r="FF137" s="11">
        <v>0</v>
      </c>
      <c r="FG137" s="11">
        <f>SUM(FG138)</f>
        <v>0</v>
      </c>
      <c r="FH137" s="11">
        <f>SUM(FH138)</f>
        <v>0</v>
      </c>
      <c r="FI137" s="11">
        <v>0</v>
      </c>
      <c r="FJ137" s="11">
        <f>SUM(FJ138)</f>
        <v>0</v>
      </c>
      <c r="FK137" s="11">
        <f>SUM(FK138)</f>
        <v>0</v>
      </c>
      <c r="FL137" s="11">
        <f>SUM(FL138)</f>
        <v>0</v>
      </c>
      <c r="FM137" s="11">
        <f>SUM(FM138)</f>
        <v>0</v>
      </c>
      <c r="FN137" s="11">
        <f>SUM(FN138)</f>
        <v>0</v>
      </c>
      <c r="FO137" s="11">
        <f t="shared" ref="FO137:FQ137" si="2553">SUM(FO138)</f>
        <v>0</v>
      </c>
      <c r="FP137" s="11">
        <f t="shared" si="2553"/>
        <v>0</v>
      </c>
      <c r="FQ137" s="11">
        <f t="shared" si="2553"/>
        <v>0</v>
      </c>
      <c r="FR137" s="11">
        <v>0</v>
      </c>
      <c r="FS137" s="11">
        <v>0</v>
      </c>
      <c r="FT137" s="11">
        <v>0</v>
      </c>
      <c r="FU137" s="11">
        <v>0</v>
      </c>
      <c r="FV137" s="11">
        <v>0</v>
      </c>
      <c r="FW137" s="11">
        <v>0</v>
      </c>
      <c r="FX137" s="11">
        <v>0</v>
      </c>
      <c r="FY137" s="11">
        <v>0</v>
      </c>
      <c r="FZ137" s="11">
        <v>0</v>
      </c>
      <c r="GA137" s="11">
        <v>0</v>
      </c>
      <c r="GB137" s="11">
        <v>0</v>
      </c>
      <c r="GC137" s="11">
        <v>0</v>
      </c>
      <c r="GD137" s="11">
        <v>0</v>
      </c>
      <c r="GE137" s="11">
        <v>0</v>
      </c>
      <c r="GF137" s="11">
        <v>0</v>
      </c>
      <c r="GG137" s="11">
        <v>0</v>
      </c>
      <c r="GH137" s="11">
        <v>0</v>
      </c>
      <c r="GI137" s="11">
        <v>0</v>
      </c>
      <c r="GJ137" s="11">
        <v>0</v>
      </c>
      <c r="GK137" s="11">
        <v>0</v>
      </c>
      <c r="GL137" s="11">
        <v>0</v>
      </c>
      <c r="GM137" s="11">
        <v>0</v>
      </c>
      <c r="GN137" s="11">
        <f>SUM(GN138)</f>
        <v>0</v>
      </c>
      <c r="GO137" s="11">
        <f>SUM(GO138)</f>
        <v>0</v>
      </c>
      <c r="GP137" s="11">
        <f>SUM(GP138)</f>
        <v>0</v>
      </c>
      <c r="GQ137" s="11">
        <v>0</v>
      </c>
      <c r="GR137" s="11">
        <f>SUM(GR138)</f>
        <v>0</v>
      </c>
      <c r="GS137" s="11">
        <f>SUM(GS138)</f>
        <v>0</v>
      </c>
      <c r="GT137" s="11">
        <v>0</v>
      </c>
      <c r="GU137" s="11">
        <f>SUM(GU138)</f>
        <v>0</v>
      </c>
      <c r="GV137" s="11">
        <f>SUM(GV138)</f>
        <v>0</v>
      </c>
      <c r="GW137" s="11">
        <f>SUM(GW138)</f>
        <v>0</v>
      </c>
      <c r="GX137" s="11">
        <f>SUM(GX138)</f>
        <v>0</v>
      </c>
      <c r="GY137" s="11">
        <f>SUM(GY138)</f>
        <v>0</v>
      </c>
      <c r="GZ137" s="11">
        <f t="shared" ref="GZ137:HB137" si="2554">SUM(GZ138)</f>
        <v>0</v>
      </c>
      <c r="HA137" s="11">
        <f t="shared" si="2554"/>
        <v>0</v>
      </c>
      <c r="HB137" s="11">
        <f t="shared" si="2554"/>
        <v>0</v>
      </c>
      <c r="HC137" s="11">
        <v>0</v>
      </c>
      <c r="HD137" s="11">
        <v>0</v>
      </c>
      <c r="HE137" s="11">
        <v>0</v>
      </c>
      <c r="HF137" s="11">
        <v>0</v>
      </c>
      <c r="HG137" s="11">
        <v>0</v>
      </c>
      <c r="HH137" s="11">
        <v>0</v>
      </c>
      <c r="HI137" s="11">
        <v>0</v>
      </c>
      <c r="HJ137" s="11">
        <v>0</v>
      </c>
      <c r="HK137" s="11">
        <v>0</v>
      </c>
      <c r="HL137" s="11">
        <v>0</v>
      </c>
      <c r="HM137" s="11">
        <v>0</v>
      </c>
      <c r="HN137" s="11">
        <v>0</v>
      </c>
      <c r="HO137" s="11">
        <v>0</v>
      </c>
      <c r="HP137" s="11">
        <v>0</v>
      </c>
      <c r="HQ137" s="11">
        <v>0</v>
      </c>
      <c r="HR137" s="11">
        <v>0</v>
      </c>
      <c r="HS137" s="11">
        <v>0</v>
      </c>
      <c r="HT137" s="11">
        <v>0</v>
      </c>
      <c r="HU137" s="11">
        <v>0</v>
      </c>
      <c r="HV137" s="11">
        <v>0</v>
      </c>
      <c r="HW137" s="11">
        <v>0</v>
      </c>
      <c r="HX137" s="11">
        <v>0</v>
      </c>
      <c r="HY137" s="11">
        <f>SUM(HY138)</f>
        <v>0</v>
      </c>
      <c r="HZ137" s="11">
        <f>SUM(HZ138)</f>
        <v>0</v>
      </c>
      <c r="IA137" s="11">
        <f>SUM(IA138)</f>
        <v>0</v>
      </c>
      <c r="IB137" s="11">
        <v>0</v>
      </c>
      <c r="IC137" s="11">
        <f>SUM(IC138)</f>
        <v>0</v>
      </c>
      <c r="ID137" s="11">
        <f>SUM(ID138)</f>
        <v>0</v>
      </c>
      <c r="IE137" s="11">
        <v>0</v>
      </c>
      <c r="IF137" s="11">
        <v>0</v>
      </c>
      <c r="IG137" s="11">
        <v>0</v>
      </c>
      <c r="IH137" s="11">
        <v>0</v>
      </c>
      <c r="II137" s="11">
        <v>0</v>
      </c>
      <c r="IJ137" s="11">
        <v>0</v>
      </c>
      <c r="IK137" s="11">
        <v>0</v>
      </c>
      <c r="IL137" s="11">
        <v>0</v>
      </c>
      <c r="IM137" s="11">
        <v>0</v>
      </c>
      <c r="IN137" s="11">
        <v>0</v>
      </c>
      <c r="IO137" s="11">
        <v>0</v>
      </c>
      <c r="IP137" s="11">
        <v>0</v>
      </c>
      <c r="IQ137" s="11">
        <v>0</v>
      </c>
      <c r="IR137" s="11">
        <v>0</v>
      </c>
      <c r="IS137" s="11">
        <v>0</v>
      </c>
      <c r="IT137" s="11">
        <v>0</v>
      </c>
      <c r="IU137" s="11">
        <v>0</v>
      </c>
      <c r="IV137" s="11">
        <v>0</v>
      </c>
      <c r="IW137" s="11">
        <v>0</v>
      </c>
      <c r="IX137" s="11">
        <v>0</v>
      </c>
      <c r="IY137" s="11">
        <v>0</v>
      </c>
      <c r="IZ137" s="11">
        <v>0</v>
      </c>
      <c r="JA137" s="11">
        <v>0</v>
      </c>
      <c r="JB137" s="11">
        <v>0</v>
      </c>
      <c r="JC137" s="11">
        <v>0</v>
      </c>
      <c r="JD137" s="11">
        <v>0</v>
      </c>
      <c r="JE137" s="11">
        <v>0</v>
      </c>
      <c r="JF137" s="11">
        <v>0</v>
      </c>
      <c r="JG137" s="11">
        <v>0</v>
      </c>
      <c r="JH137" s="11">
        <v>0</v>
      </c>
      <c r="JI137" s="11">
        <v>0</v>
      </c>
      <c r="JJ137" s="11">
        <v>0</v>
      </c>
      <c r="JK137" s="11">
        <v>0</v>
      </c>
      <c r="JL137" s="11">
        <v>0</v>
      </c>
      <c r="JM137" s="11">
        <v>0</v>
      </c>
      <c r="JN137" s="11">
        <v>0</v>
      </c>
      <c r="JO137" s="11">
        <v>0</v>
      </c>
      <c r="JP137" s="11">
        <v>0</v>
      </c>
      <c r="JQ137" s="11">
        <v>0</v>
      </c>
      <c r="JR137" s="11">
        <v>0</v>
      </c>
      <c r="JS137" s="11">
        <v>0</v>
      </c>
      <c r="JT137" s="11">
        <v>0</v>
      </c>
      <c r="JU137" s="11">
        <v>0</v>
      </c>
      <c r="JV137" s="11">
        <v>0</v>
      </c>
      <c r="JW137" s="11">
        <f>X137+BI137+CT137+EE137+FP137+HA137+IL137</f>
        <v>0</v>
      </c>
      <c r="JX137" s="11">
        <f>Y137+BJ137+CU137+EF137+FQ137+HB137+IM137</f>
        <v>0</v>
      </c>
      <c r="JY137" s="11">
        <f>Z137+BK137+CV137+EG137+FR137+HC137+IN137</f>
        <v>0</v>
      </c>
      <c r="JZ137" s="11">
        <f>AA137+BL137+CW137+EH137+FS137+HD137+IO137</f>
        <v>0</v>
      </c>
      <c r="KA137" s="11">
        <f>AB137+BM137+CX137+EI137+FT137+HE137+IP137</f>
        <v>0</v>
      </c>
      <c r="KB137" s="11">
        <f>AC137+BN137+CY137+EJ137+FU137+HF137+IQ137</f>
        <v>0</v>
      </c>
      <c r="KC137" s="11">
        <f>AD137+BO137+CZ137+EK137+FV137+HG137+IR137</f>
        <v>0</v>
      </c>
      <c r="KD137" s="11">
        <f>AE137+BP137+DA137+EL137+FW137+HH137+IS137</f>
        <v>0</v>
      </c>
      <c r="KE137" s="11">
        <f>AF137+BQ137+DB137+EM137+FX137+HI137+IT137</f>
        <v>0</v>
      </c>
      <c r="KF137" s="11">
        <f>AG137+BR137+DC137+EN137+FY137+HJ137+IU137</f>
        <v>0</v>
      </c>
      <c r="KG137" s="11">
        <f>AH137+BS137+DD137+EO137+FZ137+HK137+IV137</f>
        <v>0</v>
      </c>
      <c r="KH137" s="11">
        <f>AI137+BT137+DE137+EP137+GA137+HL137+IW137</f>
        <v>0</v>
      </c>
      <c r="KI137" s="11">
        <f>AJ137+BU137+DF137+EQ137+GB137+HM137+IX137</f>
        <v>0</v>
      </c>
      <c r="KJ137" s="11">
        <f>AL137+BW137+DH137+ES137+GD137+HO137+IZ137</f>
        <v>0</v>
      </c>
      <c r="KK137" s="11">
        <f>AM137+BX137+DI137+ET137+GE137+HP137+JA137</f>
        <v>0</v>
      </c>
      <c r="KL137" s="11">
        <f>AN137+BY137+DJ137+EU137+GF137+HQ137+JB137</f>
        <v>0</v>
      </c>
    </row>
    <row r="138" spans="1:320" ht="30" customHeight="1" x14ac:dyDescent="0.25">
      <c r="A138" s="5">
        <v>9998</v>
      </c>
      <c r="B138" s="7" t="s">
        <v>257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11">
        <v>0</v>
      </c>
      <c r="AC138" s="11">
        <v>0</v>
      </c>
      <c r="AD138" s="11">
        <v>0</v>
      </c>
      <c r="AE138" s="11">
        <v>0</v>
      </c>
      <c r="AF138" s="11">
        <v>0</v>
      </c>
      <c r="AG138" s="11">
        <v>0</v>
      </c>
      <c r="AH138" s="11">
        <v>0</v>
      </c>
      <c r="AI138" s="11">
        <v>0</v>
      </c>
      <c r="AJ138" s="11">
        <v>0</v>
      </c>
      <c r="AK138" s="11">
        <v>0</v>
      </c>
      <c r="AL138" s="11">
        <v>0</v>
      </c>
      <c r="AM138" s="11">
        <v>0</v>
      </c>
      <c r="AN138" s="11">
        <v>0</v>
      </c>
      <c r="AO138" s="11">
        <v>0</v>
      </c>
      <c r="AP138" s="11">
        <v>0</v>
      </c>
      <c r="AQ138" s="11">
        <v>0</v>
      </c>
      <c r="AR138" s="11">
        <v>0</v>
      </c>
      <c r="AS138" s="11">
        <v>0</v>
      </c>
      <c r="AT138" s="11">
        <v>0</v>
      </c>
      <c r="AU138" s="11">
        <v>0</v>
      </c>
      <c r="AV138" s="11">
        <v>0</v>
      </c>
      <c r="AW138" s="11">
        <v>0</v>
      </c>
      <c r="AX138" s="11">
        <v>0</v>
      </c>
      <c r="AY138" s="11">
        <v>0</v>
      </c>
      <c r="AZ138" s="11">
        <v>0</v>
      </c>
      <c r="BA138" s="11">
        <v>0</v>
      </c>
      <c r="BB138" s="11">
        <v>0</v>
      </c>
      <c r="BC138" s="11">
        <v>0</v>
      </c>
      <c r="BD138" s="11">
        <v>0</v>
      </c>
      <c r="BE138" s="11">
        <v>0</v>
      </c>
      <c r="BF138" s="11">
        <v>0</v>
      </c>
      <c r="BG138" s="11">
        <v>0</v>
      </c>
      <c r="BH138" s="11">
        <v>0</v>
      </c>
      <c r="BI138" s="11">
        <v>0</v>
      </c>
      <c r="BJ138" s="11">
        <v>0</v>
      </c>
      <c r="BK138" s="11">
        <v>0</v>
      </c>
      <c r="BL138" s="11">
        <v>0</v>
      </c>
      <c r="BM138" s="11">
        <v>0</v>
      </c>
      <c r="BN138" s="11">
        <v>0</v>
      </c>
      <c r="BO138" s="11">
        <v>0</v>
      </c>
      <c r="BP138" s="11">
        <v>0</v>
      </c>
      <c r="BQ138" s="11">
        <v>0</v>
      </c>
      <c r="BR138" s="11">
        <v>0</v>
      </c>
      <c r="BS138" s="11">
        <v>0</v>
      </c>
      <c r="BT138" s="11">
        <v>0</v>
      </c>
      <c r="BU138" s="11">
        <v>0</v>
      </c>
      <c r="BV138" s="11">
        <v>0</v>
      </c>
      <c r="BW138" s="11">
        <v>0</v>
      </c>
      <c r="BX138" s="11">
        <v>0</v>
      </c>
      <c r="BY138" s="11">
        <v>0</v>
      </c>
      <c r="BZ138" s="11">
        <v>0</v>
      </c>
      <c r="CA138" s="11">
        <v>0</v>
      </c>
      <c r="CB138" s="11">
        <v>0</v>
      </c>
      <c r="CC138" s="11">
        <v>0</v>
      </c>
      <c r="CD138" s="11">
        <v>0</v>
      </c>
      <c r="CE138" s="11">
        <v>0</v>
      </c>
      <c r="CF138" s="11">
        <v>0</v>
      </c>
      <c r="CG138" s="11">
        <v>0</v>
      </c>
      <c r="CH138" s="11">
        <v>0</v>
      </c>
      <c r="CI138" s="11">
        <v>0</v>
      </c>
      <c r="CJ138" s="11">
        <v>0</v>
      </c>
      <c r="CK138" s="11">
        <v>0</v>
      </c>
      <c r="CL138" s="11">
        <v>0</v>
      </c>
      <c r="CM138" s="11">
        <v>0</v>
      </c>
      <c r="CN138" s="11">
        <v>0</v>
      </c>
      <c r="CO138" s="11">
        <v>0</v>
      </c>
      <c r="CP138" s="11">
        <v>0</v>
      </c>
      <c r="CQ138" s="11">
        <v>0</v>
      </c>
      <c r="CR138" s="11">
        <v>0</v>
      </c>
      <c r="CS138" s="11">
        <v>0</v>
      </c>
      <c r="CT138" s="11">
        <v>0</v>
      </c>
      <c r="CU138" s="11">
        <v>0</v>
      </c>
      <c r="CV138" s="11">
        <v>0</v>
      </c>
      <c r="CW138" s="11">
        <v>0</v>
      </c>
      <c r="CX138" s="11">
        <v>0</v>
      </c>
      <c r="CY138" s="11">
        <v>0</v>
      </c>
      <c r="CZ138" s="11">
        <v>0</v>
      </c>
      <c r="DA138" s="11">
        <v>0</v>
      </c>
      <c r="DB138" s="11">
        <v>0</v>
      </c>
      <c r="DC138" s="11">
        <v>0</v>
      </c>
      <c r="DD138" s="11">
        <v>0</v>
      </c>
      <c r="DE138" s="11">
        <v>0</v>
      </c>
      <c r="DF138" s="11">
        <v>0</v>
      </c>
      <c r="DG138" s="11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1">
        <v>0</v>
      </c>
      <c r="DN138" s="11">
        <v>0</v>
      </c>
      <c r="DO138" s="11">
        <v>0</v>
      </c>
      <c r="DP138" s="11">
        <v>0</v>
      </c>
      <c r="DQ138" s="11">
        <v>0</v>
      </c>
      <c r="DR138" s="11">
        <v>0</v>
      </c>
      <c r="DS138" s="11">
        <v>0</v>
      </c>
      <c r="DT138" s="11">
        <v>0</v>
      </c>
      <c r="DU138" s="11">
        <v>0</v>
      </c>
      <c r="DV138" s="11">
        <v>0</v>
      </c>
      <c r="DW138" s="11">
        <v>0</v>
      </c>
      <c r="DX138" s="11">
        <v>0</v>
      </c>
      <c r="DY138" s="11">
        <v>0</v>
      </c>
      <c r="DZ138" s="11">
        <v>0</v>
      </c>
      <c r="EA138" s="11">
        <v>0</v>
      </c>
      <c r="EB138" s="11">
        <v>0</v>
      </c>
      <c r="EC138" s="11">
        <v>0</v>
      </c>
      <c r="ED138" s="11">
        <v>0</v>
      </c>
      <c r="EE138" s="11">
        <v>0</v>
      </c>
      <c r="EF138" s="11">
        <v>0</v>
      </c>
      <c r="EG138" s="11">
        <v>0</v>
      </c>
      <c r="EH138" s="11">
        <v>0</v>
      </c>
      <c r="EI138" s="11">
        <v>0</v>
      </c>
      <c r="EJ138" s="11">
        <v>0</v>
      </c>
      <c r="EK138" s="11">
        <v>0</v>
      </c>
      <c r="EL138" s="11">
        <v>0</v>
      </c>
      <c r="EM138" s="11">
        <v>0</v>
      </c>
      <c r="EN138" s="11">
        <v>0</v>
      </c>
      <c r="EO138" s="11">
        <v>0</v>
      </c>
      <c r="EP138" s="11">
        <v>0</v>
      </c>
      <c r="EQ138" s="11">
        <v>0</v>
      </c>
      <c r="ER138" s="11">
        <v>0</v>
      </c>
      <c r="ES138" s="11">
        <v>0</v>
      </c>
      <c r="ET138" s="11">
        <v>0</v>
      </c>
      <c r="EU138" s="11">
        <v>0</v>
      </c>
      <c r="EV138" s="11">
        <v>0</v>
      </c>
      <c r="EW138" s="11">
        <v>0</v>
      </c>
      <c r="EX138" s="11">
        <v>0</v>
      </c>
      <c r="EY138" s="11">
        <v>0</v>
      </c>
      <c r="EZ138" s="11">
        <v>0</v>
      </c>
      <c r="FA138" s="11">
        <v>0</v>
      </c>
      <c r="FB138" s="11">
        <v>0</v>
      </c>
      <c r="FC138" s="11">
        <v>0</v>
      </c>
      <c r="FD138" s="11">
        <v>0</v>
      </c>
      <c r="FE138" s="11">
        <v>0</v>
      </c>
      <c r="FF138" s="11">
        <v>0</v>
      </c>
      <c r="FG138" s="11">
        <v>0</v>
      </c>
      <c r="FH138" s="11">
        <v>0</v>
      </c>
      <c r="FI138" s="11">
        <v>0</v>
      </c>
      <c r="FJ138" s="11">
        <v>0</v>
      </c>
      <c r="FK138" s="11">
        <v>0</v>
      </c>
      <c r="FL138" s="11">
        <v>0</v>
      </c>
      <c r="FM138" s="11">
        <v>0</v>
      </c>
      <c r="FN138" s="11">
        <v>0</v>
      </c>
      <c r="FO138" s="11">
        <v>0</v>
      </c>
      <c r="FP138" s="11">
        <v>0</v>
      </c>
      <c r="FQ138" s="11">
        <v>0</v>
      </c>
      <c r="FR138" s="11">
        <v>0</v>
      </c>
      <c r="FS138" s="11">
        <v>0</v>
      </c>
      <c r="FT138" s="11">
        <v>0</v>
      </c>
      <c r="FU138" s="11">
        <v>0</v>
      </c>
      <c r="FV138" s="11">
        <v>0</v>
      </c>
      <c r="FW138" s="11">
        <v>0</v>
      </c>
      <c r="FX138" s="11">
        <v>0</v>
      </c>
      <c r="FY138" s="11">
        <v>0</v>
      </c>
      <c r="FZ138" s="11">
        <v>0</v>
      </c>
      <c r="GA138" s="11">
        <v>0</v>
      </c>
      <c r="GB138" s="11">
        <v>0</v>
      </c>
      <c r="GC138" s="11">
        <v>0</v>
      </c>
      <c r="GD138" s="11">
        <v>0</v>
      </c>
      <c r="GE138" s="11">
        <v>0</v>
      </c>
      <c r="GF138" s="11">
        <v>0</v>
      </c>
      <c r="GG138" s="11">
        <v>0</v>
      </c>
      <c r="GH138" s="11">
        <v>0</v>
      </c>
      <c r="GI138" s="11">
        <v>0</v>
      </c>
      <c r="GJ138" s="11">
        <v>0</v>
      </c>
      <c r="GK138" s="11">
        <v>0</v>
      </c>
      <c r="GL138" s="11">
        <v>0</v>
      </c>
      <c r="GM138" s="11">
        <v>0</v>
      </c>
      <c r="GN138" s="11">
        <v>0</v>
      </c>
      <c r="GO138" s="11">
        <v>0</v>
      </c>
      <c r="GP138" s="11">
        <v>0</v>
      </c>
      <c r="GQ138" s="11">
        <v>0</v>
      </c>
      <c r="GR138" s="11">
        <v>0</v>
      </c>
      <c r="GS138" s="11">
        <v>0</v>
      </c>
      <c r="GT138" s="11">
        <v>0</v>
      </c>
      <c r="GU138" s="11">
        <v>0</v>
      </c>
      <c r="GV138" s="11">
        <v>0</v>
      </c>
      <c r="GW138" s="11">
        <v>0</v>
      </c>
      <c r="GX138" s="11">
        <v>0</v>
      </c>
      <c r="GY138" s="11">
        <v>0</v>
      </c>
      <c r="GZ138" s="11">
        <v>0</v>
      </c>
      <c r="HA138" s="11">
        <v>0</v>
      </c>
      <c r="HB138" s="11">
        <v>0</v>
      </c>
      <c r="HC138" s="11">
        <v>0</v>
      </c>
      <c r="HD138" s="11">
        <v>0</v>
      </c>
      <c r="HE138" s="11">
        <v>0</v>
      </c>
      <c r="HF138" s="11">
        <v>0</v>
      </c>
      <c r="HG138" s="11">
        <v>0</v>
      </c>
      <c r="HH138" s="11">
        <v>0</v>
      </c>
      <c r="HI138" s="11">
        <v>0</v>
      </c>
      <c r="HJ138" s="11">
        <v>0</v>
      </c>
      <c r="HK138" s="11">
        <v>0</v>
      </c>
      <c r="HL138" s="11">
        <v>0</v>
      </c>
      <c r="HM138" s="11">
        <v>0</v>
      </c>
      <c r="HN138" s="11">
        <v>0</v>
      </c>
      <c r="HO138" s="11">
        <v>0</v>
      </c>
      <c r="HP138" s="11">
        <v>0</v>
      </c>
      <c r="HQ138" s="11">
        <v>0</v>
      </c>
      <c r="HR138" s="11">
        <v>0</v>
      </c>
      <c r="HS138" s="11">
        <v>0</v>
      </c>
      <c r="HT138" s="11">
        <v>0</v>
      </c>
      <c r="HU138" s="11">
        <v>0</v>
      </c>
      <c r="HV138" s="11">
        <v>0</v>
      </c>
      <c r="HW138" s="11">
        <v>0</v>
      </c>
      <c r="HX138" s="11">
        <v>0</v>
      </c>
      <c r="HY138" s="11">
        <v>0</v>
      </c>
      <c r="HZ138" s="11">
        <v>0</v>
      </c>
      <c r="IA138" s="11">
        <v>0</v>
      </c>
      <c r="IB138" s="11">
        <v>0</v>
      </c>
      <c r="IC138" s="11">
        <v>0</v>
      </c>
      <c r="ID138" s="11">
        <v>0</v>
      </c>
      <c r="IE138" s="11">
        <v>0</v>
      </c>
      <c r="IF138" s="11">
        <v>0</v>
      </c>
      <c r="IG138" s="11">
        <v>0</v>
      </c>
      <c r="IH138" s="11">
        <v>0</v>
      </c>
      <c r="II138" s="11">
        <v>0</v>
      </c>
      <c r="IJ138" s="11">
        <v>0</v>
      </c>
      <c r="IK138" s="11">
        <v>0</v>
      </c>
      <c r="IL138" s="11">
        <v>0</v>
      </c>
      <c r="IM138" s="11">
        <v>0</v>
      </c>
      <c r="IN138" s="11">
        <v>0</v>
      </c>
      <c r="IO138" s="11">
        <v>0</v>
      </c>
      <c r="IP138" s="11">
        <v>0</v>
      </c>
      <c r="IQ138" s="11">
        <v>0</v>
      </c>
      <c r="IR138" s="11">
        <v>0</v>
      </c>
      <c r="IS138" s="11">
        <v>0</v>
      </c>
      <c r="IT138" s="11">
        <v>0</v>
      </c>
      <c r="IU138" s="11">
        <v>0</v>
      </c>
      <c r="IV138" s="11">
        <v>0</v>
      </c>
      <c r="IW138" s="11">
        <v>0</v>
      </c>
      <c r="IX138" s="11">
        <v>0</v>
      </c>
      <c r="IY138" s="11">
        <v>0</v>
      </c>
      <c r="IZ138" s="11">
        <v>0</v>
      </c>
      <c r="JA138" s="11">
        <v>0</v>
      </c>
      <c r="JB138" s="11">
        <v>0</v>
      </c>
      <c r="JC138" s="11">
        <v>0</v>
      </c>
      <c r="JD138" s="11">
        <v>0</v>
      </c>
      <c r="JE138" s="11">
        <v>0</v>
      </c>
      <c r="JF138" s="11">
        <v>0</v>
      </c>
      <c r="JG138" s="11">
        <v>0</v>
      </c>
      <c r="JH138" s="11">
        <v>0</v>
      </c>
      <c r="JI138" s="11">
        <v>0</v>
      </c>
      <c r="JJ138" s="11">
        <v>0</v>
      </c>
      <c r="JK138" s="11">
        <v>0</v>
      </c>
      <c r="JL138" s="11">
        <v>0</v>
      </c>
      <c r="JM138" s="11">
        <v>0</v>
      </c>
      <c r="JN138" s="11">
        <v>0</v>
      </c>
      <c r="JO138" s="11">
        <v>0</v>
      </c>
      <c r="JP138" s="11">
        <v>0</v>
      </c>
      <c r="JQ138" s="11">
        <v>0</v>
      </c>
      <c r="JR138" s="11">
        <v>0</v>
      </c>
      <c r="JS138" s="11">
        <v>0</v>
      </c>
      <c r="JT138" s="11">
        <v>0</v>
      </c>
      <c r="JU138" s="11">
        <v>0</v>
      </c>
      <c r="JV138" s="11">
        <v>0</v>
      </c>
      <c r="JW138" s="11">
        <f>X138+BI138+CT138+EE138+FP138+HA138+IL138</f>
        <v>0</v>
      </c>
      <c r="JX138" s="11">
        <f>Y138+BJ138+CU138+EF138+FQ138+HB138+IM138</f>
        <v>0</v>
      </c>
      <c r="JY138" s="11">
        <f>Z138+BK138+CV138+EG138+FR138+HC138+IN138</f>
        <v>0</v>
      </c>
      <c r="JZ138" s="11">
        <f>AA138+BL138+CW138+EH138+FS138+HD138+IO138</f>
        <v>0</v>
      </c>
      <c r="KA138" s="11">
        <f>AB138+BM138+CX138+EI138+FT138+HE138+IP138</f>
        <v>0</v>
      </c>
      <c r="KB138" s="11">
        <f>AC138+BN138+CY138+EJ138+FU138+HF138+IQ138</f>
        <v>0</v>
      </c>
      <c r="KC138" s="11">
        <f>AD138+BO138+CZ138+EK138+FV138+HG138+IR138</f>
        <v>0</v>
      </c>
      <c r="KD138" s="11">
        <f>AE138+BP138+DA138+EL138+FW138+HH138+IS138</f>
        <v>0</v>
      </c>
      <c r="KE138" s="11">
        <f>AF138+BQ138+DB138+EM138+FX138+HI138+IT138</f>
        <v>0</v>
      </c>
      <c r="KF138" s="11">
        <f>AG138+BR138+DC138+EN138+FY138+HJ138+IU138</f>
        <v>0</v>
      </c>
      <c r="KG138" s="11">
        <f>AH138+BS138+DD138+EO138+FZ138+HK138+IV138</f>
        <v>0</v>
      </c>
      <c r="KH138" s="11">
        <f>AI138+BT138+DE138+EP138+GA138+HL138+IW138</f>
        <v>0</v>
      </c>
      <c r="KI138" s="11">
        <f>AJ138+BU138+DF138+EQ138+GB138+HM138+IX138</f>
        <v>0</v>
      </c>
      <c r="KJ138" s="11">
        <f>AL138+BW138+DH138+ES138+GD138+HO138+IZ138</f>
        <v>0</v>
      </c>
      <c r="KK138" s="11">
        <f>AM138+BX138+DI138+ET138+GE138+HP138+JA138</f>
        <v>0</v>
      </c>
      <c r="KL138" s="11">
        <f>AN138+BY138+DJ138+EU138+GF138+HQ138+JB138</f>
        <v>0</v>
      </c>
    </row>
    <row r="139" spans="1:320" ht="30" customHeight="1" x14ac:dyDescent="0.25">
      <c r="A139" s="5">
        <v>9999</v>
      </c>
      <c r="B139" s="7" t="s">
        <v>258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11">
        <v>0</v>
      </c>
      <c r="AC139" s="11">
        <v>0</v>
      </c>
      <c r="AD139" s="11">
        <v>0</v>
      </c>
      <c r="AE139" s="11">
        <v>0</v>
      </c>
      <c r="AF139" s="11">
        <v>0</v>
      </c>
      <c r="AG139" s="11">
        <v>0</v>
      </c>
      <c r="AH139" s="11">
        <v>0</v>
      </c>
      <c r="AI139" s="11">
        <v>0</v>
      </c>
      <c r="AJ139" s="11">
        <v>0</v>
      </c>
      <c r="AK139" s="11">
        <v>0</v>
      </c>
      <c r="AL139" s="11">
        <v>0</v>
      </c>
      <c r="AM139" s="11">
        <v>0</v>
      </c>
      <c r="AN139" s="11">
        <v>0</v>
      </c>
      <c r="AO139" s="11">
        <v>0</v>
      </c>
      <c r="AP139" s="11">
        <v>0</v>
      </c>
      <c r="AQ139" s="11">
        <v>0</v>
      </c>
      <c r="AR139" s="11">
        <v>0</v>
      </c>
      <c r="AS139" s="11">
        <v>0</v>
      </c>
      <c r="AT139" s="11">
        <v>0</v>
      </c>
      <c r="AU139" s="11">
        <v>0</v>
      </c>
      <c r="AV139" s="11">
        <v>0</v>
      </c>
      <c r="AW139" s="11">
        <v>0</v>
      </c>
      <c r="AX139" s="11">
        <v>0</v>
      </c>
      <c r="AY139" s="11">
        <v>0</v>
      </c>
      <c r="AZ139" s="11">
        <v>0</v>
      </c>
      <c r="BA139" s="11">
        <v>0</v>
      </c>
      <c r="BB139" s="11">
        <v>0</v>
      </c>
      <c r="BC139" s="11">
        <v>0</v>
      </c>
      <c r="BD139" s="11">
        <v>0</v>
      </c>
      <c r="BE139" s="11">
        <v>0</v>
      </c>
      <c r="BF139" s="11">
        <v>0</v>
      </c>
      <c r="BG139" s="11">
        <v>0</v>
      </c>
      <c r="BH139" s="11">
        <v>0</v>
      </c>
      <c r="BI139" s="11">
        <v>0</v>
      </c>
      <c r="BJ139" s="11">
        <v>0</v>
      </c>
      <c r="BK139" s="11">
        <v>0</v>
      </c>
      <c r="BL139" s="11">
        <v>0</v>
      </c>
      <c r="BM139" s="11">
        <v>0</v>
      </c>
      <c r="BN139" s="11">
        <v>0</v>
      </c>
      <c r="BO139" s="11">
        <v>0</v>
      </c>
      <c r="BP139" s="11">
        <v>0</v>
      </c>
      <c r="BQ139" s="11">
        <v>0</v>
      </c>
      <c r="BR139" s="11">
        <v>0</v>
      </c>
      <c r="BS139" s="11">
        <v>0</v>
      </c>
      <c r="BT139" s="11">
        <v>0</v>
      </c>
      <c r="BU139" s="11">
        <v>0</v>
      </c>
      <c r="BV139" s="11">
        <v>0</v>
      </c>
      <c r="BW139" s="11">
        <v>0</v>
      </c>
      <c r="BX139" s="11">
        <v>0</v>
      </c>
      <c r="BY139" s="11">
        <v>0</v>
      </c>
      <c r="BZ139" s="11">
        <v>0</v>
      </c>
      <c r="CA139" s="11">
        <v>0</v>
      </c>
      <c r="CB139" s="11">
        <v>0</v>
      </c>
      <c r="CC139" s="11">
        <v>0</v>
      </c>
      <c r="CD139" s="11">
        <v>0</v>
      </c>
      <c r="CE139" s="11">
        <v>0</v>
      </c>
      <c r="CF139" s="11">
        <v>0</v>
      </c>
      <c r="CG139" s="11">
        <v>0</v>
      </c>
      <c r="CH139" s="11">
        <v>0</v>
      </c>
      <c r="CI139" s="11">
        <v>0</v>
      </c>
      <c r="CJ139" s="11">
        <v>0</v>
      </c>
      <c r="CK139" s="11">
        <v>0</v>
      </c>
      <c r="CL139" s="11">
        <v>0</v>
      </c>
      <c r="CM139" s="11">
        <v>0</v>
      </c>
      <c r="CN139" s="11">
        <v>0</v>
      </c>
      <c r="CO139" s="11">
        <v>0</v>
      </c>
      <c r="CP139" s="11">
        <v>0</v>
      </c>
      <c r="CQ139" s="11">
        <v>0</v>
      </c>
      <c r="CR139" s="11">
        <v>0</v>
      </c>
      <c r="CS139" s="11">
        <v>0</v>
      </c>
      <c r="CT139" s="11">
        <v>0</v>
      </c>
      <c r="CU139" s="11">
        <v>0</v>
      </c>
      <c r="CV139" s="11">
        <v>0</v>
      </c>
      <c r="CW139" s="11">
        <v>0</v>
      </c>
      <c r="CX139" s="11">
        <v>0</v>
      </c>
      <c r="CY139" s="11">
        <v>0</v>
      </c>
      <c r="CZ139" s="11">
        <v>0</v>
      </c>
      <c r="DA139" s="11">
        <v>0</v>
      </c>
      <c r="DB139" s="11">
        <v>0</v>
      </c>
      <c r="DC139" s="11">
        <v>0</v>
      </c>
      <c r="DD139" s="11">
        <v>0</v>
      </c>
      <c r="DE139" s="11">
        <v>0</v>
      </c>
      <c r="DF139" s="11">
        <v>0</v>
      </c>
      <c r="DG139" s="11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1">
        <v>0</v>
      </c>
      <c r="DN139" s="11">
        <v>0</v>
      </c>
      <c r="DO139" s="11">
        <v>0</v>
      </c>
      <c r="DP139" s="11">
        <v>0</v>
      </c>
      <c r="DQ139" s="11">
        <v>0</v>
      </c>
      <c r="DR139" s="11">
        <v>0</v>
      </c>
      <c r="DS139" s="11">
        <v>0</v>
      </c>
      <c r="DT139" s="11">
        <v>0</v>
      </c>
      <c r="DU139" s="11">
        <v>0</v>
      </c>
      <c r="DV139" s="11">
        <v>0</v>
      </c>
      <c r="DW139" s="11">
        <v>0</v>
      </c>
      <c r="DX139" s="11">
        <v>0</v>
      </c>
      <c r="DY139" s="11">
        <v>0</v>
      </c>
      <c r="DZ139" s="11">
        <v>0</v>
      </c>
      <c r="EA139" s="11">
        <v>0</v>
      </c>
      <c r="EB139" s="11">
        <v>0</v>
      </c>
      <c r="EC139" s="11">
        <v>0</v>
      </c>
      <c r="ED139" s="11">
        <v>0</v>
      </c>
      <c r="EE139" s="11">
        <v>0</v>
      </c>
      <c r="EF139" s="11">
        <v>0</v>
      </c>
      <c r="EG139" s="11">
        <v>0</v>
      </c>
      <c r="EH139" s="11">
        <v>0</v>
      </c>
      <c r="EI139" s="11">
        <v>0</v>
      </c>
      <c r="EJ139" s="11">
        <v>0</v>
      </c>
      <c r="EK139" s="11">
        <v>0</v>
      </c>
      <c r="EL139" s="11">
        <v>0</v>
      </c>
      <c r="EM139" s="11">
        <v>0</v>
      </c>
      <c r="EN139" s="11">
        <v>0</v>
      </c>
      <c r="EO139" s="11">
        <v>0</v>
      </c>
      <c r="EP139" s="11">
        <v>0</v>
      </c>
      <c r="EQ139" s="11">
        <v>0</v>
      </c>
      <c r="ER139" s="11">
        <v>0</v>
      </c>
      <c r="ES139" s="11">
        <v>0</v>
      </c>
      <c r="ET139" s="11">
        <v>0</v>
      </c>
      <c r="EU139" s="11">
        <v>0</v>
      </c>
      <c r="EV139" s="11">
        <v>0</v>
      </c>
      <c r="EW139" s="11">
        <v>0</v>
      </c>
      <c r="EX139" s="11">
        <v>0</v>
      </c>
      <c r="EY139" s="11">
        <v>0</v>
      </c>
      <c r="EZ139" s="11">
        <v>0</v>
      </c>
      <c r="FA139" s="11">
        <v>0</v>
      </c>
      <c r="FB139" s="11">
        <v>0</v>
      </c>
      <c r="FC139" s="11">
        <v>0</v>
      </c>
      <c r="FD139" s="11">
        <v>0</v>
      </c>
      <c r="FE139" s="11">
        <v>0</v>
      </c>
      <c r="FF139" s="11">
        <v>0</v>
      </c>
      <c r="FG139" s="11">
        <v>0</v>
      </c>
      <c r="FH139" s="11">
        <v>0</v>
      </c>
      <c r="FI139" s="11">
        <v>0</v>
      </c>
      <c r="FJ139" s="11">
        <v>0</v>
      </c>
      <c r="FK139" s="11">
        <v>0</v>
      </c>
      <c r="FL139" s="11">
        <v>0</v>
      </c>
      <c r="FM139" s="11">
        <v>0</v>
      </c>
      <c r="FN139" s="11">
        <v>0</v>
      </c>
      <c r="FO139" s="11">
        <v>0</v>
      </c>
      <c r="FP139" s="11">
        <v>0</v>
      </c>
      <c r="FQ139" s="11">
        <v>0</v>
      </c>
      <c r="FR139" s="11">
        <v>0</v>
      </c>
      <c r="FS139" s="11">
        <v>0</v>
      </c>
      <c r="FT139" s="11">
        <v>0</v>
      </c>
      <c r="FU139" s="11">
        <v>0</v>
      </c>
      <c r="FV139" s="11">
        <v>0</v>
      </c>
      <c r="FW139" s="11">
        <v>0</v>
      </c>
      <c r="FX139" s="11">
        <v>0</v>
      </c>
      <c r="FY139" s="11">
        <v>0</v>
      </c>
      <c r="FZ139" s="11">
        <v>0</v>
      </c>
      <c r="GA139" s="11">
        <v>0</v>
      </c>
      <c r="GB139" s="11">
        <v>0</v>
      </c>
      <c r="GC139" s="11">
        <v>0</v>
      </c>
      <c r="GD139" s="11">
        <v>0</v>
      </c>
      <c r="GE139" s="11">
        <v>0</v>
      </c>
      <c r="GF139" s="11">
        <v>0</v>
      </c>
      <c r="GG139" s="11">
        <v>0</v>
      </c>
      <c r="GH139" s="11">
        <v>0</v>
      </c>
      <c r="GI139" s="11">
        <v>0</v>
      </c>
      <c r="GJ139" s="11">
        <v>0</v>
      </c>
      <c r="GK139" s="11">
        <v>0</v>
      </c>
      <c r="GL139" s="11">
        <v>0</v>
      </c>
      <c r="GM139" s="11">
        <v>0</v>
      </c>
      <c r="GN139" s="11">
        <v>0</v>
      </c>
      <c r="GO139" s="11">
        <v>0</v>
      </c>
      <c r="GP139" s="11">
        <v>0</v>
      </c>
      <c r="GQ139" s="11">
        <v>0</v>
      </c>
      <c r="GR139" s="11">
        <v>0</v>
      </c>
      <c r="GS139" s="11">
        <v>0</v>
      </c>
      <c r="GT139" s="11">
        <v>0</v>
      </c>
      <c r="GU139" s="11">
        <v>0</v>
      </c>
      <c r="GV139" s="11">
        <v>0</v>
      </c>
      <c r="GW139" s="11">
        <v>0</v>
      </c>
      <c r="GX139" s="11">
        <v>0</v>
      </c>
      <c r="GY139" s="11">
        <v>0</v>
      </c>
      <c r="GZ139" s="11">
        <v>0</v>
      </c>
      <c r="HA139" s="11">
        <v>0</v>
      </c>
      <c r="HB139" s="11">
        <v>0</v>
      </c>
      <c r="HC139" s="11">
        <v>0</v>
      </c>
      <c r="HD139" s="11">
        <v>0</v>
      </c>
      <c r="HE139" s="11">
        <v>0</v>
      </c>
      <c r="HF139" s="11">
        <v>0</v>
      </c>
      <c r="HG139" s="11">
        <v>0</v>
      </c>
      <c r="HH139" s="11">
        <v>0</v>
      </c>
      <c r="HI139" s="11">
        <v>0</v>
      </c>
      <c r="HJ139" s="11">
        <v>0</v>
      </c>
      <c r="HK139" s="11">
        <v>0</v>
      </c>
      <c r="HL139" s="11">
        <v>0</v>
      </c>
      <c r="HM139" s="11">
        <v>0</v>
      </c>
      <c r="HN139" s="11">
        <v>0</v>
      </c>
      <c r="HO139" s="11">
        <v>0</v>
      </c>
      <c r="HP139" s="11">
        <v>0</v>
      </c>
      <c r="HQ139" s="11">
        <v>0</v>
      </c>
      <c r="HR139" s="11">
        <v>0</v>
      </c>
      <c r="HS139" s="11">
        <v>0</v>
      </c>
      <c r="HT139" s="11">
        <v>0</v>
      </c>
      <c r="HU139" s="11">
        <v>0</v>
      </c>
      <c r="HV139" s="11">
        <v>0</v>
      </c>
      <c r="HW139" s="11">
        <v>0</v>
      </c>
      <c r="HX139" s="11">
        <v>0</v>
      </c>
      <c r="HY139" s="11">
        <v>0</v>
      </c>
      <c r="HZ139" s="11">
        <v>0</v>
      </c>
      <c r="IA139" s="11">
        <v>0</v>
      </c>
      <c r="IB139" s="11">
        <v>0</v>
      </c>
      <c r="IC139" s="11">
        <v>0</v>
      </c>
      <c r="ID139" s="11">
        <v>0</v>
      </c>
      <c r="IE139" s="11">
        <v>0</v>
      </c>
      <c r="IF139" s="11">
        <v>0</v>
      </c>
      <c r="IG139" s="11">
        <v>0</v>
      </c>
      <c r="IH139" s="11">
        <v>0</v>
      </c>
      <c r="II139" s="11">
        <v>0</v>
      </c>
      <c r="IJ139" s="11">
        <v>0</v>
      </c>
      <c r="IK139" s="11">
        <v>0</v>
      </c>
      <c r="IL139" s="11">
        <v>0</v>
      </c>
      <c r="IM139" s="11">
        <v>0</v>
      </c>
      <c r="IN139" s="11">
        <v>0</v>
      </c>
      <c r="IO139" s="11">
        <v>0</v>
      </c>
      <c r="IP139" s="11">
        <v>0</v>
      </c>
      <c r="IQ139" s="11">
        <v>0</v>
      </c>
      <c r="IR139" s="11">
        <v>0</v>
      </c>
      <c r="IS139" s="11">
        <v>0</v>
      </c>
      <c r="IT139" s="11">
        <v>0</v>
      </c>
      <c r="IU139" s="11">
        <v>0</v>
      </c>
      <c r="IV139" s="11">
        <v>0</v>
      </c>
      <c r="IW139" s="11">
        <v>0</v>
      </c>
      <c r="IX139" s="11">
        <v>0</v>
      </c>
      <c r="IY139" s="11">
        <v>0</v>
      </c>
      <c r="IZ139" s="11">
        <v>0</v>
      </c>
      <c r="JA139" s="11">
        <v>0</v>
      </c>
      <c r="JB139" s="11">
        <v>0</v>
      </c>
      <c r="JC139" s="11">
        <v>0</v>
      </c>
      <c r="JD139" s="11">
        <v>0</v>
      </c>
      <c r="JE139" s="11">
        <v>0</v>
      </c>
      <c r="JF139" s="11">
        <v>0</v>
      </c>
      <c r="JG139" s="11">
        <v>0</v>
      </c>
      <c r="JH139" s="11">
        <v>0</v>
      </c>
      <c r="JI139" s="11">
        <v>0</v>
      </c>
      <c r="JJ139" s="11">
        <v>0</v>
      </c>
      <c r="JK139" s="11">
        <v>0</v>
      </c>
      <c r="JL139" s="11">
        <v>0</v>
      </c>
      <c r="JM139" s="11">
        <v>0</v>
      </c>
      <c r="JN139" s="11">
        <v>0</v>
      </c>
      <c r="JO139" s="11">
        <v>0</v>
      </c>
      <c r="JP139" s="11">
        <v>0</v>
      </c>
      <c r="JQ139" s="11">
        <v>0</v>
      </c>
      <c r="JR139" s="11">
        <v>0</v>
      </c>
      <c r="JS139" s="11">
        <v>0</v>
      </c>
      <c r="JT139" s="11">
        <v>0</v>
      </c>
      <c r="JU139" s="11">
        <v>0</v>
      </c>
      <c r="JV139" s="11">
        <v>0</v>
      </c>
      <c r="JW139" s="11">
        <f>X139+BI139+CT139+EE139+FP139+HA139+IL139</f>
        <v>0</v>
      </c>
      <c r="JX139" s="11">
        <f>Y139+BJ139+CU139+EF139+FQ139+HB139+IM139</f>
        <v>0</v>
      </c>
      <c r="JY139" s="11">
        <f>Z139+BK139+CV139+EG139+FR139+HC139+IN139</f>
        <v>0</v>
      </c>
      <c r="JZ139" s="11">
        <f>AA139+BL139+CW139+EH139+FS139+HD139+IO139</f>
        <v>0</v>
      </c>
      <c r="KA139" s="11">
        <f>AB139+BM139+CX139+EI139+FT139+HE139+IP139</f>
        <v>0</v>
      </c>
      <c r="KB139" s="11">
        <f>AC139+BN139+CY139+EJ139+FU139+HF139+IQ139</f>
        <v>0</v>
      </c>
      <c r="KC139" s="11">
        <f>AD139+BO139+CZ139+EK139+FV139+HG139+IR139</f>
        <v>0</v>
      </c>
      <c r="KD139" s="11">
        <f>AE139+BP139+DA139+EL139+FW139+HH139+IS139</f>
        <v>0</v>
      </c>
      <c r="KE139" s="11">
        <f>AF139+BQ139+DB139+EM139+FX139+HI139+IT139</f>
        <v>0</v>
      </c>
      <c r="KF139" s="11">
        <f>AG139+BR139+DC139+EN139+FY139+HJ139+IU139</f>
        <v>0</v>
      </c>
      <c r="KG139" s="11">
        <f>AH139+BS139+DD139+EO139+FZ139+HK139+IV139</f>
        <v>0</v>
      </c>
      <c r="KH139" s="11">
        <f>AI139+BT139+DE139+EP139+GA139+HL139+IW139</f>
        <v>0</v>
      </c>
      <c r="KI139" s="11">
        <f>AJ139+BU139+DF139+EQ139+GB139+HM139+IX139</f>
        <v>0</v>
      </c>
      <c r="KJ139" s="11">
        <f>AL139+BW139+DH139+ES139+GD139+HO139+IZ139</f>
        <v>0</v>
      </c>
      <c r="KK139" s="11">
        <f>AM139+BX139+DI139+ET139+GE139+HP139+JA139</f>
        <v>0</v>
      </c>
      <c r="KL139" s="11">
        <f>AN139+BY139+DJ139+EU139+GF139+HQ139+JB139</f>
        <v>0</v>
      </c>
    </row>
    <row r="140" spans="1:320" x14ac:dyDescent="0.25"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KH140" s="23"/>
      <c r="KI140" s="23"/>
    </row>
    <row r="141" spans="1:320" s="31" customFormat="1" ht="26.25" customHeight="1" x14ac:dyDescent="0.25">
      <c r="A141" s="29"/>
      <c r="B141" s="30" t="s">
        <v>78</v>
      </c>
      <c r="C141" s="27">
        <f t="shared" ref="C141:AB141" si="2555">SUM(C134+C124+C116+C98+C67+C47+C21+C4)</f>
        <v>9828151.2599999998</v>
      </c>
      <c r="D141" s="27">
        <f t="shared" ref="D141" si="2556">SUM(D134+D124+D116+D98+D67+D47+D21+D4)</f>
        <v>4755436.1499999994</v>
      </c>
      <c r="E141" s="27">
        <f t="shared" si="2555"/>
        <v>4306180.78</v>
      </c>
      <c r="F141" s="27">
        <f t="shared" si="2555"/>
        <v>2754525</v>
      </c>
      <c r="G141" s="27">
        <f t="shared" ref="G141" si="2557">SUM(G134+G124+G116+G98+G67+G47+G21+G4)</f>
        <v>2945298.31</v>
      </c>
      <c r="H141" s="27">
        <f t="shared" si="2555"/>
        <v>2757264.2500000005</v>
      </c>
      <c r="I141" s="27">
        <f t="shared" si="2555"/>
        <v>2196734.27</v>
      </c>
      <c r="J141" s="27">
        <f t="shared" ref="J141" si="2558">SUM(J134+J124+J116+J98+J67+J47+J21+J4)</f>
        <v>2178300.58</v>
      </c>
      <c r="K141" s="27">
        <f t="shared" si="2555"/>
        <v>1954060.72</v>
      </c>
      <c r="L141" s="27">
        <f t="shared" ref="L141" si="2559">SUM(L134+L124+L116+L98+L67+L47+L21+L4)</f>
        <v>1264470</v>
      </c>
      <c r="M141" s="27">
        <f t="shared" si="2555"/>
        <v>2016060.1</v>
      </c>
      <c r="N141" s="27">
        <f t="shared" si="2555"/>
        <v>877923.95</v>
      </c>
      <c r="O141" s="27">
        <f t="shared" ref="O141" si="2560">SUM(O134+O124+O116+O98+O67+O47+O21+O4)</f>
        <v>2655548</v>
      </c>
      <c r="P141" s="27">
        <f t="shared" si="2555"/>
        <v>3171633.24</v>
      </c>
      <c r="Q141" s="27">
        <f t="shared" si="2555"/>
        <v>1635032.1</v>
      </c>
      <c r="R141" s="27">
        <f t="shared" ref="R141" si="2561">SUM(R134+R124+R116+R98+R67+R47+R21+R4)</f>
        <v>1599369.3000000003</v>
      </c>
      <c r="S141" s="27">
        <f t="shared" si="2555"/>
        <v>3144360.66</v>
      </c>
      <c r="T141" s="27">
        <f t="shared" si="2555"/>
        <v>2479684.69</v>
      </c>
      <c r="U141" s="27">
        <f t="shared" ref="U141" si="2562">SUM(U134+U124+U116+U98+U67+U47+U21+U4)</f>
        <v>1352656</v>
      </c>
      <c r="V141" s="27">
        <f t="shared" si="2555"/>
        <v>4806778.9399999995</v>
      </c>
      <c r="W141" s="27">
        <f t="shared" si="2555"/>
        <v>2503333.7000000002</v>
      </c>
      <c r="X141" s="27">
        <f t="shared" ref="X141" si="2563">SUM(X134+X124+X116+X98+X67+X47+X21+X4)</f>
        <v>4856940</v>
      </c>
      <c r="Y141" s="27">
        <f t="shared" si="2555"/>
        <v>6228152.3600000003</v>
      </c>
      <c r="Z141" s="27">
        <f t="shared" si="2555"/>
        <v>5512053.9199999999</v>
      </c>
      <c r="AA141" s="27">
        <f t="shared" ref="AA141" si="2564">SUM(AA134+AA124+AA116+AA98+AA67+AA47+AA21+AA4)</f>
        <v>1440000</v>
      </c>
      <c r="AB141" s="27">
        <f t="shared" si="2555"/>
        <v>1906270.88</v>
      </c>
      <c r="AC141" s="27">
        <f t="shared" ref="AC141" si="2565">SUM(AC134+AC124+AC116+AC98+AC67+AC47+AC21+AC4)</f>
        <v>1449702.37</v>
      </c>
      <c r="AD141" s="27">
        <f t="shared" ref="AD141:AE141" si="2566">SUM(AD134+AD124+AD116+AD98+AD67+AD47+AD21+AD4)</f>
        <v>2245628</v>
      </c>
      <c r="AE141" s="27">
        <f t="shared" si="2566"/>
        <v>2941639.8</v>
      </c>
      <c r="AF141" s="27">
        <f t="shared" ref="AF141" si="2567">SUM(AF134+AF124+AF116+AF98+AF67+AF47+AF21+AF4)</f>
        <v>2265628.06</v>
      </c>
      <c r="AG141" s="27">
        <f t="shared" ref="AG141:AK141" si="2568">SUM(AG134+AG124+AG116+AG98+AG67+AG47+AG21+AG4)</f>
        <v>1892313</v>
      </c>
      <c r="AH141" s="27">
        <f t="shared" ref="AH141:AI141" si="2569">SUM(AH134+AH124+AH116+AH98+AH67+AH47+AH21+AH4)</f>
        <v>1863113.1400000001</v>
      </c>
      <c r="AI141" s="27">
        <f t="shared" si="2569"/>
        <v>1717466.28</v>
      </c>
      <c r="AJ141" s="27">
        <f t="shared" si="2568"/>
        <v>2504848</v>
      </c>
      <c r="AK141" s="27">
        <f t="shared" si="2568"/>
        <v>3095724</v>
      </c>
      <c r="AL141" s="27">
        <f t="shared" ref="AL141:AM141" si="2570">SUM(AL134+AL124+AL116+AL98+AL67+AL47+AL21+AL4)</f>
        <v>0</v>
      </c>
      <c r="AM141" s="27">
        <f t="shared" si="2570"/>
        <v>0</v>
      </c>
      <c r="AN141" s="27">
        <f>SUM(AN134+AN124+AN116+AN98+AN67+AN47+AN21+AN4)</f>
        <v>3382362.65</v>
      </c>
      <c r="AO141" s="27">
        <f>SUM(AO134+AO124+AO116+AO98+AO67+AO47+AO21+AO4)</f>
        <v>3003616.36</v>
      </c>
      <c r="AP141" s="27">
        <f>SUM(AP134+AP124+AP116+AP98+AP67+AP47+AP21+AP4)</f>
        <v>2676873.8099999996</v>
      </c>
      <c r="AQ141" s="27">
        <f t="shared" ref="AQ141" si="2571">SUM(AQ134+AQ124+AQ116+AQ98+AQ67+AQ47+AQ21+AQ4)</f>
        <v>3128254</v>
      </c>
      <c r="AR141" s="27">
        <f>SUM(AR134+AR124+AR116+AR98+AR67+AR47+AR21+AR4)</f>
        <v>3192013.2800000003</v>
      </c>
      <c r="AS141" s="27">
        <f>SUM(AS134+AS124+AS116+AS98+AS67+AS47+AS21+AS4)</f>
        <v>3026438.23</v>
      </c>
      <c r="AT141" s="27">
        <f t="shared" ref="AT141" si="2572">SUM(AT134+AT124+AT116+AT98+AT67+AT47+AT21+AT4)</f>
        <v>3302657.76</v>
      </c>
      <c r="AU141" s="27">
        <f>SUM(AU134+AU124+AU116+AU98+AU67+AU47+AU21+AU4)</f>
        <v>2772671.8200000003</v>
      </c>
      <c r="AV141" s="27">
        <f>SUM(AV134+AV124+AV116+AV98+AV67+AV47+AV21+AV4)</f>
        <v>2651870.2199999997</v>
      </c>
      <c r="AW141" s="27">
        <f t="shared" ref="AW141" si="2573">SUM(AW134+AW124+AW116+AW98+AW67+AW47+AW21+AW4)</f>
        <v>2648430</v>
      </c>
      <c r="AX141" s="27">
        <f>SUM(AX134+AX124+AX116+AX98+AX67+AX47+AX21+AX4)</f>
        <v>2810305.8899999997</v>
      </c>
      <c r="AY141" s="27">
        <f>SUM(AY134+AY124+AY116+AY98+AY67+AY47+AY21+AY4)</f>
        <v>2623615.8499999996</v>
      </c>
      <c r="AZ141" s="27">
        <f t="shared" ref="AZ141" si="2574">SUM(AZ134+AZ124+AZ116+AZ98+AZ67+AZ47+AZ21+AZ4)</f>
        <v>2725621</v>
      </c>
      <c r="BA141" s="27">
        <f>SUM(BA134+BA124+BA116+BA98+BA67+BA47+BA21+BA4)</f>
        <v>2780485.73</v>
      </c>
      <c r="BB141" s="27">
        <f>SUM(BB134+BB124+BB116+BB98+BB67+BB47+BB21+BB4)</f>
        <v>2625150.63</v>
      </c>
      <c r="BC141" s="27">
        <f t="shared" ref="BC141" si="2575">SUM(BC134+BC124+BC116+BC98+BC67+BC47+BC21+BC4)</f>
        <v>2529820.1799999997</v>
      </c>
      <c r="BD141" s="27">
        <f>SUM(BD134+BD124+BD116+BD98+BD67+BD47+BD21+BD4)</f>
        <v>2622908.9900000002</v>
      </c>
      <c r="BE141" s="27">
        <f>SUM(BE134+BE124+BE116+BE98+BE67+BE47+BE21+BE4)</f>
        <v>2428695.79</v>
      </c>
      <c r="BF141" s="27">
        <f t="shared" ref="BF141" si="2576">SUM(BF134+BF124+BF116+BF98+BF67+BF47+BF21+BF4)</f>
        <v>2559666</v>
      </c>
      <c r="BG141" s="27">
        <f>SUM(BG134+BG124+BG116+BG98+BG67+BG47+BG21+BG4)</f>
        <v>2568957.0300000003</v>
      </c>
      <c r="BH141" s="27">
        <f>SUM(BH134+BH124+BH116+BH98+BH67+BH47+BH21+BH4)</f>
        <v>2725685.65</v>
      </c>
      <c r="BI141" s="27">
        <f t="shared" ref="BI141" si="2577">SUM(BI134+BI124+BI116+BI98+BI67+BI47+BI21+BI4)</f>
        <v>2888349</v>
      </c>
      <c r="BJ141" s="27">
        <f>SUM(BJ134+BJ124+BJ116+BJ98+BJ67+BJ47+BJ21+BJ4)</f>
        <v>2843144.63</v>
      </c>
      <c r="BK141" s="27">
        <f t="shared" ref="BK141:EC141" si="2578">SUM(BK134+BK124+BK116+BK98+BK67+BK47+BK21+BK4)</f>
        <v>2455053.2999999998</v>
      </c>
      <c r="BL141" s="27">
        <f t="shared" ref="BL141" si="2579">SUM(BL134+BL124+BL116+BL98+BL67+BL47+BL21+BL4)</f>
        <v>2552093</v>
      </c>
      <c r="BM141" s="27">
        <f t="shared" si="2578"/>
        <v>2540033.1399999997</v>
      </c>
      <c r="BN141" s="27">
        <f t="shared" si="2578"/>
        <v>2438271.21</v>
      </c>
      <c r="BO141" s="27">
        <f t="shared" ref="BO141:BV141" si="2580">SUM(BO134+BO124+BO116+BO98+BO67+BO47+BO21+BO4)</f>
        <v>2540338.7000000002</v>
      </c>
      <c r="BP141" s="27">
        <f t="shared" ref="BP141" si="2581">SUM(BP134+BP124+BP116+BP98+BP67+BP47+BP21+BP4)</f>
        <v>2568929.9699999997</v>
      </c>
      <c r="BQ141" s="27">
        <f>SUM(BQ134+BQ124+BQ116+BQ98+BQ67+BQ47+BQ21+BQ4)</f>
        <v>2265503.54</v>
      </c>
      <c r="BR141" s="27">
        <f t="shared" ref="BR141:BS141" si="2582">SUM(BR134+BR124+BR116+BR98+BR67+BR47+BR21+BR4)</f>
        <v>2250620.92</v>
      </c>
      <c r="BS141" s="27">
        <f t="shared" si="2582"/>
        <v>2867889.81</v>
      </c>
      <c r="BT141" s="27">
        <f t="shared" si="2580"/>
        <v>2416050.5</v>
      </c>
      <c r="BU141" s="27">
        <f t="shared" si="2580"/>
        <v>2658044</v>
      </c>
      <c r="BV141" s="27">
        <f t="shared" si="2580"/>
        <v>2785644</v>
      </c>
      <c r="BW141" s="27">
        <f t="shared" ref="BW141:BX141" si="2583">SUM(BW134+BW124+BW116+BW98+BW67+BW47+BW21+BW4)</f>
        <v>0</v>
      </c>
      <c r="BX141" s="27">
        <f t="shared" si="2583"/>
        <v>0</v>
      </c>
      <c r="BY141" s="27">
        <f>SUM(BY134+BY124+BY116+BY98+BY67+BY47+BY21+BY4)</f>
        <v>1908402.77</v>
      </c>
      <c r="BZ141" s="27">
        <f>SUM(BZ134+BZ124+BZ116+BZ98+BZ67+BZ47+BZ21+BZ4)</f>
        <v>1489342.81</v>
      </c>
      <c r="CA141" s="27">
        <f>SUM(CA134+CA124+CA116+CA98+CA67+CA47+CA21+CA4)</f>
        <v>1397128.65</v>
      </c>
      <c r="CB141" s="27">
        <f t="shared" ref="CB141" si="2584">SUM(CB134+CB124+CB116+CB98+CB67+CB47+CB21+CB4)</f>
        <v>1192642.8999999999</v>
      </c>
      <c r="CC141" s="27">
        <f>SUM(CC134+CC124+CC116+CC98+CC67+CC47+CC21+CC4)</f>
        <v>1203913.6399999999</v>
      </c>
      <c r="CD141" s="27">
        <f>SUM(CD134+CD124+CD116+CD98+CD67+CD47+CD21+CD4)</f>
        <v>1056533.31</v>
      </c>
      <c r="CE141" s="27">
        <f t="shared" ref="CE141" si="2585">SUM(CE134+CE124+CE116+CE98+CE67+CE47+CE21+CE4)</f>
        <v>1329975.44</v>
      </c>
      <c r="CF141" s="27">
        <f>SUM(CF134+CF124+CF116+CF98+CF67+CF47+CF21+CF4)</f>
        <v>1140664.94</v>
      </c>
      <c r="CG141" s="27">
        <f>SUM(CG134+CG124+CG116+CG98+CG67+CG47+CG21+CG4)</f>
        <v>1101044.94</v>
      </c>
      <c r="CH141" s="27">
        <f t="shared" ref="CH141" si="2586">SUM(CH134+CH124+CH116+CH98+CH67+CH47+CH21+CH4)</f>
        <v>1104485</v>
      </c>
      <c r="CI141" s="27">
        <f>SUM(CI134+CI124+CI116+CI98+CI67+CI47+CI21+CI4)</f>
        <v>1122926.79</v>
      </c>
      <c r="CJ141" s="27">
        <f>SUM(CJ134+CJ124+CJ116+CJ98+CJ67+CJ47+CJ21+CJ4)</f>
        <v>1022343.6100000001</v>
      </c>
      <c r="CK141" s="27">
        <f t="shared" ref="CK141" si="2587">SUM(CK134+CK124+CK116+CK98+CK67+CK47+CK21+CK4)</f>
        <v>1011441</v>
      </c>
      <c r="CL141" s="27">
        <f>SUM(CL134+CL124+CL116+CL98+CL67+CL47+CL21+CL4)</f>
        <v>1022607.59</v>
      </c>
      <c r="CM141" s="27">
        <f>SUM(CM134+CM124+CM116+CM98+CM67+CM47+CM21+CM4)</f>
        <v>966533.04</v>
      </c>
      <c r="CN141" s="27">
        <f t="shared" ref="CN141" si="2588">SUM(CN134+CN124+CN116+CN98+CN67+CN47+CN21+CN4)</f>
        <v>939309.62999999989</v>
      </c>
      <c r="CO141" s="27">
        <f>SUM(CO134+CO124+CO116+CO98+CO67+CO47+CO21+CO4)</f>
        <v>892973.28</v>
      </c>
      <c r="CP141" s="27">
        <f>SUM(CP134+CP124+CP116+CP98+CP67+CP47+CP21+CP4)</f>
        <v>852138.7</v>
      </c>
      <c r="CQ141" s="27">
        <f t="shared" ref="CQ141" si="2589">SUM(CQ134+CQ124+CQ116+CQ98+CQ67+CQ47+CQ21+CQ4)</f>
        <v>918745.4</v>
      </c>
      <c r="CR141" s="27">
        <f>SUM(CR134+CR124+CR116+CR98+CR67+CR47+CR21+CR4)</f>
        <v>912004.45</v>
      </c>
      <c r="CS141" s="27">
        <f>SUM(CS134+CS124+CS116+CS98+CS67+CS47+CS21+CS4)</f>
        <v>878337.07000000007</v>
      </c>
      <c r="CT141" s="27">
        <f t="shared" ref="CT141" si="2590">SUM(CT134+CT124+CT116+CT98+CT67+CT47+CT21+CT4)</f>
        <v>955208</v>
      </c>
      <c r="CU141" s="27">
        <f>SUM(CU134+CU124+CU116+CU98+CU67+CU47+CU21+CU4)</f>
        <v>985515.75</v>
      </c>
      <c r="CV141" s="27">
        <f t="shared" si="2578"/>
        <v>813261.65</v>
      </c>
      <c r="CW141" s="27">
        <f t="shared" ref="CW141" si="2591">SUM(CW134+CW124+CW116+CW98+CW67+CW47+CW21+CW4)</f>
        <v>812939</v>
      </c>
      <c r="CX141" s="27">
        <f t="shared" si="2578"/>
        <v>802844.73</v>
      </c>
      <c r="CY141" s="27">
        <f t="shared" ref="CY141:DE141" si="2592">SUM(CY134+CY124+CY116+CY98+CY67+CY47+CY21+CY4)</f>
        <v>787565.63000000012</v>
      </c>
      <c r="CZ141" s="27">
        <f t="shared" si="2592"/>
        <v>931902.9</v>
      </c>
      <c r="DA141" s="27">
        <f t="shared" ref="DA141:DB141" si="2593">SUM(DA134+DA124+DA116+DA98+DA67+DA47+DA21+DA4)</f>
        <v>873501.22</v>
      </c>
      <c r="DB141" s="27">
        <f t="shared" si="2593"/>
        <v>757483.99</v>
      </c>
      <c r="DC141" s="27">
        <f t="shared" ref="DC141" si="2594">SUM(DC134+DC124+DC116+DC98+DC67+DC47+DC21+DC4)</f>
        <v>661614.72</v>
      </c>
      <c r="DD141" s="27">
        <f t="shared" si="2592"/>
        <v>888494.87</v>
      </c>
      <c r="DE141" s="27">
        <f t="shared" si="2592"/>
        <v>783071.85000000009</v>
      </c>
      <c r="DF141" s="27">
        <f t="shared" ref="DF141:DJ141" si="2595">SUM(DF134+DF124+DF116+DF98+DF67+DF47+DF21+DF4)</f>
        <v>831733</v>
      </c>
      <c r="DG141" s="27">
        <f t="shared" si="2595"/>
        <v>870807</v>
      </c>
      <c r="DH141" s="27">
        <f t="shared" ref="DH141:DI141" si="2596">SUM(DH134+DH124+DH116+DH98+DH67+DH47+DH21+DH4)</f>
        <v>0</v>
      </c>
      <c r="DI141" s="27">
        <f t="shared" si="2596"/>
        <v>0</v>
      </c>
      <c r="DJ141" s="27">
        <f t="shared" si="2595"/>
        <v>3210018.06</v>
      </c>
      <c r="DK141" s="27">
        <f t="shared" si="2578"/>
        <v>3515666.0900000003</v>
      </c>
      <c r="DL141" s="27">
        <f t="shared" si="2578"/>
        <v>3676492.7800000003</v>
      </c>
      <c r="DM141" s="27">
        <f t="shared" ref="DM141" si="2597">SUM(DM134+DM124+DM116+DM98+DM67+DM47+DM21+DM4)</f>
        <v>3620179</v>
      </c>
      <c r="DN141" s="27">
        <f t="shared" si="2578"/>
        <v>3767961.19</v>
      </c>
      <c r="DO141" s="27">
        <f t="shared" si="2578"/>
        <v>3346607.2</v>
      </c>
      <c r="DP141" s="27">
        <f t="shared" ref="DP141" si="2598">SUM(DP134+DP124+DP116+DP98+DP67+DP47+DP21+DP4)</f>
        <v>1972330.26</v>
      </c>
      <c r="DQ141" s="27">
        <f t="shared" si="2578"/>
        <v>1746180.46</v>
      </c>
      <c r="DR141" s="27">
        <f t="shared" si="2578"/>
        <v>1398777.31</v>
      </c>
      <c r="DS141" s="27">
        <f t="shared" ref="DS141" si="2599">SUM(DS134+DS124+DS116+DS98+DS67+DS47+DS21+DS4)</f>
        <v>1380060</v>
      </c>
      <c r="DT141" s="27">
        <f t="shared" si="2578"/>
        <v>1902533.89</v>
      </c>
      <c r="DU141" s="27">
        <f t="shared" si="2578"/>
        <v>1311964.71</v>
      </c>
      <c r="DV141" s="27">
        <f t="shared" ref="DV141" si="2600">SUM(DV134+DV124+DV116+DV98+DV67+DV47+DV21+DV4)</f>
        <v>1567991</v>
      </c>
      <c r="DW141" s="27">
        <f t="shared" si="2578"/>
        <v>1913362</v>
      </c>
      <c r="DX141" s="27">
        <f t="shared" si="2578"/>
        <v>1417604.41</v>
      </c>
      <c r="DY141" s="27">
        <f t="shared" ref="DY141" si="2601">SUM(DY134+DY124+DY116+DY98+DY67+DY47+DY21+DY4)</f>
        <v>3153228.1</v>
      </c>
      <c r="DZ141" s="27">
        <f t="shared" si="2578"/>
        <v>3260877.1</v>
      </c>
      <c r="EA141" s="27">
        <f t="shared" si="2578"/>
        <v>2857128.9299999997</v>
      </c>
      <c r="EB141" s="27">
        <f t="shared" ref="EB141" si="2602">SUM(EB134+EB124+EB116+EB98+EB67+EB47+EB21+EB4)</f>
        <v>1339393</v>
      </c>
      <c r="EC141" s="27">
        <f t="shared" si="2578"/>
        <v>4193043.4800000004</v>
      </c>
      <c r="ED141" s="27">
        <f t="shared" ref="ED141:GV141" si="2603">SUM(ED134+ED124+ED116+ED98+ED67+ED47+ED21+ED4)</f>
        <v>2284969.79</v>
      </c>
      <c r="EE141" s="27">
        <f t="shared" ref="EE141" si="2604">SUM(EE134+EE124+EE116+EE98+EE67+EE47+EE21+EE4)</f>
        <v>2442021</v>
      </c>
      <c r="EF141" s="27">
        <f t="shared" si="2603"/>
        <v>4059660.79</v>
      </c>
      <c r="EG141" s="27">
        <f t="shared" si="2603"/>
        <v>8329333.2199999988</v>
      </c>
      <c r="EH141" s="27">
        <f t="shared" ref="EH141" si="2605">SUM(EH134+EH124+EH116+EH98+EH67+EH47+EH21+EH4)</f>
        <v>1887990</v>
      </c>
      <c r="EI141" s="27">
        <f t="shared" si="2603"/>
        <v>3155116.02</v>
      </c>
      <c r="EJ141" s="27">
        <f t="shared" si="2603"/>
        <v>2849190.79</v>
      </c>
      <c r="EK141" s="27">
        <f t="shared" si="2603"/>
        <v>1644566.2000000002</v>
      </c>
      <c r="EL141" s="27">
        <f t="shared" si="2603"/>
        <v>2243696.56</v>
      </c>
      <c r="EM141" s="27">
        <f t="shared" ref="EM141:EU141" si="2606">SUM(EM134+EM124+EM116+EM98+EM67+EM47+EM21+EM4)</f>
        <v>3125649.69</v>
      </c>
      <c r="EN141" s="27">
        <f t="shared" ref="EN141:EP141" si="2607">SUM(EN134+EN124+EN116+EN98+EN67+EN47+EN21+EN4)</f>
        <v>2736469</v>
      </c>
      <c r="EO141" s="27">
        <f t="shared" si="2607"/>
        <v>3046620.5399999996</v>
      </c>
      <c r="EP141" s="27">
        <f t="shared" si="2607"/>
        <v>3229437.96</v>
      </c>
      <c r="EQ141" s="27">
        <f t="shared" si="2606"/>
        <v>26518705</v>
      </c>
      <c r="ER141" s="27">
        <f t="shared" si="2606"/>
        <v>31049216</v>
      </c>
      <c r="ES141" s="27">
        <f t="shared" ref="ES141:ET141" si="2608">SUM(ES134+ES124+ES116+ES98+ES67+ES47+ES21+ES4)</f>
        <v>0</v>
      </c>
      <c r="ET141" s="27">
        <f t="shared" si="2608"/>
        <v>0</v>
      </c>
      <c r="EU141" s="27">
        <f t="shared" si="2606"/>
        <v>1244203.33</v>
      </c>
      <c r="EV141" s="27">
        <f t="shared" si="2603"/>
        <v>1176465.17</v>
      </c>
      <c r="EW141" s="27">
        <f t="shared" si="2603"/>
        <v>948745.74</v>
      </c>
      <c r="EX141" s="27">
        <f t="shared" ref="EX141" si="2609">SUM(EX134+EX124+EX116+EX98+EX67+EX47+EX21+EX4)</f>
        <v>1093547.3500000001</v>
      </c>
      <c r="EY141" s="27">
        <f t="shared" si="2603"/>
        <v>997939.02</v>
      </c>
      <c r="EZ141" s="27">
        <f t="shared" si="2603"/>
        <v>899964.61</v>
      </c>
      <c r="FA141" s="27">
        <f t="shared" ref="FA141" si="2610">SUM(FA134+FA124+FA116+FA98+FA67+FA47+FA21+FA4)</f>
        <v>1100308.77</v>
      </c>
      <c r="FB141" s="27">
        <f t="shared" si="2603"/>
        <v>905845.04</v>
      </c>
      <c r="FC141" s="27">
        <f t="shared" si="2603"/>
        <v>813855.08</v>
      </c>
      <c r="FD141" s="27">
        <f t="shared" ref="FD141" si="2611">SUM(FD134+FD124+FD116+FD98+FD67+FD47+FD21+FD4)</f>
        <v>768720</v>
      </c>
      <c r="FE141" s="27">
        <f t="shared" si="2603"/>
        <v>764599.45</v>
      </c>
      <c r="FF141" s="27">
        <f t="shared" si="2603"/>
        <v>657002.31000000006</v>
      </c>
      <c r="FG141" s="27">
        <f t="shared" ref="FG141" si="2612">SUM(FG134+FG124+FG116+FG98+FG67+FG47+FG21+FG4)</f>
        <v>649296</v>
      </c>
      <c r="FH141" s="27">
        <f t="shared" si="2603"/>
        <v>647076</v>
      </c>
      <c r="FI141" s="27">
        <f t="shared" si="2603"/>
        <v>566730.21</v>
      </c>
      <c r="FJ141" s="27">
        <f t="shared" ref="FJ141" si="2613">SUM(FJ134+FJ124+FJ116+FJ98+FJ67+FJ47+FJ21+FJ4)</f>
        <v>656971.64</v>
      </c>
      <c r="FK141" s="27">
        <f t="shared" si="2603"/>
        <v>655387.60000000009</v>
      </c>
      <c r="FL141" s="27">
        <f t="shared" si="2603"/>
        <v>626110.24</v>
      </c>
      <c r="FM141" s="27">
        <f t="shared" ref="FM141:FN141" si="2614">SUM(FM134+FM124+FM116+FM98+FM67+FM47+FM21+FM4)</f>
        <v>674280</v>
      </c>
      <c r="FN141" s="27">
        <f t="shared" si="2614"/>
        <v>688882.05</v>
      </c>
      <c r="FO141" s="27">
        <f t="shared" si="2603"/>
        <v>649485.39999999991</v>
      </c>
      <c r="FP141" s="27">
        <f t="shared" ref="FP141" si="2615">SUM(FP134+FP124+FP116+FP98+FP67+FP47+FP21+FP4)</f>
        <v>703330</v>
      </c>
      <c r="FQ141" s="27">
        <f t="shared" si="2603"/>
        <v>688263.96</v>
      </c>
      <c r="FR141" s="27">
        <f t="shared" si="2603"/>
        <v>609891.11</v>
      </c>
      <c r="FS141" s="27">
        <f t="shared" ref="FS141" si="2616">SUM(FS134+FS124+FS116+FS98+FS67+FS47+FS21+FS4)</f>
        <v>586424</v>
      </c>
      <c r="FT141" s="27">
        <f t="shared" si="2603"/>
        <v>564423.31000000006</v>
      </c>
      <c r="FU141" s="27">
        <f t="shared" ref="FU141:FW141" si="2617">SUM(FU134+FU124+FU116+FU98+FU67+FU47+FU21+FU4)</f>
        <v>471529.86</v>
      </c>
      <c r="FV141" s="27">
        <f t="shared" si="2617"/>
        <v>636940.4</v>
      </c>
      <c r="FW141" s="27">
        <f t="shared" si="2617"/>
        <v>728624</v>
      </c>
      <c r="FX141" s="27">
        <f t="shared" ref="FX141:GF141" si="2618">SUM(FX134+FX124+FX116+FX98+FX67+FX47+FX21+FX4)</f>
        <v>853618.8899999999</v>
      </c>
      <c r="FY141" s="27">
        <f t="shared" ref="FY141:GA141" si="2619">SUM(FY134+FY124+FY116+FY98+FY67+FY47+FY21+FY4)</f>
        <v>779015.8</v>
      </c>
      <c r="FZ141" s="27">
        <f t="shared" ref="FZ141" si="2620">SUM(FZ134+FZ124+FZ116+FZ98+FZ67+FZ47+FZ21+FZ4)</f>
        <v>887800.37</v>
      </c>
      <c r="GA141" s="27">
        <f t="shared" si="2619"/>
        <v>775280.45000000007</v>
      </c>
      <c r="GB141" s="27">
        <f t="shared" si="2618"/>
        <v>938134</v>
      </c>
      <c r="GC141" s="27">
        <f t="shared" si="2618"/>
        <v>970724</v>
      </c>
      <c r="GD141" s="27">
        <f t="shared" ref="GD141:GE141" si="2621">SUM(GD134+GD124+GD116+GD98+GD67+GD47+GD21+GD4)</f>
        <v>0</v>
      </c>
      <c r="GE141" s="27">
        <f t="shared" si="2621"/>
        <v>0</v>
      </c>
      <c r="GF141" s="27">
        <f t="shared" si="2618"/>
        <v>2778492.87</v>
      </c>
      <c r="GG141" s="27">
        <f t="shared" si="2603"/>
        <v>3287124.1400000006</v>
      </c>
      <c r="GH141" s="27">
        <f t="shared" si="2603"/>
        <v>3419930.76</v>
      </c>
      <c r="GI141" s="27">
        <f t="shared" ref="GI141" si="2622">SUM(GI134+GI124+GI116+GI98+GI67+GI47+GI21+GI4)</f>
        <v>2408300</v>
      </c>
      <c r="GJ141" s="27">
        <f t="shared" si="2603"/>
        <v>2374225.16</v>
      </c>
      <c r="GK141" s="27">
        <f t="shared" si="2603"/>
        <v>2127659.4099999997</v>
      </c>
      <c r="GL141" s="27">
        <f t="shared" ref="GL141" si="2623">SUM(GL134+GL124+GL116+GL98+GL67+GL47+GL21+GL4)</f>
        <v>2397257.84</v>
      </c>
      <c r="GM141" s="27">
        <f t="shared" si="2603"/>
        <v>2155097.4010000001</v>
      </c>
      <c r="GN141" s="27">
        <f t="shared" si="2603"/>
        <v>1849794.79</v>
      </c>
      <c r="GO141" s="27">
        <f t="shared" ref="GO141" si="2624">SUM(GO134+GO124+GO116+GO98+GO67+GO47+GO21+GO4)</f>
        <v>1841220</v>
      </c>
      <c r="GP141" s="27">
        <f t="shared" si="2603"/>
        <v>1865844.15</v>
      </c>
      <c r="GQ141" s="27">
        <f t="shared" si="2603"/>
        <v>1740978.8</v>
      </c>
      <c r="GR141" s="27">
        <f t="shared" ref="GR141:GS141" si="2625">SUM(GR134+GR124+GR116+GR98+GR67+GR47+GR21+GR4)</f>
        <v>1942629</v>
      </c>
      <c r="GS141" s="27">
        <f t="shared" si="2625"/>
        <v>1974595</v>
      </c>
      <c r="GT141" s="27">
        <f t="shared" si="2603"/>
        <v>1745990.8299999998</v>
      </c>
      <c r="GU141" s="27">
        <f t="shared" ref="GU141" si="2626">SUM(GU134+GU124+GU116+GU98+GU67+GU47+GU21+GU4)</f>
        <v>2029034.4299999997</v>
      </c>
      <c r="GV141" s="27">
        <f t="shared" si="2603"/>
        <v>2005993.83</v>
      </c>
      <c r="GW141" s="27">
        <f t="shared" ref="GW141:JU141" si="2627">SUM(GW134+GW124+GW116+GW98+GW67+GW47+GW21+GW4)</f>
        <v>1958376.2299999997</v>
      </c>
      <c r="GX141" s="27">
        <f t="shared" ref="GX141" si="2628">SUM(GX134+GX124+GX116+GX98+GX67+GX47+GX21+GX4)</f>
        <v>2005643</v>
      </c>
      <c r="GY141" s="27">
        <f t="shared" si="2627"/>
        <v>2010297.47</v>
      </c>
      <c r="GZ141" s="27">
        <f t="shared" si="2627"/>
        <v>1986662.78</v>
      </c>
      <c r="HA141" s="27">
        <f t="shared" ref="HA141" si="2629">SUM(HA134+HA124+HA116+HA98+HA67+HA47+HA21+HA4)</f>
        <v>2159451</v>
      </c>
      <c r="HB141" s="27">
        <f t="shared" si="2627"/>
        <v>2257105.52</v>
      </c>
      <c r="HC141" s="27">
        <f t="shared" si="2627"/>
        <v>1858298.54</v>
      </c>
      <c r="HD141" s="27">
        <f t="shared" ref="HD141" si="2630">SUM(HD134+HD124+HD116+HD98+HD67+HD47+HD21+HD4)</f>
        <v>2970066</v>
      </c>
      <c r="HE141" s="27">
        <f t="shared" si="2627"/>
        <v>2577268.23</v>
      </c>
      <c r="HF141" s="27">
        <f t="shared" si="2627"/>
        <v>2236071.7400000002</v>
      </c>
      <c r="HG141" s="27">
        <f t="shared" si="2627"/>
        <v>2638649.5</v>
      </c>
      <c r="HH141" s="27">
        <f t="shared" si="2627"/>
        <v>2725216.85</v>
      </c>
      <c r="HI141" s="27">
        <f t="shared" ref="HI141:HQ141" si="2631">SUM(HI134+HI124+HI116+HI98+HI67+HI47+HI21+HI4)</f>
        <v>2356741.33</v>
      </c>
      <c r="HJ141" s="27">
        <f t="shared" ref="HJ141:HL141" si="2632">SUM(HJ134+HJ124+HJ116+HJ98+HJ67+HJ47+HJ21+HJ4)</f>
        <v>4639764.33</v>
      </c>
      <c r="HK141" s="27">
        <f t="shared" ref="HK141" si="2633">SUM(HK134+HK124+HK116+HK98+HK67+HK47+HK21+HK4)</f>
        <v>5014940.8999999994</v>
      </c>
      <c r="HL141" s="27">
        <f t="shared" si="2632"/>
        <v>2139830.6900000004</v>
      </c>
      <c r="HM141" s="27">
        <f t="shared" si="2631"/>
        <v>2616269</v>
      </c>
      <c r="HN141" s="27">
        <f t="shared" si="2631"/>
        <v>2646685</v>
      </c>
      <c r="HO141" s="27">
        <f t="shared" ref="HO141:HP141" si="2634">SUM(HO134+HO124+HO116+HO98+HO67+HO47+HO21+HO4)</f>
        <v>0</v>
      </c>
      <c r="HP141" s="27">
        <f t="shared" si="2634"/>
        <v>0</v>
      </c>
      <c r="HQ141" s="27">
        <f t="shared" si="2631"/>
        <v>2450000</v>
      </c>
      <c r="HR141" s="27">
        <f t="shared" si="2627"/>
        <v>3896519.7699999996</v>
      </c>
      <c r="HS141" s="27">
        <f t="shared" si="2627"/>
        <v>4026285.46</v>
      </c>
      <c r="HT141" s="27">
        <f t="shared" ref="HT141" si="2635">SUM(HT134+HT124+HT116+HT98+HT67+HT47+HT21+HT4)</f>
        <v>3664260</v>
      </c>
      <c r="HU141" s="27">
        <f t="shared" si="2627"/>
        <v>4449034.0299999993</v>
      </c>
      <c r="HV141" s="27">
        <f t="shared" si="2627"/>
        <v>4091864.4299999997</v>
      </c>
      <c r="HW141" s="27">
        <f t="shared" ref="HW141" si="2636">SUM(HW134+HW124+HW116+HW98+HW67+HW47+HW21+HW4)</f>
        <v>3922645.0700000003</v>
      </c>
      <c r="HX141" s="27">
        <f t="shared" si="2627"/>
        <v>3964978.4699999997</v>
      </c>
      <c r="HY141" s="27">
        <f t="shared" si="2627"/>
        <v>3897354.2</v>
      </c>
      <c r="HZ141" s="27">
        <f t="shared" ref="HZ141" si="2637">SUM(HZ134+HZ124+HZ116+HZ98+HZ67+HZ47+HZ21+HZ4)</f>
        <v>4014005</v>
      </c>
      <c r="IA141" s="27">
        <f t="shared" si="2627"/>
        <v>3993314.35</v>
      </c>
      <c r="IB141" s="27">
        <f t="shared" si="2627"/>
        <v>3714157.28</v>
      </c>
      <c r="IC141" s="27">
        <f t="shared" ref="IC141" si="2638">SUM(IC134+IC124+IC116+IC98+IC67+IC47+IC21+IC4)</f>
        <v>3911585</v>
      </c>
      <c r="ID141" s="27">
        <f t="shared" si="2627"/>
        <v>4160033.36</v>
      </c>
      <c r="IE141" s="27">
        <f t="shared" si="2627"/>
        <v>3908115.9200000004</v>
      </c>
      <c r="IF141" s="27">
        <f t="shared" ref="IF141" si="2639">SUM(IF134+IF124+IF116+IF98+IF67+IF47+IF21+IF4)</f>
        <v>4034808.75</v>
      </c>
      <c r="IG141" s="27">
        <f t="shared" si="2627"/>
        <v>3958035.6100000003</v>
      </c>
      <c r="IH141" s="27">
        <f t="shared" si="2627"/>
        <v>3733723.5699999994</v>
      </c>
      <c r="II141" s="27">
        <f t="shared" ref="II141" si="2640">SUM(II134+II124+II116+II98+II67+II47+II21+II4)</f>
        <v>3862222</v>
      </c>
      <c r="IJ141" s="27">
        <f t="shared" si="2627"/>
        <v>3975592.69</v>
      </c>
      <c r="IK141" s="27">
        <f t="shared" si="2627"/>
        <v>3529667.21</v>
      </c>
      <c r="IL141" s="27">
        <f t="shared" ref="IL141" si="2641">SUM(IL134+IL124+IL116+IL98+IL67+IL47+IL21+IL4)</f>
        <v>4012485</v>
      </c>
      <c r="IM141" s="27">
        <f t="shared" si="2627"/>
        <v>4043047.4</v>
      </c>
      <c r="IN141" s="27">
        <f t="shared" si="2627"/>
        <v>3740576.62</v>
      </c>
      <c r="IO141" s="27">
        <f t="shared" ref="IO141" si="2642">SUM(IO134+IO124+IO116+IO98+IO67+IO47+IO21+IO4)</f>
        <v>5742700</v>
      </c>
      <c r="IP141" s="27">
        <f t="shared" si="2627"/>
        <v>3804054.92</v>
      </c>
      <c r="IQ141" s="27">
        <f t="shared" ref="IQ141" si="2643">SUM(IQ134+IQ124+IQ116+IQ98+IQ67+IQ47+IQ21+IQ4)</f>
        <v>3330450.9000000004</v>
      </c>
      <c r="IR141" s="27">
        <f t="shared" ref="IR141:IY141" si="2644">SUM(IR134+IR124+IR116+IR98+IR67+IR47+IR21+IR4)</f>
        <v>3443060</v>
      </c>
      <c r="IS141" s="27">
        <f t="shared" ref="IS141" si="2645">SUM(IS134+IS124+IS116+IS98+IS67+IS47+IS21+IS4)</f>
        <v>3455535.33</v>
      </c>
      <c r="IT141" s="27">
        <f t="shared" si="2644"/>
        <v>3186637.6900000004</v>
      </c>
      <c r="IU141" s="27">
        <f t="shared" ref="IU141:IW141" si="2646">SUM(IU134+IU124+IU116+IU98+IU67+IU47+IU21+IU4)</f>
        <v>3614900</v>
      </c>
      <c r="IV141" s="27">
        <f t="shared" si="2646"/>
        <v>3679300</v>
      </c>
      <c r="IW141" s="27">
        <f t="shared" si="2646"/>
        <v>3261372.8899999997</v>
      </c>
      <c r="IX141" s="27">
        <f t="shared" si="2644"/>
        <v>3553200</v>
      </c>
      <c r="IY141" s="27">
        <f t="shared" si="2644"/>
        <v>3673200</v>
      </c>
      <c r="IZ141" s="27">
        <f t="shared" ref="IZ141:JA141" si="2647">SUM(IZ134+IZ124+IZ116+IZ98+IZ67+IZ47+IZ21+IZ4)</f>
        <v>0</v>
      </c>
      <c r="JA141" s="27">
        <f t="shared" si="2647"/>
        <v>0</v>
      </c>
      <c r="JB141" s="27">
        <f t="shared" ref="JB141:JC141" si="2648">SUM(JB134+JB124+JB116+JB98+JB67+JB47+JB21+JB4)</f>
        <v>24801630.940000001</v>
      </c>
      <c r="JC141" s="27">
        <f t="shared" si="2648"/>
        <v>21124170.490000002</v>
      </c>
      <c r="JD141" s="27">
        <f t="shared" si="2627"/>
        <v>20451637.980000004</v>
      </c>
      <c r="JE141" s="27">
        <f t="shared" si="2627"/>
        <v>17861708.25</v>
      </c>
      <c r="JF141" s="27">
        <f t="shared" ref="JF141" si="2649">SUM(JF134+JF124+JF116+JF98+JF67+JF47+JF21+JF4)</f>
        <v>18930384.630000003</v>
      </c>
      <c r="JG141" s="27">
        <f t="shared" si="2627"/>
        <v>17306331.440000001</v>
      </c>
      <c r="JH141" s="27">
        <f t="shared" si="2627"/>
        <v>16221909.41</v>
      </c>
      <c r="JI141" s="27">
        <f t="shared" ref="JI141" si="2650">SUM(JI134+JI124+JI116+JI98+JI67+JI47+JI21+JI4)</f>
        <v>14863738.711000003</v>
      </c>
      <c r="JJ141" s="27">
        <f t="shared" si="2627"/>
        <v>13666757.26</v>
      </c>
      <c r="JK141" s="27">
        <f t="shared" si="2627"/>
        <v>13021390</v>
      </c>
      <c r="JL141" s="27">
        <f t="shared" ref="JL141" si="2651">SUM(JL134+JL124+JL116+JL98+JL67+JL47+JL21+JL4)</f>
        <v>14475584.620000001</v>
      </c>
      <c r="JM141" s="27">
        <f t="shared" si="2627"/>
        <v>11947986.51</v>
      </c>
      <c r="JN141" s="27">
        <f t="shared" si="2627"/>
        <v>14464111</v>
      </c>
      <c r="JO141" s="27">
        <f t="shared" ref="JO141" si="2652">SUM(JO134+JO124+JO116+JO98+JO67+JO47+JO21+JO4)</f>
        <v>15669792.92</v>
      </c>
      <c r="JP141" s="27">
        <f t="shared" si="2627"/>
        <v>12865157.140000002</v>
      </c>
      <c r="JQ141" s="27">
        <f t="shared" si="2627"/>
        <v>14942542.030000001</v>
      </c>
      <c r="JR141" s="27">
        <f t="shared" ref="JR141" si="2653">SUM(JR134+JR124+JR116+JR98+JR67+JR47+JR21+JR4)</f>
        <v>16540537.07</v>
      </c>
      <c r="JS141" s="27">
        <f t="shared" si="2627"/>
        <v>14935858.149999999</v>
      </c>
      <c r="JT141" s="27">
        <f t="shared" si="2627"/>
        <v>12712605.4</v>
      </c>
      <c r="JU141" s="27">
        <f t="shared" si="2627"/>
        <v>19155556.109999999</v>
      </c>
      <c r="JV141" s="27">
        <f t="shared" ref="JV141:KB141" si="2654">SUM(JV124+JV116+JV98+JV67+JV47+JV21+JV4)</f>
        <v>14558141.600000001</v>
      </c>
      <c r="JW141" s="27">
        <f t="shared" ref="JW141" si="2655">SUM(JW124+JW116+JW98+JW67+JW47+JW21+JW4)</f>
        <v>18017784</v>
      </c>
      <c r="JX141" s="27">
        <f t="shared" si="2654"/>
        <v>21104890.410000004</v>
      </c>
      <c r="JY141" s="27">
        <f t="shared" si="2654"/>
        <v>23318468.359999999</v>
      </c>
      <c r="JZ141" s="27">
        <f t="shared" ref="JZ141" si="2656">SUM(JZ124+JZ116+JZ98+JZ67+JZ47+JZ21+JZ4)</f>
        <v>15992212</v>
      </c>
      <c r="KA141" s="27">
        <f t="shared" si="2654"/>
        <v>15350011.23</v>
      </c>
      <c r="KB141" s="27">
        <f t="shared" si="2654"/>
        <v>13562782.5</v>
      </c>
      <c r="KC141" s="27">
        <f t="shared" ref="KC141" si="2657">SUM(KC124+KC116+KC98+KC67+KC47+KC21+KC4)</f>
        <v>14081085.699999999</v>
      </c>
      <c r="KD141" s="27">
        <f t="shared" ref="KD141:KE141" si="2658">SUM(KD124+KD116+KD98+KD67+KD47+KD21+KD4)</f>
        <v>15537143.729999999</v>
      </c>
      <c r="KE141" s="27">
        <f t="shared" si="2658"/>
        <v>14811263.189999999</v>
      </c>
      <c r="KF141" s="27">
        <f t="shared" ref="KF141:KG141" si="2659">SUM(KF124+KF116+KF98+KF67+KF47+KF21+KF4)</f>
        <v>16574697.77</v>
      </c>
      <c r="KG141" s="27">
        <f t="shared" si="2659"/>
        <v>18248159.630000003</v>
      </c>
      <c r="KH141" s="27">
        <f t="shared" ref="KH141:KL141" si="2660">SUM(KH124+KH116+KH98+KH67+KH47+KH21+KH4)</f>
        <v>14322510.619999999</v>
      </c>
      <c r="KI141" s="27">
        <f t="shared" si="2660"/>
        <v>39620933</v>
      </c>
      <c r="KJ141" s="27">
        <f t="shared" ref="KJ141:KK141" si="2661">SUM(KJ124+KJ116+KJ98+KJ67+KJ47+KJ21+KJ4)</f>
        <v>45092000</v>
      </c>
      <c r="KK141" s="27">
        <f t="shared" si="2661"/>
        <v>0</v>
      </c>
      <c r="KL141" s="27">
        <f t="shared" si="2660"/>
        <v>0</v>
      </c>
      <c r="LH141" s="52"/>
    </row>
    <row r="142" spans="1:320" ht="15.75" x14ac:dyDescent="0.25">
      <c r="JV142" s="46"/>
      <c r="JW142" s="46"/>
      <c r="JX142" s="46"/>
      <c r="JY142" s="46"/>
      <c r="JZ142" s="46"/>
      <c r="KA142" s="46"/>
      <c r="KB142" s="46"/>
      <c r="KC142" s="46"/>
      <c r="KD142" s="46"/>
      <c r="KE142" s="46"/>
      <c r="KF142" s="46"/>
      <c r="KG142" s="46"/>
      <c r="KJ142" s="46"/>
      <c r="KK142" s="46"/>
      <c r="KL142" s="46"/>
    </row>
    <row r="143" spans="1:320" x14ac:dyDescent="0.25">
      <c r="JV143" s="47"/>
      <c r="JW143" s="47"/>
      <c r="JX143" s="47"/>
      <c r="JY143" s="47"/>
      <c r="JZ143" s="47"/>
      <c r="KA143" s="47"/>
      <c r="KB143" s="47"/>
      <c r="KC143" s="47"/>
      <c r="KD143" s="47"/>
      <c r="KE143" s="47"/>
      <c r="KF143" s="47"/>
      <c r="KG143" s="1"/>
      <c r="KJ143" s="1"/>
      <c r="KK143" s="1"/>
      <c r="KL143" s="1"/>
    </row>
    <row r="144" spans="1:320" x14ac:dyDescent="0.25"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J144" s="1"/>
      <c r="KK144" s="1"/>
      <c r="KL144" s="1"/>
    </row>
    <row r="145" spans="267:298" x14ac:dyDescent="0.25">
      <c r="KG145" s="1"/>
      <c r="KJ145" s="1"/>
      <c r="KK145" s="1"/>
      <c r="KL145" s="1"/>
    </row>
    <row r="146" spans="267:298" x14ac:dyDescent="0.25"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D146" s="1"/>
      <c r="KE146" s="1"/>
      <c r="KF146" s="1"/>
      <c r="KG146" s="1"/>
      <c r="KJ146" s="1"/>
      <c r="KK146" s="1"/>
      <c r="KL146" s="1"/>
    </row>
  </sheetData>
  <phoneticPr fontId="29" type="noConversion"/>
  <printOptions gridLines="1"/>
  <pageMargins left="0.70866141732283472" right="0.70866141732283472" top="0.74803149606299213" bottom="0.74803149606299213" header="0.31496062992125984" footer="0.31496062992125984"/>
  <pageSetup paperSize="8" scale="21" fitToHeight="0" orientation="landscape" r:id="rId1"/>
  <ignoredErrors>
    <ignoredError sqref="A55 A49 A51:A52 A62:A65 A50:B50 A121:B132 A60:B61 A8:B48 IA2 JJ2:JK3 DT2 GP2 A105:B112 M140 Q140 A116:B117 FB2:FC2 A56:B58 A67:B81 JU2 EC140:EC142 FN140 GY140:GY142 IJ140:IJ142 V120:V142 P121:Q139 ID49:IE59 IM67:IM68 Y120:Y121 EF8:EF15 FQ8:FQ15 HB8:HB15 IM8:IM19 A1:B1 DN115 EF120:EF121 FQ120:FQ139 HB120:HB139 IM120:IM139 HB105:HB108 FQ106 EF115:EF116 Y115:Y116 Y102:Y103 FQ102:FQ103 EF102:EF103 A83:B99 HB67:HB74 FQ67:FQ100 Y8:Y15 JX5 EF49:EF55 HU100 HR118 IM106 KA2 KA127 KA121 A102:C103 C115:C116 C8:C58 C120:C140 A2:C7 E102:F103 E115:F116 E120:F140 E2:F58 H102:I103 H115:I116 H121:I140 H2:I58 K102:K103 K115:K116 K2:K58 K121:K140 M102:N103 M115:N116 M121:N139 M8:N23 P8:Q15 P102:Q103 P115:Q116 S49:T49 S102:T103 S105:T108 S121:T121 V49:W49 V102:W103 V115:W116 W8:W48 W120:W139 DK51:DL51 DK102:DL103 DK105:DL108 DK120:DL121 DK2:DL2 DO100 DN49:DO55 DN102:DO103 DN116:DO116 DN105:DO110 DN120:DO142 DN2:DO2 DQ49:DR55 DQ102:DR103 DQ105:DR105 DQ120:DR142 DQ2:DR2 DT49:DU51 DT102:DU103 DT115:DU116 DT120:DU142 DW49:DX59 DW102:DX103 DW105:DX113 DW120:DX142 DZ49:EA51 DZ102:EA103 DZ105:EA108 DZ120:EA142 EC49:ED49 EC102:ED103 EC115:ED116 EC120:ED139 ED8:ED47 EV49:EW55 EV103:EW103 EV106:EW108 EV120:EW132 EV2:EW2 EY49:EZ55 EY102:EZ103 EY106:EZ106 EY120:EZ142 EY2:EZ2 FB49:FC55 FB102:FC103 FB108:FC108 FB120:FC142 FE49:FF55 FE102:FF103 FE115:FF116 FE120:FF142 FH67:FI81 FH102:FI103 FH115:FI116 FH120:FI142 FK49:FL56 FK102:FL103 FK105:FL108 FK120:FL142 FN49:FO56 FN102:FO103 FN105:FO109 FN120:FO139 FO8:FO47 GG49:GH54 GG102:GH103 GG115:GH116 GG120:GH132 GG2:GH2 GJ49:GK55 GJ105:GK107 GJ120:GK142 GJ2:GK2 GM49:GN55 GM105:GN108 GM120:GN132 GM2:GN2 GP49:GQ55 GP102:GQ103 GP105:GQ110 GP120:GQ142 GS67:GT81 GS105:GT106 GS120:GT140 GV49:GW56 GV103:GW103 GV105:GW108 GV120:GW142 GY49:GZ56 GY103:GZ103 GY105:GZ108 GY120:GZ139 GZ8:GZ47 HR102:HS103 HR115:HS116 HR49:HS54 HR120:HS125 HR2:HS2 HU106:HV108 HU103:HV103 HU49:HV54 HU120:HV125 HU2:HV2 HX115:HY116 HX49:HY54 HX120:HY142 HX2:HY2 IA105:IB110 IA102:IB103 IA67:IB68 IA120:IB130 ID105:IE106 ID120:IE130 IG105:IH108 IG103:IH103 IG49:IH59 IG120:IH130 IJ105:IK109 IJ102:IK103 IJ120:IK127 IK8:IK47 IJ49:IK57 JB112 JB121 JB2:JB3 JD112:JE112 JD121:JE121 JD2:JE3 JG112:JH112 JG121:JH121 JG2:JH3 JJ112:JK112 JJ121:JK121 JM112:JN112 JM121:JN121 JP112:JQ112 JP121:JQ121 JQ2:JQ3 JS112 JS86 JS121 JS2:JS3 JU112:JV112 JV5 JU121:JV121 JX121:JY121 JY2:JY5 KA4:KA5 DL3 DO3 DR3 EW3 EZ3 FC3 GH3 GK3 GN3 HS3 HV3 HY3 HB118 FQ118 EF118 IM118 DK118:DL118 DN118:DO118 DQ118:DR118 DT118:DU118 DW118:DX118 DZ118:EA118 EC118:ED118 EV118:EW118 EY118:EZ118 FB118:FC118 FE118:FF118 FH118:FI118 FK118:FL118 FN118:FO118 GG118:GH118 GJ118:GK118 GM118:GN118 GP118:GQ118 GS118:GT118 GV118:GW118 GY118:GZ118 HU118:HV118 HX118:HY118 IA118:IB118 ID118:IE118 IG118:IH118 IJ118:IK118 DL49:DL50 DK53:DL55 DL52 DK57:DL59 DL56 DK86:DL93 DL84:DL85 DK95:DL95 DL94 DK97:DL100 DL96 DK110:DL110 DL109 DK115:DL116 DL111 DK123:DL132 DL122 DK134:DL142 DL133 EV134:EW142 EW133 EV115:EW116 EW111 EV110:EW110 EW109 EW105 EW102 EV97:EW100 EW96 EV95:EW95 EW94 EV86:EW93 EW84:EW85 EV67:EW81 EW63 EV57:EW59 EW56 GG134:GH142 GH133 GG97:GH99 GH96 GG95:GH95 GH94 GG86:GH93 GH84:GH85 GG67:GH81 GH55:GH58 HR132:HS142 HS131 HR127:HS130 HS126 HR98:HS100 HS96:HS97 HR95:HS95 HS94 HR84:HS93 HS83 HR72:HS81 HS71 HR70:HS70 HS69 HR67:HS68 HS65 HR64:HS64 HS62:HS63 HR56:HS59 HS55 JB67:JB68 JB72 JB76 JB80 JB86 JB98:JB99 JB116 JB124:JB125 JB127 JB129 JB132 JB134 JB137:JB140 JV8 JX8:JY8 KA8 JV12 JX12:JY12 KA12 JV14 JX14:JY14 KA14 JV17 JX17:JY17 KA17 JV21 JX21:JY21 KA21 JV47:JV48 JX47:JY48 KA47:KA48 JD67:JE68 JG67:JH68 JJ67:JK68 JM67:JN68 JP67:JQ68 JS67:JS68 JU67:JV68 JX67:JY68 KA67:KA68 JD72:JE72 JG72:JH72 JJ72:JK72 JM72:JN72 JP72:JQ72 JS72 JU72:JV72 JX72:JY72 KA72 JD76:JE76 JG76:JH76 JJ76:JK76 JM76:JN76 JP76:JQ76 JS76 JU76:JV76 JX76:JY76 KA76 JD80:JE80 JG80:JH80 JJ80:JK80 JM80:JN80 JP80:JQ80 JS80 JU80:JV80 JX80:JY80 KA80 JP86:JQ86 JD86:JE86 JG86:JH86 JJ86:JK86 JM86:JN86 JU86:JV86 JX86:JY86 KA86 JS98:JS99 JP98:JQ99 JD98:JE99 JG98:JH99 JJ98:JK99 JM98:JN99 JU98:JV99 JX98:JY99 KA98:KA99 JX112:JY112 KA112 JX116:JX117 JD116:JE117 JG116:JH117 JJ116:JK117 JM116:JN117 JP116:JQ117 JS116:JS117 JU116:JV117 JX124:JX125 JD124:JE125 JG124:JH125 JJ124:JK125 JM124:JN125 JP124:JQ125 JS124:JS125 JU124:JV125 JX127:JY127 JD127:JE127 JG127:JH127 JJ127:JK127 JM127:JN127 JP127:JQ127 JS127 JU127:JV127 KA129 JX129:JY129 JD129:JE129 JG129:JH129 JJ129:JK129 JM129:JN129 JP129:JQ129 JS129 JU129:JV129 KA132 JX132:JY132 JD132:JE132 JG132:JH132 JJ132:JK132 JM132:JN132 JP132:JQ132 JS132 JU132:JV132 KA134 JY134 JU134 JD134:JE134 JG134:JH134 JJ134:JK134 JM134:JN134 JP134:JQ134 JS134 KA140:KA141 JY140:JY141 JU137:JU142 JD137:JE142 JG137:JH142 JJ137:JK142 JM137:JN142 JP137:JQ142 JS137:JS142 Y17:Y29 Y31:Y44 Y46:Y57 Y59:Y64 Y67:Y100 Y123:Y139 C67:C100 E67:F81 H67:I81 K67:K81 M60:N62 P60:Q62 S60:T62 E83:F100 H83:I100 K83:K100 M83:N100 N82 DN83:DO83 DK83:DL83 DN67:DO70 DK67:DL81 DK64 DN57:DO57 DO56 DN59:DO59 DO58 DO63:DO65 DN72:DO72 DO71 DN74:DO76 DO73 DN78:DO81 DO77 DN85:DO99 DO84 DN112:DO112 DO111 DO113 EY83:EZ83 EV83:EW83 EY57:EZ57 EZ56 EY67:EZ76 EZ58 EY78:EZ81 EZ77 EY86:EZ86 EZ84:EZ85 EY91:EZ100 EZ87:EZ90 EZ105 EY108:EZ108 EZ107 EY115:EZ116 EZ109 GJ83:GK83 GG83:GH83 GJ57:GK57 GK56 GJ67:GK68 GK58 GJ70:GK76 GK69 GJ78:GK81 GK77 GJ85:GK99 GK84 GK102:GK103 GJ110:GK110 GJ115:GK116 GK111 GK108:GK109 HU84:HV84 HX84:HY89 IA83:IB89 ID83:IE90 IG84:IH84 IJ83:IK86 IK82 HU56:HV59 HV55 HU67:HV68 HV63 HU70:HV70 HV69 HU72:HV72 HV71 HU75:HV81 HV73:HV74 HV83 HU86:HV95 HV85 HU98:HV99 HV96:HV97 HV102 HV105 HU110:HV110 HV109 HU115:HV116 HV111 HU127:HV132 HV126 HU134:HV142 HV133 DQ83:DR83 DT83:DU100 DW83:DX100 DZ83:EA100 EA82 EC83:ED84 ED82 DQ59:DR59 DR56:DR58 DQ67:DR77 DR62:DR63 DQ79:DR81 DR78 DQ85:DR100 DR84 DQ107:DR108 DR106 DQ115:DR116 DR109 FB83:FC86 FE83:FF100 FH83:FI94 FK83:FL86 FL82 FB59:FC59 FC56:FC58 FB67:FC77 FC63 FB79:FC81 FC78 FB92:FC92 FC87:FC91 FB94:FC94 FC93 FB96:FC100 FC95 FC105:FC107 FB110:FC110 FC109 FB115:FC116 FC111 GM83:GN99 GP83:GQ84 GS83:GT99 GV83:GW99 GW82 GY83:GZ84 GM67:GN68 GN56:GN58 GM70:GN70 GN69 GM72:GN77 GN71 GM79:GN81 GN78 GN102:GN103 GM115:GN116 GN109 GM134:GN142 GN133 HX56:HY59 HY55 HX64:HY64 HY63 HX67:HY69 HY65 HX71:HY81 HY70 HY83 HX91:HY91 HY90 HX93:HY93 HY92 HX95:HY95 HY94 HX98:HY99 HY96:HY97 HY102:HY103 HY105:HY109 JB142 EF17:EF19 EF21:EF24 EF26 EF28:EF30 EF36:EF37 EF40:EF44 EF46:EF47 EF58:EF59 EF64 EF67:EF72 EF74:EF84 EF86:EF100 EF123:EF139 FQ17:FQ21 FQ23 FQ25:FQ29 FQ31 FQ35:FQ37 FQ39 FQ41:FQ47 FQ108 FQ110 FQ115:FQ116 HB17:HB22 HB24:HB31 HB33 HB35:HB47 HB76:HB99 HB110 HB115:HB116 IM115:IM116 IM110 IM70:IM99 IM21:IM47 M26:N26 M28:N33 N27 N24:N25 M36:N37 N34:N35 M39:N55 N38 N56:N58 M64:N64 N63 M67:N77 N65 M79:N81 N78 DT53:DU55 DU52 DT59:DU59 DU56:DU58 DT64:DU64 DU63 DT67:DU81 DU65 FF105 FE79:FF81 FF78 FE67:FF77 FF56:FF58 GP115:GQ116 GQ111 GP98:GQ99 GQ97 GP86:GQ96 GQ85 GP79:GQ81 GQ78 GP74:GQ77 GQ73 GP67:GQ72 GQ56:GQ58 IA132:IB142 IB131 IA115:IB116 IB111 IA98:IB99 IB97 IA91:IB96 IB90 IA75:IB81 IB73:IB74 IA70:IB72 IB69 V51:W51 W50 V53:W56 W52 V59:W61 W57:W58 V64:W64 W62:W63 V67:W70 W65 V72:W77 W71 V79:W81 W78 V83:W84 W82 V86:W87 W85 V89:W100 W88 EC86:ED100 ED85 EC79:ED81 ED78 EC67:ED77 ED65 EC64:ED64 EC59:ED59 ED57:ED58 EC53:ED56 ED50:ED52 ED62:ED63 FN115:FO116 FO110 FN96:FO100 FO95 FN92:FO94 FO91 FN90:FO90 FN86:FO86 FO85 FN83:FO84 FO82 FN79:FO81 FO78 FN67:FO77 FO63 FN58:FO59 FO57 FO87:FO89 FN142 GY115:GZ116 GZ111 GY110:GZ110 GZ109 GZ102 GY96:GZ99 GZ95 GY86:GZ94 GZ85 GY79:GZ81 GZ78 GY70:GZ77 GZ69 GY67:GZ68 GZ57 IJ59:IK59 IK58 IJ64:IK64 IK63 IJ67:IK68 IK65 IJ70:IK70 IK69 IJ72:IK81 IK71 IJ92:IK99 IK87:IK91 IJ115:IK116 IK110:IK111 IJ129:IK130 IK128 IJ132:IK139 IK131 S123:T142 T122 S115:T116 T111 S110:T110 T109 S79:T81 T78 S72:T77 T71 S67:T70 T65 S64:T64 T63 T55:T59 S51:T54 T50 S83:T100 T82 DZ53:EA56 EA52 DZ59:EA59 EA57:EA58 DZ64:EA64 EA62:EA63 DZ67:EA81 EA65 DZ110:EA112 EA109 DZ116:EA116 EA113 EA115 FK115:FL116 FL111 FK110:FL110 FL109 FK89:FL100 FL87:FL88 FK79:FL81 FL78 FK67:FL77 FL57:FL58 GV67:GW68 GW57:GW58 GV70:GW70 GW69 GV72:GW77 GW71 GV79:GW81 GW78 GW102 GV110:GW110 GW109 GV115:GW116 GW111 IG134:IH142 IH133 IG132:IH132 IH131 IG115:IH116 IH113 IG112:IH112 IH111 IG110:IH110 IH109 IH102 IG97:IH99 IH96 IG95:IH95 IH94 IG90:IH93 IH89 IG86:IH88 IH85 IH83 IH81 IG70:IH80 IH69 IG67:IH68 IH62:IH63 P17:Q23 Q16 P25:Q27 Q24 P29:Q31 Q28 P33:Q37 Q32 P39:Q44 Q38 P46:Q57 Q45 Q58 P64:Q64 Q63 P67:Q100 Q65 DW116:DX116 DX115 DW78:DX81 DX77 DW67:DX76 DX65 DW64:DX64 DX63 FH96:FI100 FI95 GT102:GT103 GS115:GT116 GT107 GS142:GT142 GT141 ID132:IE142 IE131 ID115:IE116 IE107 IE102:IE103 ID98:IE99 IE96:IE97 ID95:IE95 IE94 ID93:IE93 IE91:IE92 ID70:IE73 IE69 ID67:IE68 IE65 ID64:IE64 IE63 ID75:IE81 IE74 ID108:IE113 GS108:GT113 GV112:GW113 FK112:FL113 S112:T113 IJ112:IK113 GY112:GZ113 FN111:FO113 IA112:IB113 GP112:GQ113 IM112:IM113 HB112:HB113 FQ112:FQ113 GM110:GN113 FB112:FC113 DQ110:DR113 HU112:HV113 GJ112:GK113 EY110:EZ113 EV112:EW113 DK112:DL113 HX110:HY113 HR105:HS113 GG105:GH113 FH105:FI113 FE106:FF113 EC105:ED113 DT105:DU113 V105:W113 P105:Q113 M105:N113 K105:K113 H105:I113 E105:F113 C105:C113 Y105:Y113 EF105:EF113 IG64:IH65 GV59:GW59 FK59:FL59 GY58:GZ59 FN64:FO65 GP59:GQ59 FE59:FF59 GM59:GN59 FB64:FC65 DQ64:DR65 HU64:HV65 GJ59:GK59 EY59:EZ59 DK65:DL65 K60:K65 H60:I65 E60:F65 C60:C65 GG59:GH59 EV64:EW65 IA49:IB59 GS49:GT59 FH49:FI59 FQ49:FQ59 HB49:HB59 IM49:IM59 ID61:IE62 DW61:DX62 IG61:IH61 DK61:DL63 EV61:EW62 HR61:HS61 DN61:DO62 HU61:HV62 DQ61:DR61 FB61:FC62 HX61:HY62 EF61:EF62 DT61:DU62 EC61:ED61 FN61:FO62 IJ61:IK62 DZ61:EA61 GV61:GW65 FK61:FL65 GY61:GZ65 GP61:GQ65 FE61:FF65 GM61:GN65 GJ61:GK65 EY61:EZ65 GG61:GH65 IA61:IB65 GS61:GT65 FH61:FI65 FQ61:FQ65 HB61:HB65 IM61:IM65" formula="1"/>
    <ignoredError sqref="V4:V5 DW5 ID6:ID7 GS5 EC4:EC7 DZ5 GV5 FN4:FN5 GV7 IG6:IG7 JP4:JP5 JS48 GY4:GY5 IJ4:IJ7 S4:T7 DU4:DU7 DW6:DX7 DW4:DX4 DZ6:EA7 DZ4:EA4 FE4:FF7 FH4:FI7 FK4:FL7 GQ4:GQ7 GS6:GT7 GS4:GT4 GV6:GW6 GV4:GW4 HR5:HS5 HU5:HV5 HX5:HY5 IA5:IB5 IB4 IB6:IB7 ID4:IE5 IG4:IH5 JB4:JB5 JD4:JE5 JG4:JH5 JJ4:JK5 JM4:JN5 V7 FN7 GY7" formulaRange="1"/>
    <ignoredError sqref="IH6:IH7 GW7 JU4:JU5 IE6:IE7 GT5 DX5 EA5 GP4:GP7 IA6:IA7 DT4:DT7 IA4 GW5 V8:V12 JP8 EC8:EC14 FN8:FN14 GY8:GY12 IJ8 S8:T15 DK4:DL5 DN4:DO5 DQ4:DR5 DT8:DU22 DW8:DX15 DZ8:EA15 EV4:EW9 EY4:EZ5 FB4:FC5 FE8:FF21 FH8:FI15 FK8:FL15 GG4:GH5 GJ4:GK5 GM4:GN5 GP8:GQ21 GS8:GT15 GV8:GW15 HR4:HS4 HR6:HS9 HU4:HV4 HU6:HV8 HX4:HY4 HX6:HY8 IA8:IB9 ID8:IE26 IG8:IH9 JB8 JD8:JE8 JG8:JH8 JJ8:JK8 JM8:JN8 JQ4:JQ5 JS4:JS5 DK7:DL9 DL6 DK11:DL19 DL10 DK21:DL23 DL20 DK25:DL28 DL24 DK30:DL32 DL29 DK34:DL35 DL33 DK37:DL44 DL36 DK46:DL47 DL45 EV46:EW47 EW45 EV42:EW44 EW41 EV34:EW40 EW33 EV30:EW32 EW29 EV21:EW28 EW20 EV11:EW19 EW10 GG47:GH47 GH46 GG43:GH45 GH42 GG34:GH41 GH33 GG30:GH32 GH29 GG25:GH28 GH24 GG21:GH23 GH20 GG11:GH19 GH10 GG7:GH9 GH6 HR46:HS47 HS45 HR39:HS44 HS38 HR21:HS37 HS20 HR19:HS19 HS18 HR11:HS17 HS10 JB12 JB14 JB17 JB21 JB47:JB48 JU8 JQ8 JS8 JP12 JD12:JE12 JG12:JH12 JJ12:JK12 JM12:JN12 JU12 JQ12 JS12 JP14 JD14:JE14 JG14:JH14 JJ14:JK14 JM14:JN14 JU14 JQ14 JS14 JP17 JD17:JE17 JG17:JH17 JJ17:JK17 JM17:JN17 JU17 JQ17 JS17 JP21 JD21:JE21 JG21:JH21 JJ21:JK21 JM21:JN21 JU21 JQ21 JS21 JP47:JP48 JD47:JE48 JG47:JH48 JJ47:JK48 JM47:JN48 JU47:JU48 JQ47:JQ48 JS47 DN7:DO15 DO6 DN17:DO17 DO16 DN19:DO29 DO18 DN32:DO33 DO30 DO31 DN36:DO39 DO34 DO35 DN41:DO41 DO40 DN43:DO44 DO42 DN46:DO47 DO45 EY7:EZ12 EZ6 EY14:EZ15 EZ13 EY17:EZ17 EZ16 EY19:EZ19 EZ18 EY21:EZ21 EZ20 EY23:EZ26 EZ22 EY28:EZ28 EZ27 EY32:EZ33 EZ29 EZ30 EZ31 EY39:EZ39 EZ34 EZ35 EZ36 EZ37 EZ38 EY41:EZ41 EZ40 EY46:EZ47 EZ42 EZ43 EZ44 EZ45 GJ8:GK12 GK6 GJ14:GK15 GK13 GK7 GJ17:GK17 GK16 GJ19:GK21 GK18 GJ23:GK23 GK22 GJ26:GK26 GK24 GK25 GJ28:GK29 GK27 GJ33:GK33 GK30 GK31 GK32 GJ36:GK39 GK34 GK35 GJ43:GK44 GK40 GK41 GK42 GJ46:GK47 GK45 HU12:HV17 HV9 HV10 HV11 HU19:HV19 HV18 HU21:HV21 HV20 HU23:HV24 HV22 HU26:HV29 HV25 HU31:HV31 HV30 HU36:HV36 HV32 HV33 HV34 HV35 HU43:HV44 HV37 HV38 HV39 HV40 HV41 HV42 HU46:HV47 HV45 DQ7:DR12 DR6 DQ14:DR15 DR13 DQ17:DR19 DR16 DQ21:DR21 DR20 DQ23:DR23 DR22 DQ26:DR27 DR24 DR25 DQ29:DR30 DR28 DQ32:DR32 DR31 DQ36:DR39 DR33 DR34 DR35 DQ41:DR47 DR40 FB7:FC12 FC6 FB14:FC15 FC13 FB17:FC19 FC16 FB21:FC21 FC20 FB23:FC24 FC22 FB26:FC28 FC25 FB30:FC30 FC29 FB32:FC32 FC31 FB34:FC34 FC33 FB37:FC37 FC35 FC36 FB41:FC42 FC38 FC39 FC40 FB44:FC44 FC43 FB46:FC47 FC45 GM7:GN12 GN6 GM14:GN15 GN13 GM17:GN21 GN16 GM25:GN26 GN22 GN23 GN24 GM28:GN30 GN27 GM34:GN34 GN31 GN32 GN33 GM36:GN36 GN35 GM38:GN38 GN37 GM42:GN44 GN39 GN40 GN41 GM46:GN47 GN45 HX11:HY19 HY9 HY10 HX21:HY21 HY20 HX26:HY27 HY22 HY23 HY24 HY25 HX43:HY44 HY28 HY29 HY30 HY31 HY32 HY33 HY34 HY35 HY36 HY37 HY38 HY39 HY40 HY41 HY42 HX46:HY47 HY45 DT24:DU27 DU23 DT29:DU33 DU28 DT36:DU44 DU34 DU35 DT46:DU47 DU45 FE44:FF47 FF43 FF42 FE36:FF41 FF35 FF34 FE23:FF33 FF22 GP42:GQ47 GQ41 GQ40 GP38:GQ39 GQ37 GP36:GQ36 GQ35 GQ34 GP31:GQ33 GQ30 GP23:GQ29 GQ22 IA42:IB47 IB41 IB40 IA36:IB39 IB35 IB34 IA28:IB33 IB27 IA11:IB26 IB10 V14 V16:V21 V25:V26 V23 V29:V31 V33 V35:V39 V41 V43:V44 V46:V48 EC46:EC47 EC41:EC44 EC35:EC39 EC31:EC33 EC29 EC25:EC26 EC16:EC23 FN28:FN47 FN25:FN26 FN20:FN23 FN16:FN18 GY35:GY47 GY25:GY33 GY21:GY23 GY16:GY18 GY14 IJ12 IJ14:IJ18 IJ20:IJ23 IJ25:IJ27 IJ29:IJ31 IJ33:IJ38 IJ41:IJ47 S46:T48 T45 S41:T44 T40 S36:T39 T35 T34 T33 T32 T31 T30 T29 T28 S26:T27 T25 T24 S23:T23 T22 S21:T21 T20 S17:T19 T16 DZ17:EA19 EA16 DZ21:EA21 EA20 DZ23:EA24 EA22 DZ26:EA26 EA25 DZ28:EA30 EA27 DZ36:EA39 EA31 EA32 EA33 EA34 EA35 DZ41:EA44 EA40 DZ46:EA47 EA45 FK41:FL47 FL40 FK36:FL39 FL35 FL34 FL33 FL32 FL31 FK30:FL30 FL29 FK28:FL28 FL27 FK26:FL26 FL25 FL24 FK23:FL23 FL22 FK21:FL21 FL20 FK17:FL19 FL16 GV17:GW19 GW16 GV21:GW21 GW20 GV24:GW24 GW22 GW23 GV26:GW26 GW25 GV28:GW29 GW27 GV36:GW39 GW30 GW31 GW32 GW33 GW34 GW35 GV43:GW47 GW40 GW41 GW42 IG46:IH47 IH45 IG43:IH44 IH42 IH41 IH40 IG39:IH39 IH38 IH37 IG36:IH36 IH35 IH34 IH33 IH32 IH31 IH30 IH29 IH28 IG26:IH27 IH25 IH24 IG23:IH23 IH22 IG21:IH21 IH20 IG19:IH19 IH18 IG12:IH17 IH11 IH10 DW46:DX47 DX45 DW17:DX29 DX16 DW31:DX44 DX30 FH17:FI47 FI16 GS42:GT47 GT41 GS17:GT40 GT16 ID46:IE47 IE45 ID41:IE44 IE40 ID39:IE39 IE38 IE37 ID29:IE36 IE28 IE27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5"/>
  <sheetViews>
    <sheetView workbookViewId="0">
      <selection activeCell="B1" sqref="B1"/>
    </sheetView>
  </sheetViews>
  <sheetFormatPr defaultColWidth="14" defaultRowHeight="15" x14ac:dyDescent="0.25"/>
  <cols>
    <col min="2" max="2" width="98.42578125" customWidth="1"/>
    <col min="3" max="3" width="24.85546875" customWidth="1"/>
    <col min="4" max="4" width="21.85546875" customWidth="1"/>
    <col min="5" max="5" width="23.85546875" customWidth="1"/>
  </cols>
  <sheetData>
    <row r="1" spans="1:2" x14ac:dyDescent="0.25">
      <c r="A1" s="55" t="s">
        <v>103</v>
      </c>
      <c r="B1" s="56">
        <v>1</v>
      </c>
    </row>
    <row r="2" spans="1:2" x14ac:dyDescent="0.25">
      <c r="A2" s="6" t="s">
        <v>74</v>
      </c>
      <c r="B2" s="10" t="s">
        <v>333</v>
      </c>
    </row>
    <row r="3" spans="1:2" ht="30" x14ac:dyDescent="0.25">
      <c r="A3" s="6" t="s">
        <v>75</v>
      </c>
      <c r="B3" s="10" t="s">
        <v>334</v>
      </c>
    </row>
    <row r="4" spans="1:2" x14ac:dyDescent="0.25">
      <c r="A4" s="6" t="s">
        <v>76</v>
      </c>
      <c r="B4" s="10" t="s">
        <v>70</v>
      </c>
    </row>
    <row r="5" spans="1:2" x14ac:dyDescent="0.25">
      <c r="A5" s="6" t="s">
        <v>77</v>
      </c>
      <c r="B5" s="10" t="s">
        <v>71</v>
      </c>
    </row>
    <row r="6" spans="1:2" x14ac:dyDescent="0.25">
      <c r="A6" s="55" t="s">
        <v>103</v>
      </c>
      <c r="B6" s="56">
        <v>2</v>
      </c>
    </row>
    <row r="7" spans="1:2" x14ac:dyDescent="0.25">
      <c r="A7" s="6" t="s">
        <v>74</v>
      </c>
      <c r="B7" s="10" t="s">
        <v>335</v>
      </c>
    </row>
    <row r="8" spans="1:2" x14ac:dyDescent="0.25">
      <c r="A8" s="6" t="s">
        <v>75</v>
      </c>
      <c r="B8" s="10" t="s">
        <v>336</v>
      </c>
    </row>
    <row r="9" spans="1:2" x14ac:dyDescent="0.25">
      <c r="A9" s="6" t="s">
        <v>76</v>
      </c>
      <c r="B9" s="10" t="s">
        <v>323</v>
      </c>
    </row>
    <row r="10" spans="1:2" x14ac:dyDescent="0.25">
      <c r="A10" s="6" t="s">
        <v>77</v>
      </c>
      <c r="B10" s="10" t="s">
        <v>72</v>
      </c>
    </row>
    <row r="11" spans="1:2" x14ac:dyDescent="0.25">
      <c r="A11" s="55" t="s">
        <v>103</v>
      </c>
      <c r="B11" s="56">
        <v>3</v>
      </c>
    </row>
    <row r="12" spans="1:2" x14ac:dyDescent="0.25">
      <c r="A12" s="6" t="s">
        <v>74</v>
      </c>
      <c r="B12" s="10" t="s">
        <v>335</v>
      </c>
    </row>
    <row r="13" spans="1:2" x14ac:dyDescent="0.25">
      <c r="A13" s="6" t="s">
        <v>75</v>
      </c>
      <c r="B13" s="10" t="s">
        <v>336</v>
      </c>
    </row>
    <row r="14" spans="1:2" x14ac:dyDescent="0.25">
      <c r="A14" s="6" t="s">
        <v>76</v>
      </c>
      <c r="B14" s="10" t="s">
        <v>70</v>
      </c>
    </row>
    <row r="15" spans="1:2" x14ac:dyDescent="0.25">
      <c r="A15" s="6" t="s">
        <v>77</v>
      </c>
      <c r="B15" s="10" t="s">
        <v>71</v>
      </c>
    </row>
    <row r="16" spans="1:2" x14ac:dyDescent="0.25">
      <c r="A16" s="55" t="s">
        <v>103</v>
      </c>
      <c r="B16" s="56">
        <v>4</v>
      </c>
    </row>
    <row r="17" spans="1:2" x14ac:dyDescent="0.25">
      <c r="A17" s="6" t="s">
        <v>74</v>
      </c>
      <c r="B17" s="10" t="s">
        <v>337</v>
      </c>
    </row>
    <row r="18" spans="1:2" x14ac:dyDescent="0.25">
      <c r="A18" s="6" t="s">
        <v>75</v>
      </c>
      <c r="B18" s="10" t="s">
        <v>338</v>
      </c>
    </row>
    <row r="19" spans="1:2" x14ac:dyDescent="0.25">
      <c r="A19" s="6" t="s">
        <v>76</v>
      </c>
      <c r="B19" s="10" t="s">
        <v>70</v>
      </c>
    </row>
    <row r="20" spans="1:2" x14ac:dyDescent="0.25">
      <c r="A20" s="6" t="s">
        <v>77</v>
      </c>
      <c r="B20" s="10" t="s">
        <v>71</v>
      </c>
    </row>
    <row r="21" spans="1:2" x14ac:dyDescent="0.25">
      <c r="A21" s="55" t="s">
        <v>103</v>
      </c>
      <c r="B21" s="56">
        <v>5</v>
      </c>
    </row>
    <row r="22" spans="1:2" x14ac:dyDescent="0.25">
      <c r="A22" s="6" t="s">
        <v>74</v>
      </c>
      <c r="B22" s="10" t="s">
        <v>339</v>
      </c>
    </row>
    <row r="23" spans="1:2" x14ac:dyDescent="0.25">
      <c r="A23" s="6" t="s">
        <v>75</v>
      </c>
      <c r="B23" s="10" t="s">
        <v>340</v>
      </c>
    </row>
    <row r="24" spans="1:2" x14ac:dyDescent="0.25">
      <c r="A24" s="6" t="s">
        <v>76</v>
      </c>
      <c r="B24" s="10" t="s">
        <v>323</v>
      </c>
    </row>
    <row r="25" spans="1:2" x14ac:dyDescent="0.25">
      <c r="A25" s="6" t="s">
        <v>77</v>
      </c>
      <c r="B25" s="10" t="s">
        <v>73</v>
      </c>
    </row>
    <row r="26" spans="1:2" x14ac:dyDescent="0.25">
      <c r="A26" s="55" t="s">
        <v>103</v>
      </c>
      <c r="B26" s="56">
        <v>6</v>
      </c>
    </row>
    <row r="27" spans="1:2" x14ac:dyDescent="0.25">
      <c r="A27" s="6" t="s">
        <v>74</v>
      </c>
      <c r="B27" s="10" t="s">
        <v>339</v>
      </c>
    </row>
    <row r="28" spans="1:2" x14ac:dyDescent="0.25">
      <c r="A28" s="6" t="s">
        <v>75</v>
      </c>
      <c r="B28" s="10" t="s">
        <v>341</v>
      </c>
    </row>
    <row r="29" spans="1:2" x14ac:dyDescent="0.25">
      <c r="A29" s="6" t="s">
        <v>76</v>
      </c>
      <c r="B29" s="10" t="s">
        <v>323</v>
      </c>
    </row>
    <row r="30" spans="1:2" x14ac:dyDescent="0.25">
      <c r="A30" s="6" t="s">
        <v>77</v>
      </c>
      <c r="B30" s="10" t="s">
        <v>72</v>
      </c>
    </row>
    <row r="31" spans="1:2" x14ac:dyDescent="0.25">
      <c r="A31" s="55" t="s">
        <v>103</v>
      </c>
      <c r="B31" s="56">
        <v>9</v>
      </c>
    </row>
    <row r="32" spans="1:2" x14ac:dyDescent="0.25">
      <c r="A32" s="6" t="s">
        <v>74</v>
      </c>
      <c r="B32" s="10" t="s">
        <v>342</v>
      </c>
    </row>
    <row r="33" spans="1:2" x14ac:dyDescent="0.25">
      <c r="A33" s="6" t="s">
        <v>75</v>
      </c>
      <c r="B33" s="10" t="s">
        <v>343</v>
      </c>
    </row>
    <row r="34" spans="1:2" x14ac:dyDescent="0.25">
      <c r="A34" s="6" t="s">
        <v>76</v>
      </c>
      <c r="B34" s="10" t="s">
        <v>323</v>
      </c>
    </row>
    <row r="35" spans="1:2" x14ac:dyDescent="0.25">
      <c r="A35" s="6" t="s">
        <v>77</v>
      </c>
      <c r="B35" s="10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7</vt:i4>
      </vt:variant>
    </vt:vector>
  </HeadingPairs>
  <TitlesOfParts>
    <vt:vector size="11" baseType="lpstr">
      <vt:lpstr>Flussi entrate</vt:lpstr>
      <vt:lpstr>Flussi uscite</vt:lpstr>
      <vt:lpstr>Uscite dettaglio missioni</vt:lpstr>
      <vt:lpstr>legenda missioni</vt:lpstr>
      <vt:lpstr>'Flussi entrate'!Area_stampa</vt:lpstr>
      <vt:lpstr>'Flussi entrate'!Print_Area</vt:lpstr>
      <vt:lpstr>'Flussi entrate'!Print_Titles</vt:lpstr>
      <vt:lpstr>'Flussi entrate'!Titoli_stampa</vt:lpstr>
      <vt:lpstr>'Flussi uscite'!Titoli_stampa</vt:lpstr>
      <vt:lpstr>'Flussi entrate'!UFFA...</vt:lpstr>
      <vt:lpstr>'Flussi entrate'!UFFA3</vt:lpstr>
    </vt:vector>
  </TitlesOfParts>
  <Company>Camera di Commercio di Modena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Tricase</dc:creator>
  <cp:lastModifiedBy>Maria Isabella Tricase</cp:lastModifiedBy>
  <cp:lastPrinted>2021-01-11T15:08:12Z</cp:lastPrinted>
  <dcterms:created xsi:type="dcterms:W3CDTF">2015-04-03T13:47:27Z</dcterms:created>
  <dcterms:modified xsi:type="dcterms:W3CDTF">2025-07-30T06:33:54Z</dcterms:modified>
</cp:coreProperties>
</file>