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gestione\BILANCI\BILANCIO 2025\PER SITO\"/>
    </mc:Choice>
  </mc:AlternateContent>
  <xr:revisionPtr revIDLastSave="0" documentId="13_ncr:1_{8F8F8583-601B-4AC0-9308-8C9EFCA459F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lussi entrate" sheetId="4" r:id="rId1"/>
    <sheet name="Flussi uscite" sheetId="23" r:id="rId2"/>
    <sheet name="Uscite dettaglio missioni" sheetId="16" r:id="rId3"/>
    <sheet name="legenda missioni" sheetId="2" r:id="rId4"/>
  </sheets>
  <definedNames>
    <definedName name="_xlnm._FilterDatabase" localSheetId="0" hidden="1">'Flussi entrate'!$A$1:$AL$159</definedName>
    <definedName name="_xlnm._FilterDatabase" localSheetId="1" hidden="1">'Flussi uscite'!$A$3:$AI$141</definedName>
    <definedName name="_xlnm._FilterDatabase" localSheetId="2" hidden="1">'Uscite dettaglio missioni'!$A$1:$LB$140</definedName>
    <definedName name="_xlnm.Print_Area" localSheetId="0">'Flussi entrate'!$A$1:$P$159</definedName>
    <definedName name="Print_Area" localSheetId="0">'Flussi entrate'!$A$1:$E$159</definedName>
    <definedName name="Print_Titles" localSheetId="0">'Flussi entrate'!$3:$4</definedName>
    <definedName name="_xlnm.Print_Titles" localSheetId="0">'Flussi entrate'!$3:$4</definedName>
    <definedName name="_xlnm.Print_Titles" localSheetId="1">'Flussi uscite'!$3:$3</definedName>
    <definedName name="UFFA..." localSheetId="0">'Flussi entrate'!$3:$4</definedName>
    <definedName name="UFFA3" localSheetId="0">'Flussi entrate'!$A$3:$E$159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61" i="4" l="1"/>
  <c r="AK154" i="4"/>
  <c r="AK152" i="4"/>
  <c r="AK151" i="4"/>
  <c r="AK149" i="4"/>
  <c r="AK139" i="4"/>
  <c r="AK137" i="4"/>
  <c r="AK135" i="4"/>
  <c r="AK133" i="4"/>
  <c r="AK131" i="4"/>
  <c r="AK130" i="4"/>
  <c r="AK126" i="4"/>
  <c r="AK121" i="4"/>
  <c r="AK94" i="4"/>
  <c r="AK93" i="4"/>
  <c r="AK88" i="4"/>
  <c r="AK86" i="4"/>
  <c r="AK81" i="4"/>
  <c r="AK80" i="4"/>
  <c r="AK73" i="4"/>
  <c r="AK68" i="4"/>
  <c r="AK67" i="4"/>
  <c r="AK63" i="4"/>
  <c r="AK57" i="4"/>
  <c r="AK26" i="4"/>
  <c r="AK25" i="4"/>
  <c r="AK20" i="4"/>
  <c r="AK17" i="4"/>
  <c r="AK16" i="4"/>
  <c r="AK14" i="4"/>
  <c r="AK12" i="4"/>
  <c r="AK10" i="4"/>
  <c r="AK8" i="4"/>
  <c r="AK6" i="4"/>
  <c r="AK5" i="4"/>
  <c r="JL126" i="16"/>
  <c r="JM126" i="16"/>
  <c r="JL128" i="16"/>
  <c r="JM128" i="16"/>
  <c r="JL130" i="16"/>
  <c r="JM130" i="16"/>
  <c r="JL133" i="16"/>
  <c r="JM133" i="16"/>
  <c r="JL117" i="16"/>
  <c r="JM117" i="16"/>
  <c r="JL122" i="16"/>
  <c r="JM122" i="16"/>
  <c r="JL112" i="16"/>
  <c r="JM112" i="16"/>
  <c r="JL116" i="16"/>
  <c r="JM116" i="16"/>
  <c r="JQ120" i="16"/>
  <c r="JR120" i="16"/>
  <c r="JS120" i="16"/>
  <c r="JT120" i="16"/>
  <c r="JU120" i="16"/>
  <c r="JV120" i="16"/>
  <c r="JW120" i="16"/>
  <c r="JX120" i="16"/>
  <c r="JY120" i="16"/>
  <c r="JZ120" i="16"/>
  <c r="KA120" i="16"/>
  <c r="KB120" i="16"/>
  <c r="KC120" i="16"/>
  <c r="KD120" i="16"/>
  <c r="KE120" i="16"/>
  <c r="KF120" i="16"/>
  <c r="KG120" i="16"/>
  <c r="KH120" i="16"/>
  <c r="KI120" i="16"/>
  <c r="KJ120" i="16"/>
  <c r="KK120" i="16"/>
  <c r="KL120" i="16"/>
  <c r="KM120" i="16"/>
  <c r="KN120" i="16"/>
  <c r="KO120" i="16"/>
  <c r="KP120" i="16"/>
  <c r="KQ120" i="16"/>
  <c r="KR120" i="16"/>
  <c r="KS120" i="16"/>
  <c r="KT120" i="16"/>
  <c r="KU120" i="16"/>
  <c r="KV120" i="16"/>
  <c r="KW120" i="16"/>
  <c r="KX120" i="16"/>
  <c r="KY120" i="16"/>
  <c r="KZ120" i="16"/>
  <c r="LA120" i="16"/>
  <c r="LB120" i="16"/>
  <c r="JP120" i="16"/>
  <c r="KY6" i="16"/>
  <c r="KZ6" i="16"/>
  <c r="LA6" i="16"/>
  <c r="LB6" i="16"/>
  <c r="KY7" i="16"/>
  <c r="KZ7" i="16"/>
  <c r="AN7" i="23" s="1"/>
  <c r="LA7" i="16"/>
  <c r="AO7" i="23" s="1"/>
  <c r="LB7" i="16"/>
  <c r="KY9" i="16"/>
  <c r="KZ9" i="16"/>
  <c r="AN9" i="23" s="1"/>
  <c r="LA9" i="16"/>
  <c r="LB9" i="16"/>
  <c r="KY10" i="16"/>
  <c r="KZ10" i="16"/>
  <c r="AN10" i="23" s="1"/>
  <c r="LA10" i="16"/>
  <c r="LB10" i="16"/>
  <c r="KY11" i="16"/>
  <c r="KZ11" i="16"/>
  <c r="AN11" i="23" s="1"/>
  <c r="LA11" i="16"/>
  <c r="AO11" i="23" s="1"/>
  <c r="LB11" i="16"/>
  <c r="KY13" i="16"/>
  <c r="KY12" i="16" s="1"/>
  <c r="AM12" i="23" s="1"/>
  <c r="KZ13" i="16"/>
  <c r="KZ12" i="16" s="1"/>
  <c r="AN12" i="23" s="1"/>
  <c r="LA13" i="16"/>
  <c r="LA12" i="16" s="1"/>
  <c r="AO12" i="23" s="1"/>
  <c r="LB13" i="16"/>
  <c r="LB12" i="16" s="1"/>
  <c r="AP12" i="23" s="1"/>
  <c r="KY15" i="16"/>
  <c r="KZ15" i="16"/>
  <c r="LA15" i="16"/>
  <c r="LB15" i="16"/>
  <c r="KY16" i="16"/>
  <c r="KZ16" i="16"/>
  <c r="AN16" i="23" s="1"/>
  <c r="LA16" i="16"/>
  <c r="LB16" i="16"/>
  <c r="KY18" i="16"/>
  <c r="KZ18" i="16"/>
  <c r="AN18" i="23" s="1"/>
  <c r="LA18" i="16"/>
  <c r="LB18" i="16"/>
  <c r="KY19" i="16"/>
  <c r="KZ19" i="16"/>
  <c r="AN19" i="23" s="1"/>
  <c r="LA19" i="16"/>
  <c r="LB19" i="16"/>
  <c r="KY20" i="16"/>
  <c r="KZ20" i="16"/>
  <c r="AN20" i="23" s="1"/>
  <c r="LA20" i="16"/>
  <c r="LB20" i="16"/>
  <c r="KY22" i="16"/>
  <c r="KZ22" i="16"/>
  <c r="AN22" i="23" s="1"/>
  <c r="LA22" i="16"/>
  <c r="LB22" i="16"/>
  <c r="KY23" i="16"/>
  <c r="KZ23" i="16"/>
  <c r="AN23" i="23" s="1"/>
  <c r="LA23" i="16"/>
  <c r="LB23" i="16"/>
  <c r="KY24" i="16"/>
  <c r="KZ24" i="16"/>
  <c r="AN24" i="23" s="1"/>
  <c r="LA24" i="16"/>
  <c r="LB24" i="16"/>
  <c r="KY25" i="16"/>
  <c r="KZ25" i="16"/>
  <c r="LA25" i="16"/>
  <c r="AO25" i="23" s="1"/>
  <c r="LB25" i="16"/>
  <c r="KY26" i="16"/>
  <c r="KZ26" i="16"/>
  <c r="AN26" i="23" s="1"/>
  <c r="LA26" i="16"/>
  <c r="LB26" i="16"/>
  <c r="KY27" i="16"/>
  <c r="KZ27" i="16"/>
  <c r="AN27" i="23" s="1"/>
  <c r="LA27" i="16"/>
  <c r="AO27" i="23" s="1"/>
  <c r="LB27" i="16"/>
  <c r="KY28" i="16"/>
  <c r="KZ28" i="16"/>
  <c r="AN28" i="23" s="1"/>
  <c r="LA28" i="16"/>
  <c r="LB28" i="16"/>
  <c r="KY29" i="16"/>
  <c r="AM29" i="23" s="1"/>
  <c r="KZ29" i="16"/>
  <c r="AN29" i="23" s="1"/>
  <c r="LA29" i="16"/>
  <c r="AO29" i="23" s="1"/>
  <c r="LB29" i="16"/>
  <c r="KY30" i="16"/>
  <c r="KZ30" i="16"/>
  <c r="AN30" i="23" s="1"/>
  <c r="LA30" i="16"/>
  <c r="LB30" i="16"/>
  <c r="KY31" i="16"/>
  <c r="AM31" i="23" s="1"/>
  <c r="KZ31" i="16"/>
  <c r="AN31" i="23" s="1"/>
  <c r="LA31" i="16"/>
  <c r="AO31" i="23" s="1"/>
  <c r="LB31" i="16"/>
  <c r="KY32" i="16"/>
  <c r="KZ32" i="16"/>
  <c r="AN32" i="23" s="1"/>
  <c r="LA32" i="16"/>
  <c r="LB32" i="16"/>
  <c r="KY33" i="16"/>
  <c r="AM33" i="23" s="1"/>
  <c r="KZ33" i="16"/>
  <c r="AN33" i="23" s="1"/>
  <c r="LA33" i="16"/>
  <c r="AO33" i="23" s="1"/>
  <c r="LB33" i="16"/>
  <c r="KY34" i="16"/>
  <c r="KZ34" i="16"/>
  <c r="AN34" i="23" s="1"/>
  <c r="LA34" i="16"/>
  <c r="LB34" i="16"/>
  <c r="KY35" i="16"/>
  <c r="KZ35" i="16"/>
  <c r="AN35" i="23" s="1"/>
  <c r="LA35" i="16"/>
  <c r="AO35" i="23" s="1"/>
  <c r="LB35" i="16"/>
  <c r="KY36" i="16"/>
  <c r="KZ36" i="16"/>
  <c r="AN36" i="23" s="1"/>
  <c r="LA36" i="16"/>
  <c r="LB36" i="16"/>
  <c r="KY37" i="16"/>
  <c r="KZ37" i="16"/>
  <c r="AN37" i="23" s="1"/>
  <c r="LA37" i="16"/>
  <c r="AO37" i="23" s="1"/>
  <c r="LB37" i="16"/>
  <c r="KY38" i="16"/>
  <c r="KZ38" i="16"/>
  <c r="AN38" i="23" s="1"/>
  <c r="LA38" i="16"/>
  <c r="LB38" i="16"/>
  <c r="KY39" i="16"/>
  <c r="KZ39" i="16"/>
  <c r="AN39" i="23" s="1"/>
  <c r="LA39" i="16"/>
  <c r="AO39" i="23" s="1"/>
  <c r="LB39" i="16"/>
  <c r="KY40" i="16"/>
  <c r="KZ40" i="16"/>
  <c r="AN40" i="23" s="1"/>
  <c r="LA40" i="16"/>
  <c r="LB40" i="16"/>
  <c r="KY41" i="16"/>
  <c r="KZ41" i="16"/>
  <c r="AN41" i="23" s="1"/>
  <c r="LA41" i="16"/>
  <c r="AO41" i="23" s="1"/>
  <c r="LB41" i="16"/>
  <c r="KY42" i="16"/>
  <c r="KZ42" i="16"/>
  <c r="AN42" i="23" s="1"/>
  <c r="LA42" i="16"/>
  <c r="LB42" i="16"/>
  <c r="KY43" i="16"/>
  <c r="KZ43" i="16"/>
  <c r="AN43" i="23" s="1"/>
  <c r="LA43" i="16"/>
  <c r="AO43" i="23" s="1"/>
  <c r="LB43" i="16"/>
  <c r="KY44" i="16"/>
  <c r="KZ44" i="16"/>
  <c r="AN44" i="23" s="1"/>
  <c r="LA44" i="16"/>
  <c r="LB44" i="16"/>
  <c r="KY45" i="16"/>
  <c r="AM45" i="23" s="1"/>
  <c r="KZ45" i="16"/>
  <c r="AN45" i="23" s="1"/>
  <c r="LA45" i="16"/>
  <c r="AO45" i="23" s="1"/>
  <c r="LB45" i="16"/>
  <c r="KY46" i="16"/>
  <c r="KZ46" i="16"/>
  <c r="AN46" i="23" s="1"/>
  <c r="LA46" i="16"/>
  <c r="LB46" i="16"/>
  <c r="KY49" i="16"/>
  <c r="AM49" i="23" s="1"/>
  <c r="KZ49" i="16"/>
  <c r="LA49" i="16"/>
  <c r="AO49" i="23" s="1"/>
  <c r="LB49" i="16"/>
  <c r="KY50" i="16"/>
  <c r="KZ50" i="16"/>
  <c r="AN50" i="23" s="1"/>
  <c r="LA50" i="16"/>
  <c r="LB50" i="16"/>
  <c r="KY51" i="16"/>
  <c r="KZ51" i="16"/>
  <c r="AN51" i="23" s="1"/>
  <c r="LA51" i="16"/>
  <c r="AO51" i="23" s="1"/>
  <c r="LB51" i="16"/>
  <c r="KY52" i="16"/>
  <c r="KZ52" i="16"/>
  <c r="AN52" i="23" s="1"/>
  <c r="LA52" i="16"/>
  <c r="LB52" i="16"/>
  <c r="KY53" i="16"/>
  <c r="AM53" i="23" s="1"/>
  <c r="KZ53" i="16"/>
  <c r="AN53" i="23" s="1"/>
  <c r="LA53" i="16"/>
  <c r="AO53" i="23" s="1"/>
  <c r="LB53" i="16"/>
  <c r="KY54" i="16"/>
  <c r="KZ54" i="16"/>
  <c r="AN54" i="23" s="1"/>
  <c r="LA54" i="16"/>
  <c r="LB54" i="16"/>
  <c r="KY55" i="16"/>
  <c r="AM55" i="23" s="1"/>
  <c r="KZ55" i="16"/>
  <c r="AN55" i="23" s="1"/>
  <c r="LA55" i="16"/>
  <c r="AO55" i="23" s="1"/>
  <c r="LB55" i="16"/>
  <c r="KY56" i="16"/>
  <c r="KZ56" i="16"/>
  <c r="AN56" i="23" s="1"/>
  <c r="LA56" i="16"/>
  <c r="LB56" i="16"/>
  <c r="KY57" i="16"/>
  <c r="KZ57" i="16"/>
  <c r="AN57" i="23" s="1"/>
  <c r="LA57" i="16"/>
  <c r="AO57" i="23" s="1"/>
  <c r="LB57" i="16"/>
  <c r="KY58" i="16"/>
  <c r="KZ58" i="16"/>
  <c r="AN58" i="23" s="1"/>
  <c r="LA58" i="16"/>
  <c r="LB58" i="16"/>
  <c r="KY59" i="16"/>
  <c r="AM59" i="23" s="1"/>
  <c r="KZ59" i="16"/>
  <c r="AN59" i="23" s="1"/>
  <c r="LA59" i="16"/>
  <c r="AO59" i="23" s="1"/>
  <c r="LB59" i="16"/>
  <c r="KY61" i="16"/>
  <c r="KZ61" i="16"/>
  <c r="LA61" i="16"/>
  <c r="LB61" i="16"/>
  <c r="KY62" i="16"/>
  <c r="AM62" i="23" s="1"/>
  <c r="KZ62" i="16"/>
  <c r="AN62" i="23" s="1"/>
  <c r="LA62" i="16"/>
  <c r="LB62" i="16"/>
  <c r="KY63" i="16"/>
  <c r="KZ63" i="16"/>
  <c r="AN63" i="23" s="1"/>
  <c r="LA63" i="16"/>
  <c r="AO63" i="23" s="1"/>
  <c r="LB63" i="16"/>
  <c r="KY64" i="16"/>
  <c r="AM64" i="23" s="1"/>
  <c r="KZ64" i="16"/>
  <c r="AN64" i="23" s="1"/>
  <c r="LA64" i="16"/>
  <c r="LB64" i="16"/>
  <c r="KY65" i="16"/>
  <c r="KZ65" i="16"/>
  <c r="AN65" i="23" s="1"/>
  <c r="LA65" i="16"/>
  <c r="AO65" i="23" s="1"/>
  <c r="LB65" i="16"/>
  <c r="KY66" i="16"/>
  <c r="AM66" i="23" s="1"/>
  <c r="KZ66" i="16"/>
  <c r="AN66" i="23" s="1"/>
  <c r="LA66" i="16"/>
  <c r="LB66" i="16"/>
  <c r="KY69" i="16"/>
  <c r="KZ69" i="16"/>
  <c r="LA69" i="16"/>
  <c r="AO69" i="23" s="1"/>
  <c r="LB69" i="16"/>
  <c r="KY70" i="16"/>
  <c r="KZ70" i="16"/>
  <c r="AN70" i="23" s="1"/>
  <c r="LA70" i="16"/>
  <c r="LB70" i="16"/>
  <c r="KY71" i="16"/>
  <c r="KZ71" i="16"/>
  <c r="AN71" i="23" s="1"/>
  <c r="LA71" i="16"/>
  <c r="AO71" i="23" s="1"/>
  <c r="LB71" i="16"/>
  <c r="KY73" i="16"/>
  <c r="KZ73" i="16"/>
  <c r="AN73" i="23" s="1"/>
  <c r="LA73" i="16"/>
  <c r="LB73" i="16"/>
  <c r="KY74" i="16"/>
  <c r="KZ74" i="16"/>
  <c r="AN74" i="23" s="1"/>
  <c r="LA74" i="16"/>
  <c r="LB74" i="16"/>
  <c r="KY75" i="16"/>
  <c r="KZ75" i="16"/>
  <c r="AN75" i="23" s="1"/>
  <c r="LA75" i="16"/>
  <c r="AO75" i="23" s="1"/>
  <c r="LB75" i="16"/>
  <c r="KY77" i="16"/>
  <c r="KZ77" i="16"/>
  <c r="LA77" i="16"/>
  <c r="LB77" i="16"/>
  <c r="KY78" i="16"/>
  <c r="KZ78" i="16"/>
  <c r="AN78" i="23" s="1"/>
  <c r="LA78" i="16"/>
  <c r="LB78" i="16"/>
  <c r="KY79" i="16"/>
  <c r="KZ79" i="16"/>
  <c r="AN79" i="23" s="1"/>
  <c r="LA79" i="16"/>
  <c r="AO79" i="23" s="1"/>
  <c r="LB79" i="16"/>
  <c r="KY81" i="16"/>
  <c r="KZ81" i="16"/>
  <c r="AN81" i="23" s="1"/>
  <c r="LA81" i="16"/>
  <c r="LB81" i="16"/>
  <c r="KY82" i="16"/>
  <c r="KZ82" i="16"/>
  <c r="AN82" i="23" s="1"/>
  <c r="LA82" i="16"/>
  <c r="LB82" i="16"/>
  <c r="KY83" i="16"/>
  <c r="KZ83" i="16"/>
  <c r="AN83" i="23" s="1"/>
  <c r="LA83" i="16"/>
  <c r="AO83" i="23" s="1"/>
  <c r="LB83" i="16"/>
  <c r="KY84" i="16"/>
  <c r="KZ84" i="16"/>
  <c r="AN84" i="23" s="1"/>
  <c r="LA84" i="16"/>
  <c r="LB84" i="16"/>
  <c r="KY85" i="16"/>
  <c r="KZ85" i="16"/>
  <c r="AN85" i="23" s="1"/>
  <c r="LA85" i="16"/>
  <c r="AO85" i="23" s="1"/>
  <c r="LB85" i="16"/>
  <c r="KY87" i="16"/>
  <c r="KZ87" i="16"/>
  <c r="LA87" i="16"/>
  <c r="LB87" i="16"/>
  <c r="KY88" i="16"/>
  <c r="KZ88" i="16"/>
  <c r="AN88" i="23" s="1"/>
  <c r="LA88" i="16"/>
  <c r="LB88" i="16"/>
  <c r="KY89" i="16"/>
  <c r="KZ89" i="16"/>
  <c r="AN89" i="23" s="1"/>
  <c r="LA89" i="16"/>
  <c r="AO89" i="23" s="1"/>
  <c r="LB89" i="16"/>
  <c r="KY90" i="16"/>
  <c r="KZ90" i="16"/>
  <c r="AN90" i="23" s="1"/>
  <c r="LA90" i="16"/>
  <c r="LB90" i="16"/>
  <c r="KY91" i="16"/>
  <c r="KZ91" i="16"/>
  <c r="AN91" i="23" s="1"/>
  <c r="LA91" i="16"/>
  <c r="AO91" i="23" s="1"/>
  <c r="LB91" i="16"/>
  <c r="KY92" i="16"/>
  <c r="KZ92" i="16"/>
  <c r="LA92" i="16"/>
  <c r="LB92" i="16"/>
  <c r="KY93" i="16"/>
  <c r="KZ93" i="16"/>
  <c r="AN93" i="23" s="1"/>
  <c r="LA93" i="16"/>
  <c r="AO93" i="23" s="1"/>
  <c r="LB93" i="16"/>
  <c r="KY94" i="16"/>
  <c r="KZ94" i="16"/>
  <c r="AN94" i="23" s="1"/>
  <c r="LA94" i="16"/>
  <c r="LB94" i="16"/>
  <c r="KY95" i="16"/>
  <c r="KZ95" i="16"/>
  <c r="AN95" i="23" s="1"/>
  <c r="LA95" i="16"/>
  <c r="AO95" i="23" s="1"/>
  <c r="LB95" i="16"/>
  <c r="KY96" i="16"/>
  <c r="KZ96" i="16"/>
  <c r="AN96" i="23" s="1"/>
  <c r="LA96" i="16"/>
  <c r="LB96" i="16"/>
  <c r="KY97" i="16"/>
  <c r="KZ97" i="16"/>
  <c r="AN97" i="23" s="1"/>
  <c r="LA97" i="16"/>
  <c r="AO97" i="23" s="1"/>
  <c r="LB97" i="16"/>
  <c r="KY100" i="16"/>
  <c r="KZ100" i="16"/>
  <c r="AN100" i="23" s="1"/>
  <c r="LA100" i="16"/>
  <c r="LB100" i="16"/>
  <c r="KY101" i="16"/>
  <c r="KZ101" i="16"/>
  <c r="AN101" i="23" s="1"/>
  <c r="LA101" i="16"/>
  <c r="AO101" i="23" s="1"/>
  <c r="LB101" i="16"/>
  <c r="KY102" i="16"/>
  <c r="KZ102" i="16"/>
  <c r="AN102" i="23" s="1"/>
  <c r="LA102" i="16"/>
  <c r="LB102" i="16"/>
  <c r="KY103" i="16"/>
  <c r="KZ103" i="16"/>
  <c r="AN103" i="23" s="1"/>
  <c r="LA103" i="16"/>
  <c r="AO103" i="23" s="1"/>
  <c r="LB103" i="16"/>
  <c r="KY104" i="16"/>
  <c r="KZ104" i="16"/>
  <c r="AN104" i="23" s="1"/>
  <c r="LA104" i="16"/>
  <c r="LB104" i="16"/>
  <c r="KY105" i="16"/>
  <c r="KZ105" i="16"/>
  <c r="AN105" i="23" s="1"/>
  <c r="LA105" i="16"/>
  <c r="AO105" i="23" s="1"/>
  <c r="LB105" i="16"/>
  <c r="KY106" i="16"/>
  <c r="KZ106" i="16"/>
  <c r="AN106" i="23" s="1"/>
  <c r="LA106" i="16"/>
  <c r="LB106" i="16"/>
  <c r="KY107" i="16"/>
  <c r="KZ107" i="16"/>
  <c r="AN107" i="23" s="1"/>
  <c r="LA107" i="16"/>
  <c r="AO107" i="23" s="1"/>
  <c r="LB107" i="16"/>
  <c r="KY108" i="16"/>
  <c r="KZ108" i="16"/>
  <c r="AN108" i="23" s="1"/>
  <c r="LA108" i="16"/>
  <c r="LB108" i="16"/>
  <c r="KY109" i="16"/>
  <c r="KZ109" i="16"/>
  <c r="AN109" i="23" s="1"/>
  <c r="LA109" i="16"/>
  <c r="AO109" i="23" s="1"/>
  <c r="LB109" i="16"/>
  <c r="KY110" i="16"/>
  <c r="KZ110" i="16"/>
  <c r="AN110" i="23" s="1"/>
  <c r="LA110" i="16"/>
  <c r="LB110" i="16"/>
  <c r="KY111" i="16"/>
  <c r="KZ111" i="16"/>
  <c r="AN111" i="23" s="1"/>
  <c r="LA111" i="16"/>
  <c r="AO111" i="23" s="1"/>
  <c r="LB111" i="16"/>
  <c r="KY113" i="16"/>
  <c r="KZ113" i="16"/>
  <c r="LA113" i="16"/>
  <c r="LB113" i="16"/>
  <c r="KY114" i="16"/>
  <c r="AM114" i="23" s="1"/>
  <c r="KZ114" i="16"/>
  <c r="AN114" i="23" s="1"/>
  <c r="LA114" i="16"/>
  <c r="LB114" i="16"/>
  <c r="KY115" i="16"/>
  <c r="KZ115" i="16"/>
  <c r="AN115" i="23" s="1"/>
  <c r="LA115" i="16"/>
  <c r="AO115" i="23" s="1"/>
  <c r="LB115" i="16"/>
  <c r="KY118" i="16"/>
  <c r="AM118" i="23" s="1"/>
  <c r="KZ118" i="16"/>
  <c r="AN118" i="23" s="1"/>
  <c r="LA118" i="16"/>
  <c r="LB118" i="16"/>
  <c r="KY119" i="16"/>
  <c r="KZ119" i="16"/>
  <c r="AN119" i="23" s="1"/>
  <c r="LA119" i="16"/>
  <c r="LB119" i="16"/>
  <c r="KY121" i="16"/>
  <c r="KZ121" i="16"/>
  <c r="AN120" i="23" s="1"/>
  <c r="LA121" i="16"/>
  <c r="LB121" i="16"/>
  <c r="KY123" i="16"/>
  <c r="KZ123" i="16"/>
  <c r="AN122" i="23" s="1"/>
  <c r="LA123" i="16"/>
  <c r="LB123" i="16"/>
  <c r="KY124" i="16"/>
  <c r="AM123" i="23" s="1"/>
  <c r="KZ124" i="16"/>
  <c r="AN123" i="23" s="1"/>
  <c r="LA124" i="16"/>
  <c r="AO123" i="23" s="1"/>
  <c r="LB124" i="16"/>
  <c r="AP123" i="23" s="1"/>
  <c r="KY127" i="16"/>
  <c r="AM126" i="23" s="1"/>
  <c r="KZ127" i="16"/>
  <c r="KZ126" i="16" s="1"/>
  <c r="LA127" i="16"/>
  <c r="LA126" i="16" s="1"/>
  <c r="LB127" i="16"/>
  <c r="LB126" i="16" s="1"/>
  <c r="KY129" i="16"/>
  <c r="AM128" i="23" s="1"/>
  <c r="KZ129" i="16"/>
  <c r="KZ128" i="16" s="1"/>
  <c r="AN127" i="23" s="1"/>
  <c r="LA129" i="16"/>
  <c r="LA128" i="16" s="1"/>
  <c r="AO127" i="23" s="1"/>
  <c r="LB129" i="16"/>
  <c r="LB128" i="16" s="1"/>
  <c r="AP127" i="23" s="1"/>
  <c r="KY131" i="16"/>
  <c r="KZ131" i="16"/>
  <c r="LA131" i="16"/>
  <c r="AO130" i="23" s="1"/>
  <c r="LB131" i="16"/>
  <c r="KY132" i="16"/>
  <c r="KZ132" i="16"/>
  <c r="LA132" i="16"/>
  <c r="AO131" i="23" s="1"/>
  <c r="LB132" i="16"/>
  <c r="KY134" i="16"/>
  <c r="KY133" i="16" s="1"/>
  <c r="AM132" i="23" s="1"/>
  <c r="KZ134" i="16"/>
  <c r="KZ133" i="16" s="1"/>
  <c r="AN132" i="23" s="1"/>
  <c r="LA134" i="16"/>
  <c r="LA133" i="16" s="1"/>
  <c r="AO132" i="23" s="1"/>
  <c r="LB134" i="16"/>
  <c r="LB133" i="16" s="1"/>
  <c r="AP132" i="23" s="1"/>
  <c r="KY136" i="16"/>
  <c r="KZ136" i="16"/>
  <c r="LA136" i="16"/>
  <c r="LB136" i="16"/>
  <c r="KY137" i="16"/>
  <c r="KZ137" i="16"/>
  <c r="AN136" i="23" s="1"/>
  <c r="LA137" i="16"/>
  <c r="AO136" i="23" s="1"/>
  <c r="LB137" i="16"/>
  <c r="KY138" i="16"/>
  <c r="KZ138" i="16"/>
  <c r="AN137" i="23" s="1"/>
  <c r="LA138" i="16"/>
  <c r="AO137" i="23" s="1"/>
  <c r="LB138" i="16"/>
  <c r="KY139" i="16"/>
  <c r="KZ139" i="16"/>
  <c r="LA139" i="16"/>
  <c r="AO138" i="23" s="1"/>
  <c r="LB139" i="16"/>
  <c r="KY140" i="16"/>
  <c r="KZ140" i="16"/>
  <c r="LA140" i="16"/>
  <c r="AO139" i="23" s="1"/>
  <c r="LB140" i="16"/>
  <c r="GM135" i="16"/>
  <c r="GL135" i="16"/>
  <c r="GM133" i="16"/>
  <c r="GL133" i="16"/>
  <c r="GM130" i="16"/>
  <c r="GL130" i="16"/>
  <c r="GM128" i="16"/>
  <c r="GL128" i="16"/>
  <c r="GM126" i="16"/>
  <c r="GL126" i="16"/>
  <c r="GM122" i="16"/>
  <c r="GL122" i="16"/>
  <c r="GM117" i="16"/>
  <c r="GL117" i="16"/>
  <c r="GM112" i="16"/>
  <c r="GL112" i="16"/>
  <c r="GM99" i="16"/>
  <c r="GL99" i="16"/>
  <c r="GM86" i="16"/>
  <c r="GL86" i="16"/>
  <c r="GM80" i="16"/>
  <c r="GL80" i="16"/>
  <c r="GM76" i="16"/>
  <c r="GL76" i="16"/>
  <c r="GM72" i="16"/>
  <c r="GL72" i="16"/>
  <c r="GM68" i="16"/>
  <c r="GL68" i="16"/>
  <c r="GM60" i="16"/>
  <c r="GL60" i="16"/>
  <c r="GM48" i="16"/>
  <c r="GL48" i="16"/>
  <c r="GM21" i="16"/>
  <c r="GL21" i="16"/>
  <c r="GM17" i="16"/>
  <c r="GL17" i="16"/>
  <c r="GM14" i="16"/>
  <c r="GL14" i="16"/>
  <c r="GM12" i="16"/>
  <c r="GL12" i="16"/>
  <c r="GM8" i="16"/>
  <c r="GL8" i="16"/>
  <c r="GM5" i="16"/>
  <c r="GL5" i="16"/>
  <c r="GL4" i="16" s="1"/>
  <c r="EZ135" i="16"/>
  <c r="EY135" i="16"/>
  <c r="EZ133" i="16"/>
  <c r="EY133" i="16"/>
  <c r="EZ130" i="16"/>
  <c r="EY130" i="16"/>
  <c r="EZ128" i="16"/>
  <c r="EY128" i="16"/>
  <c r="EZ126" i="16"/>
  <c r="EY126" i="16"/>
  <c r="EZ122" i="16"/>
  <c r="EY122" i="16"/>
  <c r="EZ117" i="16"/>
  <c r="EY117" i="16"/>
  <c r="EZ112" i="16"/>
  <c r="EY112" i="16"/>
  <c r="EZ99" i="16"/>
  <c r="EY99" i="16"/>
  <c r="EZ86" i="16"/>
  <c r="EY86" i="16"/>
  <c r="EZ80" i="16"/>
  <c r="EY80" i="16"/>
  <c r="EZ76" i="16"/>
  <c r="EY76" i="16"/>
  <c r="EZ72" i="16"/>
  <c r="EY72" i="16"/>
  <c r="EZ68" i="16"/>
  <c r="EY68" i="16"/>
  <c r="EZ60" i="16"/>
  <c r="EY60" i="16"/>
  <c r="EZ48" i="16"/>
  <c r="EY48" i="16"/>
  <c r="EZ21" i="16"/>
  <c r="EY21" i="16"/>
  <c r="EZ17" i="16"/>
  <c r="EY17" i="16"/>
  <c r="EZ14" i="16"/>
  <c r="EY14" i="16"/>
  <c r="EZ12" i="16"/>
  <c r="EY12" i="16"/>
  <c r="EZ8" i="16"/>
  <c r="EY8" i="16"/>
  <c r="EZ5" i="16"/>
  <c r="EY5" i="16"/>
  <c r="AM6" i="23"/>
  <c r="AM9" i="23"/>
  <c r="AM11" i="23"/>
  <c r="AM15" i="23"/>
  <c r="AM18" i="23"/>
  <c r="AM20" i="23"/>
  <c r="AM23" i="23"/>
  <c r="AM25" i="23"/>
  <c r="AN25" i="23"/>
  <c r="AM27" i="23"/>
  <c r="AM35" i="23"/>
  <c r="AM37" i="23"/>
  <c r="AM39" i="23"/>
  <c r="AM41" i="23"/>
  <c r="AM43" i="23"/>
  <c r="AM51" i="23"/>
  <c r="AM57" i="23"/>
  <c r="AM70" i="23"/>
  <c r="AM75" i="23"/>
  <c r="AM78" i="23"/>
  <c r="AM81" i="23"/>
  <c r="AM83" i="23"/>
  <c r="AM85" i="23"/>
  <c r="AM88" i="23"/>
  <c r="AM90" i="23"/>
  <c r="AM92" i="23"/>
  <c r="AN92" i="23"/>
  <c r="AM94" i="23"/>
  <c r="AM96" i="23"/>
  <c r="AM100" i="23"/>
  <c r="AM102" i="23"/>
  <c r="AM104" i="23"/>
  <c r="AM106" i="23"/>
  <c r="AM108" i="23"/>
  <c r="AM110" i="23"/>
  <c r="AM115" i="23"/>
  <c r="AM119" i="23"/>
  <c r="AM136" i="23"/>
  <c r="AM138" i="23"/>
  <c r="AN138" i="23"/>
  <c r="AM3" i="23"/>
  <c r="AN3" i="23"/>
  <c r="AO3" i="23"/>
  <c r="AP3" i="23"/>
  <c r="AO6" i="23"/>
  <c r="AP6" i="23"/>
  <c r="AM7" i="23"/>
  <c r="AP7" i="23"/>
  <c r="AP9" i="23"/>
  <c r="AM10" i="23"/>
  <c r="AO10" i="23"/>
  <c r="AP10" i="23"/>
  <c r="AP11" i="23"/>
  <c r="AM13" i="23"/>
  <c r="AP13" i="23"/>
  <c r="AP15" i="23"/>
  <c r="AM16" i="23"/>
  <c r="AO16" i="23"/>
  <c r="AP16" i="23"/>
  <c r="AO18" i="23"/>
  <c r="AP18" i="23"/>
  <c r="AM19" i="23"/>
  <c r="AP19" i="23"/>
  <c r="AO20" i="23"/>
  <c r="AP20" i="23"/>
  <c r="AM22" i="23"/>
  <c r="AO22" i="23"/>
  <c r="AP22" i="23"/>
  <c r="AP23" i="23"/>
  <c r="AM24" i="23"/>
  <c r="AO24" i="23"/>
  <c r="AP24" i="23"/>
  <c r="AP25" i="23"/>
  <c r="AM26" i="23"/>
  <c r="AO26" i="23"/>
  <c r="AP26" i="23"/>
  <c r="AP27" i="23"/>
  <c r="AM28" i="23"/>
  <c r="AO28" i="23"/>
  <c r="AP28" i="23"/>
  <c r="AP29" i="23"/>
  <c r="AM30" i="23"/>
  <c r="AO30" i="23"/>
  <c r="AP30" i="23"/>
  <c r="AP31" i="23"/>
  <c r="AM32" i="23"/>
  <c r="AO32" i="23"/>
  <c r="AP32" i="23"/>
  <c r="AP33" i="23"/>
  <c r="AM34" i="23"/>
  <c r="AO34" i="23"/>
  <c r="AP34" i="23"/>
  <c r="AP35" i="23"/>
  <c r="AM36" i="23"/>
  <c r="AO36" i="23"/>
  <c r="AP36" i="23"/>
  <c r="AP37" i="23"/>
  <c r="AM38" i="23"/>
  <c r="AO38" i="23"/>
  <c r="AP38" i="23"/>
  <c r="AP39" i="23"/>
  <c r="AM40" i="23"/>
  <c r="AO40" i="23"/>
  <c r="AP40" i="23"/>
  <c r="AP41" i="23"/>
  <c r="AM42" i="23"/>
  <c r="AO42" i="23"/>
  <c r="AP42" i="23"/>
  <c r="AP43" i="23"/>
  <c r="AM44" i="23"/>
  <c r="AO44" i="23"/>
  <c r="AP44" i="23"/>
  <c r="AP45" i="23"/>
  <c r="AM46" i="23"/>
  <c r="AO46" i="23"/>
  <c r="AP46" i="23"/>
  <c r="AP49" i="23"/>
  <c r="AM50" i="23"/>
  <c r="AO50" i="23"/>
  <c r="AP50" i="23"/>
  <c r="AP51" i="23"/>
  <c r="AM52" i="23"/>
  <c r="AO52" i="23"/>
  <c r="AP52" i="23"/>
  <c r="AP53" i="23"/>
  <c r="AM54" i="23"/>
  <c r="AO54" i="23"/>
  <c r="AP54" i="23"/>
  <c r="AP55" i="23"/>
  <c r="AM56" i="23"/>
  <c r="AO56" i="23"/>
  <c r="AP56" i="23"/>
  <c r="AP57" i="23"/>
  <c r="AM58" i="23"/>
  <c r="AO58" i="23"/>
  <c r="AP58" i="23"/>
  <c r="AP59" i="23"/>
  <c r="AM61" i="23"/>
  <c r="AP61" i="23"/>
  <c r="AO62" i="23"/>
  <c r="AP62" i="23"/>
  <c r="AM63" i="23"/>
  <c r="AP63" i="23"/>
  <c r="AO64" i="23"/>
  <c r="AP64" i="23"/>
  <c r="AM65" i="23"/>
  <c r="AP65" i="23"/>
  <c r="AO66" i="23"/>
  <c r="AP66" i="23"/>
  <c r="AM69" i="23"/>
  <c r="AP69" i="23"/>
  <c r="AO70" i="23"/>
  <c r="AP70" i="23"/>
  <c r="AM71" i="23"/>
  <c r="AP71" i="23"/>
  <c r="AP73" i="23"/>
  <c r="AM74" i="23"/>
  <c r="AO74" i="23"/>
  <c r="AP74" i="23"/>
  <c r="AP75" i="23"/>
  <c r="AM77" i="23"/>
  <c r="AP77" i="23"/>
  <c r="AO78" i="23"/>
  <c r="AP78" i="23"/>
  <c r="AM79" i="23"/>
  <c r="AP79" i="23"/>
  <c r="AP81" i="23"/>
  <c r="AM82" i="23"/>
  <c r="AO82" i="23"/>
  <c r="AP82" i="23"/>
  <c r="AP83" i="23"/>
  <c r="AM84" i="23"/>
  <c r="AO84" i="23"/>
  <c r="AP84" i="23"/>
  <c r="AP85" i="23"/>
  <c r="AM87" i="23"/>
  <c r="AP87" i="23"/>
  <c r="AO88" i="23"/>
  <c r="AP88" i="23"/>
  <c r="AM89" i="23"/>
  <c r="AP89" i="23"/>
  <c r="AO90" i="23"/>
  <c r="AP90" i="23"/>
  <c r="AM91" i="23"/>
  <c r="AP91" i="23"/>
  <c r="AO92" i="23"/>
  <c r="AP92" i="23"/>
  <c r="AM93" i="23"/>
  <c r="AP93" i="23"/>
  <c r="AO94" i="23"/>
  <c r="AP94" i="23"/>
  <c r="AM95" i="23"/>
  <c r="AP95" i="23"/>
  <c r="AO96" i="23"/>
  <c r="AP96" i="23"/>
  <c r="AM97" i="23"/>
  <c r="AP97" i="23"/>
  <c r="AO100" i="23"/>
  <c r="AP100" i="23"/>
  <c r="AM101" i="23"/>
  <c r="AP101" i="23"/>
  <c r="AO102" i="23"/>
  <c r="AP102" i="23"/>
  <c r="AM103" i="23"/>
  <c r="AP103" i="23"/>
  <c r="AO104" i="23"/>
  <c r="AP104" i="23"/>
  <c r="AM105" i="23"/>
  <c r="AP105" i="23"/>
  <c r="AO106" i="23"/>
  <c r="AP106" i="23"/>
  <c r="AM107" i="23"/>
  <c r="AP107" i="23"/>
  <c r="AO108" i="23"/>
  <c r="AP108" i="23"/>
  <c r="AM109" i="23"/>
  <c r="AP109" i="23"/>
  <c r="AO110" i="23"/>
  <c r="AP110" i="23"/>
  <c r="AM111" i="23"/>
  <c r="AP111" i="23"/>
  <c r="AP113" i="23"/>
  <c r="AO114" i="23"/>
  <c r="AP114" i="23"/>
  <c r="AP115" i="23"/>
  <c r="AO118" i="23"/>
  <c r="AP118" i="23"/>
  <c r="AP119" i="23"/>
  <c r="AM120" i="23"/>
  <c r="AO120" i="23"/>
  <c r="AP120" i="23"/>
  <c r="AO122" i="23"/>
  <c r="AP122" i="23"/>
  <c r="AO126" i="23"/>
  <c r="AP126" i="23"/>
  <c r="AO128" i="23"/>
  <c r="AP128" i="23"/>
  <c r="AP130" i="23"/>
  <c r="AM131" i="23"/>
  <c r="AP131" i="23"/>
  <c r="AP133" i="23"/>
  <c r="AM135" i="23"/>
  <c r="AP135" i="23"/>
  <c r="AP136" i="23"/>
  <c r="AM137" i="23"/>
  <c r="AP137" i="23"/>
  <c r="AP138" i="23"/>
  <c r="AM139" i="23"/>
  <c r="AN139" i="23"/>
  <c r="AP139" i="23"/>
  <c r="AM140" i="23"/>
  <c r="AN140" i="23"/>
  <c r="AO140" i="23"/>
  <c r="AP140" i="23"/>
  <c r="AM161" i="4"/>
  <c r="AM154" i="4"/>
  <c r="AM152" i="4"/>
  <c r="AM151" i="4"/>
  <c r="AM149" i="4"/>
  <c r="AM139" i="4"/>
  <c r="AM137" i="4"/>
  <c r="AM135" i="4"/>
  <c r="AM133" i="4"/>
  <c r="AM131" i="4"/>
  <c r="AM126" i="4"/>
  <c r="AM121" i="4"/>
  <c r="AM94" i="4"/>
  <c r="AM93" i="4" s="1"/>
  <c r="AM88" i="4"/>
  <c r="AM86" i="4"/>
  <c r="AM81" i="4"/>
  <c r="AM80" i="4"/>
  <c r="AM73" i="4"/>
  <c r="AM68" i="4"/>
  <c r="AM63" i="4"/>
  <c r="AM57" i="4"/>
  <c r="AM26" i="4"/>
  <c r="AM25" i="4" s="1"/>
  <c r="AM20" i="4"/>
  <c r="AM17" i="4"/>
  <c r="AM14" i="4"/>
  <c r="AM12" i="4"/>
  <c r="AM10" i="4"/>
  <c r="AM8" i="4"/>
  <c r="AM6" i="4"/>
  <c r="AM135" i="16"/>
  <c r="AL135" i="16"/>
  <c r="AM133" i="16"/>
  <c r="AL133" i="16"/>
  <c r="AM130" i="16"/>
  <c r="AL130" i="16"/>
  <c r="AM128" i="16"/>
  <c r="AL128" i="16"/>
  <c r="AM126" i="16"/>
  <c r="AL126" i="16"/>
  <c r="AM122" i="16"/>
  <c r="AL122" i="16"/>
  <c r="AM117" i="16"/>
  <c r="AL117" i="16"/>
  <c r="AM112" i="16"/>
  <c r="AL112" i="16"/>
  <c r="AM99" i="16"/>
  <c r="AL99" i="16"/>
  <c r="AM86" i="16"/>
  <c r="AL86" i="16"/>
  <c r="AM80" i="16"/>
  <c r="AL80" i="16"/>
  <c r="AM76" i="16"/>
  <c r="AL76" i="16"/>
  <c r="AM72" i="16"/>
  <c r="AL72" i="16"/>
  <c r="AM68" i="16"/>
  <c r="AL68" i="16"/>
  <c r="AM60" i="16"/>
  <c r="AL60" i="16"/>
  <c r="AM48" i="16"/>
  <c r="AL48" i="16"/>
  <c r="AM21" i="16"/>
  <c r="AL21" i="16"/>
  <c r="AM17" i="16"/>
  <c r="AL17" i="16"/>
  <c r="AM14" i="16"/>
  <c r="AL14" i="16"/>
  <c r="AM12" i="16"/>
  <c r="AL12" i="16"/>
  <c r="AM8" i="16"/>
  <c r="AL8" i="16"/>
  <c r="AM5" i="16"/>
  <c r="AL5" i="16"/>
  <c r="BZ135" i="16"/>
  <c r="BY135" i="16"/>
  <c r="BZ133" i="16"/>
  <c r="BY133" i="16"/>
  <c r="BZ130" i="16"/>
  <c r="BY130" i="16"/>
  <c r="BZ128" i="16"/>
  <c r="BY128" i="16"/>
  <c r="BZ126" i="16"/>
  <c r="BY126" i="16"/>
  <c r="BZ122" i="16"/>
  <c r="BY122" i="16"/>
  <c r="BZ117" i="16"/>
  <c r="BZ116" i="16" s="1"/>
  <c r="BY117" i="16"/>
  <c r="BZ112" i="16"/>
  <c r="BY112" i="16"/>
  <c r="BZ99" i="16"/>
  <c r="BY99" i="16"/>
  <c r="BZ86" i="16"/>
  <c r="BY86" i="16"/>
  <c r="BZ80" i="16"/>
  <c r="BY80" i="16"/>
  <c r="BZ76" i="16"/>
  <c r="BY76" i="16"/>
  <c r="BZ72" i="16"/>
  <c r="BY72" i="16"/>
  <c r="BZ68" i="16"/>
  <c r="BY68" i="16"/>
  <c r="BZ60" i="16"/>
  <c r="BY60" i="16"/>
  <c r="BZ48" i="16"/>
  <c r="BY48" i="16"/>
  <c r="BZ21" i="16"/>
  <c r="BY21" i="16"/>
  <c r="BZ17" i="16"/>
  <c r="BY17" i="16"/>
  <c r="BZ14" i="16"/>
  <c r="BY14" i="16"/>
  <c r="BZ12" i="16"/>
  <c r="BY12" i="16"/>
  <c r="BZ8" i="16"/>
  <c r="BY8" i="16"/>
  <c r="BZ5" i="16"/>
  <c r="BY5" i="16"/>
  <c r="DM135" i="16"/>
  <c r="DL135" i="16"/>
  <c r="DM133" i="16"/>
  <c r="DL133" i="16"/>
  <c r="DM130" i="16"/>
  <c r="DL130" i="16"/>
  <c r="DM128" i="16"/>
  <c r="DL128" i="16"/>
  <c r="DM126" i="16"/>
  <c r="DL126" i="16"/>
  <c r="DM122" i="16"/>
  <c r="DL122" i="16"/>
  <c r="DM117" i="16"/>
  <c r="DL117" i="16"/>
  <c r="DM112" i="16"/>
  <c r="DL112" i="16"/>
  <c r="DM99" i="16"/>
  <c r="DL99" i="16"/>
  <c r="DM86" i="16"/>
  <c r="DL86" i="16"/>
  <c r="DM80" i="16"/>
  <c r="DL80" i="16"/>
  <c r="DM76" i="16"/>
  <c r="DL76" i="16"/>
  <c r="DM72" i="16"/>
  <c r="DL72" i="16"/>
  <c r="DM68" i="16"/>
  <c r="DL68" i="16"/>
  <c r="DM60" i="16"/>
  <c r="DL60" i="16"/>
  <c r="DM48" i="16"/>
  <c r="DL48" i="16"/>
  <c r="DM21" i="16"/>
  <c r="DL21" i="16"/>
  <c r="DM17" i="16"/>
  <c r="DL17" i="16"/>
  <c r="DM14" i="16"/>
  <c r="DL14" i="16"/>
  <c r="DM12" i="16"/>
  <c r="DL12" i="16"/>
  <c r="DM8" i="16"/>
  <c r="DL8" i="16"/>
  <c r="DM5" i="16"/>
  <c r="DL5" i="16"/>
  <c r="HZ135" i="16"/>
  <c r="HY135" i="16"/>
  <c r="HZ133" i="16"/>
  <c r="HY133" i="16"/>
  <c r="HZ130" i="16"/>
  <c r="HY130" i="16"/>
  <c r="HZ128" i="16"/>
  <c r="HY128" i="16"/>
  <c r="HZ126" i="16"/>
  <c r="HY126" i="16"/>
  <c r="HZ122" i="16"/>
  <c r="HY122" i="16"/>
  <c r="HZ117" i="16"/>
  <c r="HY117" i="16"/>
  <c r="HZ112" i="16"/>
  <c r="HY112" i="16"/>
  <c r="HZ99" i="16"/>
  <c r="HY99" i="16"/>
  <c r="HZ86" i="16"/>
  <c r="HY86" i="16"/>
  <c r="HZ80" i="16"/>
  <c r="HY80" i="16"/>
  <c r="HZ76" i="16"/>
  <c r="HY76" i="16"/>
  <c r="HZ72" i="16"/>
  <c r="HY72" i="16"/>
  <c r="HZ68" i="16"/>
  <c r="HY68" i="16"/>
  <c r="HZ60" i="16"/>
  <c r="HY60" i="16"/>
  <c r="HZ48" i="16"/>
  <c r="HY48" i="16"/>
  <c r="HZ21" i="16"/>
  <c r="HY21" i="16"/>
  <c r="HZ17" i="16"/>
  <c r="HY17" i="16"/>
  <c r="HZ14" i="16"/>
  <c r="HY14" i="16"/>
  <c r="HZ12" i="16"/>
  <c r="HY12" i="16"/>
  <c r="HZ8" i="16"/>
  <c r="HY8" i="16"/>
  <c r="HZ5" i="16"/>
  <c r="HY5" i="16"/>
  <c r="JN135" i="16"/>
  <c r="JN133" i="16"/>
  <c r="JN130" i="16"/>
  <c r="JN128" i="16"/>
  <c r="JN126" i="16"/>
  <c r="JN122" i="16"/>
  <c r="JN117" i="16"/>
  <c r="JN112" i="16"/>
  <c r="JN99" i="16"/>
  <c r="JN86" i="16"/>
  <c r="JN80" i="16"/>
  <c r="JN76" i="16"/>
  <c r="JN72" i="16"/>
  <c r="JN68" i="16"/>
  <c r="JN60" i="16"/>
  <c r="JN48" i="16"/>
  <c r="JN47" i="16" s="1"/>
  <c r="JN21" i="16"/>
  <c r="JN17" i="16"/>
  <c r="JN14" i="16"/>
  <c r="JN12" i="16"/>
  <c r="JN8" i="16"/>
  <c r="JN5" i="16"/>
  <c r="JM135" i="16"/>
  <c r="JM99" i="16"/>
  <c r="JM86" i="16"/>
  <c r="JM80" i="16"/>
  <c r="JM76" i="16"/>
  <c r="JM72" i="16"/>
  <c r="JM68" i="16"/>
  <c r="JM60" i="16"/>
  <c r="JM48" i="16"/>
  <c r="JM21" i="16"/>
  <c r="JM17" i="16"/>
  <c r="JM14" i="16"/>
  <c r="JM12" i="16"/>
  <c r="JM8" i="16"/>
  <c r="JM5" i="16"/>
  <c r="LB130" i="16" l="1"/>
  <c r="KY128" i="16"/>
  <c r="AM127" i="23" s="1"/>
  <c r="KY126" i="16"/>
  <c r="KY122" i="16"/>
  <c r="AM121" i="23" s="1"/>
  <c r="LA17" i="16"/>
  <c r="LA5" i="16"/>
  <c r="AM67" i="4"/>
  <c r="AK159" i="4"/>
  <c r="LB122" i="16"/>
  <c r="AP121" i="23" s="1"/>
  <c r="GM4" i="16"/>
  <c r="AN128" i="23"/>
  <c r="GL116" i="16"/>
  <c r="LA86" i="16"/>
  <c r="LA76" i="16"/>
  <c r="LA60" i="16"/>
  <c r="EY116" i="16"/>
  <c r="EY125" i="16"/>
  <c r="GL98" i="16"/>
  <c r="LB125" i="16"/>
  <c r="KY117" i="16"/>
  <c r="KY116" i="16" s="1"/>
  <c r="AM116" i="23" s="1"/>
  <c r="KY99" i="16"/>
  <c r="KY86" i="16"/>
  <c r="KY76" i="16"/>
  <c r="KY68" i="16"/>
  <c r="KY60" i="16"/>
  <c r="KY21" i="16"/>
  <c r="EZ47" i="16"/>
  <c r="EZ125" i="16"/>
  <c r="GM98" i="16"/>
  <c r="KY130" i="16"/>
  <c r="AM129" i="23" s="1"/>
  <c r="LB112" i="16"/>
  <c r="LB80" i="16"/>
  <c r="LB72" i="16"/>
  <c r="LB48" i="16"/>
  <c r="LB17" i="16"/>
  <c r="AP17" i="23" s="1"/>
  <c r="LB14" i="16"/>
  <c r="AP14" i="23" s="1"/>
  <c r="LB8" i="16"/>
  <c r="LB5" i="16"/>
  <c r="GL67" i="16"/>
  <c r="LB135" i="16"/>
  <c r="LA117" i="16"/>
  <c r="AO117" i="23" s="1"/>
  <c r="LA112" i="16"/>
  <c r="LA80" i="16"/>
  <c r="AO80" i="23" s="1"/>
  <c r="LA72" i="16"/>
  <c r="AO72" i="23" s="1"/>
  <c r="LA21" i="16"/>
  <c r="LA14" i="16"/>
  <c r="LA8" i="16"/>
  <c r="GM67" i="16"/>
  <c r="LA135" i="16"/>
  <c r="BY67" i="16"/>
  <c r="EY98" i="16"/>
  <c r="GL47" i="16"/>
  <c r="GL125" i="16"/>
  <c r="KZ135" i="16"/>
  <c r="KY112" i="16"/>
  <c r="AM112" i="23" s="1"/>
  <c r="KY80" i="16"/>
  <c r="KY72" i="16"/>
  <c r="AM72" i="23" s="1"/>
  <c r="KY48" i="16"/>
  <c r="AM48" i="23" s="1"/>
  <c r="KY17" i="16"/>
  <c r="AM17" i="23" s="1"/>
  <c r="KY14" i="16"/>
  <c r="KY8" i="16"/>
  <c r="KY5" i="16"/>
  <c r="EZ98" i="16"/>
  <c r="GM47" i="16"/>
  <c r="GM116" i="16"/>
  <c r="GM125" i="16"/>
  <c r="KY135" i="16"/>
  <c r="LB117" i="16"/>
  <c r="LB116" i="16" s="1"/>
  <c r="LB99" i="16"/>
  <c r="LB98" i="16" s="1"/>
  <c r="LB86" i="16"/>
  <c r="LB76" i="16"/>
  <c r="LB68" i="16"/>
  <c r="LB60" i="16"/>
  <c r="LB21" i="16"/>
  <c r="KZ130" i="16"/>
  <c r="AN129" i="23" s="1"/>
  <c r="KZ117" i="16"/>
  <c r="AM98" i="16"/>
  <c r="KZ112" i="16"/>
  <c r="AN112" i="23" s="1"/>
  <c r="KZ86" i="16"/>
  <c r="AN86" i="23" s="1"/>
  <c r="AN87" i="23"/>
  <c r="KZ80" i="16"/>
  <c r="AN80" i="23" s="1"/>
  <c r="KZ76" i="16"/>
  <c r="AN76" i="23" s="1"/>
  <c r="AN77" i="23"/>
  <c r="KZ68" i="16"/>
  <c r="AN68" i="23" s="1"/>
  <c r="KZ60" i="16"/>
  <c r="AN60" i="23" s="1"/>
  <c r="KZ48" i="16"/>
  <c r="AN48" i="23" s="1"/>
  <c r="KZ8" i="16"/>
  <c r="AN8" i="23" s="1"/>
  <c r="KZ14" i="16"/>
  <c r="AN14" i="23" s="1"/>
  <c r="KY67" i="16"/>
  <c r="KY47" i="16"/>
  <c r="AM47" i="23" s="1"/>
  <c r="LB67" i="16"/>
  <c r="LA4" i="16"/>
  <c r="LA122" i="16"/>
  <c r="LA99" i="16"/>
  <c r="LA98" i="16" s="1"/>
  <c r="AO13" i="23"/>
  <c r="KZ122" i="16"/>
  <c r="AN121" i="23" s="1"/>
  <c r="KZ21" i="16"/>
  <c r="AN21" i="23" s="1"/>
  <c r="AO133" i="23"/>
  <c r="AO119" i="23"/>
  <c r="AO87" i="23"/>
  <c r="AO81" i="23"/>
  <c r="AO77" i="23"/>
  <c r="AO15" i="23"/>
  <c r="LA130" i="16"/>
  <c r="LA125" i="16" s="1"/>
  <c r="AO73" i="23"/>
  <c r="KZ5" i="16"/>
  <c r="AN131" i="23"/>
  <c r="AN69" i="23"/>
  <c r="AN13" i="23"/>
  <c r="AN49" i="23"/>
  <c r="KZ99" i="16"/>
  <c r="AO135" i="23"/>
  <c r="AO113" i="23"/>
  <c r="AO61" i="23"/>
  <c r="AO9" i="23"/>
  <c r="AN135" i="23"/>
  <c r="AN61" i="23"/>
  <c r="AO125" i="23"/>
  <c r="AN113" i="23"/>
  <c r="LA68" i="16"/>
  <c r="LA48" i="16"/>
  <c r="LA47" i="16" s="1"/>
  <c r="KZ17" i="16"/>
  <c r="AN17" i="23" s="1"/>
  <c r="AO23" i="23"/>
  <c r="AO19" i="23"/>
  <c r="KZ72" i="16"/>
  <c r="AN72" i="23" s="1"/>
  <c r="EY4" i="16"/>
  <c r="BZ47" i="16"/>
  <c r="AO134" i="23"/>
  <c r="AO129" i="23"/>
  <c r="EZ4" i="16"/>
  <c r="EZ116" i="16"/>
  <c r="BY4" i="16"/>
  <c r="BZ125" i="16"/>
  <c r="AN133" i="23"/>
  <c r="AN130" i="23"/>
  <c r="AN126" i="23"/>
  <c r="AN15" i="23"/>
  <c r="AN6" i="23"/>
  <c r="BZ4" i="16"/>
  <c r="AL67" i="16"/>
  <c r="AM133" i="23"/>
  <c r="AM130" i="23"/>
  <c r="AM122" i="23"/>
  <c r="AM113" i="23"/>
  <c r="AM73" i="23"/>
  <c r="AM47" i="16"/>
  <c r="AP129" i="23"/>
  <c r="AP112" i="23"/>
  <c r="EY47" i="16"/>
  <c r="EY67" i="16"/>
  <c r="BY98" i="16"/>
  <c r="AO17" i="23"/>
  <c r="AO5" i="23"/>
  <c r="EZ67" i="16"/>
  <c r="AP99" i="23"/>
  <c r="AM67" i="16"/>
  <c r="AP134" i="23"/>
  <c r="AO14" i="23"/>
  <c r="AO8" i="23"/>
  <c r="AO21" i="23"/>
  <c r="BZ98" i="16"/>
  <c r="AM116" i="16"/>
  <c r="AM125" i="16"/>
  <c r="AN134" i="23"/>
  <c r="AP86" i="23"/>
  <c r="AP76" i="23"/>
  <c r="AP68" i="23"/>
  <c r="AP60" i="23"/>
  <c r="AP21" i="23"/>
  <c r="AM8" i="23"/>
  <c r="AM5" i="23"/>
  <c r="AP72" i="23"/>
  <c r="AO112" i="23"/>
  <c r="AL47" i="16"/>
  <c r="AM80" i="23"/>
  <c r="AL4" i="16"/>
  <c r="AL116" i="16"/>
  <c r="AM134" i="23"/>
  <c r="AO121" i="23"/>
  <c r="AO86" i="23"/>
  <c r="AO76" i="23"/>
  <c r="AO68" i="23"/>
  <c r="AO60" i="23"/>
  <c r="AP8" i="23"/>
  <c r="AL125" i="16"/>
  <c r="AM4" i="16"/>
  <c r="AP80" i="23"/>
  <c r="BY125" i="16"/>
  <c r="AL98" i="16"/>
  <c r="AM86" i="23"/>
  <c r="AM76" i="23"/>
  <c r="AM60" i="23"/>
  <c r="AM21" i="23"/>
  <c r="AP98" i="23"/>
  <c r="AP48" i="23"/>
  <c r="AP125" i="23"/>
  <c r="AN125" i="23"/>
  <c r="AO48" i="23"/>
  <c r="AM68" i="23"/>
  <c r="AM125" i="23"/>
  <c r="AM130" i="4"/>
  <c r="AM16" i="4"/>
  <c r="AM5" i="4"/>
  <c r="DL47" i="16"/>
  <c r="DL125" i="16"/>
  <c r="DM47" i="16"/>
  <c r="DM125" i="16"/>
  <c r="DL4" i="16"/>
  <c r="DL116" i="16"/>
  <c r="DM4" i="16"/>
  <c r="DM116" i="16"/>
  <c r="DL98" i="16"/>
  <c r="BY47" i="16"/>
  <c r="BZ67" i="16"/>
  <c r="DM98" i="16"/>
  <c r="BY116" i="16"/>
  <c r="HZ98" i="16"/>
  <c r="JN125" i="16"/>
  <c r="HY47" i="16"/>
  <c r="HZ47" i="16"/>
  <c r="HZ125" i="16"/>
  <c r="HY4" i="16"/>
  <c r="HY116" i="16"/>
  <c r="JM98" i="16"/>
  <c r="JN116" i="16"/>
  <c r="DM67" i="16"/>
  <c r="JM47" i="16"/>
  <c r="HY98" i="16"/>
  <c r="DL67" i="16"/>
  <c r="JN98" i="16"/>
  <c r="HY125" i="16"/>
  <c r="HZ4" i="16"/>
  <c r="HZ116" i="16"/>
  <c r="JM125" i="16"/>
  <c r="HY67" i="16"/>
  <c r="HZ67" i="16"/>
  <c r="JM67" i="16"/>
  <c r="JN4" i="16"/>
  <c r="JN67" i="16"/>
  <c r="JM4" i="16"/>
  <c r="AL140" i="23"/>
  <c r="AK66" i="23"/>
  <c r="AJ66" i="23"/>
  <c r="AI66" i="23"/>
  <c r="AH66" i="23"/>
  <c r="AG66" i="23"/>
  <c r="AF66" i="23"/>
  <c r="AE66" i="23"/>
  <c r="AD66" i="23"/>
  <c r="AC66" i="23"/>
  <c r="AB66" i="23"/>
  <c r="AL3" i="23"/>
  <c r="KX140" i="16"/>
  <c r="AL139" i="23" s="1"/>
  <c r="KX139" i="16"/>
  <c r="AL138" i="23" s="1"/>
  <c r="KX138" i="16"/>
  <c r="AL137" i="23" s="1"/>
  <c r="KX137" i="16"/>
  <c r="AL136" i="23" s="1"/>
  <c r="KX136" i="16"/>
  <c r="AL135" i="23" s="1"/>
  <c r="KX134" i="16"/>
  <c r="KX133" i="16" s="1"/>
  <c r="AL132" i="23" s="1"/>
  <c r="KX132" i="16"/>
  <c r="KX131" i="16"/>
  <c r="AL130" i="23" s="1"/>
  <c r="KX129" i="16"/>
  <c r="KX128" i="16" s="1"/>
  <c r="AL127" i="23" s="1"/>
  <c r="KX127" i="16"/>
  <c r="KX126" i="16" s="1"/>
  <c r="AL125" i="23" s="1"/>
  <c r="KX124" i="16"/>
  <c r="AL123" i="23" s="1"/>
  <c r="KX123" i="16"/>
  <c r="AL122" i="23" s="1"/>
  <c r="KX121" i="16"/>
  <c r="AL120" i="23" s="1"/>
  <c r="KX119" i="16"/>
  <c r="AL119" i="23" s="1"/>
  <c r="KX118" i="16"/>
  <c r="AL118" i="23" s="1"/>
  <c r="KX115" i="16"/>
  <c r="AL115" i="23" s="1"/>
  <c r="KX114" i="16"/>
  <c r="AL114" i="23" s="1"/>
  <c r="KX113" i="16"/>
  <c r="KX111" i="16"/>
  <c r="AL111" i="23" s="1"/>
  <c r="KX110" i="16"/>
  <c r="AL110" i="23" s="1"/>
  <c r="KX109" i="16"/>
  <c r="AL109" i="23" s="1"/>
  <c r="KX108" i="16"/>
  <c r="AL108" i="23" s="1"/>
  <c r="KX107" i="16"/>
  <c r="AL107" i="23" s="1"/>
  <c r="KX106" i="16"/>
  <c r="AL106" i="23" s="1"/>
  <c r="KX105" i="16"/>
  <c r="AL105" i="23" s="1"/>
  <c r="KX104" i="16"/>
  <c r="AL104" i="23" s="1"/>
  <c r="KX103" i="16"/>
  <c r="AL103" i="23" s="1"/>
  <c r="KX102" i="16"/>
  <c r="AL102" i="23" s="1"/>
  <c r="KX101" i="16"/>
  <c r="AL101" i="23" s="1"/>
  <c r="KX100" i="16"/>
  <c r="AL100" i="23" s="1"/>
  <c r="KX97" i="16"/>
  <c r="AL97" i="23" s="1"/>
  <c r="KX96" i="16"/>
  <c r="AL96" i="23" s="1"/>
  <c r="KX95" i="16"/>
  <c r="AL95" i="23" s="1"/>
  <c r="KX94" i="16"/>
  <c r="AL94" i="23" s="1"/>
  <c r="KX93" i="16"/>
  <c r="AL93" i="23" s="1"/>
  <c r="KX92" i="16"/>
  <c r="AL92" i="23" s="1"/>
  <c r="KX91" i="16"/>
  <c r="AL91" i="23" s="1"/>
  <c r="KX90" i="16"/>
  <c r="AL90" i="23" s="1"/>
  <c r="KX89" i="16"/>
  <c r="AL89" i="23" s="1"/>
  <c r="KX88" i="16"/>
  <c r="AL88" i="23" s="1"/>
  <c r="KX87" i="16"/>
  <c r="AL87" i="23" s="1"/>
  <c r="KX85" i="16"/>
  <c r="AL85" i="23" s="1"/>
  <c r="KX84" i="16"/>
  <c r="AL84" i="23" s="1"/>
  <c r="KX83" i="16"/>
  <c r="AL83" i="23" s="1"/>
  <c r="KX82" i="16"/>
  <c r="AL82" i="23" s="1"/>
  <c r="KX81" i="16"/>
  <c r="AL81" i="23" s="1"/>
  <c r="KX79" i="16"/>
  <c r="AL79" i="23" s="1"/>
  <c r="KX78" i="16"/>
  <c r="AL78" i="23" s="1"/>
  <c r="KX77" i="16"/>
  <c r="AL77" i="23" s="1"/>
  <c r="KX75" i="16"/>
  <c r="AL75" i="23" s="1"/>
  <c r="KX74" i="16"/>
  <c r="AL74" i="23" s="1"/>
  <c r="KX73" i="16"/>
  <c r="AL73" i="23" s="1"/>
  <c r="KX71" i="16"/>
  <c r="AL71" i="23" s="1"/>
  <c r="KX70" i="16"/>
  <c r="AL70" i="23" s="1"/>
  <c r="KX69" i="16"/>
  <c r="AL69" i="23" s="1"/>
  <c r="KX66" i="16"/>
  <c r="AL66" i="23" s="1"/>
  <c r="KX65" i="16"/>
  <c r="AL65" i="23" s="1"/>
  <c r="KX64" i="16"/>
  <c r="AL64" i="23" s="1"/>
  <c r="KX63" i="16"/>
  <c r="AL63" i="23" s="1"/>
  <c r="KX62" i="16"/>
  <c r="AL62" i="23" s="1"/>
  <c r="KX61" i="16"/>
  <c r="AL61" i="23" s="1"/>
  <c r="KX59" i="16"/>
  <c r="AL59" i="23" s="1"/>
  <c r="KX58" i="16"/>
  <c r="AL58" i="23" s="1"/>
  <c r="KX57" i="16"/>
  <c r="AL57" i="23" s="1"/>
  <c r="KX56" i="16"/>
  <c r="AL56" i="23" s="1"/>
  <c r="KX55" i="16"/>
  <c r="AL55" i="23" s="1"/>
  <c r="KX54" i="16"/>
  <c r="AL54" i="23" s="1"/>
  <c r="KX53" i="16"/>
  <c r="AL53" i="23" s="1"/>
  <c r="KX52" i="16"/>
  <c r="AL52" i="23" s="1"/>
  <c r="KX51" i="16"/>
  <c r="AL51" i="23" s="1"/>
  <c r="KX50" i="16"/>
  <c r="AL50" i="23" s="1"/>
  <c r="KX49" i="16"/>
  <c r="AL49" i="23" s="1"/>
  <c r="KX46" i="16"/>
  <c r="AL46" i="23" s="1"/>
  <c r="KX45" i="16"/>
  <c r="AL45" i="23" s="1"/>
  <c r="KX44" i="16"/>
  <c r="AL44" i="23" s="1"/>
  <c r="KX43" i="16"/>
  <c r="AL43" i="23" s="1"/>
  <c r="KX42" i="16"/>
  <c r="AL42" i="23" s="1"/>
  <c r="KX41" i="16"/>
  <c r="AL41" i="23" s="1"/>
  <c r="KX40" i="16"/>
  <c r="AL40" i="23" s="1"/>
  <c r="KX39" i="16"/>
  <c r="AL39" i="23" s="1"/>
  <c r="KX38" i="16"/>
  <c r="AL38" i="23" s="1"/>
  <c r="KX37" i="16"/>
  <c r="AL37" i="23" s="1"/>
  <c r="KX36" i="16"/>
  <c r="AL36" i="23" s="1"/>
  <c r="KX35" i="16"/>
  <c r="AL35" i="23" s="1"/>
  <c r="KX34" i="16"/>
  <c r="AL34" i="23" s="1"/>
  <c r="KX33" i="16"/>
  <c r="AL33" i="23" s="1"/>
  <c r="KX32" i="16"/>
  <c r="AL32" i="23" s="1"/>
  <c r="KX31" i="16"/>
  <c r="AL31" i="23" s="1"/>
  <c r="KX30" i="16"/>
  <c r="AL30" i="23" s="1"/>
  <c r="KX29" i="16"/>
  <c r="AL29" i="23" s="1"/>
  <c r="KX28" i="16"/>
  <c r="AL28" i="23" s="1"/>
  <c r="KX27" i="16"/>
  <c r="AL27" i="23" s="1"/>
  <c r="KX26" i="16"/>
  <c r="AL26" i="23" s="1"/>
  <c r="KX25" i="16"/>
  <c r="AL25" i="23" s="1"/>
  <c r="KX24" i="16"/>
  <c r="AL24" i="23" s="1"/>
  <c r="KX22" i="16"/>
  <c r="AL22" i="23" s="1"/>
  <c r="KX20" i="16"/>
  <c r="AL20" i="23" s="1"/>
  <c r="KX19" i="16"/>
  <c r="AL19" i="23" s="1"/>
  <c r="KX18" i="16"/>
  <c r="AL18" i="23" s="1"/>
  <c r="KX16" i="16"/>
  <c r="AL16" i="23" s="1"/>
  <c r="KX15" i="16"/>
  <c r="AL15" i="23" s="1"/>
  <c r="KX13" i="16"/>
  <c r="KX12" i="16" s="1"/>
  <c r="AL12" i="23" s="1"/>
  <c r="KX11" i="16"/>
  <c r="AL11" i="23" s="1"/>
  <c r="KX10" i="16"/>
  <c r="AL10" i="23" s="1"/>
  <c r="KX9" i="16"/>
  <c r="AL9" i="23" s="1"/>
  <c r="KX7" i="16"/>
  <c r="AL7" i="23" s="1"/>
  <c r="KX6" i="16"/>
  <c r="AL6" i="23" s="1"/>
  <c r="JK135" i="16"/>
  <c r="JK133" i="16"/>
  <c r="JK130" i="16"/>
  <c r="JK128" i="16"/>
  <c r="JK126" i="16"/>
  <c r="JK122" i="16"/>
  <c r="JK117" i="16"/>
  <c r="JK112" i="16"/>
  <c r="JK99" i="16"/>
  <c r="JK86" i="16"/>
  <c r="JK80" i="16"/>
  <c r="JK76" i="16"/>
  <c r="JK72" i="16"/>
  <c r="JK68" i="16"/>
  <c r="JK60" i="16"/>
  <c r="JK48" i="16"/>
  <c r="JK21" i="16"/>
  <c r="JK17" i="16"/>
  <c r="JK14" i="16"/>
  <c r="JK12" i="16"/>
  <c r="JK8" i="16"/>
  <c r="JK5" i="16"/>
  <c r="JL135" i="16"/>
  <c r="JL99" i="16"/>
  <c r="JL86" i="16"/>
  <c r="JL80" i="16"/>
  <c r="JL76" i="16"/>
  <c r="JL72" i="16"/>
  <c r="JL68" i="16"/>
  <c r="JL60" i="16"/>
  <c r="JL48" i="16"/>
  <c r="JL21" i="16"/>
  <c r="JL17" i="16"/>
  <c r="JL14" i="16"/>
  <c r="JL12" i="16"/>
  <c r="JL8" i="16"/>
  <c r="JL5" i="16"/>
  <c r="HX135" i="16"/>
  <c r="HX133" i="16"/>
  <c r="HX130" i="16"/>
  <c r="HX128" i="16"/>
  <c r="HX126" i="16"/>
  <c r="HX122" i="16"/>
  <c r="HX117" i="16"/>
  <c r="HX112" i="16"/>
  <c r="HX99" i="16"/>
  <c r="HX86" i="16"/>
  <c r="HX80" i="16"/>
  <c r="HX76" i="16"/>
  <c r="HX72" i="16"/>
  <c r="HX68" i="16"/>
  <c r="HX60" i="16"/>
  <c r="HX48" i="16"/>
  <c r="HX21" i="16"/>
  <c r="HX17" i="16"/>
  <c r="HX14" i="16"/>
  <c r="HX12" i="16"/>
  <c r="HX8" i="16"/>
  <c r="HX5" i="16"/>
  <c r="IA135" i="16"/>
  <c r="IA133" i="16"/>
  <c r="IA130" i="16"/>
  <c r="IA128" i="16"/>
  <c r="IA126" i="16"/>
  <c r="IA122" i="16"/>
  <c r="IA117" i="16"/>
  <c r="IA112" i="16"/>
  <c r="IA99" i="16"/>
  <c r="IA86" i="16"/>
  <c r="IA80" i="16"/>
  <c r="IA76" i="16"/>
  <c r="IA72" i="16"/>
  <c r="IA68" i="16"/>
  <c r="IA60" i="16"/>
  <c r="IA48" i="16"/>
  <c r="IA21" i="16"/>
  <c r="IA17" i="16"/>
  <c r="IA14" i="16"/>
  <c r="IA12" i="16"/>
  <c r="IA8" i="16"/>
  <c r="IA5" i="16"/>
  <c r="GK135" i="16"/>
  <c r="GK133" i="16"/>
  <c r="GK130" i="16"/>
  <c r="GK128" i="16"/>
  <c r="GK126" i="16"/>
  <c r="GK122" i="16"/>
  <c r="GK117" i="16"/>
  <c r="GK112" i="16"/>
  <c r="GK99" i="16"/>
  <c r="GK86" i="16"/>
  <c r="GK80" i="16"/>
  <c r="GK76" i="16"/>
  <c r="GK72" i="16"/>
  <c r="GK68" i="16"/>
  <c r="GK60" i="16"/>
  <c r="GK48" i="16"/>
  <c r="GK21" i="16"/>
  <c r="GK17" i="16"/>
  <c r="GK14" i="16"/>
  <c r="GK12" i="16"/>
  <c r="GK8" i="16"/>
  <c r="GK5" i="16"/>
  <c r="GN135" i="16"/>
  <c r="GN133" i="16"/>
  <c r="GN130" i="16"/>
  <c r="GN128" i="16"/>
  <c r="GN126" i="16"/>
  <c r="GN122" i="16"/>
  <c r="GN117" i="16"/>
  <c r="GN112" i="16"/>
  <c r="GN99" i="16"/>
  <c r="GN86" i="16"/>
  <c r="GN80" i="16"/>
  <c r="GN76" i="16"/>
  <c r="GN72" i="16"/>
  <c r="GN68" i="16"/>
  <c r="GN60" i="16"/>
  <c r="GN48" i="16"/>
  <c r="GN21" i="16"/>
  <c r="GN17" i="16"/>
  <c r="GN14" i="16"/>
  <c r="GN12" i="16"/>
  <c r="GN8" i="16"/>
  <c r="GN5" i="16"/>
  <c r="EX135" i="16"/>
  <c r="EX133" i="16"/>
  <c r="EX130" i="16"/>
  <c r="EX128" i="16"/>
  <c r="EX126" i="16"/>
  <c r="EX122" i="16"/>
  <c r="EX117" i="16"/>
  <c r="EX112" i="16"/>
  <c r="EX99" i="16"/>
  <c r="EX86" i="16"/>
  <c r="EX80" i="16"/>
  <c r="EX76" i="16"/>
  <c r="EX72" i="16"/>
  <c r="EX68" i="16"/>
  <c r="EX60" i="16"/>
  <c r="EX48" i="16"/>
  <c r="EX21" i="16"/>
  <c r="EX17" i="16"/>
  <c r="EX14" i="16"/>
  <c r="EX12" i="16"/>
  <c r="EX8" i="16"/>
  <c r="EX5" i="16"/>
  <c r="FA135" i="16"/>
  <c r="FA133" i="16"/>
  <c r="FA130" i="16"/>
  <c r="FA128" i="16"/>
  <c r="FA126" i="16"/>
  <c r="FA122" i="16"/>
  <c r="FA117" i="16"/>
  <c r="FA112" i="16"/>
  <c r="FA99" i="16"/>
  <c r="FA86" i="16"/>
  <c r="FA80" i="16"/>
  <c r="FA76" i="16"/>
  <c r="FA72" i="16"/>
  <c r="FA68" i="16"/>
  <c r="FA60" i="16"/>
  <c r="FA48" i="16"/>
  <c r="FA21" i="16"/>
  <c r="FA17" i="16"/>
  <c r="FA14" i="16"/>
  <c r="FA12" i="16"/>
  <c r="FA8" i="16"/>
  <c r="FA5" i="16"/>
  <c r="DK135" i="16"/>
  <c r="DK133" i="16"/>
  <c r="DK130" i="16"/>
  <c r="DK128" i="16"/>
  <c r="DK126" i="16"/>
  <c r="DK122" i="16"/>
  <c r="DK117" i="16"/>
  <c r="DK112" i="16"/>
  <c r="DK99" i="16"/>
  <c r="DK86" i="16"/>
  <c r="DK80" i="16"/>
  <c r="DK76" i="16"/>
  <c r="DK72" i="16"/>
  <c r="DK68" i="16"/>
  <c r="DK60" i="16"/>
  <c r="DK48" i="16"/>
  <c r="DK21" i="16"/>
  <c r="DK17" i="16"/>
  <c r="DK14" i="16"/>
  <c r="DK12" i="16"/>
  <c r="DK8" i="16"/>
  <c r="DK5" i="16"/>
  <c r="DN135" i="16"/>
  <c r="DN133" i="16"/>
  <c r="DN130" i="16"/>
  <c r="DN128" i="16"/>
  <c r="DN126" i="16"/>
  <c r="DN122" i="16"/>
  <c r="DN117" i="16"/>
  <c r="DN112" i="16"/>
  <c r="DN99" i="16"/>
  <c r="DN86" i="16"/>
  <c r="DN80" i="16"/>
  <c r="DN76" i="16"/>
  <c r="DN72" i="16"/>
  <c r="DN68" i="16"/>
  <c r="DN60" i="16"/>
  <c r="DN48" i="16"/>
  <c r="DN21" i="16"/>
  <c r="DN17" i="16"/>
  <c r="DN14" i="16"/>
  <c r="DN12" i="16"/>
  <c r="DN8" i="16"/>
  <c r="DN5" i="16"/>
  <c r="BX135" i="16"/>
  <c r="BX133" i="16"/>
  <c r="BX130" i="16"/>
  <c r="BX128" i="16"/>
  <c r="BX126" i="16"/>
  <c r="BX122" i="16"/>
  <c r="BX117" i="16"/>
  <c r="BX112" i="16"/>
  <c r="BX99" i="16"/>
  <c r="BX86" i="16"/>
  <c r="BX80" i="16"/>
  <c r="BX76" i="16"/>
  <c r="BX72" i="16"/>
  <c r="BX68" i="16"/>
  <c r="BX60" i="16"/>
  <c r="BX48" i="16"/>
  <c r="BX23" i="16"/>
  <c r="BX21" i="16" s="1"/>
  <c r="BX17" i="16"/>
  <c r="BX14" i="16"/>
  <c r="BX12" i="16"/>
  <c r="BX8" i="16"/>
  <c r="BX5" i="16"/>
  <c r="CA135" i="16"/>
  <c r="CA133" i="16"/>
  <c r="CA130" i="16"/>
  <c r="CA128" i="16"/>
  <c r="CA126" i="16"/>
  <c r="CA122" i="16"/>
  <c r="CA117" i="16"/>
  <c r="CA112" i="16"/>
  <c r="CA99" i="16"/>
  <c r="CA86" i="16"/>
  <c r="CA80" i="16"/>
  <c r="CA76" i="16"/>
  <c r="CA72" i="16"/>
  <c r="CA68" i="16"/>
  <c r="CA60" i="16"/>
  <c r="CA48" i="16"/>
  <c r="CA21" i="16"/>
  <c r="CA17" i="16"/>
  <c r="CA14" i="16"/>
  <c r="CA12" i="16"/>
  <c r="CA8" i="16"/>
  <c r="CA5" i="16"/>
  <c r="AK135" i="16"/>
  <c r="AK133" i="16"/>
  <c r="AK130" i="16"/>
  <c r="AK128" i="16"/>
  <c r="AK126" i="16"/>
  <c r="AK122" i="16"/>
  <c r="AK117" i="16"/>
  <c r="AK112" i="16"/>
  <c r="AK99" i="16"/>
  <c r="AK86" i="16"/>
  <c r="AK80" i="16"/>
  <c r="AK76" i="16"/>
  <c r="AK72" i="16"/>
  <c r="AK68" i="16"/>
  <c r="AK60" i="16"/>
  <c r="AK48" i="16"/>
  <c r="AK21" i="16"/>
  <c r="AK17" i="16"/>
  <c r="AK14" i="16"/>
  <c r="AK12" i="16"/>
  <c r="AK8" i="16"/>
  <c r="AK5" i="16"/>
  <c r="AN135" i="16"/>
  <c r="AN133" i="16"/>
  <c r="AN130" i="16"/>
  <c r="AN128" i="16"/>
  <c r="AN126" i="16"/>
  <c r="AN122" i="16"/>
  <c r="AN117" i="16"/>
  <c r="AN112" i="16"/>
  <c r="AN99" i="16"/>
  <c r="AN86" i="16"/>
  <c r="AN80" i="16"/>
  <c r="AN76" i="16"/>
  <c r="AN72" i="16"/>
  <c r="AN68" i="16"/>
  <c r="AN60" i="16"/>
  <c r="AN48" i="16"/>
  <c r="AN21" i="16"/>
  <c r="AN17" i="16"/>
  <c r="AN14" i="16"/>
  <c r="AN12" i="16"/>
  <c r="AN8" i="16"/>
  <c r="AN5" i="16"/>
  <c r="AO60" i="16"/>
  <c r="AP60" i="16"/>
  <c r="AQ60" i="16"/>
  <c r="AR60" i="16"/>
  <c r="AS60" i="16"/>
  <c r="AT60" i="16"/>
  <c r="AU60" i="16"/>
  <c r="AV60" i="16"/>
  <c r="AW60" i="16"/>
  <c r="AX60" i="16"/>
  <c r="AY60" i="16"/>
  <c r="AZ60" i="16"/>
  <c r="BA60" i="16"/>
  <c r="BB60" i="16"/>
  <c r="BC60" i="16"/>
  <c r="BD60" i="16"/>
  <c r="BE60" i="16"/>
  <c r="BF60" i="16"/>
  <c r="BG60" i="16"/>
  <c r="BH60" i="16"/>
  <c r="BI60" i="16"/>
  <c r="BJ60" i="16"/>
  <c r="BK60" i="16"/>
  <c r="BL60" i="16"/>
  <c r="BM60" i="16"/>
  <c r="BN60" i="16"/>
  <c r="BO60" i="16"/>
  <c r="BP60" i="16"/>
  <c r="BQ60" i="16"/>
  <c r="BR60" i="16"/>
  <c r="BS60" i="16"/>
  <c r="BT60" i="16"/>
  <c r="BU60" i="16"/>
  <c r="BV60" i="16"/>
  <c r="BW60" i="16"/>
  <c r="CB60" i="16"/>
  <c r="CC60" i="16"/>
  <c r="CD60" i="16"/>
  <c r="CE60" i="16"/>
  <c r="CF60" i="16"/>
  <c r="CG60" i="16"/>
  <c r="CH60" i="16"/>
  <c r="CI60" i="16"/>
  <c r="CJ60" i="16"/>
  <c r="CK60" i="16"/>
  <c r="CL60" i="16"/>
  <c r="CM60" i="16"/>
  <c r="CN60" i="16"/>
  <c r="CO60" i="16"/>
  <c r="CP60" i="16"/>
  <c r="CQ60" i="16"/>
  <c r="CR60" i="16"/>
  <c r="CS60" i="16"/>
  <c r="CT60" i="16"/>
  <c r="CU60" i="16"/>
  <c r="CV60" i="16"/>
  <c r="CW60" i="16"/>
  <c r="CX60" i="16"/>
  <c r="CY60" i="16"/>
  <c r="CZ60" i="16"/>
  <c r="DA60" i="16"/>
  <c r="DB60" i="16"/>
  <c r="DC60" i="16"/>
  <c r="DD60" i="16"/>
  <c r="DE60" i="16"/>
  <c r="DF60" i="16"/>
  <c r="DG60" i="16"/>
  <c r="DH60" i="16"/>
  <c r="DI60" i="16"/>
  <c r="DJ60" i="16"/>
  <c r="DO60" i="16"/>
  <c r="DP60" i="16"/>
  <c r="DQ60" i="16"/>
  <c r="DR60" i="16"/>
  <c r="DS60" i="16"/>
  <c r="DT60" i="16"/>
  <c r="DU60" i="16"/>
  <c r="DV60" i="16"/>
  <c r="DW60" i="16"/>
  <c r="DX60" i="16"/>
  <c r="DY60" i="16"/>
  <c r="DZ60" i="16"/>
  <c r="EA60" i="16"/>
  <c r="EB60" i="16"/>
  <c r="EC60" i="16"/>
  <c r="ED60" i="16"/>
  <c r="EE60" i="16"/>
  <c r="EF60" i="16"/>
  <c r="EG60" i="16"/>
  <c r="EH60" i="16"/>
  <c r="EI60" i="16"/>
  <c r="EJ60" i="16"/>
  <c r="EK60" i="16"/>
  <c r="EL60" i="16"/>
  <c r="EM60" i="16"/>
  <c r="EN60" i="16"/>
  <c r="EO60" i="16"/>
  <c r="EP60" i="16"/>
  <c r="EQ60" i="16"/>
  <c r="ER60" i="16"/>
  <c r="ES60" i="16"/>
  <c r="ET60" i="16"/>
  <c r="EU60" i="16"/>
  <c r="EV60" i="16"/>
  <c r="EW60" i="16"/>
  <c r="FB60" i="16"/>
  <c r="FC60" i="16"/>
  <c r="FD60" i="16"/>
  <c r="FE60" i="16"/>
  <c r="FF60" i="16"/>
  <c r="FG60" i="16"/>
  <c r="FH60" i="16"/>
  <c r="FI60" i="16"/>
  <c r="FJ60" i="16"/>
  <c r="FK60" i="16"/>
  <c r="FL60" i="16"/>
  <c r="FM60" i="16"/>
  <c r="FN60" i="16"/>
  <c r="FO60" i="16"/>
  <c r="FP60" i="16"/>
  <c r="FQ60" i="16"/>
  <c r="FR60" i="16"/>
  <c r="FS60" i="16"/>
  <c r="FT60" i="16"/>
  <c r="FU60" i="16"/>
  <c r="FV60" i="16"/>
  <c r="FW60" i="16"/>
  <c r="FX60" i="16"/>
  <c r="FY60" i="16"/>
  <c r="FZ60" i="16"/>
  <c r="GA60" i="16"/>
  <c r="GB60" i="16"/>
  <c r="GC60" i="16"/>
  <c r="GD60" i="16"/>
  <c r="GE60" i="16"/>
  <c r="GF60" i="16"/>
  <c r="GG60" i="16"/>
  <c r="GH60" i="16"/>
  <c r="GI60" i="16"/>
  <c r="GJ60" i="16"/>
  <c r="GO60" i="16"/>
  <c r="GP60" i="16"/>
  <c r="GQ60" i="16"/>
  <c r="GR60" i="16"/>
  <c r="GS60" i="16"/>
  <c r="GT60" i="16"/>
  <c r="GU60" i="16"/>
  <c r="GV60" i="16"/>
  <c r="GW60" i="16"/>
  <c r="GX60" i="16"/>
  <c r="GY60" i="16"/>
  <c r="GZ60" i="16"/>
  <c r="HA60" i="16"/>
  <c r="HB60" i="16"/>
  <c r="HC60" i="16"/>
  <c r="HD60" i="16"/>
  <c r="HE60" i="16"/>
  <c r="HF60" i="16"/>
  <c r="HG60" i="16"/>
  <c r="HH60" i="16"/>
  <c r="HI60" i="16"/>
  <c r="HJ60" i="16"/>
  <c r="HK60" i="16"/>
  <c r="HL60" i="16"/>
  <c r="HM60" i="16"/>
  <c r="HN60" i="16"/>
  <c r="HO60" i="16"/>
  <c r="HP60" i="16"/>
  <c r="HQ60" i="16"/>
  <c r="HR60" i="16"/>
  <c r="HS60" i="16"/>
  <c r="HT60" i="16"/>
  <c r="HU60" i="16"/>
  <c r="HV60" i="16"/>
  <c r="HW60" i="16"/>
  <c r="IB60" i="16"/>
  <c r="IC60" i="16"/>
  <c r="ID60" i="16"/>
  <c r="IE60" i="16"/>
  <c r="IF60" i="16"/>
  <c r="IG60" i="16"/>
  <c r="IH60" i="16"/>
  <c r="II60" i="16"/>
  <c r="IJ60" i="16"/>
  <c r="IK60" i="16"/>
  <c r="IL60" i="16"/>
  <c r="IM60" i="16"/>
  <c r="IN60" i="16"/>
  <c r="IO60" i="16"/>
  <c r="IP60" i="16"/>
  <c r="IQ60" i="16"/>
  <c r="IR60" i="16"/>
  <c r="IS60" i="16"/>
  <c r="IT60" i="16"/>
  <c r="IU60" i="16"/>
  <c r="IV60" i="16"/>
  <c r="IW60" i="16"/>
  <c r="IX60" i="16"/>
  <c r="IY60" i="16"/>
  <c r="IZ60" i="16"/>
  <c r="JA60" i="16"/>
  <c r="JB60" i="16"/>
  <c r="JC60" i="16"/>
  <c r="JD60" i="16"/>
  <c r="JE60" i="16"/>
  <c r="JF60" i="16"/>
  <c r="JG60" i="16"/>
  <c r="JH60" i="16"/>
  <c r="JI60" i="16"/>
  <c r="JJ60" i="16"/>
  <c r="JO60" i="16"/>
  <c r="AO135" i="16"/>
  <c r="AO133" i="16"/>
  <c r="AO130" i="16"/>
  <c r="AO128" i="16"/>
  <c r="AO126" i="16"/>
  <c r="AO122" i="16"/>
  <c r="AO117" i="16"/>
  <c r="AO112" i="16"/>
  <c r="AO99" i="16"/>
  <c r="AO86" i="16"/>
  <c r="AO80" i="16"/>
  <c r="AO76" i="16"/>
  <c r="AO72" i="16"/>
  <c r="AO68" i="16"/>
  <c r="AO48" i="16"/>
  <c r="AO21" i="16"/>
  <c r="AO17" i="16"/>
  <c r="AO14" i="16"/>
  <c r="AO12" i="16"/>
  <c r="AO8" i="16"/>
  <c r="AO5" i="16"/>
  <c r="CB135" i="16"/>
  <c r="CB133" i="16"/>
  <c r="CB130" i="16"/>
  <c r="CB128" i="16"/>
  <c r="CB126" i="16"/>
  <c r="CB122" i="16"/>
  <c r="CB117" i="16"/>
  <c r="CB112" i="16"/>
  <c r="CB99" i="16"/>
  <c r="CB86" i="16"/>
  <c r="CB80" i="16"/>
  <c r="CB76" i="16"/>
  <c r="CB72" i="16"/>
  <c r="CB68" i="16"/>
  <c r="CB48" i="16"/>
  <c r="CB21" i="16"/>
  <c r="CB17" i="16"/>
  <c r="CB14" i="16"/>
  <c r="CB12" i="16"/>
  <c r="CB8" i="16"/>
  <c r="CB5" i="16"/>
  <c r="DO135" i="16"/>
  <c r="DO133" i="16"/>
  <c r="DO130" i="16"/>
  <c r="DO128" i="16"/>
  <c r="DO126" i="16"/>
  <c r="DO122" i="16"/>
  <c r="DO117" i="16"/>
  <c r="DO112" i="16"/>
  <c r="DO99" i="16"/>
  <c r="DO86" i="16"/>
  <c r="DO80" i="16"/>
  <c r="DO76" i="16"/>
  <c r="DO72" i="16"/>
  <c r="DO68" i="16"/>
  <c r="DO48" i="16"/>
  <c r="DO21" i="16"/>
  <c r="DO17" i="16"/>
  <c r="DO14" i="16"/>
  <c r="DO12" i="16"/>
  <c r="DO8" i="16"/>
  <c r="DO5" i="16"/>
  <c r="FB135" i="16"/>
  <c r="FB133" i="16"/>
  <c r="FB130" i="16"/>
  <c r="FB128" i="16"/>
  <c r="FB126" i="16"/>
  <c r="FB122" i="16"/>
  <c r="FB117" i="16"/>
  <c r="FB112" i="16"/>
  <c r="FB99" i="16"/>
  <c r="FB86" i="16"/>
  <c r="FB80" i="16"/>
  <c r="FB76" i="16"/>
  <c r="FB72" i="16"/>
  <c r="FB68" i="16"/>
  <c r="FB48" i="16"/>
  <c r="FB21" i="16"/>
  <c r="FB17" i="16"/>
  <c r="FB14" i="16"/>
  <c r="FB12" i="16"/>
  <c r="FB8" i="16"/>
  <c r="FB5" i="16"/>
  <c r="GO135" i="16"/>
  <c r="GO133" i="16"/>
  <c r="GO130" i="16"/>
  <c r="GO128" i="16"/>
  <c r="GO126" i="16"/>
  <c r="GO122" i="16"/>
  <c r="GO117" i="16"/>
  <c r="GO112" i="16"/>
  <c r="GO99" i="16"/>
  <c r="GO86" i="16"/>
  <c r="GO80" i="16"/>
  <c r="GO76" i="16"/>
  <c r="GO72" i="16"/>
  <c r="GO68" i="16"/>
  <c r="GO48" i="16"/>
  <c r="GO21" i="16"/>
  <c r="GO17" i="16"/>
  <c r="GO14" i="16"/>
  <c r="GO12" i="16"/>
  <c r="GO8" i="16"/>
  <c r="GO5" i="16"/>
  <c r="IB135" i="16"/>
  <c r="IB133" i="16"/>
  <c r="IB130" i="16"/>
  <c r="IB128" i="16"/>
  <c r="IB126" i="16"/>
  <c r="IB122" i="16"/>
  <c r="IB117" i="16"/>
  <c r="IB112" i="16"/>
  <c r="IB99" i="16"/>
  <c r="IB86" i="16"/>
  <c r="IB80" i="16"/>
  <c r="IB76" i="16"/>
  <c r="IB72" i="16"/>
  <c r="IB68" i="16"/>
  <c r="IB48" i="16"/>
  <c r="IB21" i="16"/>
  <c r="IB17" i="16"/>
  <c r="IB14" i="16"/>
  <c r="IB12" i="16"/>
  <c r="IB8" i="16"/>
  <c r="IB5" i="16"/>
  <c r="JO135" i="16"/>
  <c r="JO133" i="16"/>
  <c r="JO130" i="16"/>
  <c r="JO128" i="16"/>
  <c r="JO126" i="16"/>
  <c r="JO122" i="16"/>
  <c r="JO117" i="16"/>
  <c r="JO112" i="16"/>
  <c r="JO99" i="16"/>
  <c r="JO86" i="16"/>
  <c r="JO80" i="16"/>
  <c r="JO76" i="16"/>
  <c r="JO72" i="16"/>
  <c r="JO68" i="16"/>
  <c r="JO48" i="16"/>
  <c r="JO21" i="16"/>
  <c r="JO17" i="16"/>
  <c r="JO14" i="16"/>
  <c r="JO12" i="16"/>
  <c r="JO8" i="16"/>
  <c r="JO5" i="16"/>
  <c r="AL161" i="4"/>
  <c r="AL154" i="4"/>
  <c r="AL152" i="4"/>
  <c r="AL151" i="4" s="1"/>
  <c r="AL149" i="4"/>
  <c r="AL139" i="4"/>
  <c r="AL137" i="4"/>
  <c r="AL135" i="4"/>
  <c r="AL133" i="4"/>
  <c r="AL131" i="4"/>
  <c r="AL126" i="4"/>
  <c r="AL121" i="4"/>
  <c r="AL94" i="4"/>
  <c r="AL93" i="4"/>
  <c r="AL88" i="4"/>
  <c r="AL86" i="4"/>
  <c r="AL81" i="4"/>
  <c r="AL73" i="4"/>
  <c r="AL68" i="4"/>
  <c r="AL63" i="4"/>
  <c r="AL57" i="4"/>
  <c r="AL26" i="4"/>
  <c r="AL20" i="4"/>
  <c r="AL17" i="4"/>
  <c r="AL14" i="4"/>
  <c r="AL12" i="4"/>
  <c r="AL10" i="4"/>
  <c r="AL8" i="4"/>
  <c r="AL6" i="4"/>
  <c r="JP114" i="16"/>
  <c r="JQ114" i="16"/>
  <c r="JR114" i="16"/>
  <c r="JS114" i="16"/>
  <c r="JT114" i="16"/>
  <c r="JU114" i="16"/>
  <c r="JV114" i="16"/>
  <c r="JW114" i="16"/>
  <c r="JX114" i="16"/>
  <c r="JY114" i="16"/>
  <c r="JZ114" i="16"/>
  <c r="KA114" i="16"/>
  <c r="KB114" i="16"/>
  <c r="KC114" i="16"/>
  <c r="KD114" i="16"/>
  <c r="KE114" i="16"/>
  <c r="KF114" i="16"/>
  <c r="KG114" i="16"/>
  <c r="KH114" i="16"/>
  <c r="KI114" i="16"/>
  <c r="KJ114" i="16"/>
  <c r="KK114" i="16"/>
  <c r="KL114" i="16"/>
  <c r="KM114" i="16"/>
  <c r="KN114" i="16"/>
  <c r="KO114" i="16"/>
  <c r="KP114" i="16"/>
  <c r="KQ114" i="16"/>
  <c r="KR114" i="16"/>
  <c r="KS114" i="16"/>
  <c r="KT114" i="16"/>
  <c r="KU114" i="16"/>
  <c r="KV114" i="16"/>
  <c r="JI135" i="16"/>
  <c r="JI133" i="16"/>
  <c r="JI130" i="16"/>
  <c r="JI128" i="16"/>
  <c r="JI126" i="16"/>
  <c r="JI122" i="16"/>
  <c r="JI117" i="16"/>
  <c r="JI112" i="16"/>
  <c r="JI99" i="16"/>
  <c r="JI86" i="16"/>
  <c r="JI80" i="16"/>
  <c r="JI76" i="16"/>
  <c r="JI72" i="16"/>
  <c r="JI68" i="16"/>
  <c r="JI48" i="16"/>
  <c r="JI21" i="16"/>
  <c r="JI17" i="16"/>
  <c r="JI14" i="16"/>
  <c r="JI12" i="16"/>
  <c r="JI8" i="16"/>
  <c r="JI5" i="16"/>
  <c r="HV135" i="16"/>
  <c r="HV133" i="16"/>
  <c r="HV130" i="16"/>
  <c r="HV128" i="16"/>
  <c r="HV126" i="16"/>
  <c r="HV122" i="16"/>
  <c r="HV117" i="16"/>
  <c r="HV112" i="16"/>
  <c r="HV99" i="16"/>
  <c r="HV86" i="16"/>
  <c r="HV80" i="16"/>
  <c r="HV76" i="16"/>
  <c r="HV72" i="16"/>
  <c r="HV68" i="16"/>
  <c r="HV48" i="16"/>
  <c r="HV21" i="16"/>
  <c r="HV17" i="16"/>
  <c r="HV14" i="16"/>
  <c r="HV12" i="16"/>
  <c r="HV8" i="16"/>
  <c r="HV5" i="16"/>
  <c r="GI135" i="16"/>
  <c r="GI133" i="16"/>
  <c r="GI130" i="16"/>
  <c r="GI128" i="16"/>
  <c r="GI126" i="16"/>
  <c r="GI122" i="16"/>
  <c r="GI117" i="16"/>
  <c r="GI112" i="16"/>
  <c r="GI99" i="16"/>
  <c r="GI86" i="16"/>
  <c r="GI80" i="16"/>
  <c r="GI76" i="16"/>
  <c r="GI72" i="16"/>
  <c r="GI68" i="16"/>
  <c r="GI48" i="16"/>
  <c r="GI21" i="16"/>
  <c r="GI17" i="16"/>
  <c r="GI14" i="16"/>
  <c r="GI12" i="16"/>
  <c r="GI8" i="16"/>
  <c r="GI5" i="16"/>
  <c r="EV135" i="16"/>
  <c r="EV133" i="16"/>
  <c r="EV130" i="16"/>
  <c r="EV128" i="16"/>
  <c r="EV126" i="16"/>
  <c r="EV122" i="16"/>
  <c r="EV117" i="16"/>
  <c r="EV112" i="16"/>
  <c r="EV99" i="16"/>
  <c r="EV86" i="16"/>
  <c r="EV80" i="16"/>
  <c r="EV76" i="16"/>
  <c r="EV72" i="16"/>
  <c r="EV68" i="16"/>
  <c r="EV48" i="16"/>
  <c r="EV21" i="16"/>
  <c r="EV17" i="16"/>
  <c r="EV14" i="16"/>
  <c r="EV12" i="16"/>
  <c r="EV8" i="16"/>
  <c r="EV5" i="16"/>
  <c r="DI135" i="16"/>
  <c r="DI133" i="16"/>
  <c r="DI130" i="16"/>
  <c r="DI128" i="16"/>
  <c r="DI126" i="16"/>
  <c r="DI122" i="16"/>
  <c r="DI117" i="16"/>
  <c r="DI112" i="16"/>
  <c r="DI99" i="16"/>
  <c r="DI86" i="16"/>
  <c r="DI80" i="16"/>
  <c r="DI76" i="16"/>
  <c r="DI72" i="16"/>
  <c r="DI68" i="16"/>
  <c r="DI48" i="16"/>
  <c r="DI21" i="16"/>
  <c r="DI17" i="16"/>
  <c r="DI14" i="16"/>
  <c r="DI12" i="16"/>
  <c r="DI8" i="16"/>
  <c r="DI5" i="16"/>
  <c r="BV135" i="16"/>
  <c r="BV133" i="16"/>
  <c r="BV130" i="16"/>
  <c r="BV128" i="16"/>
  <c r="BV126" i="16"/>
  <c r="BV122" i="16"/>
  <c r="BV117" i="16"/>
  <c r="BV112" i="16"/>
  <c r="BV99" i="16"/>
  <c r="BV86" i="16"/>
  <c r="BV80" i="16"/>
  <c r="BV76" i="16"/>
  <c r="BV72" i="16"/>
  <c r="BV68" i="16"/>
  <c r="BV48" i="16"/>
  <c r="BV21" i="16"/>
  <c r="BV17" i="16"/>
  <c r="BV14" i="16"/>
  <c r="BV12" i="16"/>
  <c r="BV8" i="16"/>
  <c r="BV5" i="16"/>
  <c r="DJ5" i="16"/>
  <c r="DJ8" i="16"/>
  <c r="DJ12" i="16"/>
  <c r="DJ14" i="16"/>
  <c r="DJ17" i="16"/>
  <c r="DJ21" i="16"/>
  <c r="DJ48" i="16"/>
  <c r="DJ68" i="16"/>
  <c r="DJ72" i="16"/>
  <c r="DJ76" i="16"/>
  <c r="DJ80" i="16"/>
  <c r="DJ86" i="16"/>
  <c r="DJ99" i="16"/>
  <c r="DJ112" i="16"/>
  <c r="DJ117" i="16"/>
  <c r="DJ122" i="16"/>
  <c r="DJ126" i="16"/>
  <c r="DJ128" i="16"/>
  <c r="DJ130" i="16"/>
  <c r="DJ133" i="16"/>
  <c r="DJ135" i="16"/>
  <c r="AI80" i="16"/>
  <c r="AI76" i="16"/>
  <c r="AI72" i="16"/>
  <c r="AI60" i="16"/>
  <c r="AI48" i="16"/>
  <c r="AL142" i="16" l="1"/>
  <c r="GL142" i="16"/>
  <c r="KY4" i="16"/>
  <c r="AM159" i="4"/>
  <c r="KY125" i="16"/>
  <c r="GM142" i="16"/>
  <c r="LA116" i="16"/>
  <c r="EZ142" i="16"/>
  <c r="LB4" i="16"/>
  <c r="AP4" i="23" s="1"/>
  <c r="LB47" i="16"/>
  <c r="AP47" i="23" s="1"/>
  <c r="AM117" i="23"/>
  <c r="AM14" i="23"/>
  <c r="EY142" i="16"/>
  <c r="LB142" i="16"/>
  <c r="AP141" i="23" s="1"/>
  <c r="AP117" i="23"/>
  <c r="AO99" i="23"/>
  <c r="LA67" i="16"/>
  <c r="KZ116" i="16"/>
  <c r="AN116" i="23" s="1"/>
  <c r="KZ125" i="16"/>
  <c r="AN124" i="23" s="1"/>
  <c r="KY98" i="16"/>
  <c r="AM98" i="23" s="1"/>
  <c r="KZ47" i="16"/>
  <c r="AN47" i="23" s="1"/>
  <c r="KZ98" i="16"/>
  <c r="AN98" i="23" s="1"/>
  <c r="AN99" i="23"/>
  <c r="KZ67" i="16"/>
  <c r="AN67" i="23" s="1"/>
  <c r="LA142" i="16"/>
  <c r="KZ4" i="16"/>
  <c r="AN4" i="23" s="1"/>
  <c r="AN5" i="23"/>
  <c r="AN117" i="23"/>
  <c r="AM142" i="16"/>
  <c r="AO67" i="23"/>
  <c r="AM67" i="23"/>
  <c r="BZ142" i="16"/>
  <c r="AM99" i="23"/>
  <c r="AO47" i="23"/>
  <c r="BY142" i="16"/>
  <c r="AP5" i="23"/>
  <c r="AP116" i="23"/>
  <c r="AO116" i="23"/>
  <c r="AO98" i="23"/>
  <c r="AM4" i="23"/>
  <c r="JN142" i="16"/>
  <c r="AP67" i="23"/>
  <c r="AO4" i="23"/>
  <c r="AM124" i="23"/>
  <c r="AO124" i="23"/>
  <c r="AP124" i="23"/>
  <c r="DL142" i="16"/>
  <c r="DM142" i="16"/>
  <c r="HZ142" i="16"/>
  <c r="HY142" i="16"/>
  <c r="JM142" i="16"/>
  <c r="JK98" i="16"/>
  <c r="KX112" i="16"/>
  <c r="AL112" i="23" s="1"/>
  <c r="KX130" i="16"/>
  <c r="AL129" i="23" s="1"/>
  <c r="JK47" i="16"/>
  <c r="KX14" i="16"/>
  <c r="AL14" i="23" s="1"/>
  <c r="AL131" i="23"/>
  <c r="JL47" i="16"/>
  <c r="KX5" i="16"/>
  <c r="AL5" i="23" s="1"/>
  <c r="KX135" i="16"/>
  <c r="AL134" i="23" s="1"/>
  <c r="AL13" i="23"/>
  <c r="KX122" i="16"/>
  <c r="AL121" i="23" s="1"/>
  <c r="AL133" i="23"/>
  <c r="AL126" i="23"/>
  <c r="KX76" i="16"/>
  <c r="AL76" i="23" s="1"/>
  <c r="AL128" i="23"/>
  <c r="AL113" i="23"/>
  <c r="HX98" i="16"/>
  <c r="HX47" i="16"/>
  <c r="KX72" i="16"/>
  <c r="AL72" i="23" s="1"/>
  <c r="JK125" i="16"/>
  <c r="KX17" i="16"/>
  <c r="KX8" i="16"/>
  <c r="AL8" i="23" s="1"/>
  <c r="KX68" i="16"/>
  <c r="AL68" i="23" s="1"/>
  <c r="KX117" i="16"/>
  <c r="KX60" i="16"/>
  <c r="AL60" i="23" s="1"/>
  <c r="KX99" i="16"/>
  <c r="FA98" i="16"/>
  <c r="KX48" i="16"/>
  <c r="AL48" i="23" s="1"/>
  <c r="KX86" i="16"/>
  <c r="AL86" i="23" s="1"/>
  <c r="KX80" i="16"/>
  <c r="KX23" i="16"/>
  <c r="JL98" i="16"/>
  <c r="DN98" i="16"/>
  <c r="GN98" i="16"/>
  <c r="GK116" i="16"/>
  <c r="GK98" i="16"/>
  <c r="IA116" i="16"/>
  <c r="HX116" i="16"/>
  <c r="JL67" i="16"/>
  <c r="JK67" i="16"/>
  <c r="JL125" i="16"/>
  <c r="IA47" i="16"/>
  <c r="JK4" i="16"/>
  <c r="JK116" i="16"/>
  <c r="JL4" i="16"/>
  <c r="IA125" i="16"/>
  <c r="GK125" i="16"/>
  <c r="HX67" i="16"/>
  <c r="IA4" i="16"/>
  <c r="HX125" i="16"/>
  <c r="HX4" i="16"/>
  <c r="IA98" i="16"/>
  <c r="IA67" i="16"/>
  <c r="GN125" i="16"/>
  <c r="GK47" i="16"/>
  <c r="GK4" i="16"/>
  <c r="GN47" i="16"/>
  <c r="EX47" i="16"/>
  <c r="GK67" i="16"/>
  <c r="GN116" i="16"/>
  <c r="GN4" i="16"/>
  <c r="FA47" i="16"/>
  <c r="EX125" i="16"/>
  <c r="DK98" i="16"/>
  <c r="EX116" i="16"/>
  <c r="DK47" i="16"/>
  <c r="GN67" i="16"/>
  <c r="FA125" i="16"/>
  <c r="EX98" i="16"/>
  <c r="DK125" i="16"/>
  <c r="EX4" i="16"/>
  <c r="EX67" i="16"/>
  <c r="FA67" i="16"/>
  <c r="BX4" i="16"/>
  <c r="CA4" i="16"/>
  <c r="FA116" i="16"/>
  <c r="DK116" i="16"/>
  <c r="FA4" i="16"/>
  <c r="DK4" i="16"/>
  <c r="DN125" i="16"/>
  <c r="BX98" i="16"/>
  <c r="DK67" i="16"/>
  <c r="BX47" i="16"/>
  <c r="BX125" i="16"/>
  <c r="CA116" i="16"/>
  <c r="DN47" i="16"/>
  <c r="DN116" i="16"/>
  <c r="DN4" i="16"/>
  <c r="DN67" i="16"/>
  <c r="BX67" i="16"/>
  <c r="BX116" i="16"/>
  <c r="CA125" i="16"/>
  <c r="CA98" i="16"/>
  <c r="CA47" i="16"/>
  <c r="CA67" i="16"/>
  <c r="AK116" i="16"/>
  <c r="CB98" i="16"/>
  <c r="AN116" i="16"/>
  <c r="IB98" i="16"/>
  <c r="AK125" i="16"/>
  <c r="AK98" i="16"/>
  <c r="AN47" i="16"/>
  <c r="AO125" i="16"/>
  <c r="AN4" i="16"/>
  <c r="DO98" i="16"/>
  <c r="AK47" i="16"/>
  <c r="AN125" i="16"/>
  <c r="AK67" i="16"/>
  <c r="AK4" i="16"/>
  <c r="AN98" i="16"/>
  <c r="JO47" i="16"/>
  <c r="AN67" i="16"/>
  <c r="JO98" i="16"/>
  <c r="AO47" i="16"/>
  <c r="CB47" i="16"/>
  <c r="FB47" i="16"/>
  <c r="BV116" i="16"/>
  <c r="GI98" i="16"/>
  <c r="AO98" i="16"/>
  <c r="AL67" i="4"/>
  <c r="AL25" i="4"/>
  <c r="AL16" i="4"/>
  <c r="AL5" i="4"/>
  <c r="AL80" i="4"/>
  <c r="AL130" i="4"/>
  <c r="AL159" i="4" s="1"/>
  <c r="AO116" i="16"/>
  <c r="FB98" i="16"/>
  <c r="DO116" i="16"/>
  <c r="CB4" i="16"/>
  <c r="FB116" i="16"/>
  <c r="GO47" i="16"/>
  <c r="EV47" i="16"/>
  <c r="CB125" i="16"/>
  <c r="AO4" i="16"/>
  <c r="GO116" i="16"/>
  <c r="DO47" i="16"/>
  <c r="CB116" i="16"/>
  <c r="AO67" i="16"/>
  <c r="CB67" i="16"/>
  <c r="FB125" i="16"/>
  <c r="GO98" i="16"/>
  <c r="FB4" i="16"/>
  <c r="DI125" i="16"/>
  <c r="GO4" i="16"/>
  <c r="DO67" i="16"/>
  <c r="DO125" i="16"/>
  <c r="DO4" i="16"/>
  <c r="DJ47" i="16"/>
  <c r="FB67" i="16"/>
  <c r="GO125" i="16"/>
  <c r="JI47" i="16"/>
  <c r="IB125" i="16"/>
  <c r="HV47" i="16"/>
  <c r="IB47" i="16"/>
  <c r="IB4" i="16"/>
  <c r="IB67" i="16"/>
  <c r="GO67" i="16"/>
  <c r="BV125" i="16"/>
  <c r="DI98" i="16"/>
  <c r="JO116" i="16"/>
  <c r="IB116" i="16"/>
  <c r="BV98" i="16"/>
  <c r="DI116" i="16"/>
  <c r="EV125" i="16"/>
  <c r="JI116" i="16"/>
  <c r="JO125" i="16"/>
  <c r="GI116" i="16"/>
  <c r="DI47" i="16"/>
  <c r="EV116" i="16"/>
  <c r="GI125" i="16"/>
  <c r="HV125" i="16"/>
  <c r="DJ4" i="16"/>
  <c r="GI4" i="16"/>
  <c r="JO4" i="16"/>
  <c r="HV98" i="16"/>
  <c r="DJ98" i="16"/>
  <c r="JO67" i="16"/>
  <c r="DI4" i="16"/>
  <c r="EV4" i="16"/>
  <c r="BV4" i="16"/>
  <c r="DJ125" i="16"/>
  <c r="GI47" i="16"/>
  <c r="HV116" i="16"/>
  <c r="DJ67" i="16"/>
  <c r="HV67" i="16"/>
  <c r="JI67" i="16"/>
  <c r="DJ116" i="16"/>
  <c r="BV47" i="16"/>
  <c r="GI67" i="16"/>
  <c r="JI4" i="16"/>
  <c r="JI125" i="16"/>
  <c r="DI67" i="16"/>
  <c r="EV67" i="16"/>
  <c r="BV67" i="16"/>
  <c r="HV4" i="16"/>
  <c r="EV98" i="16"/>
  <c r="JI98" i="16"/>
  <c r="KY142" i="16" l="1"/>
  <c r="KZ142" i="16"/>
  <c r="AN141" i="23" s="1"/>
  <c r="AO141" i="23"/>
  <c r="AM141" i="23"/>
  <c r="KX125" i="16"/>
  <c r="AL124" i="23" s="1"/>
  <c r="JL142" i="16"/>
  <c r="KX98" i="16"/>
  <c r="AL98" i="23" s="1"/>
  <c r="AL99" i="23"/>
  <c r="KX4" i="16"/>
  <c r="AL4" i="23" s="1"/>
  <c r="AL17" i="23"/>
  <c r="KX67" i="16"/>
  <c r="AL67" i="23" s="1"/>
  <c r="AL80" i="23"/>
  <c r="KX116" i="16"/>
  <c r="AL116" i="23" s="1"/>
  <c r="AL117" i="23"/>
  <c r="KX21" i="16"/>
  <c r="AL21" i="23" s="1"/>
  <c r="AL23" i="23"/>
  <c r="KX47" i="16"/>
  <c r="AL47" i="23" s="1"/>
  <c r="JK142" i="16"/>
  <c r="IA142" i="16"/>
  <c r="HX142" i="16"/>
  <c r="GK142" i="16"/>
  <c r="GN142" i="16"/>
  <c r="EX142" i="16"/>
  <c r="FA142" i="16"/>
  <c r="BX142" i="16"/>
  <c r="DK142" i="16"/>
  <c r="DN142" i="16"/>
  <c r="CA142" i="16"/>
  <c r="AN142" i="16"/>
  <c r="AK142" i="16"/>
  <c r="AO142" i="16"/>
  <c r="CB142" i="16"/>
  <c r="FB142" i="16"/>
  <c r="GO142" i="16"/>
  <c r="DO142" i="16"/>
  <c r="IB142" i="16"/>
  <c r="JO142" i="16"/>
  <c r="AJ161" i="4"/>
  <c r="AJ154" i="4"/>
  <c r="AJ152" i="4"/>
  <c r="AJ151" i="4" s="1"/>
  <c r="AJ149" i="4"/>
  <c r="AJ139" i="4"/>
  <c r="AJ137" i="4"/>
  <c r="AJ135" i="4"/>
  <c r="AJ133" i="4"/>
  <c r="AJ131" i="4"/>
  <c r="AJ126" i="4"/>
  <c r="AJ121" i="4"/>
  <c r="AJ94" i="4"/>
  <c r="AJ88" i="4"/>
  <c r="AJ86" i="4"/>
  <c r="AJ81" i="4"/>
  <c r="AJ80" i="4" s="1"/>
  <c r="AJ73" i="4"/>
  <c r="AJ68" i="4"/>
  <c r="AJ67" i="4" s="1"/>
  <c r="AJ63" i="4"/>
  <c r="AJ57" i="4"/>
  <c r="AJ26" i="4"/>
  <c r="AJ20" i="4"/>
  <c r="AJ17" i="4"/>
  <c r="AJ16" i="4" s="1"/>
  <c r="AJ14" i="4"/>
  <c r="AJ12" i="4"/>
  <c r="AJ10" i="4"/>
  <c r="AJ8" i="4"/>
  <c r="AJ6" i="4"/>
  <c r="KW114" i="16"/>
  <c r="KW6" i="16"/>
  <c r="KS138" i="16"/>
  <c r="KS139" i="16"/>
  <c r="KS140" i="16"/>
  <c r="KW137" i="16"/>
  <c r="KV137" i="16"/>
  <c r="KU137" i="16"/>
  <c r="KT137" i="16"/>
  <c r="KS137" i="16"/>
  <c r="KW136" i="16"/>
  <c r="KV136" i="16"/>
  <c r="KU136" i="16"/>
  <c r="KT136" i="16"/>
  <c r="KS136" i="16"/>
  <c r="KW134" i="16"/>
  <c r="KV134" i="16"/>
  <c r="KU134" i="16"/>
  <c r="KT134" i="16"/>
  <c r="KS134" i="16"/>
  <c r="KW132" i="16"/>
  <c r="KV132" i="16"/>
  <c r="KU132" i="16"/>
  <c r="KT132" i="16"/>
  <c r="KS132" i="16"/>
  <c r="KW131" i="16"/>
  <c r="KV131" i="16"/>
  <c r="KU131" i="16"/>
  <c r="KT131" i="16"/>
  <c r="KS131" i="16"/>
  <c r="KW129" i="16"/>
  <c r="KV129" i="16"/>
  <c r="KU129" i="16"/>
  <c r="KT129" i="16"/>
  <c r="KS129" i="16"/>
  <c r="KW127" i="16"/>
  <c r="KV127" i="16"/>
  <c r="KU127" i="16"/>
  <c r="KT127" i="16"/>
  <c r="KS127" i="16"/>
  <c r="KW124" i="16"/>
  <c r="KV124" i="16"/>
  <c r="KU124" i="16"/>
  <c r="KT124" i="16"/>
  <c r="KS124" i="16"/>
  <c r="KW123" i="16"/>
  <c r="KV123" i="16"/>
  <c r="KU123" i="16"/>
  <c r="KT123" i="16"/>
  <c r="KS123" i="16"/>
  <c r="KW121" i="16"/>
  <c r="KV121" i="16"/>
  <c r="KU121" i="16"/>
  <c r="KT121" i="16"/>
  <c r="KS121" i="16"/>
  <c r="KW119" i="16"/>
  <c r="KV119" i="16"/>
  <c r="KU119" i="16"/>
  <c r="KT119" i="16"/>
  <c r="KS119" i="16"/>
  <c r="KW118" i="16"/>
  <c r="KV118" i="16"/>
  <c r="KU118" i="16"/>
  <c r="KT118" i="16"/>
  <c r="KS118" i="16"/>
  <c r="KW115" i="16"/>
  <c r="KV115" i="16"/>
  <c r="KU115" i="16"/>
  <c r="KT115" i="16"/>
  <c r="KS115" i="16"/>
  <c r="KW113" i="16"/>
  <c r="KV113" i="16"/>
  <c r="KU113" i="16"/>
  <c r="KT113" i="16"/>
  <c r="KS113" i="16"/>
  <c r="KW111" i="16"/>
  <c r="KV111" i="16"/>
  <c r="KU111" i="16"/>
  <c r="KT111" i="16"/>
  <c r="KS111" i="16"/>
  <c r="KW110" i="16"/>
  <c r="KV110" i="16"/>
  <c r="KU110" i="16"/>
  <c r="KT110" i="16"/>
  <c r="KS110" i="16"/>
  <c r="KW109" i="16"/>
  <c r="KV109" i="16"/>
  <c r="KU109" i="16"/>
  <c r="KT109" i="16"/>
  <c r="KS109" i="16"/>
  <c r="KW108" i="16"/>
  <c r="KV108" i="16"/>
  <c r="KU108" i="16"/>
  <c r="KT108" i="16"/>
  <c r="KS108" i="16"/>
  <c r="KW107" i="16"/>
  <c r="KV107" i="16"/>
  <c r="KU107" i="16"/>
  <c r="KT107" i="16"/>
  <c r="KS107" i="16"/>
  <c r="KW106" i="16"/>
  <c r="KV106" i="16"/>
  <c r="KU106" i="16"/>
  <c r="KT106" i="16"/>
  <c r="KS106" i="16"/>
  <c r="KW105" i="16"/>
  <c r="KV105" i="16"/>
  <c r="KU105" i="16"/>
  <c r="KT105" i="16"/>
  <c r="KS105" i="16"/>
  <c r="KW104" i="16"/>
  <c r="KV104" i="16"/>
  <c r="KU104" i="16"/>
  <c r="KT104" i="16"/>
  <c r="KS104" i="16"/>
  <c r="KW103" i="16"/>
  <c r="KV103" i="16"/>
  <c r="KU103" i="16"/>
  <c r="KT103" i="16"/>
  <c r="KS103" i="16"/>
  <c r="KW102" i="16"/>
  <c r="KV102" i="16"/>
  <c r="KU102" i="16"/>
  <c r="KT102" i="16"/>
  <c r="KS102" i="16"/>
  <c r="KW101" i="16"/>
  <c r="KV101" i="16"/>
  <c r="KU101" i="16"/>
  <c r="KT101" i="16"/>
  <c r="KS101" i="16"/>
  <c r="KW100" i="16"/>
  <c r="KV100" i="16"/>
  <c r="KU100" i="16"/>
  <c r="KT100" i="16"/>
  <c r="KS100" i="16"/>
  <c r="KW97" i="16"/>
  <c r="KV97" i="16"/>
  <c r="KU97" i="16"/>
  <c r="KT97" i="16"/>
  <c r="KS97" i="16"/>
  <c r="KW96" i="16"/>
  <c r="KV96" i="16"/>
  <c r="KU96" i="16"/>
  <c r="KT96" i="16"/>
  <c r="KS96" i="16"/>
  <c r="KW95" i="16"/>
  <c r="KV95" i="16"/>
  <c r="KU95" i="16"/>
  <c r="KT95" i="16"/>
  <c r="KS95" i="16"/>
  <c r="KW94" i="16"/>
  <c r="KV94" i="16"/>
  <c r="KU94" i="16"/>
  <c r="KT94" i="16"/>
  <c r="KS94" i="16"/>
  <c r="KW93" i="16"/>
  <c r="KV93" i="16"/>
  <c r="KU93" i="16"/>
  <c r="KT93" i="16"/>
  <c r="KS93" i="16"/>
  <c r="KW92" i="16"/>
  <c r="KV92" i="16"/>
  <c r="KU92" i="16"/>
  <c r="KT92" i="16"/>
  <c r="KS92" i="16"/>
  <c r="KW91" i="16"/>
  <c r="KV91" i="16"/>
  <c r="KU91" i="16"/>
  <c r="KT91" i="16"/>
  <c r="KS91" i="16"/>
  <c r="KW90" i="16"/>
  <c r="KV90" i="16"/>
  <c r="KU90" i="16"/>
  <c r="KT90" i="16"/>
  <c r="KS90" i="16"/>
  <c r="KW89" i="16"/>
  <c r="KV89" i="16"/>
  <c r="KU89" i="16"/>
  <c r="KT89" i="16"/>
  <c r="KS89" i="16"/>
  <c r="KW88" i="16"/>
  <c r="KV88" i="16"/>
  <c r="KU88" i="16"/>
  <c r="KT88" i="16"/>
  <c r="KS88" i="16"/>
  <c r="KW87" i="16"/>
  <c r="KV87" i="16"/>
  <c r="KU87" i="16"/>
  <c r="KT87" i="16"/>
  <c r="KS87" i="16"/>
  <c r="KW85" i="16"/>
  <c r="KV85" i="16"/>
  <c r="KU85" i="16"/>
  <c r="KT85" i="16"/>
  <c r="KS85" i="16"/>
  <c r="KW84" i="16"/>
  <c r="KV84" i="16"/>
  <c r="KU84" i="16"/>
  <c r="KT84" i="16"/>
  <c r="KS84" i="16"/>
  <c r="KW83" i="16"/>
  <c r="KV83" i="16"/>
  <c r="KU83" i="16"/>
  <c r="KT83" i="16"/>
  <c r="KS83" i="16"/>
  <c r="KW82" i="16"/>
  <c r="KV82" i="16"/>
  <c r="KU82" i="16"/>
  <c r="KT82" i="16"/>
  <c r="KS82" i="16"/>
  <c r="KW81" i="16"/>
  <c r="KV81" i="16"/>
  <c r="KU81" i="16"/>
  <c r="KT81" i="16"/>
  <c r="KS81" i="16"/>
  <c r="KW79" i="16"/>
  <c r="KV79" i="16"/>
  <c r="KU79" i="16"/>
  <c r="KT79" i="16"/>
  <c r="KS79" i="16"/>
  <c r="KW78" i="16"/>
  <c r="KV78" i="16"/>
  <c r="KU78" i="16"/>
  <c r="KT78" i="16"/>
  <c r="KS78" i="16"/>
  <c r="KW77" i="16"/>
  <c r="KV77" i="16"/>
  <c r="KU77" i="16"/>
  <c r="KT77" i="16"/>
  <c r="KS77" i="16"/>
  <c r="KW75" i="16"/>
  <c r="KV75" i="16"/>
  <c r="KU75" i="16"/>
  <c r="KT75" i="16"/>
  <c r="KS75" i="16"/>
  <c r="KW74" i="16"/>
  <c r="KV74" i="16"/>
  <c r="KU74" i="16"/>
  <c r="KT74" i="16"/>
  <c r="KS74" i="16"/>
  <c r="KW73" i="16"/>
  <c r="KV73" i="16"/>
  <c r="KU73" i="16"/>
  <c r="KT73" i="16"/>
  <c r="KS73" i="16"/>
  <c r="KW71" i="16"/>
  <c r="KV71" i="16"/>
  <c r="KU71" i="16"/>
  <c r="KT71" i="16"/>
  <c r="KS71" i="16"/>
  <c r="KW70" i="16"/>
  <c r="KV70" i="16"/>
  <c r="KU70" i="16"/>
  <c r="KT70" i="16"/>
  <c r="KS70" i="16"/>
  <c r="KW69" i="16"/>
  <c r="KV69" i="16"/>
  <c r="KU69" i="16"/>
  <c r="KT69" i="16"/>
  <c r="KS69" i="16"/>
  <c r="KW65" i="16"/>
  <c r="KV65" i="16"/>
  <c r="KU65" i="16"/>
  <c r="KT65" i="16"/>
  <c r="KS65" i="16"/>
  <c r="KW64" i="16"/>
  <c r="KV64" i="16"/>
  <c r="KU64" i="16"/>
  <c r="KT64" i="16"/>
  <c r="KS64" i="16"/>
  <c r="KW63" i="16"/>
  <c r="KV63" i="16"/>
  <c r="KU63" i="16"/>
  <c r="KT63" i="16"/>
  <c r="KS63" i="16"/>
  <c r="KW62" i="16"/>
  <c r="KV62" i="16"/>
  <c r="KU62" i="16"/>
  <c r="KT62" i="16"/>
  <c r="KS62" i="16"/>
  <c r="KW61" i="16"/>
  <c r="KV61" i="16"/>
  <c r="KU61" i="16"/>
  <c r="KT61" i="16"/>
  <c r="KS61" i="16"/>
  <c r="KW59" i="16"/>
  <c r="KV59" i="16"/>
  <c r="KU59" i="16"/>
  <c r="KT59" i="16"/>
  <c r="KS59" i="16"/>
  <c r="KW58" i="16"/>
  <c r="KV58" i="16"/>
  <c r="KU58" i="16"/>
  <c r="KT58" i="16"/>
  <c r="KS58" i="16"/>
  <c r="KW57" i="16"/>
  <c r="KV57" i="16"/>
  <c r="KU57" i="16"/>
  <c r="KT57" i="16"/>
  <c r="KS57" i="16"/>
  <c r="KW56" i="16"/>
  <c r="KV56" i="16"/>
  <c r="KU56" i="16"/>
  <c r="KT56" i="16"/>
  <c r="KS56" i="16"/>
  <c r="KW55" i="16"/>
  <c r="KV55" i="16"/>
  <c r="KU55" i="16"/>
  <c r="KT55" i="16"/>
  <c r="KS55" i="16"/>
  <c r="KW54" i="16"/>
  <c r="KV54" i="16"/>
  <c r="KU54" i="16"/>
  <c r="KT54" i="16"/>
  <c r="KS54" i="16"/>
  <c r="KW53" i="16"/>
  <c r="KV53" i="16"/>
  <c r="KU53" i="16"/>
  <c r="KT53" i="16"/>
  <c r="KS53" i="16"/>
  <c r="KW52" i="16"/>
  <c r="KV52" i="16"/>
  <c r="KU52" i="16"/>
  <c r="KT52" i="16"/>
  <c r="KS52" i="16"/>
  <c r="KW51" i="16"/>
  <c r="KV51" i="16"/>
  <c r="KU51" i="16"/>
  <c r="KT51" i="16"/>
  <c r="KS51" i="16"/>
  <c r="KW50" i="16"/>
  <c r="KV50" i="16"/>
  <c r="KU50" i="16"/>
  <c r="KT50" i="16"/>
  <c r="KS50" i="16"/>
  <c r="KW49" i="16"/>
  <c r="KV49" i="16"/>
  <c r="KU49" i="16"/>
  <c r="KT49" i="16"/>
  <c r="KS49" i="16"/>
  <c r="KW46" i="16"/>
  <c r="KV46" i="16"/>
  <c r="KU46" i="16"/>
  <c r="KT46" i="16"/>
  <c r="KS46" i="16"/>
  <c r="KW45" i="16"/>
  <c r="KV45" i="16"/>
  <c r="KU45" i="16"/>
  <c r="KT45" i="16"/>
  <c r="KS45" i="16"/>
  <c r="KW44" i="16"/>
  <c r="KV44" i="16"/>
  <c r="KU44" i="16"/>
  <c r="KT44" i="16"/>
  <c r="KS44" i="16"/>
  <c r="KW43" i="16"/>
  <c r="KV43" i="16"/>
  <c r="KU43" i="16"/>
  <c r="KT43" i="16"/>
  <c r="KS43" i="16"/>
  <c r="KW42" i="16"/>
  <c r="KV42" i="16"/>
  <c r="KU42" i="16"/>
  <c r="KT42" i="16"/>
  <c r="KS42" i="16"/>
  <c r="KW41" i="16"/>
  <c r="KV41" i="16"/>
  <c r="KU41" i="16"/>
  <c r="KT41" i="16"/>
  <c r="KS41" i="16"/>
  <c r="KW40" i="16"/>
  <c r="KV40" i="16"/>
  <c r="KU40" i="16"/>
  <c r="KT40" i="16"/>
  <c r="KS40" i="16"/>
  <c r="KW39" i="16"/>
  <c r="KV39" i="16"/>
  <c r="KU39" i="16"/>
  <c r="KT39" i="16"/>
  <c r="KS39" i="16"/>
  <c r="KW38" i="16"/>
  <c r="KV38" i="16"/>
  <c r="KU38" i="16"/>
  <c r="KT38" i="16"/>
  <c r="KS38" i="16"/>
  <c r="KW37" i="16"/>
  <c r="KV37" i="16"/>
  <c r="KU37" i="16"/>
  <c r="KT37" i="16"/>
  <c r="KS37" i="16"/>
  <c r="KW36" i="16"/>
  <c r="KV36" i="16"/>
  <c r="KU36" i="16"/>
  <c r="KT36" i="16"/>
  <c r="KS36" i="16"/>
  <c r="KW35" i="16"/>
  <c r="KV35" i="16"/>
  <c r="KU35" i="16"/>
  <c r="KT35" i="16"/>
  <c r="KS35" i="16"/>
  <c r="KW34" i="16"/>
  <c r="KV34" i="16"/>
  <c r="KU34" i="16"/>
  <c r="KT34" i="16"/>
  <c r="KS34" i="16"/>
  <c r="KW33" i="16"/>
  <c r="KV33" i="16"/>
  <c r="KU33" i="16"/>
  <c r="KT33" i="16"/>
  <c r="KS33" i="16"/>
  <c r="KW32" i="16"/>
  <c r="KV32" i="16"/>
  <c r="KU32" i="16"/>
  <c r="KT32" i="16"/>
  <c r="KS32" i="16"/>
  <c r="KW31" i="16"/>
  <c r="KV31" i="16"/>
  <c r="KU31" i="16"/>
  <c r="KT31" i="16"/>
  <c r="KS31" i="16"/>
  <c r="KW30" i="16"/>
  <c r="KV30" i="16"/>
  <c r="KU30" i="16"/>
  <c r="KT30" i="16"/>
  <c r="KS30" i="16"/>
  <c r="KW29" i="16"/>
  <c r="KV29" i="16"/>
  <c r="KU29" i="16"/>
  <c r="KT29" i="16"/>
  <c r="KS29" i="16"/>
  <c r="KW28" i="16"/>
  <c r="KV28" i="16"/>
  <c r="KU28" i="16"/>
  <c r="KT28" i="16"/>
  <c r="KS28" i="16"/>
  <c r="KW27" i="16"/>
  <c r="KV27" i="16"/>
  <c r="KU27" i="16"/>
  <c r="KT27" i="16"/>
  <c r="KS27" i="16"/>
  <c r="KW26" i="16"/>
  <c r="KV26" i="16"/>
  <c r="KU26" i="16"/>
  <c r="KT26" i="16"/>
  <c r="KS26" i="16"/>
  <c r="KW25" i="16"/>
  <c r="KU25" i="16"/>
  <c r="KS25" i="16"/>
  <c r="KW24" i="16"/>
  <c r="KV24" i="16"/>
  <c r="KU24" i="16"/>
  <c r="KT24" i="16"/>
  <c r="KS24" i="16"/>
  <c r="KS23" i="16"/>
  <c r="KW22" i="16"/>
  <c r="KV22" i="16"/>
  <c r="KU22" i="16"/>
  <c r="KT22" i="16"/>
  <c r="KS22" i="16"/>
  <c r="KW20" i="16"/>
  <c r="KV20" i="16"/>
  <c r="KU20" i="16"/>
  <c r="KT20" i="16"/>
  <c r="KS20" i="16"/>
  <c r="KW19" i="16"/>
  <c r="KV19" i="16"/>
  <c r="KU19" i="16"/>
  <c r="KT19" i="16"/>
  <c r="KS19" i="16"/>
  <c r="KW18" i="16"/>
  <c r="KV18" i="16"/>
  <c r="KU18" i="16"/>
  <c r="KT18" i="16"/>
  <c r="KS18" i="16"/>
  <c r="KW16" i="16"/>
  <c r="KV16" i="16"/>
  <c r="KU16" i="16"/>
  <c r="KT16" i="16"/>
  <c r="KS16" i="16"/>
  <c r="KW15" i="16"/>
  <c r="KV15" i="16"/>
  <c r="KU15" i="16"/>
  <c r="KT15" i="16"/>
  <c r="KS15" i="16"/>
  <c r="KW13" i="16"/>
  <c r="KV13" i="16"/>
  <c r="KU13" i="16"/>
  <c r="KT13" i="16"/>
  <c r="KS13" i="16"/>
  <c r="KW11" i="16"/>
  <c r="KV11" i="16"/>
  <c r="KU11" i="16"/>
  <c r="KT11" i="16"/>
  <c r="KS11" i="16"/>
  <c r="KW10" i="16"/>
  <c r="KV10" i="16"/>
  <c r="KU10" i="16"/>
  <c r="KT10" i="16"/>
  <c r="KS10" i="16"/>
  <c r="KW9" i="16"/>
  <c r="KV9" i="16"/>
  <c r="KU9" i="16"/>
  <c r="KT9" i="16"/>
  <c r="KS9" i="16"/>
  <c r="KW7" i="16"/>
  <c r="KV7" i="16"/>
  <c r="KU7" i="16"/>
  <c r="KT7" i="16"/>
  <c r="KS7" i="16"/>
  <c r="KV6" i="16"/>
  <c r="KU6" i="16"/>
  <c r="KT6" i="16"/>
  <c r="KS6" i="16"/>
  <c r="DF135" i="16"/>
  <c r="DF133" i="16"/>
  <c r="DF130" i="16"/>
  <c r="DF128" i="16"/>
  <c r="DF126" i="16"/>
  <c r="DF122" i="16"/>
  <c r="DF117" i="16"/>
  <c r="DF112" i="16"/>
  <c r="DF99" i="16"/>
  <c r="DF86" i="16"/>
  <c r="DF80" i="16"/>
  <c r="DF76" i="16"/>
  <c r="DF72" i="16"/>
  <c r="DF68" i="16"/>
  <c r="DF48" i="16"/>
  <c r="DF21" i="16"/>
  <c r="DF17" i="16"/>
  <c r="DF14" i="16"/>
  <c r="DF12" i="16"/>
  <c r="DF8" i="16"/>
  <c r="DF5" i="16"/>
  <c r="AJ93" i="4" l="1"/>
  <c r="KX142" i="16"/>
  <c r="AL141" i="23" s="1"/>
  <c r="DF116" i="16"/>
  <c r="KT60" i="16"/>
  <c r="KU60" i="16"/>
  <c r="KV60" i="16"/>
  <c r="KW60" i="16"/>
  <c r="KS60" i="16"/>
  <c r="AJ130" i="4"/>
  <c r="AJ5" i="4"/>
  <c r="AJ25" i="4"/>
  <c r="DF47" i="16"/>
  <c r="AJ159" i="4"/>
  <c r="DF125" i="16"/>
  <c r="DF67" i="16"/>
  <c r="DF98" i="16"/>
  <c r="DF4" i="16"/>
  <c r="AH154" i="4"/>
  <c r="AH152" i="4"/>
  <c r="AH149" i="4"/>
  <c r="AH139" i="4"/>
  <c r="AH137" i="4"/>
  <c r="AH135" i="4"/>
  <c r="AH133" i="4"/>
  <c r="AH131" i="4"/>
  <c r="AH126" i="4"/>
  <c r="AH121" i="4"/>
  <c r="AH94" i="4"/>
  <c r="AH88" i="4"/>
  <c r="AH86" i="4"/>
  <c r="AH81" i="4"/>
  <c r="AH73" i="4"/>
  <c r="AH68" i="4"/>
  <c r="AH63" i="4"/>
  <c r="AH57" i="4"/>
  <c r="AH26" i="4"/>
  <c r="AH20" i="4"/>
  <c r="AH17" i="4"/>
  <c r="AH14" i="4"/>
  <c r="AH12" i="4"/>
  <c r="AH10" i="4"/>
  <c r="AH8" i="4"/>
  <c r="AH6" i="4"/>
  <c r="DF142" i="16" l="1"/>
  <c r="KR124" i="16"/>
  <c r="EU17" i="16"/>
  <c r="AI161" i="4" l="1"/>
  <c r="AI154" i="4"/>
  <c r="AI152" i="4"/>
  <c r="AI149" i="4"/>
  <c r="AI139" i="4"/>
  <c r="AI137" i="4"/>
  <c r="AI135" i="4"/>
  <c r="AI133" i="4"/>
  <c r="AI131" i="4"/>
  <c r="AI126" i="4"/>
  <c r="AI121" i="4"/>
  <c r="AI94" i="4"/>
  <c r="AI88" i="4"/>
  <c r="AI86" i="4"/>
  <c r="AI81" i="4"/>
  <c r="AI73" i="4"/>
  <c r="AI68" i="4"/>
  <c r="AI63" i="4"/>
  <c r="AI57" i="4"/>
  <c r="AI26" i="4"/>
  <c r="AI20" i="4"/>
  <c r="AI17" i="4"/>
  <c r="AI14" i="4"/>
  <c r="AI12" i="4"/>
  <c r="AI10" i="4"/>
  <c r="AI8" i="4"/>
  <c r="AI6" i="4"/>
  <c r="AH161" i="4"/>
  <c r="AH130" i="4"/>
  <c r="AH80" i="4"/>
  <c r="AH67" i="4"/>
  <c r="AH16" i="4"/>
  <c r="AK140" i="23"/>
  <c r="AK3" i="23"/>
  <c r="AJ140" i="23"/>
  <c r="AJ3" i="23"/>
  <c r="AI140" i="23"/>
  <c r="AI3" i="23"/>
  <c r="AE140" i="23"/>
  <c r="AE3" i="23"/>
  <c r="AC140" i="23"/>
  <c r="AC3" i="23"/>
  <c r="AF135" i="16"/>
  <c r="AF133" i="16"/>
  <c r="AF130" i="16"/>
  <c r="AF128" i="16"/>
  <c r="AF126" i="16"/>
  <c r="AF122" i="16"/>
  <c r="AF117" i="16"/>
  <c r="AF112" i="16"/>
  <c r="AF99" i="16"/>
  <c r="AF86" i="16"/>
  <c r="AF80" i="16"/>
  <c r="AF76" i="16"/>
  <c r="AF72" i="16"/>
  <c r="AF68" i="16"/>
  <c r="AF60" i="16"/>
  <c r="AF48" i="16"/>
  <c r="AF21" i="16"/>
  <c r="AF17" i="16"/>
  <c r="AF14" i="16"/>
  <c r="AF12" i="16"/>
  <c r="AF8" i="16"/>
  <c r="AF5" i="16"/>
  <c r="KW140" i="16"/>
  <c r="AK139" i="23" s="1"/>
  <c r="KW139" i="16"/>
  <c r="AK138" i="23" s="1"/>
  <c r="KW138" i="16"/>
  <c r="AK137" i="23" s="1"/>
  <c r="AK136" i="23"/>
  <c r="KW135" i="16"/>
  <c r="AK134" i="23" s="1"/>
  <c r="KW133" i="16"/>
  <c r="AK132" i="23" s="1"/>
  <c r="AK131" i="23"/>
  <c r="AK130" i="23"/>
  <c r="KW130" i="16"/>
  <c r="AK129" i="23" s="1"/>
  <c r="AK126" i="23"/>
  <c r="AK123" i="23"/>
  <c r="KW122" i="16"/>
  <c r="AK121" i="23" s="1"/>
  <c r="AK120" i="23"/>
  <c r="AK119" i="23"/>
  <c r="AK115" i="23"/>
  <c r="AK113" i="23"/>
  <c r="AK110" i="23"/>
  <c r="AK106" i="23"/>
  <c r="AK104" i="23"/>
  <c r="AK100" i="23"/>
  <c r="AK97" i="23"/>
  <c r="AK93" i="23"/>
  <c r="AK88" i="23"/>
  <c r="AK74" i="23"/>
  <c r="AK64" i="23"/>
  <c r="AK61" i="23"/>
  <c r="AK56" i="23"/>
  <c r="AK55" i="23"/>
  <c r="AK54" i="23"/>
  <c r="AK53" i="23"/>
  <c r="AK51" i="23"/>
  <c r="AK49" i="23"/>
  <c r="AK43" i="23"/>
  <c r="AK36" i="23"/>
  <c r="AK26" i="23"/>
  <c r="KW17" i="16"/>
  <c r="AK17" i="23" s="1"/>
  <c r="AK15" i="23"/>
  <c r="KW12" i="16"/>
  <c r="AK12" i="23" s="1"/>
  <c r="KV140" i="16"/>
  <c r="AJ139" i="23" s="1"/>
  <c r="KV139" i="16"/>
  <c r="AJ138" i="23" s="1"/>
  <c r="KV138" i="16"/>
  <c r="AJ137" i="23" s="1"/>
  <c r="AJ136" i="23"/>
  <c r="AJ135" i="23"/>
  <c r="KV133" i="16"/>
  <c r="AJ132" i="23" s="1"/>
  <c r="AJ131" i="23"/>
  <c r="KV128" i="16"/>
  <c r="AJ127" i="23" s="1"/>
  <c r="AJ123" i="23"/>
  <c r="KV122" i="16"/>
  <c r="AJ121" i="23" s="1"/>
  <c r="AJ120" i="23"/>
  <c r="AJ119" i="23"/>
  <c r="AJ115" i="23"/>
  <c r="AJ110" i="23"/>
  <c r="AJ106" i="23"/>
  <c r="AJ104" i="23"/>
  <c r="AJ97" i="23"/>
  <c r="AJ93" i="23"/>
  <c r="AJ88" i="23"/>
  <c r="AJ87" i="23"/>
  <c r="AJ79" i="23"/>
  <c r="AJ74" i="23"/>
  <c r="KV72" i="16"/>
  <c r="AJ72" i="23" s="1"/>
  <c r="AJ64" i="23"/>
  <c r="AJ62" i="23"/>
  <c r="AJ61" i="23"/>
  <c r="AJ56" i="23"/>
  <c r="AJ55" i="23"/>
  <c r="AJ54" i="23"/>
  <c r="AJ53" i="23"/>
  <c r="AJ51" i="23"/>
  <c r="AJ49" i="23"/>
  <c r="AJ43" i="23"/>
  <c r="AJ36" i="23"/>
  <c r="AJ26" i="23"/>
  <c r="KV17" i="16"/>
  <c r="AJ17" i="23" s="1"/>
  <c r="AJ15" i="23"/>
  <c r="KV12" i="16"/>
  <c r="AJ12" i="23" s="1"/>
  <c r="KV8" i="16"/>
  <c r="AJ8" i="23" s="1"/>
  <c r="KV5" i="16"/>
  <c r="AJ5" i="23" s="1"/>
  <c r="KK140" i="16"/>
  <c r="KK139" i="16"/>
  <c r="KL140" i="16"/>
  <c r="KL139" i="16"/>
  <c r="KM140" i="16"/>
  <c r="KM139" i="16"/>
  <c r="KM138" i="16"/>
  <c r="KN140" i="16"/>
  <c r="KN139" i="16"/>
  <c r="KN138" i="16"/>
  <c r="KO140" i="16"/>
  <c r="AC139" i="23" s="1"/>
  <c r="KO139" i="16"/>
  <c r="AC138" i="23" s="1"/>
  <c r="KO138" i="16"/>
  <c r="AC137" i="23" s="1"/>
  <c r="KP140" i="16"/>
  <c r="KP139" i="16"/>
  <c r="KP138" i="16"/>
  <c r="KQ140" i="16"/>
  <c r="AE139" i="23" s="1"/>
  <c r="KQ139" i="16"/>
  <c r="AE138" i="23" s="1"/>
  <c r="KQ138" i="16"/>
  <c r="AE137" i="23" s="1"/>
  <c r="KR140" i="16"/>
  <c r="KR139" i="16"/>
  <c r="KR138" i="16"/>
  <c r="KU140" i="16"/>
  <c r="AI139" i="23" s="1"/>
  <c r="KU139" i="16"/>
  <c r="AI138" i="23" s="1"/>
  <c r="KU138" i="16"/>
  <c r="AI137" i="23" s="1"/>
  <c r="KT140" i="16"/>
  <c r="AH139" i="23" s="1"/>
  <c r="KT139" i="16"/>
  <c r="AH138" i="23" s="1"/>
  <c r="KT138" i="16"/>
  <c r="AH137" i="23" s="1"/>
  <c r="AG139" i="23"/>
  <c r="AG138" i="23"/>
  <c r="AG137" i="23"/>
  <c r="KU12" i="16"/>
  <c r="AI12" i="23" s="1"/>
  <c r="AI15" i="23"/>
  <c r="AI26" i="23"/>
  <c r="AI36" i="23"/>
  <c r="AI43" i="23"/>
  <c r="AI49" i="23"/>
  <c r="AI51" i="23"/>
  <c r="AI53" i="23"/>
  <c r="AI54" i="23"/>
  <c r="AI55" i="23"/>
  <c r="AI56" i="23"/>
  <c r="AI61" i="23"/>
  <c r="AI62" i="23"/>
  <c r="AI64" i="23"/>
  <c r="AI74" i="23"/>
  <c r="AI79" i="23"/>
  <c r="AI87" i="23"/>
  <c r="AI88" i="23"/>
  <c r="AI93" i="23"/>
  <c r="AI97" i="23"/>
  <c r="AI100" i="23"/>
  <c r="AI104" i="23"/>
  <c r="AI106" i="23"/>
  <c r="AI110" i="23"/>
  <c r="AI113" i="23"/>
  <c r="AI115" i="23"/>
  <c r="AI118" i="23"/>
  <c r="AI119" i="23"/>
  <c r="AI120" i="23"/>
  <c r="AI123" i="23"/>
  <c r="KU126" i="16"/>
  <c r="AI125" i="23" s="1"/>
  <c r="KU128" i="16"/>
  <c r="AI127" i="23" s="1"/>
  <c r="AI130" i="23"/>
  <c r="AI131" i="23"/>
  <c r="KU133" i="16"/>
  <c r="AI132" i="23" s="1"/>
  <c r="AI135" i="23"/>
  <c r="AI136" i="23"/>
  <c r="KT12" i="16"/>
  <c r="KT126" i="16"/>
  <c r="KT128" i="16"/>
  <c r="KT133" i="16"/>
  <c r="KS12" i="16"/>
  <c r="AG12" i="23" s="1"/>
  <c r="AG26" i="23"/>
  <c r="AG43" i="23"/>
  <c r="AG53" i="23"/>
  <c r="AG55" i="23"/>
  <c r="AG61" i="23"/>
  <c r="AG62" i="23"/>
  <c r="AG74" i="23"/>
  <c r="AG79" i="23"/>
  <c r="AG88" i="23"/>
  <c r="AG93" i="23"/>
  <c r="AG97" i="23"/>
  <c r="AG100" i="23"/>
  <c r="AG106" i="23"/>
  <c r="AG110" i="23"/>
  <c r="AG118" i="23"/>
  <c r="AG119" i="23"/>
  <c r="AG120" i="23"/>
  <c r="AG123" i="23"/>
  <c r="KS126" i="16"/>
  <c r="KS128" i="16"/>
  <c r="AG127" i="23" s="1"/>
  <c r="KS133" i="16"/>
  <c r="AG132" i="23" s="1"/>
  <c r="KR6" i="16"/>
  <c r="KR7" i="16"/>
  <c r="KR9" i="16"/>
  <c r="KR10" i="16"/>
  <c r="KR11" i="16"/>
  <c r="KR13" i="16"/>
  <c r="KR12" i="16" s="1"/>
  <c r="KR15" i="16"/>
  <c r="KR16" i="16"/>
  <c r="KR18" i="16"/>
  <c r="KR19" i="16"/>
  <c r="KR20" i="16"/>
  <c r="KR22" i="16"/>
  <c r="KR23" i="16"/>
  <c r="KR24" i="16"/>
  <c r="KR25" i="16"/>
  <c r="KR26" i="16"/>
  <c r="KR27" i="16"/>
  <c r="KR28" i="16"/>
  <c r="KR29" i="16"/>
  <c r="KR30" i="16"/>
  <c r="KR31" i="16"/>
  <c r="KR32" i="16"/>
  <c r="KR33" i="16"/>
  <c r="KR34" i="16"/>
  <c r="KR35" i="16"/>
  <c r="KR36" i="16"/>
  <c r="KR37" i="16"/>
  <c r="KR38" i="16"/>
  <c r="KR39" i="16"/>
  <c r="KR40" i="16"/>
  <c r="KR41" i="16"/>
  <c r="KR42" i="16"/>
  <c r="KR43" i="16"/>
  <c r="KR44" i="16"/>
  <c r="KR45" i="16"/>
  <c r="KR46" i="16"/>
  <c r="KR49" i="16"/>
  <c r="KR50" i="16"/>
  <c r="KR51" i="16"/>
  <c r="KR52" i="16"/>
  <c r="KR53" i="16"/>
  <c r="KR54" i="16"/>
  <c r="KR55" i="16"/>
  <c r="KR56" i="16"/>
  <c r="KR57" i="16"/>
  <c r="KR58" i="16"/>
  <c r="KR59" i="16"/>
  <c r="KR61" i="16"/>
  <c r="KR62" i="16"/>
  <c r="KR63" i="16"/>
  <c r="KR64" i="16"/>
  <c r="KR65" i="16"/>
  <c r="KR69" i="16"/>
  <c r="KR70" i="16"/>
  <c r="KR71" i="16"/>
  <c r="KR73" i="16"/>
  <c r="KR74" i="16"/>
  <c r="KR75" i="16"/>
  <c r="KR77" i="16"/>
  <c r="KR78" i="16"/>
  <c r="KR79" i="16"/>
  <c r="KR81" i="16"/>
  <c r="KR82" i="16"/>
  <c r="KR83" i="16"/>
  <c r="KR84" i="16"/>
  <c r="KR85" i="16"/>
  <c r="KR87" i="16"/>
  <c r="KR88" i="16"/>
  <c r="KR89" i="16"/>
  <c r="KR90" i="16"/>
  <c r="KR91" i="16"/>
  <c r="KR92" i="16"/>
  <c r="KR93" i="16"/>
  <c r="KR94" i="16"/>
  <c r="KR95" i="16"/>
  <c r="KR96" i="16"/>
  <c r="KR97" i="16"/>
  <c r="KR100" i="16"/>
  <c r="KR101" i="16"/>
  <c r="KR102" i="16"/>
  <c r="KR103" i="16"/>
  <c r="KR104" i="16"/>
  <c r="KR105" i="16"/>
  <c r="KR106" i="16"/>
  <c r="KR107" i="16"/>
  <c r="KR108" i="16"/>
  <c r="KR109" i="16"/>
  <c r="KR110" i="16"/>
  <c r="KR111" i="16"/>
  <c r="KR113" i="16"/>
  <c r="KR115" i="16"/>
  <c r="KR118" i="16"/>
  <c r="KR119" i="16"/>
  <c r="KR121" i="16"/>
  <c r="KR123" i="16"/>
  <c r="KR127" i="16"/>
  <c r="KR126" i="16" s="1"/>
  <c r="KR129" i="16"/>
  <c r="KR128" i="16" s="1"/>
  <c r="KR131" i="16"/>
  <c r="KR132" i="16"/>
  <c r="KR134" i="16"/>
  <c r="KR133" i="16" s="1"/>
  <c r="KR136" i="16"/>
  <c r="KR137" i="16"/>
  <c r="JH135" i="16"/>
  <c r="JH133" i="16"/>
  <c r="JH130" i="16"/>
  <c r="JH128" i="16"/>
  <c r="JH126" i="16"/>
  <c r="JH122" i="16"/>
  <c r="JH117" i="16"/>
  <c r="JH112" i="16"/>
  <c r="JH99" i="16"/>
  <c r="JH86" i="16"/>
  <c r="JH80" i="16"/>
  <c r="JH76" i="16"/>
  <c r="JH72" i="16"/>
  <c r="JH68" i="16"/>
  <c r="JH48" i="16"/>
  <c r="JH21" i="16"/>
  <c r="JH17" i="16"/>
  <c r="JH14" i="16"/>
  <c r="JH12" i="16"/>
  <c r="JH8" i="16"/>
  <c r="JH5" i="16"/>
  <c r="JG135" i="16"/>
  <c r="JG133" i="16"/>
  <c r="JG130" i="16"/>
  <c r="JG128" i="16"/>
  <c r="JG126" i="16"/>
  <c r="JG122" i="16"/>
  <c r="JG117" i="16"/>
  <c r="JG112" i="16"/>
  <c r="JG99" i="16"/>
  <c r="JG86" i="16"/>
  <c r="JG80" i="16"/>
  <c r="JG76" i="16"/>
  <c r="JG72" i="16"/>
  <c r="JG68" i="16"/>
  <c r="JG48" i="16"/>
  <c r="JG21" i="16"/>
  <c r="JG17" i="16"/>
  <c r="JG14" i="16"/>
  <c r="JG12" i="16"/>
  <c r="JG8" i="16"/>
  <c r="JG5" i="16"/>
  <c r="JE135" i="16"/>
  <c r="JE133" i="16"/>
  <c r="JE130" i="16"/>
  <c r="JE128" i="16"/>
  <c r="JE126" i="16"/>
  <c r="JE122" i="16"/>
  <c r="JE117" i="16"/>
  <c r="JE112" i="16"/>
  <c r="JE99" i="16"/>
  <c r="JE86" i="16"/>
  <c r="JE80" i="16"/>
  <c r="JE76" i="16"/>
  <c r="JE72" i="16"/>
  <c r="JE68" i="16"/>
  <c r="JE48" i="16"/>
  <c r="JE21" i="16"/>
  <c r="JE17" i="16"/>
  <c r="JE14" i="16"/>
  <c r="JE12" i="16"/>
  <c r="JE8" i="16"/>
  <c r="JE5" i="16"/>
  <c r="HU135" i="16"/>
  <c r="HU133" i="16"/>
  <c r="HU130" i="16"/>
  <c r="HU128" i="16"/>
  <c r="HU126" i="16"/>
  <c r="HU122" i="16"/>
  <c r="HU117" i="16"/>
  <c r="HU112" i="16"/>
  <c r="HU99" i="16"/>
  <c r="HU86" i="16"/>
  <c r="HU80" i="16"/>
  <c r="HU76" i="16"/>
  <c r="HU72" i="16"/>
  <c r="HU68" i="16"/>
  <c r="HU48" i="16"/>
  <c r="HU21" i="16"/>
  <c r="HU17" i="16"/>
  <c r="HU14" i="16"/>
  <c r="HU12" i="16"/>
  <c r="HU8" i="16"/>
  <c r="HU5" i="16"/>
  <c r="HT135" i="16"/>
  <c r="HT133" i="16"/>
  <c r="HT130" i="16"/>
  <c r="HT128" i="16"/>
  <c r="HT126" i="16"/>
  <c r="HT122" i="16"/>
  <c r="HT117" i="16"/>
  <c r="HT112" i="16"/>
  <c r="HT99" i="16"/>
  <c r="HT86" i="16"/>
  <c r="HT80" i="16"/>
  <c r="HT76" i="16"/>
  <c r="HT72" i="16"/>
  <c r="HT68" i="16"/>
  <c r="HT48" i="16"/>
  <c r="HT21" i="16"/>
  <c r="HT17" i="16"/>
  <c r="HT14" i="16"/>
  <c r="HT12" i="16"/>
  <c r="HT8" i="16"/>
  <c r="HT5" i="16"/>
  <c r="HR135" i="16"/>
  <c r="HR133" i="16"/>
  <c r="HR130" i="16"/>
  <c r="HR128" i="16"/>
  <c r="HR126" i="16"/>
  <c r="HR122" i="16"/>
  <c r="HR117" i="16"/>
  <c r="HR112" i="16"/>
  <c r="HR99" i="16"/>
  <c r="HR86" i="16"/>
  <c r="HR80" i="16"/>
  <c r="HR76" i="16"/>
  <c r="HR72" i="16"/>
  <c r="HR68" i="16"/>
  <c r="HR48" i="16"/>
  <c r="HR21" i="16"/>
  <c r="HR17" i="16"/>
  <c r="HR14" i="16"/>
  <c r="HR12" i="16"/>
  <c r="HR8" i="16"/>
  <c r="HR5" i="16"/>
  <c r="GE135" i="16"/>
  <c r="GE133" i="16"/>
  <c r="GE130" i="16"/>
  <c r="GE128" i="16"/>
  <c r="GE126" i="16"/>
  <c r="GE122" i="16"/>
  <c r="GE117" i="16"/>
  <c r="GE112" i="16"/>
  <c r="GE99" i="16"/>
  <c r="GE86" i="16"/>
  <c r="GE80" i="16"/>
  <c r="GE76" i="16"/>
  <c r="GE72" i="16"/>
  <c r="GE68" i="16"/>
  <c r="GE48" i="16"/>
  <c r="GE21" i="16"/>
  <c r="GE17" i="16"/>
  <c r="GE14" i="16"/>
  <c r="GE12" i="16"/>
  <c r="GE8" i="16"/>
  <c r="GE5" i="16"/>
  <c r="GH135" i="16"/>
  <c r="GH133" i="16"/>
  <c r="GH130" i="16"/>
  <c r="GH128" i="16"/>
  <c r="GH126" i="16"/>
  <c r="GH122" i="16"/>
  <c r="GH117" i="16"/>
  <c r="GH112" i="16"/>
  <c r="GH99" i="16"/>
  <c r="GH86" i="16"/>
  <c r="GH80" i="16"/>
  <c r="GH76" i="16"/>
  <c r="GH72" i="16"/>
  <c r="GH68" i="16"/>
  <c r="GH48" i="16"/>
  <c r="GH21" i="16"/>
  <c r="GH17" i="16"/>
  <c r="GH14" i="16"/>
  <c r="GH12" i="16"/>
  <c r="GH8" i="16"/>
  <c r="GH5" i="16"/>
  <c r="GG135" i="16"/>
  <c r="GG133" i="16"/>
  <c r="GG130" i="16"/>
  <c r="GG128" i="16"/>
  <c r="GG126" i="16"/>
  <c r="GG122" i="16"/>
  <c r="GG117" i="16"/>
  <c r="GG112" i="16"/>
  <c r="GG99" i="16"/>
  <c r="GG86" i="16"/>
  <c r="GG80" i="16"/>
  <c r="GG76" i="16"/>
  <c r="GG72" i="16"/>
  <c r="GG68" i="16"/>
  <c r="GG48" i="16"/>
  <c r="GG21" i="16"/>
  <c r="GG17" i="16"/>
  <c r="GG14" i="16"/>
  <c r="GG12" i="16"/>
  <c r="GG8" i="16"/>
  <c r="GG5" i="16"/>
  <c r="EU135" i="16"/>
  <c r="EU133" i="16"/>
  <c r="EU130" i="16"/>
  <c r="EU128" i="16"/>
  <c r="EU126" i="16"/>
  <c r="EU122" i="16"/>
  <c r="EU117" i="16"/>
  <c r="EU112" i="16"/>
  <c r="EU99" i="16"/>
  <c r="EU86" i="16"/>
  <c r="EU80" i="16"/>
  <c r="EU76" i="16"/>
  <c r="EU72" i="16"/>
  <c r="EU68" i="16"/>
  <c r="EU48" i="16"/>
  <c r="EU21" i="16"/>
  <c r="EU14" i="16"/>
  <c r="EU12" i="16"/>
  <c r="EU8" i="16"/>
  <c r="EU5" i="16"/>
  <c r="ET135" i="16"/>
  <c r="ET133" i="16"/>
  <c r="ET130" i="16"/>
  <c r="ET128" i="16"/>
  <c r="ET126" i="16"/>
  <c r="ET122" i="16"/>
  <c r="ET117" i="16"/>
  <c r="ET112" i="16"/>
  <c r="ET99" i="16"/>
  <c r="ET86" i="16"/>
  <c r="ET80" i="16"/>
  <c r="ET76" i="16"/>
  <c r="ET72" i="16"/>
  <c r="ET68" i="16"/>
  <c r="ET48" i="16"/>
  <c r="ET21" i="16"/>
  <c r="ET17" i="16"/>
  <c r="ET14" i="16"/>
  <c r="ET12" i="16"/>
  <c r="ET8" i="16"/>
  <c r="ET5" i="16"/>
  <c r="ER135" i="16"/>
  <c r="ER133" i="16"/>
  <c r="ER130" i="16"/>
  <c r="ER128" i="16"/>
  <c r="ER126" i="16"/>
  <c r="ER122" i="16"/>
  <c r="ER117" i="16"/>
  <c r="ER112" i="16"/>
  <c r="ER99" i="16"/>
  <c r="ER86" i="16"/>
  <c r="ER80" i="16"/>
  <c r="ER76" i="16"/>
  <c r="ER72" i="16"/>
  <c r="ER68" i="16"/>
  <c r="ER48" i="16"/>
  <c r="ER21" i="16"/>
  <c r="ER17" i="16"/>
  <c r="ER14" i="16"/>
  <c r="ER12" i="16"/>
  <c r="ER8" i="16"/>
  <c r="ER5" i="16"/>
  <c r="DG135" i="16"/>
  <c r="DG133" i="16"/>
  <c r="DG130" i="16"/>
  <c r="DG128" i="16"/>
  <c r="DG126" i="16"/>
  <c r="DG122" i="16"/>
  <c r="DG117" i="16"/>
  <c r="DG112" i="16"/>
  <c r="DG99" i="16"/>
  <c r="DG86" i="16"/>
  <c r="DG80" i="16"/>
  <c r="DG76" i="16"/>
  <c r="DG72" i="16"/>
  <c r="DG68" i="16"/>
  <c r="DG48" i="16"/>
  <c r="DG21" i="16"/>
  <c r="DG17" i="16"/>
  <c r="DG14" i="16"/>
  <c r="DG12" i="16"/>
  <c r="DG8" i="16"/>
  <c r="DG5" i="16"/>
  <c r="DH135" i="16"/>
  <c r="DH133" i="16"/>
  <c r="DH130" i="16"/>
  <c r="DH128" i="16"/>
  <c r="DH126" i="16"/>
  <c r="DH122" i="16"/>
  <c r="DH117" i="16"/>
  <c r="DH112" i="16"/>
  <c r="DH99" i="16"/>
  <c r="DH86" i="16"/>
  <c r="DH80" i="16"/>
  <c r="DH76" i="16"/>
  <c r="DH72" i="16"/>
  <c r="DH68" i="16"/>
  <c r="DH48" i="16"/>
  <c r="DH21" i="16"/>
  <c r="DH17" i="16"/>
  <c r="DH14" i="16"/>
  <c r="DH12" i="16"/>
  <c r="DH8" i="16"/>
  <c r="DH5" i="16"/>
  <c r="DE135" i="16"/>
  <c r="DE133" i="16"/>
  <c r="DE130" i="16"/>
  <c r="DE128" i="16"/>
  <c r="DE126" i="16"/>
  <c r="DE122" i="16"/>
  <c r="DE117" i="16"/>
  <c r="DE112" i="16"/>
  <c r="DE99" i="16"/>
  <c r="DE86" i="16"/>
  <c r="DE80" i="16"/>
  <c r="DE76" i="16"/>
  <c r="DE72" i="16"/>
  <c r="DE68" i="16"/>
  <c r="DE48" i="16"/>
  <c r="DE21" i="16"/>
  <c r="DE17" i="16"/>
  <c r="DE14" i="16"/>
  <c r="DE12" i="16"/>
  <c r="DE8" i="16"/>
  <c r="DE5" i="16"/>
  <c r="BS135" i="16"/>
  <c r="BS133" i="16"/>
  <c r="BS130" i="16"/>
  <c r="BS128" i="16"/>
  <c r="BS126" i="16"/>
  <c r="BS122" i="16"/>
  <c r="BS117" i="16"/>
  <c r="BS112" i="16"/>
  <c r="BS99" i="16"/>
  <c r="BS86" i="16"/>
  <c r="BS80" i="16"/>
  <c r="BS76" i="16"/>
  <c r="BS72" i="16"/>
  <c r="BS68" i="16"/>
  <c r="BS48" i="16"/>
  <c r="BS21" i="16"/>
  <c r="BS17" i="16"/>
  <c r="BS14" i="16"/>
  <c r="BS12" i="16"/>
  <c r="BS8" i="16"/>
  <c r="BS5" i="16"/>
  <c r="AI135" i="16"/>
  <c r="AI133" i="16"/>
  <c r="AI130" i="16"/>
  <c r="AI128" i="16"/>
  <c r="AI126" i="16"/>
  <c r="AI122" i="16"/>
  <c r="AI117" i="16"/>
  <c r="AI112" i="16"/>
  <c r="AI99" i="16"/>
  <c r="AI86" i="16"/>
  <c r="AI68" i="16"/>
  <c r="AI21" i="16"/>
  <c r="AI17" i="16"/>
  <c r="AI14" i="16"/>
  <c r="AI12" i="16"/>
  <c r="AI8" i="16"/>
  <c r="AI5" i="16"/>
  <c r="AH135" i="16"/>
  <c r="AH133" i="16"/>
  <c r="AH130" i="16"/>
  <c r="AH128" i="16"/>
  <c r="AH126" i="16"/>
  <c r="AH122" i="16"/>
  <c r="AH117" i="16"/>
  <c r="AH112" i="16"/>
  <c r="AH99" i="16"/>
  <c r="AH86" i="16"/>
  <c r="AH80" i="16"/>
  <c r="AH76" i="16"/>
  <c r="AH72" i="16"/>
  <c r="AH68" i="16"/>
  <c r="AH60" i="16"/>
  <c r="AH48" i="16"/>
  <c r="AH21" i="16"/>
  <c r="AH17" i="16"/>
  <c r="AH14" i="16"/>
  <c r="AH12" i="16"/>
  <c r="AH8" i="16"/>
  <c r="AH5" i="16"/>
  <c r="BW135" i="16"/>
  <c r="BW133" i="16"/>
  <c r="BW130" i="16"/>
  <c r="BW128" i="16"/>
  <c r="BW126" i="16"/>
  <c r="BW122" i="16"/>
  <c r="BW117" i="16"/>
  <c r="BW112" i="16"/>
  <c r="BW99" i="16"/>
  <c r="BW86" i="16"/>
  <c r="BW80" i="16"/>
  <c r="BW76" i="16"/>
  <c r="BW72" i="16"/>
  <c r="BW68" i="16"/>
  <c r="BW48" i="16"/>
  <c r="BW23" i="16"/>
  <c r="KW23" i="16" s="1"/>
  <c r="BW17" i="16"/>
  <c r="BW14" i="16"/>
  <c r="BW12" i="16"/>
  <c r="BW8" i="16"/>
  <c r="BW5" i="16"/>
  <c r="BU135" i="16"/>
  <c r="BU133" i="16"/>
  <c r="BU130" i="16"/>
  <c r="BU128" i="16"/>
  <c r="BU126" i="16"/>
  <c r="BU122" i="16"/>
  <c r="BU117" i="16"/>
  <c r="BU112" i="16"/>
  <c r="BU99" i="16"/>
  <c r="BU86" i="16"/>
  <c r="BU80" i="16"/>
  <c r="BU76" i="16"/>
  <c r="BU72" i="16"/>
  <c r="BU68" i="16"/>
  <c r="BU48" i="16"/>
  <c r="BU23" i="16"/>
  <c r="KU23" i="16" s="1"/>
  <c r="BU17" i="16"/>
  <c r="BU14" i="16"/>
  <c r="BU12" i="16"/>
  <c r="BU8" i="16"/>
  <c r="BU5" i="16"/>
  <c r="BT135" i="16"/>
  <c r="BT133" i="16"/>
  <c r="BT130" i="16"/>
  <c r="BT128" i="16"/>
  <c r="BT126" i="16"/>
  <c r="BT122" i="16"/>
  <c r="BT117" i="16"/>
  <c r="BT112" i="16"/>
  <c r="BT99" i="16"/>
  <c r="BT86" i="16"/>
  <c r="BT80" i="16"/>
  <c r="BT76" i="16"/>
  <c r="BT72" i="16"/>
  <c r="BT68" i="16"/>
  <c r="BT48" i="16"/>
  <c r="BT25" i="16"/>
  <c r="KT25" i="16" s="1"/>
  <c r="BT23" i="16"/>
  <c r="KT23" i="16" s="1"/>
  <c r="BT17" i="16"/>
  <c r="BT14" i="16"/>
  <c r="BT12" i="16"/>
  <c r="BT8" i="16"/>
  <c r="BT5" i="16"/>
  <c r="BR135" i="16"/>
  <c r="BR133" i="16"/>
  <c r="BR130" i="16"/>
  <c r="BR128" i="16"/>
  <c r="BR126" i="16"/>
  <c r="BR122" i="16"/>
  <c r="BR117" i="16"/>
  <c r="BR112" i="16"/>
  <c r="BR99" i="16"/>
  <c r="BR86" i="16"/>
  <c r="BR80" i="16"/>
  <c r="BR76" i="16"/>
  <c r="BR72" i="16"/>
  <c r="BR68" i="16"/>
  <c r="BR48" i="16"/>
  <c r="BR21" i="16"/>
  <c r="BR17" i="16"/>
  <c r="BR14" i="16"/>
  <c r="BR12" i="16"/>
  <c r="BR8" i="16"/>
  <c r="BR5" i="16"/>
  <c r="AG135" i="16"/>
  <c r="AG133" i="16"/>
  <c r="AG130" i="16"/>
  <c r="AG128" i="16"/>
  <c r="AG126" i="16"/>
  <c r="AG122" i="16"/>
  <c r="AG117" i="16"/>
  <c r="AG112" i="16"/>
  <c r="AG99" i="16"/>
  <c r="AG86" i="16"/>
  <c r="AG80" i="16"/>
  <c r="AG76" i="16"/>
  <c r="AG72" i="16"/>
  <c r="AG68" i="16"/>
  <c r="AG60" i="16"/>
  <c r="AG48" i="16"/>
  <c r="AG21" i="16"/>
  <c r="AG17" i="16"/>
  <c r="AG14" i="16"/>
  <c r="AG12" i="16"/>
  <c r="AG8" i="16"/>
  <c r="AG5" i="16"/>
  <c r="AG140" i="23"/>
  <c r="AG3" i="23"/>
  <c r="AG136" i="23"/>
  <c r="AG131" i="23"/>
  <c r="AG115" i="23"/>
  <c r="AG104" i="23"/>
  <c r="AG87" i="23"/>
  <c r="AG64" i="23"/>
  <c r="AG56" i="23"/>
  <c r="AG54" i="23"/>
  <c r="AG51" i="23"/>
  <c r="AG36" i="23"/>
  <c r="AG15" i="23"/>
  <c r="AH140" i="23"/>
  <c r="AH3" i="23"/>
  <c r="AF161" i="4"/>
  <c r="AF154" i="4"/>
  <c r="AF152" i="4"/>
  <c r="AF149" i="4"/>
  <c r="AF139" i="4"/>
  <c r="AF137" i="4"/>
  <c r="AF135" i="4"/>
  <c r="AF133" i="4"/>
  <c r="AF131" i="4"/>
  <c r="AF126" i="4"/>
  <c r="AF121" i="4"/>
  <c r="AF94" i="4"/>
  <c r="AF88" i="4"/>
  <c r="AF86" i="4"/>
  <c r="AF81" i="4"/>
  <c r="AF73" i="4"/>
  <c r="AF68" i="4"/>
  <c r="AF63" i="4"/>
  <c r="AF57" i="4"/>
  <c r="AF26" i="4"/>
  <c r="AF20" i="4"/>
  <c r="AF17" i="4"/>
  <c r="AF14" i="4"/>
  <c r="AF12" i="4"/>
  <c r="AF10" i="4"/>
  <c r="AF8" i="4"/>
  <c r="AF6" i="4"/>
  <c r="KV23" i="16"/>
  <c r="KV25" i="16"/>
  <c r="KR60" i="16" l="1"/>
  <c r="AI98" i="16"/>
  <c r="BS116" i="16"/>
  <c r="ER116" i="16"/>
  <c r="BW116" i="16"/>
  <c r="DE47" i="16"/>
  <c r="JE116" i="16"/>
  <c r="ER47" i="16"/>
  <c r="GH116" i="16"/>
  <c r="HT98" i="16"/>
  <c r="BR98" i="16"/>
  <c r="BS98" i="16"/>
  <c r="AF47" i="16"/>
  <c r="AI67" i="4"/>
  <c r="AI16" i="4"/>
  <c r="HU98" i="16"/>
  <c r="JG98" i="16"/>
  <c r="BW47" i="16"/>
  <c r="BT47" i="16"/>
  <c r="BU47" i="16"/>
  <c r="BR116" i="16"/>
  <c r="BR47" i="16"/>
  <c r="AH4" i="16"/>
  <c r="BT98" i="16"/>
  <c r="BU116" i="16"/>
  <c r="BT21" i="16"/>
  <c r="BU21" i="16"/>
  <c r="AH67" i="16"/>
  <c r="BS47" i="16"/>
  <c r="EU98" i="16"/>
  <c r="DE98" i="16"/>
  <c r="DH116" i="16"/>
  <c r="GH125" i="16"/>
  <c r="HR47" i="16"/>
  <c r="JH125" i="16"/>
  <c r="ER125" i="16"/>
  <c r="BW21" i="16"/>
  <c r="AH98" i="16"/>
  <c r="DH98" i="16"/>
  <c r="DG116" i="16"/>
  <c r="ET98" i="16"/>
  <c r="JG47" i="16"/>
  <c r="DG125" i="16"/>
  <c r="DH4" i="16"/>
  <c r="HR116" i="16"/>
  <c r="BT116" i="16"/>
  <c r="BW125" i="16"/>
  <c r="HR125" i="16"/>
  <c r="AI47" i="16"/>
  <c r="DG98" i="16"/>
  <c r="GE67" i="16"/>
  <c r="BS4" i="16"/>
  <c r="DE4" i="16"/>
  <c r="BW98" i="16"/>
  <c r="DH47" i="16"/>
  <c r="ET47" i="16"/>
  <c r="EU4" i="16"/>
  <c r="EU125" i="16"/>
  <c r="GG98" i="16"/>
  <c r="HR98" i="16"/>
  <c r="JE98" i="16"/>
  <c r="JG116" i="16"/>
  <c r="AF151" i="4"/>
  <c r="AI151" i="4"/>
  <c r="AH25" i="4"/>
  <c r="AH93" i="4"/>
  <c r="AH5" i="4"/>
  <c r="AH151" i="4"/>
  <c r="AI130" i="4"/>
  <c r="AI80" i="4"/>
  <c r="AI5" i="4"/>
  <c r="AI25" i="4"/>
  <c r="AI93" i="4"/>
  <c r="JE125" i="16"/>
  <c r="KW14" i="16"/>
  <c r="AK14" i="23" s="1"/>
  <c r="ER98" i="16"/>
  <c r="GE125" i="16"/>
  <c r="HU67" i="16"/>
  <c r="AF125" i="16"/>
  <c r="ET4" i="16"/>
  <c r="BT125" i="16"/>
  <c r="HT67" i="16"/>
  <c r="JG4" i="16"/>
  <c r="JG67" i="16"/>
  <c r="KV135" i="16"/>
  <c r="AJ134" i="23" s="1"/>
  <c r="KW8" i="16"/>
  <c r="AK8" i="23" s="1"/>
  <c r="KW126" i="16"/>
  <c r="AK125" i="23" s="1"/>
  <c r="AI126" i="23"/>
  <c r="AH47" i="16"/>
  <c r="AI116" i="16"/>
  <c r="DG47" i="16"/>
  <c r="GG125" i="16"/>
  <c r="GE116" i="16"/>
  <c r="AF98" i="16"/>
  <c r="AI125" i="16"/>
  <c r="AG67" i="16"/>
  <c r="AI4" i="16"/>
  <c r="JH116" i="16"/>
  <c r="KV21" i="16"/>
  <c r="AJ21" i="23" s="1"/>
  <c r="KW5" i="16"/>
  <c r="KW80" i="16"/>
  <c r="AK80" i="23" s="1"/>
  <c r="AF67" i="16"/>
  <c r="AF116" i="16"/>
  <c r="ET67" i="16"/>
  <c r="AG125" i="16"/>
  <c r="HT125" i="16"/>
  <c r="KW99" i="16"/>
  <c r="AJ128" i="23"/>
  <c r="AK135" i="23"/>
  <c r="BU125" i="16"/>
  <c r="DE116" i="16"/>
  <c r="ER4" i="16"/>
  <c r="GG4" i="16"/>
  <c r="GG116" i="16"/>
  <c r="HU47" i="16"/>
  <c r="JE4" i="16"/>
  <c r="KW72" i="16"/>
  <c r="AK72" i="23" s="1"/>
  <c r="KW112" i="16"/>
  <c r="AK112" i="23" s="1"/>
  <c r="BR125" i="16"/>
  <c r="HU125" i="16"/>
  <c r="DH67" i="16"/>
  <c r="HU4" i="16"/>
  <c r="JE67" i="16"/>
  <c r="JG125" i="16"/>
  <c r="KV48" i="16"/>
  <c r="AJ48" i="23" s="1"/>
  <c r="BT67" i="16"/>
  <c r="BU4" i="16"/>
  <c r="BS67" i="16"/>
  <c r="DG4" i="16"/>
  <c r="EU116" i="16"/>
  <c r="GG67" i="16"/>
  <c r="HT47" i="16"/>
  <c r="HU116" i="16"/>
  <c r="KW21" i="16"/>
  <c r="AK21" i="23" s="1"/>
  <c r="AF4" i="16"/>
  <c r="BU67" i="16"/>
  <c r="BW4" i="16"/>
  <c r="AH116" i="16"/>
  <c r="DE125" i="16"/>
  <c r="ET116" i="16"/>
  <c r="GH98" i="16"/>
  <c r="GE47" i="16"/>
  <c r="GE98" i="16"/>
  <c r="HT116" i="16"/>
  <c r="JH98" i="16"/>
  <c r="KW68" i="16"/>
  <c r="AK68" i="23" s="1"/>
  <c r="KW76" i="16"/>
  <c r="AK76" i="23" s="1"/>
  <c r="AG60" i="23"/>
  <c r="KV126" i="16"/>
  <c r="AJ126" i="23"/>
  <c r="KW128" i="16"/>
  <c r="AK128" i="23"/>
  <c r="EU47" i="16"/>
  <c r="JH67" i="16"/>
  <c r="KV76" i="16"/>
  <c r="AJ76" i="23" s="1"/>
  <c r="KV86" i="16"/>
  <c r="AJ86" i="23" s="1"/>
  <c r="AJ113" i="23"/>
  <c r="KV112" i="16"/>
  <c r="AJ112" i="23" s="1"/>
  <c r="KV68" i="16"/>
  <c r="KV117" i="16"/>
  <c r="AJ118" i="23"/>
  <c r="AJ130" i="23"/>
  <c r="KV130" i="16"/>
  <c r="AJ129" i="23" s="1"/>
  <c r="KW48" i="16"/>
  <c r="KW86" i="16"/>
  <c r="AK86" i="23" s="1"/>
  <c r="AK87" i="23"/>
  <c r="BW67" i="16"/>
  <c r="HT4" i="16"/>
  <c r="KV80" i="16"/>
  <c r="AJ80" i="23" s="1"/>
  <c r="AK79" i="23"/>
  <c r="DE67" i="16"/>
  <c r="AG47" i="16"/>
  <c r="AG98" i="16"/>
  <c r="BT4" i="16"/>
  <c r="AI67" i="16"/>
  <c r="DG67" i="16"/>
  <c r="ER67" i="16"/>
  <c r="EU67" i="16"/>
  <c r="GH47" i="16"/>
  <c r="HR4" i="16"/>
  <c r="JH47" i="16"/>
  <c r="AJ60" i="23"/>
  <c r="KV99" i="16"/>
  <c r="BR4" i="16"/>
  <c r="AK62" i="23"/>
  <c r="AK60" i="23"/>
  <c r="BR67" i="16"/>
  <c r="BS125" i="16"/>
  <c r="GE4" i="16"/>
  <c r="AG126" i="23"/>
  <c r="AG4" i="16"/>
  <c r="AG116" i="16"/>
  <c r="BU98" i="16"/>
  <c r="AH125" i="16"/>
  <c r="DH125" i="16"/>
  <c r="ET125" i="16"/>
  <c r="GG47" i="16"/>
  <c r="GH4" i="16"/>
  <c r="GH67" i="16"/>
  <c r="HR67" i="16"/>
  <c r="JE47" i="16"/>
  <c r="JH4" i="16"/>
  <c r="KW117" i="16"/>
  <c r="KV14" i="16"/>
  <c r="AJ100" i="23"/>
  <c r="AK118" i="23"/>
  <c r="AI128" i="23"/>
  <c r="KU135" i="16"/>
  <c r="AI134" i="23" s="1"/>
  <c r="KU130" i="16"/>
  <c r="AI129" i="23" s="1"/>
  <c r="KU122" i="16"/>
  <c r="AI121" i="23" s="1"/>
  <c r="KU117" i="16"/>
  <c r="KU112" i="16"/>
  <c r="AI112" i="23" s="1"/>
  <c r="KU99" i="16"/>
  <c r="KU86" i="16"/>
  <c r="AI86" i="23" s="1"/>
  <c r="KU80" i="16"/>
  <c r="AI80" i="23" s="1"/>
  <c r="KU76" i="16"/>
  <c r="AI76" i="23" s="1"/>
  <c r="KU72" i="16"/>
  <c r="AI72" i="23" s="1"/>
  <c r="KU68" i="16"/>
  <c r="AI60" i="23"/>
  <c r="KU48" i="16"/>
  <c r="KU21" i="16"/>
  <c r="AI21" i="23" s="1"/>
  <c r="KU17" i="16"/>
  <c r="AI17" i="23" s="1"/>
  <c r="KU14" i="16"/>
  <c r="AI14" i="23" s="1"/>
  <c r="KU8" i="16"/>
  <c r="AI8" i="23" s="1"/>
  <c r="KU5" i="16"/>
  <c r="KT135" i="16"/>
  <c r="KT130" i="16"/>
  <c r="KT125" i="16" s="1"/>
  <c r="KT122" i="16"/>
  <c r="KT117" i="16"/>
  <c r="KT112" i="16"/>
  <c r="KT99" i="16"/>
  <c r="KT86" i="16"/>
  <c r="KT80" i="16"/>
  <c r="KT76" i="16"/>
  <c r="KT72" i="16"/>
  <c r="KT68" i="16"/>
  <c r="KT48" i="16"/>
  <c r="KT21" i="16"/>
  <c r="KT17" i="16"/>
  <c r="KT14" i="16"/>
  <c r="KT8" i="16"/>
  <c r="KT5" i="16"/>
  <c r="KS135" i="16"/>
  <c r="AG134" i="23" s="1"/>
  <c r="KS130" i="16"/>
  <c r="AG129" i="23" s="1"/>
  <c r="KS122" i="16"/>
  <c r="AG121" i="23" s="1"/>
  <c r="KS117" i="16"/>
  <c r="KS112" i="16"/>
  <c r="AG112" i="23" s="1"/>
  <c r="KS99" i="16"/>
  <c r="KS86" i="16"/>
  <c r="AG86" i="23" s="1"/>
  <c r="KS80" i="16"/>
  <c r="AG80" i="23" s="1"/>
  <c r="KS76" i="16"/>
  <c r="AG76" i="23" s="1"/>
  <c r="KS72" i="16"/>
  <c r="AG72" i="23" s="1"/>
  <c r="KS68" i="16"/>
  <c r="AG68" i="23" s="1"/>
  <c r="KS48" i="16"/>
  <c r="AG48" i="23" s="1"/>
  <c r="KS21" i="16"/>
  <c r="AG21" i="23" s="1"/>
  <c r="KS17" i="16"/>
  <c r="AG17" i="23" s="1"/>
  <c r="KS14" i="16"/>
  <c r="AG14" i="23" s="1"/>
  <c r="KS8" i="16"/>
  <c r="AG8" i="23" s="1"/>
  <c r="KS5" i="16"/>
  <c r="AG5" i="23" s="1"/>
  <c r="KR135" i="16"/>
  <c r="KR130" i="16"/>
  <c r="KR125" i="16" s="1"/>
  <c r="KR122" i="16"/>
  <c r="KR117" i="16"/>
  <c r="KR112" i="16"/>
  <c r="KR99" i="16"/>
  <c r="KR86" i="16"/>
  <c r="KR80" i="16"/>
  <c r="KR76" i="16"/>
  <c r="KR72" i="16"/>
  <c r="KR68" i="16"/>
  <c r="KR48" i="16"/>
  <c r="KR21" i="16"/>
  <c r="KR17" i="16"/>
  <c r="KR14" i="16"/>
  <c r="KR8" i="16"/>
  <c r="KR5" i="16"/>
  <c r="AG125" i="23"/>
  <c r="AG49" i="23"/>
  <c r="AG135" i="23"/>
  <c r="AG128" i="23"/>
  <c r="AG130" i="23"/>
  <c r="AG113" i="23"/>
  <c r="AF93" i="4"/>
  <c r="AF80" i="4"/>
  <c r="AF67" i="4"/>
  <c r="AF25" i="4"/>
  <c r="AF16" i="4"/>
  <c r="AF5" i="4"/>
  <c r="AF130" i="4"/>
  <c r="JJ135" i="16"/>
  <c r="JJ133" i="16"/>
  <c r="JJ130" i="16"/>
  <c r="JJ128" i="16"/>
  <c r="JJ126" i="16"/>
  <c r="JJ122" i="16"/>
  <c r="JJ117" i="16"/>
  <c r="JJ112" i="16"/>
  <c r="JJ99" i="16"/>
  <c r="JJ86" i="16"/>
  <c r="JJ80" i="16"/>
  <c r="JJ76" i="16"/>
  <c r="JJ72" i="16"/>
  <c r="JJ68" i="16"/>
  <c r="JJ48" i="16"/>
  <c r="JJ21" i="16"/>
  <c r="JJ17" i="16"/>
  <c r="JJ14" i="16"/>
  <c r="JJ12" i="16"/>
  <c r="JJ8" i="16"/>
  <c r="JJ5" i="16"/>
  <c r="HW135" i="16"/>
  <c r="HW133" i="16"/>
  <c r="HW130" i="16"/>
  <c r="HW128" i="16"/>
  <c r="HW126" i="16"/>
  <c r="HW122" i="16"/>
  <c r="HW117" i="16"/>
  <c r="HW112" i="16"/>
  <c r="HW99" i="16"/>
  <c r="HW86" i="16"/>
  <c r="HW80" i="16"/>
  <c r="HW76" i="16"/>
  <c r="HW72" i="16"/>
  <c r="HW68" i="16"/>
  <c r="HW48" i="16"/>
  <c r="HW21" i="16"/>
  <c r="HW17" i="16"/>
  <c r="HW14" i="16"/>
  <c r="HW12" i="16"/>
  <c r="HW8" i="16"/>
  <c r="HW5" i="16"/>
  <c r="GJ135" i="16"/>
  <c r="GJ133" i="16"/>
  <c r="GJ130" i="16"/>
  <c r="GJ128" i="16"/>
  <c r="GJ126" i="16"/>
  <c r="GJ122" i="16"/>
  <c r="GJ117" i="16"/>
  <c r="GJ112" i="16"/>
  <c r="GJ99" i="16"/>
  <c r="GJ86" i="16"/>
  <c r="GJ80" i="16"/>
  <c r="GJ76" i="16"/>
  <c r="GJ72" i="16"/>
  <c r="GJ68" i="16"/>
  <c r="GJ48" i="16"/>
  <c r="GJ21" i="16"/>
  <c r="GJ17" i="16"/>
  <c r="GJ14" i="16"/>
  <c r="GJ12" i="16"/>
  <c r="GJ8" i="16"/>
  <c r="GJ5" i="16"/>
  <c r="EW135" i="16"/>
  <c r="EW133" i="16"/>
  <c r="EW130" i="16"/>
  <c r="EW128" i="16"/>
  <c r="EW126" i="16"/>
  <c r="EW122" i="16"/>
  <c r="EW117" i="16"/>
  <c r="EW112" i="16"/>
  <c r="EW99" i="16"/>
  <c r="EW86" i="16"/>
  <c r="EW80" i="16"/>
  <c r="EW76" i="16"/>
  <c r="EW72" i="16"/>
  <c r="EW68" i="16"/>
  <c r="EW48" i="16"/>
  <c r="EW21" i="16"/>
  <c r="EW17" i="16"/>
  <c r="EW14" i="16"/>
  <c r="EW12" i="16"/>
  <c r="EW8" i="16"/>
  <c r="EW5" i="16"/>
  <c r="AJ135" i="16"/>
  <c r="AJ133" i="16"/>
  <c r="AJ130" i="16"/>
  <c r="AJ128" i="16"/>
  <c r="AJ126" i="16"/>
  <c r="AJ122" i="16"/>
  <c r="AJ117" i="16"/>
  <c r="AJ112" i="16"/>
  <c r="AJ99" i="16"/>
  <c r="AJ86" i="16"/>
  <c r="AJ80" i="16"/>
  <c r="AJ76" i="16"/>
  <c r="AJ72" i="16"/>
  <c r="AJ68" i="16"/>
  <c r="AJ60" i="16"/>
  <c r="AJ48" i="16"/>
  <c r="AJ21" i="16"/>
  <c r="AJ17" i="16"/>
  <c r="AJ14" i="16"/>
  <c r="AJ12" i="16"/>
  <c r="AJ8" i="16"/>
  <c r="AJ5" i="16"/>
  <c r="AG161" i="4"/>
  <c r="AG154" i="4"/>
  <c r="AG152" i="4"/>
  <c r="AG149" i="4"/>
  <c r="AG139" i="4"/>
  <c r="AG137" i="4"/>
  <c r="AG135" i="4"/>
  <c r="AG133" i="4"/>
  <c r="AG131" i="4"/>
  <c r="AG126" i="4"/>
  <c r="AG121" i="4"/>
  <c r="AG94" i="4"/>
  <c r="AG88" i="4"/>
  <c r="AG86" i="4"/>
  <c r="AG81" i="4"/>
  <c r="AG73" i="4"/>
  <c r="AG68" i="4"/>
  <c r="AG63" i="4"/>
  <c r="AG57" i="4"/>
  <c r="AG26" i="4"/>
  <c r="AG20" i="4"/>
  <c r="AG17" i="4"/>
  <c r="AG14" i="4"/>
  <c r="AG12" i="4"/>
  <c r="AG10" i="4"/>
  <c r="AG8" i="4"/>
  <c r="AG6" i="4"/>
  <c r="AH159" i="4" l="1"/>
  <c r="ER142" i="16"/>
  <c r="KS98" i="16"/>
  <c r="HT142" i="16"/>
  <c r="HV142" i="16"/>
  <c r="BU142" i="16"/>
  <c r="JG142" i="16"/>
  <c r="GH142" i="16"/>
  <c r="AH142" i="16"/>
  <c r="DE142" i="16"/>
  <c r="GI142" i="16"/>
  <c r="JE142" i="16"/>
  <c r="AI142" i="16"/>
  <c r="BW142" i="16"/>
  <c r="JI142" i="16"/>
  <c r="DG142" i="16"/>
  <c r="EV142" i="16"/>
  <c r="KW98" i="16"/>
  <c r="AK98" i="23" s="1"/>
  <c r="GE142" i="16"/>
  <c r="JH142" i="16"/>
  <c r="ET142" i="16"/>
  <c r="BT142" i="16"/>
  <c r="DI142" i="16"/>
  <c r="BS142" i="16"/>
  <c r="AI159" i="4"/>
  <c r="AF159" i="4"/>
  <c r="AG151" i="4"/>
  <c r="KT98" i="16"/>
  <c r="DH142" i="16"/>
  <c r="BR142" i="16"/>
  <c r="AG142" i="16"/>
  <c r="GG142" i="16"/>
  <c r="KR98" i="16"/>
  <c r="AF142" i="16"/>
  <c r="HU142" i="16"/>
  <c r="KW4" i="16"/>
  <c r="AK4" i="23" s="1"/>
  <c r="KS116" i="16"/>
  <c r="AG116" i="23" s="1"/>
  <c r="KT116" i="16"/>
  <c r="AG99" i="23"/>
  <c r="KR47" i="16"/>
  <c r="HR142" i="16"/>
  <c r="EU142" i="16"/>
  <c r="AK5" i="23"/>
  <c r="KR67" i="16"/>
  <c r="KU125" i="16"/>
  <c r="AI124" i="23" s="1"/>
  <c r="AK99" i="23"/>
  <c r="KS67" i="16"/>
  <c r="KS47" i="16"/>
  <c r="AG47" i="23" s="1"/>
  <c r="KS4" i="16"/>
  <c r="KS125" i="16"/>
  <c r="AG124" i="23" s="1"/>
  <c r="KT47" i="16"/>
  <c r="KU116" i="16"/>
  <c r="AI116" i="23" s="1"/>
  <c r="AI117" i="23"/>
  <c r="KR4" i="16"/>
  <c r="AK127" i="23"/>
  <c r="KW125" i="16"/>
  <c r="AK48" i="23"/>
  <c r="KW47" i="16"/>
  <c r="AK47" i="23" s="1"/>
  <c r="AG117" i="23"/>
  <c r="KV125" i="16"/>
  <c r="AJ125" i="23"/>
  <c r="KV47" i="16"/>
  <c r="AJ47" i="23" s="1"/>
  <c r="KW67" i="16"/>
  <c r="AK67" i="23" s="1"/>
  <c r="KV98" i="16"/>
  <c r="AJ98" i="23" s="1"/>
  <c r="AJ99" i="23"/>
  <c r="KT67" i="16"/>
  <c r="AJ14" i="23"/>
  <c r="KV4" i="16"/>
  <c r="AJ4" i="23" s="1"/>
  <c r="KV116" i="16"/>
  <c r="AJ116" i="23" s="1"/>
  <c r="AJ117" i="23"/>
  <c r="KR116" i="16"/>
  <c r="KT4" i="16"/>
  <c r="AK117" i="23"/>
  <c r="KW116" i="16"/>
  <c r="AK116" i="23" s="1"/>
  <c r="KV67" i="16"/>
  <c r="AJ67" i="23" s="1"/>
  <c r="AJ68" i="23"/>
  <c r="KU98" i="16"/>
  <c r="AI98" i="23" s="1"/>
  <c r="AI99" i="23"/>
  <c r="KU67" i="16"/>
  <c r="AI67" i="23" s="1"/>
  <c r="AI68" i="23"/>
  <c r="KU47" i="16"/>
  <c r="AI47" i="23" s="1"/>
  <c r="AI48" i="23"/>
  <c r="KU4" i="16"/>
  <c r="AI4" i="23" s="1"/>
  <c r="AI5" i="23"/>
  <c r="GJ116" i="16"/>
  <c r="GJ98" i="16"/>
  <c r="AG98" i="23"/>
  <c r="JJ98" i="16"/>
  <c r="JJ125" i="16"/>
  <c r="AH15" i="23"/>
  <c r="AH51" i="23"/>
  <c r="HW125" i="16"/>
  <c r="AH26" i="23"/>
  <c r="AH61" i="23"/>
  <c r="AH110" i="23"/>
  <c r="AH123" i="23"/>
  <c r="AH43" i="23"/>
  <c r="AH53" i="23"/>
  <c r="AH62" i="23"/>
  <c r="AH74" i="23"/>
  <c r="AH93" i="23"/>
  <c r="AH126" i="23"/>
  <c r="EW125" i="16"/>
  <c r="AH36" i="23"/>
  <c r="AH54" i="23"/>
  <c r="AH104" i="23"/>
  <c r="AH113" i="23"/>
  <c r="AH128" i="23"/>
  <c r="AH135" i="23"/>
  <c r="AH136" i="23"/>
  <c r="AH55" i="23"/>
  <c r="AH64" i="23"/>
  <c r="AH87" i="23"/>
  <c r="AH115" i="23"/>
  <c r="AH130" i="23"/>
  <c r="AH120" i="23"/>
  <c r="AH56" i="23"/>
  <c r="AH88" i="23"/>
  <c r="AH106" i="23"/>
  <c r="AH118" i="23"/>
  <c r="AH131" i="23"/>
  <c r="AH100" i="23"/>
  <c r="AH49" i="23"/>
  <c r="AH79" i="23"/>
  <c r="AH97" i="23"/>
  <c r="AH119" i="23"/>
  <c r="AG25" i="4"/>
  <c r="AG93" i="4"/>
  <c r="AG80" i="4"/>
  <c r="AG16" i="4"/>
  <c r="GJ125" i="16"/>
  <c r="AJ116" i="16"/>
  <c r="AJ125" i="16"/>
  <c r="HW98" i="16"/>
  <c r="JJ4" i="16"/>
  <c r="JJ67" i="16"/>
  <c r="HW47" i="16"/>
  <c r="JJ47" i="16"/>
  <c r="EW116" i="16"/>
  <c r="GJ67" i="16"/>
  <c r="HW67" i="16"/>
  <c r="JJ116" i="16"/>
  <c r="AJ47" i="16"/>
  <c r="EW47" i="16"/>
  <c r="HW4" i="16"/>
  <c r="HW116" i="16"/>
  <c r="GJ47" i="16"/>
  <c r="EW4" i="16"/>
  <c r="AJ98" i="16"/>
  <c r="EW98" i="16"/>
  <c r="GJ4" i="16"/>
  <c r="EW67" i="16"/>
  <c r="AJ67" i="16"/>
  <c r="AJ4" i="16"/>
  <c r="AG67" i="4"/>
  <c r="AG5" i="4"/>
  <c r="AG130" i="4"/>
  <c r="KQ137" i="16"/>
  <c r="AE136" i="23" s="1"/>
  <c r="KQ136" i="16"/>
  <c r="AE135" i="23" s="1"/>
  <c r="KQ134" i="16"/>
  <c r="KQ133" i="16" s="1"/>
  <c r="AE132" i="23" s="1"/>
  <c r="KQ132" i="16"/>
  <c r="AE131" i="23" s="1"/>
  <c r="KQ131" i="16"/>
  <c r="AE130" i="23" s="1"/>
  <c r="KQ129" i="16"/>
  <c r="KQ127" i="16"/>
  <c r="KQ124" i="16"/>
  <c r="AE123" i="23" s="1"/>
  <c r="KQ123" i="16"/>
  <c r="KQ121" i="16"/>
  <c r="AE120" i="23" s="1"/>
  <c r="KQ119" i="16"/>
  <c r="AE119" i="23" s="1"/>
  <c r="KQ118" i="16"/>
  <c r="AE118" i="23" s="1"/>
  <c r="KQ115" i="16"/>
  <c r="AE115" i="23" s="1"/>
  <c r="KQ113" i="16"/>
  <c r="AE113" i="23" s="1"/>
  <c r="KQ111" i="16"/>
  <c r="KQ110" i="16"/>
  <c r="AE110" i="23" s="1"/>
  <c r="KQ109" i="16"/>
  <c r="KQ108" i="16"/>
  <c r="KQ107" i="16"/>
  <c r="KQ106" i="16"/>
  <c r="AE106" i="23" s="1"/>
  <c r="KQ105" i="16"/>
  <c r="KQ104" i="16"/>
  <c r="AE104" i="23" s="1"/>
  <c r="KQ103" i="16"/>
  <c r="KQ102" i="16"/>
  <c r="KQ101" i="16"/>
  <c r="KQ100" i="16"/>
  <c r="AE100" i="23" s="1"/>
  <c r="KQ97" i="16"/>
  <c r="AE97" i="23" s="1"/>
  <c r="KQ96" i="16"/>
  <c r="KQ95" i="16"/>
  <c r="KQ94" i="16"/>
  <c r="KQ93" i="16"/>
  <c r="AE93" i="23" s="1"/>
  <c r="KQ92" i="16"/>
  <c r="KQ91" i="16"/>
  <c r="KQ90" i="16"/>
  <c r="KQ89" i="16"/>
  <c r="KQ88" i="16"/>
  <c r="AE88" i="23" s="1"/>
  <c r="KQ87" i="16"/>
  <c r="AE87" i="23" s="1"/>
  <c r="KQ85" i="16"/>
  <c r="KQ84" i="16"/>
  <c r="KQ83" i="16"/>
  <c r="KQ82" i="16"/>
  <c r="KQ81" i="16"/>
  <c r="KQ79" i="16"/>
  <c r="AE79" i="23" s="1"/>
  <c r="KQ78" i="16"/>
  <c r="KQ77" i="16"/>
  <c r="KQ75" i="16"/>
  <c r="KQ74" i="16"/>
  <c r="AE74" i="23" s="1"/>
  <c r="KQ73" i="16"/>
  <c r="KQ71" i="16"/>
  <c r="KQ70" i="16"/>
  <c r="KQ69" i="16"/>
  <c r="KQ65" i="16"/>
  <c r="KQ64" i="16"/>
  <c r="AE64" i="23" s="1"/>
  <c r="KQ63" i="16"/>
  <c r="KQ62" i="16"/>
  <c r="AE62" i="23" s="1"/>
  <c r="KQ61" i="16"/>
  <c r="KQ59" i="16"/>
  <c r="KQ58" i="16"/>
  <c r="KQ57" i="16"/>
  <c r="KQ56" i="16"/>
  <c r="AE56" i="23" s="1"/>
  <c r="KQ55" i="16"/>
  <c r="AE55" i="23" s="1"/>
  <c r="KQ54" i="16"/>
  <c r="AE54" i="23" s="1"/>
  <c r="KQ53" i="16"/>
  <c r="AE53" i="23" s="1"/>
  <c r="KQ52" i="16"/>
  <c r="KQ51" i="16"/>
  <c r="AE51" i="23" s="1"/>
  <c r="KQ50" i="16"/>
  <c r="KQ49" i="16"/>
  <c r="AE49" i="23" s="1"/>
  <c r="KQ46" i="16"/>
  <c r="KQ45" i="16"/>
  <c r="KQ44" i="16"/>
  <c r="KQ43" i="16"/>
  <c r="AE43" i="23" s="1"/>
  <c r="KQ42" i="16"/>
  <c r="KQ41" i="16"/>
  <c r="KQ40" i="16"/>
  <c r="KQ39" i="16"/>
  <c r="KQ38" i="16"/>
  <c r="KQ37" i="16"/>
  <c r="KQ36" i="16"/>
  <c r="AE36" i="23" s="1"/>
  <c r="KQ35" i="16"/>
  <c r="KQ34" i="16"/>
  <c r="KQ33" i="16"/>
  <c r="KQ32" i="16"/>
  <c r="KQ31" i="16"/>
  <c r="KQ30" i="16"/>
  <c r="KQ29" i="16"/>
  <c r="KQ28" i="16"/>
  <c r="KQ27" i="16"/>
  <c r="KQ26" i="16"/>
  <c r="AE26" i="23" s="1"/>
  <c r="KQ25" i="16"/>
  <c r="KQ24" i="16"/>
  <c r="KQ23" i="16"/>
  <c r="KQ22" i="16"/>
  <c r="KQ20" i="16"/>
  <c r="KQ19" i="16"/>
  <c r="KQ18" i="16"/>
  <c r="KQ16" i="16"/>
  <c r="KQ15" i="16"/>
  <c r="AE15" i="23" s="1"/>
  <c r="KQ13" i="16"/>
  <c r="KQ12" i="16" s="1"/>
  <c r="AE12" i="23" s="1"/>
  <c r="KQ11" i="16"/>
  <c r="KQ10" i="16"/>
  <c r="KQ9" i="16"/>
  <c r="KQ7" i="16"/>
  <c r="KQ6" i="16"/>
  <c r="JD135" i="16"/>
  <c r="JD133" i="16"/>
  <c r="JD130" i="16"/>
  <c r="JD128" i="16"/>
  <c r="JD126" i="16"/>
  <c r="JD122" i="16"/>
  <c r="JD117" i="16"/>
  <c r="JD112" i="16"/>
  <c r="JD99" i="16"/>
  <c r="JD86" i="16"/>
  <c r="JD80" i="16"/>
  <c r="JD76" i="16"/>
  <c r="JD72" i="16"/>
  <c r="JD68" i="16"/>
  <c r="JD48" i="16"/>
  <c r="JD21" i="16"/>
  <c r="JD17" i="16"/>
  <c r="JD14" i="16"/>
  <c r="JD12" i="16"/>
  <c r="JD8" i="16"/>
  <c r="JD5" i="16"/>
  <c r="HQ135" i="16"/>
  <c r="HQ133" i="16"/>
  <c r="HQ130" i="16"/>
  <c r="HQ128" i="16"/>
  <c r="HQ126" i="16"/>
  <c r="HQ122" i="16"/>
  <c r="HQ117" i="16"/>
  <c r="HQ112" i="16"/>
  <c r="HQ99" i="16"/>
  <c r="HQ86" i="16"/>
  <c r="HQ80" i="16"/>
  <c r="HQ76" i="16"/>
  <c r="HQ72" i="16"/>
  <c r="HQ68" i="16"/>
  <c r="HQ48" i="16"/>
  <c r="HQ21" i="16"/>
  <c r="HQ17" i="16"/>
  <c r="HQ14" i="16"/>
  <c r="HQ12" i="16"/>
  <c r="HQ8" i="16"/>
  <c r="HQ5" i="16"/>
  <c r="GD135" i="16"/>
  <c r="GD133" i="16"/>
  <c r="GD130" i="16"/>
  <c r="GD128" i="16"/>
  <c r="GD126" i="16"/>
  <c r="GD122" i="16"/>
  <c r="GD117" i="16"/>
  <c r="GD112" i="16"/>
  <c r="GD99" i="16"/>
  <c r="GD86" i="16"/>
  <c r="GD80" i="16"/>
  <c r="GD76" i="16"/>
  <c r="GD72" i="16"/>
  <c r="GD68" i="16"/>
  <c r="GD48" i="16"/>
  <c r="GD21" i="16"/>
  <c r="GD17" i="16"/>
  <c r="GD14" i="16"/>
  <c r="GD12" i="16"/>
  <c r="GD8" i="16"/>
  <c r="GD5" i="16"/>
  <c r="EQ135" i="16"/>
  <c r="EQ133" i="16"/>
  <c r="EQ130" i="16"/>
  <c r="EQ128" i="16"/>
  <c r="EQ126" i="16"/>
  <c r="EQ122" i="16"/>
  <c r="EQ117" i="16"/>
  <c r="EQ112" i="16"/>
  <c r="EQ99" i="16"/>
  <c r="EQ86" i="16"/>
  <c r="EQ80" i="16"/>
  <c r="EQ76" i="16"/>
  <c r="EQ72" i="16"/>
  <c r="EQ68" i="16"/>
  <c r="EQ48" i="16"/>
  <c r="EQ21" i="16"/>
  <c r="EQ17" i="16"/>
  <c r="EQ14" i="16"/>
  <c r="EQ12" i="16"/>
  <c r="EQ8" i="16"/>
  <c r="EQ5" i="16"/>
  <c r="DD135" i="16"/>
  <c r="DD133" i="16"/>
  <c r="DD130" i="16"/>
  <c r="DD128" i="16"/>
  <c r="DD126" i="16"/>
  <c r="DD122" i="16"/>
  <c r="DD117" i="16"/>
  <c r="DD112" i="16"/>
  <c r="DD99" i="16"/>
  <c r="DD86" i="16"/>
  <c r="DD80" i="16"/>
  <c r="DD76" i="16"/>
  <c r="DD72" i="16"/>
  <c r="DD68" i="16"/>
  <c r="DD48" i="16"/>
  <c r="DD21" i="16"/>
  <c r="DD17" i="16"/>
  <c r="DD14" i="16"/>
  <c r="DD12" i="16"/>
  <c r="DD8" i="16"/>
  <c r="DD5" i="16"/>
  <c r="BQ135" i="16"/>
  <c r="BQ133" i="16"/>
  <c r="BQ130" i="16"/>
  <c r="BQ128" i="16"/>
  <c r="BQ126" i="16"/>
  <c r="BQ122" i="16"/>
  <c r="BQ117" i="16"/>
  <c r="BQ112" i="16"/>
  <c r="BQ99" i="16"/>
  <c r="BQ86" i="16"/>
  <c r="BQ80" i="16"/>
  <c r="BQ76" i="16"/>
  <c r="BQ72" i="16"/>
  <c r="BQ68" i="16"/>
  <c r="BQ48" i="16"/>
  <c r="BQ21" i="16"/>
  <c r="BQ17" i="16"/>
  <c r="BQ14" i="16"/>
  <c r="BQ12" i="16"/>
  <c r="BQ8" i="16"/>
  <c r="BQ5" i="16"/>
  <c r="AD135" i="16"/>
  <c r="AD133" i="16"/>
  <c r="AD130" i="16"/>
  <c r="AD128" i="16"/>
  <c r="AD126" i="16"/>
  <c r="AD122" i="16"/>
  <c r="AD117" i="16"/>
  <c r="AD112" i="16"/>
  <c r="AD99" i="16"/>
  <c r="AD86" i="16"/>
  <c r="AD80" i="16"/>
  <c r="AD76" i="16"/>
  <c r="AD72" i="16"/>
  <c r="AD68" i="16"/>
  <c r="AD60" i="16"/>
  <c r="AD48" i="16"/>
  <c r="AD21" i="16"/>
  <c r="AD17" i="16"/>
  <c r="AD14" i="16"/>
  <c r="AD12" i="16"/>
  <c r="AD8" i="16"/>
  <c r="AD5" i="16"/>
  <c r="AD161" i="4"/>
  <c r="AD154" i="4"/>
  <c r="AD152" i="4"/>
  <c r="AD149" i="4"/>
  <c r="AD139" i="4"/>
  <c r="AD137" i="4"/>
  <c r="AD135" i="4"/>
  <c r="AD133" i="4"/>
  <c r="AD131" i="4"/>
  <c r="AD126" i="4"/>
  <c r="AD121" i="4"/>
  <c r="AD94" i="4"/>
  <c r="AD88" i="4"/>
  <c r="AD86" i="4"/>
  <c r="AD81" i="4"/>
  <c r="AD73" i="4"/>
  <c r="AD68" i="4"/>
  <c r="AD63" i="4"/>
  <c r="AD57" i="4"/>
  <c r="AD26" i="4"/>
  <c r="AD20" i="4"/>
  <c r="AD17" i="4"/>
  <c r="AD14" i="4"/>
  <c r="AD12" i="4"/>
  <c r="AD10" i="4"/>
  <c r="AD8" i="4"/>
  <c r="AD6" i="4"/>
  <c r="AE61" i="23" l="1"/>
  <c r="KQ60" i="16"/>
  <c r="AE60" i="23" s="1"/>
  <c r="KR142" i="16"/>
  <c r="AD80" i="4"/>
  <c r="KS142" i="16"/>
  <c r="AG141" i="23" s="1"/>
  <c r="AG67" i="23"/>
  <c r="KT142" i="16"/>
  <c r="KQ126" i="16"/>
  <c r="AE125" i="23" s="1"/>
  <c r="AE126" i="23"/>
  <c r="AK124" i="23"/>
  <c r="KW142" i="16"/>
  <c r="AK141" i="23" s="1"/>
  <c r="KQ128" i="16"/>
  <c r="AE127" i="23" s="1"/>
  <c r="AE128" i="23"/>
  <c r="KU142" i="16"/>
  <c r="AJ124" i="23"/>
  <c r="KV142" i="16"/>
  <c r="AJ141" i="23" s="1"/>
  <c r="AG4" i="23"/>
  <c r="EQ116" i="16"/>
  <c r="HQ47" i="16"/>
  <c r="AH127" i="23"/>
  <c r="AH99" i="23"/>
  <c r="AH60" i="23"/>
  <c r="AH129" i="23"/>
  <c r="AH86" i="23"/>
  <c r="AH14" i="23"/>
  <c r="AH72" i="23"/>
  <c r="AH12" i="23"/>
  <c r="AH8" i="23"/>
  <c r="AH134" i="23"/>
  <c r="AH125" i="23"/>
  <c r="AH17" i="23"/>
  <c r="AH80" i="23"/>
  <c r="AH112" i="23"/>
  <c r="AH5" i="23"/>
  <c r="AH117" i="23"/>
  <c r="AH132" i="23"/>
  <c r="AH121" i="23"/>
  <c r="GJ142" i="16"/>
  <c r="AH68" i="23"/>
  <c r="AH76" i="23"/>
  <c r="AH48" i="23"/>
  <c r="AH21" i="23"/>
  <c r="AD16" i="4"/>
  <c r="DD125" i="16"/>
  <c r="HQ125" i="16"/>
  <c r="KQ14" i="16"/>
  <c r="AE14" i="23" s="1"/>
  <c r="AG159" i="4"/>
  <c r="JD98" i="16"/>
  <c r="JJ142" i="16"/>
  <c r="AD151" i="4"/>
  <c r="JD116" i="16"/>
  <c r="HW142" i="16"/>
  <c r="DJ142" i="16"/>
  <c r="BV142" i="16"/>
  <c r="EW142" i="16"/>
  <c r="AJ142" i="16"/>
  <c r="KQ117" i="16"/>
  <c r="AE117" i="23" s="1"/>
  <c r="AD25" i="4"/>
  <c r="AD93" i="4"/>
  <c r="AD67" i="4"/>
  <c r="GD125" i="16"/>
  <c r="JD47" i="16"/>
  <c r="BQ116" i="16"/>
  <c r="EQ125" i="16"/>
  <c r="HQ98" i="16"/>
  <c r="JD4" i="16"/>
  <c r="JD67" i="16"/>
  <c r="HQ4" i="16"/>
  <c r="HQ67" i="16"/>
  <c r="AD116" i="16"/>
  <c r="GD116" i="16"/>
  <c r="DD4" i="16"/>
  <c r="HQ116" i="16"/>
  <c r="GD4" i="16"/>
  <c r="AD125" i="16"/>
  <c r="GD67" i="16"/>
  <c r="DD116" i="16"/>
  <c r="JD125" i="16"/>
  <c r="BQ125" i="16"/>
  <c r="EQ47" i="16"/>
  <c r="GD47" i="16"/>
  <c r="EQ4" i="16"/>
  <c r="GD98" i="16"/>
  <c r="DD98" i="16"/>
  <c r="EQ98" i="16"/>
  <c r="AD4" i="16"/>
  <c r="BQ4" i="16"/>
  <c r="BQ67" i="16"/>
  <c r="EQ67" i="16"/>
  <c r="BQ98" i="16"/>
  <c r="DD47" i="16"/>
  <c r="DD67" i="16"/>
  <c r="AD98" i="16"/>
  <c r="BQ47" i="16"/>
  <c r="AD67" i="16"/>
  <c r="AD47" i="16"/>
  <c r="KQ68" i="16"/>
  <c r="AE68" i="23" s="1"/>
  <c r="KQ76" i="16"/>
  <c r="AE76" i="23" s="1"/>
  <c r="KQ86" i="16"/>
  <c r="AE86" i="23" s="1"/>
  <c r="AD5" i="4"/>
  <c r="AD130" i="4"/>
  <c r="KQ17" i="16"/>
  <c r="AE17" i="23" s="1"/>
  <c r="KQ8" i="16"/>
  <c r="AE8" i="23" s="1"/>
  <c r="KQ112" i="16"/>
  <c r="AE112" i="23" s="1"/>
  <c r="KQ130" i="16"/>
  <c r="KQ48" i="16"/>
  <c r="AE48" i="23" s="1"/>
  <c r="KQ80" i="16"/>
  <c r="AE80" i="23" s="1"/>
  <c r="KQ99" i="16"/>
  <c r="AE99" i="23" s="1"/>
  <c r="KQ122" i="16"/>
  <c r="AE121" i="23" s="1"/>
  <c r="KQ135" i="16"/>
  <c r="AE134" i="23" s="1"/>
  <c r="KQ21" i="16"/>
  <c r="AE21" i="23" s="1"/>
  <c r="KQ5" i="16"/>
  <c r="AE5" i="23" s="1"/>
  <c r="KQ72" i="16"/>
  <c r="AE72" i="23" s="1"/>
  <c r="AD139" i="23"/>
  <c r="AD138" i="23"/>
  <c r="AD137" i="23"/>
  <c r="AC161" i="4"/>
  <c r="AC154" i="4"/>
  <c r="AC152" i="4"/>
  <c r="AC149" i="4"/>
  <c r="AC139" i="4"/>
  <c r="AC137" i="4"/>
  <c r="AC135" i="4"/>
  <c r="AC133" i="4"/>
  <c r="AC131" i="4"/>
  <c r="AC126" i="4"/>
  <c r="AC121" i="4"/>
  <c r="AC94" i="4"/>
  <c r="AC88" i="4"/>
  <c r="AC86" i="4"/>
  <c r="AC81" i="4"/>
  <c r="AC73" i="4"/>
  <c r="AC68" i="4"/>
  <c r="AC63" i="4"/>
  <c r="AC57" i="4"/>
  <c r="AC26" i="4"/>
  <c r="AC20" i="4"/>
  <c r="AC17" i="4"/>
  <c r="AC14" i="4"/>
  <c r="AC12" i="4"/>
  <c r="AC10" i="4"/>
  <c r="AC8" i="4"/>
  <c r="AC6" i="4"/>
  <c r="AI141" i="23" l="1"/>
  <c r="KQ125" i="16"/>
  <c r="AE124" i="23" s="1"/>
  <c r="AE129" i="23"/>
  <c r="KQ116" i="16"/>
  <c r="AE116" i="23" s="1"/>
  <c r="AH4" i="23"/>
  <c r="AH116" i="23"/>
  <c r="AH124" i="23"/>
  <c r="AH67" i="23"/>
  <c r="AH47" i="23"/>
  <c r="AH98" i="23"/>
  <c r="AC151" i="4"/>
  <c r="AD159" i="4"/>
  <c r="KQ98" i="16"/>
  <c r="AE98" i="23" s="1"/>
  <c r="GD142" i="16"/>
  <c r="JD142" i="16"/>
  <c r="HQ142" i="16"/>
  <c r="DD142" i="16"/>
  <c r="KQ67" i="16"/>
  <c r="AE67" i="23" s="1"/>
  <c r="EQ142" i="16"/>
  <c r="BQ142" i="16"/>
  <c r="AD142" i="16"/>
  <c r="KQ4" i="16"/>
  <c r="AE4" i="23" s="1"/>
  <c r="AC93" i="4"/>
  <c r="KQ47" i="16"/>
  <c r="AE47" i="23" s="1"/>
  <c r="AC80" i="4"/>
  <c r="AC67" i="4"/>
  <c r="AC25" i="4"/>
  <c r="AC5" i="4"/>
  <c r="AC16" i="4"/>
  <c r="AC130" i="4"/>
  <c r="AE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AE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AE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AE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AE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AE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AE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AE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AE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AE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AE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E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E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E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AE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E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E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E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E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E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K20" i="4"/>
  <c r="J20" i="4"/>
  <c r="I20" i="4"/>
  <c r="H20" i="4"/>
  <c r="G20" i="4"/>
  <c r="F20" i="4"/>
  <c r="E20" i="4"/>
  <c r="D20" i="4"/>
  <c r="AE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E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E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E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AE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E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KF137" i="16"/>
  <c r="KF136" i="16"/>
  <c r="KF134" i="16"/>
  <c r="KF132" i="16"/>
  <c r="KF131" i="16"/>
  <c r="KF129" i="16"/>
  <c r="KF127" i="16"/>
  <c r="KF124" i="16"/>
  <c r="KF123" i="16"/>
  <c r="KF121" i="16"/>
  <c r="KF119" i="16"/>
  <c r="KF118" i="16"/>
  <c r="KF115" i="16"/>
  <c r="KF113" i="16"/>
  <c r="KF111" i="16"/>
  <c r="KF110" i="16"/>
  <c r="KF109" i="16"/>
  <c r="KF108" i="16"/>
  <c r="KF107" i="16"/>
  <c r="KF106" i="16"/>
  <c r="KF105" i="16"/>
  <c r="KF104" i="16"/>
  <c r="KF103" i="16"/>
  <c r="KF102" i="16"/>
  <c r="KF101" i="16"/>
  <c r="KF100" i="16"/>
  <c r="KF97" i="16"/>
  <c r="KF96" i="16"/>
  <c r="KF95" i="16"/>
  <c r="KF94" i="16"/>
  <c r="KF93" i="16"/>
  <c r="KF92" i="16"/>
  <c r="KF91" i="16"/>
  <c r="KF90" i="16"/>
  <c r="KF89" i="16"/>
  <c r="KF88" i="16"/>
  <c r="KF87" i="16"/>
  <c r="KF85" i="16"/>
  <c r="KF84" i="16"/>
  <c r="KF83" i="16"/>
  <c r="KF82" i="16"/>
  <c r="KF81" i="16"/>
  <c r="KF79" i="16"/>
  <c r="KF78" i="16"/>
  <c r="KF77" i="16"/>
  <c r="KF75" i="16"/>
  <c r="KF74" i="16"/>
  <c r="KF73" i="16"/>
  <c r="KF71" i="16"/>
  <c r="KF70" i="16"/>
  <c r="KF69" i="16"/>
  <c r="KF65" i="16"/>
  <c r="KF64" i="16"/>
  <c r="KF63" i="16"/>
  <c r="KF62" i="16"/>
  <c r="KF61" i="16"/>
  <c r="KF59" i="16"/>
  <c r="KF58" i="16"/>
  <c r="KF57" i="16"/>
  <c r="KF56" i="16"/>
  <c r="KF55" i="16"/>
  <c r="KF54" i="16"/>
  <c r="KF53" i="16"/>
  <c r="KF52" i="16"/>
  <c r="KF51" i="16"/>
  <c r="KF50" i="16"/>
  <c r="KF49" i="16"/>
  <c r="KF46" i="16"/>
  <c r="KF45" i="16"/>
  <c r="KF44" i="16"/>
  <c r="KF43" i="16"/>
  <c r="KF42" i="16"/>
  <c r="KF41" i="16"/>
  <c r="KF40" i="16"/>
  <c r="KF39" i="16"/>
  <c r="KF38" i="16"/>
  <c r="KF37" i="16"/>
  <c r="KF36" i="16"/>
  <c r="KF35" i="16"/>
  <c r="KF34" i="16"/>
  <c r="KF33" i="16"/>
  <c r="KF32" i="16"/>
  <c r="KF31" i="16"/>
  <c r="KF30" i="16"/>
  <c r="KF29" i="16"/>
  <c r="KF28" i="16"/>
  <c r="KF27" i="16"/>
  <c r="KF26" i="16"/>
  <c r="KF25" i="16"/>
  <c r="KF24" i="16"/>
  <c r="KF23" i="16"/>
  <c r="KF22" i="16"/>
  <c r="KF20" i="16"/>
  <c r="KF19" i="16"/>
  <c r="KF18" i="16"/>
  <c r="KF16" i="16"/>
  <c r="KF15" i="16"/>
  <c r="KF13" i="16"/>
  <c r="KF11" i="16"/>
  <c r="KF10" i="16"/>
  <c r="KF9" i="16"/>
  <c r="KF7" i="16"/>
  <c r="KF6" i="16"/>
  <c r="KH40" i="16"/>
  <c r="KI13" i="16"/>
  <c r="KI11" i="16"/>
  <c r="KI10" i="16"/>
  <c r="KI9" i="16"/>
  <c r="KI7" i="16"/>
  <c r="KI6" i="16"/>
  <c r="V161" i="4"/>
  <c r="S161" i="4"/>
  <c r="G161" i="4"/>
  <c r="D161" i="4"/>
  <c r="J161" i="4"/>
  <c r="M161" i="4"/>
  <c r="M22" i="4"/>
  <c r="M20" i="4" s="1"/>
  <c r="O161" i="4"/>
  <c r="JP121" i="16"/>
  <c r="C3" i="23"/>
  <c r="D3" i="23"/>
  <c r="E3" i="23"/>
  <c r="F3" i="23"/>
  <c r="G3" i="23"/>
  <c r="H3" i="23"/>
  <c r="I3" i="23"/>
  <c r="J3" i="23"/>
  <c r="K3" i="23"/>
  <c r="L3" i="23"/>
  <c r="M3" i="23"/>
  <c r="N3" i="23"/>
  <c r="O3" i="23"/>
  <c r="P3" i="23"/>
  <c r="Q3" i="23"/>
  <c r="R3" i="23"/>
  <c r="S3" i="23"/>
  <c r="T3" i="23"/>
  <c r="U3" i="23"/>
  <c r="V3" i="23"/>
  <c r="W3" i="23"/>
  <c r="X3" i="23"/>
  <c r="Y3" i="23"/>
  <c r="Z3" i="23"/>
  <c r="AA3" i="23"/>
  <c r="AB3" i="23"/>
  <c r="AD3" i="23"/>
  <c r="C137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P137" i="23"/>
  <c r="Q137" i="23"/>
  <c r="R137" i="23"/>
  <c r="S137" i="23"/>
  <c r="T137" i="23"/>
  <c r="U137" i="23"/>
  <c r="V137" i="23"/>
  <c r="W137" i="23"/>
  <c r="Z137" i="23"/>
  <c r="AA137" i="23"/>
  <c r="AB137" i="23"/>
  <c r="C138" i="23"/>
  <c r="D138" i="23"/>
  <c r="E138" i="23"/>
  <c r="F138" i="23"/>
  <c r="G138" i="23"/>
  <c r="H138" i="23"/>
  <c r="I138" i="23"/>
  <c r="J138" i="23"/>
  <c r="K138" i="23"/>
  <c r="L138" i="23"/>
  <c r="M138" i="23"/>
  <c r="N138" i="23"/>
  <c r="O138" i="23"/>
  <c r="P138" i="23"/>
  <c r="Q138" i="23"/>
  <c r="R138" i="23"/>
  <c r="S138" i="23"/>
  <c r="T138" i="23"/>
  <c r="U138" i="23"/>
  <c r="V138" i="23"/>
  <c r="W138" i="23"/>
  <c r="X138" i="23"/>
  <c r="Y138" i="23"/>
  <c r="Z138" i="23"/>
  <c r="AA138" i="23"/>
  <c r="AB138" i="23"/>
  <c r="C139" i="23"/>
  <c r="D139" i="23"/>
  <c r="E139" i="23"/>
  <c r="F139" i="23"/>
  <c r="G139" i="23"/>
  <c r="H139" i="23"/>
  <c r="I139" i="23"/>
  <c r="J139" i="23"/>
  <c r="K139" i="23"/>
  <c r="L139" i="23"/>
  <c r="M139" i="23"/>
  <c r="N139" i="23"/>
  <c r="O139" i="23"/>
  <c r="P139" i="23"/>
  <c r="Q139" i="23"/>
  <c r="R139" i="23"/>
  <c r="S139" i="23"/>
  <c r="T139" i="23"/>
  <c r="U139" i="23"/>
  <c r="V139" i="23"/>
  <c r="W139" i="23"/>
  <c r="X139" i="23"/>
  <c r="Y139" i="23"/>
  <c r="Z139" i="23"/>
  <c r="AA139" i="23"/>
  <c r="AB139" i="23"/>
  <c r="C140" i="23"/>
  <c r="D140" i="23"/>
  <c r="E140" i="23"/>
  <c r="F140" i="23"/>
  <c r="G140" i="23"/>
  <c r="H140" i="23"/>
  <c r="I140" i="23"/>
  <c r="J140" i="23"/>
  <c r="K140" i="23"/>
  <c r="L140" i="23"/>
  <c r="M140" i="23"/>
  <c r="N140" i="23"/>
  <c r="O140" i="23"/>
  <c r="P140" i="23"/>
  <c r="Q140" i="23"/>
  <c r="R140" i="23"/>
  <c r="S140" i="23"/>
  <c r="T140" i="23"/>
  <c r="U140" i="23"/>
  <c r="V140" i="23"/>
  <c r="W140" i="23"/>
  <c r="X140" i="23"/>
  <c r="Y140" i="23"/>
  <c r="Z140" i="23"/>
  <c r="AA140" i="23"/>
  <c r="AB140" i="23"/>
  <c r="AD140" i="23"/>
  <c r="AF3" i="23"/>
  <c r="Y161" i="4"/>
  <c r="AB161" i="4"/>
  <c r="KF60" i="16" l="1"/>
  <c r="AH141" i="23"/>
  <c r="KQ142" i="16"/>
  <c r="AE141" i="23" s="1"/>
  <c r="AC159" i="4"/>
  <c r="K67" i="4"/>
  <c r="K80" i="4"/>
  <c r="J93" i="4"/>
  <c r="K5" i="4"/>
  <c r="K16" i="4"/>
  <c r="K25" i="4"/>
  <c r="K93" i="4"/>
  <c r="K130" i="4"/>
  <c r="K151" i="4"/>
  <c r="V80" i="4"/>
  <c r="J80" i="4"/>
  <c r="J16" i="4"/>
  <c r="V5" i="4"/>
  <c r="V151" i="4"/>
  <c r="V67" i="4"/>
  <c r="V16" i="4"/>
  <c r="V130" i="4"/>
  <c r="V25" i="4"/>
  <c r="V93" i="4"/>
  <c r="J151" i="4"/>
  <c r="J25" i="4"/>
  <c r="J5" i="4"/>
  <c r="J67" i="4"/>
  <c r="J130" i="4"/>
  <c r="S151" i="4"/>
  <c r="G67" i="4"/>
  <c r="S25" i="4"/>
  <c r="S93" i="4"/>
  <c r="G80" i="4"/>
  <c r="S80" i="4"/>
  <c r="O80" i="4"/>
  <c r="O67" i="4"/>
  <c r="D67" i="4"/>
  <c r="M80" i="4"/>
  <c r="D151" i="4"/>
  <c r="Y151" i="4"/>
  <c r="D80" i="4"/>
  <c r="M5" i="4"/>
  <c r="O16" i="4"/>
  <c r="G16" i="4"/>
  <c r="D130" i="4"/>
  <c r="G151" i="4"/>
  <c r="M93" i="4"/>
  <c r="O5" i="4"/>
  <c r="M151" i="4"/>
  <c r="S67" i="4"/>
  <c r="O151" i="4"/>
  <c r="M67" i="4"/>
  <c r="D16" i="4"/>
  <c r="M16" i="4"/>
  <c r="D93" i="4"/>
  <c r="S16" i="4"/>
  <c r="G5" i="4"/>
  <c r="Y67" i="4"/>
  <c r="D5" i="4"/>
  <c r="S130" i="4"/>
  <c r="AB93" i="4"/>
  <c r="O25" i="4"/>
  <c r="O130" i="4"/>
  <c r="G25" i="4"/>
  <c r="O93" i="4"/>
  <c r="M25" i="4"/>
  <c r="G130" i="4"/>
  <c r="Y93" i="4"/>
  <c r="M130" i="4"/>
  <c r="D25" i="4"/>
  <c r="G93" i="4"/>
  <c r="S5" i="4"/>
  <c r="AB151" i="4"/>
  <c r="Y80" i="4"/>
  <c r="Y25" i="4"/>
  <c r="Y16" i="4"/>
  <c r="Y5" i="4"/>
  <c r="Y130" i="4"/>
  <c r="AB67" i="4"/>
  <c r="AB25" i="4"/>
  <c r="AB16" i="4"/>
  <c r="AB5" i="4"/>
  <c r="AB130" i="4"/>
  <c r="AB80" i="4"/>
  <c r="KO137" i="16"/>
  <c r="KN137" i="16"/>
  <c r="AA136" i="23" s="1"/>
  <c r="KM137" i="16"/>
  <c r="Z136" i="23" s="1"/>
  <c r="KL137" i="16"/>
  <c r="Y136" i="23" s="1"/>
  <c r="KK137" i="16"/>
  <c r="X136" i="23" s="1"/>
  <c r="KJ137" i="16"/>
  <c r="W136" i="23" s="1"/>
  <c r="KI137" i="16"/>
  <c r="V136" i="23" s="1"/>
  <c r="KH137" i="16"/>
  <c r="U136" i="23" s="1"/>
  <c r="KG137" i="16"/>
  <c r="T136" i="23" s="1"/>
  <c r="KE137" i="16"/>
  <c r="R136" i="23" s="1"/>
  <c r="KD137" i="16"/>
  <c r="Q136" i="23" s="1"/>
  <c r="KC137" i="16"/>
  <c r="P136" i="23" s="1"/>
  <c r="KB137" i="16"/>
  <c r="O136" i="23" s="1"/>
  <c r="KA137" i="16"/>
  <c r="N136" i="23" s="1"/>
  <c r="JZ137" i="16"/>
  <c r="M136" i="23" s="1"/>
  <c r="JY137" i="16"/>
  <c r="L136" i="23" s="1"/>
  <c r="JX137" i="16"/>
  <c r="K136" i="23" s="1"/>
  <c r="JW137" i="16"/>
  <c r="J136" i="23" s="1"/>
  <c r="JV137" i="16"/>
  <c r="I136" i="23" s="1"/>
  <c r="JU137" i="16"/>
  <c r="H136" i="23" s="1"/>
  <c r="JT137" i="16"/>
  <c r="G136" i="23" s="1"/>
  <c r="JS137" i="16"/>
  <c r="F136" i="23" s="1"/>
  <c r="JR137" i="16"/>
  <c r="E136" i="23" s="1"/>
  <c r="JQ137" i="16"/>
  <c r="KO136" i="16"/>
  <c r="KN136" i="16"/>
  <c r="AA135" i="23" s="1"/>
  <c r="KM136" i="16"/>
  <c r="Z135" i="23" s="1"/>
  <c r="KL136" i="16"/>
  <c r="Y135" i="23" s="1"/>
  <c r="KK136" i="16"/>
  <c r="X135" i="23" s="1"/>
  <c r="KJ136" i="16"/>
  <c r="W135" i="23" s="1"/>
  <c r="KI136" i="16"/>
  <c r="V135" i="23" s="1"/>
  <c r="KH136" i="16"/>
  <c r="U135" i="23" s="1"/>
  <c r="KG136" i="16"/>
  <c r="T135" i="23" s="1"/>
  <c r="S135" i="23"/>
  <c r="KE136" i="16"/>
  <c r="R135" i="23" s="1"/>
  <c r="KD136" i="16"/>
  <c r="Q135" i="23" s="1"/>
  <c r="KC136" i="16"/>
  <c r="P135" i="23" s="1"/>
  <c r="KB136" i="16"/>
  <c r="O135" i="23" s="1"/>
  <c r="KA136" i="16"/>
  <c r="N135" i="23" s="1"/>
  <c r="JZ136" i="16"/>
  <c r="M135" i="23" s="1"/>
  <c r="JY136" i="16"/>
  <c r="L135" i="23" s="1"/>
  <c r="JX136" i="16"/>
  <c r="K135" i="23" s="1"/>
  <c r="JW136" i="16"/>
  <c r="JV136" i="16"/>
  <c r="I135" i="23" s="1"/>
  <c r="JU136" i="16"/>
  <c r="H135" i="23" s="1"/>
  <c r="JT136" i="16"/>
  <c r="G135" i="23" s="1"/>
  <c r="JS136" i="16"/>
  <c r="F135" i="23" s="1"/>
  <c r="JR136" i="16"/>
  <c r="E135" i="23" s="1"/>
  <c r="JQ136" i="16"/>
  <c r="KO134" i="16"/>
  <c r="AB133" i="23" s="1"/>
  <c r="KN134" i="16"/>
  <c r="AA133" i="23" s="1"/>
  <c r="KM134" i="16"/>
  <c r="Z133" i="23" s="1"/>
  <c r="KL134" i="16"/>
  <c r="Y133" i="23" s="1"/>
  <c r="KK134" i="16"/>
  <c r="X133" i="23" s="1"/>
  <c r="KJ134" i="16"/>
  <c r="W133" i="23" s="1"/>
  <c r="KI134" i="16"/>
  <c r="V133" i="23" s="1"/>
  <c r="KH134" i="16"/>
  <c r="U133" i="23" s="1"/>
  <c r="KG134" i="16"/>
  <c r="T133" i="23" s="1"/>
  <c r="S133" i="23"/>
  <c r="KE134" i="16"/>
  <c r="R133" i="23" s="1"/>
  <c r="KD134" i="16"/>
  <c r="Q133" i="23" s="1"/>
  <c r="KC134" i="16"/>
  <c r="P133" i="23" s="1"/>
  <c r="KB134" i="16"/>
  <c r="O133" i="23" s="1"/>
  <c r="KA134" i="16"/>
  <c r="N133" i="23" s="1"/>
  <c r="JZ134" i="16"/>
  <c r="M133" i="23" s="1"/>
  <c r="JY134" i="16"/>
  <c r="L133" i="23" s="1"/>
  <c r="JX134" i="16"/>
  <c r="K133" i="23" s="1"/>
  <c r="JW134" i="16"/>
  <c r="JV134" i="16"/>
  <c r="I133" i="23" s="1"/>
  <c r="JU134" i="16"/>
  <c r="H133" i="23" s="1"/>
  <c r="JT134" i="16"/>
  <c r="G133" i="23" s="1"/>
  <c r="JS134" i="16"/>
  <c r="F133" i="23" s="1"/>
  <c r="JR134" i="16"/>
  <c r="E133" i="23" s="1"/>
  <c r="JQ134" i="16"/>
  <c r="KO132" i="16"/>
  <c r="KN132" i="16"/>
  <c r="AA131" i="23" s="1"/>
  <c r="KM132" i="16"/>
  <c r="Z131" i="23" s="1"/>
  <c r="KL132" i="16"/>
  <c r="Y131" i="23" s="1"/>
  <c r="KK132" i="16"/>
  <c r="X131" i="23" s="1"/>
  <c r="KJ132" i="16"/>
  <c r="W131" i="23" s="1"/>
  <c r="KI132" i="16"/>
  <c r="V131" i="23" s="1"/>
  <c r="KH132" i="16"/>
  <c r="U131" i="23" s="1"/>
  <c r="KG132" i="16"/>
  <c r="T131" i="23" s="1"/>
  <c r="S131" i="23"/>
  <c r="KE132" i="16"/>
  <c r="R131" i="23" s="1"/>
  <c r="KD132" i="16"/>
  <c r="Q131" i="23" s="1"/>
  <c r="KC132" i="16"/>
  <c r="P131" i="23" s="1"/>
  <c r="KB132" i="16"/>
  <c r="O131" i="23" s="1"/>
  <c r="KA132" i="16"/>
  <c r="N131" i="23" s="1"/>
  <c r="JZ132" i="16"/>
  <c r="M131" i="23" s="1"/>
  <c r="JY132" i="16"/>
  <c r="L131" i="23" s="1"/>
  <c r="JX132" i="16"/>
  <c r="K131" i="23" s="1"/>
  <c r="JW132" i="16"/>
  <c r="J131" i="23" s="1"/>
  <c r="JV132" i="16"/>
  <c r="I131" i="23" s="1"/>
  <c r="JU132" i="16"/>
  <c r="H131" i="23" s="1"/>
  <c r="JT132" i="16"/>
  <c r="G131" i="23" s="1"/>
  <c r="JS132" i="16"/>
  <c r="F131" i="23" s="1"/>
  <c r="JR132" i="16"/>
  <c r="E131" i="23" s="1"/>
  <c r="JQ132" i="16"/>
  <c r="KO131" i="16"/>
  <c r="KN131" i="16"/>
  <c r="AA130" i="23" s="1"/>
  <c r="KM131" i="16"/>
  <c r="Z130" i="23" s="1"/>
  <c r="KL131" i="16"/>
  <c r="Y130" i="23" s="1"/>
  <c r="KK131" i="16"/>
  <c r="X130" i="23" s="1"/>
  <c r="KJ131" i="16"/>
  <c r="W130" i="23" s="1"/>
  <c r="KI131" i="16"/>
  <c r="V130" i="23" s="1"/>
  <c r="KH131" i="16"/>
  <c r="U130" i="23" s="1"/>
  <c r="KG131" i="16"/>
  <c r="T130" i="23" s="1"/>
  <c r="S130" i="23"/>
  <c r="KE131" i="16"/>
  <c r="R130" i="23" s="1"/>
  <c r="KD131" i="16"/>
  <c r="Q130" i="23" s="1"/>
  <c r="KC131" i="16"/>
  <c r="P130" i="23" s="1"/>
  <c r="KB131" i="16"/>
  <c r="O130" i="23" s="1"/>
  <c r="KA131" i="16"/>
  <c r="N130" i="23" s="1"/>
  <c r="JZ131" i="16"/>
  <c r="M130" i="23" s="1"/>
  <c r="JY131" i="16"/>
  <c r="L130" i="23" s="1"/>
  <c r="JX131" i="16"/>
  <c r="K130" i="23" s="1"/>
  <c r="JW131" i="16"/>
  <c r="J130" i="23" s="1"/>
  <c r="JV131" i="16"/>
  <c r="I130" i="23" s="1"/>
  <c r="JU131" i="16"/>
  <c r="H130" i="23" s="1"/>
  <c r="JT131" i="16"/>
  <c r="G130" i="23" s="1"/>
  <c r="JS131" i="16"/>
  <c r="F130" i="23" s="1"/>
  <c r="JR131" i="16"/>
  <c r="E130" i="23" s="1"/>
  <c r="JQ131" i="16"/>
  <c r="KO129" i="16"/>
  <c r="KN129" i="16"/>
  <c r="AA128" i="23" s="1"/>
  <c r="KM129" i="16"/>
  <c r="Z128" i="23" s="1"/>
  <c r="KL129" i="16"/>
  <c r="Y128" i="23" s="1"/>
  <c r="KK129" i="16"/>
  <c r="KJ129" i="16"/>
  <c r="W128" i="23" s="1"/>
  <c r="KI129" i="16"/>
  <c r="V128" i="23" s="1"/>
  <c r="KH129" i="16"/>
  <c r="U128" i="23" s="1"/>
  <c r="KG129" i="16"/>
  <c r="T128" i="23" s="1"/>
  <c r="S128" i="23"/>
  <c r="KE129" i="16"/>
  <c r="R128" i="23" s="1"/>
  <c r="KD129" i="16"/>
  <c r="Q128" i="23" s="1"/>
  <c r="KC129" i="16"/>
  <c r="KB129" i="16"/>
  <c r="O128" i="23" s="1"/>
  <c r="KA129" i="16"/>
  <c r="N128" i="23" s="1"/>
  <c r="JZ129" i="16"/>
  <c r="M128" i="23" s="1"/>
  <c r="JY129" i="16"/>
  <c r="L128" i="23" s="1"/>
  <c r="JX129" i="16"/>
  <c r="K128" i="23" s="1"/>
  <c r="JW129" i="16"/>
  <c r="JV129" i="16"/>
  <c r="I128" i="23" s="1"/>
  <c r="JU129" i="16"/>
  <c r="H128" i="23" s="1"/>
  <c r="JT129" i="16"/>
  <c r="G128" i="23" s="1"/>
  <c r="JS129" i="16"/>
  <c r="F128" i="23" s="1"/>
  <c r="JR129" i="16"/>
  <c r="E128" i="23" s="1"/>
  <c r="JQ129" i="16"/>
  <c r="KO127" i="16"/>
  <c r="KN127" i="16"/>
  <c r="AA126" i="23" s="1"/>
  <c r="KM127" i="16"/>
  <c r="Z126" i="23" s="1"/>
  <c r="KL127" i="16"/>
  <c r="Y126" i="23" s="1"/>
  <c r="KK127" i="16"/>
  <c r="X126" i="23" s="1"/>
  <c r="KJ127" i="16"/>
  <c r="W126" i="23" s="1"/>
  <c r="KI127" i="16"/>
  <c r="V126" i="23" s="1"/>
  <c r="KH127" i="16"/>
  <c r="U126" i="23" s="1"/>
  <c r="KG127" i="16"/>
  <c r="T126" i="23" s="1"/>
  <c r="S126" i="23"/>
  <c r="KE127" i="16"/>
  <c r="R126" i="23" s="1"/>
  <c r="KD127" i="16"/>
  <c r="Q126" i="23" s="1"/>
  <c r="KC127" i="16"/>
  <c r="P126" i="23" s="1"/>
  <c r="KB127" i="16"/>
  <c r="O126" i="23" s="1"/>
  <c r="KA127" i="16"/>
  <c r="N126" i="23" s="1"/>
  <c r="JZ127" i="16"/>
  <c r="M126" i="23" s="1"/>
  <c r="JY127" i="16"/>
  <c r="L126" i="23" s="1"/>
  <c r="JX127" i="16"/>
  <c r="K126" i="23" s="1"/>
  <c r="JW127" i="16"/>
  <c r="JV127" i="16"/>
  <c r="I126" i="23" s="1"/>
  <c r="JU127" i="16"/>
  <c r="H126" i="23" s="1"/>
  <c r="JT127" i="16"/>
  <c r="G126" i="23" s="1"/>
  <c r="JS127" i="16"/>
  <c r="F126" i="23" s="1"/>
  <c r="JR127" i="16"/>
  <c r="E126" i="23" s="1"/>
  <c r="JQ127" i="16"/>
  <c r="KO124" i="16"/>
  <c r="KN124" i="16"/>
  <c r="AA123" i="23" s="1"/>
  <c r="KM124" i="16"/>
  <c r="Z123" i="23" s="1"/>
  <c r="KL124" i="16"/>
  <c r="Y123" i="23" s="1"/>
  <c r="KK124" i="16"/>
  <c r="X123" i="23" s="1"/>
  <c r="KJ124" i="16"/>
  <c r="W123" i="23" s="1"/>
  <c r="KI124" i="16"/>
  <c r="V123" i="23" s="1"/>
  <c r="KH124" i="16"/>
  <c r="U123" i="23" s="1"/>
  <c r="KG124" i="16"/>
  <c r="T123" i="23" s="1"/>
  <c r="S123" i="23"/>
  <c r="KE124" i="16"/>
  <c r="R123" i="23" s="1"/>
  <c r="KD124" i="16"/>
  <c r="Q123" i="23" s="1"/>
  <c r="KC124" i="16"/>
  <c r="P123" i="23" s="1"/>
  <c r="KB124" i="16"/>
  <c r="O123" i="23" s="1"/>
  <c r="KA124" i="16"/>
  <c r="N123" i="23" s="1"/>
  <c r="JZ124" i="16"/>
  <c r="M123" i="23" s="1"/>
  <c r="JY124" i="16"/>
  <c r="L123" i="23" s="1"/>
  <c r="JX124" i="16"/>
  <c r="K123" i="23" s="1"/>
  <c r="JW124" i="16"/>
  <c r="J123" i="23" s="1"/>
  <c r="JV124" i="16"/>
  <c r="I123" i="23" s="1"/>
  <c r="JU124" i="16"/>
  <c r="H123" i="23" s="1"/>
  <c r="JT124" i="16"/>
  <c r="G123" i="23" s="1"/>
  <c r="JS124" i="16"/>
  <c r="F123" i="23" s="1"/>
  <c r="JR124" i="16"/>
  <c r="E123" i="23" s="1"/>
  <c r="JQ124" i="16"/>
  <c r="KO123" i="16"/>
  <c r="AB122" i="23" s="1"/>
  <c r="KN123" i="16"/>
  <c r="AA122" i="23" s="1"/>
  <c r="KM123" i="16"/>
  <c r="Z122" i="23" s="1"/>
  <c r="KL123" i="16"/>
  <c r="Y122" i="23" s="1"/>
  <c r="KK123" i="16"/>
  <c r="X122" i="23" s="1"/>
  <c r="KJ123" i="16"/>
  <c r="W122" i="23" s="1"/>
  <c r="KI123" i="16"/>
  <c r="V122" i="23" s="1"/>
  <c r="KH123" i="16"/>
  <c r="U122" i="23" s="1"/>
  <c r="KG123" i="16"/>
  <c r="T122" i="23" s="1"/>
  <c r="S122" i="23"/>
  <c r="KE123" i="16"/>
  <c r="R122" i="23" s="1"/>
  <c r="KD123" i="16"/>
  <c r="Q122" i="23" s="1"/>
  <c r="KC123" i="16"/>
  <c r="P122" i="23" s="1"/>
  <c r="KB123" i="16"/>
  <c r="O122" i="23" s="1"/>
  <c r="KA123" i="16"/>
  <c r="N122" i="23" s="1"/>
  <c r="JZ123" i="16"/>
  <c r="M122" i="23" s="1"/>
  <c r="JY123" i="16"/>
  <c r="L122" i="23" s="1"/>
  <c r="JX123" i="16"/>
  <c r="K122" i="23" s="1"/>
  <c r="JW123" i="16"/>
  <c r="J122" i="23" s="1"/>
  <c r="JV123" i="16"/>
  <c r="I122" i="23" s="1"/>
  <c r="JU123" i="16"/>
  <c r="H122" i="23" s="1"/>
  <c r="JT123" i="16"/>
  <c r="G122" i="23" s="1"/>
  <c r="JS123" i="16"/>
  <c r="F122" i="23" s="1"/>
  <c r="JR123" i="16"/>
  <c r="E122" i="23" s="1"/>
  <c r="JQ123" i="16"/>
  <c r="KO121" i="16"/>
  <c r="KN121" i="16"/>
  <c r="AA120" i="23" s="1"/>
  <c r="KM121" i="16"/>
  <c r="Z120" i="23" s="1"/>
  <c r="KI121" i="16"/>
  <c r="V120" i="23" s="1"/>
  <c r="KH121" i="16"/>
  <c r="U120" i="23" s="1"/>
  <c r="KG121" i="16"/>
  <c r="T120" i="23" s="1"/>
  <c r="S120" i="23"/>
  <c r="KE121" i="16"/>
  <c r="R120" i="23" s="1"/>
  <c r="KD121" i="16"/>
  <c r="Q120" i="23" s="1"/>
  <c r="KC121" i="16"/>
  <c r="P120" i="23" s="1"/>
  <c r="KB121" i="16"/>
  <c r="O120" i="23" s="1"/>
  <c r="KA121" i="16"/>
  <c r="N120" i="23" s="1"/>
  <c r="JZ121" i="16"/>
  <c r="M120" i="23" s="1"/>
  <c r="JY121" i="16"/>
  <c r="L120" i="23" s="1"/>
  <c r="JX121" i="16"/>
  <c r="K120" i="23" s="1"/>
  <c r="JW121" i="16"/>
  <c r="J120" i="23" s="1"/>
  <c r="JV121" i="16"/>
  <c r="I120" i="23" s="1"/>
  <c r="JU121" i="16"/>
  <c r="H120" i="23" s="1"/>
  <c r="JT121" i="16"/>
  <c r="G120" i="23" s="1"/>
  <c r="JS121" i="16"/>
  <c r="F120" i="23" s="1"/>
  <c r="JR121" i="16"/>
  <c r="E120" i="23" s="1"/>
  <c r="JQ121" i="16"/>
  <c r="KO119" i="16"/>
  <c r="KN119" i="16"/>
  <c r="AA119" i="23" s="1"/>
  <c r="KM119" i="16"/>
  <c r="Z119" i="23" s="1"/>
  <c r="KL119" i="16"/>
  <c r="Y119" i="23" s="1"/>
  <c r="KK119" i="16"/>
  <c r="X119" i="23" s="1"/>
  <c r="KJ119" i="16"/>
  <c r="W119" i="23" s="1"/>
  <c r="KI119" i="16"/>
  <c r="V119" i="23" s="1"/>
  <c r="KH119" i="16"/>
  <c r="U119" i="23" s="1"/>
  <c r="KG119" i="16"/>
  <c r="T119" i="23" s="1"/>
  <c r="S119" i="23"/>
  <c r="KE119" i="16"/>
  <c r="R119" i="23" s="1"/>
  <c r="KD119" i="16"/>
  <c r="Q119" i="23" s="1"/>
  <c r="KC119" i="16"/>
  <c r="P119" i="23" s="1"/>
  <c r="KB119" i="16"/>
  <c r="O119" i="23" s="1"/>
  <c r="KA119" i="16"/>
  <c r="N119" i="23" s="1"/>
  <c r="JZ119" i="16"/>
  <c r="M119" i="23" s="1"/>
  <c r="JY119" i="16"/>
  <c r="L119" i="23" s="1"/>
  <c r="JX119" i="16"/>
  <c r="K119" i="23" s="1"/>
  <c r="JW119" i="16"/>
  <c r="J119" i="23" s="1"/>
  <c r="JV119" i="16"/>
  <c r="I119" i="23" s="1"/>
  <c r="JU119" i="16"/>
  <c r="H119" i="23" s="1"/>
  <c r="JT119" i="16"/>
  <c r="G119" i="23" s="1"/>
  <c r="JS119" i="16"/>
  <c r="F119" i="23" s="1"/>
  <c r="JR119" i="16"/>
  <c r="E119" i="23" s="1"/>
  <c r="JQ119" i="16"/>
  <c r="KO118" i="16"/>
  <c r="KN118" i="16"/>
  <c r="AA118" i="23" s="1"/>
  <c r="KM118" i="16"/>
  <c r="Z118" i="23" s="1"/>
  <c r="KL118" i="16"/>
  <c r="Y118" i="23" s="1"/>
  <c r="KK118" i="16"/>
  <c r="X118" i="23" s="1"/>
  <c r="KJ118" i="16"/>
  <c r="W118" i="23" s="1"/>
  <c r="KI118" i="16"/>
  <c r="V118" i="23" s="1"/>
  <c r="KH118" i="16"/>
  <c r="U118" i="23" s="1"/>
  <c r="KG118" i="16"/>
  <c r="T118" i="23" s="1"/>
  <c r="S118" i="23"/>
  <c r="KE118" i="16"/>
  <c r="R118" i="23" s="1"/>
  <c r="KD118" i="16"/>
  <c r="Q118" i="23" s="1"/>
  <c r="KC118" i="16"/>
  <c r="P118" i="23" s="1"/>
  <c r="KB118" i="16"/>
  <c r="O118" i="23" s="1"/>
  <c r="KA118" i="16"/>
  <c r="N118" i="23" s="1"/>
  <c r="JZ118" i="16"/>
  <c r="M118" i="23" s="1"/>
  <c r="JY118" i="16"/>
  <c r="L118" i="23" s="1"/>
  <c r="JX118" i="16"/>
  <c r="K118" i="23" s="1"/>
  <c r="JW118" i="16"/>
  <c r="J118" i="23" s="1"/>
  <c r="JV118" i="16"/>
  <c r="I118" i="23" s="1"/>
  <c r="JU118" i="16"/>
  <c r="H118" i="23" s="1"/>
  <c r="JT118" i="16"/>
  <c r="G118" i="23" s="1"/>
  <c r="JS118" i="16"/>
  <c r="F118" i="23" s="1"/>
  <c r="JR118" i="16"/>
  <c r="E118" i="23" s="1"/>
  <c r="JQ118" i="16"/>
  <c r="KO115" i="16"/>
  <c r="KN115" i="16"/>
  <c r="AA115" i="23" s="1"/>
  <c r="KM115" i="16"/>
  <c r="Z115" i="23" s="1"/>
  <c r="KL115" i="16"/>
  <c r="Y115" i="23" s="1"/>
  <c r="KK115" i="16"/>
  <c r="X115" i="23" s="1"/>
  <c r="KJ115" i="16"/>
  <c r="W115" i="23" s="1"/>
  <c r="KI115" i="16"/>
  <c r="V115" i="23" s="1"/>
  <c r="KH115" i="16"/>
  <c r="U115" i="23" s="1"/>
  <c r="KG115" i="16"/>
  <c r="T115" i="23" s="1"/>
  <c r="S115" i="23"/>
  <c r="KE115" i="16"/>
  <c r="R115" i="23" s="1"/>
  <c r="KD115" i="16"/>
  <c r="Q115" i="23" s="1"/>
  <c r="KC115" i="16"/>
  <c r="P115" i="23" s="1"/>
  <c r="KB115" i="16"/>
  <c r="O115" i="23" s="1"/>
  <c r="KA115" i="16"/>
  <c r="N115" i="23" s="1"/>
  <c r="JZ115" i="16"/>
  <c r="M115" i="23" s="1"/>
  <c r="JY115" i="16"/>
  <c r="L115" i="23" s="1"/>
  <c r="JX115" i="16"/>
  <c r="K115" i="23" s="1"/>
  <c r="JW115" i="16"/>
  <c r="J115" i="23" s="1"/>
  <c r="JV115" i="16"/>
  <c r="I115" i="23" s="1"/>
  <c r="JU115" i="16"/>
  <c r="H115" i="23" s="1"/>
  <c r="JT115" i="16"/>
  <c r="G115" i="23" s="1"/>
  <c r="JS115" i="16"/>
  <c r="F115" i="23" s="1"/>
  <c r="JR115" i="16"/>
  <c r="E115" i="23" s="1"/>
  <c r="JQ115" i="16"/>
  <c r="KO113" i="16"/>
  <c r="KN113" i="16"/>
  <c r="AA113" i="23" s="1"/>
  <c r="KM113" i="16"/>
  <c r="Z113" i="23" s="1"/>
  <c r="KL113" i="16"/>
  <c r="Y113" i="23" s="1"/>
  <c r="KK113" i="16"/>
  <c r="X113" i="23" s="1"/>
  <c r="KJ113" i="16"/>
  <c r="W113" i="23" s="1"/>
  <c r="KI113" i="16"/>
  <c r="V113" i="23" s="1"/>
  <c r="KH113" i="16"/>
  <c r="U113" i="23" s="1"/>
  <c r="KG113" i="16"/>
  <c r="T113" i="23" s="1"/>
  <c r="S113" i="23"/>
  <c r="KE113" i="16"/>
  <c r="R113" i="23" s="1"/>
  <c r="KD113" i="16"/>
  <c r="Q113" i="23" s="1"/>
  <c r="KC113" i="16"/>
  <c r="P113" i="23" s="1"/>
  <c r="KB113" i="16"/>
  <c r="O113" i="23" s="1"/>
  <c r="KA113" i="16"/>
  <c r="N113" i="23" s="1"/>
  <c r="JZ113" i="16"/>
  <c r="M113" i="23" s="1"/>
  <c r="JY113" i="16"/>
  <c r="L113" i="23" s="1"/>
  <c r="JX113" i="16"/>
  <c r="K113" i="23" s="1"/>
  <c r="JW113" i="16"/>
  <c r="JV113" i="16"/>
  <c r="I113" i="23" s="1"/>
  <c r="JU113" i="16"/>
  <c r="H113" i="23" s="1"/>
  <c r="JT113" i="16"/>
  <c r="G113" i="23" s="1"/>
  <c r="JS113" i="16"/>
  <c r="F113" i="23" s="1"/>
  <c r="JR113" i="16"/>
  <c r="E113" i="23" s="1"/>
  <c r="JQ113" i="16"/>
  <c r="KO111" i="16"/>
  <c r="AB111" i="23" s="1"/>
  <c r="KN111" i="16"/>
  <c r="AA111" i="23" s="1"/>
  <c r="KM111" i="16"/>
  <c r="Z111" i="23" s="1"/>
  <c r="KL111" i="16"/>
  <c r="Y111" i="23" s="1"/>
  <c r="KK111" i="16"/>
  <c r="X111" i="23" s="1"/>
  <c r="KJ111" i="16"/>
  <c r="W111" i="23" s="1"/>
  <c r="KI111" i="16"/>
  <c r="V111" i="23" s="1"/>
  <c r="KH111" i="16"/>
  <c r="U111" i="23" s="1"/>
  <c r="KG111" i="16"/>
  <c r="T111" i="23" s="1"/>
  <c r="S111" i="23"/>
  <c r="KE111" i="16"/>
  <c r="R111" i="23" s="1"/>
  <c r="KD111" i="16"/>
  <c r="Q111" i="23" s="1"/>
  <c r="KC111" i="16"/>
  <c r="P111" i="23" s="1"/>
  <c r="KB111" i="16"/>
  <c r="O111" i="23" s="1"/>
  <c r="KA111" i="16"/>
  <c r="N111" i="23" s="1"/>
  <c r="JZ111" i="16"/>
  <c r="M111" i="23" s="1"/>
  <c r="JY111" i="16"/>
  <c r="L111" i="23" s="1"/>
  <c r="JX111" i="16"/>
  <c r="K111" i="23" s="1"/>
  <c r="JW111" i="16"/>
  <c r="J111" i="23" s="1"/>
  <c r="JV111" i="16"/>
  <c r="I111" i="23" s="1"/>
  <c r="JU111" i="16"/>
  <c r="H111" i="23" s="1"/>
  <c r="JT111" i="16"/>
  <c r="G111" i="23" s="1"/>
  <c r="JS111" i="16"/>
  <c r="F111" i="23" s="1"/>
  <c r="JR111" i="16"/>
  <c r="E111" i="23" s="1"/>
  <c r="JQ111" i="16"/>
  <c r="KO110" i="16"/>
  <c r="KN110" i="16"/>
  <c r="AA110" i="23" s="1"/>
  <c r="KM110" i="16"/>
  <c r="Z110" i="23" s="1"/>
  <c r="KL110" i="16"/>
  <c r="Y110" i="23" s="1"/>
  <c r="KK110" i="16"/>
  <c r="X110" i="23" s="1"/>
  <c r="KJ110" i="16"/>
  <c r="W110" i="23" s="1"/>
  <c r="KI110" i="16"/>
  <c r="V110" i="23" s="1"/>
  <c r="KH110" i="16"/>
  <c r="U110" i="23" s="1"/>
  <c r="KG110" i="16"/>
  <c r="T110" i="23" s="1"/>
  <c r="S110" i="23"/>
  <c r="KE110" i="16"/>
  <c r="R110" i="23" s="1"/>
  <c r="KD110" i="16"/>
  <c r="Q110" i="23" s="1"/>
  <c r="KC110" i="16"/>
  <c r="P110" i="23" s="1"/>
  <c r="KB110" i="16"/>
  <c r="O110" i="23" s="1"/>
  <c r="KA110" i="16"/>
  <c r="N110" i="23" s="1"/>
  <c r="JZ110" i="16"/>
  <c r="M110" i="23" s="1"/>
  <c r="JY110" i="16"/>
  <c r="L110" i="23" s="1"/>
  <c r="JX110" i="16"/>
  <c r="K110" i="23" s="1"/>
  <c r="JW110" i="16"/>
  <c r="J110" i="23" s="1"/>
  <c r="JV110" i="16"/>
  <c r="I110" i="23" s="1"/>
  <c r="JU110" i="16"/>
  <c r="H110" i="23" s="1"/>
  <c r="JT110" i="16"/>
  <c r="G110" i="23" s="1"/>
  <c r="JS110" i="16"/>
  <c r="F110" i="23" s="1"/>
  <c r="JR110" i="16"/>
  <c r="E110" i="23" s="1"/>
  <c r="JQ110" i="16"/>
  <c r="KO109" i="16"/>
  <c r="AB109" i="23" s="1"/>
  <c r="KN109" i="16"/>
  <c r="AA109" i="23" s="1"/>
  <c r="KM109" i="16"/>
  <c r="Z109" i="23" s="1"/>
  <c r="KL109" i="16"/>
  <c r="Y109" i="23" s="1"/>
  <c r="KK109" i="16"/>
  <c r="X109" i="23" s="1"/>
  <c r="KJ109" i="16"/>
  <c r="W109" i="23" s="1"/>
  <c r="KI109" i="16"/>
  <c r="V109" i="23" s="1"/>
  <c r="KH109" i="16"/>
  <c r="U109" i="23" s="1"/>
  <c r="KG109" i="16"/>
  <c r="T109" i="23" s="1"/>
  <c r="S109" i="23"/>
  <c r="KE109" i="16"/>
  <c r="R109" i="23" s="1"/>
  <c r="KC109" i="16"/>
  <c r="P109" i="23" s="1"/>
  <c r="KB109" i="16"/>
  <c r="O109" i="23" s="1"/>
  <c r="KA109" i="16"/>
  <c r="N109" i="23" s="1"/>
  <c r="JZ109" i="16"/>
  <c r="M109" i="23" s="1"/>
  <c r="JY109" i="16"/>
  <c r="L109" i="23" s="1"/>
  <c r="JX109" i="16"/>
  <c r="K109" i="23" s="1"/>
  <c r="JW109" i="16"/>
  <c r="J109" i="23" s="1"/>
  <c r="JV109" i="16"/>
  <c r="I109" i="23" s="1"/>
  <c r="JU109" i="16"/>
  <c r="H109" i="23" s="1"/>
  <c r="JT109" i="16"/>
  <c r="G109" i="23" s="1"/>
  <c r="JS109" i="16"/>
  <c r="F109" i="23" s="1"/>
  <c r="JR109" i="16"/>
  <c r="E109" i="23" s="1"/>
  <c r="JQ109" i="16"/>
  <c r="KO108" i="16"/>
  <c r="AB108" i="23" s="1"/>
  <c r="KN108" i="16"/>
  <c r="AA108" i="23" s="1"/>
  <c r="KM108" i="16"/>
  <c r="Z108" i="23" s="1"/>
  <c r="KL108" i="16"/>
  <c r="Y108" i="23" s="1"/>
  <c r="KK108" i="16"/>
  <c r="X108" i="23" s="1"/>
  <c r="KJ108" i="16"/>
  <c r="W108" i="23" s="1"/>
  <c r="KI108" i="16"/>
  <c r="V108" i="23" s="1"/>
  <c r="KH108" i="16"/>
  <c r="U108" i="23" s="1"/>
  <c r="KG108" i="16"/>
  <c r="T108" i="23" s="1"/>
  <c r="S108" i="23"/>
  <c r="KE108" i="16"/>
  <c r="R108" i="23" s="1"/>
  <c r="KD108" i="16"/>
  <c r="Q108" i="23" s="1"/>
  <c r="KC108" i="16"/>
  <c r="P108" i="23" s="1"/>
  <c r="KB108" i="16"/>
  <c r="O108" i="23" s="1"/>
  <c r="KA108" i="16"/>
  <c r="N108" i="23" s="1"/>
  <c r="JZ108" i="16"/>
  <c r="M108" i="23" s="1"/>
  <c r="JY108" i="16"/>
  <c r="L108" i="23" s="1"/>
  <c r="JX108" i="16"/>
  <c r="K108" i="23" s="1"/>
  <c r="JW108" i="16"/>
  <c r="J108" i="23" s="1"/>
  <c r="JV108" i="16"/>
  <c r="I108" i="23" s="1"/>
  <c r="JU108" i="16"/>
  <c r="H108" i="23" s="1"/>
  <c r="JT108" i="16"/>
  <c r="G108" i="23" s="1"/>
  <c r="JS108" i="16"/>
  <c r="F108" i="23" s="1"/>
  <c r="JR108" i="16"/>
  <c r="E108" i="23" s="1"/>
  <c r="JQ108" i="16"/>
  <c r="KO107" i="16"/>
  <c r="AB107" i="23" s="1"/>
  <c r="KN107" i="16"/>
  <c r="AA107" i="23" s="1"/>
  <c r="KM107" i="16"/>
  <c r="Z107" i="23" s="1"/>
  <c r="KL107" i="16"/>
  <c r="Y107" i="23" s="1"/>
  <c r="KK107" i="16"/>
  <c r="X107" i="23" s="1"/>
  <c r="KJ107" i="16"/>
  <c r="W107" i="23" s="1"/>
  <c r="KI107" i="16"/>
  <c r="V107" i="23" s="1"/>
  <c r="KH107" i="16"/>
  <c r="U107" i="23" s="1"/>
  <c r="KG107" i="16"/>
  <c r="T107" i="23" s="1"/>
  <c r="S107" i="23"/>
  <c r="KE107" i="16"/>
  <c r="R107" i="23" s="1"/>
  <c r="KD107" i="16"/>
  <c r="Q107" i="23" s="1"/>
  <c r="KC107" i="16"/>
  <c r="P107" i="23" s="1"/>
  <c r="KB107" i="16"/>
  <c r="O107" i="23" s="1"/>
  <c r="KA107" i="16"/>
  <c r="N107" i="23" s="1"/>
  <c r="JZ107" i="16"/>
  <c r="M107" i="23" s="1"/>
  <c r="JY107" i="16"/>
  <c r="L107" i="23" s="1"/>
  <c r="JX107" i="16"/>
  <c r="K107" i="23" s="1"/>
  <c r="JW107" i="16"/>
  <c r="J107" i="23" s="1"/>
  <c r="JV107" i="16"/>
  <c r="I107" i="23" s="1"/>
  <c r="JU107" i="16"/>
  <c r="H107" i="23" s="1"/>
  <c r="JT107" i="16"/>
  <c r="G107" i="23" s="1"/>
  <c r="JS107" i="16"/>
  <c r="F107" i="23" s="1"/>
  <c r="JR107" i="16"/>
  <c r="E107" i="23" s="1"/>
  <c r="JQ107" i="16"/>
  <c r="KO106" i="16"/>
  <c r="KN106" i="16"/>
  <c r="AA106" i="23" s="1"/>
  <c r="KM106" i="16"/>
  <c r="Z106" i="23" s="1"/>
  <c r="KL106" i="16"/>
  <c r="Y106" i="23" s="1"/>
  <c r="KK106" i="16"/>
  <c r="X106" i="23" s="1"/>
  <c r="KJ106" i="16"/>
  <c r="W106" i="23" s="1"/>
  <c r="KI106" i="16"/>
  <c r="V106" i="23" s="1"/>
  <c r="KH106" i="16"/>
  <c r="U106" i="23" s="1"/>
  <c r="KG106" i="16"/>
  <c r="T106" i="23" s="1"/>
  <c r="S106" i="23"/>
  <c r="KE106" i="16"/>
  <c r="R106" i="23" s="1"/>
  <c r="KD106" i="16"/>
  <c r="Q106" i="23" s="1"/>
  <c r="KC106" i="16"/>
  <c r="P106" i="23" s="1"/>
  <c r="KB106" i="16"/>
  <c r="O106" i="23" s="1"/>
  <c r="KA106" i="16"/>
  <c r="N106" i="23" s="1"/>
  <c r="JZ106" i="16"/>
  <c r="M106" i="23" s="1"/>
  <c r="JY106" i="16"/>
  <c r="L106" i="23" s="1"/>
  <c r="JX106" i="16"/>
  <c r="K106" i="23" s="1"/>
  <c r="JW106" i="16"/>
  <c r="J106" i="23" s="1"/>
  <c r="JV106" i="16"/>
  <c r="I106" i="23" s="1"/>
  <c r="JU106" i="16"/>
  <c r="H106" i="23" s="1"/>
  <c r="JT106" i="16"/>
  <c r="G106" i="23" s="1"/>
  <c r="JS106" i="16"/>
  <c r="F106" i="23" s="1"/>
  <c r="JR106" i="16"/>
  <c r="E106" i="23" s="1"/>
  <c r="JQ106" i="16"/>
  <c r="KO105" i="16"/>
  <c r="AB105" i="23" s="1"/>
  <c r="KN105" i="16"/>
  <c r="AA105" i="23" s="1"/>
  <c r="KM105" i="16"/>
  <c r="Z105" i="23" s="1"/>
  <c r="KL105" i="16"/>
  <c r="Y105" i="23" s="1"/>
  <c r="KK105" i="16"/>
  <c r="X105" i="23" s="1"/>
  <c r="KJ105" i="16"/>
  <c r="W105" i="23" s="1"/>
  <c r="KI105" i="16"/>
  <c r="V105" i="23" s="1"/>
  <c r="KH105" i="16"/>
  <c r="U105" i="23" s="1"/>
  <c r="KG105" i="16"/>
  <c r="T105" i="23" s="1"/>
  <c r="S105" i="23"/>
  <c r="KE105" i="16"/>
  <c r="R105" i="23" s="1"/>
  <c r="KD105" i="16"/>
  <c r="Q105" i="23" s="1"/>
  <c r="KC105" i="16"/>
  <c r="P105" i="23" s="1"/>
  <c r="KB105" i="16"/>
  <c r="O105" i="23" s="1"/>
  <c r="KA105" i="16"/>
  <c r="N105" i="23" s="1"/>
  <c r="JZ105" i="16"/>
  <c r="M105" i="23" s="1"/>
  <c r="JY105" i="16"/>
  <c r="L105" i="23" s="1"/>
  <c r="JX105" i="16"/>
  <c r="K105" i="23" s="1"/>
  <c r="JW105" i="16"/>
  <c r="J105" i="23" s="1"/>
  <c r="JV105" i="16"/>
  <c r="I105" i="23" s="1"/>
  <c r="JU105" i="16"/>
  <c r="H105" i="23" s="1"/>
  <c r="JT105" i="16"/>
  <c r="G105" i="23" s="1"/>
  <c r="JS105" i="16"/>
  <c r="F105" i="23" s="1"/>
  <c r="JR105" i="16"/>
  <c r="E105" i="23" s="1"/>
  <c r="JQ105" i="16"/>
  <c r="KO104" i="16"/>
  <c r="KN104" i="16"/>
  <c r="AA104" i="23" s="1"/>
  <c r="KM104" i="16"/>
  <c r="Z104" i="23" s="1"/>
  <c r="KL104" i="16"/>
  <c r="Y104" i="23" s="1"/>
  <c r="KK104" i="16"/>
  <c r="X104" i="23" s="1"/>
  <c r="KJ104" i="16"/>
  <c r="W104" i="23" s="1"/>
  <c r="KI104" i="16"/>
  <c r="V104" i="23" s="1"/>
  <c r="KH104" i="16"/>
  <c r="U104" i="23" s="1"/>
  <c r="KG104" i="16"/>
  <c r="T104" i="23" s="1"/>
  <c r="S104" i="23"/>
  <c r="KE104" i="16"/>
  <c r="R104" i="23" s="1"/>
  <c r="KD104" i="16"/>
  <c r="Q104" i="23" s="1"/>
  <c r="KC104" i="16"/>
  <c r="P104" i="23" s="1"/>
  <c r="KB104" i="16"/>
  <c r="O104" i="23" s="1"/>
  <c r="KA104" i="16"/>
  <c r="N104" i="23" s="1"/>
  <c r="JZ104" i="16"/>
  <c r="M104" i="23" s="1"/>
  <c r="JY104" i="16"/>
  <c r="L104" i="23" s="1"/>
  <c r="JX104" i="16"/>
  <c r="K104" i="23" s="1"/>
  <c r="JW104" i="16"/>
  <c r="J104" i="23" s="1"/>
  <c r="JV104" i="16"/>
  <c r="I104" i="23" s="1"/>
  <c r="JU104" i="16"/>
  <c r="H104" i="23" s="1"/>
  <c r="JT104" i="16"/>
  <c r="G104" i="23" s="1"/>
  <c r="JS104" i="16"/>
  <c r="F104" i="23" s="1"/>
  <c r="JR104" i="16"/>
  <c r="E104" i="23" s="1"/>
  <c r="JQ104" i="16"/>
  <c r="KO103" i="16"/>
  <c r="AB103" i="23" s="1"/>
  <c r="KN103" i="16"/>
  <c r="AA103" i="23" s="1"/>
  <c r="KM103" i="16"/>
  <c r="Z103" i="23" s="1"/>
  <c r="KL103" i="16"/>
  <c r="Y103" i="23" s="1"/>
  <c r="KK103" i="16"/>
  <c r="X103" i="23" s="1"/>
  <c r="KJ103" i="16"/>
  <c r="W103" i="23" s="1"/>
  <c r="KI103" i="16"/>
  <c r="V103" i="23" s="1"/>
  <c r="KH103" i="16"/>
  <c r="U103" i="23" s="1"/>
  <c r="KG103" i="16"/>
  <c r="T103" i="23" s="1"/>
  <c r="S103" i="23"/>
  <c r="KE103" i="16"/>
  <c r="R103" i="23" s="1"/>
  <c r="KD103" i="16"/>
  <c r="Q103" i="23" s="1"/>
  <c r="KC103" i="16"/>
  <c r="P103" i="23" s="1"/>
  <c r="KB103" i="16"/>
  <c r="O103" i="23" s="1"/>
  <c r="KA103" i="16"/>
  <c r="N103" i="23" s="1"/>
  <c r="JZ103" i="16"/>
  <c r="M103" i="23" s="1"/>
  <c r="JY103" i="16"/>
  <c r="L103" i="23" s="1"/>
  <c r="JX103" i="16"/>
  <c r="K103" i="23" s="1"/>
  <c r="JW103" i="16"/>
  <c r="J103" i="23" s="1"/>
  <c r="JV103" i="16"/>
  <c r="I103" i="23" s="1"/>
  <c r="JU103" i="16"/>
  <c r="H103" i="23" s="1"/>
  <c r="JT103" i="16"/>
  <c r="G103" i="23" s="1"/>
  <c r="JS103" i="16"/>
  <c r="F103" i="23" s="1"/>
  <c r="JR103" i="16"/>
  <c r="E103" i="23" s="1"/>
  <c r="JQ103" i="16"/>
  <c r="KO102" i="16"/>
  <c r="AB102" i="23" s="1"/>
  <c r="KN102" i="16"/>
  <c r="AA102" i="23" s="1"/>
  <c r="KM102" i="16"/>
  <c r="Z102" i="23" s="1"/>
  <c r="KL102" i="16"/>
  <c r="Y102" i="23" s="1"/>
  <c r="KK102" i="16"/>
  <c r="X102" i="23" s="1"/>
  <c r="KJ102" i="16"/>
  <c r="W102" i="23" s="1"/>
  <c r="KI102" i="16"/>
  <c r="V102" i="23" s="1"/>
  <c r="KH102" i="16"/>
  <c r="U102" i="23" s="1"/>
  <c r="KG102" i="16"/>
  <c r="T102" i="23" s="1"/>
  <c r="S102" i="23"/>
  <c r="KE102" i="16"/>
  <c r="R102" i="23" s="1"/>
  <c r="KD102" i="16"/>
  <c r="Q102" i="23" s="1"/>
  <c r="KC102" i="16"/>
  <c r="P102" i="23" s="1"/>
  <c r="KB102" i="16"/>
  <c r="O102" i="23" s="1"/>
  <c r="KA102" i="16"/>
  <c r="N102" i="23" s="1"/>
  <c r="JZ102" i="16"/>
  <c r="M102" i="23" s="1"/>
  <c r="JY102" i="16"/>
  <c r="L102" i="23" s="1"/>
  <c r="JX102" i="16"/>
  <c r="K102" i="23" s="1"/>
  <c r="JW102" i="16"/>
  <c r="J102" i="23" s="1"/>
  <c r="JV102" i="16"/>
  <c r="I102" i="23" s="1"/>
  <c r="JU102" i="16"/>
  <c r="H102" i="23" s="1"/>
  <c r="JT102" i="16"/>
  <c r="G102" i="23" s="1"/>
  <c r="JS102" i="16"/>
  <c r="F102" i="23" s="1"/>
  <c r="JR102" i="16"/>
  <c r="E102" i="23" s="1"/>
  <c r="JQ102" i="16"/>
  <c r="KO101" i="16"/>
  <c r="AB101" i="23" s="1"/>
  <c r="KN101" i="16"/>
  <c r="AA101" i="23" s="1"/>
  <c r="KM101" i="16"/>
  <c r="Z101" i="23" s="1"/>
  <c r="KL101" i="16"/>
  <c r="Y101" i="23" s="1"/>
  <c r="KK101" i="16"/>
  <c r="X101" i="23" s="1"/>
  <c r="KJ101" i="16"/>
  <c r="W101" i="23" s="1"/>
  <c r="KI101" i="16"/>
  <c r="V101" i="23" s="1"/>
  <c r="KH101" i="16"/>
  <c r="U101" i="23" s="1"/>
  <c r="KG101" i="16"/>
  <c r="T101" i="23" s="1"/>
  <c r="S101" i="23"/>
  <c r="KE101" i="16"/>
  <c r="R101" i="23" s="1"/>
  <c r="KD101" i="16"/>
  <c r="Q101" i="23" s="1"/>
  <c r="KC101" i="16"/>
  <c r="P101" i="23" s="1"/>
  <c r="KB101" i="16"/>
  <c r="O101" i="23" s="1"/>
  <c r="KA101" i="16"/>
  <c r="N101" i="23" s="1"/>
  <c r="JZ101" i="16"/>
  <c r="M101" i="23" s="1"/>
  <c r="JY101" i="16"/>
  <c r="L101" i="23" s="1"/>
  <c r="JX101" i="16"/>
  <c r="K101" i="23" s="1"/>
  <c r="JW101" i="16"/>
  <c r="J101" i="23" s="1"/>
  <c r="JV101" i="16"/>
  <c r="I101" i="23" s="1"/>
  <c r="JU101" i="16"/>
  <c r="H101" i="23" s="1"/>
  <c r="JT101" i="16"/>
  <c r="G101" i="23" s="1"/>
  <c r="JS101" i="16"/>
  <c r="F101" i="23" s="1"/>
  <c r="JR101" i="16"/>
  <c r="E101" i="23" s="1"/>
  <c r="JQ101" i="16"/>
  <c r="KO100" i="16"/>
  <c r="KN100" i="16"/>
  <c r="AA100" i="23" s="1"/>
  <c r="KM100" i="16"/>
  <c r="Z100" i="23" s="1"/>
  <c r="KL100" i="16"/>
  <c r="Y100" i="23" s="1"/>
  <c r="KK100" i="16"/>
  <c r="X100" i="23" s="1"/>
  <c r="KJ100" i="16"/>
  <c r="W100" i="23" s="1"/>
  <c r="KI100" i="16"/>
  <c r="V100" i="23" s="1"/>
  <c r="KH100" i="16"/>
  <c r="U100" i="23" s="1"/>
  <c r="KG100" i="16"/>
  <c r="T100" i="23" s="1"/>
  <c r="S100" i="23"/>
  <c r="KE100" i="16"/>
  <c r="R100" i="23" s="1"/>
  <c r="KD100" i="16"/>
  <c r="Q100" i="23" s="1"/>
  <c r="KC100" i="16"/>
  <c r="P100" i="23" s="1"/>
  <c r="KB100" i="16"/>
  <c r="O100" i="23" s="1"/>
  <c r="KA100" i="16"/>
  <c r="N100" i="23" s="1"/>
  <c r="JZ100" i="16"/>
  <c r="M100" i="23" s="1"/>
  <c r="JY100" i="16"/>
  <c r="L100" i="23" s="1"/>
  <c r="JX100" i="16"/>
  <c r="K100" i="23" s="1"/>
  <c r="JW100" i="16"/>
  <c r="J100" i="23" s="1"/>
  <c r="JV100" i="16"/>
  <c r="I100" i="23" s="1"/>
  <c r="JU100" i="16"/>
  <c r="H100" i="23" s="1"/>
  <c r="JT100" i="16"/>
  <c r="G100" i="23" s="1"/>
  <c r="JS100" i="16"/>
  <c r="F100" i="23" s="1"/>
  <c r="JR100" i="16"/>
  <c r="E100" i="23" s="1"/>
  <c r="JQ100" i="16"/>
  <c r="KO97" i="16"/>
  <c r="KN97" i="16"/>
  <c r="AA97" i="23" s="1"/>
  <c r="KM97" i="16"/>
  <c r="Z97" i="23" s="1"/>
  <c r="KL97" i="16"/>
  <c r="Y97" i="23" s="1"/>
  <c r="KK97" i="16"/>
  <c r="X97" i="23" s="1"/>
  <c r="KJ97" i="16"/>
  <c r="W97" i="23" s="1"/>
  <c r="KI97" i="16"/>
  <c r="V97" i="23" s="1"/>
  <c r="KH97" i="16"/>
  <c r="U97" i="23" s="1"/>
  <c r="KG97" i="16"/>
  <c r="T97" i="23" s="1"/>
  <c r="S97" i="23"/>
  <c r="KE97" i="16"/>
  <c r="R97" i="23" s="1"/>
  <c r="KD97" i="16"/>
  <c r="Q97" i="23" s="1"/>
  <c r="KC97" i="16"/>
  <c r="P97" i="23" s="1"/>
  <c r="KB97" i="16"/>
  <c r="O97" i="23" s="1"/>
  <c r="KA97" i="16"/>
  <c r="N97" i="23" s="1"/>
  <c r="JZ97" i="16"/>
  <c r="M97" i="23" s="1"/>
  <c r="JY97" i="16"/>
  <c r="L97" i="23" s="1"/>
  <c r="JX97" i="16"/>
  <c r="K97" i="23" s="1"/>
  <c r="JW97" i="16"/>
  <c r="J97" i="23" s="1"/>
  <c r="JV97" i="16"/>
  <c r="I97" i="23" s="1"/>
  <c r="JU97" i="16"/>
  <c r="H97" i="23" s="1"/>
  <c r="JT97" i="16"/>
  <c r="G97" i="23" s="1"/>
  <c r="JS97" i="16"/>
  <c r="F97" i="23" s="1"/>
  <c r="JR97" i="16"/>
  <c r="E97" i="23" s="1"/>
  <c r="JQ97" i="16"/>
  <c r="KO96" i="16"/>
  <c r="AB96" i="23" s="1"/>
  <c r="KN96" i="16"/>
  <c r="AA96" i="23" s="1"/>
  <c r="KM96" i="16"/>
  <c r="Z96" i="23" s="1"/>
  <c r="KL96" i="16"/>
  <c r="Y96" i="23" s="1"/>
  <c r="KK96" i="16"/>
  <c r="X96" i="23" s="1"/>
  <c r="KJ96" i="16"/>
  <c r="W96" i="23" s="1"/>
  <c r="KI96" i="16"/>
  <c r="V96" i="23" s="1"/>
  <c r="KH96" i="16"/>
  <c r="U96" i="23" s="1"/>
  <c r="KG96" i="16"/>
  <c r="T96" i="23" s="1"/>
  <c r="S96" i="23"/>
  <c r="KE96" i="16"/>
  <c r="R96" i="23" s="1"/>
  <c r="KD96" i="16"/>
  <c r="Q96" i="23" s="1"/>
  <c r="KC96" i="16"/>
  <c r="P96" i="23" s="1"/>
  <c r="KB96" i="16"/>
  <c r="O96" i="23" s="1"/>
  <c r="KA96" i="16"/>
  <c r="N96" i="23" s="1"/>
  <c r="JZ96" i="16"/>
  <c r="M96" i="23" s="1"/>
  <c r="JY96" i="16"/>
  <c r="L96" i="23" s="1"/>
  <c r="JX96" i="16"/>
  <c r="K96" i="23" s="1"/>
  <c r="JW96" i="16"/>
  <c r="J96" i="23" s="1"/>
  <c r="JV96" i="16"/>
  <c r="I96" i="23" s="1"/>
  <c r="JU96" i="16"/>
  <c r="H96" i="23" s="1"/>
  <c r="JT96" i="16"/>
  <c r="G96" i="23" s="1"/>
  <c r="JS96" i="16"/>
  <c r="F96" i="23" s="1"/>
  <c r="JR96" i="16"/>
  <c r="E96" i="23" s="1"/>
  <c r="JQ96" i="16"/>
  <c r="KO95" i="16"/>
  <c r="AB95" i="23" s="1"/>
  <c r="KN95" i="16"/>
  <c r="AA95" i="23" s="1"/>
  <c r="KM95" i="16"/>
  <c r="Z95" i="23" s="1"/>
  <c r="KL95" i="16"/>
  <c r="Y95" i="23" s="1"/>
  <c r="KK95" i="16"/>
  <c r="X95" i="23" s="1"/>
  <c r="KJ95" i="16"/>
  <c r="W95" i="23" s="1"/>
  <c r="KI95" i="16"/>
  <c r="V95" i="23" s="1"/>
  <c r="KH95" i="16"/>
  <c r="U95" i="23" s="1"/>
  <c r="KG95" i="16"/>
  <c r="T95" i="23" s="1"/>
  <c r="S95" i="23"/>
  <c r="KE95" i="16"/>
  <c r="R95" i="23" s="1"/>
  <c r="KD95" i="16"/>
  <c r="Q95" i="23" s="1"/>
  <c r="KC95" i="16"/>
  <c r="P95" i="23" s="1"/>
  <c r="KB95" i="16"/>
  <c r="O95" i="23" s="1"/>
  <c r="KA95" i="16"/>
  <c r="N95" i="23" s="1"/>
  <c r="JZ95" i="16"/>
  <c r="M95" i="23" s="1"/>
  <c r="JY95" i="16"/>
  <c r="L95" i="23" s="1"/>
  <c r="JX95" i="16"/>
  <c r="K95" i="23" s="1"/>
  <c r="JW95" i="16"/>
  <c r="J95" i="23" s="1"/>
  <c r="JV95" i="16"/>
  <c r="I95" i="23" s="1"/>
  <c r="JU95" i="16"/>
  <c r="H95" i="23" s="1"/>
  <c r="JT95" i="16"/>
  <c r="G95" i="23" s="1"/>
  <c r="JS95" i="16"/>
  <c r="F95" i="23" s="1"/>
  <c r="JR95" i="16"/>
  <c r="E95" i="23" s="1"/>
  <c r="JQ95" i="16"/>
  <c r="KO94" i="16"/>
  <c r="AB94" i="23" s="1"/>
  <c r="KN94" i="16"/>
  <c r="AA94" i="23" s="1"/>
  <c r="KM94" i="16"/>
  <c r="Z94" i="23" s="1"/>
  <c r="KL94" i="16"/>
  <c r="Y94" i="23" s="1"/>
  <c r="KK94" i="16"/>
  <c r="X94" i="23" s="1"/>
  <c r="KJ94" i="16"/>
  <c r="W94" i="23" s="1"/>
  <c r="KI94" i="16"/>
  <c r="V94" i="23" s="1"/>
  <c r="KH94" i="16"/>
  <c r="U94" i="23" s="1"/>
  <c r="KG94" i="16"/>
  <c r="T94" i="23" s="1"/>
  <c r="S94" i="23"/>
  <c r="KE94" i="16"/>
  <c r="R94" i="23" s="1"/>
  <c r="KD94" i="16"/>
  <c r="Q94" i="23" s="1"/>
  <c r="KC94" i="16"/>
  <c r="P94" i="23" s="1"/>
  <c r="KB94" i="16"/>
  <c r="O94" i="23" s="1"/>
  <c r="KA94" i="16"/>
  <c r="N94" i="23" s="1"/>
  <c r="JZ94" i="16"/>
  <c r="M94" i="23" s="1"/>
  <c r="JY94" i="16"/>
  <c r="L94" i="23" s="1"/>
  <c r="JX94" i="16"/>
  <c r="K94" i="23" s="1"/>
  <c r="JW94" i="16"/>
  <c r="J94" i="23" s="1"/>
  <c r="JV94" i="16"/>
  <c r="I94" i="23" s="1"/>
  <c r="JU94" i="16"/>
  <c r="H94" i="23" s="1"/>
  <c r="JT94" i="16"/>
  <c r="G94" i="23" s="1"/>
  <c r="JS94" i="16"/>
  <c r="F94" i="23" s="1"/>
  <c r="JR94" i="16"/>
  <c r="E94" i="23" s="1"/>
  <c r="JQ94" i="16"/>
  <c r="KO93" i="16"/>
  <c r="KN93" i="16"/>
  <c r="AA93" i="23" s="1"/>
  <c r="KM93" i="16"/>
  <c r="Z93" i="23" s="1"/>
  <c r="KL93" i="16"/>
  <c r="Y93" i="23" s="1"/>
  <c r="KK93" i="16"/>
  <c r="X93" i="23" s="1"/>
  <c r="KJ93" i="16"/>
  <c r="W93" i="23" s="1"/>
  <c r="KI93" i="16"/>
  <c r="V93" i="23" s="1"/>
  <c r="KH93" i="16"/>
  <c r="U93" i="23" s="1"/>
  <c r="KG93" i="16"/>
  <c r="T93" i="23" s="1"/>
  <c r="S93" i="23"/>
  <c r="KE93" i="16"/>
  <c r="R93" i="23" s="1"/>
  <c r="KD93" i="16"/>
  <c r="Q93" i="23" s="1"/>
  <c r="KC93" i="16"/>
  <c r="P93" i="23" s="1"/>
  <c r="KB93" i="16"/>
  <c r="O93" i="23" s="1"/>
  <c r="KA93" i="16"/>
  <c r="N93" i="23" s="1"/>
  <c r="JZ93" i="16"/>
  <c r="M93" i="23" s="1"/>
  <c r="JY93" i="16"/>
  <c r="L93" i="23" s="1"/>
  <c r="JX93" i="16"/>
  <c r="K93" i="23" s="1"/>
  <c r="JW93" i="16"/>
  <c r="J93" i="23" s="1"/>
  <c r="JV93" i="16"/>
  <c r="I93" i="23" s="1"/>
  <c r="JU93" i="16"/>
  <c r="H93" i="23" s="1"/>
  <c r="JT93" i="16"/>
  <c r="G93" i="23" s="1"/>
  <c r="JS93" i="16"/>
  <c r="F93" i="23" s="1"/>
  <c r="JR93" i="16"/>
  <c r="E93" i="23" s="1"/>
  <c r="JQ93" i="16"/>
  <c r="KO92" i="16"/>
  <c r="AB92" i="23" s="1"/>
  <c r="KN92" i="16"/>
  <c r="AA92" i="23" s="1"/>
  <c r="KM92" i="16"/>
  <c r="Z92" i="23" s="1"/>
  <c r="KL92" i="16"/>
  <c r="Y92" i="23" s="1"/>
  <c r="KK92" i="16"/>
  <c r="X92" i="23" s="1"/>
  <c r="KJ92" i="16"/>
  <c r="W92" i="23" s="1"/>
  <c r="KI92" i="16"/>
  <c r="V92" i="23" s="1"/>
  <c r="KH92" i="16"/>
  <c r="U92" i="23" s="1"/>
  <c r="KG92" i="16"/>
  <c r="T92" i="23" s="1"/>
  <c r="S92" i="23"/>
  <c r="KE92" i="16"/>
  <c r="R92" i="23" s="1"/>
  <c r="KD92" i="16"/>
  <c r="Q92" i="23" s="1"/>
  <c r="KC92" i="16"/>
  <c r="P92" i="23" s="1"/>
  <c r="KB92" i="16"/>
  <c r="O92" i="23" s="1"/>
  <c r="KA92" i="16"/>
  <c r="N92" i="23" s="1"/>
  <c r="JZ92" i="16"/>
  <c r="M92" i="23" s="1"/>
  <c r="JY92" i="16"/>
  <c r="L92" i="23" s="1"/>
  <c r="JX92" i="16"/>
  <c r="K92" i="23" s="1"/>
  <c r="JW92" i="16"/>
  <c r="J92" i="23" s="1"/>
  <c r="JV92" i="16"/>
  <c r="I92" i="23" s="1"/>
  <c r="JU92" i="16"/>
  <c r="H92" i="23" s="1"/>
  <c r="JT92" i="16"/>
  <c r="G92" i="23" s="1"/>
  <c r="JS92" i="16"/>
  <c r="F92" i="23" s="1"/>
  <c r="JR92" i="16"/>
  <c r="E92" i="23" s="1"/>
  <c r="JQ92" i="16"/>
  <c r="KO91" i="16"/>
  <c r="AB91" i="23" s="1"/>
  <c r="KN91" i="16"/>
  <c r="AA91" i="23" s="1"/>
  <c r="KM91" i="16"/>
  <c r="Z91" i="23" s="1"/>
  <c r="KL91" i="16"/>
  <c r="Y91" i="23" s="1"/>
  <c r="KK91" i="16"/>
  <c r="X91" i="23" s="1"/>
  <c r="KJ91" i="16"/>
  <c r="W91" i="23" s="1"/>
  <c r="KI91" i="16"/>
  <c r="V91" i="23" s="1"/>
  <c r="KH91" i="16"/>
  <c r="U91" i="23" s="1"/>
  <c r="KG91" i="16"/>
  <c r="T91" i="23" s="1"/>
  <c r="S91" i="23"/>
  <c r="KE91" i="16"/>
  <c r="R91" i="23" s="1"/>
  <c r="KD91" i="16"/>
  <c r="Q91" i="23" s="1"/>
  <c r="KC91" i="16"/>
  <c r="P91" i="23" s="1"/>
  <c r="KB91" i="16"/>
  <c r="O91" i="23" s="1"/>
  <c r="KA91" i="16"/>
  <c r="N91" i="23" s="1"/>
  <c r="JZ91" i="16"/>
  <c r="M91" i="23" s="1"/>
  <c r="JY91" i="16"/>
  <c r="L91" i="23" s="1"/>
  <c r="JX91" i="16"/>
  <c r="K91" i="23" s="1"/>
  <c r="JW91" i="16"/>
  <c r="J91" i="23" s="1"/>
  <c r="JV91" i="16"/>
  <c r="I91" i="23" s="1"/>
  <c r="JU91" i="16"/>
  <c r="H91" i="23" s="1"/>
  <c r="JT91" i="16"/>
  <c r="G91" i="23" s="1"/>
  <c r="JS91" i="16"/>
  <c r="F91" i="23" s="1"/>
  <c r="JR91" i="16"/>
  <c r="E91" i="23" s="1"/>
  <c r="JQ91" i="16"/>
  <c r="KO90" i="16"/>
  <c r="AB90" i="23" s="1"/>
  <c r="KN90" i="16"/>
  <c r="AA90" i="23" s="1"/>
  <c r="KM90" i="16"/>
  <c r="Z90" i="23" s="1"/>
  <c r="KL90" i="16"/>
  <c r="Y90" i="23" s="1"/>
  <c r="KK90" i="16"/>
  <c r="X90" i="23" s="1"/>
  <c r="KJ90" i="16"/>
  <c r="W90" i="23" s="1"/>
  <c r="KI90" i="16"/>
  <c r="V90" i="23" s="1"/>
  <c r="KH90" i="16"/>
  <c r="U90" i="23" s="1"/>
  <c r="KG90" i="16"/>
  <c r="T90" i="23" s="1"/>
  <c r="S90" i="23"/>
  <c r="KE90" i="16"/>
  <c r="R90" i="23" s="1"/>
  <c r="KD90" i="16"/>
  <c r="Q90" i="23" s="1"/>
  <c r="KC90" i="16"/>
  <c r="P90" i="23" s="1"/>
  <c r="KB90" i="16"/>
  <c r="O90" i="23" s="1"/>
  <c r="KA90" i="16"/>
  <c r="N90" i="23" s="1"/>
  <c r="JZ90" i="16"/>
  <c r="M90" i="23" s="1"/>
  <c r="JY90" i="16"/>
  <c r="L90" i="23" s="1"/>
  <c r="JX90" i="16"/>
  <c r="K90" i="23" s="1"/>
  <c r="JW90" i="16"/>
  <c r="J90" i="23" s="1"/>
  <c r="JV90" i="16"/>
  <c r="I90" i="23" s="1"/>
  <c r="JU90" i="16"/>
  <c r="H90" i="23" s="1"/>
  <c r="JT90" i="16"/>
  <c r="G90" i="23" s="1"/>
  <c r="JS90" i="16"/>
  <c r="F90" i="23" s="1"/>
  <c r="JR90" i="16"/>
  <c r="E90" i="23" s="1"/>
  <c r="JQ90" i="16"/>
  <c r="KO89" i="16"/>
  <c r="AB89" i="23" s="1"/>
  <c r="KN89" i="16"/>
  <c r="AA89" i="23" s="1"/>
  <c r="KM89" i="16"/>
  <c r="Z89" i="23" s="1"/>
  <c r="KL89" i="16"/>
  <c r="Y89" i="23" s="1"/>
  <c r="KK89" i="16"/>
  <c r="X89" i="23" s="1"/>
  <c r="KJ89" i="16"/>
  <c r="W89" i="23" s="1"/>
  <c r="KI89" i="16"/>
  <c r="V89" i="23" s="1"/>
  <c r="KH89" i="16"/>
  <c r="U89" i="23" s="1"/>
  <c r="KG89" i="16"/>
  <c r="T89" i="23" s="1"/>
  <c r="S89" i="23"/>
  <c r="KE89" i="16"/>
  <c r="R89" i="23" s="1"/>
  <c r="KD89" i="16"/>
  <c r="Q89" i="23" s="1"/>
  <c r="KC89" i="16"/>
  <c r="P89" i="23" s="1"/>
  <c r="KB89" i="16"/>
  <c r="O89" i="23" s="1"/>
  <c r="KA89" i="16"/>
  <c r="N89" i="23" s="1"/>
  <c r="JZ89" i="16"/>
  <c r="M89" i="23" s="1"/>
  <c r="JY89" i="16"/>
  <c r="L89" i="23" s="1"/>
  <c r="JX89" i="16"/>
  <c r="K89" i="23" s="1"/>
  <c r="JW89" i="16"/>
  <c r="J89" i="23" s="1"/>
  <c r="JV89" i="16"/>
  <c r="I89" i="23" s="1"/>
  <c r="JU89" i="16"/>
  <c r="H89" i="23" s="1"/>
  <c r="JT89" i="16"/>
  <c r="G89" i="23" s="1"/>
  <c r="JS89" i="16"/>
  <c r="F89" i="23" s="1"/>
  <c r="JR89" i="16"/>
  <c r="E89" i="23" s="1"/>
  <c r="JQ89" i="16"/>
  <c r="KO88" i="16"/>
  <c r="KN88" i="16"/>
  <c r="AA88" i="23" s="1"/>
  <c r="KM88" i="16"/>
  <c r="Z88" i="23" s="1"/>
  <c r="KL88" i="16"/>
  <c r="Y88" i="23" s="1"/>
  <c r="KK88" i="16"/>
  <c r="X88" i="23" s="1"/>
  <c r="KJ88" i="16"/>
  <c r="W88" i="23" s="1"/>
  <c r="KI88" i="16"/>
  <c r="V88" i="23" s="1"/>
  <c r="KH88" i="16"/>
  <c r="U88" i="23" s="1"/>
  <c r="KG88" i="16"/>
  <c r="T88" i="23" s="1"/>
  <c r="S88" i="23"/>
  <c r="KE88" i="16"/>
  <c r="R88" i="23" s="1"/>
  <c r="KD88" i="16"/>
  <c r="Q88" i="23" s="1"/>
  <c r="KC88" i="16"/>
  <c r="P88" i="23" s="1"/>
  <c r="KB88" i="16"/>
  <c r="O88" i="23" s="1"/>
  <c r="KA88" i="16"/>
  <c r="N88" i="23" s="1"/>
  <c r="JZ88" i="16"/>
  <c r="M88" i="23" s="1"/>
  <c r="JY88" i="16"/>
  <c r="L88" i="23" s="1"/>
  <c r="JX88" i="16"/>
  <c r="K88" i="23" s="1"/>
  <c r="JW88" i="16"/>
  <c r="J88" i="23" s="1"/>
  <c r="JV88" i="16"/>
  <c r="I88" i="23" s="1"/>
  <c r="JU88" i="16"/>
  <c r="H88" i="23" s="1"/>
  <c r="JT88" i="16"/>
  <c r="G88" i="23" s="1"/>
  <c r="JS88" i="16"/>
  <c r="F88" i="23" s="1"/>
  <c r="JR88" i="16"/>
  <c r="E88" i="23" s="1"/>
  <c r="JQ88" i="16"/>
  <c r="KO87" i="16"/>
  <c r="KN87" i="16"/>
  <c r="AA87" i="23" s="1"/>
  <c r="KM87" i="16"/>
  <c r="Z87" i="23" s="1"/>
  <c r="KL87" i="16"/>
  <c r="Y87" i="23" s="1"/>
  <c r="KK87" i="16"/>
  <c r="X87" i="23" s="1"/>
  <c r="KJ87" i="16"/>
  <c r="W87" i="23" s="1"/>
  <c r="KI87" i="16"/>
  <c r="V87" i="23" s="1"/>
  <c r="KH87" i="16"/>
  <c r="U87" i="23" s="1"/>
  <c r="KG87" i="16"/>
  <c r="T87" i="23" s="1"/>
  <c r="S87" i="23"/>
  <c r="KE87" i="16"/>
  <c r="R87" i="23" s="1"/>
  <c r="KD87" i="16"/>
  <c r="Q87" i="23" s="1"/>
  <c r="KC87" i="16"/>
  <c r="P87" i="23" s="1"/>
  <c r="KB87" i="16"/>
  <c r="O87" i="23" s="1"/>
  <c r="KA87" i="16"/>
  <c r="N87" i="23" s="1"/>
  <c r="JZ87" i="16"/>
  <c r="M87" i="23" s="1"/>
  <c r="JY87" i="16"/>
  <c r="L87" i="23" s="1"/>
  <c r="JX87" i="16"/>
  <c r="K87" i="23" s="1"/>
  <c r="JW87" i="16"/>
  <c r="J87" i="23" s="1"/>
  <c r="JV87" i="16"/>
  <c r="I87" i="23" s="1"/>
  <c r="JU87" i="16"/>
  <c r="H87" i="23" s="1"/>
  <c r="JT87" i="16"/>
  <c r="G87" i="23" s="1"/>
  <c r="JS87" i="16"/>
  <c r="F87" i="23" s="1"/>
  <c r="JR87" i="16"/>
  <c r="E87" i="23" s="1"/>
  <c r="JQ87" i="16"/>
  <c r="KO85" i="16"/>
  <c r="AB85" i="23" s="1"/>
  <c r="KN85" i="16"/>
  <c r="AA85" i="23" s="1"/>
  <c r="KM85" i="16"/>
  <c r="Z85" i="23" s="1"/>
  <c r="KL85" i="16"/>
  <c r="Y85" i="23" s="1"/>
  <c r="KK85" i="16"/>
  <c r="X85" i="23" s="1"/>
  <c r="KJ85" i="16"/>
  <c r="W85" i="23" s="1"/>
  <c r="KI85" i="16"/>
  <c r="V85" i="23" s="1"/>
  <c r="KH85" i="16"/>
  <c r="U85" i="23" s="1"/>
  <c r="KG85" i="16"/>
  <c r="T85" i="23" s="1"/>
  <c r="S85" i="23"/>
  <c r="KE85" i="16"/>
  <c r="R85" i="23" s="1"/>
  <c r="KD85" i="16"/>
  <c r="Q85" i="23" s="1"/>
  <c r="KC85" i="16"/>
  <c r="P85" i="23" s="1"/>
  <c r="KB85" i="16"/>
  <c r="O85" i="23" s="1"/>
  <c r="KA85" i="16"/>
  <c r="N85" i="23" s="1"/>
  <c r="JZ85" i="16"/>
  <c r="M85" i="23" s="1"/>
  <c r="JY85" i="16"/>
  <c r="L85" i="23" s="1"/>
  <c r="JX85" i="16"/>
  <c r="K85" i="23" s="1"/>
  <c r="JW85" i="16"/>
  <c r="J85" i="23" s="1"/>
  <c r="JV85" i="16"/>
  <c r="I85" i="23" s="1"/>
  <c r="JU85" i="16"/>
  <c r="H85" i="23" s="1"/>
  <c r="JT85" i="16"/>
  <c r="G85" i="23" s="1"/>
  <c r="JS85" i="16"/>
  <c r="F85" i="23" s="1"/>
  <c r="JR85" i="16"/>
  <c r="E85" i="23" s="1"/>
  <c r="JQ85" i="16"/>
  <c r="KO84" i="16"/>
  <c r="AB84" i="23" s="1"/>
  <c r="KN84" i="16"/>
  <c r="AA84" i="23" s="1"/>
  <c r="KM84" i="16"/>
  <c r="Z84" i="23" s="1"/>
  <c r="KL84" i="16"/>
  <c r="Y84" i="23" s="1"/>
  <c r="KK84" i="16"/>
  <c r="X84" i="23" s="1"/>
  <c r="KJ84" i="16"/>
  <c r="W84" i="23" s="1"/>
  <c r="KI84" i="16"/>
  <c r="V84" i="23" s="1"/>
  <c r="KH84" i="16"/>
  <c r="U84" i="23" s="1"/>
  <c r="KG84" i="16"/>
  <c r="T84" i="23" s="1"/>
  <c r="S84" i="23"/>
  <c r="KE84" i="16"/>
  <c r="R84" i="23" s="1"/>
  <c r="KD84" i="16"/>
  <c r="Q84" i="23" s="1"/>
  <c r="KC84" i="16"/>
  <c r="P84" i="23" s="1"/>
  <c r="KB84" i="16"/>
  <c r="O84" i="23" s="1"/>
  <c r="KA84" i="16"/>
  <c r="N84" i="23" s="1"/>
  <c r="JZ84" i="16"/>
  <c r="M84" i="23" s="1"/>
  <c r="JY84" i="16"/>
  <c r="L84" i="23" s="1"/>
  <c r="JX84" i="16"/>
  <c r="K84" i="23" s="1"/>
  <c r="JW84" i="16"/>
  <c r="J84" i="23" s="1"/>
  <c r="JV84" i="16"/>
  <c r="I84" i="23" s="1"/>
  <c r="JU84" i="16"/>
  <c r="H84" i="23" s="1"/>
  <c r="JT84" i="16"/>
  <c r="G84" i="23" s="1"/>
  <c r="JS84" i="16"/>
  <c r="F84" i="23" s="1"/>
  <c r="JR84" i="16"/>
  <c r="E84" i="23" s="1"/>
  <c r="JQ84" i="16"/>
  <c r="KO83" i="16"/>
  <c r="AB83" i="23" s="1"/>
  <c r="KN83" i="16"/>
  <c r="AA83" i="23" s="1"/>
  <c r="KM83" i="16"/>
  <c r="Z83" i="23" s="1"/>
  <c r="KL83" i="16"/>
  <c r="Y83" i="23" s="1"/>
  <c r="KK83" i="16"/>
  <c r="X83" i="23" s="1"/>
  <c r="KJ83" i="16"/>
  <c r="W83" i="23" s="1"/>
  <c r="KI83" i="16"/>
  <c r="V83" i="23" s="1"/>
  <c r="KH83" i="16"/>
  <c r="U83" i="23" s="1"/>
  <c r="KG83" i="16"/>
  <c r="T83" i="23" s="1"/>
  <c r="S83" i="23"/>
  <c r="KE83" i="16"/>
  <c r="R83" i="23" s="1"/>
  <c r="KD83" i="16"/>
  <c r="Q83" i="23" s="1"/>
  <c r="KC83" i="16"/>
  <c r="P83" i="23" s="1"/>
  <c r="KB83" i="16"/>
  <c r="O83" i="23" s="1"/>
  <c r="KA83" i="16"/>
  <c r="N83" i="23" s="1"/>
  <c r="JZ83" i="16"/>
  <c r="M83" i="23" s="1"/>
  <c r="JY83" i="16"/>
  <c r="L83" i="23" s="1"/>
  <c r="JX83" i="16"/>
  <c r="K83" i="23" s="1"/>
  <c r="JW83" i="16"/>
  <c r="J83" i="23" s="1"/>
  <c r="JV83" i="16"/>
  <c r="I83" i="23" s="1"/>
  <c r="JU83" i="16"/>
  <c r="H83" i="23" s="1"/>
  <c r="JT83" i="16"/>
  <c r="G83" i="23" s="1"/>
  <c r="JS83" i="16"/>
  <c r="F83" i="23" s="1"/>
  <c r="JR83" i="16"/>
  <c r="E83" i="23" s="1"/>
  <c r="JQ83" i="16"/>
  <c r="KO82" i="16"/>
  <c r="KN82" i="16"/>
  <c r="KM82" i="16"/>
  <c r="KL82" i="16"/>
  <c r="KK82" i="16"/>
  <c r="KJ82" i="16"/>
  <c r="KI82" i="16"/>
  <c r="KH82" i="16"/>
  <c r="KG82" i="16"/>
  <c r="KE82" i="16"/>
  <c r="KD82" i="16"/>
  <c r="KC82" i="16"/>
  <c r="KB82" i="16"/>
  <c r="KA82" i="16"/>
  <c r="JZ82" i="16"/>
  <c r="JY82" i="16"/>
  <c r="JX82" i="16"/>
  <c r="JW82" i="16"/>
  <c r="JV82" i="16"/>
  <c r="JU82" i="16"/>
  <c r="JT82" i="16"/>
  <c r="JS82" i="16"/>
  <c r="JR82" i="16"/>
  <c r="JQ82" i="16"/>
  <c r="KO81" i="16"/>
  <c r="AB81" i="23" s="1"/>
  <c r="KN81" i="16"/>
  <c r="AA81" i="23" s="1"/>
  <c r="KM81" i="16"/>
  <c r="Z81" i="23" s="1"/>
  <c r="KL81" i="16"/>
  <c r="Y81" i="23" s="1"/>
  <c r="KK81" i="16"/>
  <c r="X81" i="23" s="1"/>
  <c r="KJ81" i="16"/>
  <c r="W81" i="23" s="1"/>
  <c r="KI81" i="16"/>
  <c r="V81" i="23" s="1"/>
  <c r="KH81" i="16"/>
  <c r="U81" i="23" s="1"/>
  <c r="KG81" i="16"/>
  <c r="T81" i="23" s="1"/>
  <c r="S81" i="23"/>
  <c r="KE81" i="16"/>
  <c r="R81" i="23" s="1"/>
  <c r="KD81" i="16"/>
  <c r="Q81" i="23" s="1"/>
  <c r="KC81" i="16"/>
  <c r="P81" i="23" s="1"/>
  <c r="KB81" i="16"/>
  <c r="O81" i="23" s="1"/>
  <c r="KA81" i="16"/>
  <c r="N81" i="23" s="1"/>
  <c r="JZ81" i="16"/>
  <c r="M81" i="23" s="1"/>
  <c r="JY81" i="16"/>
  <c r="L81" i="23" s="1"/>
  <c r="JX81" i="16"/>
  <c r="K81" i="23" s="1"/>
  <c r="JW81" i="16"/>
  <c r="J81" i="23" s="1"/>
  <c r="JV81" i="16"/>
  <c r="I81" i="23" s="1"/>
  <c r="JU81" i="16"/>
  <c r="H81" i="23" s="1"/>
  <c r="JT81" i="16"/>
  <c r="G81" i="23" s="1"/>
  <c r="JS81" i="16"/>
  <c r="F81" i="23" s="1"/>
  <c r="JR81" i="16"/>
  <c r="E81" i="23" s="1"/>
  <c r="JQ81" i="16"/>
  <c r="KO79" i="16"/>
  <c r="KN79" i="16"/>
  <c r="AA79" i="23" s="1"/>
  <c r="KM79" i="16"/>
  <c r="Z79" i="23" s="1"/>
  <c r="KL79" i="16"/>
  <c r="Y79" i="23" s="1"/>
  <c r="KK79" i="16"/>
  <c r="X79" i="23" s="1"/>
  <c r="KJ79" i="16"/>
  <c r="W79" i="23" s="1"/>
  <c r="KI79" i="16"/>
  <c r="V79" i="23" s="1"/>
  <c r="KH79" i="16"/>
  <c r="U79" i="23" s="1"/>
  <c r="KG79" i="16"/>
  <c r="T79" i="23" s="1"/>
  <c r="S79" i="23"/>
  <c r="KE79" i="16"/>
  <c r="R79" i="23" s="1"/>
  <c r="KD79" i="16"/>
  <c r="Q79" i="23" s="1"/>
  <c r="KC79" i="16"/>
  <c r="P79" i="23" s="1"/>
  <c r="KB79" i="16"/>
  <c r="O79" i="23" s="1"/>
  <c r="KA79" i="16"/>
  <c r="N79" i="23" s="1"/>
  <c r="JZ79" i="16"/>
  <c r="M79" i="23" s="1"/>
  <c r="JY79" i="16"/>
  <c r="L79" i="23" s="1"/>
  <c r="JX79" i="16"/>
  <c r="K79" i="23" s="1"/>
  <c r="JW79" i="16"/>
  <c r="J79" i="23" s="1"/>
  <c r="JV79" i="16"/>
  <c r="I79" i="23" s="1"/>
  <c r="JU79" i="16"/>
  <c r="H79" i="23" s="1"/>
  <c r="JT79" i="16"/>
  <c r="G79" i="23" s="1"/>
  <c r="JS79" i="16"/>
  <c r="F79" i="23" s="1"/>
  <c r="JR79" i="16"/>
  <c r="E79" i="23" s="1"/>
  <c r="JQ79" i="16"/>
  <c r="KO78" i="16"/>
  <c r="AB78" i="23" s="1"/>
  <c r="KN78" i="16"/>
  <c r="AA78" i="23" s="1"/>
  <c r="KM78" i="16"/>
  <c r="Z78" i="23" s="1"/>
  <c r="KL78" i="16"/>
  <c r="Y78" i="23" s="1"/>
  <c r="KK78" i="16"/>
  <c r="X78" i="23" s="1"/>
  <c r="KJ78" i="16"/>
  <c r="W78" i="23" s="1"/>
  <c r="KI78" i="16"/>
  <c r="V78" i="23" s="1"/>
  <c r="KH78" i="16"/>
  <c r="U78" i="23" s="1"/>
  <c r="KG78" i="16"/>
  <c r="T78" i="23" s="1"/>
  <c r="S78" i="23"/>
  <c r="KE78" i="16"/>
  <c r="R78" i="23" s="1"/>
  <c r="KD78" i="16"/>
  <c r="Q78" i="23" s="1"/>
  <c r="KC78" i="16"/>
  <c r="P78" i="23" s="1"/>
  <c r="KB78" i="16"/>
  <c r="O78" i="23" s="1"/>
  <c r="KA78" i="16"/>
  <c r="N78" i="23" s="1"/>
  <c r="JZ78" i="16"/>
  <c r="M78" i="23" s="1"/>
  <c r="JY78" i="16"/>
  <c r="L78" i="23" s="1"/>
  <c r="JX78" i="16"/>
  <c r="K78" i="23" s="1"/>
  <c r="JW78" i="16"/>
  <c r="J78" i="23" s="1"/>
  <c r="JV78" i="16"/>
  <c r="I78" i="23" s="1"/>
  <c r="JU78" i="16"/>
  <c r="H78" i="23" s="1"/>
  <c r="JT78" i="16"/>
  <c r="G78" i="23" s="1"/>
  <c r="JS78" i="16"/>
  <c r="F78" i="23" s="1"/>
  <c r="JR78" i="16"/>
  <c r="E78" i="23" s="1"/>
  <c r="JQ78" i="16"/>
  <c r="KO77" i="16"/>
  <c r="AB77" i="23" s="1"/>
  <c r="KN77" i="16"/>
  <c r="AA77" i="23" s="1"/>
  <c r="KM77" i="16"/>
  <c r="Z77" i="23" s="1"/>
  <c r="KL77" i="16"/>
  <c r="Y77" i="23" s="1"/>
  <c r="KK77" i="16"/>
  <c r="X77" i="23" s="1"/>
  <c r="KJ77" i="16"/>
  <c r="W77" i="23" s="1"/>
  <c r="KI77" i="16"/>
  <c r="V77" i="23" s="1"/>
  <c r="KH77" i="16"/>
  <c r="U77" i="23" s="1"/>
  <c r="KG77" i="16"/>
  <c r="T77" i="23" s="1"/>
  <c r="S77" i="23"/>
  <c r="KE77" i="16"/>
  <c r="R77" i="23" s="1"/>
  <c r="KD77" i="16"/>
  <c r="Q77" i="23" s="1"/>
  <c r="KC77" i="16"/>
  <c r="P77" i="23" s="1"/>
  <c r="KB77" i="16"/>
  <c r="O77" i="23" s="1"/>
  <c r="KA77" i="16"/>
  <c r="N77" i="23" s="1"/>
  <c r="JZ77" i="16"/>
  <c r="M77" i="23" s="1"/>
  <c r="JY77" i="16"/>
  <c r="L77" i="23" s="1"/>
  <c r="JX77" i="16"/>
  <c r="K77" i="23" s="1"/>
  <c r="JW77" i="16"/>
  <c r="J77" i="23" s="1"/>
  <c r="JV77" i="16"/>
  <c r="I77" i="23" s="1"/>
  <c r="JU77" i="16"/>
  <c r="H77" i="23" s="1"/>
  <c r="JT77" i="16"/>
  <c r="G77" i="23" s="1"/>
  <c r="JS77" i="16"/>
  <c r="F77" i="23" s="1"/>
  <c r="JR77" i="16"/>
  <c r="E77" i="23" s="1"/>
  <c r="JQ77" i="16"/>
  <c r="KO75" i="16"/>
  <c r="AB75" i="23" s="1"/>
  <c r="KN75" i="16"/>
  <c r="AA75" i="23" s="1"/>
  <c r="KM75" i="16"/>
  <c r="Z75" i="23" s="1"/>
  <c r="KL75" i="16"/>
  <c r="Y75" i="23" s="1"/>
  <c r="KK75" i="16"/>
  <c r="X75" i="23" s="1"/>
  <c r="KJ75" i="16"/>
  <c r="W75" i="23" s="1"/>
  <c r="KI75" i="16"/>
  <c r="V75" i="23" s="1"/>
  <c r="KH75" i="16"/>
  <c r="U75" i="23" s="1"/>
  <c r="KG75" i="16"/>
  <c r="T75" i="23" s="1"/>
  <c r="S75" i="23"/>
  <c r="KE75" i="16"/>
  <c r="R75" i="23" s="1"/>
  <c r="KD75" i="16"/>
  <c r="Q75" i="23" s="1"/>
  <c r="KC75" i="16"/>
  <c r="P75" i="23" s="1"/>
  <c r="KB75" i="16"/>
  <c r="O75" i="23" s="1"/>
  <c r="KA75" i="16"/>
  <c r="N75" i="23" s="1"/>
  <c r="JZ75" i="16"/>
  <c r="M75" i="23" s="1"/>
  <c r="JY75" i="16"/>
  <c r="L75" i="23" s="1"/>
  <c r="JX75" i="16"/>
  <c r="K75" i="23" s="1"/>
  <c r="JW75" i="16"/>
  <c r="J75" i="23" s="1"/>
  <c r="JV75" i="16"/>
  <c r="I75" i="23" s="1"/>
  <c r="JU75" i="16"/>
  <c r="H75" i="23" s="1"/>
  <c r="JT75" i="16"/>
  <c r="G75" i="23" s="1"/>
  <c r="JS75" i="16"/>
  <c r="F75" i="23" s="1"/>
  <c r="JR75" i="16"/>
  <c r="E75" i="23" s="1"/>
  <c r="JQ75" i="16"/>
  <c r="KO74" i="16"/>
  <c r="KN74" i="16"/>
  <c r="AA74" i="23" s="1"/>
  <c r="KM74" i="16"/>
  <c r="Z74" i="23" s="1"/>
  <c r="KL74" i="16"/>
  <c r="Y74" i="23" s="1"/>
  <c r="KK74" i="16"/>
  <c r="X74" i="23" s="1"/>
  <c r="KJ74" i="16"/>
  <c r="W74" i="23" s="1"/>
  <c r="KI74" i="16"/>
  <c r="V74" i="23" s="1"/>
  <c r="KH74" i="16"/>
  <c r="U74" i="23" s="1"/>
  <c r="KG74" i="16"/>
  <c r="T74" i="23" s="1"/>
  <c r="S74" i="23"/>
  <c r="KE74" i="16"/>
  <c r="R74" i="23" s="1"/>
  <c r="KD74" i="16"/>
  <c r="Q74" i="23" s="1"/>
  <c r="KC74" i="16"/>
  <c r="P74" i="23" s="1"/>
  <c r="KB74" i="16"/>
  <c r="O74" i="23" s="1"/>
  <c r="KA74" i="16"/>
  <c r="N74" i="23" s="1"/>
  <c r="JZ74" i="16"/>
  <c r="M74" i="23" s="1"/>
  <c r="JY74" i="16"/>
  <c r="L74" i="23" s="1"/>
  <c r="JX74" i="16"/>
  <c r="K74" i="23" s="1"/>
  <c r="JW74" i="16"/>
  <c r="J74" i="23" s="1"/>
  <c r="JV74" i="16"/>
  <c r="I74" i="23" s="1"/>
  <c r="JU74" i="16"/>
  <c r="H74" i="23" s="1"/>
  <c r="JT74" i="16"/>
  <c r="G74" i="23" s="1"/>
  <c r="JS74" i="16"/>
  <c r="F74" i="23" s="1"/>
  <c r="JR74" i="16"/>
  <c r="E74" i="23" s="1"/>
  <c r="JQ74" i="16"/>
  <c r="KO73" i="16"/>
  <c r="AB73" i="23" s="1"/>
  <c r="KN73" i="16"/>
  <c r="AA73" i="23" s="1"/>
  <c r="KM73" i="16"/>
  <c r="Z73" i="23" s="1"/>
  <c r="KL73" i="16"/>
  <c r="Y73" i="23" s="1"/>
  <c r="KK73" i="16"/>
  <c r="X73" i="23" s="1"/>
  <c r="KJ73" i="16"/>
  <c r="W73" i="23" s="1"/>
  <c r="KI73" i="16"/>
  <c r="V73" i="23" s="1"/>
  <c r="KH73" i="16"/>
  <c r="U73" i="23" s="1"/>
  <c r="KG73" i="16"/>
  <c r="T73" i="23" s="1"/>
  <c r="S73" i="23"/>
  <c r="KE73" i="16"/>
  <c r="R73" i="23" s="1"/>
  <c r="KD73" i="16"/>
  <c r="Q73" i="23" s="1"/>
  <c r="KC73" i="16"/>
  <c r="P73" i="23" s="1"/>
  <c r="KB73" i="16"/>
  <c r="O73" i="23" s="1"/>
  <c r="KA73" i="16"/>
  <c r="N73" i="23" s="1"/>
  <c r="JZ73" i="16"/>
  <c r="M73" i="23" s="1"/>
  <c r="JY73" i="16"/>
  <c r="L73" i="23" s="1"/>
  <c r="JX73" i="16"/>
  <c r="K73" i="23" s="1"/>
  <c r="JW73" i="16"/>
  <c r="J73" i="23" s="1"/>
  <c r="JV73" i="16"/>
  <c r="I73" i="23" s="1"/>
  <c r="JU73" i="16"/>
  <c r="H73" i="23" s="1"/>
  <c r="JT73" i="16"/>
  <c r="G73" i="23" s="1"/>
  <c r="JS73" i="16"/>
  <c r="F73" i="23" s="1"/>
  <c r="JR73" i="16"/>
  <c r="E73" i="23" s="1"/>
  <c r="JQ73" i="16"/>
  <c r="KO71" i="16"/>
  <c r="AB71" i="23" s="1"/>
  <c r="KN71" i="16"/>
  <c r="AA71" i="23" s="1"/>
  <c r="KM71" i="16"/>
  <c r="Z71" i="23" s="1"/>
  <c r="KL71" i="16"/>
  <c r="Y71" i="23" s="1"/>
  <c r="KK71" i="16"/>
  <c r="X71" i="23" s="1"/>
  <c r="KJ71" i="16"/>
  <c r="W71" i="23" s="1"/>
  <c r="KI71" i="16"/>
  <c r="V71" i="23" s="1"/>
  <c r="KH71" i="16"/>
  <c r="U71" i="23" s="1"/>
  <c r="KG71" i="16"/>
  <c r="T71" i="23" s="1"/>
  <c r="S71" i="23"/>
  <c r="KE71" i="16"/>
  <c r="R71" i="23" s="1"/>
  <c r="KD71" i="16"/>
  <c r="Q71" i="23" s="1"/>
  <c r="KC71" i="16"/>
  <c r="P71" i="23" s="1"/>
  <c r="KB71" i="16"/>
  <c r="O71" i="23" s="1"/>
  <c r="KA71" i="16"/>
  <c r="N71" i="23" s="1"/>
  <c r="JZ71" i="16"/>
  <c r="M71" i="23" s="1"/>
  <c r="JY71" i="16"/>
  <c r="L71" i="23" s="1"/>
  <c r="JX71" i="16"/>
  <c r="K71" i="23" s="1"/>
  <c r="JW71" i="16"/>
  <c r="J71" i="23" s="1"/>
  <c r="JV71" i="16"/>
  <c r="I71" i="23" s="1"/>
  <c r="JU71" i="16"/>
  <c r="H71" i="23" s="1"/>
  <c r="JT71" i="16"/>
  <c r="G71" i="23" s="1"/>
  <c r="JS71" i="16"/>
  <c r="F71" i="23" s="1"/>
  <c r="JR71" i="16"/>
  <c r="E71" i="23" s="1"/>
  <c r="JQ71" i="16"/>
  <c r="KO70" i="16"/>
  <c r="AB70" i="23" s="1"/>
  <c r="KN70" i="16"/>
  <c r="AA70" i="23" s="1"/>
  <c r="KM70" i="16"/>
  <c r="Z70" i="23" s="1"/>
  <c r="KL70" i="16"/>
  <c r="Y70" i="23" s="1"/>
  <c r="KK70" i="16"/>
  <c r="X70" i="23" s="1"/>
  <c r="KJ70" i="16"/>
  <c r="W70" i="23" s="1"/>
  <c r="KI70" i="16"/>
  <c r="V70" i="23" s="1"/>
  <c r="KH70" i="16"/>
  <c r="U70" i="23" s="1"/>
  <c r="KG70" i="16"/>
  <c r="T70" i="23" s="1"/>
  <c r="S70" i="23"/>
  <c r="KE70" i="16"/>
  <c r="R70" i="23" s="1"/>
  <c r="KD70" i="16"/>
  <c r="Q70" i="23" s="1"/>
  <c r="KC70" i="16"/>
  <c r="P70" i="23" s="1"/>
  <c r="KB70" i="16"/>
  <c r="O70" i="23" s="1"/>
  <c r="KA70" i="16"/>
  <c r="N70" i="23" s="1"/>
  <c r="JZ70" i="16"/>
  <c r="M70" i="23" s="1"/>
  <c r="JY70" i="16"/>
  <c r="L70" i="23" s="1"/>
  <c r="JX70" i="16"/>
  <c r="K70" i="23" s="1"/>
  <c r="JW70" i="16"/>
  <c r="J70" i="23" s="1"/>
  <c r="JV70" i="16"/>
  <c r="I70" i="23" s="1"/>
  <c r="JU70" i="16"/>
  <c r="H70" i="23" s="1"/>
  <c r="JT70" i="16"/>
  <c r="G70" i="23" s="1"/>
  <c r="JS70" i="16"/>
  <c r="F70" i="23" s="1"/>
  <c r="JR70" i="16"/>
  <c r="E70" i="23" s="1"/>
  <c r="JQ70" i="16"/>
  <c r="KO69" i="16"/>
  <c r="AB69" i="23" s="1"/>
  <c r="KN69" i="16"/>
  <c r="KM69" i="16"/>
  <c r="Z69" i="23" s="1"/>
  <c r="KL69" i="16"/>
  <c r="Y69" i="23" s="1"/>
  <c r="KK69" i="16"/>
  <c r="X69" i="23" s="1"/>
  <c r="KJ69" i="16"/>
  <c r="W69" i="23" s="1"/>
  <c r="KI69" i="16"/>
  <c r="V69" i="23" s="1"/>
  <c r="KH69" i="16"/>
  <c r="U69" i="23" s="1"/>
  <c r="KG69" i="16"/>
  <c r="T69" i="23" s="1"/>
  <c r="S69" i="23"/>
  <c r="KE69" i="16"/>
  <c r="R69" i="23" s="1"/>
  <c r="KD69" i="16"/>
  <c r="Q69" i="23" s="1"/>
  <c r="KC69" i="16"/>
  <c r="P69" i="23" s="1"/>
  <c r="KB69" i="16"/>
  <c r="O69" i="23" s="1"/>
  <c r="KA69" i="16"/>
  <c r="N69" i="23" s="1"/>
  <c r="JZ69" i="16"/>
  <c r="M69" i="23" s="1"/>
  <c r="JY69" i="16"/>
  <c r="L69" i="23" s="1"/>
  <c r="JX69" i="16"/>
  <c r="K69" i="23" s="1"/>
  <c r="JW69" i="16"/>
  <c r="J69" i="23" s="1"/>
  <c r="JV69" i="16"/>
  <c r="I69" i="23" s="1"/>
  <c r="JU69" i="16"/>
  <c r="H69" i="23" s="1"/>
  <c r="JT69" i="16"/>
  <c r="G69" i="23" s="1"/>
  <c r="JS69" i="16"/>
  <c r="F69" i="23" s="1"/>
  <c r="JR69" i="16"/>
  <c r="E69" i="23" s="1"/>
  <c r="JQ69" i="16"/>
  <c r="KO65" i="16"/>
  <c r="AB65" i="23" s="1"/>
  <c r="KN65" i="16"/>
  <c r="AA65" i="23" s="1"/>
  <c r="KM65" i="16"/>
  <c r="Z65" i="23" s="1"/>
  <c r="KL65" i="16"/>
  <c r="Y65" i="23" s="1"/>
  <c r="KK65" i="16"/>
  <c r="X65" i="23" s="1"/>
  <c r="KJ65" i="16"/>
  <c r="W65" i="23" s="1"/>
  <c r="KI65" i="16"/>
  <c r="V65" i="23" s="1"/>
  <c r="KH65" i="16"/>
  <c r="U65" i="23" s="1"/>
  <c r="KG65" i="16"/>
  <c r="T65" i="23" s="1"/>
  <c r="S65" i="23"/>
  <c r="KE65" i="16"/>
  <c r="R65" i="23" s="1"/>
  <c r="KD65" i="16"/>
  <c r="Q65" i="23" s="1"/>
  <c r="KC65" i="16"/>
  <c r="P65" i="23" s="1"/>
  <c r="KB65" i="16"/>
  <c r="O65" i="23" s="1"/>
  <c r="KA65" i="16"/>
  <c r="N65" i="23" s="1"/>
  <c r="JZ65" i="16"/>
  <c r="M65" i="23" s="1"/>
  <c r="JY65" i="16"/>
  <c r="L65" i="23" s="1"/>
  <c r="JX65" i="16"/>
  <c r="K65" i="23" s="1"/>
  <c r="JW65" i="16"/>
  <c r="J65" i="23" s="1"/>
  <c r="JV65" i="16"/>
  <c r="I65" i="23" s="1"/>
  <c r="JU65" i="16"/>
  <c r="H65" i="23" s="1"/>
  <c r="JT65" i="16"/>
  <c r="G65" i="23" s="1"/>
  <c r="JS65" i="16"/>
  <c r="F65" i="23" s="1"/>
  <c r="JR65" i="16"/>
  <c r="E65" i="23" s="1"/>
  <c r="JQ65" i="16"/>
  <c r="KO64" i="16"/>
  <c r="KN64" i="16"/>
  <c r="AA64" i="23" s="1"/>
  <c r="KM64" i="16"/>
  <c r="Z64" i="23" s="1"/>
  <c r="KL64" i="16"/>
  <c r="Y64" i="23" s="1"/>
  <c r="KK64" i="16"/>
  <c r="X64" i="23" s="1"/>
  <c r="KJ64" i="16"/>
  <c r="W64" i="23" s="1"/>
  <c r="KI64" i="16"/>
  <c r="V64" i="23" s="1"/>
  <c r="KH64" i="16"/>
  <c r="U64" i="23" s="1"/>
  <c r="KG64" i="16"/>
  <c r="T64" i="23" s="1"/>
  <c r="S64" i="23"/>
  <c r="KE64" i="16"/>
  <c r="R64" i="23" s="1"/>
  <c r="KD64" i="16"/>
  <c r="Q64" i="23" s="1"/>
  <c r="KC64" i="16"/>
  <c r="P64" i="23" s="1"/>
  <c r="KB64" i="16"/>
  <c r="O64" i="23" s="1"/>
  <c r="KA64" i="16"/>
  <c r="N64" i="23" s="1"/>
  <c r="JZ64" i="16"/>
  <c r="M64" i="23" s="1"/>
  <c r="JY64" i="16"/>
  <c r="L64" i="23" s="1"/>
  <c r="JX64" i="16"/>
  <c r="K64" i="23" s="1"/>
  <c r="JW64" i="16"/>
  <c r="J64" i="23" s="1"/>
  <c r="JV64" i="16"/>
  <c r="I64" i="23" s="1"/>
  <c r="JU64" i="16"/>
  <c r="H64" i="23" s="1"/>
  <c r="JT64" i="16"/>
  <c r="G64" i="23" s="1"/>
  <c r="JS64" i="16"/>
  <c r="F64" i="23" s="1"/>
  <c r="JR64" i="16"/>
  <c r="E64" i="23" s="1"/>
  <c r="JQ64" i="16"/>
  <c r="KO63" i="16"/>
  <c r="AB63" i="23" s="1"/>
  <c r="KN63" i="16"/>
  <c r="AA63" i="23" s="1"/>
  <c r="KM63" i="16"/>
  <c r="Z63" i="23" s="1"/>
  <c r="KL63" i="16"/>
  <c r="Y63" i="23" s="1"/>
  <c r="KK63" i="16"/>
  <c r="X63" i="23" s="1"/>
  <c r="KJ63" i="16"/>
  <c r="W63" i="23" s="1"/>
  <c r="KI63" i="16"/>
  <c r="V63" i="23" s="1"/>
  <c r="KH63" i="16"/>
  <c r="U63" i="23" s="1"/>
  <c r="KG63" i="16"/>
  <c r="T63" i="23" s="1"/>
  <c r="S63" i="23"/>
  <c r="KE63" i="16"/>
  <c r="R63" i="23" s="1"/>
  <c r="KD63" i="16"/>
  <c r="Q63" i="23" s="1"/>
  <c r="KC63" i="16"/>
  <c r="P63" i="23" s="1"/>
  <c r="KB63" i="16"/>
  <c r="O63" i="23" s="1"/>
  <c r="KA63" i="16"/>
  <c r="N63" i="23" s="1"/>
  <c r="JZ63" i="16"/>
  <c r="M63" i="23" s="1"/>
  <c r="JY63" i="16"/>
  <c r="L63" i="23" s="1"/>
  <c r="JX63" i="16"/>
  <c r="K63" i="23" s="1"/>
  <c r="JW63" i="16"/>
  <c r="J63" i="23" s="1"/>
  <c r="JV63" i="16"/>
  <c r="I63" i="23" s="1"/>
  <c r="JU63" i="16"/>
  <c r="H63" i="23" s="1"/>
  <c r="JT63" i="16"/>
  <c r="G63" i="23" s="1"/>
  <c r="JS63" i="16"/>
  <c r="F63" i="23" s="1"/>
  <c r="JR63" i="16"/>
  <c r="E63" i="23" s="1"/>
  <c r="JQ63" i="16"/>
  <c r="KO62" i="16"/>
  <c r="KN62" i="16"/>
  <c r="AA62" i="23" s="1"/>
  <c r="KM62" i="16"/>
  <c r="Z62" i="23" s="1"/>
  <c r="KL62" i="16"/>
  <c r="Y62" i="23" s="1"/>
  <c r="KK62" i="16"/>
  <c r="X62" i="23" s="1"/>
  <c r="KJ62" i="16"/>
  <c r="W62" i="23" s="1"/>
  <c r="KI62" i="16"/>
  <c r="V62" i="23" s="1"/>
  <c r="KH62" i="16"/>
  <c r="U62" i="23" s="1"/>
  <c r="KG62" i="16"/>
  <c r="T62" i="23" s="1"/>
  <c r="S62" i="23"/>
  <c r="KE62" i="16"/>
  <c r="R62" i="23" s="1"/>
  <c r="KD62" i="16"/>
  <c r="Q62" i="23" s="1"/>
  <c r="KC62" i="16"/>
  <c r="P62" i="23" s="1"/>
  <c r="KB62" i="16"/>
  <c r="O62" i="23" s="1"/>
  <c r="KA62" i="16"/>
  <c r="N62" i="23" s="1"/>
  <c r="JZ62" i="16"/>
  <c r="M62" i="23" s="1"/>
  <c r="JY62" i="16"/>
  <c r="L62" i="23" s="1"/>
  <c r="JX62" i="16"/>
  <c r="K62" i="23" s="1"/>
  <c r="JW62" i="16"/>
  <c r="J62" i="23" s="1"/>
  <c r="JV62" i="16"/>
  <c r="I62" i="23" s="1"/>
  <c r="JU62" i="16"/>
  <c r="H62" i="23" s="1"/>
  <c r="JT62" i="16"/>
  <c r="G62" i="23" s="1"/>
  <c r="JS62" i="16"/>
  <c r="F62" i="23" s="1"/>
  <c r="JR62" i="16"/>
  <c r="E62" i="23" s="1"/>
  <c r="JQ62" i="16"/>
  <c r="KO61" i="16"/>
  <c r="KN61" i="16"/>
  <c r="KM61" i="16"/>
  <c r="KL61" i="16"/>
  <c r="KK61" i="16"/>
  <c r="KJ61" i="16"/>
  <c r="KI61" i="16"/>
  <c r="KH61" i="16"/>
  <c r="KG61" i="16"/>
  <c r="S61" i="23"/>
  <c r="KE61" i="16"/>
  <c r="KD61" i="16"/>
  <c r="KC61" i="16"/>
  <c r="KB61" i="16"/>
  <c r="KA61" i="16"/>
  <c r="JZ61" i="16"/>
  <c r="JY61" i="16"/>
  <c r="JX61" i="16"/>
  <c r="JW61" i="16"/>
  <c r="JV61" i="16"/>
  <c r="JU61" i="16"/>
  <c r="JT61" i="16"/>
  <c r="JS61" i="16"/>
  <c r="JR61" i="16"/>
  <c r="JQ61" i="16"/>
  <c r="KO59" i="16"/>
  <c r="AB59" i="23" s="1"/>
  <c r="KN59" i="16"/>
  <c r="AA59" i="23" s="1"/>
  <c r="KM59" i="16"/>
  <c r="Z59" i="23" s="1"/>
  <c r="KI59" i="16"/>
  <c r="V59" i="23" s="1"/>
  <c r="KH59" i="16"/>
  <c r="U59" i="23" s="1"/>
  <c r="KG59" i="16"/>
  <c r="T59" i="23" s="1"/>
  <c r="S59" i="23"/>
  <c r="KE59" i="16"/>
  <c r="R59" i="23" s="1"/>
  <c r="KD59" i="16"/>
  <c r="Q59" i="23" s="1"/>
  <c r="KC59" i="16"/>
  <c r="P59" i="23" s="1"/>
  <c r="KB59" i="16"/>
  <c r="O59" i="23" s="1"/>
  <c r="KA59" i="16"/>
  <c r="N59" i="23" s="1"/>
  <c r="JZ59" i="16"/>
  <c r="M59" i="23" s="1"/>
  <c r="JY59" i="16"/>
  <c r="L59" i="23" s="1"/>
  <c r="JX59" i="16"/>
  <c r="K59" i="23" s="1"/>
  <c r="JW59" i="16"/>
  <c r="J59" i="23" s="1"/>
  <c r="JV59" i="16"/>
  <c r="I59" i="23" s="1"/>
  <c r="JU59" i="16"/>
  <c r="H59" i="23" s="1"/>
  <c r="JT59" i="16"/>
  <c r="G59" i="23" s="1"/>
  <c r="JS59" i="16"/>
  <c r="F59" i="23" s="1"/>
  <c r="JR59" i="16"/>
  <c r="E59" i="23" s="1"/>
  <c r="JQ59" i="16"/>
  <c r="KO58" i="16"/>
  <c r="AB58" i="23" s="1"/>
  <c r="KN58" i="16"/>
  <c r="AA58" i="23" s="1"/>
  <c r="KM58" i="16"/>
  <c r="Z58" i="23" s="1"/>
  <c r="KL58" i="16"/>
  <c r="Y58" i="23" s="1"/>
  <c r="KK58" i="16"/>
  <c r="X58" i="23" s="1"/>
  <c r="KJ58" i="16"/>
  <c r="W58" i="23" s="1"/>
  <c r="KI58" i="16"/>
  <c r="V58" i="23" s="1"/>
  <c r="KH58" i="16"/>
  <c r="U58" i="23" s="1"/>
  <c r="KG58" i="16"/>
  <c r="T58" i="23" s="1"/>
  <c r="S58" i="23"/>
  <c r="KE58" i="16"/>
  <c r="R58" i="23" s="1"/>
  <c r="KC58" i="16"/>
  <c r="P58" i="23" s="1"/>
  <c r="KB58" i="16"/>
  <c r="O58" i="23" s="1"/>
  <c r="KA58" i="16"/>
  <c r="N58" i="23" s="1"/>
  <c r="JZ58" i="16"/>
  <c r="M58" i="23" s="1"/>
  <c r="JY58" i="16"/>
  <c r="L58" i="23" s="1"/>
  <c r="JX58" i="16"/>
  <c r="K58" i="23" s="1"/>
  <c r="JW58" i="16"/>
  <c r="J58" i="23" s="1"/>
  <c r="JV58" i="16"/>
  <c r="I58" i="23" s="1"/>
  <c r="JU58" i="16"/>
  <c r="H58" i="23" s="1"/>
  <c r="JT58" i="16"/>
  <c r="G58" i="23" s="1"/>
  <c r="JS58" i="16"/>
  <c r="F58" i="23" s="1"/>
  <c r="JR58" i="16"/>
  <c r="E58" i="23" s="1"/>
  <c r="JQ58" i="16"/>
  <c r="KO57" i="16"/>
  <c r="AB57" i="23" s="1"/>
  <c r="KN57" i="16"/>
  <c r="AA57" i="23" s="1"/>
  <c r="KM57" i="16"/>
  <c r="Z57" i="23" s="1"/>
  <c r="KL57" i="16"/>
  <c r="Y57" i="23" s="1"/>
  <c r="KK57" i="16"/>
  <c r="X57" i="23" s="1"/>
  <c r="KJ57" i="16"/>
  <c r="W57" i="23" s="1"/>
  <c r="KI57" i="16"/>
  <c r="V57" i="23" s="1"/>
  <c r="KH57" i="16"/>
  <c r="U57" i="23" s="1"/>
  <c r="KG57" i="16"/>
  <c r="T57" i="23" s="1"/>
  <c r="S57" i="23"/>
  <c r="KE57" i="16"/>
  <c r="R57" i="23" s="1"/>
  <c r="KD57" i="16"/>
  <c r="Q57" i="23" s="1"/>
  <c r="KC57" i="16"/>
  <c r="P57" i="23" s="1"/>
  <c r="KB57" i="16"/>
  <c r="O57" i="23" s="1"/>
  <c r="KA57" i="16"/>
  <c r="N57" i="23" s="1"/>
  <c r="JZ57" i="16"/>
  <c r="M57" i="23" s="1"/>
  <c r="JY57" i="16"/>
  <c r="L57" i="23" s="1"/>
  <c r="JX57" i="16"/>
  <c r="K57" i="23" s="1"/>
  <c r="JW57" i="16"/>
  <c r="J57" i="23" s="1"/>
  <c r="JV57" i="16"/>
  <c r="I57" i="23" s="1"/>
  <c r="JU57" i="16"/>
  <c r="H57" i="23" s="1"/>
  <c r="JT57" i="16"/>
  <c r="G57" i="23" s="1"/>
  <c r="JS57" i="16"/>
  <c r="F57" i="23" s="1"/>
  <c r="JR57" i="16"/>
  <c r="E57" i="23" s="1"/>
  <c r="JQ57" i="16"/>
  <c r="KO56" i="16"/>
  <c r="KN56" i="16"/>
  <c r="AA56" i="23" s="1"/>
  <c r="KM56" i="16"/>
  <c r="Z56" i="23" s="1"/>
  <c r="KL56" i="16"/>
  <c r="Y56" i="23" s="1"/>
  <c r="KK56" i="16"/>
  <c r="X56" i="23" s="1"/>
  <c r="KJ56" i="16"/>
  <c r="W56" i="23" s="1"/>
  <c r="KI56" i="16"/>
  <c r="V56" i="23" s="1"/>
  <c r="KH56" i="16"/>
  <c r="U56" i="23" s="1"/>
  <c r="KG56" i="16"/>
  <c r="T56" i="23" s="1"/>
  <c r="S56" i="23"/>
  <c r="KE56" i="16"/>
  <c r="R56" i="23" s="1"/>
  <c r="KD56" i="16"/>
  <c r="Q56" i="23" s="1"/>
  <c r="KC56" i="16"/>
  <c r="P56" i="23" s="1"/>
  <c r="KB56" i="16"/>
  <c r="O56" i="23" s="1"/>
  <c r="KA56" i="16"/>
  <c r="N56" i="23" s="1"/>
  <c r="JZ56" i="16"/>
  <c r="M56" i="23" s="1"/>
  <c r="JY56" i="16"/>
  <c r="L56" i="23" s="1"/>
  <c r="JX56" i="16"/>
  <c r="K56" i="23" s="1"/>
  <c r="JW56" i="16"/>
  <c r="J56" i="23" s="1"/>
  <c r="JV56" i="16"/>
  <c r="I56" i="23" s="1"/>
  <c r="JU56" i="16"/>
  <c r="H56" i="23" s="1"/>
  <c r="JT56" i="16"/>
  <c r="G56" i="23" s="1"/>
  <c r="JS56" i="16"/>
  <c r="F56" i="23" s="1"/>
  <c r="JR56" i="16"/>
  <c r="E56" i="23" s="1"/>
  <c r="JQ56" i="16"/>
  <c r="KO55" i="16"/>
  <c r="KN55" i="16"/>
  <c r="AA55" i="23" s="1"/>
  <c r="KM55" i="16"/>
  <c r="Z55" i="23" s="1"/>
  <c r="KL55" i="16"/>
  <c r="Y55" i="23" s="1"/>
  <c r="KK55" i="16"/>
  <c r="X55" i="23" s="1"/>
  <c r="KJ55" i="16"/>
  <c r="W55" i="23" s="1"/>
  <c r="KI55" i="16"/>
  <c r="V55" i="23" s="1"/>
  <c r="KH55" i="16"/>
  <c r="U55" i="23" s="1"/>
  <c r="KG55" i="16"/>
  <c r="T55" i="23" s="1"/>
  <c r="S55" i="23"/>
  <c r="KE55" i="16"/>
  <c r="R55" i="23" s="1"/>
  <c r="KD55" i="16"/>
  <c r="Q55" i="23" s="1"/>
  <c r="KC55" i="16"/>
  <c r="P55" i="23" s="1"/>
  <c r="KB55" i="16"/>
  <c r="O55" i="23" s="1"/>
  <c r="KA55" i="16"/>
  <c r="N55" i="23" s="1"/>
  <c r="JZ55" i="16"/>
  <c r="M55" i="23" s="1"/>
  <c r="JY55" i="16"/>
  <c r="L55" i="23" s="1"/>
  <c r="JX55" i="16"/>
  <c r="K55" i="23" s="1"/>
  <c r="JW55" i="16"/>
  <c r="J55" i="23" s="1"/>
  <c r="JV55" i="16"/>
  <c r="I55" i="23" s="1"/>
  <c r="JU55" i="16"/>
  <c r="H55" i="23" s="1"/>
  <c r="JT55" i="16"/>
  <c r="G55" i="23" s="1"/>
  <c r="JS55" i="16"/>
  <c r="F55" i="23" s="1"/>
  <c r="JR55" i="16"/>
  <c r="E55" i="23" s="1"/>
  <c r="JQ55" i="16"/>
  <c r="KO54" i="16"/>
  <c r="KN54" i="16"/>
  <c r="AA54" i="23" s="1"/>
  <c r="KM54" i="16"/>
  <c r="Z54" i="23" s="1"/>
  <c r="KL54" i="16"/>
  <c r="Y54" i="23" s="1"/>
  <c r="KK54" i="16"/>
  <c r="X54" i="23" s="1"/>
  <c r="KJ54" i="16"/>
  <c r="W54" i="23" s="1"/>
  <c r="KI54" i="16"/>
  <c r="V54" i="23" s="1"/>
  <c r="KH54" i="16"/>
  <c r="U54" i="23" s="1"/>
  <c r="KG54" i="16"/>
  <c r="T54" i="23" s="1"/>
  <c r="S54" i="23"/>
  <c r="KE54" i="16"/>
  <c r="R54" i="23" s="1"/>
  <c r="KD54" i="16"/>
  <c r="Q54" i="23" s="1"/>
  <c r="KC54" i="16"/>
  <c r="P54" i="23" s="1"/>
  <c r="KB54" i="16"/>
  <c r="O54" i="23" s="1"/>
  <c r="KA54" i="16"/>
  <c r="N54" i="23" s="1"/>
  <c r="JZ54" i="16"/>
  <c r="M54" i="23" s="1"/>
  <c r="JY54" i="16"/>
  <c r="L54" i="23" s="1"/>
  <c r="JX54" i="16"/>
  <c r="K54" i="23" s="1"/>
  <c r="JW54" i="16"/>
  <c r="J54" i="23" s="1"/>
  <c r="JV54" i="16"/>
  <c r="I54" i="23" s="1"/>
  <c r="JU54" i="16"/>
  <c r="H54" i="23" s="1"/>
  <c r="JT54" i="16"/>
  <c r="G54" i="23" s="1"/>
  <c r="JS54" i="16"/>
  <c r="F54" i="23" s="1"/>
  <c r="JR54" i="16"/>
  <c r="E54" i="23" s="1"/>
  <c r="JQ54" i="16"/>
  <c r="KO53" i="16"/>
  <c r="KN53" i="16"/>
  <c r="AA53" i="23" s="1"/>
  <c r="KM53" i="16"/>
  <c r="Z53" i="23" s="1"/>
  <c r="KL53" i="16"/>
  <c r="Y53" i="23" s="1"/>
  <c r="KK53" i="16"/>
  <c r="X53" i="23" s="1"/>
  <c r="KJ53" i="16"/>
  <c r="W53" i="23" s="1"/>
  <c r="KI53" i="16"/>
  <c r="V53" i="23" s="1"/>
  <c r="KH53" i="16"/>
  <c r="U53" i="23" s="1"/>
  <c r="KG53" i="16"/>
  <c r="T53" i="23" s="1"/>
  <c r="S53" i="23"/>
  <c r="KE53" i="16"/>
  <c r="R53" i="23" s="1"/>
  <c r="KD53" i="16"/>
  <c r="Q53" i="23" s="1"/>
  <c r="KC53" i="16"/>
  <c r="P53" i="23" s="1"/>
  <c r="KB53" i="16"/>
  <c r="O53" i="23" s="1"/>
  <c r="KA53" i="16"/>
  <c r="N53" i="23" s="1"/>
  <c r="JZ53" i="16"/>
  <c r="M53" i="23" s="1"/>
  <c r="JY53" i="16"/>
  <c r="L53" i="23" s="1"/>
  <c r="JX53" i="16"/>
  <c r="K53" i="23" s="1"/>
  <c r="JW53" i="16"/>
  <c r="J53" i="23" s="1"/>
  <c r="JV53" i="16"/>
  <c r="I53" i="23" s="1"/>
  <c r="JU53" i="16"/>
  <c r="H53" i="23" s="1"/>
  <c r="JT53" i="16"/>
  <c r="G53" i="23" s="1"/>
  <c r="JS53" i="16"/>
  <c r="F53" i="23" s="1"/>
  <c r="JR53" i="16"/>
  <c r="E53" i="23" s="1"/>
  <c r="JQ53" i="16"/>
  <c r="KO52" i="16"/>
  <c r="AB52" i="23" s="1"/>
  <c r="KN52" i="16"/>
  <c r="AA52" i="23" s="1"/>
  <c r="KM52" i="16"/>
  <c r="Z52" i="23" s="1"/>
  <c r="KL52" i="16"/>
  <c r="Y52" i="23" s="1"/>
  <c r="KK52" i="16"/>
  <c r="X52" i="23" s="1"/>
  <c r="KJ52" i="16"/>
  <c r="W52" i="23" s="1"/>
  <c r="KI52" i="16"/>
  <c r="V52" i="23" s="1"/>
  <c r="KH52" i="16"/>
  <c r="U52" i="23" s="1"/>
  <c r="KG52" i="16"/>
  <c r="T52" i="23" s="1"/>
  <c r="S52" i="23"/>
  <c r="KE52" i="16"/>
  <c r="R52" i="23" s="1"/>
  <c r="KD52" i="16"/>
  <c r="Q52" i="23" s="1"/>
  <c r="KC52" i="16"/>
  <c r="P52" i="23" s="1"/>
  <c r="KB52" i="16"/>
  <c r="O52" i="23" s="1"/>
  <c r="KA52" i="16"/>
  <c r="N52" i="23" s="1"/>
  <c r="JZ52" i="16"/>
  <c r="M52" i="23" s="1"/>
  <c r="JY52" i="16"/>
  <c r="L52" i="23" s="1"/>
  <c r="JX52" i="16"/>
  <c r="K52" i="23" s="1"/>
  <c r="JW52" i="16"/>
  <c r="J52" i="23" s="1"/>
  <c r="JV52" i="16"/>
  <c r="I52" i="23" s="1"/>
  <c r="JU52" i="16"/>
  <c r="H52" i="23" s="1"/>
  <c r="JT52" i="16"/>
  <c r="G52" i="23" s="1"/>
  <c r="JS52" i="16"/>
  <c r="F52" i="23" s="1"/>
  <c r="JR52" i="16"/>
  <c r="E52" i="23" s="1"/>
  <c r="JQ52" i="16"/>
  <c r="KO51" i="16"/>
  <c r="KN51" i="16"/>
  <c r="AA51" i="23" s="1"/>
  <c r="KM51" i="16"/>
  <c r="Z51" i="23" s="1"/>
  <c r="KL51" i="16"/>
  <c r="Y51" i="23" s="1"/>
  <c r="KK51" i="16"/>
  <c r="X51" i="23" s="1"/>
  <c r="KJ51" i="16"/>
  <c r="W51" i="23" s="1"/>
  <c r="KI51" i="16"/>
  <c r="V51" i="23" s="1"/>
  <c r="KH51" i="16"/>
  <c r="U51" i="23" s="1"/>
  <c r="KG51" i="16"/>
  <c r="T51" i="23" s="1"/>
  <c r="S51" i="23"/>
  <c r="KE51" i="16"/>
  <c r="R51" i="23" s="1"/>
  <c r="KD51" i="16"/>
  <c r="Q51" i="23" s="1"/>
  <c r="KC51" i="16"/>
  <c r="P51" i="23" s="1"/>
  <c r="KB51" i="16"/>
  <c r="O51" i="23" s="1"/>
  <c r="KA51" i="16"/>
  <c r="N51" i="23" s="1"/>
  <c r="JZ51" i="16"/>
  <c r="M51" i="23" s="1"/>
  <c r="JY51" i="16"/>
  <c r="L51" i="23" s="1"/>
  <c r="JX51" i="16"/>
  <c r="K51" i="23" s="1"/>
  <c r="JW51" i="16"/>
  <c r="J51" i="23" s="1"/>
  <c r="JV51" i="16"/>
  <c r="I51" i="23" s="1"/>
  <c r="JU51" i="16"/>
  <c r="H51" i="23" s="1"/>
  <c r="JT51" i="16"/>
  <c r="G51" i="23" s="1"/>
  <c r="JS51" i="16"/>
  <c r="F51" i="23" s="1"/>
  <c r="JR51" i="16"/>
  <c r="E51" i="23" s="1"/>
  <c r="JQ51" i="16"/>
  <c r="KO50" i="16"/>
  <c r="AB50" i="23" s="1"/>
  <c r="KN50" i="16"/>
  <c r="AA50" i="23" s="1"/>
  <c r="KM50" i="16"/>
  <c r="Z50" i="23" s="1"/>
  <c r="KL50" i="16"/>
  <c r="Y50" i="23" s="1"/>
  <c r="KK50" i="16"/>
  <c r="X50" i="23" s="1"/>
  <c r="KJ50" i="16"/>
  <c r="W50" i="23" s="1"/>
  <c r="KI50" i="16"/>
  <c r="V50" i="23" s="1"/>
  <c r="KH50" i="16"/>
  <c r="U50" i="23" s="1"/>
  <c r="KG50" i="16"/>
  <c r="T50" i="23" s="1"/>
  <c r="S50" i="23"/>
  <c r="KE50" i="16"/>
  <c r="R50" i="23" s="1"/>
  <c r="KD50" i="16"/>
  <c r="Q50" i="23" s="1"/>
  <c r="KC50" i="16"/>
  <c r="P50" i="23" s="1"/>
  <c r="KB50" i="16"/>
  <c r="O50" i="23" s="1"/>
  <c r="KA50" i="16"/>
  <c r="N50" i="23" s="1"/>
  <c r="JZ50" i="16"/>
  <c r="M50" i="23" s="1"/>
  <c r="JY50" i="16"/>
  <c r="L50" i="23" s="1"/>
  <c r="JX50" i="16"/>
  <c r="K50" i="23" s="1"/>
  <c r="JW50" i="16"/>
  <c r="J50" i="23" s="1"/>
  <c r="JV50" i="16"/>
  <c r="I50" i="23" s="1"/>
  <c r="JU50" i="16"/>
  <c r="H50" i="23" s="1"/>
  <c r="JT50" i="16"/>
  <c r="G50" i="23" s="1"/>
  <c r="JS50" i="16"/>
  <c r="F50" i="23" s="1"/>
  <c r="JR50" i="16"/>
  <c r="E50" i="23" s="1"/>
  <c r="JQ50" i="16"/>
  <c r="KO49" i="16"/>
  <c r="KN49" i="16"/>
  <c r="AA49" i="23" s="1"/>
  <c r="KM49" i="16"/>
  <c r="Z49" i="23" s="1"/>
  <c r="KL49" i="16"/>
  <c r="Y49" i="23" s="1"/>
  <c r="KK49" i="16"/>
  <c r="X49" i="23" s="1"/>
  <c r="KJ49" i="16"/>
  <c r="W49" i="23" s="1"/>
  <c r="KI49" i="16"/>
  <c r="V49" i="23" s="1"/>
  <c r="KH49" i="16"/>
  <c r="U49" i="23" s="1"/>
  <c r="KG49" i="16"/>
  <c r="T49" i="23" s="1"/>
  <c r="S49" i="23"/>
  <c r="KE49" i="16"/>
  <c r="R49" i="23" s="1"/>
  <c r="KD49" i="16"/>
  <c r="Q49" i="23" s="1"/>
  <c r="KC49" i="16"/>
  <c r="P49" i="23" s="1"/>
  <c r="KB49" i="16"/>
  <c r="O49" i="23" s="1"/>
  <c r="KA49" i="16"/>
  <c r="N49" i="23" s="1"/>
  <c r="JZ49" i="16"/>
  <c r="M49" i="23" s="1"/>
  <c r="JY49" i="16"/>
  <c r="L49" i="23" s="1"/>
  <c r="JX49" i="16"/>
  <c r="K49" i="23" s="1"/>
  <c r="JW49" i="16"/>
  <c r="J49" i="23" s="1"/>
  <c r="JV49" i="16"/>
  <c r="I49" i="23" s="1"/>
  <c r="JU49" i="16"/>
  <c r="H49" i="23" s="1"/>
  <c r="JT49" i="16"/>
  <c r="G49" i="23" s="1"/>
  <c r="JS49" i="16"/>
  <c r="F49" i="23" s="1"/>
  <c r="JR49" i="16"/>
  <c r="E49" i="23" s="1"/>
  <c r="JQ49" i="16"/>
  <c r="KO46" i="16"/>
  <c r="AB46" i="23" s="1"/>
  <c r="KN46" i="16"/>
  <c r="AA46" i="23" s="1"/>
  <c r="KM46" i="16"/>
  <c r="Z46" i="23" s="1"/>
  <c r="KL46" i="16"/>
  <c r="Y46" i="23" s="1"/>
  <c r="KK46" i="16"/>
  <c r="X46" i="23" s="1"/>
  <c r="KJ46" i="16"/>
  <c r="W46" i="23" s="1"/>
  <c r="KI46" i="16"/>
  <c r="V46" i="23" s="1"/>
  <c r="KH46" i="16"/>
  <c r="U46" i="23" s="1"/>
  <c r="KG46" i="16"/>
  <c r="T46" i="23" s="1"/>
  <c r="S46" i="23"/>
  <c r="KE46" i="16"/>
  <c r="R46" i="23" s="1"/>
  <c r="KD46" i="16"/>
  <c r="Q46" i="23" s="1"/>
  <c r="KC46" i="16"/>
  <c r="P46" i="23" s="1"/>
  <c r="KB46" i="16"/>
  <c r="O46" i="23" s="1"/>
  <c r="KA46" i="16"/>
  <c r="N46" i="23" s="1"/>
  <c r="JZ46" i="16"/>
  <c r="M46" i="23" s="1"/>
  <c r="JY46" i="16"/>
  <c r="L46" i="23" s="1"/>
  <c r="JX46" i="16"/>
  <c r="K46" i="23" s="1"/>
  <c r="JW46" i="16"/>
  <c r="J46" i="23" s="1"/>
  <c r="JV46" i="16"/>
  <c r="I46" i="23" s="1"/>
  <c r="JU46" i="16"/>
  <c r="H46" i="23" s="1"/>
  <c r="JT46" i="16"/>
  <c r="G46" i="23" s="1"/>
  <c r="JS46" i="16"/>
  <c r="F46" i="23" s="1"/>
  <c r="JR46" i="16"/>
  <c r="E46" i="23" s="1"/>
  <c r="JQ46" i="16"/>
  <c r="KO45" i="16"/>
  <c r="AB45" i="23" s="1"/>
  <c r="KN45" i="16"/>
  <c r="AA45" i="23" s="1"/>
  <c r="KM45" i="16"/>
  <c r="Z45" i="23" s="1"/>
  <c r="KL45" i="16"/>
  <c r="Y45" i="23" s="1"/>
  <c r="KK45" i="16"/>
  <c r="X45" i="23" s="1"/>
  <c r="KJ45" i="16"/>
  <c r="W45" i="23" s="1"/>
  <c r="KI45" i="16"/>
  <c r="V45" i="23" s="1"/>
  <c r="KH45" i="16"/>
  <c r="U45" i="23" s="1"/>
  <c r="KG45" i="16"/>
  <c r="T45" i="23" s="1"/>
  <c r="S45" i="23"/>
  <c r="KE45" i="16"/>
  <c r="R45" i="23" s="1"/>
  <c r="KD45" i="16"/>
  <c r="Q45" i="23" s="1"/>
  <c r="KC45" i="16"/>
  <c r="P45" i="23" s="1"/>
  <c r="KB45" i="16"/>
  <c r="O45" i="23" s="1"/>
  <c r="KA45" i="16"/>
  <c r="N45" i="23" s="1"/>
  <c r="JZ45" i="16"/>
  <c r="M45" i="23" s="1"/>
  <c r="JY45" i="16"/>
  <c r="L45" i="23" s="1"/>
  <c r="JX45" i="16"/>
  <c r="K45" i="23" s="1"/>
  <c r="JW45" i="16"/>
  <c r="J45" i="23" s="1"/>
  <c r="JV45" i="16"/>
  <c r="I45" i="23" s="1"/>
  <c r="JU45" i="16"/>
  <c r="H45" i="23" s="1"/>
  <c r="JT45" i="16"/>
  <c r="G45" i="23" s="1"/>
  <c r="JS45" i="16"/>
  <c r="F45" i="23" s="1"/>
  <c r="JR45" i="16"/>
  <c r="E45" i="23" s="1"/>
  <c r="JQ45" i="16"/>
  <c r="KO44" i="16"/>
  <c r="AB44" i="23" s="1"/>
  <c r="KN44" i="16"/>
  <c r="AA44" i="23" s="1"/>
  <c r="KM44" i="16"/>
  <c r="Z44" i="23" s="1"/>
  <c r="KL44" i="16"/>
  <c r="Y44" i="23" s="1"/>
  <c r="KK44" i="16"/>
  <c r="X44" i="23" s="1"/>
  <c r="KJ44" i="16"/>
  <c r="W44" i="23" s="1"/>
  <c r="KI44" i="16"/>
  <c r="V44" i="23" s="1"/>
  <c r="KH44" i="16"/>
  <c r="U44" i="23" s="1"/>
  <c r="KG44" i="16"/>
  <c r="T44" i="23" s="1"/>
  <c r="S44" i="23"/>
  <c r="KE44" i="16"/>
  <c r="R44" i="23" s="1"/>
  <c r="KD44" i="16"/>
  <c r="Q44" i="23" s="1"/>
  <c r="KC44" i="16"/>
  <c r="P44" i="23" s="1"/>
  <c r="KB44" i="16"/>
  <c r="O44" i="23" s="1"/>
  <c r="KA44" i="16"/>
  <c r="N44" i="23" s="1"/>
  <c r="JZ44" i="16"/>
  <c r="M44" i="23" s="1"/>
  <c r="JY44" i="16"/>
  <c r="L44" i="23" s="1"/>
  <c r="JX44" i="16"/>
  <c r="K44" i="23" s="1"/>
  <c r="JW44" i="16"/>
  <c r="J44" i="23" s="1"/>
  <c r="JV44" i="16"/>
  <c r="I44" i="23" s="1"/>
  <c r="JU44" i="16"/>
  <c r="H44" i="23" s="1"/>
  <c r="JT44" i="16"/>
  <c r="G44" i="23" s="1"/>
  <c r="JS44" i="16"/>
  <c r="F44" i="23" s="1"/>
  <c r="JR44" i="16"/>
  <c r="E44" i="23" s="1"/>
  <c r="JQ44" i="16"/>
  <c r="KO43" i="16"/>
  <c r="KN43" i="16"/>
  <c r="AA43" i="23" s="1"/>
  <c r="KM43" i="16"/>
  <c r="Z43" i="23" s="1"/>
  <c r="KL43" i="16"/>
  <c r="Y43" i="23" s="1"/>
  <c r="KK43" i="16"/>
  <c r="X43" i="23" s="1"/>
  <c r="KJ43" i="16"/>
  <c r="W43" i="23" s="1"/>
  <c r="KI43" i="16"/>
  <c r="V43" i="23" s="1"/>
  <c r="KH43" i="16"/>
  <c r="U43" i="23" s="1"/>
  <c r="KG43" i="16"/>
  <c r="T43" i="23" s="1"/>
  <c r="S43" i="23"/>
  <c r="KE43" i="16"/>
  <c r="R43" i="23" s="1"/>
  <c r="KD43" i="16"/>
  <c r="Q43" i="23" s="1"/>
  <c r="KC43" i="16"/>
  <c r="P43" i="23" s="1"/>
  <c r="KB43" i="16"/>
  <c r="O43" i="23" s="1"/>
  <c r="KA43" i="16"/>
  <c r="N43" i="23" s="1"/>
  <c r="JZ43" i="16"/>
  <c r="M43" i="23" s="1"/>
  <c r="JY43" i="16"/>
  <c r="L43" i="23" s="1"/>
  <c r="JX43" i="16"/>
  <c r="K43" i="23" s="1"/>
  <c r="JW43" i="16"/>
  <c r="J43" i="23" s="1"/>
  <c r="JV43" i="16"/>
  <c r="I43" i="23" s="1"/>
  <c r="JU43" i="16"/>
  <c r="H43" i="23" s="1"/>
  <c r="JT43" i="16"/>
  <c r="G43" i="23" s="1"/>
  <c r="JS43" i="16"/>
  <c r="F43" i="23" s="1"/>
  <c r="JR43" i="16"/>
  <c r="E43" i="23" s="1"/>
  <c r="JQ43" i="16"/>
  <c r="KO42" i="16"/>
  <c r="AB42" i="23" s="1"/>
  <c r="KN42" i="16"/>
  <c r="AA42" i="23" s="1"/>
  <c r="KM42" i="16"/>
  <c r="Z42" i="23" s="1"/>
  <c r="KL42" i="16"/>
  <c r="Y42" i="23" s="1"/>
  <c r="KK42" i="16"/>
  <c r="X42" i="23" s="1"/>
  <c r="KJ42" i="16"/>
  <c r="W42" i="23" s="1"/>
  <c r="KI42" i="16"/>
  <c r="V42" i="23" s="1"/>
  <c r="KH42" i="16"/>
  <c r="U42" i="23" s="1"/>
  <c r="KG42" i="16"/>
  <c r="T42" i="23" s="1"/>
  <c r="S42" i="23"/>
  <c r="KE42" i="16"/>
  <c r="R42" i="23" s="1"/>
  <c r="KD42" i="16"/>
  <c r="Q42" i="23" s="1"/>
  <c r="KC42" i="16"/>
  <c r="P42" i="23" s="1"/>
  <c r="KB42" i="16"/>
  <c r="O42" i="23" s="1"/>
  <c r="KA42" i="16"/>
  <c r="N42" i="23" s="1"/>
  <c r="JZ42" i="16"/>
  <c r="M42" i="23" s="1"/>
  <c r="JY42" i="16"/>
  <c r="L42" i="23" s="1"/>
  <c r="JX42" i="16"/>
  <c r="K42" i="23" s="1"/>
  <c r="JW42" i="16"/>
  <c r="J42" i="23" s="1"/>
  <c r="JV42" i="16"/>
  <c r="I42" i="23" s="1"/>
  <c r="JU42" i="16"/>
  <c r="H42" i="23" s="1"/>
  <c r="JT42" i="16"/>
  <c r="G42" i="23" s="1"/>
  <c r="JS42" i="16"/>
  <c r="F42" i="23" s="1"/>
  <c r="JR42" i="16"/>
  <c r="E42" i="23" s="1"/>
  <c r="JQ42" i="16"/>
  <c r="KO41" i="16"/>
  <c r="AB41" i="23" s="1"/>
  <c r="KN41" i="16"/>
  <c r="AA41" i="23" s="1"/>
  <c r="KM41" i="16"/>
  <c r="Z41" i="23" s="1"/>
  <c r="KL41" i="16"/>
  <c r="Y41" i="23" s="1"/>
  <c r="KK41" i="16"/>
  <c r="X41" i="23" s="1"/>
  <c r="KJ41" i="16"/>
  <c r="W41" i="23" s="1"/>
  <c r="KI41" i="16"/>
  <c r="V41" i="23" s="1"/>
  <c r="KH41" i="16"/>
  <c r="U41" i="23" s="1"/>
  <c r="KG41" i="16"/>
  <c r="T41" i="23" s="1"/>
  <c r="S41" i="23"/>
  <c r="KE41" i="16"/>
  <c r="R41" i="23" s="1"/>
  <c r="KD41" i="16"/>
  <c r="Q41" i="23" s="1"/>
  <c r="KC41" i="16"/>
  <c r="P41" i="23" s="1"/>
  <c r="KB41" i="16"/>
  <c r="O41" i="23" s="1"/>
  <c r="KA41" i="16"/>
  <c r="N41" i="23" s="1"/>
  <c r="JZ41" i="16"/>
  <c r="M41" i="23" s="1"/>
  <c r="JY41" i="16"/>
  <c r="L41" i="23" s="1"/>
  <c r="JX41" i="16"/>
  <c r="K41" i="23" s="1"/>
  <c r="JW41" i="16"/>
  <c r="J41" i="23" s="1"/>
  <c r="JV41" i="16"/>
  <c r="I41" i="23" s="1"/>
  <c r="JU41" i="16"/>
  <c r="H41" i="23" s="1"/>
  <c r="JT41" i="16"/>
  <c r="G41" i="23" s="1"/>
  <c r="JS41" i="16"/>
  <c r="F41" i="23" s="1"/>
  <c r="JR41" i="16"/>
  <c r="E41" i="23" s="1"/>
  <c r="JQ41" i="16"/>
  <c r="KO40" i="16"/>
  <c r="AB40" i="23" s="1"/>
  <c r="KN40" i="16"/>
  <c r="AA40" i="23" s="1"/>
  <c r="KM40" i="16"/>
  <c r="Z40" i="23" s="1"/>
  <c r="KL40" i="16"/>
  <c r="Y40" i="23" s="1"/>
  <c r="KK40" i="16"/>
  <c r="X40" i="23" s="1"/>
  <c r="KJ40" i="16"/>
  <c r="W40" i="23" s="1"/>
  <c r="KI40" i="16"/>
  <c r="V40" i="23" s="1"/>
  <c r="U40" i="23"/>
  <c r="KG40" i="16"/>
  <c r="T40" i="23" s="1"/>
  <c r="S40" i="23"/>
  <c r="KE40" i="16"/>
  <c r="R40" i="23" s="1"/>
  <c r="KD40" i="16"/>
  <c r="Q40" i="23" s="1"/>
  <c r="KC40" i="16"/>
  <c r="P40" i="23" s="1"/>
  <c r="KB40" i="16"/>
  <c r="O40" i="23" s="1"/>
  <c r="KA40" i="16"/>
  <c r="N40" i="23" s="1"/>
  <c r="JZ40" i="16"/>
  <c r="M40" i="23" s="1"/>
  <c r="JY40" i="16"/>
  <c r="L40" i="23" s="1"/>
  <c r="JX40" i="16"/>
  <c r="K40" i="23" s="1"/>
  <c r="JW40" i="16"/>
  <c r="J40" i="23" s="1"/>
  <c r="JV40" i="16"/>
  <c r="I40" i="23" s="1"/>
  <c r="JU40" i="16"/>
  <c r="H40" i="23" s="1"/>
  <c r="JT40" i="16"/>
  <c r="G40" i="23" s="1"/>
  <c r="JS40" i="16"/>
  <c r="F40" i="23" s="1"/>
  <c r="JR40" i="16"/>
  <c r="E40" i="23" s="1"/>
  <c r="JQ40" i="16"/>
  <c r="KO39" i="16"/>
  <c r="AB39" i="23" s="1"/>
  <c r="KN39" i="16"/>
  <c r="AA39" i="23" s="1"/>
  <c r="KM39" i="16"/>
  <c r="Z39" i="23" s="1"/>
  <c r="KL39" i="16"/>
  <c r="Y39" i="23" s="1"/>
  <c r="KK39" i="16"/>
  <c r="X39" i="23" s="1"/>
  <c r="KJ39" i="16"/>
  <c r="W39" i="23" s="1"/>
  <c r="KI39" i="16"/>
  <c r="V39" i="23" s="1"/>
  <c r="KH39" i="16"/>
  <c r="U39" i="23" s="1"/>
  <c r="KG39" i="16"/>
  <c r="T39" i="23" s="1"/>
  <c r="S39" i="23"/>
  <c r="KE39" i="16"/>
  <c r="R39" i="23" s="1"/>
  <c r="KD39" i="16"/>
  <c r="Q39" i="23" s="1"/>
  <c r="KC39" i="16"/>
  <c r="P39" i="23" s="1"/>
  <c r="KB39" i="16"/>
  <c r="O39" i="23" s="1"/>
  <c r="KA39" i="16"/>
  <c r="N39" i="23" s="1"/>
  <c r="JZ39" i="16"/>
  <c r="M39" i="23" s="1"/>
  <c r="JY39" i="16"/>
  <c r="L39" i="23" s="1"/>
  <c r="JX39" i="16"/>
  <c r="K39" i="23" s="1"/>
  <c r="JW39" i="16"/>
  <c r="J39" i="23" s="1"/>
  <c r="JV39" i="16"/>
  <c r="I39" i="23" s="1"/>
  <c r="JU39" i="16"/>
  <c r="H39" i="23" s="1"/>
  <c r="JT39" i="16"/>
  <c r="G39" i="23" s="1"/>
  <c r="JS39" i="16"/>
  <c r="F39" i="23" s="1"/>
  <c r="JR39" i="16"/>
  <c r="E39" i="23" s="1"/>
  <c r="JQ39" i="16"/>
  <c r="KO38" i="16"/>
  <c r="AB38" i="23" s="1"/>
  <c r="KN38" i="16"/>
  <c r="AA38" i="23" s="1"/>
  <c r="KM38" i="16"/>
  <c r="Z38" i="23" s="1"/>
  <c r="KL38" i="16"/>
  <c r="Y38" i="23" s="1"/>
  <c r="KK38" i="16"/>
  <c r="X38" i="23" s="1"/>
  <c r="KJ38" i="16"/>
  <c r="W38" i="23" s="1"/>
  <c r="KI38" i="16"/>
  <c r="V38" i="23" s="1"/>
  <c r="KH38" i="16"/>
  <c r="U38" i="23" s="1"/>
  <c r="KG38" i="16"/>
  <c r="T38" i="23" s="1"/>
  <c r="S38" i="23"/>
  <c r="KE38" i="16"/>
  <c r="R38" i="23" s="1"/>
  <c r="KD38" i="16"/>
  <c r="Q38" i="23" s="1"/>
  <c r="KC38" i="16"/>
  <c r="P38" i="23" s="1"/>
  <c r="KB38" i="16"/>
  <c r="O38" i="23" s="1"/>
  <c r="KA38" i="16"/>
  <c r="N38" i="23" s="1"/>
  <c r="JZ38" i="16"/>
  <c r="M38" i="23" s="1"/>
  <c r="JY38" i="16"/>
  <c r="L38" i="23" s="1"/>
  <c r="JX38" i="16"/>
  <c r="K38" i="23" s="1"/>
  <c r="JW38" i="16"/>
  <c r="J38" i="23" s="1"/>
  <c r="JV38" i="16"/>
  <c r="I38" i="23" s="1"/>
  <c r="JU38" i="16"/>
  <c r="H38" i="23" s="1"/>
  <c r="JT38" i="16"/>
  <c r="G38" i="23" s="1"/>
  <c r="JS38" i="16"/>
  <c r="F38" i="23" s="1"/>
  <c r="JR38" i="16"/>
  <c r="E38" i="23" s="1"/>
  <c r="JQ38" i="16"/>
  <c r="KO37" i="16"/>
  <c r="AB37" i="23" s="1"/>
  <c r="KN37" i="16"/>
  <c r="AA37" i="23" s="1"/>
  <c r="KM37" i="16"/>
  <c r="Z37" i="23" s="1"/>
  <c r="KL37" i="16"/>
  <c r="Y37" i="23" s="1"/>
  <c r="KK37" i="16"/>
  <c r="X37" i="23" s="1"/>
  <c r="KJ37" i="16"/>
  <c r="W37" i="23" s="1"/>
  <c r="KI37" i="16"/>
  <c r="V37" i="23" s="1"/>
  <c r="KH37" i="16"/>
  <c r="U37" i="23" s="1"/>
  <c r="KG37" i="16"/>
  <c r="T37" i="23" s="1"/>
  <c r="S37" i="23"/>
  <c r="KE37" i="16"/>
  <c r="R37" i="23" s="1"/>
  <c r="KD37" i="16"/>
  <c r="Q37" i="23" s="1"/>
  <c r="KC37" i="16"/>
  <c r="P37" i="23" s="1"/>
  <c r="KB37" i="16"/>
  <c r="O37" i="23" s="1"/>
  <c r="KA37" i="16"/>
  <c r="N37" i="23" s="1"/>
  <c r="JZ37" i="16"/>
  <c r="M37" i="23" s="1"/>
  <c r="JY37" i="16"/>
  <c r="L37" i="23" s="1"/>
  <c r="JX37" i="16"/>
  <c r="K37" i="23" s="1"/>
  <c r="JW37" i="16"/>
  <c r="J37" i="23" s="1"/>
  <c r="JV37" i="16"/>
  <c r="I37" i="23" s="1"/>
  <c r="JU37" i="16"/>
  <c r="H37" i="23" s="1"/>
  <c r="JT37" i="16"/>
  <c r="G37" i="23" s="1"/>
  <c r="JS37" i="16"/>
  <c r="F37" i="23" s="1"/>
  <c r="JR37" i="16"/>
  <c r="E37" i="23" s="1"/>
  <c r="JQ37" i="16"/>
  <c r="KO36" i="16"/>
  <c r="KN36" i="16"/>
  <c r="AA36" i="23" s="1"/>
  <c r="KM36" i="16"/>
  <c r="Z36" i="23" s="1"/>
  <c r="KL36" i="16"/>
  <c r="Y36" i="23" s="1"/>
  <c r="KK36" i="16"/>
  <c r="X36" i="23" s="1"/>
  <c r="KJ36" i="16"/>
  <c r="W36" i="23" s="1"/>
  <c r="KI36" i="16"/>
  <c r="V36" i="23" s="1"/>
  <c r="KH36" i="16"/>
  <c r="U36" i="23" s="1"/>
  <c r="KG36" i="16"/>
  <c r="T36" i="23" s="1"/>
  <c r="S36" i="23"/>
  <c r="KE36" i="16"/>
  <c r="R36" i="23" s="1"/>
  <c r="KD36" i="16"/>
  <c r="Q36" i="23" s="1"/>
  <c r="KC36" i="16"/>
  <c r="P36" i="23" s="1"/>
  <c r="KB36" i="16"/>
  <c r="O36" i="23" s="1"/>
  <c r="KA36" i="16"/>
  <c r="N36" i="23" s="1"/>
  <c r="JZ36" i="16"/>
  <c r="M36" i="23" s="1"/>
  <c r="JY36" i="16"/>
  <c r="L36" i="23" s="1"/>
  <c r="JX36" i="16"/>
  <c r="K36" i="23" s="1"/>
  <c r="JW36" i="16"/>
  <c r="J36" i="23" s="1"/>
  <c r="JV36" i="16"/>
  <c r="I36" i="23" s="1"/>
  <c r="JU36" i="16"/>
  <c r="H36" i="23" s="1"/>
  <c r="JT36" i="16"/>
  <c r="G36" i="23" s="1"/>
  <c r="JS36" i="16"/>
  <c r="F36" i="23" s="1"/>
  <c r="JR36" i="16"/>
  <c r="E36" i="23" s="1"/>
  <c r="JQ36" i="16"/>
  <c r="KO35" i="16"/>
  <c r="AB35" i="23" s="1"/>
  <c r="KN35" i="16"/>
  <c r="AA35" i="23" s="1"/>
  <c r="KM35" i="16"/>
  <c r="Z35" i="23" s="1"/>
  <c r="KL35" i="16"/>
  <c r="Y35" i="23" s="1"/>
  <c r="KK35" i="16"/>
  <c r="X35" i="23" s="1"/>
  <c r="KJ35" i="16"/>
  <c r="W35" i="23" s="1"/>
  <c r="KI35" i="16"/>
  <c r="V35" i="23" s="1"/>
  <c r="KH35" i="16"/>
  <c r="U35" i="23" s="1"/>
  <c r="KG35" i="16"/>
  <c r="T35" i="23" s="1"/>
  <c r="S35" i="23"/>
  <c r="KE35" i="16"/>
  <c r="R35" i="23" s="1"/>
  <c r="KD35" i="16"/>
  <c r="Q35" i="23" s="1"/>
  <c r="KC35" i="16"/>
  <c r="P35" i="23" s="1"/>
  <c r="KB35" i="16"/>
  <c r="O35" i="23" s="1"/>
  <c r="KA35" i="16"/>
  <c r="N35" i="23" s="1"/>
  <c r="JZ35" i="16"/>
  <c r="M35" i="23" s="1"/>
  <c r="JY35" i="16"/>
  <c r="L35" i="23" s="1"/>
  <c r="JX35" i="16"/>
  <c r="K35" i="23" s="1"/>
  <c r="JW35" i="16"/>
  <c r="J35" i="23" s="1"/>
  <c r="JV35" i="16"/>
  <c r="I35" i="23" s="1"/>
  <c r="JU35" i="16"/>
  <c r="H35" i="23" s="1"/>
  <c r="JT35" i="16"/>
  <c r="G35" i="23" s="1"/>
  <c r="JS35" i="16"/>
  <c r="F35" i="23" s="1"/>
  <c r="JR35" i="16"/>
  <c r="E35" i="23" s="1"/>
  <c r="JQ35" i="16"/>
  <c r="KO34" i="16"/>
  <c r="AB34" i="23" s="1"/>
  <c r="KN34" i="16"/>
  <c r="AA34" i="23" s="1"/>
  <c r="KM34" i="16"/>
  <c r="Z34" i="23" s="1"/>
  <c r="KL34" i="16"/>
  <c r="Y34" i="23" s="1"/>
  <c r="KK34" i="16"/>
  <c r="X34" i="23" s="1"/>
  <c r="KJ34" i="16"/>
  <c r="W34" i="23" s="1"/>
  <c r="KI34" i="16"/>
  <c r="V34" i="23" s="1"/>
  <c r="KH34" i="16"/>
  <c r="U34" i="23" s="1"/>
  <c r="KG34" i="16"/>
  <c r="T34" i="23" s="1"/>
  <c r="S34" i="23"/>
  <c r="KE34" i="16"/>
  <c r="R34" i="23" s="1"/>
  <c r="KD34" i="16"/>
  <c r="Q34" i="23" s="1"/>
  <c r="KC34" i="16"/>
  <c r="P34" i="23" s="1"/>
  <c r="KB34" i="16"/>
  <c r="O34" i="23" s="1"/>
  <c r="KA34" i="16"/>
  <c r="N34" i="23" s="1"/>
  <c r="JZ34" i="16"/>
  <c r="M34" i="23" s="1"/>
  <c r="JY34" i="16"/>
  <c r="L34" i="23" s="1"/>
  <c r="JX34" i="16"/>
  <c r="K34" i="23" s="1"/>
  <c r="JW34" i="16"/>
  <c r="J34" i="23" s="1"/>
  <c r="JV34" i="16"/>
  <c r="I34" i="23" s="1"/>
  <c r="JU34" i="16"/>
  <c r="H34" i="23" s="1"/>
  <c r="JT34" i="16"/>
  <c r="G34" i="23" s="1"/>
  <c r="JS34" i="16"/>
  <c r="F34" i="23" s="1"/>
  <c r="JR34" i="16"/>
  <c r="E34" i="23" s="1"/>
  <c r="JQ34" i="16"/>
  <c r="KO33" i="16"/>
  <c r="AB33" i="23" s="1"/>
  <c r="KN33" i="16"/>
  <c r="AA33" i="23" s="1"/>
  <c r="KM33" i="16"/>
  <c r="Z33" i="23" s="1"/>
  <c r="KL33" i="16"/>
  <c r="Y33" i="23" s="1"/>
  <c r="KK33" i="16"/>
  <c r="X33" i="23" s="1"/>
  <c r="KJ33" i="16"/>
  <c r="W33" i="23" s="1"/>
  <c r="KI33" i="16"/>
  <c r="V33" i="23" s="1"/>
  <c r="KH33" i="16"/>
  <c r="U33" i="23" s="1"/>
  <c r="KG33" i="16"/>
  <c r="T33" i="23" s="1"/>
  <c r="S33" i="23"/>
  <c r="KE33" i="16"/>
  <c r="R33" i="23" s="1"/>
  <c r="KD33" i="16"/>
  <c r="Q33" i="23" s="1"/>
  <c r="KC33" i="16"/>
  <c r="P33" i="23" s="1"/>
  <c r="KB33" i="16"/>
  <c r="O33" i="23" s="1"/>
  <c r="KA33" i="16"/>
  <c r="N33" i="23" s="1"/>
  <c r="JZ33" i="16"/>
  <c r="M33" i="23" s="1"/>
  <c r="JY33" i="16"/>
  <c r="L33" i="23" s="1"/>
  <c r="JX33" i="16"/>
  <c r="K33" i="23" s="1"/>
  <c r="JW33" i="16"/>
  <c r="J33" i="23" s="1"/>
  <c r="JV33" i="16"/>
  <c r="I33" i="23" s="1"/>
  <c r="JU33" i="16"/>
  <c r="H33" i="23" s="1"/>
  <c r="JT33" i="16"/>
  <c r="G33" i="23" s="1"/>
  <c r="JS33" i="16"/>
  <c r="F33" i="23" s="1"/>
  <c r="JR33" i="16"/>
  <c r="E33" i="23" s="1"/>
  <c r="JQ33" i="16"/>
  <c r="KO32" i="16"/>
  <c r="AB32" i="23" s="1"/>
  <c r="KN32" i="16"/>
  <c r="AA32" i="23" s="1"/>
  <c r="KM32" i="16"/>
  <c r="Z32" i="23" s="1"/>
  <c r="KL32" i="16"/>
  <c r="Y32" i="23" s="1"/>
  <c r="KK32" i="16"/>
  <c r="X32" i="23" s="1"/>
  <c r="KJ32" i="16"/>
  <c r="W32" i="23" s="1"/>
  <c r="KI32" i="16"/>
  <c r="V32" i="23" s="1"/>
  <c r="KH32" i="16"/>
  <c r="U32" i="23" s="1"/>
  <c r="KG32" i="16"/>
  <c r="T32" i="23" s="1"/>
  <c r="S32" i="23"/>
  <c r="KE32" i="16"/>
  <c r="R32" i="23" s="1"/>
  <c r="KD32" i="16"/>
  <c r="Q32" i="23" s="1"/>
  <c r="KC32" i="16"/>
  <c r="P32" i="23" s="1"/>
  <c r="KB32" i="16"/>
  <c r="O32" i="23" s="1"/>
  <c r="KA32" i="16"/>
  <c r="N32" i="23" s="1"/>
  <c r="JZ32" i="16"/>
  <c r="M32" i="23" s="1"/>
  <c r="JY32" i="16"/>
  <c r="L32" i="23" s="1"/>
  <c r="JX32" i="16"/>
  <c r="K32" i="23" s="1"/>
  <c r="JW32" i="16"/>
  <c r="J32" i="23" s="1"/>
  <c r="JV32" i="16"/>
  <c r="I32" i="23" s="1"/>
  <c r="JU32" i="16"/>
  <c r="H32" i="23" s="1"/>
  <c r="JT32" i="16"/>
  <c r="G32" i="23" s="1"/>
  <c r="JS32" i="16"/>
  <c r="F32" i="23" s="1"/>
  <c r="JR32" i="16"/>
  <c r="E32" i="23" s="1"/>
  <c r="JQ32" i="16"/>
  <c r="KO31" i="16"/>
  <c r="AB31" i="23" s="1"/>
  <c r="KN31" i="16"/>
  <c r="AA31" i="23" s="1"/>
  <c r="KM31" i="16"/>
  <c r="Z31" i="23" s="1"/>
  <c r="KL31" i="16"/>
  <c r="Y31" i="23" s="1"/>
  <c r="KK31" i="16"/>
  <c r="X31" i="23" s="1"/>
  <c r="KJ31" i="16"/>
  <c r="W31" i="23" s="1"/>
  <c r="KI31" i="16"/>
  <c r="V31" i="23" s="1"/>
  <c r="KH31" i="16"/>
  <c r="U31" i="23" s="1"/>
  <c r="KG31" i="16"/>
  <c r="T31" i="23" s="1"/>
  <c r="S31" i="23"/>
  <c r="KE31" i="16"/>
  <c r="R31" i="23" s="1"/>
  <c r="KD31" i="16"/>
  <c r="Q31" i="23" s="1"/>
  <c r="KC31" i="16"/>
  <c r="P31" i="23" s="1"/>
  <c r="KB31" i="16"/>
  <c r="O31" i="23" s="1"/>
  <c r="KA31" i="16"/>
  <c r="N31" i="23" s="1"/>
  <c r="JZ31" i="16"/>
  <c r="M31" i="23" s="1"/>
  <c r="JY31" i="16"/>
  <c r="L31" i="23" s="1"/>
  <c r="JX31" i="16"/>
  <c r="K31" i="23" s="1"/>
  <c r="JW31" i="16"/>
  <c r="J31" i="23" s="1"/>
  <c r="JV31" i="16"/>
  <c r="I31" i="23" s="1"/>
  <c r="JU31" i="16"/>
  <c r="H31" i="23" s="1"/>
  <c r="JT31" i="16"/>
  <c r="G31" i="23" s="1"/>
  <c r="JS31" i="16"/>
  <c r="F31" i="23" s="1"/>
  <c r="JR31" i="16"/>
  <c r="E31" i="23" s="1"/>
  <c r="JQ31" i="16"/>
  <c r="KO30" i="16"/>
  <c r="AB30" i="23" s="1"/>
  <c r="KN30" i="16"/>
  <c r="AA30" i="23" s="1"/>
  <c r="KM30" i="16"/>
  <c r="Z30" i="23" s="1"/>
  <c r="KL30" i="16"/>
  <c r="Y30" i="23" s="1"/>
  <c r="KK30" i="16"/>
  <c r="X30" i="23" s="1"/>
  <c r="KJ30" i="16"/>
  <c r="W30" i="23" s="1"/>
  <c r="KI30" i="16"/>
  <c r="V30" i="23" s="1"/>
  <c r="KH30" i="16"/>
  <c r="U30" i="23" s="1"/>
  <c r="KG30" i="16"/>
  <c r="T30" i="23" s="1"/>
  <c r="S30" i="23"/>
  <c r="KE30" i="16"/>
  <c r="R30" i="23" s="1"/>
  <c r="KD30" i="16"/>
  <c r="Q30" i="23" s="1"/>
  <c r="KC30" i="16"/>
  <c r="P30" i="23" s="1"/>
  <c r="KB30" i="16"/>
  <c r="O30" i="23" s="1"/>
  <c r="KA30" i="16"/>
  <c r="N30" i="23" s="1"/>
  <c r="JZ30" i="16"/>
  <c r="M30" i="23" s="1"/>
  <c r="JY30" i="16"/>
  <c r="L30" i="23" s="1"/>
  <c r="JX30" i="16"/>
  <c r="K30" i="23" s="1"/>
  <c r="JW30" i="16"/>
  <c r="J30" i="23" s="1"/>
  <c r="JV30" i="16"/>
  <c r="I30" i="23" s="1"/>
  <c r="JU30" i="16"/>
  <c r="H30" i="23" s="1"/>
  <c r="JT30" i="16"/>
  <c r="G30" i="23" s="1"/>
  <c r="JS30" i="16"/>
  <c r="F30" i="23" s="1"/>
  <c r="JR30" i="16"/>
  <c r="E30" i="23" s="1"/>
  <c r="JQ30" i="16"/>
  <c r="KO29" i="16"/>
  <c r="AB29" i="23" s="1"/>
  <c r="KN29" i="16"/>
  <c r="AA29" i="23" s="1"/>
  <c r="KM29" i="16"/>
  <c r="Z29" i="23" s="1"/>
  <c r="KL29" i="16"/>
  <c r="Y29" i="23" s="1"/>
  <c r="KK29" i="16"/>
  <c r="X29" i="23" s="1"/>
  <c r="KJ29" i="16"/>
  <c r="W29" i="23" s="1"/>
  <c r="KI29" i="16"/>
  <c r="V29" i="23" s="1"/>
  <c r="KH29" i="16"/>
  <c r="U29" i="23" s="1"/>
  <c r="KG29" i="16"/>
  <c r="T29" i="23" s="1"/>
  <c r="S29" i="23"/>
  <c r="KE29" i="16"/>
  <c r="R29" i="23" s="1"/>
  <c r="KD29" i="16"/>
  <c r="Q29" i="23" s="1"/>
  <c r="KC29" i="16"/>
  <c r="P29" i="23" s="1"/>
  <c r="KB29" i="16"/>
  <c r="O29" i="23" s="1"/>
  <c r="KA29" i="16"/>
  <c r="N29" i="23" s="1"/>
  <c r="JZ29" i="16"/>
  <c r="M29" i="23" s="1"/>
  <c r="JY29" i="16"/>
  <c r="L29" i="23" s="1"/>
  <c r="JX29" i="16"/>
  <c r="K29" i="23" s="1"/>
  <c r="JW29" i="16"/>
  <c r="J29" i="23" s="1"/>
  <c r="JV29" i="16"/>
  <c r="I29" i="23" s="1"/>
  <c r="JU29" i="16"/>
  <c r="H29" i="23" s="1"/>
  <c r="JT29" i="16"/>
  <c r="G29" i="23" s="1"/>
  <c r="JS29" i="16"/>
  <c r="F29" i="23" s="1"/>
  <c r="JR29" i="16"/>
  <c r="E29" i="23" s="1"/>
  <c r="JQ29" i="16"/>
  <c r="KO28" i="16"/>
  <c r="AB28" i="23" s="1"/>
  <c r="KN28" i="16"/>
  <c r="AA28" i="23" s="1"/>
  <c r="KM28" i="16"/>
  <c r="Z28" i="23" s="1"/>
  <c r="KL28" i="16"/>
  <c r="Y28" i="23" s="1"/>
  <c r="KK28" i="16"/>
  <c r="X28" i="23" s="1"/>
  <c r="KJ28" i="16"/>
  <c r="W28" i="23" s="1"/>
  <c r="KI28" i="16"/>
  <c r="V28" i="23" s="1"/>
  <c r="KH28" i="16"/>
  <c r="U28" i="23" s="1"/>
  <c r="KG28" i="16"/>
  <c r="T28" i="23" s="1"/>
  <c r="S28" i="23"/>
  <c r="KE28" i="16"/>
  <c r="R28" i="23" s="1"/>
  <c r="KD28" i="16"/>
  <c r="Q28" i="23" s="1"/>
  <c r="KC28" i="16"/>
  <c r="P28" i="23" s="1"/>
  <c r="KB28" i="16"/>
  <c r="O28" i="23" s="1"/>
  <c r="KA28" i="16"/>
  <c r="N28" i="23" s="1"/>
  <c r="JZ28" i="16"/>
  <c r="M28" i="23" s="1"/>
  <c r="JY28" i="16"/>
  <c r="L28" i="23" s="1"/>
  <c r="JX28" i="16"/>
  <c r="K28" i="23" s="1"/>
  <c r="JW28" i="16"/>
  <c r="J28" i="23" s="1"/>
  <c r="JV28" i="16"/>
  <c r="I28" i="23" s="1"/>
  <c r="JU28" i="16"/>
  <c r="H28" i="23" s="1"/>
  <c r="JT28" i="16"/>
  <c r="G28" i="23" s="1"/>
  <c r="JS28" i="16"/>
  <c r="F28" i="23" s="1"/>
  <c r="JR28" i="16"/>
  <c r="E28" i="23" s="1"/>
  <c r="JQ28" i="16"/>
  <c r="KO27" i="16"/>
  <c r="AB27" i="23" s="1"/>
  <c r="KN27" i="16"/>
  <c r="AA27" i="23" s="1"/>
  <c r="KM27" i="16"/>
  <c r="Z27" i="23" s="1"/>
  <c r="KL27" i="16"/>
  <c r="Y27" i="23" s="1"/>
  <c r="KK27" i="16"/>
  <c r="X27" i="23" s="1"/>
  <c r="KJ27" i="16"/>
  <c r="W27" i="23" s="1"/>
  <c r="KI27" i="16"/>
  <c r="V27" i="23" s="1"/>
  <c r="KH27" i="16"/>
  <c r="U27" i="23" s="1"/>
  <c r="KG27" i="16"/>
  <c r="T27" i="23" s="1"/>
  <c r="S27" i="23"/>
  <c r="KE27" i="16"/>
  <c r="R27" i="23" s="1"/>
  <c r="KD27" i="16"/>
  <c r="Q27" i="23" s="1"/>
  <c r="KC27" i="16"/>
  <c r="P27" i="23" s="1"/>
  <c r="KB27" i="16"/>
  <c r="O27" i="23" s="1"/>
  <c r="KA27" i="16"/>
  <c r="N27" i="23" s="1"/>
  <c r="JZ27" i="16"/>
  <c r="M27" i="23" s="1"/>
  <c r="JY27" i="16"/>
  <c r="L27" i="23" s="1"/>
  <c r="JX27" i="16"/>
  <c r="K27" i="23" s="1"/>
  <c r="JW27" i="16"/>
  <c r="J27" i="23" s="1"/>
  <c r="JV27" i="16"/>
  <c r="I27" i="23" s="1"/>
  <c r="JU27" i="16"/>
  <c r="H27" i="23" s="1"/>
  <c r="JT27" i="16"/>
  <c r="G27" i="23" s="1"/>
  <c r="JS27" i="16"/>
  <c r="F27" i="23" s="1"/>
  <c r="JR27" i="16"/>
  <c r="E27" i="23" s="1"/>
  <c r="JQ27" i="16"/>
  <c r="KO26" i="16"/>
  <c r="KN26" i="16"/>
  <c r="AA26" i="23" s="1"/>
  <c r="KM26" i="16"/>
  <c r="Z26" i="23" s="1"/>
  <c r="KL26" i="16"/>
  <c r="Y26" i="23" s="1"/>
  <c r="KK26" i="16"/>
  <c r="X26" i="23" s="1"/>
  <c r="KJ26" i="16"/>
  <c r="W26" i="23" s="1"/>
  <c r="KI26" i="16"/>
  <c r="V26" i="23" s="1"/>
  <c r="KH26" i="16"/>
  <c r="U26" i="23" s="1"/>
  <c r="KG26" i="16"/>
  <c r="T26" i="23" s="1"/>
  <c r="S26" i="23"/>
  <c r="KE26" i="16"/>
  <c r="R26" i="23" s="1"/>
  <c r="KD26" i="16"/>
  <c r="Q26" i="23" s="1"/>
  <c r="KC26" i="16"/>
  <c r="P26" i="23" s="1"/>
  <c r="KB26" i="16"/>
  <c r="O26" i="23" s="1"/>
  <c r="KA26" i="16"/>
  <c r="N26" i="23" s="1"/>
  <c r="JZ26" i="16"/>
  <c r="M26" i="23" s="1"/>
  <c r="JY26" i="16"/>
  <c r="L26" i="23" s="1"/>
  <c r="JX26" i="16"/>
  <c r="K26" i="23" s="1"/>
  <c r="JW26" i="16"/>
  <c r="J26" i="23" s="1"/>
  <c r="JV26" i="16"/>
  <c r="I26" i="23" s="1"/>
  <c r="JU26" i="16"/>
  <c r="H26" i="23" s="1"/>
  <c r="JT26" i="16"/>
  <c r="G26" i="23" s="1"/>
  <c r="JS26" i="16"/>
  <c r="F26" i="23" s="1"/>
  <c r="JR26" i="16"/>
  <c r="E26" i="23" s="1"/>
  <c r="JQ26" i="16"/>
  <c r="KO25" i="16"/>
  <c r="AB25" i="23" s="1"/>
  <c r="KN25" i="16"/>
  <c r="AA25" i="23" s="1"/>
  <c r="KM25" i="16"/>
  <c r="Z25" i="23" s="1"/>
  <c r="KL25" i="16"/>
  <c r="Y25" i="23" s="1"/>
  <c r="KK25" i="16"/>
  <c r="X25" i="23" s="1"/>
  <c r="KJ25" i="16"/>
  <c r="W25" i="23" s="1"/>
  <c r="KI25" i="16"/>
  <c r="V25" i="23" s="1"/>
  <c r="KH25" i="16"/>
  <c r="U25" i="23" s="1"/>
  <c r="KG25" i="16"/>
  <c r="T25" i="23" s="1"/>
  <c r="S25" i="23"/>
  <c r="KE25" i="16"/>
  <c r="R25" i="23" s="1"/>
  <c r="KD25" i="16"/>
  <c r="Q25" i="23" s="1"/>
  <c r="KC25" i="16"/>
  <c r="P25" i="23" s="1"/>
  <c r="KB25" i="16"/>
  <c r="O25" i="23" s="1"/>
  <c r="KA25" i="16"/>
  <c r="N25" i="23" s="1"/>
  <c r="JZ25" i="16"/>
  <c r="M25" i="23" s="1"/>
  <c r="JY25" i="16"/>
  <c r="L25" i="23" s="1"/>
  <c r="JX25" i="16"/>
  <c r="K25" i="23" s="1"/>
  <c r="JW25" i="16"/>
  <c r="J25" i="23" s="1"/>
  <c r="JV25" i="16"/>
  <c r="I25" i="23" s="1"/>
  <c r="JU25" i="16"/>
  <c r="H25" i="23" s="1"/>
  <c r="JT25" i="16"/>
  <c r="G25" i="23" s="1"/>
  <c r="JS25" i="16"/>
  <c r="F25" i="23" s="1"/>
  <c r="JR25" i="16"/>
  <c r="E25" i="23" s="1"/>
  <c r="JQ25" i="16"/>
  <c r="KO24" i="16"/>
  <c r="AB24" i="23" s="1"/>
  <c r="KN24" i="16"/>
  <c r="AA24" i="23" s="1"/>
  <c r="KM24" i="16"/>
  <c r="Z24" i="23" s="1"/>
  <c r="KL24" i="16"/>
  <c r="Y24" i="23" s="1"/>
  <c r="KK24" i="16"/>
  <c r="X24" i="23" s="1"/>
  <c r="KJ24" i="16"/>
  <c r="W24" i="23" s="1"/>
  <c r="KI24" i="16"/>
  <c r="V24" i="23" s="1"/>
  <c r="KH24" i="16"/>
  <c r="U24" i="23" s="1"/>
  <c r="KG24" i="16"/>
  <c r="T24" i="23" s="1"/>
  <c r="S24" i="23"/>
  <c r="KE24" i="16"/>
  <c r="R24" i="23" s="1"/>
  <c r="KD24" i="16"/>
  <c r="Q24" i="23" s="1"/>
  <c r="KC24" i="16"/>
  <c r="P24" i="23" s="1"/>
  <c r="KB24" i="16"/>
  <c r="O24" i="23" s="1"/>
  <c r="KA24" i="16"/>
  <c r="N24" i="23" s="1"/>
  <c r="JZ24" i="16"/>
  <c r="M24" i="23" s="1"/>
  <c r="JY24" i="16"/>
  <c r="L24" i="23" s="1"/>
  <c r="JX24" i="16"/>
  <c r="K24" i="23" s="1"/>
  <c r="JW24" i="16"/>
  <c r="J24" i="23" s="1"/>
  <c r="JV24" i="16"/>
  <c r="I24" i="23" s="1"/>
  <c r="JU24" i="16"/>
  <c r="H24" i="23" s="1"/>
  <c r="JT24" i="16"/>
  <c r="G24" i="23" s="1"/>
  <c r="JS24" i="16"/>
  <c r="F24" i="23" s="1"/>
  <c r="JR24" i="16"/>
  <c r="E24" i="23" s="1"/>
  <c r="JQ24" i="16"/>
  <c r="KO23" i="16"/>
  <c r="AB23" i="23" s="1"/>
  <c r="KN23" i="16"/>
  <c r="AA23" i="23" s="1"/>
  <c r="KM23" i="16"/>
  <c r="Z23" i="23" s="1"/>
  <c r="KL23" i="16"/>
  <c r="Y23" i="23" s="1"/>
  <c r="KK23" i="16"/>
  <c r="X23" i="23" s="1"/>
  <c r="KJ23" i="16"/>
  <c r="W23" i="23" s="1"/>
  <c r="KI23" i="16"/>
  <c r="V23" i="23" s="1"/>
  <c r="KH23" i="16"/>
  <c r="U23" i="23" s="1"/>
  <c r="KG23" i="16"/>
  <c r="T23" i="23" s="1"/>
  <c r="S23" i="23"/>
  <c r="KE23" i="16"/>
  <c r="R23" i="23" s="1"/>
  <c r="KD23" i="16"/>
  <c r="Q23" i="23" s="1"/>
  <c r="KC23" i="16"/>
  <c r="P23" i="23" s="1"/>
  <c r="KB23" i="16"/>
  <c r="O23" i="23" s="1"/>
  <c r="KA23" i="16"/>
  <c r="N23" i="23" s="1"/>
  <c r="JZ23" i="16"/>
  <c r="M23" i="23" s="1"/>
  <c r="JY23" i="16"/>
  <c r="L23" i="23" s="1"/>
  <c r="JX23" i="16"/>
  <c r="K23" i="23" s="1"/>
  <c r="JW23" i="16"/>
  <c r="J23" i="23" s="1"/>
  <c r="JV23" i="16"/>
  <c r="I23" i="23" s="1"/>
  <c r="JU23" i="16"/>
  <c r="H23" i="23" s="1"/>
  <c r="JT23" i="16"/>
  <c r="G23" i="23" s="1"/>
  <c r="JS23" i="16"/>
  <c r="F23" i="23" s="1"/>
  <c r="JR23" i="16"/>
  <c r="E23" i="23" s="1"/>
  <c r="JQ23" i="16"/>
  <c r="KO22" i="16"/>
  <c r="AB22" i="23" s="1"/>
  <c r="KN22" i="16"/>
  <c r="AA22" i="23" s="1"/>
  <c r="KM22" i="16"/>
  <c r="Z22" i="23" s="1"/>
  <c r="KL22" i="16"/>
  <c r="Y22" i="23" s="1"/>
  <c r="KK22" i="16"/>
  <c r="X22" i="23" s="1"/>
  <c r="KJ22" i="16"/>
  <c r="W22" i="23" s="1"/>
  <c r="KI22" i="16"/>
  <c r="V22" i="23" s="1"/>
  <c r="KH22" i="16"/>
  <c r="U22" i="23" s="1"/>
  <c r="KG22" i="16"/>
  <c r="T22" i="23" s="1"/>
  <c r="S22" i="23"/>
  <c r="KE22" i="16"/>
  <c r="R22" i="23" s="1"/>
  <c r="KD22" i="16"/>
  <c r="Q22" i="23" s="1"/>
  <c r="KC22" i="16"/>
  <c r="P22" i="23" s="1"/>
  <c r="KB22" i="16"/>
  <c r="O22" i="23" s="1"/>
  <c r="KA22" i="16"/>
  <c r="N22" i="23" s="1"/>
  <c r="JZ22" i="16"/>
  <c r="M22" i="23" s="1"/>
  <c r="JY22" i="16"/>
  <c r="L22" i="23" s="1"/>
  <c r="JX22" i="16"/>
  <c r="K22" i="23" s="1"/>
  <c r="JW22" i="16"/>
  <c r="J22" i="23" s="1"/>
  <c r="JV22" i="16"/>
  <c r="I22" i="23" s="1"/>
  <c r="JU22" i="16"/>
  <c r="H22" i="23" s="1"/>
  <c r="JT22" i="16"/>
  <c r="G22" i="23" s="1"/>
  <c r="JS22" i="16"/>
  <c r="F22" i="23" s="1"/>
  <c r="JR22" i="16"/>
  <c r="E22" i="23" s="1"/>
  <c r="JQ22" i="16"/>
  <c r="KO20" i="16"/>
  <c r="AB20" i="23" s="1"/>
  <c r="KN20" i="16"/>
  <c r="AA20" i="23" s="1"/>
  <c r="KM20" i="16"/>
  <c r="Z20" i="23" s="1"/>
  <c r="KL20" i="16"/>
  <c r="Y20" i="23" s="1"/>
  <c r="KK20" i="16"/>
  <c r="X20" i="23" s="1"/>
  <c r="KJ20" i="16"/>
  <c r="W20" i="23" s="1"/>
  <c r="KI20" i="16"/>
  <c r="V20" i="23" s="1"/>
  <c r="KH20" i="16"/>
  <c r="U20" i="23" s="1"/>
  <c r="KG20" i="16"/>
  <c r="T20" i="23" s="1"/>
  <c r="S20" i="23"/>
  <c r="KE20" i="16"/>
  <c r="R20" i="23" s="1"/>
  <c r="KD20" i="16"/>
  <c r="Q20" i="23" s="1"/>
  <c r="KC20" i="16"/>
  <c r="P20" i="23" s="1"/>
  <c r="KB20" i="16"/>
  <c r="O20" i="23" s="1"/>
  <c r="KA20" i="16"/>
  <c r="N20" i="23" s="1"/>
  <c r="JZ20" i="16"/>
  <c r="M20" i="23" s="1"/>
  <c r="JY20" i="16"/>
  <c r="L20" i="23" s="1"/>
  <c r="JX20" i="16"/>
  <c r="K20" i="23" s="1"/>
  <c r="JW20" i="16"/>
  <c r="J20" i="23" s="1"/>
  <c r="JV20" i="16"/>
  <c r="I20" i="23" s="1"/>
  <c r="JU20" i="16"/>
  <c r="H20" i="23" s="1"/>
  <c r="JT20" i="16"/>
  <c r="G20" i="23" s="1"/>
  <c r="JS20" i="16"/>
  <c r="F20" i="23" s="1"/>
  <c r="JR20" i="16"/>
  <c r="E20" i="23" s="1"/>
  <c r="JQ20" i="16"/>
  <c r="KO19" i="16"/>
  <c r="AB19" i="23" s="1"/>
  <c r="KN19" i="16"/>
  <c r="AA19" i="23" s="1"/>
  <c r="KM19" i="16"/>
  <c r="Z19" i="23" s="1"/>
  <c r="KL19" i="16"/>
  <c r="Y19" i="23" s="1"/>
  <c r="KK19" i="16"/>
  <c r="X19" i="23" s="1"/>
  <c r="KJ19" i="16"/>
  <c r="W19" i="23" s="1"/>
  <c r="KI19" i="16"/>
  <c r="V19" i="23" s="1"/>
  <c r="KH19" i="16"/>
  <c r="U19" i="23" s="1"/>
  <c r="KG19" i="16"/>
  <c r="T19" i="23" s="1"/>
  <c r="S19" i="23"/>
  <c r="KE19" i="16"/>
  <c r="R19" i="23" s="1"/>
  <c r="KD19" i="16"/>
  <c r="Q19" i="23" s="1"/>
  <c r="KC19" i="16"/>
  <c r="P19" i="23" s="1"/>
  <c r="KB19" i="16"/>
  <c r="O19" i="23" s="1"/>
  <c r="KA19" i="16"/>
  <c r="N19" i="23" s="1"/>
  <c r="JZ19" i="16"/>
  <c r="M19" i="23" s="1"/>
  <c r="JY19" i="16"/>
  <c r="L19" i="23" s="1"/>
  <c r="JX19" i="16"/>
  <c r="K19" i="23" s="1"/>
  <c r="JW19" i="16"/>
  <c r="J19" i="23" s="1"/>
  <c r="JV19" i="16"/>
  <c r="I19" i="23" s="1"/>
  <c r="JU19" i="16"/>
  <c r="H19" i="23" s="1"/>
  <c r="JT19" i="16"/>
  <c r="G19" i="23" s="1"/>
  <c r="JS19" i="16"/>
  <c r="F19" i="23" s="1"/>
  <c r="JR19" i="16"/>
  <c r="E19" i="23" s="1"/>
  <c r="JQ19" i="16"/>
  <c r="KO18" i="16"/>
  <c r="AB18" i="23" s="1"/>
  <c r="KN18" i="16"/>
  <c r="AA18" i="23" s="1"/>
  <c r="KM18" i="16"/>
  <c r="Z18" i="23" s="1"/>
  <c r="KL18" i="16"/>
  <c r="Y18" i="23" s="1"/>
  <c r="KK18" i="16"/>
  <c r="X18" i="23" s="1"/>
  <c r="KJ18" i="16"/>
  <c r="W18" i="23" s="1"/>
  <c r="KI18" i="16"/>
  <c r="V18" i="23" s="1"/>
  <c r="KH18" i="16"/>
  <c r="U18" i="23" s="1"/>
  <c r="KG18" i="16"/>
  <c r="T18" i="23" s="1"/>
  <c r="S18" i="23"/>
  <c r="KE18" i="16"/>
  <c r="R18" i="23" s="1"/>
  <c r="KD18" i="16"/>
  <c r="Q18" i="23" s="1"/>
  <c r="KC18" i="16"/>
  <c r="P18" i="23" s="1"/>
  <c r="KB18" i="16"/>
  <c r="O18" i="23" s="1"/>
  <c r="KA18" i="16"/>
  <c r="N18" i="23" s="1"/>
  <c r="JZ18" i="16"/>
  <c r="M18" i="23" s="1"/>
  <c r="JY18" i="16"/>
  <c r="L18" i="23" s="1"/>
  <c r="JX18" i="16"/>
  <c r="K18" i="23" s="1"/>
  <c r="JW18" i="16"/>
  <c r="J18" i="23" s="1"/>
  <c r="JV18" i="16"/>
  <c r="I18" i="23" s="1"/>
  <c r="JU18" i="16"/>
  <c r="H18" i="23" s="1"/>
  <c r="JT18" i="16"/>
  <c r="G18" i="23" s="1"/>
  <c r="JS18" i="16"/>
  <c r="F18" i="23" s="1"/>
  <c r="JR18" i="16"/>
  <c r="E18" i="23" s="1"/>
  <c r="JQ18" i="16"/>
  <c r="KO16" i="16"/>
  <c r="AB16" i="23" s="1"/>
  <c r="KN16" i="16"/>
  <c r="KM16" i="16"/>
  <c r="Z16" i="23" s="1"/>
  <c r="KL16" i="16"/>
  <c r="Y16" i="23" s="1"/>
  <c r="KK16" i="16"/>
  <c r="X16" i="23" s="1"/>
  <c r="KJ16" i="16"/>
  <c r="W16" i="23" s="1"/>
  <c r="KI16" i="16"/>
  <c r="V16" i="23" s="1"/>
  <c r="KH16" i="16"/>
  <c r="U16" i="23" s="1"/>
  <c r="KG16" i="16"/>
  <c r="T16" i="23" s="1"/>
  <c r="S16" i="23"/>
  <c r="KE16" i="16"/>
  <c r="R16" i="23" s="1"/>
  <c r="KD16" i="16"/>
  <c r="Q16" i="23" s="1"/>
  <c r="KC16" i="16"/>
  <c r="P16" i="23" s="1"/>
  <c r="KB16" i="16"/>
  <c r="O16" i="23" s="1"/>
  <c r="KA16" i="16"/>
  <c r="N16" i="23" s="1"/>
  <c r="JZ16" i="16"/>
  <c r="M16" i="23" s="1"/>
  <c r="JY16" i="16"/>
  <c r="L16" i="23" s="1"/>
  <c r="JX16" i="16"/>
  <c r="K16" i="23" s="1"/>
  <c r="JW16" i="16"/>
  <c r="J16" i="23" s="1"/>
  <c r="JV16" i="16"/>
  <c r="I16" i="23" s="1"/>
  <c r="JU16" i="16"/>
  <c r="H16" i="23" s="1"/>
  <c r="JT16" i="16"/>
  <c r="G16" i="23" s="1"/>
  <c r="JS16" i="16"/>
  <c r="F16" i="23" s="1"/>
  <c r="JR16" i="16"/>
  <c r="E16" i="23" s="1"/>
  <c r="JQ16" i="16"/>
  <c r="KO15" i="16"/>
  <c r="KN15" i="16"/>
  <c r="AA15" i="23" s="1"/>
  <c r="KM15" i="16"/>
  <c r="Z15" i="23" s="1"/>
  <c r="KL15" i="16"/>
  <c r="Y15" i="23" s="1"/>
  <c r="KK15" i="16"/>
  <c r="X15" i="23" s="1"/>
  <c r="KJ15" i="16"/>
  <c r="W15" i="23" s="1"/>
  <c r="KI15" i="16"/>
  <c r="V15" i="23" s="1"/>
  <c r="KH15" i="16"/>
  <c r="U15" i="23" s="1"/>
  <c r="KG15" i="16"/>
  <c r="T15" i="23" s="1"/>
  <c r="S15" i="23"/>
  <c r="KE15" i="16"/>
  <c r="R15" i="23" s="1"/>
  <c r="KD15" i="16"/>
  <c r="Q15" i="23" s="1"/>
  <c r="KC15" i="16"/>
  <c r="KB15" i="16"/>
  <c r="O15" i="23" s="1"/>
  <c r="KA15" i="16"/>
  <c r="N15" i="23" s="1"/>
  <c r="JZ15" i="16"/>
  <c r="M15" i="23" s="1"/>
  <c r="JY15" i="16"/>
  <c r="L15" i="23" s="1"/>
  <c r="JX15" i="16"/>
  <c r="K15" i="23" s="1"/>
  <c r="JW15" i="16"/>
  <c r="J15" i="23" s="1"/>
  <c r="JV15" i="16"/>
  <c r="I15" i="23" s="1"/>
  <c r="JU15" i="16"/>
  <c r="H15" i="23" s="1"/>
  <c r="JT15" i="16"/>
  <c r="G15" i="23" s="1"/>
  <c r="JS15" i="16"/>
  <c r="F15" i="23" s="1"/>
  <c r="JR15" i="16"/>
  <c r="E15" i="23" s="1"/>
  <c r="JQ15" i="16"/>
  <c r="KO13" i="16"/>
  <c r="AB13" i="23" s="1"/>
  <c r="KN13" i="16"/>
  <c r="KM13" i="16"/>
  <c r="Z13" i="23" s="1"/>
  <c r="KL13" i="16"/>
  <c r="Y13" i="23" s="1"/>
  <c r="KK13" i="16"/>
  <c r="KJ13" i="16"/>
  <c r="W13" i="23" s="1"/>
  <c r="V13" i="23"/>
  <c r="KH13" i="16"/>
  <c r="U13" i="23" s="1"/>
  <c r="KG13" i="16"/>
  <c r="T13" i="23" s="1"/>
  <c r="KE13" i="16"/>
  <c r="R13" i="23" s="1"/>
  <c r="KD13" i="16"/>
  <c r="Q13" i="23" s="1"/>
  <c r="KC13" i="16"/>
  <c r="KB13" i="16"/>
  <c r="O13" i="23" s="1"/>
  <c r="KA13" i="16"/>
  <c r="N13" i="23" s="1"/>
  <c r="JZ13" i="16"/>
  <c r="M13" i="23" s="1"/>
  <c r="JY13" i="16"/>
  <c r="L13" i="23" s="1"/>
  <c r="JX13" i="16"/>
  <c r="K13" i="23" s="1"/>
  <c r="JW13" i="16"/>
  <c r="JV13" i="16"/>
  <c r="I13" i="23" s="1"/>
  <c r="JU13" i="16"/>
  <c r="H13" i="23" s="1"/>
  <c r="JT13" i="16"/>
  <c r="G13" i="23" s="1"/>
  <c r="JS13" i="16"/>
  <c r="F13" i="23" s="1"/>
  <c r="JR13" i="16"/>
  <c r="E13" i="23" s="1"/>
  <c r="JQ13" i="16"/>
  <c r="KO11" i="16"/>
  <c r="AB11" i="23" s="1"/>
  <c r="KN11" i="16"/>
  <c r="AA11" i="23" s="1"/>
  <c r="KM11" i="16"/>
  <c r="Z11" i="23" s="1"/>
  <c r="KL11" i="16"/>
  <c r="Y11" i="23" s="1"/>
  <c r="KK11" i="16"/>
  <c r="X11" i="23" s="1"/>
  <c r="KJ11" i="16"/>
  <c r="W11" i="23" s="1"/>
  <c r="V11" i="23"/>
  <c r="KH11" i="16"/>
  <c r="U11" i="23" s="1"/>
  <c r="KG11" i="16"/>
  <c r="T11" i="23" s="1"/>
  <c r="S11" i="23"/>
  <c r="KE11" i="16"/>
  <c r="R11" i="23" s="1"/>
  <c r="KD11" i="16"/>
  <c r="Q11" i="23" s="1"/>
  <c r="KC11" i="16"/>
  <c r="P11" i="23" s="1"/>
  <c r="KB11" i="16"/>
  <c r="O11" i="23" s="1"/>
  <c r="KA11" i="16"/>
  <c r="N11" i="23" s="1"/>
  <c r="JZ11" i="16"/>
  <c r="M11" i="23" s="1"/>
  <c r="JY11" i="16"/>
  <c r="L11" i="23" s="1"/>
  <c r="JX11" i="16"/>
  <c r="K11" i="23" s="1"/>
  <c r="JW11" i="16"/>
  <c r="J11" i="23" s="1"/>
  <c r="JV11" i="16"/>
  <c r="I11" i="23" s="1"/>
  <c r="JU11" i="16"/>
  <c r="H11" i="23" s="1"/>
  <c r="JT11" i="16"/>
  <c r="G11" i="23" s="1"/>
  <c r="JS11" i="16"/>
  <c r="F11" i="23" s="1"/>
  <c r="JR11" i="16"/>
  <c r="E11" i="23" s="1"/>
  <c r="JQ11" i="16"/>
  <c r="KO10" i="16"/>
  <c r="AB10" i="23" s="1"/>
  <c r="KN10" i="16"/>
  <c r="AA10" i="23" s="1"/>
  <c r="KM10" i="16"/>
  <c r="Z10" i="23" s="1"/>
  <c r="KL10" i="16"/>
  <c r="Y10" i="23" s="1"/>
  <c r="KK10" i="16"/>
  <c r="X10" i="23" s="1"/>
  <c r="KJ10" i="16"/>
  <c r="W10" i="23" s="1"/>
  <c r="V10" i="23"/>
  <c r="KH10" i="16"/>
  <c r="U10" i="23" s="1"/>
  <c r="KG10" i="16"/>
  <c r="T10" i="23" s="1"/>
  <c r="S10" i="23"/>
  <c r="KE10" i="16"/>
  <c r="R10" i="23" s="1"/>
  <c r="KD10" i="16"/>
  <c r="Q10" i="23" s="1"/>
  <c r="KC10" i="16"/>
  <c r="P10" i="23" s="1"/>
  <c r="KB10" i="16"/>
  <c r="O10" i="23" s="1"/>
  <c r="KA10" i="16"/>
  <c r="N10" i="23" s="1"/>
  <c r="JZ10" i="16"/>
  <c r="M10" i="23" s="1"/>
  <c r="JY10" i="16"/>
  <c r="L10" i="23" s="1"/>
  <c r="JX10" i="16"/>
  <c r="K10" i="23" s="1"/>
  <c r="JW10" i="16"/>
  <c r="J10" i="23" s="1"/>
  <c r="JV10" i="16"/>
  <c r="I10" i="23" s="1"/>
  <c r="JU10" i="16"/>
  <c r="H10" i="23" s="1"/>
  <c r="JT10" i="16"/>
  <c r="G10" i="23" s="1"/>
  <c r="JS10" i="16"/>
  <c r="F10" i="23" s="1"/>
  <c r="JR10" i="16"/>
  <c r="E10" i="23" s="1"/>
  <c r="JQ10" i="16"/>
  <c r="KO9" i="16"/>
  <c r="AB9" i="23" s="1"/>
  <c r="KN9" i="16"/>
  <c r="AA9" i="23" s="1"/>
  <c r="KM9" i="16"/>
  <c r="Z9" i="23" s="1"/>
  <c r="KL9" i="16"/>
  <c r="Y9" i="23" s="1"/>
  <c r="KK9" i="16"/>
  <c r="X9" i="23" s="1"/>
  <c r="KJ9" i="16"/>
  <c r="W9" i="23" s="1"/>
  <c r="V9" i="23"/>
  <c r="KH9" i="16"/>
  <c r="U9" i="23" s="1"/>
  <c r="KG9" i="16"/>
  <c r="T9" i="23" s="1"/>
  <c r="S9" i="23"/>
  <c r="KE9" i="16"/>
  <c r="R9" i="23" s="1"/>
  <c r="KD9" i="16"/>
  <c r="Q9" i="23" s="1"/>
  <c r="KC9" i="16"/>
  <c r="P9" i="23" s="1"/>
  <c r="KB9" i="16"/>
  <c r="O9" i="23" s="1"/>
  <c r="KA9" i="16"/>
  <c r="N9" i="23" s="1"/>
  <c r="JZ9" i="16"/>
  <c r="M9" i="23" s="1"/>
  <c r="JY9" i="16"/>
  <c r="L9" i="23" s="1"/>
  <c r="JX9" i="16"/>
  <c r="K9" i="23" s="1"/>
  <c r="JW9" i="16"/>
  <c r="J9" i="23" s="1"/>
  <c r="JV9" i="16"/>
  <c r="I9" i="23" s="1"/>
  <c r="JU9" i="16"/>
  <c r="H9" i="23" s="1"/>
  <c r="JT9" i="16"/>
  <c r="G9" i="23" s="1"/>
  <c r="JS9" i="16"/>
  <c r="F9" i="23" s="1"/>
  <c r="JR9" i="16"/>
  <c r="E9" i="23" s="1"/>
  <c r="JQ9" i="16"/>
  <c r="KO7" i="16"/>
  <c r="AB7" i="23" s="1"/>
  <c r="KN7" i="16"/>
  <c r="AA7" i="23" s="1"/>
  <c r="KM7" i="16"/>
  <c r="Z7" i="23" s="1"/>
  <c r="KL7" i="16"/>
  <c r="Y7" i="23" s="1"/>
  <c r="KK7" i="16"/>
  <c r="X7" i="23" s="1"/>
  <c r="KJ7" i="16"/>
  <c r="W7" i="23" s="1"/>
  <c r="V7" i="23"/>
  <c r="KH7" i="16"/>
  <c r="U7" i="23" s="1"/>
  <c r="KG7" i="16"/>
  <c r="T7" i="23" s="1"/>
  <c r="S7" i="23"/>
  <c r="KE7" i="16"/>
  <c r="R7" i="23" s="1"/>
  <c r="KD7" i="16"/>
  <c r="Q7" i="23" s="1"/>
  <c r="KC7" i="16"/>
  <c r="P7" i="23" s="1"/>
  <c r="KB7" i="16"/>
  <c r="O7" i="23" s="1"/>
  <c r="KA7" i="16"/>
  <c r="N7" i="23" s="1"/>
  <c r="JZ7" i="16"/>
  <c r="JY7" i="16"/>
  <c r="L7" i="23" s="1"/>
  <c r="JX7" i="16"/>
  <c r="K7" i="23" s="1"/>
  <c r="JW7" i="16"/>
  <c r="J7" i="23" s="1"/>
  <c r="JV7" i="16"/>
  <c r="I7" i="23" s="1"/>
  <c r="JU7" i="16"/>
  <c r="H7" i="23" s="1"/>
  <c r="JT7" i="16"/>
  <c r="JS7" i="16"/>
  <c r="F7" i="23" s="1"/>
  <c r="JR7" i="16"/>
  <c r="E7" i="23" s="1"/>
  <c r="JQ7" i="16"/>
  <c r="KO6" i="16"/>
  <c r="AB6" i="23" s="1"/>
  <c r="KN6" i="16"/>
  <c r="AA6" i="23" s="1"/>
  <c r="KM6" i="16"/>
  <c r="Z6" i="23" s="1"/>
  <c r="KL6" i="16"/>
  <c r="Y6" i="23" s="1"/>
  <c r="KK6" i="16"/>
  <c r="X6" i="23" s="1"/>
  <c r="KJ6" i="16"/>
  <c r="W6" i="23" s="1"/>
  <c r="V6" i="23"/>
  <c r="KH6" i="16"/>
  <c r="U6" i="23" s="1"/>
  <c r="KG6" i="16"/>
  <c r="T6" i="23" s="1"/>
  <c r="S6" i="23"/>
  <c r="KE6" i="16"/>
  <c r="R6" i="23" s="1"/>
  <c r="KD6" i="16"/>
  <c r="Q6" i="23" s="1"/>
  <c r="KC6" i="16"/>
  <c r="P6" i="23" s="1"/>
  <c r="KB6" i="16"/>
  <c r="O6" i="23" s="1"/>
  <c r="KA6" i="16"/>
  <c r="N6" i="23" s="1"/>
  <c r="JZ6" i="16"/>
  <c r="M6" i="23" s="1"/>
  <c r="JY6" i="16"/>
  <c r="L6" i="23" s="1"/>
  <c r="JX6" i="16"/>
  <c r="K6" i="23" s="1"/>
  <c r="JW6" i="16"/>
  <c r="J6" i="23" s="1"/>
  <c r="JV6" i="16"/>
  <c r="I6" i="23" s="1"/>
  <c r="JU6" i="16"/>
  <c r="H6" i="23" s="1"/>
  <c r="JT6" i="16"/>
  <c r="G6" i="23" s="1"/>
  <c r="JS6" i="16"/>
  <c r="F6" i="23" s="1"/>
  <c r="JR6" i="16"/>
  <c r="E6" i="23" s="1"/>
  <c r="JQ6" i="16"/>
  <c r="JP137" i="16"/>
  <c r="JP136" i="16"/>
  <c r="JP134" i="16"/>
  <c r="JP132" i="16"/>
  <c r="JP131" i="16"/>
  <c r="JP129" i="16"/>
  <c r="JP127" i="16"/>
  <c r="JP124" i="16"/>
  <c r="JP123" i="16"/>
  <c r="C120" i="23"/>
  <c r="JP119" i="16"/>
  <c r="JP118" i="16"/>
  <c r="JP115" i="16"/>
  <c r="JP113" i="16"/>
  <c r="JP111" i="16"/>
  <c r="JP110" i="16"/>
  <c r="JP109" i="16"/>
  <c r="JP108" i="16"/>
  <c r="JP107" i="16"/>
  <c r="JP106" i="16"/>
  <c r="JP105" i="16"/>
  <c r="JP104" i="16"/>
  <c r="JP103" i="16"/>
  <c r="JP102" i="16"/>
  <c r="JP101" i="16"/>
  <c r="JP100" i="16"/>
  <c r="JP97" i="16"/>
  <c r="JP96" i="16"/>
  <c r="JP95" i="16"/>
  <c r="JP94" i="16"/>
  <c r="JP93" i="16"/>
  <c r="JP92" i="16"/>
  <c r="JP91" i="16"/>
  <c r="JP90" i="16"/>
  <c r="JP89" i="16"/>
  <c r="JP88" i="16"/>
  <c r="JP87" i="16"/>
  <c r="JP85" i="16"/>
  <c r="JP84" i="16"/>
  <c r="JP83" i="16"/>
  <c r="JP82" i="16"/>
  <c r="JP81" i="16"/>
  <c r="JP79" i="16"/>
  <c r="JP78" i="16"/>
  <c r="JP77" i="16"/>
  <c r="JP75" i="16"/>
  <c r="JP74" i="16"/>
  <c r="JP73" i="16"/>
  <c r="JP71" i="16"/>
  <c r="JP70" i="16"/>
  <c r="JP69" i="16"/>
  <c r="JP65" i="16"/>
  <c r="JP64" i="16"/>
  <c r="JP63" i="16"/>
  <c r="JP62" i="16"/>
  <c r="JP61" i="16"/>
  <c r="JP59" i="16"/>
  <c r="JP58" i="16"/>
  <c r="JP57" i="16"/>
  <c r="JP56" i="16"/>
  <c r="JP55" i="16"/>
  <c r="JP54" i="16"/>
  <c r="JP53" i="16"/>
  <c r="JP52" i="16"/>
  <c r="JP51" i="16"/>
  <c r="JP50" i="16"/>
  <c r="JP49" i="16"/>
  <c r="JP46" i="16"/>
  <c r="JP45" i="16"/>
  <c r="JP44" i="16"/>
  <c r="JP43" i="16"/>
  <c r="JP42" i="16"/>
  <c r="JP41" i="16"/>
  <c r="JP40" i="16"/>
  <c r="JP39" i="16"/>
  <c r="JP38" i="16"/>
  <c r="JP37" i="16"/>
  <c r="JP36" i="16"/>
  <c r="JP35" i="16"/>
  <c r="JP34" i="16"/>
  <c r="JP33" i="16"/>
  <c r="JP32" i="16"/>
  <c r="JP31" i="16"/>
  <c r="JP30" i="16"/>
  <c r="JP29" i="16"/>
  <c r="JP28" i="16"/>
  <c r="JP27" i="16"/>
  <c r="JP26" i="16"/>
  <c r="JP25" i="16"/>
  <c r="JP24" i="16"/>
  <c r="JP23" i="16"/>
  <c r="JP22" i="16"/>
  <c r="JP20" i="16"/>
  <c r="JP19" i="16"/>
  <c r="JP18" i="16"/>
  <c r="JP16" i="16"/>
  <c r="JP15" i="16"/>
  <c r="JP13" i="16"/>
  <c r="JP11" i="16"/>
  <c r="JP10" i="16"/>
  <c r="JP9" i="16"/>
  <c r="JP7" i="16"/>
  <c r="JP6" i="16"/>
  <c r="D117" i="16"/>
  <c r="E117" i="16"/>
  <c r="F117" i="16"/>
  <c r="G117" i="16"/>
  <c r="H117" i="16"/>
  <c r="I117" i="16"/>
  <c r="J117" i="16"/>
  <c r="K117" i="16"/>
  <c r="L117" i="16"/>
  <c r="M117" i="16"/>
  <c r="N117" i="16"/>
  <c r="O117" i="16"/>
  <c r="P117" i="16"/>
  <c r="Q117" i="16"/>
  <c r="R117" i="16"/>
  <c r="S117" i="16"/>
  <c r="T117" i="16"/>
  <c r="U117" i="16"/>
  <c r="V117" i="16"/>
  <c r="W117" i="16"/>
  <c r="X117" i="16"/>
  <c r="Y117" i="16"/>
  <c r="Z117" i="16"/>
  <c r="AA117" i="16"/>
  <c r="AB117" i="16"/>
  <c r="AC117" i="16"/>
  <c r="AE117" i="16"/>
  <c r="CC117" i="16"/>
  <c r="CD117" i="16"/>
  <c r="CE117" i="16"/>
  <c r="CF117" i="16"/>
  <c r="CG117" i="16"/>
  <c r="CH117" i="16"/>
  <c r="CI117" i="16"/>
  <c r="CJ117" i="16"/>
  <c r="CK117" i="16"/>
  <c r="CL117" i="16"/>
  <c r="CM117" i="16"/>
  <c r="CN117" i="16"/>
  <c r="CO117" i="16"/>
  <c r="CP117" i="16"/>
  <c r="CQ117" i="16"/>
  <c r="CR117" i="16"/>
  <c r="CS117" i="16"/>
  <c r="CT117" i="16"/>
  <c r="CU117" i="16"/>
  <c r="CV117" i="16"/>
  <c r="CW117" i="16"/>
  <c r="CX117" i="16"/>
  <c r="CY117" i="16"/>
  <c r="BM117" i="16"/>
  <c r="BN117" i="16"/>
  <c r="BO117" i="16"/>
  <c r="BP117" i="16"/>
  <c r="AP117" i="16"/>
  <c r="AQ117" i="16"/>
  <c r="AR117" i="16"/>
  <c r="AS117" i="16"/>
  <c r="AT117" i="16"/>
  <c r="AU117" i="16"/>
  <c r="AV117" i="16"/>
  <c r="AW117" i="16"/>
  <c r="AX117" i="16"/>
  <c r="AY117" i="16"/>
  <c r="AZ117" i="16"/>
  <c r="BA117" i="16"/>
  <c r="BB117" i="16"/>
  <c r="BC117" i="16"/>
  <c r="BD117" i="16"/>
  <c r="BE117" i="16"/>
  <c r="BF117" i="16"/>
  <c r="BG117" i="16"/>
  <c r="BH117" i="16"/>
  <c r="BI117" i="16"/>
  <c r="BJ117" i="16"/>
  <c r="BK117" i="16"/>
  <c r="BL117" i="16"/>
  <c r="CZ117" i="16"/>
  <c r="DA117" i="16"/>
  <c r="DB117" i="16"/>
  <c r="DC117" i="16"/>
  <c r="DP117" i="16"/>
  <c r="DQ117" i="16"/>
  <c r="DR117" i="16"/>
  <c r="DS117" i="16"/>
  <c r="DT117" i="16"/>
  <c r="DU117" i="16"/>
  <c r="DV117" i="16"/>
  <c r="DW117" i="16"/>
  <c r="DX117" i="16"/>
  <c r="DY117" i="16"/>
  <c r="DZ117" i="16"/>
  <c r="EA117" i="16"/>
  <c r="EB117" i="16"/>
  <c r="EC117" i="16"/>
  <c r="ED117" i="16"/>
  <c r="EE117" i="16"/>
  <c r="EF117" i="16"/>
  <c r="EG117" i="16"/>
  <c r="EH117" i="16"/>
  <c r="EI117" i="16"/>
  <c r="EK117" i="16"/>
  <c r="EL117" i="16"/>
  <c r="EM117" i="16"/>
  <c r="EN117" i="16"/>
  <c r="EO117" i="16"/>
  <c r="EP117" i="16"/>
  <c r="ES117" i="16"/>
  <c r="FC117" i="16"/>
  <c r="FD117" i="16"/>
  <c r="FE117" i="16"/>
  <c r="FF117" i="16"/>
  <c r="FG117" i="16"/>
  <c r="FH117" i="16"/>
  <c r="FI117" i="16"/>
  <c r="FJ117" i="16"/>
  <c r="FK117" i="16"/>
  <c r="FL117" i="16"/>
  <c r="FM117" i="16"/>
  <c r="FN117" i="16"/>
  <c r="FO117" i="16"/>
  <c r="FP117" i="16"/>
  <c r="FQ117" i="16"/>
  <c r="FR117" i="16"/>
  <c r="FS117" i="16"/>
  <c r="FT117" i="16"/>
  <c r="FU117" i="16"/>
  <c r="FV117" i="16"/>
  <c r="FZ117" i="16"/>
  <c r="GA117" i="16"/>
  <c r="GB117" i="16"/>
  <c r="GC117" i="16"/>
  <c r="GF117" i="16"/>
  <c r="GP117" i="16"/>
  <c r="GQ117" i="16"/>
  <c r="GR117" i="16"/>
  <c r="GS117" i="16"/>
  <c r="GT117" i="16"/>
  <c r="GU117" i="16"/>
  <c r="GV117" i="16"/>
  <c r="GW117" i="16"/>
  <c r="GX117" i="16"/>
  <c r="GY117" i="16"/>
  <c r="GZ117" i="16"/>
  <c r="HA117" i="16"/>
  <c r="HB117" i="16"/>
  <c r="HC117" i="16"/>
  <c r="HD117" i="16"/>
  <c r="HE117" i="16"/>
  <c r="HF117" i="16"/>
  <c r="HG117" i="16"/>
  <c r="HH117" i="16"/>
  <c r="HI117" i="16"/>
  <c r="HM117" i="16"/>
  <c r="HN117" i="16"/>
  <c r="HO117" i="16"/>
  <c r="HP117" i="16"/>
  <c r="HS117" i="16"/>
  <c r="IC117" i="16"/>
  <c r="ID117" i="16"/>
  <c r="IE117" i="16"/>
  <c r="IF117" i="16"/>
  <c r="IG117" i="16"/>
  <c r="IH117" i="16"/>
  <c r="II117" i="16"/>
  <c r="IJ117" i="16"/>
  <c r="IK117" i="16"/>
  <c r="IL117" i="16"/>
  <c r="IM117" i="16"/>
  <c r="IN117" i="16"/>
  <c r="IO117" i="16"/>
  <c r="IP117" i="16"/>
  <c r="IQ117" i="16"/>
  <c r="IR117" i="16"/>
  <c r="IS117" i="16"/>
  <c r="IT117" i="16"/>
  <c r="IU117" i="16"/>
  <c r="IV117" i="16"/>
  <c r="IZ117" i="16"/>
  <c r="JA117" i="16"/>
  <c r="JB117" i="16"/>
  <c r="JC117" i="16"/>
  <c r="JF117" i="16"/>
  <c r="C117" i="16"/>
  <c r="KF133" i="16"/>
  <c r="S132" i="23" s="1"/>
  <c r="KF128" i="16"/>
  <c r="S127" i="23" s="1"/>
  <c r="KF126" i="16"/>
  <c r="S125" i="23" s="1"/>
  <c r="JA135" i="16"/>
  <c r="JA133" i="16"/>
  <c r="JA130" i="16"/>
  <c r="JA128" i="16"/>
  <c r="JA126" i="16"/>
  <c r="JA122" i="16"/>
  <c r="JA112" i="16"/>
  <c r="JA99" i="16"/>
  <c r="JA86" i="16"/>
  <c r="JA80" i="16"/>
  <c r="JA76" i="16"/>
  <c r="JA72" i="16"/>
  <c r="JA68" i="16"/>
  <c r="JA48" i="16"/>
  <c r="JA21" i="16"/>
  <c r="JA17" i="16"/>
  <c r="JA14" i="16"/>
  <c r="JA12" i="16"/>
  <c r="JA8" i="16"/>
  <c r="JA5" i="16"/>
  <c r="IX135" i="16"/>
  <c r="IX133" i="16"/>
  <c r="IX130" i="16"/>
  <c r="IX128" i="16"/>
  <c r="IX126" i="16"/>
  <c r="IX122" i="16"/>
  <c r="IX121" i="16"/>
  <c r="IX117" i="16" s="1"/>
  <c r="IX112" i="16"/>
  <c r="IX99" i="16"/>
  <c r="IX86" i="16"/>
  <c r="IX80" i="16"/>
  <c r="IX76" i="16"/>
  <c r="IX72" i="16"/>
  <c r="IX68" i="16"/>
  <c r="IX48" i="16"/>
  <c r="IX21" i="16"/>
  <c r="IX17" i="16"/>
  <c r="IX14" i="16"/>
  <c r="IX12" i="16"/>
  <c r="IX8" i="16"/>
  <c r="IX5" i="16"/>
  <c r="IU135" i="16"/>
  <c r="IU133" i="16"/>
  <c r="IU130" i="16"/>
  <c r="IU128" i="16"/>
  <c r="IU126" i="16"/>
  <c r="IU122" i="16"/>
  <c r="IU112" i="16"/>
  <c r="IU99" i="16"/>
  <c r="IU86" i="16"/>
  <c r="IU80" i="16"/>
  <c r="IU76" i="16"/>
  <c r="IU72" i="16"/>
  <c r="IU68" i="16"/>
  <c r="IU48" i="16"/>
  <c r="IU21" i="16"/>
  <c r="IU17" i="16"/>
  <c r="IU14" i="16"/>
  <c r="IU12" i="16"/>
  <c r="IU8" i="16"/>
  <c r="IU5" i="16"/>
  <c r="IR135" i="16"/>
  <c r="IR133" i="16"/>
  <c r="IR130" i="16"/>
  <c r="IR128" i="16"/>
  <c r="IR126" i="16"/>
  <c r="IR122" i="16"/>
  <c r="IR112" i="16"/>
  <c r="IR99" i="16"/>
  <c r="IR86" i="16"/>
  <c r="IR80" i="16"/>
  <c r="IR76" i="16"/>
  <c r="IR72" i="16"/>
  <c r="IR68" i="16"/>
  <c r="IR48" i="16"/>
  <c r="IR21" i="16"/>
  <c r="IR17" i="16"/>
  <c r="IR14" i="16"/>
  <c r="IR12" i="16"/>
  <c r="IR8" i="16"/>
  <c r="IR5" i="16"/>
  <c r="IO138" i="16"/>
  <c r="IO135" i="16"/>
  <c r="IO133" i="16"/>
  <c r="IO130" i="16"/>
  <c r="IO128" i="16"/>
  <c r="IO126" i="16"/>
  <c r="IO122" i="16"/>
  <c r="IO112" i="16"/>
  <c r="IO99" i="16"/>
  <c r="IO86" i="16"/>
  <c r="IO80" i="16"/>
  <c r="IO76" i="16"/>
  <c r="IO72" i="16"/>
  <c r="IO68" i="16"/>
  <c r="IO48" i="16"/>
  <c r="IO21" i="16"/>
  <c r="IO17" i="16"/>
  <c r="IO14" i="16"/>
  <c r="IO12" i="16"/>
  <c r="IO8" i="16"/>
  <c r="IO5" i="16"/>
  <c r="IL138" i="16"/>
  <c r="IL135" i="16"/>
  <c r="IL133" i="16"/>
  <c r="IL130" i="16"/>
  <c r="IL128" i="16"/>
  <c r="IL126" i="16"/>
  <c r="IL122" i="16"/>
  <c r="IL112" i="16"/>
  <c r="IL99" i="16"/>
  <c r="IL86" i="16"/>
  <c r="IL80" i="16"/>
  <c r="IL76" i="16"/>
  <c r="IL72" i="16"/>
  <c r="IL68" i="16"/>
  <c r="IL48" i="16"/>
  <c r="IL21" i="16"/>
  <c r="IL17" i="16"/>
  <c r="IL14" i="16"/>
  <c r="IL12" i="16"/>
  <c r="IL8" i="16"/>
  <c r="IL5" i="16"/>
  <c r="II135" i="16"/>
  <c r="II133" i="16"/>
  <c r="II130" i="16"/>
  <c r="II128" i="16"/>
  <c r="II126" i="16"/>
  <c r="II122" i="16"/>
  <c r="II112" i="16"/>
  <c r="II99" i="16"/>
  <c r="II86" i="16"/>
  <c r="II80" i="16"/>
  <c r="II76" i="16"/>
  <c r="II72" i="16"/>
  <c r="II68" i="16"/>
  <c r="II48" i="16"/>
  <c r="II21" i="16"/>
  <c r="II17" i="16"/>
  <c r="II14" i="16"/>
  <c r="II12" i="16"/>
  <c r="II8" i="16"/>
  <c r="II5" i="16"/>
  <c r="IF135" i="16"/>
  <c r="IF133" i="16"/>
  <c r="IF130" i="16"/>
  <c r="IF128" i="16"/>
  <c r="IF126" i="16"/>
  <c r="IF122" i="16"/>
  <c r="IF112" i="16"/>
  <c r="IF99" i="16"/>
  <c r="IF86" i="16"/>
  <c r="IF80" i="16"/>
  <c r="IF76" i="16"/>
  <c r="IF72" i="16"/>
  <c r="IF68" i="16"/>
  <c r="IF48" i="16"/>
  <c r="IF21" i="16"/>
  <c r="IF17" i="16"/>
  <c r="IF14" i="16"/>
  <c r="IF12" i="16"/>
  <c r="IF8" i="16"/>
  <c r="IF5" i="16"/>
  <c r="IC135" i="16"/>
  <c r="IC133" i="16"/>
  <c r="IC130" i="16"/>
  <c r="IC128" i="16"/>
  <c r="IC126" i="16"/>
  <c r="IC122" i="16"/>
  <c r="IC112" i="16"/>
  <c r="IC99" i="16"/>
  <c r="IC86" i="16"/>
  <c r="IC80" i="16"/>
  <c r="IC76" i="16"/>
  <c r="IC72" i="16"/>
  <c r="IC68" i="16"/>
  <c r="IC48" i="16"/>
  <c r="IC21" i="16"/>
  <c r="IC17" i="16"/>
  <c r="IC14" i="16"/>
  <c r="IC12" i="16"/>
  <c r="IC8" i="16"/>
  <c r="IC5" i="16"/>
  <c r="HN135" i="16"/>
  <c r="HN133" i="16"/>
  <c r="HN130" i="16"/>
  <c r="HN128" i="16"/>
  <c r="HN126" i="16"/>
  <c r="HN122" i="16"/>
  <c r="HN112" i="16"/>
  <c r="HN99" i="16"/>
  <c r="HN86" i="16"/>
  <c r="HN80" i="16"/>
  <c r="HN76" i="16"/>
  <c r="HN72" i="16"/>
  <c r="HN68" i="16"/>
  <c r="HN48" i="16"/>
  <c r="HN21" i="16"/>
  <c r="HN17" i="16"/>
  <c r="HN14" i="16"/>
  <c r="HN12" i="16"/>
  <c r="HN8" i="16"/>
  <c r="HN5" i="16"/>
  <c r="HK138" i="16"/>
  <c r="HK135" i="16"/>
  <c r="HK133" i="16"/>
  <c r="HK130" i="16"/>
  <c r="HK128" i="16"/>
  <c r="HK126" i="16"/>
  <c r="HK122" i="16"/>
  <c r="HK121" i="16"/>
  <c r="HK117" i="16" s="1"/>
  <c r="HK112" i="16"/>
  <c r="HK99" i="16"/>
  <c r="HK86" i="16"/>
  <c r="HK80" i="16"/>
  <c r="HK76" i="16"/>
  <c r="HK72" i="16"/>
  <c r="HK68" i="16"/>
  <c r="HK48" i="16"/>
  <c r="HK21" i="16"/>
  <c r="HK17" i="16"/>
  <c r="HK14" i="16"/>
  <c r="HK12" i="16"/>
  <c r="HK8" i="16"/>
  <c r="HK5" i="16"/>
  <c r="HH138" i="16"/>
  <c r="HH135" i="16"/>
  <c r="HH133" i="16"/>
  <c r="HH130" i="16"/>
  <c r="HH128" i="16"/>
  <c r="HH126" i="16"/>
  <c r="HH122" i="16"/>
  <c r="HH112" i="16"/>
  <c r="HH99" i="16"/>
  <c r="HH86" i="16"/>
  <c r="HH80" i="16"/>
  <c r="HH76" i="16"/>
  <c r="HH72" i="16"/>
  <c r="HH68" i="16"/>
  <c r="HH48" i="16"/>
  <c r="HH21" i="16"/>
  <c r="HH17" i="16"/>
  <c r="HH14" i="16"/>
  <c r="HH12" i="16"/>
  <c r="HH8" i="16"/>
  <c r="HH5" i="16"/>
  <c r="HE138" i="16"/>
  <c r="HE135" i="16"/>
  <c r="HE133" i="16"/>
  <c r="HE130" i="16"/>
  <c r="HE128" i="16"/>
  <c r="HE126" i="16"/>
  <c r="HE122" i="16"/>
  <c r="HE112" i="16"/>
  <c r="HE99" i="16"/>
  <c r="HE86" i="16"/>
  <c r="HE80" i="16"/>
  <c r="HE76" i="16"/>
  <c r="HE72" i="16"/>
  <c r="HE68" i="16"/>
  <c r="HE48" i="16"/>
  <c r="HE21" i="16"/>
  <c r="HE17" i="16"/>
  <c r="HE14" i="16"/>
  <c r="HE12" i="16"/>
  <c r="HE8" i="16"/>
  <c r="HE5" i="16"/>
  <c r="HB138" i="16"/>
  <c r="HB135" i="16"/>
  <c r="HB133" i="16"/>
  <c r="HB130" i="16"/>
  <c r="HB128" i="16"/>
  <c r="HB126" i="16"/>
  <c r="HB122" i="16"/>
  <c r="HB112" i="16"/>
  <c r="HB99" i="16"/>
  <c r="HB86" i="16"/>
  <c r="HB80" i="16"/>
  <c r="HB76" i="16"/>
  <c r="HB72" i="16"/>
  <c r="HB68" i="16"/>
  <c r="HB48" i="16"/>
  <c r="HB21" i="16"/>
  <c r="HB17" i="16"/>
  <c r="HB14" i="16"/>
  <c r="HB12" i="16"/>
  <c r="HB8" i="16"/>
  <c r="HB5" i="16"/>
  <c r="GY138" i="16"/>
  <c r="GY135" i="16"/>
  <c r="GY133" i="16"/>
  <c r="GY130" i="16"/>
  <c r="GY128" i="16"/>
  <c r="GY126" i="16"/>
  <c r="GY122" i="16"/>
  <c r="GY112" i="16"/>
  <c r="GY99" i="16"/>
  <c r="GY86" i="16"/>
  <c r="GY80" i="16"/>
  <c r="GY76" i="16"/>
  <c r="GY72" i="16"/>
  <c r="GY68" i="16"/>
  <c r="GY48" i="16"/>
  <c r="GY21" i="16"/>
  <c r="GY17" i="16"/>
  <c r="GY14" i="16"/>
  <c r="GY12" i="16"/>
  <c r="GY8" i="16"/>
  <c r="GY5" i="16"/>
  <c r="GV135" i="16"/>
  <c r="GV133" i="16"/>
  <c r="GV130" i="16"/>
  <c r="GV128" i="16"/>
  <c r="GV126" i="16"/>
  <c r="GV122" i="16"/>
  <c r="GV112" i="16"/>
  <c r="GV99" i="16"/>
  <c r="GV86" i="16"/>
  <c r="GV80" i="16"/>
  <c r="GV76" i="16"/>
  <c r="GV72" i="16"/>
  <c r="GV68" i="16"/>
  <c r="GV48" i="16"/>
  <c r="GV21" i="16"/>
  <c r="GV17" i="16"/>
  <c r="GV14" i="16"/>
  <c r="GV12" i="16"/>
  <c r="GV8" i="16"/>
  <c r="GV5" i="16"/>
  <c r="GS135" i="16"/>
  <c r="GS133" i="16"/>
  <c r="GS130" i="16"/>
  <c r="GS128" i="16"/>
  <c r="GS126" i="16"/>
  <c r="GS122" i="16"/>
  <c r="GS112" i="16"/>
  <c r="GS99" i="16"/>
  <c r="GS86" i="16"/>
  <c r="GS80" i="16"/>
  <c r="GS76" i="16"/>
  <c r="GS72" i="16"/>
  <c r="GS68" i="16"/>
  <c r="GS48" i="16"/>
  <c r="GS21" i="16"/>
  <c r="GS17" i="16"/>
  <c r="GS14" i="16"/>
  <c r="GS12" i="16"/>
  <c r="GS8" i="16"/>
  <c r="GS5" i="16"/>
  <c r="GP135" i="16"/>
  <c r="GP133" i="16"/>
  <c r="GP130" i="16"/>
  <c r="GP128" i="16"/>
  <c r="GP126" i="16"/>
  <c r="GP122" i="16"/>
  <c r="GP112" i="16"/>
  <c r="GP99" i="16"/>
  <c r="GP86" i="16"/>
  <c r="GP80" i="16"/>
  <c r="GP76" i="16"/>
  <c r="GP72" i="16"/>
  <c r="GP68" i="16"/>
  <c r="GP48" i="16"/>
  <c r="GP21" i="16"/>
  <c r="GP17" i="16"/>
  <c r="GP14" i="16"/>
  <c r="GP12" i="16"/>
  <c r="GP8" i="16"/>
  <c r="GP5" i="16"/>
  <c r="GA135" i="16"/>
  <c r="GA133" i="16"/>
  <c r="GA130" i="16"/>
  <c r="GA128" i="16"/>
  <c r="GA126" i="16"/>
  <c r="GA122" i="16"/>
  <c r="GA112" i="16"/>
  <c r="GA99" i="16"/>
  <c r="GA86" i="16"/>
  <c r="GA80" i="16"/>
  <c r="GA76" i="16"/>
  <c r="GA72" i="16"/>
  <c r="GA68" i="16"/>
  <c r="GA48" i="16"/>
  <c r="GA21" i="16"/>
  <c r="GA17" i="16"/>
  <c r="GA14" i="16"/>
  <c r="GA12" i="16"/>
  <c r="GA8" i="16"/>
  <c r="GA5" i="16"/>
  <c r="FX138" i="16"/>
  <c r="FX135" i="16"/>
  <c r="FX133" i="16"/>
  <c r="FX130" i="16"/>
  <c r="FX128" i="16"/>
  <c r="FX126" i="16"/>
  <c r="FX122" i="16"/>
  <c r="FX121" i="16"/>
  <c r="FX112" i="16"/>
  <c r="FX99" i="16"/>
  <c r="FX86" i="16"/>
  <c r="FX80" i="16"/>
  <c r="FX76" i="16"/>
  <c r="FX72" i="16"/>
  <c r="FX68" i="16"/>
  <c r="FX48" i="16"/>
  <c r="FX21" i="16"/>
  <c r="FX17" i="16"/>
  <c r="FX14" i="16"/>
  <c r="FX12" i="16"/>
  <c r="FX8" i="16"/>
  <c r="FX5" i="16"/>
  <c r="FU138" i="16"/>
  <c r="FU135" i="16"/>
  <c r="FU133" i="16"/>
  <c r="FU130" i="16"/>
  <c r="FU128" i="16"/>
  <c r="FU126" i="16"/>
  <c r="FU122" i="16"/>
  <c r="FU112" i="16"/>
  <c r="FU99" i="16"/>
  <c r="FU86" i="16"/>
  <c r="FU80" i="16"/>
  <c r="FU76" i="16"/>
  <c r="FU72" i="16"/>
  <c r="FU68" i="16"/>
  <c r="FU48" i="16"/>
  <c r="FU21" i="16"/>
  <c r="FU17" i="16"/>
  <c r="FU14" i="16"/>
  <c r="FU12" i="16"/>
  <c r="FU8" i="16"/>
  <c r="FU5" i="16"/>
  <c r="FR138" i="16"/>
  <c r="FR135" i="16"/>
  <c r="FR133" i="16"/>
  <c r="FR130" i="16"/>
  <c r="FR128" i="16"/>
  <c r="FR126" i="16"/>
  <c r="FR122" i="16"/>
  <c r="FR112" i="16"/>
  <c r="FR99" i="16"/>
  <c r="FR86" i="16"/>
  <c r="FR80" i="16"/>
  <c r="FR76" i="16"/>
  <c r="FR72" i="16"/>
  <c r="FR68" i="16"/>
  <c r="FR48" i="16"/>
  <c r="FR21" i="16"/>
  <c r="FR17" i="16"/>
  <c r="FR14" i="16"/>
  <c r="FR12" i="16"/>
  <c r="FR8" i="16"/>
  <c r="FR5" i="16"/>
  <c r="FO138" i="16"/>
  <c r="FO135" i="16"/>
  <c r="FO133" i="16"/>
  <c r="FO130" i="16"/>
  <c r="FO128" i="16"/>
  <c r="FO126" i="16"/>
  <c r="FO122" i="16"/>
  <c r="FO112" i="16"/>
  <c r="FO99" i="16"/>
  <c r="FO86" i="16"/>
  <c r="FO80" i="16"/>
  <c r="FO76" i="16"/>
  <c r="FO72" i="16"/>
  <c r="FO68" i="16"/>
  <c r="FO48" i="16"/>
  <c r="FO21" i="16"/>
  <c r="FO17" i="16"/>
  <c r="FO14" i="16"/>
  <c r="FO12" i="16"/>
  <c r="FO8" i="16"/>
  <c r="FO5" i="16"/>
  <c r="FL138" i="16"/>
  <c r="FL135" i="16"/>
  <c r="FL133" i="16"/>
  <c r="FL130" i="16"/>
  <c r="FL128" i="16"/>
  <c r="FL126" i="16"/>
  <c r="FL122" i="16"/>
  <c r="FL112" i="16"/>
  <c r="FL99" i="16"/>
  <c r="FL86" i="16"/>
  <c r="FL80" i="16"/>
  <c r="FL76" i="16"/>
  <c r="FL72" i="16"/>
  <c r="FL68" i="16"/>
  <c r="FL48" i="16"/>
  <c r="FL21" i="16"/>
  <c r="FL17" i="16"/>
  <c r="FL14" i="16"/>
  <c r="FL12" i="16"/>
  <c r="FL8" i="16"/>
  <c r="FL5" i="16"/>
  <c r="FI135" i="16"/>
  <c r="FI133" i="16"/>
  <c r="FI130" i="16"/>
  <c r="FI128" i="16"/>
  <c r="FI126" i="16"/>
  <c r="FI122" i="16"/>
  <c r="FI112" i="16"/>
  <c r="FI99" i="16"/>
  <c r="FI86" i="16"/>
  <c r="FI80" i="16"/>
  <c r="FI76" i="16"/>
  <c r="FI72" i="16"/>
  <c r="FI68" i="16"/>
  <c r="FI48" i="16"/>
  <c r="FI21" i="16"/>
  <c r="FI17" i="16"/>
  <c r="FI14" i="16"/>
  <c r="FI12" i="16"/>
  <c r="FI8" i="16"/>
  <c r="FI5" i="16"/>
  <c r="FF135" i="16"/>
  <c r="FF133" i="16"/>
  <c r="FF130" i="16"/>
  <c r="FF128" i="16"/>
  <c r="FF126" i="16"/>
  <c r="FF122" i="16"/>
  <c r="FF112" i="16"/>
  <c r="FF99" i="16"/>
  <c r="FF86" i="16"/>
  <c r="FF80" i="16"/>
  <c r="FF76" i="16"/>
  <c r="FF72" i="16"/>
  <c r="FF68" i="16"/>
  <c r="FF48" i="16"/>
  <c r="FF21" i="16"/>
  <c r="FF17" i="16"/>
  <c r="FF14" i="16"/>
  <c r="FF12" i="16"/>
  <c r="FF8" i="16"/>
  <c r="FF5" i="16"/>
  <c r="FC135" i="16"/>
  <c r="FC133" i="16"/>
  <c r="FC130" i="16"/>
  <c r="FC128" i="16"/>
  <c r="FC126" i="16"/>
  <c r="FC122" i="16"/>
  <c r="FC112" i="16"/>
  <c r="FC99" i="16"/>
  <c r="FC86" i="16"/>
  <c r="FC80" i="16"/>
  <c r="FC76" i="16"/>
  <c r="FC72" i="16"/>
  <c r="FC68" i="16"/>
  <c r="FC48" i="16"/>
  <c r="FC21" i="16"/>
  <c r="FC17" i="16"/>
  <c r="FC14" i="16"/>
  <c r="FC12" i="16"/>
  <c r="FC8" i="16"/>
  <c r="FC5" i="16"/>
  <c r="EN135" i="16"/>
  <c r="EN133" i="16"/>
  <c r="EN130" i="16"/>
  <c r="EN128" i="16"/>
  <c r="EN126" i="16"/>
  <c r="EN122" i="16"/>
  <c r="EN112" i="16"/>
  <c r="EN99" i="16"/>
  <c r="EN86" i="16"/>
  <c r="EN80" i="16"/>
  <c r="EN76" i="16"/>
  <c r="EN72" i="16"/>
  <c r="EN68" i="16"/>
  <c r="EN48" i="16"/>
  <c r="EN21" i="16"/>
  <c r="EN17" i="16"/>
  <c r="EN14" i="16"/>
  <c r="EN12" i="16"/>
  <c r="EN8" i="16"/>
  <c r="EN5" i="16"/>
  <c r="EK138" i="16"/>
  <c r="EK135" i="16"/>
  <c r="EK133" i="16"/>
  <c r="EK130" i="16"/>
  <c r="EK128" i="16"/>
  <c r="EK126" i="16"/>
  <c r="EK122" i="16"/>
  <c r="EK112" i="16"/>
  <c r="EK99" i="16"/>
  <c r="EK86" i="16"/>
  <c r="EK80" i="16"/>
  <c r="EK76" i="16"/>
  <c r="EK72" i="16"/>
  <c r="EK68" i="16"/>
  <c r="EK48" i="16"/>
  <c r="EK21" i="16"/>
  <c r="EK17" i="16"/>
  <c r="EK14" i="16"/>
  <c r="EK12" i="16"/>
  <c r="EK8" i="16"/>
  <c r="EK5" i="16"/>
  <c r="EH138" i="16"/>
  <c r="EH135" i="16"/>
  <c r="EH133" i="16"/>
  <c r="EH130" i="16"/>
  <c r="EH128" i="16"/>
  <c r="EH126" i="16"/>
  <c r="EH122" i="16"/>
  <c r="EH112" i="16"/>
  <c r="EH99" i="16"/>
  <c r="EH86" i="16"/>
  <c r="EH80" i="16"/>
  <c r="EH76" i="16"/>
  <c r="EH72" i="16"/>
  <c r="EH68" i="16"/>
  <c r="EH48" i="16"/>
  <c r="EH21" i="16"/>
  <c r="EH17" i="16"/>
  <c r="EH14" i="16"/>
  <c r="EH12" i="16"/>
  <c r="EH8" i="16"/>
  <c r="EH5" i="16"/>
  <c r="EE138" i="16"/>
  <c r="EE135" i="16"/>
  <c r="EE133" i="16"/>
  <c r="EE130" i="16"/>
  <c r="EE128" i="16"/>
  <c r="EE126" i="16"/>
  <c r="EE122" i="16"/>
  <c r="EE112" i="16"/>
  <c r="EE99" i="16"/>
  <c r="EE86" i="16"/>
  <c r="EE80" i="16"/>
  <c r="EE76" i="16"/>
  <c r="EE72" i="16"/>
  <c r="EE68" i="16"/>
  <c r="EE48" i="16"/>
  <c r="EE21" i="16"/>
  <c r="EE17" i="16"/>
  <c r="EE14" i="16"/>
  <c r="EE12" i="16"/>
  <c r="EE8" i="16"/>
  <c r="EE5" i="16"/>
  <c r="EB138" i="16"/>
  <c r="EB135" i="16"/>
  <c r="EB133" i="16"/>
  <c r="EB130" i="16"/>
  <c r="EB128" i="16"/>
  <c r="EB126" i="16"/>
  <c r="EB122" i="16"/>
  <c r="EB112" i="16"/>
  <c r="EB99" i="16"/>
  <c r="EB86" i="16"/>
  <c r="EB80" i="16"/>
  <c r="EB76" i="16"/>
  <c r="EB72" i="16"/>
  <c r="EB68" i="16"/>
  <c r="EB48" i="16"/>
  <c r="EB21" i="16"/>
  <c r="EB17" i="16"/>
  <c r="EB14" i="16"/>
  <c r="EB12" i="16"/>
  <c r="EB8" i="16"/>
  <c r="EB5" i="16"/>
  <c r="DY138" i="16"/>
  <c r="DY135" i="16"/>
  <c r="DY133" i="16"/>
  <c r="DY130" i="16"/>
  <c r="DY128" i="16"/>
  <c r="DY126" i="16"/>
  <c r="DY122" i="16"/>
  <c r="DY112" i="16"/>
  <c r="DY99" i="16"/>
  <c r="DY86" i="16"/>
  <c r="DY80" i="16"/>
  <c r="DY76" i="16"/>
  <c r="DY72" i="16"/>
  <c r="DY68" i="16"/>
  <c r="DY48" i="16"/>
  <c r="DY21" i="16"/>
  <c r="DY17" i="16"/>
  <c r="DY14" i="16"/>
  <c r="DY12" i="16"/>
  <c r="DY8" i="16"/>
  <c r="DY5" i="16"/>
  <c r="DV135" i="16"/>
  <c r="DV133" i="16"/>
  <c r="DV130" i="16"/>
  <c r="DV128" i="16"/>
  <c r="DV126" i="16"/>
  <c r="DV122" i="16"/>
  <c r="DV112" i="16"/>
  <c r="DV99" i="16"/>
  <c r="DV86" i="16"/>
  <c r="DV80" i="16"/>
  <c r="DV76" i="16"/>
  <c r="DV72" i="16"/>
  <c r="DV68" i="16"/>
  <c r="DV48" i="16"/>
  <c r="DV21" i="16"/>
  <c r="DV17" i="16"/>
  <c r="DV14" i="16"/>
  <c r="DV12" i="16"/>
  <c r="DV8" i="16"/>
  <c r="DV5" i="16"/>
  <c r="DS135" i="16"/>
  <c r="DS133" i="16"/>
  <c r="DS130" i="16"/>
  <c r="DS128" i="16"/>
  <c r="DS126" i="16"/>
  <c r="DS122" i="16"/>
  <c r="DS112" i="16"/>
  <c r="DS99" i="16"/>
  <c r="DS86" i="16"/>
  <c r="DS80" i="16"/>
  <c r="DS76" i="16"/>
  <c r="DS72" i="16"/>
  <c r="DS68" i="16"/>
  <c r="DS48" i="16"/>
  <c r="DS21" i="16"/>
  <c r="DS17" i="16"/>
  <c r="DS14" i="16"/>
  <c r="DS12" i="16"/>
  <c r="DS8" i="16"/>
  <c r="DS5" i="16"/>
  <c r="DP135" i="16"/>
  <c r="DP133" i="16"/>
  <c r="DP130" i="16"/>
  <c r="DP128" i="16"/>
  <c r="DP126" i="16"/>
  <c r="DP122" i="16"/>
  <c r="DP112" i="16"/>
  <c r="DP99" i="16"/>
  <c r="DP86" i="16"/>
  <c r="DP80" i="16"/>
  <c r="DP76" i="16"/>
  <c r="DP72" i="16"/>
  <c r="DP68" i="16"/>
  <c r="DP48" i="16"/>
  <c r="DP21" i="16"/>
  <c r="DP17" i="16"/>
  <c r="DP14" i="16"/>
  <c r="DP12" i="16"/>
  <c r="DP8" i="16"/>
  <c r="DP5" i="16"/>
  <c r="DA135" i="16"/>
  <c r="DA133" i="16"/>
  <c r="DA130" i="16"/>
  <c r="DA128" i="16"/>
  <c r="DA126" i="16"/>
  <c r="DA122" i="16"/>
  <c r="DA112" i="16"/>
  <c r="DA99" i="16"/>
  <c r="DA86" i="16"/>
  <c r="DA80" i="16"/>
  <c r="DA76" i="16"/>
  <c r="DA72" i="16"/>
  <c r="DA68" i="16"/>
  <c r="DA48" i="16"/>
  <c r="DA21" i="16"/>
  <c r="DA17" i="16"/>
  <c r="DA14" i="16"/>
  <c r="DA12" i="16"/>
  <c r="DA8" i="16"/>
  <c r="DA5" i="16"/>
  <c r="BK138" i="16"/>
  <c r="BK135" i="16"/>
  <c r="BK133" i="16"/>
  <c r="BK130" i="16"/>
  <c r="BK128" i="16"/>
  <c r="BK126" i="16"/>
  <c r="BK122" i="16"/>
  <c r="BK112" i="16"/>
  <c r="BK99" i="16"/>
  <c r="BK86" i="16"/>
  <c r="BK80" i="16"/>
  <c r="BK76" i="16"/>
  <c r="BK72" i="16"/>
  <c r="BK68" i="16"/>
  <c r="BK59" i="16"/>
  <c r="BK48" i="16" s="1"/>
  <c r="BK21" i="16"/>
  <c r="BK17" i="16"/>
  <c r="BK14" i="16"/>
  <c r="BK12" i="16"/>
  <c r="BK8" i="16"/>
  <c r="BK5" i="16"/>
  <c r="BH138" i="16"/>
  <c r="BH135" i="16"/>
  <c r="BH133" i="16"/>
  <c r="BH130" i="16"/>
  <c r="BH128" i="16"/>
  <c r="BH126" i="16"/>
  <c r="BH122" i="16"/>
  <c r="BH112" i="16"/>
  <c r="BH99" i="16"/>
  <c r="BH86" i="16"/>
  <c r="BH80" i="16"/>
  <c r="BH76" i="16"/>
  <c r="BH72" i="16"/>
  <c r="BH68" i="16"/>
  <c r="BH48" i="16"/>
  <c r="BH21" i="16"/>
  <c r="BH17" i="16"/>
  <c r="BH14" i="16"/>
  <c r="BH12" i="16"/>
  <c r="BH8" i="16"/>
  <c r="BH5" i="16"/>
  <c r="BE138" i="16"/>
  <c r="BE135" i="16"/>
  <c r="BE133" i="16"/>
  <c r="BE130" i="16"/>
  <c r="BE128" i="16"/>
  <c r="BE126" i="16"/>
  <c r="BE122" i="16"/>
  <c r="BE112" i="16"/>
  <c r="BE99" i="16"/>
  <c r="BE86" i="16"/>
  <c r="BE80" i="16"/>
  <c r="BE76" i="16"/>
  <c r="BE72" i="16"/>
  <c r="BE68" i="16"/>
  <c r="BE48" i="16"/>
  <c r="BE21" i="16"/>
  <c r="BE17" i="16"/>
  <c r="BE14" i="16"/>
  <c r="BE12" i="16"/>
  <c r="BE8" i="16"/>
  <c r="BE5" i="16"/>
  <c r="BB138" i="16"/>
  <c r="BB135" i="16"/>
  <c r="BB133" i="16"/>
  <c r="BB130" i="16"/>
  <c r="BB128" i="16"/>
  <c r="BB126" i="16"/>
  <c r="BB122" i="16"/>
  <c r="BB112" i="16"/>
  <c r="BB99" i="16"/>
  <c r="BB86" i="16"/>
  <c r="BB80" i="16"/>
  <c r="BB76" i="16"/>
  <c r="BB72" i="16"/>
  <c r="BB68" i="16"/>
  <c r="BB48" i="16"/>
  <c r="BB21" i="16"/>
  <c r="BB17" i="16"/>
  <c r="BB14" i="16"/>
  <c r="BB12" i="16"/>
  <c r="BB8" i="16"/>
  <c r="BB5" i="16"/>
  <c r="AY138" i="16"/>
  <c r="AY135" i="16"/>
  <c r="AY133" i="16"/>
  <c r="AY130" i="16"/>
  <c r="AY128" i="16"/>
  <c r="AY126" i="16"/>
  <c r="AY122" i="16"/>
  <c r="AY112" i="16"/>
  <c r="AY99" i="16"/>
  <c r="AY86" i="16"/>
  <c r="AY80" i="16"/>
  <c r="AY76" i="16"/>
  <c r="AY72" i="16"/>
  <c r="AY68" i="16"/>
  <c r="AY48" i="16"/>
  <c r="AY21" i="16"/>
  <c r="AY17" i="16"/>
  <c r="AY14" i="16"/>
  <c r="AY12" i="16"/>
  <c r="AY8" i="16"/>
  <c r="AY5" i="16"/>
  <c r="AV135" i="16"/>
  <c r="AV133" i="16"/>
  <c r="AV130" i="16"/>
  <c r="AV128" i="16"/>
  <c r="AV126" i="16"/>
  <c r="AV122" i="16"/>
  <c r="AV112" i="16"/>
  <c r="AV99" i="16"/>
  <c r="AV86" i="16"/>
  <c r="AV80" i="16"/>
  <c r="AV76" i="16"/>
  <c r="AV72" i="16"/>
  <c r="AV68" i="16"/>
  <c r="AV48" i="16"/>
  <c r="AV21" i="16"/>
  <c r="AV17" i="16"/>
  <c r="AV14" i="16"/>
  <c r="AV12" i="16"/>
  <c r="AV8" i="16"/>
  <c r="AV5" i="16"/>
  <c r="AS135" i="16"/>
  <c r="AS133" i="16"/>
  <c r="AS130" i="16"/>
  <c r="AS128" i="16"/>
  <c r="AS126" i="16"/>
  <c r="AS122" i="16"/>
  <c r="AS112" i="16"/>
  <c r="AS99" i="16"/>
  <c r="AS86" i="16"/>
  <c r="AS80" i="16"/>
  <c r="AS76" i="16"/>
  <c r="AS72" i="16"/>
  <c r="AS68" i="16"/>
  <c r="AS48" i="16"/>
  <c r="AS21" i="16"/>
  <c r="AS17" i="16"/>
  <c r="AS14" i="16"/>
  <c r="AS12" i="16"/>
  <c r="AS8" i="16"/>
  <c r="AS5" i="16"/>
  <c r="AP135" i="16"/>
  <c r="AP133" i="16"/>
  <c r="AP130" i="16"/>
  <c r="AP128" i="16"/>
  <c r="AP126" i="16"/>
  <c r="AP122" i="16"/>
  <c r="AP112" i="16"/>
  <c r="AP99" i="16"/>
  <c r="AP86" i="16"/>
  <c r="AP80" i="16"/>
  <c r="AP76" i="16"/>
  <c r="AP72" i="16"/>
  <c r="AP68" i="16"/>
  <c r="AP48" i="16"/>
  <c r="AP21" i="16"/>
  <c r="AP17" i="16"/>
  <c r="AP14" i="16"/>
  <c r="AP12" i="16"/>
  <c r="AP8" i="16"/>
  <c r="AP5" i="16"/>
  <c r="BN135" i="16"/>
  <c r="BN133" i="16"/>
  <c r="BN130" i="16"/>
  <c r="BN128" i="16"/>
  <c r="BN126" i="16"/>
  <c r="BN122" i="16"/>
  <c r="BN112" i="16"/>
  <c r="BN99" i="16"/>
  <c r="BN86" i="16"/>
  <c r="BN80" i="16"/>
  <c r="BN76" i="16"/>
  <c r="BN72" i="16"/>
  <c r="BN68" i="16"/>
  <c r="BN48" i="16"/>
  <c r="BN21" i="16"/>
  <c r="BN17" i="16"/>
  <c r="BN14" i="16"/>
  <c r="BN12" i="16"/>
  <c r="BN8" i="16"/>
  <c r="BN5" i="16"/>
  <c r="CX138" i="16"/>
  <c r="CX135" i="16"/>
  <c r="CX133" i="16"/>
  <c r="CX130" i="16"/>
  <c r="CX128" i="16"/>
  <c r="CX126" i="16"/>
  <c r="CX122" i="16"/>
  <c r="CX112" i="16"/>
  <c r="CX99" i="16"/>
  <c r="CX86" i="16"/>
  <c r="CX80" i="16"/>
  <c r="CX76" i="16"/>
  <c r="CX72" i="16"/>
  <c r="CX68" i="16"/>
  <c r="CX59" i="16"/>
  <c r="CX21" i="16"/>
  <c r="CX17" i="16"/>
  <c r="CX14" i="16"/>
  <c r="CX12" i="16"/>
  <c r="CX8" i="16"/>
  <c r="CX5" i="16"/>
  <c r="CU138" i="16"/>
  <c r="CU135" i="16"/>
  <c r="CU133" i="16"/>
  <c r="CU130" i="16"/>
  <c r="CU128" i="16"/>
  <c r="CU126" i="16"/>
  <c r="CU122" i="16"/>
  <c r="CU112" i="16"/>
  <c r="CU99" i="16"/>
  <c r="CU86" i="16"/>
  <c r="CU80" i="16"/>
  <c r="CU76" i="16"/>
  <c r="CU72" i="16"/>
  <c r="CU68" i="16"/>
  <c r="CU48" i="16"/>
  <c r="CU21" i="16"/>
  <c r="CU17" i="16"/>
  <c r="CU14" i="16"/>
  <c r="CU12" i="16"/>
  <c r="CU8" i="16"/>
  <c r="CU5" i="16"/>
  <c r="CR138" i="16"/>
  <c r="CR135" i="16"/>
  <c r="CR133" i="16"/>
  <c r="CR130" i="16"/>
  <c r="CR128" i="16"/>
  <c r="CR126" i="16"/>
  <c r="CR122" i="16"/>
  <c r="CR112" i="16"/>
  <c r="CR99" i="16"/>
  <c r="CR86" i="16"/>
  <c r="CR80" i="16"/>
  <c r="CR76" i="16"/>
  <c r="CR72" i="16"/>
  <c r="CR68" i="16"/>
  <c r="CR48" i="16"/>
  <c r="CR21" i="16"/>
  <c r="CR17" i="16"/>
  <c r="CR14" i="16"/>
  <c r="CR12" i="16"/>
  <c r="CR8" i="16"/>
  <c r="CR5" i="16"/>
  <c r="CO138" i="16"/>
  <c r="CO135" i="16"/>
  <c r="CO133" i="16"/>
  <c r="CO130" i="16"/>
  <c r="CO128" i="16"/>
  <c r="CO126" i="16"/>
  <c r="CO122" i="16"/>
  <c r="CO112" i="16"/>
  <c r="CO99" i="16"/>
  <c r="CO86" i="16"/>
  <c r="CO80" i="16"/>
  <c r="CO76" i="16"/>
  <c r="CO72" i="16"/>
  <c r="CO68" i="16"/>
  <c r="CO48" i="16"/>
  <c r="CO21" i="16"/>
  <c r="CO17" i="16"/>
  <c r="CO14" i="16"/>
  <c r="CO12" i="16"/>
  <c r="CO8" i="16"/>
  <c r="CO5" i="16"/>
  <c r="CL138" i="16"/>
  <c r="CL135" i="16"/>
  <c r="CL133" i="16"/>
  <c r="CL130" i="16"/>
  <c r="CL128" i="16"/>
  <c r="CL126" i="16"/>
  <c r="CL122" i="16"/>
  <c r="CL112" i="16"/>
  <c r="CL99" i="16"/>
  <c r="CL86" i="16"/>
  <c r="CL80" i="16"/>
  <c r="CL76" i="16"/>
  <c r="CL72" i="16"/>
  <c r="CL68" i="16"/>
  <c r="CL48" i="16"/>
  <c r="CL21" i="16"/>
  <c r="CL17" i="16"/>
  <c r="CL14" i="16"/>
  <c r="CL12" i="16"/>
  <c r="CL8" i="16"/>
  <c r="CL5" i="16"/>
  <c r="CI138" i="16"/>
  <c r="CI135" i="16"/>
  <c r="CI133" i="16"/>
  <c r="CI130" i="16"/>
  <c r="CI128" i="16"/>
  <c r="CI126" i="16"/>
  <c r="CI122" i="16"/>
  <c r="CI112" i="16"/>
  <c r="CI99" i="16"/>
  <c r="CI86" i="16"/>
  <c r="CI80" i="16"/>
  <c r="CI76" i="16"/>
  <c r="CI72" i="16"/>
  <c r="CI68" i="16"/>
  <c r="CI48" i="16"/>
  <c r="CI21" i="16"/>
  <c r="CI17" i="16"/>
  <c r="CI14" i="16"/>
  <c r="CI12" i="16"/>
  <c r="CI8" i="16"/>
  <c r="CI5" i="16"/>
  <c r="CF138" i="16"/>
  <c r="CF135" i="16"/>
  <c r="CF133" i="16"/>
  <c r="CF130" i="16"/>
  <c r="CF128" i="16"/>
  <c r="CF126" i="16"/>
  <c r="CF122" i="16"/>
  <c r="CF112" i="16"/>
  <c r="CF99" i="16"/>
  <c r="CF86" i="16"/>
  <c r="CF80" i="16"/>
  <c r="CF76" i="16"/>
  <c r="CF72" i="16"/>
  <c r="CF68" i="16"/>
  <c r="CF48" i="16"/>
  <c r="CF21" i="16"/>
  <c r="CF17" i="16"/>
  <c r="CF14" i="16"/>
  <c r="CF12" i="16"/>
  <c r="CF8" i="16"/>
  <c r="CF5" i="16"/>
  <c r="CC135" i="16"/>
  <c r="CC133" i="16"/>
  <c r="CC130" i="16"/>
  <c r="CC128" i="16"/>
  <c r="CC126" i="16"/>
  <c r="CC122" i="16"/>
  <c r="CC112" i="16"/>
  <c r="CC99" i="16"/>
  <c r="CC86" i="16"/>
  <c r="CC80" i="16"/>
  <c r="CC76" i="16"/>
  <c r="CC72" i="16"/>
  <c r="CC68" i="16"/>
  <c r="CC48" i="16"/>
  <c r="CC21" i="16"/>
  <c r="CC17" i="16"/>
  <c r="CC14" i="16"/>
  <c r="CC12" i="16"/>
  <c r="CC8" i="16"/>
  <c r="CC5" i="16"/>
  <c r="AA135" i="16"/>
  <c r="AA133" i="16"/>
  <c r="AA130" i="16"/>
  <c r="AA128" i="16"/>
  <c r="AA126" i="16"/>
  <c r="AA122" i="16"/>
  <c r="AA112" i="16"/>
  <c r="AA99" i="16"/>
  <c r="AA86" i="16"/>
  <c r="AA80" i="16"/>
  <c r="AA76" i="16"/>
  <c r="AA72" i="16"/>
  <c r="AA68" i="16"/>
  <c r="AA60" i="16"/>
  <c r="AA48" i="16"/>
  <c r="AA21" i="16"/>
  <c r="AA17" i="16"/>
  <c r="AA14" i="16"/>
  <c r="AA12" i="16"/>
  <c r="AA8" i="16"/>
  <c r="AA5" i="16"/>
  <c r="X135" i="16"/>
  <c r="X133" i="16"/>
  <c r="X130" i="16"/>
  <c r="X128" i="16"/>
  <c r="X126" i="16"/>
  <c r="X122" i="16"/>
  <c r="X112" i="16"/>
  <c r="X99" i="16"/>
  <c r="X86" i="16"/>
  <c r="X80" i="16"/>
  <c r="X76" i="16"/>
  <c r="X72" i="16"/>
  <c r="X68" i="16"/>
  <c r="X60" i="16"/>
  <c r="X48" i="16"/>
  <c r="X21" i="16"/>
  <c r="X17" i="16"/>
  <c r="X14" i="16"/>
  <c r="X12" i="16"/>
  <c r="X8" i="16"/>
  <c r="X5" i="16"/>
  <c r="U135" i="16"/>
  <c r="U133" i="16"/>
  <c r="U130" i="16"/>
  <c r="U128" i="16"/>
  <c r="U126" i="16"/>
  <c r="U122" i="16"/>
  <c r="U112" i="16"/>
  <c r="U99" i="16"/>
  <c r="U86" i="16"/>
  <c r="U80" i="16"/>
  <c r="U76" i="16"/>
  <c r="U72" i="16"/>
  <c r="U68" i="16"/>
  <c r="U60" i="16"/>
  <c r="U48" i="16"/>
  <c r="U21" i="16"/>
  <c r="U17" i="16"/>
  <c r="U14" i="16"/>
  <c r="U12" i="16"/>
  <c r="U8" i="16"/>
  <c r="U5" i="16"/>
  <c r="R135" i="16"/>
  <c r="R133" i="16"/>
  <c r="R130" i="16"/>
  <c r="R128" i="16"/>
  <c r="R126" i="16"/>
  <c r="R122" i="16"/>
  <c r="R112" i="16"/>
  <c r="R99" i="16"/>
  <c r="R86" i="16"/>
  <c r="R80" i="16"/>
  <c r="R76" i="16"/>
  <c r="R72" i="16"/>
  <c r="R68" i="16"/>
  <c r="R60" i="16"/>
  <c r="R48" i="16"/>
  <c r="R21" i="16"/>
  <c r="R17" i="16"/>
  <c r="R14" i="16"/>
  <c r="R12" i="16"/>
  <c r="R8" i="16"/>
  <c r="R5" i="16"/>
  <c r="O135" i="16"/>
  <c r="O133" i="16"/>
  <c r="O130" i="16"/>
  <c r="O128" i="16"/>
  <c r="O126" i="16"/>
  <c r="O122" i="16"/>
  <c r="O112" i="16"/>
  <c r="O99" i="16"/>
  <c r="O86" i="16"/>
  <c r="O80" i="16"/>
  <c r="O76" i="16"/>
  <c r="O72" i="16"/>
  <c r="O68" i="16"/>
  <c r="O60" i="16"/>
  <c r="O48" i="16"/>
  <c r="O21" i="16"/>
  <c r="O17" i="16"/>
  <c r="O14" i="16"/>
  <c r="O12" i="16"/>
  <c r="O8" i="16"/>
  <c r="O5" i="16"/>
  <c r="L135" i="16"/>
  <c r="L133" i="16"/>
  <c r="L130" i="16"/>
  <c r="L128" i="16"/>
  <c r="L126" i="16"/>
  <c r="L122" i="16"/>
  <c r="L112" i="16"/>
  <c r="L99" i="16"/>
  <c r="L86" i="16"/>
  <c r="L80" i="16"/>
  <c r="L76" i="16"/>
  <c r="L72" i="16"/>
  <c r="L68" i="16"/>
  <c r="L60" i="16"/>
  <c r="L48" i="16"/>
  <c r="L21" i="16"/>
  <c r="L17" i="16"/>
  <c r="L14" i="16"/>
  <c r="L12" i="16"/>
  <c r="L8" i="16"/>
  <c r="L5" i="16"/>
  <c r="J138" i="16"/>
  <c r="J135" i="16"/>
  <c r="J133" i="16"/>
  <c r="J130" i="16"/>
  <c r="J128" i="16"/>
  <c r="J126" i="16"/>
  <c r="J122" i="16"/>
  <c r="J112" i="16"/>
  <c r="J99" i="16"/>
  <c r="J86" i="16"/>
  <c r="J80" i="16"/>
  <c r="J76" i="16"/>
  <c r="J72" i="16"/>
  <c r="J68" i="16"/>
  <c r="J60" i="16"/>
  <c r="J48" i="16"/>
  <c r="J21" i="16"/>
  <c r="J17" i="16"/>
  <c r="J14" i="16"/>
  <c r="J12" i="16"/>
  <c r="J8" i="16"/>
  <c r="J5" i="16"/>
  <c r="G138" i="16"/>
  <c r="G135" i="16"/>
  <c r="G133" i="16"/>
  <c r="G130" i="16"/>
  <c r="G128" i="16"/>
  <c r="G126" i="16"/>
  <c r="G122" i="16"/>
  <c r="G112" i="16"/>
  <c r="G99" i="16"/>
  <c r="G86" i="16"/>
  <c r="G80" i="16"/>
  <c r="G76" i="16"/>
  <c r="G72" i="16"/>
  <c r="G68" i="16"/>
  <c r="G60" i="16"/>
  <c r="G48" i="16"/>
  <c r="G21" i="16"/>
  <c r="G17" i="16"/>
  <c r="G14" i="16"/>
  <c r="G12" i="16"/>
  <c r="G8" i="16"/>
  <c r="G5" i="16"/>
  <c r="D135" i="16"/>
  <c r="D133" i="16"/>
  <c r="D130" i="16"/>
  <c r="D128" i="16"/>
  <c r="D126" i="16"/>
  <c r="D122" i="16"/>
  <c r="D112" i="16"/>
  <c r="D99" i="16"/>
  <c r="D86" i="16"/>
  <c r="D80" i="16"/>
  <c r="D76" i="16"/>
  <c r="D72" i="16"/>
  <c r="D68" i="16"/>
  <c r="D60" i="16"/>
  <c r="D48" i="16"/>
  <c r="D21" i="16"/>
  <c r="D17" i="16"/>
  <c r="D14" i="16"/>
  <c r="D12" i="16"/>
  <c r="D8" i="16"/>
  <c r="D5" i="16"/>
  <c r="D19" i="23" l="1"/>
  <c r="D44" i="23"/>
  <c r="D54" i="23"/>
  <c r="D70" i="23"/>
  <c r="D81" i="23"/>
  <c r="D91" i="23"/>
  <c r="D101" i="23"/>
  <c r="D109" i="23"/>
  <c r="D110" i="23"/>
  <c r="D130" i="23"/>
  <c r="D37" i="23"/>
  <c r="D45" i="23"/>
  <c r="D55" i="23"/>
  <c r="D71" i="23"/>
  <c r="D83" i="23"/>
  <c r="D92" i="23"/>
  <c r="D102" i="23"/>
  <c r="D111" i="23"/>
  <c r="D131" i="23"/>
  <c r="D46" i="23"/>
  <c r="D56" i="23"/>
  <c r="D73" i="23"/>
  <c r="D84" i="23"/>
  <c r="D93" i="23"/>
  <c r="D103" i="23"/>
  <c r="D113" i="23"/>
  <c r="D7" i="23"/>
  <c r="D22" i="23"/>
  <c r="D30" i="23"/>
  <c r="D38" i="23"/>
  <c r="D10" i="23"/>
  <c r="D23" i="23"/>
  <c r="D31" i="23"/>
  <c r="D39" i="23"/>
  <c r="D49" i="23"/>
  <c r="D57" i="23"/>
  <c r="D62" i="23"/>
  <c r="D74" i="23"/>
  <c r="D85" i="23"/>
  <c r="D94" i="23"/>
  <c r="D104" i="23"/>
  <c r="D115" i="23"/>
  <c r="D28" i="23"/>
  <c r="D36" i="23"/>
  <c r="D29" i="23"/>
  <c r="D24" i="23"/>
  <c r="D58" i="23"/>
  <c r="D59" i="23"/>
  <c r="D63" i="23"/>
  <c r="D75" i="23"/>
  <c r="D87" i="23"/>
  <c r="D95" i="23"/>
  <c r="D105" i="23"/>
  <c r="D118" i="23"/>
  <c r="D122" i="23"/>
  <c r="D136" i="23"/>
  <c r="D6" i="23"/>
  <c r="D40" i="23"/>
  <c r="D50" i="23"/>
  <c r="D25" i="23"/>
  <c r="D33" i="23"/>
  <c r="D41" i="23"/>
  <c r="D51" i="23"/>
  <c r="D64" i="23"/>
  <c r="D77" i="23"/>
  <c r="D88" i="23"/>
  <c r="D96" i="23"/>
  <c r="D106" i="23"/>
  <c r="D119" i="23"/>
  <c r="D123" i="23"/>
  <c r="D32" i="23"/>
  <c r="D16" i="23"/>
  <c r="D26" i="23"/>
  <c r="D34" i="23"/>
  <c r="D42" i="23"/>
  <c r="D52" i="23"/>
  <c r="D65" i="23"/>
  <c r="D78" i="23"/>
  <c r="D89" i="23"/>
  <c r="D97" i="23"/>
  <c r="D107" i="23"/>
  <c r="D120" i="23"/>
  <c r="D20" i="23"/>
  <c r="D9" i="23"/>
  <c r="D11" i="23"/>
  <c r="D18" i="23"/>
  <c r="D27" i="23"/>
  <c r="D35" i="23"/>
  <c r="D43" i="23"/>
  <c r="D53" i="23"/>
  <c r="D69" i="23"/>
  <c r="D79" i="23"/>
  <c r="D90" i="23"/>
  <c r="D100" i="23"/>
  <c r="D108" i="23"/>
  <c r="D128" i="23"/>
  <c r="JP60" i="16"/>
  <c r="I61" i="23"/>
  <c r="JV60" i="16"/>
  <c r="Q61" i="23"/>
  <c r="KD60" i="16"/>
  <c r="Y61" i="23"/>
  <c r="KL60" i="16"/>
  <c r="J61" i="23"/>
  <c r="JW60" i="16"/>
  <c r="R61" i="23"/>
  <c r="KE60" i="16"/>
  <c r="Z61" i="23"/>
  <c r="KM60" i="16"/>
  <c r="K61" i="23"/>
  <c r="JX60" i="16"/>
  <c r="AA61" i="23"/>
  <c r="KN60" i="16"/>
  <c r="D61" i="23"/>
  <c r="JQ60" i="16"/>
  <c r="D60" i="23" s="1"/>
  <c r="L61" i="23"/>
  <c r="JY60" i="16"/>
  <c r="T61" i="23"/>
  <c r="KG60" i="16"/>
  <c r="KO60" i="16"/>
  <c r="E61" i="23"/>
  <c r="JR60" i="16"/>
  <c r="M61" i="23"/>
  <c r="JZ60" i="16"/>
  <c r="M60" i="23" s="1"/>
  <c r="U61" i="23"/>
  <c r="KH60" i="16"/>
  <c r="U60" i="23" s="1"/>
  <c r="F61" i="23"/>
  <c r="JS60" i="16"/>
  <c r="N61" i="23"/>
  <c r="KA60" i="16"/>
  <c r="V61" i="23"/>
  <c r="KI60" i="16"/>
  <c r="O61" i="23"/>
  <c r="KB60" i="16"/>
  <c r="G61" i="23"/>
  <c r="JT60" i="16"/>
  <c r="G60" i="23" s="1"/>
  <c r="W61" i="23"/>
  <c r="KJ60" i="16"/>
  <c r="H61" i="23"/>
  <c r="JU60" i="16"/>
  <c r="P61" i="23"/>
  <c r="KC60" i="16"/>
  <c r="P60" i="23" s="1"/>
  <c r="X61" i="23"/>
  <c r="KK60" i="16"/>
  <c r="X60" i="23" s="1"/>
  <c r="KK138" i="16"/>
  <c r="X137" i="23" s="1"/>
  <c r="AB43" i="23"/>
  <c r="AC43" i="23"/>
  <c r="AB53" i="23"/>
  <c r="AC53" i="23"/>
  <c r="AB79" i="23"/>
  <c r="AC79" i="23"/>
  <c r="AB100" i="23"/>
  <c r="AC100" i="23"/>
  <c r="AB128" i="23"/>
  <c r="AC128" i="23"/>
  <c r="AB110" i="23"/>
  <c r="AC110" i="23"/>
  <c r="AB130" i="23"/>
  <c r="AC130" i="23"/>
  <c r="AB55" i="23"/>
  <c r="AC55" i="23"/>
  <c r="AB131" i="23"/>
  <c r="AC131" i="23"/>
  <c r="AB56" i="23"/>
  <c r="AC56" i="23"/>
  <c r="AB93" i="23"/>
  <c r="AC93" i="23"/>
  <c r="AB113" i="23"/>
  <c r="AC113" i="23"/>
  <c r="AB36" i="23"/>
  <c r="AC36" i="23"/>
  <c r="AB49" i="23"/>
  <c r="AC49" i="23"/>
  <c r="AB74" i="23"/>
  <c r="AC74" i="23"/>
  <c r="AB104" i="23"/>
  <c r="AC104" i="23"/>
  <c r="AB115" i="23"/>
  <c r="AC115" i="23"/>
  <c r="AB120" i="23"/>
  <c r="AC120" i="23"/>
  <c r="AB135" i="23"/>
  <c r="AC135" i="23"/>
  <c r="AB136" i="23"/>
  <c r="AC136" i="23"/>
  <c r="AB87" i="23"/>
  <c r="AC87" i="23"/>
  <c r="AB118" i="23"/>
  <c r="AC118" i="23"/>
  <c r="AB54" i="23"/>
  <c r="AC54" i="23"/>
  <c r="AB15" i="23"/>
  <c r="AC15" i="23"/>
  <c r="AB51" i="23"/>
  <c r="AC51" i="23"/>
  <c r="AB88" i="23"/>
  <c r="AC88" i="23"/>
  <c r="AB106" i="23"/>
  <c r="AC106" i="23"/>
  <c r="AB119" i="23"/>
  <c r="AC119" i="23"/>
  <c r="AB123" i="23"/>
  <c r="AC123" i="23"/>
  <c r="AB26" i="23"/>
  <c r="AC26" i="23"/>
  <c r="AB97" i="23"/>
  <c r="AC97" i="23"/>
  <c r="AB126" i="23"/>
  <c r="AC126" i="23"/>
  <c r="AB61" i="23"/>
  <c r="AC61" i="23"/>
  <c r="AB62" i="23"/>
  <c r="AC62" i="23"/>
  <c r="AB64" i="23"/>
  <c r="AC64" i="23"/>
  <c r="KH128" i="16"/>
  <c r="U127" i="23" s="1"/>
  <c r="JT126" i="16"/>
  <c r="G125" i="23" s="1"/>
  <c r="JZ128" i="16"/>
  <c r="M127" i="23" s="1"/>
  <c r="JT133" i="16"/>
  <c r="G132" i="23" s="1"/>
  <c r="K159" i="4"/>
  <c r="KK59" i="16"/>
  <c r="X59" i="23" s="1"/>
  <c r="KH12" i="16"/>
  <c r="U12" i="23" s="1"/>
  <c r="KK133" i="16"/>
  <c r="X132" i="23" s="1"/>
  <c r="JZ135" i="16"/>
  <c r="M134" i="23" s="1"/>
  <c r="KN126" i="16"/>
  <c r="AA125" i="23" s="1"/>
  <c r="C56" i="23"/>
  <c r="C11" i="23"/>
  <c r="C23" i="23"/>
  <c r="C31" i="23"/>
  <c r="C39" i="23"/>
  <c r="C49" i="23"/>
  <c r="C57" i="23"/>
  <c r="C69" i="23"/>
  <c r="C79" i="23"/>
  <c r="C89" i="23"/>
  <c r="C97" i="23"/>
  <c r="C107" i="23"/>
  <c r="C119" i="23"/>
  <c r="C133" i="23"/>
  <c r="C38" i="23"/>
  <c r="C96" i="23"/>
  <c r="C24" i="23"/>
  <c r="C81" i="23"/>
  <c r="C46" i="23"/>
  <c r="C106" i="23"/>
  <c r="C32" i="23"/>
  <c r="C50" i="23"/>
  <c r="C90" i="23"/>
  <c r="C135" i="23"/>
  <c r="C15" i="23"/>
  <c r="C25" i="23"/>
  <c r="C33" i="23"/>
  <c r="C41" i="23"/>
  <c r="C51" i="23"/>
  <c r="C59" i="23"/>
  <c r="C71" i="23"/>
  <c r="C91" i="23"/>
  <c r="C101" i="23"/>
  <c r="C109" i="23"/>
  <c r="C122" i="23"/>
  <c r="C136" i="23"/>
  <c r="C30" i="23"/>
  <c r="C78" i="23"/>
  <c r="C118" i="23"/>
  <c r="C40" i="23"/>
  <c r="C70" i="23"/>
  <c r="C108" i="23"/>
  <c r="C16" i="23"/>
  <c r="C26" i="23"/>
  <c r="C34" i="23"/>
  <c r="C42" i="23"/>
  <c r="C52" i="23"/>
  <c r="C61" i="23"/>
  <c r="C73" i="23"/>
  <c r="C83" i="23"/>
  <c r="C92" i="23"/>
  <c r="C102" i="23"/>
  <c r="C110" i="23"/>
  <c r="C123" i="23"/>
  <c r="C10" i="23"/>
  <c r="C65" i="23"/>
  <c r="C131" i="23"/>
  <c r="C6" i="23"/>
  <c r="C18" i="23"/>
  <c r="C27" i="23"/>
  <c r="C35" i="23"/>
  <c r="C43" i="23"/>
  <c r="C53" i="23"/>
  <c r="C62" i="23"/>
  <c r="C74" i="23"/>
  <c r="C84" i="23"/>
  <c r="C93" i="23"/>
  <c r="C103" i="23"/>
  <c r="C111" i="23"/>
  <c r="C126" i="23"/>
  <c r="C22" i="23"/>
  <c r="C88" i="23"/>
  <c r="C13" i="23"/>
  <c r="C58" i="23"/>
  <c r="C100" i="23"/>
  <c r="C7" i="23"/>
  <c r="C19" i="23"/>
  <c r="C28" i="23"/>
  <c r="C36" i="23"/>
  <c r="C44" i="23"/>
  <c r="C54" i="23"/>
  <c r="C63" i="23"/>
  <c r="C75" i="23"/>
  <c r="C85" i="23"/>
  <c r="C94" i="23"/>
  <c r="C104" i="23"/>
  <c r="C113" i="23"/>
  <c r="C128" i="23"/>
  <c r="BN47" i="16"/>
  <c r="C9" i="23"/>
  <c r="C20" i="23"/>
  <c r="C29" i="23"/>
  <c r="C37" i="23"/>
  <c r="C45" i="23"/>
  <c r="C55" i="23"/>
  <c r="C64" i="23"/>
  <c r="C77" i="23"/>
  <c r="C87" i="23"/>
  <c r="C95" i="23"/>
  <c r="C105" i="23"/>
  <c r="C115" i="23"/>
  <c r="C130" i="23"/>
  <c r="KN133" i="16"/>
  <c r="AA132" i="23" s="1"/>
  <c r="KH68" i="16"/>
  <c r="U68" i="23" s="1"/>
  <c r="KC117" i="16"/>
  <c r="P117" i="23" s="1"/>
  <c r="JT128" i="16"/>
  <c r="G127" i="23" s="1"/>
  <c r="EN47" i="16"/>
  <c r="JZ12" i="16"/>
  <c r="M12" i="23" s="1"/>
  <c r="V159" i="4"/>
  <c r="V158" i="4" s="1"/>
  <c r="J159" i="4"/>
  <c r="J158" i="4" s="1"/>
  <c r="JZ133" i="16"/>
  <c r="M132" i="23" s="1"/>
  <c r="KH126" i="16"/>
  <c r="U125" i="23" s="1"/>
  <c r="KH133" i="16"/>
  <c r="U132" i="23" s="1"/>
  <c r="U116" i="16"/>
  <c r="KN128" i="16"/>
  <c r="AA127" i="23" s="1"/>
  <c r="CI116" i="16"/>
  <c r="JZ126" i="16"/>
  <c r="M125" i="23" s="1"/>
  <c r="D159" i="4"/>
  <c r="D158" i="4" s="1"/>
  <c r="S159" i="4"/>
  <c r="O159" i="4"/>
  <c r="G159" i="4"/>
  <c r="Y159" i="4"/>
  <c r="M159" i="4"/>
  <c r="M158" i="4" s="1"/>
  <c r="KN122" i="16"/>
  <c r="AA121" i="23" s="1"/>
  <c r="KC126" i="16"/>
  <c r="P125" i="23" s="1"/>
  <c r="KC133" i="16"/>
  <c r="P132" i="23" s="1"/>
  <c r="KH135" i="16"/>
  <c r="U134" i="23" s="1"/>
  <c r="KK126" i="16"/>
  <c r="X125" i="23" s="1"/>
  <c r="JT12" i="16"/>
  <c r="G12" i="23" s="1"/>
  <c r="JQ14" i="16"/>
  <c r="D14" i="23" s="1"/>
  <c r="D15" i="23"/>
  <c r="JQ135" i="16"/>
  <c r="D134" i="23" s="1"/>
  <c r="D135" i="23"/>
  <c r="KF135" i="16"/>
  <c r="S134" i="23" s="1"/>
  <c r="S136" i="23"/>
  <c r="HN116" i="16"/>
  <c r="BB116" i="16"/>
  <c r="JW112" i="16"/>
  <c r="J112" i="23" s="1"/>
  <c r="J113" i="23"/>
  <c r="KN14" i="16"/>
  <c r="AA14" i="23" s="1"/>
  <c r="AA16" i="23"/>
  <c r="KC12" i="16"/>
  <c r="P12" i="23" s="1"/>
  <c r="P13" i="23"/>
  <c r="KK12" i="16"/>
  <c r="X12" i="23" s="1"/>
  <c r="X13" i="23"/>
  <c r="KN68" i="16"/>
  <c r="AA68" i="23" s="1"/>
  <c r="AA69" i="23"/>
  <c r="GY116" i="16"/>
  <c r="JW12" i="16"/>
  <c r="J12" i="23" s="1"/>
  <c r="J13" i="23"/>
  <c r="KC14" i="16"/>
  <c r="P14" i="23" s="1"/>
  <c r="P15" i="23"/>
  <c r="JW126" i="16"/>
  <c r="J125" i="23" s="1"/>
  <c r="J126" i="23"/>
  <c r="KC128" i="16"/>
  <c r="P127" i="23" s="1"/>
  <c r="P128" i="23"/>
  <c r="KK128" i="16"/>
  <c r="X127" i="23" s="1"/>
  <c r="X128" i="23"/>
  <c r="JW133" i="16"/>
  <c r="J132" i="23" s="1"/>
  <c r="J133" i="23"/>
  <c r="JT5" i="16"/>
  <c r="G5" i="23" s="1"/>
  <c r="G7" i="23"/>
  <c r="KF12" i="16"/>
  <c r="S12" i="23" s="1"/>
  <c r="S13" i="23"/>
  <c r="KN12" i="16"/>
  <c r="AA12" i="23" s="1"/>
  <c r="AA13" i="23"/>
  <c r="X116" i="16"/>
  <c r="JZ5" i="16"/>
  <c r="M5" i="23" s="1"/>
  <c r="M7" i="23"/>
  <c r="JQ12" i="16"/>
  <c r="D12" i="23" s="1"/>
  <c r="D13" i="23"/>
  <c r="JQ126" i="16"/>
  <c r="D125" i="23" s="1"/>
  <c r="D126" i="23"/>
  <c r="JW128" i="16"/>
  <c r="J127" i="23" s="1"/>
  <c r="J128" i="23"/>
  <c r="JQ133" i="16"/>
  <c r="D132" i="23" s="1"/>
  <c r="D133" i="23"/>
  <c r="JW135" i="16"/>
  <c r="J134" i="23" s="1"/>
  <c r="J135" i="23"/>
  <c r="KK121" i="16"/>
  <c r="X120" i="23" s="1"/>
  <c r="JQ128" i="16"/>
  <c r="D127" i="23" s="1"/>
  <c r="AB159" i="4"/>
  <c r="KH5" i="16"/>
  <c r="U5" i="23" s="1"/>
  <c r="JZ17" i="16"/>
  <c r="M17" i="23" s="1"/>
  <c r="CI98" i="16"/>
  <c r="DA47" i="16"/>
  <c r="JA47" i="16"/>
  <c r="KC76" i="16"/>
  <c r="P76" i="23" s="1"/>
  <c r="KK76" i="16"/>
  <c r="X76" i="23" s="1"/>
  <c r="KH117" i="16"/>
  <c r="CF47" i="16"/>
  <c r="DY98" i="16"/>
  <c r="EK98" i="16"/>
  <c r="JW5" i="16"/>
  <c r="J5" i="23" s="1"/>
  <c r="O98" i="16"/>
  <c r="IF116" i="16"/>
  <c r="EK116" i="16"/>
  <c r="KC8" i="16"/>
  <c r="P8" i="23" s="1"/>
  <c r="KK8" i="16"/>
  <c r="X8" i="23" s="1"/>
  <c r="JT14" i="16"/>
  <c r="G14" i="23" s="1"/>
  <c r="KF17" i="16"/>
  <c r="S17" i="23" s="1"/>
  <c r="JZ122" i="16"/>
  <c r="M121" i="23" s="1"/>
  <c r="JZ130" i="16"/>
  <c r="M129" i="23" s="1"/>
  <c r="KH130" i="16"/>
  <c r="U129" i="23" s="1"/>
  <c r="KC135" i="16"/>
  <c r="P134" i="23" s="1"/>
  <c r="HK98" i="16"/>
  <c r="J116" i="16"/>
  <c r="KF117" i="16"/>
  <c r="S117" i="23" s="1"/>
  <c r="KN117" i="16"/>
  <c r="II98" i="16"/>
  <c r="FF47" i="16"/>
  <c r="KF21" i="16"/>
  <c r="S21" i="23" s="1"/>
  <c r="KH48" i="16"/>
  <c r="U48" i="23" s="1"/>
  <c r="KC80" i="16"/>
  <c r="P80" i="23" s="1"/>
  <c r="L98" i="16"/>
  <c r="CL98" i="16"/>
  <c r="GA47" i="16"/>
  <c r="IL47" i="16"/>
  <c r="D116" i="16"/>
  <c r="G98" i="16"/>
  <c r="EE47" i="16"/>
  <c r="HN47" i="16"/>
  <c r="GY47" i="16"/>
  <c r="HK47" i="16"/>
  <c r="IO47" i="16"/>
  <c r="EK67" i="16"/>
  <c r="EB116" i="16"/>
  <c r="CO116" i="16"/>
  <c r="CL47" i="16"/>
  <c r="BE47" i="16"/>
  <c r="JQ8" i="16"/>
  <c r="D8" i="23" s="1"/>
  <c r="KC68" i="16"/>
  <c r="P68" i="23" s="1"/>
  <c r="O125" i="16"/>
  <c r="JQ68" i="16"/>
  <c r="D68" i="23" s="1"/>
  <c r="AA47" i="16"/>
  <c r="CF98" i="16"/>
  <c r="GY98" i="16"/>
  <c r="HB47" i="16"/>
  <c r="IL98" i="16"/>
  <c r="JT112" i="16"/>
  <c r="G112" i="23" s="1"/>
  <c r="JZ8" i="16"/>
  <c r="M8" i="23" s="1"/>
  <c r="KF5" i="16"/>
  <c r="S5" i="23" s="1"/>
  <c r="KH17" i="16"/>
  <c r="U17" i="23" s="1"/>
  <c r="KH72" i="16"/>
  <c r="U72" i="23" s="1"/>
  <c r="KH122" i="16"/>
  <c r="U121" i="23" s="1"/>
  <c r="FX117" i="16"/>
  <c r="FX116" i="16" s="1"/>
  <c r="BK47" i="16"/>
  <c r="EB47" i="16"/>
  <c r="IX67" i="16"/>
  <c r="JQ72" i="16"/>
  <c r="D72" i="23" s="1"/>
  <c r="JZ80" i="16"/>
  <c r="M80" i="23" s="1"/>
  <c r="KN8" i="16"/>
  <c r="AA8" i="23" s="1"/>
  <c r="KN76" i="16"/>
  <c r="AA76" i="23" s="1"/>
  <c r="U98" i="16"/>
  <c r="AV47" i="16"/>
  <c r="EK47" i="16"/>
  <c r="FF98" i="16"/>
  <c r="JQ112" i="16"/>
  <c r="D112" i="23" s="1"/>
  <c r="KC72" i="16"/>
  <c r="P72" i="23" s="1"/>
  <c r="KH76" i="16"/>
  <c r="U76" i="23" s="1"/>
  <c r="KK130" i="16"/>
  <c r="KN130" i="16"/>
  <c r="FX98" i="16"/>
  <c r="KF48" i="16"/>
  <c r="S48" i="23" s="1"/>
  <c r="KN86" i="16"/>
  <c r="AA86" i="23" s="1"/>
  <c r="KN99" i="16"/>
  <c r="AA99" i="23" s="1"/>
  <c r="DV98" i="16"/>
  <c r="DA116" i="16"/>
  <c r="FO125" i="16"/>
  <c r="GS4" i="16"/>
  <c r="JT72" i="16"/>
  <c r="G72" i="23" s="1"/>
  <c r="JZ21" i="16"/>
  <c r="M21" i="23" s="1"/>
  <c r="JZ68" i="16"/>
  <c r="M68" i="23" s="1"/>
  <c r="KF14" i="16"/>
  <c r="S14" i="23" s="1"/>
  <c r="KF68" i="16"/>
  <c r="S68" i="23" s="1"/>
  <c r="KK17" i="16"/>
  <c r="X17" i="23" s="1"/>
  <c r="KN48" i="16"/>
  <c r="AA48" i="23" s="1"/>
  <c r="JW76" i="16"/>
  <c r="J76" i="23" s="1"/>
  <c r="R47" i="16"/>
  <c r="CC47" i="16"/>
  <c r="CX48" i="16"/>
  <c r="CX47" i="16" s="1"/>
  <c r="CX98" i="16"/>
  <c r="BN98" i="16"/>
  <c r="AY98" i="16"/>
  <c r="DS47" i="16"/>
  <c r="EH98" i="16"/>
  <c r="EN98" i="16"/>
  <c r="GS47" i="16"/>
  <c r="HH98" i="16"/>
  <c r="HN98" i="16"/>
  <c r="IR47" i="16"/>
  <c r="JA98" i="16"/>
  <c r="JT8" i="16"/>
  <c r="G8" i="23" s="1"/>
  <c r="JT117" i="16"/>
  <c r="G117" i="23" s="1"/>
  <c r="JW80" i="16"/>
  <c r="J80" i="23" s="1"/>
  <c r="KK80" i="16"/>
  <c r="X80" i="23" s="1"/>
  <c r="KK135" i="16"/>
  <c r="X134" i="23" s="1"/>
  <c r="JT135" i="16"/>
  <c r="G134" i="23" s="1"/>
  <c r="JW68" i="16"/>
  <c r="J68" i="23" s="1"/>
  <c r="JZ14" i="16"/>
  <c r="M14" i="23" s="1"/>
  <c r="KF8" i="16"/>
  <c r="S8" i="23" s="1"/>
  <c r="KH8" i="16"/>
  <c r="U8" i="23" s="1"/>
  <c r="FI98" i="16"/>
  <c r="GP47" i="16"/>
  <c r="HB98" i="16"/>
  <c r="HK116" i="16"/>
  <c r="II47" i="16"/>
  <c r="IL116" i="16"/>
  <c r="JA116" i="16"/>
  <c r="JQ76" i="16"/>
  <c r="D76" i="23" s="1"/>
  <c r="JT80" i="16"/>
  <c r="G80" i="23" s="1"/>
  <c r="JT122" i="16"/>
  <c r="G121" i="23" s="1"/>
  <c r="JW14" i="16"/>
  <c r="J14" i="23" s="1"/>
  <c r="JW72" i="16"/>
  <c r="J72" i="23" s="1"/>
  <c r="JZ72" i="16"/>
  <c r="M72" i="23" s="1"/>
  <c r="KC5" i="16"/>
  <c r="P5" i="23" s="1"/>
  <c r="KC130" i="16"/>
  <c r="KF76" i="16"/>
  <c r="S76" i="23" s="1"/>
  <c r="KF130" i="16"/>
  <c r="KH112" i="16"/>
  <c r="U112" i="23" s="1"/>
  <c r="KK5" i="16"/>
  <c r="X5" i="23" s="1"/>
  <c r="KK14" i="16"/>
  <c r="X14" i="23" s="1"/>
  <c r="KK72" i="16"/>
  <c r="X72" i="23" s="1"/>
  <c r="KN17" i="16"/>
  <c r="AA17" i="23" s="1"/>
  <c r="JQ80" i="16"/>
  <c r="D80" i="23" s="1"/>
  <c r="D47" i="16"/>
  <c r="JQ48" i="16"/>
  <c r="D48" i="23" s="1"/>
  <c r="J98" i="16"/>
  <c r="CX4" i="16"/>
  <c r="FC116" i="16"/>
  <c r="FO98" i="16"/>
  <c r="FU47" i="16"/>
  <c r="IC47" i="16"/>
  <c r="II125" i="16"/>
  <c r="JZ48" i="16"/>
  <c r="M48" i="23" s="1"/>
  <c r="KC112" i="16"/>
  <c r="P112" i="23" s="1"/>
  <c r="KF112" i="16"/>
  <c r="S112" i="23" s="1"/>
  <c r="KH14" i="16"/>
  <c r="U14" i="23" s="1"/>
  <c r="KH86" i="16"/>
  <c r="U86" i="23" s="1"/>
  <c r="KK122" i="16"/>
  <c r="X121" i="23" s="1"/>
  <c r="CL116" i="16"/>
  <c r="AS47" i="16"/>
  <c r="BK98" i="16"/>
  <c r="DA98" i="16"/>
  <c r="DS116" i="16"/>
  <c r="FO47" i="16"/>
  <c r="GA67" i="16"/>
  <c r="GS98" i="16"/>
  <c r="GV116" i="16"/>
  <c r="IX4" i="16"/>
  <c r="JQ21" i="16"/>
  <c r="D21" i="23" s="1"/>
  <c r="JW21" i="16"/>
  <c r="J21" i="23" s="1"/>
  <c r="JZ99" i="16"/>
  <c r="M99" i="23" s="1"/>
  <c r="JZ117" i="16"/>
  <c r="KC21" i="16"/>
  <c r="P21" i="23" s="1"/>
  <c r="KC86" i="16"/>
  <c r="P86" i="23" s="1"/>
  <c r="KN21" i="16"/>
  <c r="AA21" i="23" s="1"/>
  <c r="J47" i="16"/>
  <c r="FI47" i="16"/>
  <c r="JQ86" i="16"/>
  <c r="D86" i="23" s="1"/>
  <c r="JQ99" i="16"/>
  <c r="D99" i="23" s="1"/>
  <c r="KC48" i="16"/>
  <c r="P48" i="23" s="1"/>
  <c r="KN80" i="16"/>
  <c r="AA80" i="23" s="1"/>
  <c r="G47" i="16"/>
  <c r="G116" i="16"/>
  <c r="CF116" i="16"/>
  <c r="AV125" i="16"/>
  <c r="IO116" i="16"/>
  <c r="JQ5" i="16"/>
  <c r="D5" i="23" s="1"/>
  <c r="JQ117" i="16"/>
  <c r="D117" i="23" s="1"/>
  <c r="JQ130" i="16"/>
  <c r="JT17" i="16"/>
  <c r="G17" i="23" s="1"/>
  <c r="JW48" i="16"/>
  <c r="J48" i="23" s="1"/>
  <c r="JW117" i="16"/>
  <c r="J117" i="23" s="1"/>
  <c r="JW130" i="16"/>
  <c r="KF86" i="16"/>
  <c r="S86" i="23" s="1"/>
  <c r="KH80" i="16"/>
  <c r="U80" i="23" s="1"/>
  <c r="KH99" i="16"/>
  <c r="U99" i="23" s="1"/>
  <c r="KK112" i="16"/>
  <c r="X112" i="23" s="1"/>
  <c r="KN5" i="16"/>
  <c r="U67" i="16"/>
  <c r="BK67" i="16"/>
  <c r="DA67" i="16"/>
  <c r="DY116" i="16"/>
  <c r="GS116" i="16"/>
  <c r="HH47" i="16"/>
  <c r="HN67" i="16"/>
  <c r="JT48" i="16"/>
  <c r="G48" i="23" s="1"/>
  <c r="JW86" i="16"/>
  <c r="J86" i="23" s="1"/>
  <c r="KC99" i="16"/>
  <c r="P99" i="23" s="1"/>
  <c r="S60" i="23"/>
  <c r="KF80" i="16"/>
  <c r="S80" i="23" s="1"/>
  <c r="KF99" i="16"/>
  <c r="S99" i="23" s="1"/>
  <c r="KK86" i="16"/>
  <c r="X86" i="23" s="1"/>
  <c r="KK99" i="16"/>
  <c r="X99" i="23" s="1"/>
  <c r="AA60" i="23"/>
  <c r="KN72" i="16"/>
  <c r="AA72" i="23" s="1"/>
  <c r="R116" i="16"/>
  <c r="BK4" i="16"/>
  <c r="GA98" i="16"/>
  <c r="HE47" i="16"/>
  <c r="II116" i="16"/>
  <c r="IX98" i="16"/>
  <c r="JT76" i="16"/>
  <c r="G76" i="23" s="1"/>
  <c r="JT86" i="16"/>
  <c r="G86" i="23" s="1"/>
  <c r="JT99" i="16"/>
  <c r="G99" i="23" s="1"/>
  <c r="JZ112" i="16"/>
  <c r="M112" i="23" s="1"/>
  <c r="KF72" i="16"/>
  <c r="S72" i="23" s="1"/>
  <c r="KK21" i="16"/>
  <c r="X21" i="23" s="1"/>
  <c r="KK48" i="16"/>
  <c r="X48" i="23" s="1"/>
  <c r="KN135" i="16"/>
  <c r="AA134" i="23" s="1"/>
  <c r="O47" i="16"/>
  <c r="CO98" i="16"/>
  <c r="AV98" i="16"/>
  <c r="AY116" i="16"/>
  <c r="DS98" i="16"/>
  <c r="FU98" i="16"/>
  <c r="FX47" i="16"/>
  <c r="HB116" i="16"/>
  <c r="IF47" i="16"/>
  <c r="JQ17" i="16"/>
  <c r="D17" i="23" s="1"/>
  <c r="JQ122" i="16"/>
  <c r="D121" i="23" s="1"/>
  <c r="JT21" i="16"/>
  <c r="G21" i="23" s="1"/>
  <c r="JT68" i="16"/>
  <c r="G68" i="23" s="1"/>
  <c r="JT130" i="16"/>
  <c r="JW8" i="16"/>
  <c r="J8" i="23" s="1"/>
  <c r="JW17" i="16"/>
  <c r="J17" i="23" s="1"/>
  <c r="J60" i="23"/>
  <c r="JW99" i="16"/>
  <c r="JW122" i="16"/>
  <c r="J121" i="23" s="1"/>
  <c r="JZ76" i="16"/>
  <c r="M76" i="23" s="1"/>
  <c r="JZ86" i="16"/>
  <c r="M86" i="23" s="1"/>
  <c r="KC17" i="16"/>
  <c r="P17" i="23" s="1"/>
  <c r="KC122" i="16"/>
  <c r="KF122" i="16"/>
  <c r="KH21" i="16"/>
  <c r="KK68" i="16"/>
  <c r="X68" i="23" s="1"/>
  <c r="KN112" i="16"/>
  <c r="AA112" i="23" s="1"/>
  <c r="JA125" i="16"/>
  <c r="L125" i="16"/>
  <c r="CI67" i="16"/>
  <c r="AY67" i="16"/>
  <c r="EK4" i="16"/>
  <c r="EN67" i="16"/>
  <c r="EN116" i="16"/>
  <c r="FF67" i="16"/>
  <c r="FI67" i="16"/>
  <c r="FO67" i="16"/>
  <c r="GV47" i="16"/>
  <c r="GY67" i="16"/>
  <c r="IF67" i="16"/>
  <c r="II4" i="16"/>
  <c r="IU47" i="16"/>
  <c r="R67" i="16"/>
  <c r="CF4" i="16"/>
  <c r="CL4" i="16"/>
  <c r="BN67" i="16"/>
  <c r="AS98" i="16"/>
  <c r="AV116" i="16"/>
  <c r="DV47" i="16"/>
  <c r="DV116" i="16"/>
  <c r="FI4" i="16"/>
  <c r="GV4" i="16"/>
  <c r="GV67" i="16"/>
  <c r="IO98" i="16"/>
  <c r="D125" i="16"/>
  <c r="O67" i="16"/>
  <c r="X98" i="16"/>
  <c r="CX67" i="16"/>
  <c r="AV4" i="16"/>
  <c r="AV67" i="16"/>
  <c r="AY4" i="16"/>
  <c r="DV4" i="16"/>
  <c r="DV67" i="16"/>
  <c r="DY4" i="16"/>
  <c r="IX116" i="16"/>
  <c r="JA67" i="16"/>
  <c r="D98" i="16"/>
  <c r="U125" i="16"/>
  <c r="X47" i="16"/>
  <c r="CF67" i="16"/>
  <c r="CL67" i="16"/>
  <c r="CU98" i="16"/>
  <c r="AP47" i="16"/>
  <c r="AS116" i="16"/>
  <c r="BH98" i="16"/>
  <c r="DP47" i="16"/>
  <c r="DY67" i="16"/>
  <c r="GS67" i="16"/>
  <c r="GV125" i="16"/>
  <c r="HK67" i="16"/>
  <c r="IF98" i="16"/>
  <c r="AS67" i="16"/>
  <c r="DS67" i="16"/>
  <c r="II67" i="16"/>
  <c r="IL67" i="16"/>
  <c r="G67" i="16"/>
  <c r="J67" i="16"/>
  <c r="R125" i="16"/>
  <c r="X67" i="16"/>
  <c r="CR98" i="16"/>
  <c r="AP116" i="16"/>
  <c r="BB98" i="16"/>
  <c r="BH47" i="16"/>
  <c r="FC47" i="16"/>
  <c r="FO4" i="16"/>
  <c r="FO116" i="16"/>
  <c r="FR47" i="16"/>
  <c r="FX67" i="16"/>
  <c r="GA116" i="16"/>
  <c r="J4" i="16"/>
  <c r="R98" i="16"/>
  <c r="CI47" i="16"/>
  <c r="CO47" i="16"/>
  <c r="CX116" i="16"/>
  <c r="BN116" i="16"/>
  <c r="AY47" i="16"/>
  <c r="BB47" i="16"/>
  <c r="BK116" i="16"/>
  <c r="DY47" i="16"/>
  <c r="EB98" i="16"/>
  <c r="FF116" i="16"/>
  <c r="FI116" i="16"/>
  <c r="GV98" i="16"/>
  <c r="IU98" i="16"/>
  <c r="IX47" i="16"/>
  <c r="IL4" i="16"/>
  <c r="IC98" i="16"/>
  <c r="IO4" i="16"/>
  <c r="JA4" i="16"/>
  <c r="IR98" i="16"/>
  <c r="IU116" i="16"/>
  <c r="IU67" i="16"/>
  <c r="IU125" i="16"/>
  <c r="HK4" i="16"/>
  <c r="IL125" i="16"/>
  <c r="IO67" i="16"/>
  <c r="IX125" i="16"/>
  <c r="IR67" i="16"/>
  <c r="IU4" i="16"/>
  <c r="IR125" i="16"/>
  <c r="IR116" i="16"/>
  <c r="IR4" i="16"/>
  <c r="HH116" i="16"/>
  <c r="IO125" i="16"/>
  <c r="IC125" i="16"/>
  <c r="IF4" i="16"/>
  <c r="IF125" i="16"/>
  <c r="HN125" i="16"/>
  <c r="IC67" i="16"/>
  <c r="HE116" i="16"/>
  <c r="HH4" i="16"/>
  <c r="IC116" i="16"/>
  <c r="HH125" i="16"/>
  <c r="HE125" i="16"/>
  <c r="HB125" i="16"/>
  <c r="IC4" i="16"/>
  <c r="GY125" i="16"/>
  <c r="HN4" i="16"/>
  <c r="HK125" i="16"/>
  <c r="GA4" i="16"/>
  <c r="HH67" i="16"/>
  <c r="HB67" i="16"/>
  <c r="HB4" i="16"/>
  <c r="HE4" i="16"/>
  <c r="GS125" i="16"/>
  <c r="HE67" i="16"/>
  <c r="HE98" i="16"/>
  <c r="GY4" i="16"/>
  <c r="GP98" i="16"/>
  <c r="FX125" i="16"/>
  <c r="GP116" i="16"/>
  <c r="FX4" i="16"/>
  <c r="FU4" i="16"/>
  <c r="GP67" i="16"/>
  <c r="FL125" i="16"/>
  <c r="FU125" i="16"/>
  <c r="GP125" i="16"/>
  <c r="GP4" i="16"/>
  <c r="FR125" i="16"/>
  <c r="GA125" i="16"/>
  <c r="FU116" i="16"/>
  <c r="EH125" i="16"/>
  <c r="DP98" i="16"/>
  <c r="FL98" i="16"/>
  <c r="FU67" i="16"/>
  <c r="FL4" i="16"/>
  <c r="FL67" i="16"/>
  <c r="FR116" i="16"/>
  <c r="EE125" i="16"/>
  <c r="FR4" i="16"/>
  <c r="FR67" i="16"/>
  <c r="FL116" i="16"/>
  <c r="FR98" i="16"/>
  <c r="FI125" i="16"/>
  <c r="EN4" i="16"/>
  <c r="EH4" i="16"/>
  <c r="EH67" i="16"/>
  <c r="FC98" i="16"/>
  <c r="FL47" i="16"/>
  <c r="EN125" i="16"/>
  <c r="EB67" i="16"/>
  <c r="FC125" i="16"/>
  <c r="FF125" i="16"/>
  <c r="FF4" i="16"/>
  <c r="FC67" i="16"/>
  <c r="FC4" i="16"/>
  <c r="DY125" i="16"/>
  <c r="EB4" i="16"/>
  <c r="EB125" i="16"/>
  <c r="EK125" i="16"/>
  <c r="EE4" i="16"/>
  <c r="EE67" i="16"/>
  <c r="EH116" i="16"/>
  <c r="EH47" i="16"/>
  <c r="DV125" i="16"/>
  <c r="EE116" i="16"/>
  <c r="EE98" i="16"/>
  <c r="BH125" i="16"/>
  <c r="DS4" i="16"/>
  <c r="BK125" i="16"/>
  <c r="DA125" i="16"/>
  <c r="BH4" i="16"/>
  <c r="BH67" i="16"/>
  <c r="DP4" i="16"/>
  <c r="DP116" i="16"/>
  <c r="DS125" i="16"/>
  <c r="DP125" i="16"/>
  <c r="BB4" i="16"/>
  <c r="DP67" i="16"/>
  <c r="BE4" i="16"/>
  <c r="AY125" i="16"/>
  <c r="DA4" i="16"/>
  <c r="BE125" i="16"/>
  <c r="BN4" i="16"/>
  <c r="BH116" i="16"/>
  <c r="BB67" i="16"/>
  <c r="BE67" i="16"/>
  <c r="BB125" i="16"/>
  <c r="BE116" i="16"/>
  <c r="AS125" i="16"/>
  <c r="AP98" i="16"/>
  <c r="BE98" i="16"/>
  <c r="CU116" i="16"/>
  <c r="CX125" i="16"/>
  <c r="AP125" i="16"/>
  <c r="CU4" i="16"/>
  <c r="CR125" i="16"/>
  <c r="CI125" i="16"/>
  <c r="AP67" i="16"/>
  <c r="AS4" i="16"/>
  <c r="CU67" i="16"/>
  <c r="AP4" i="16"/>
  <c r="U47" i="16"/>
  <c r="CO125" i="16"/>
  <c r="CF125" i="16"/>
  <c r="CO4" i="16"/>
  <c r="BN125" i="16"/>
  <c r="CR4" i="16"/>
  <c r="CU125" i="16"/>
  <c r="CU47" i="16"/>
  <c r="CL125" i="16"/>
  <c r="CR67" i="16"/>
  <c r="CR116" i="16"/>
  <c r="CR47" i="16"/>
  <c r="CO67" i="16"/>
  <c r="CI4" i="16"/>
  <c r="CC116" i="16"/>
  <c r="CC67" i="16"/>
  <c r="CC125" i="16"/>
  <c r="CC98" i="16"/>
  <c r="CC4" i="16"/>
  <c r="X125" i="16"/>
  <c r="AA98" i="16"/>
  <c r="AA4" i="16"/>
  <c r="AA67" i="16"/>
  <c r="AA116" i="16"/>
  <c r="AA125" i="16"/>
  <c r="L47" i="16"/>
  <c r="X4" i="16"/>
  <c r="O4" i="16"/>
  <c r="U4" i="16"/>
  <c r="J125" i="16"/>
  <c r="G4" i="16"/>
  <c r="R4" i="16"/>
  <c r="O116" i="16"/>
  <c r="G125" i="16"/>
  <c r="L116" i="16"/>
  <c r="L67" i="16"/>
  <c r="D4" i="16"/>
  <c r="D67" i="16"/>
  <c r="L4" i="16"/>
  <c r="AF140" i="23"/>
  <c r="AF139" i="23"/>
  <c r="AF138" i="23"/>
  <c r="AF137" i="23"/>
  <c r="AF136" i="23"/>
  <c r="AF135" i="23"/>
  <c r="AF131" i="23"/>
  <c r="AF123" i="23"/>
  <c r="AF122" i="23"/>
  <c r="AF120" i="23"/>
  <c r="AF119" i="23"/>
  <c r="AF118" i="23"/>
  <c r="AF115" i="23"/>
  <c r="AF113" i="23"/>
  <c r="AF111" i="23"/>
  <c r="AF110" i="23"/>
  <c r="AF109" i="23"/>
  <c r="AF108" i="23"/>
  <c r="AF107" i="23"/>
  <c r="AF106" i="23"/>
  <c r="AF105" i="23"/>
  <c r="AF104" i="23"/>
  <c r="AF103" i="23"/>
  <c r="AF102" i="23"/>
  <c r="AF101" i="23"/>
  <c r="AF100" i="23"/>
  <c r="AF97" i="23"/>
  <c r="AF96" i="23"/>
  <c r="AF95" i="23"/>
  <c r="AF94" i="23"/>
  <c r="AF93" i="23"/>
  <c r="AF92" i="23"/>
  <c r="AF91" i="23"/>
  <c r="AF90" i="23"/>
  <c r="AF89" i="23"/>
  <c r="AF88" i="23"/>
  <c r="AF87" i="23"/>
  <c r="AF85" i="23"/>
  <c r="AF84" i="23"/>
  <c r="AF83" i="23"/>
  <c r="AF81" i="23"/>
  <c r="AF79" i="23"/>
  <c r="AF78" i="23"/>
  <c r="AF75" i="23"/>
  <c r="AF74" i="23"/>
  <c r="AF71" i="23"/>
  <c r="AF70" i="23"/>
  <c r="AF69" i="23"/>
  <c r="AF65" i="23"/>
  <c r="AF64" i="23"/>
  <c r="AF63" i="23"/>
  <c r="AF62" i="23"/>
  <c r="AF61" i="23"/>
  <c r="AF59" i="23"/>
  <c r="AF58" i="23"/>
  <c r="AF57" i="23"/>
  <c r="AF56" i="23"/>
  <c r="AF55" i="23"/>
  <c r="AF54" i="23"/>
  <c r="AF53" i="23"/>
  <c r="AF52" i="23"/>
  <c r="AF51" i="23"/>
  <c r="AF50" i="23"/>
  <c r="AF49" i="23"/>
  <c r="AF46" i="23"/>
  <c r="AF45" i="23"/>
  <c r="AF44" i="23"/>
  <c r="AF43" i="23"/>
  <c r="AF42" i="23"/>
  <c r="AF41" i="23"/>
  <c r="AF40" i="23"/>
  <c r="AF39" i="23"/>
  <c r="AF38" i="23"/>
  <c r="AF37" i="23"/>
  <c r="AF36" i="23"/>
  <c r="AF35" i="23"/>
  <c r="AF34" i="23"/>
  <c r="AF33" i="23"/>
  <c r="AF32" i="23"/>
  <c r="AF31" i="23"/>
  <c r="AF30" i="23"/>
  <c r="AF29" i="23"/>
  <c r="AF28" i="23"/>
  <c r="AF27" i="23"/>
  <c r="AF26" i="23"/>
  <c r="AF25" i="23"/>
  <c r="AF24" i="23"/>
  <c r="AF23" i="23"/>
  <c r="AF22" i="23"/>
  <c r="AF20" i="23"/>
  <c r="AF19" i="23"/>
  <c r="AF18" i="23"/>
  <c r="AF16" i="23"/>
  <c r="AF15" i="23"/>
  <c r="AF11" i="23"/>
  <c r="AF10" i="23"/>
  <c r="AF9" i="23"/>
  <c r="AF7" i="23"/>
  <c r="AF6" i="23"/>
  <c r="KP137" i="16"/>
  <c r="AD136" i="23" s="1"/>
  <c r="KP136" i="16"/>
  <c r="AD135" i="23" s="1"/>
  <c r="KP134" i="16"/>
  <c r="KP132" i="16"/>
  <c r="AD131" i="23" s="1"/>
  <c r="KP131" i="16"/>
  <c r="AD130" i="23" s="1"/>
  <c r="KP129" i="16"/>
  <c r="KP127" i="16"/>
  <c r="KP124" i="16"/>
  <c r="AD123" i="23" s="1"/>
  <c r="KP123" i="16"/>
  <c r="KP121" i="16"/>
  <c r="AD120" i="23" s="1"/>
  <c r="KP119" i="16"/>
  <c r="AD119" i="23" s="1"/>
  <c r="KP118" i="16"/>
  <c r="AD118" i="23" s="1"/>
  <c r="KP115" i="16"/>
  <c r="AD115" i="23" s="1"/>
  <c r="KP113" i="16"/>
  <c r="AD113" i="23" s="1"/>
  <c r="KP111" i="16"/>
  <c r="KP110" i="16"/>
  <c r="AD110" i="23" s="1"/>
  <c r="KP109" i="16"/>
  <c r="KP108" i="16"/>
  <c r="KP107" i="16"/>
  <c r="KP106" i="16"/>
  <c r="AD106" i="23" s="1"/>
  <c r="KP105" i="16"/>
  <c r="KP104" i="16"/>
  <c r="AD104" i="23" s="1"/>
  <c r="KP103" i="16"/>
  <c r="KP102" i="16"/>
  <c r="KP101" i="16"/>
  <c r="KP100" i="16"/>
  <c r="AD100" i="23" s="1"/>
  <c r="KP97" i="16"/>
  <c r="AD97" i="23" s="1"/>
  <c r="KP96" i="16"/>
  <c r="KP95" i="16"/>
  <c r="KP94" i="16"/>
  <c r="KP93" i="16"/>
  <c r="AD93" i="23" s="1"/>
  <c r="KP92" i="16"/>
  <c r="KP91" i="16"/>
  <c r="KP90" i="16"/>
  <c r="KP89" i="16"/>
  <c r="KP88" i="16"/>
  <c r="AD88" i="23" s="1"/>
  <c r="KP87" i="16"/>
  <c r="AD87" i="23" s="1"/>
  <c r="KP85" i="16"/>
  <c r="KP84" i="16"/>
  <c r="KP83" i="16"/>
  <c r="KP82" i="16"/>
  <c r="KP81" i="16"/>
  <c r="KP79" i="16"/>
  <c r="AD79" i="23" s="1"/>
  <c r="KP78" i="16"/>
  <c r="KP77" i="16"/>
  <c r="KP75" i="16"/>
  <c r="KP74" i="16"/>
  <c r="AD74" i="23" s="1"/>
  <c r="KP73" i="16"/>
  <c r="KP71" i="16"/>
  <c r="KP70" i="16"/>
  <c r="KP69" i="16"/>
  <c r="KP65" i="16"/>
  <c r="KP64" i="16"/>
  <c r="AD64" i="23" s="1"/>
  <c r="KP63" i="16"/>
  <c r="KP62" i="16"/>
  <c r="AD62" i="23" s="1"/>
  <c r="KP61" i="16"/>
  <c r="KP59" i="16"/>
  <c r="KP58" i="16"/>
  <c r="KP57" i="16"/>
  <c r="KP56" i="16"/>
  <c r="AD56" i="23" s="1"/>
  <c r="KP55" i="16"/>
  <c r="AD55" i="23" s="1"/>
  <c r="KP54" i="16"/>
  <c r="AD54" i="23" s="1"/>
  <c r="KP53" i="16"/>
  <c r="AD53" i="23" s="1"/>
  <c r="KP52" i="16"/>
  <c r="KP51" i="16"/>
  <c r="AD51" i="23" s="1"/>
  <c r="KP50" i="16"/>
  <c r="KP49" i="16"/>
  <c r="AD49" i="23" s="1"/>
  <c r="KP46" i="16"/>
  <c r="KP45" i="16"/>
  <c r="KP44" i="16"/>
  <c r="KP43" i="16"/>
  <c r="AD43" i="23" s="1"/>
  <c r="KP42" i="16"/>
  <c r="KP41" i="16"/>
  <c r="KP40" i="16"/>
  <c r="KP39" i="16"/>
  <c r="KP38" i="16"/>
  <c r="KP37" i="16"/>
  <c r="KP36" i="16"/>
  <c r="AD36" i="23" s="1"/>
  <c r="KP35" i="16"/>
  <c r="KP34" i="16"/>
  <c r="KP33" i="16"/>
  <c r="KP32" i="16"/>
  <c r="KP31" i="16"/>
  <c r="KP30" i="16"/>
  <c r="KP29" i="16"/>
  <c r="KP28" i="16"/>
  <c r="KP27" i="16"/>
  <c r="KP26" i="16"/>
  <c r="AD26" i="23" s="1"/>
  <c r="KP25" i="16"/>
  <c r="KP24" i="16"/>
  <c r="KP23" i="16"/>
  <c r="KP22" i="16"/>
  <c r="KP20" i="16"/>
  <c r="KP19" i="16"/>
  <c r="KP18" i="16"/>
  <c r="KP16" i="16"/>
  <c r="KP15" i="16"/>
  <c r="AD15" i="23" s="1"/>
  <c r="KP13" i="16"/>
  <c r="KP11" i="16"/>
  <c r="KP10" i="16"/>
  <c r="KP9" i="16"/>
  <c r="KP7" i="16"/>
  <c r="KP6" i="16"/>
  <c r="JC135" i="16"/>
  <c r="JC133" i="16"/>
  <c r="JC130" i="16"/>
  <c r="JC128" i="16"/>
  <c r="JC126" i="16"/>
  <c r="JC122" i="16"/>
  <c r="JC112" i="16"/>
  <c r="JC99" i="16"/>
  <c r="JC86" i="16"/>
  <c r="JC80" i="16"/>
  <c r="JC76" i="16"/>
  <c r="JC72" i="16"/>
  <c r="JC68" i="16"/>
  <c r="JC48" i="16"/>
  <c r="JC21" i="16"/>
  <c r="JC17" i="16"/>
  <c r="JC14" i="16"/>
  <c r="JC12" i="16"/>
  <c r="JC8" i="16"/>
  <c r="JC5" i="16"/>
  <c r="HP135" i="16"/>
  <c r="HP133" i="16"/>
  <c r="HP130" i="16"/>
  <c r="HP128" i="16"/>
  <c r="HP126" i="16"/>
  <c r="HP122" i="16"/>
  <c r="HP112" i="16"/>
  <c r="HP99" i="16"/>
  <c r="HP86" i="16"/>
  <c r="HP80" i="16"/>
  <c r="HP76" i="16"/>
  <c r="HP72" i="16"/>
  <c r="HP68" i="16"/>
  <c r="HP48" i="16"/>
  <c r="HP21" i="16"/>
  <c r="HP17" i="16"/>
  <c r="HP14" i="16"/>
  <c r="HP12" i="16"/>
  <c r="HP8" i="16"/>
  <c r="HP5" i="16"/>
  <c r="GC135" i="16"/>
  <c r="GC133" i="16"/>
  <c r="GC130" i="16"/>
  <c r="GC128" i="16"/>
  <c r="GC126" i="16"/>
  <c r="GC122" i="16"/>
  <c r="GC116" i="16" s="1"/>
  <c r="GC112" i="16"/>
  <c r="GC99" i="16"/>
  <c r="GC86" i="16"/>
  <c r="GC80" i="16"/>
  <c r="GC76" i="16"/>
  <c r="GC72" i="16"/>
  <c r="GC68" i="16"/>
  <c r="GC48" i="16"/>
  <c r="GC21" i="16"/>
  <c r="GC17" i="16"/>
  <c r="GC14" i="16"/>
  <c r="GC12" i="16"/>
  <c r="GC8" i="16"/>
  <c r="GC5" i="16"/>
  <c r="EP135" i="16"/>
  <c r="EP133" i="16"/>
  <c r="EP130" i="16"/>
  <c r="EP128" i="16"/>
  <c r="EP126" i="16"/>
  <c r="EP122" i="16"/>
  <c r="EP112" i="16"/>
  <c r="EP99" i="16"/>
  <c r="EP86" i="16"/>
  <c r="EP80" i="16"/>
  <c r="EP76" i="16"/>
  <c r="EP72" i="16"/>
  <c r="EP68" i="16"/>
  <c r="EP48" i="16"/>
  <c r="EP21" i="16"/>
  <c r="EP17" i="16"/>
  <c r="EP14" i="16"/>
  <c r="EP12" i="16"/>
  <c r="EP8" i="16"/>
  <c r="EP5" i="16"/>
  <c r="DC135" i="16"/>
  <c r="DC133" i="16"/>
  <c r="DC130" i="16"/>
  <c r="DC128" i="16"/>
  <c r="DC126" i="16"/>
  <c r="DC122" i="16"/>
  <c r="DC112" i="16"/>
  <c r="DC99" i="16"/>
  <c r="DC86" i="16"/>
  <c r="DC80" i="16"/>
  <c r="DC76" i="16"/>
  <c r="DC72" i="16"/>
  <c r="DC68" i="16"/>
  <c r="DC48" i="16"/>
  <c r="DC21" i="16"/>
  <c r="DC17" i="16"/>
  <c r="DC14" i="16"/>
  <c r="DC12" i="16"/>
  <c r="DC8" i="16"/>
  <c r="DC5" i="16"/>
  <c r="BP135" i="16"/>
  <c r="BP133" i="16"/>
  <c r="BP130" i="16"/>
  <c r="BP128" i="16"/>
  <c r="BP126" i="16"/>
  <c r="BP122" i="16"/>
  <c r="BP112" i="16"/>
  <c r="BP99" i="16"/>
  <c r="BP86" i="16"/>
  <c r="BP80" i="16"/>
  <c r="BP76" i="16"/>
  <c r="BP72" i="16"/>
  <c r="BP68" i="16"/>
  <c r="BP48" i="16"/>
  <c r="BP21" i="16"/>
  <c r="BP17" i="16"/>
  <c r="BP14" i="16"/>
  <c r="BP12" i="16"/>
  <c r="BP8" i="16"/>
  <c r="BP5" i="16"/>
  <c r="AC135" i="16"/>
  <c r="AC133" i="16"/>
  <c r="AC130" i="16"/>
  <c r="AC128" i="16"/>
  <c r="AC126" i="16"/>
  <c r="AC122" i="16"/>
  <c r="AC112" i="16"/>
  <c r="AC99" i="16"/>
  <c r="AC86" i="16"/>
  <c r="AC80" i="16"/>
  <c r="AC76" i="16"/>
  <c r="AC72" i="16"/>
  <c r="AC68" i="16"/>
  <c r="AC60" i="16"/>
  <c r="AC48" i="16"/>
  <c r="AC21" i="16"/>
  <c r="AC17" i="16"/>
  <c r="AC14" i="16"/>
  <c r="AC12" i="16"/>
  <c r="AC8" i="16"/>
  <c r="AC5" i="16"/>
  <c r="JF135" i="16"/>
  <c r="JF133" i="16"/>
  <c r="JF130" i="16"/>
  <c r="JF128" i="16"/>
  <c r="JF126" i="16"/>
  <c r="JF122" i="16"/>
  <c r="JF112" i="16"/>
  <c r="JF99" i="16"/>
  <c r="JF86" i="16"/>
  <c r="JF80" i="16"/>
  <c r="JF76" i="16"/>
  <c r="JF72" i="16"/>
  <c r="JF68" i="16"/>
  <c r="JF48" i="16"/>
  <c r="JF21" i="16"/>
  <c r="JF17" i="16"/>
  <c r="JF14" i="16"/>
  <c r="JF12" i="16"/>
  <c r="JF8" i="16"/>
  <c r="JF5" i="16"/>
  <c r="HS135" i="16"/>
  <c r="HS133" i="16"/>
  <c r="HS130" i="16"/>
  <c r="HS128" i="16"/>
  <c r="HS126" i="16"/>
  <c r="HS122" i="16"/>
  <c r="HS112" i="16"/>
  <c r="HS99" i="16"/>
  <c r="HS86" i="16"/>
  <c r="HS80" i="16"/>
  <c r="HS76" i="16"/>
  <c r="HS72" i="16"/>
  <c r="HS68" i="16"/>
  <c r="HS48" i="16"/>
  <c r="HS21" i="16"/>
  <c r="HS17" i="16"/>
  <c r="HS14" i="16"/>
  <c r="HS12" i="16"/>
  <c r="HS8" i="16"/>
  <c r="HS5" i="16"/>
  <c r="GF135" i="16"/>
  <c r="GF133" i="16"/>
  <c r="GF130" i="16"/>
  <c r="GF128" i="16"/>
  <c r="GF126" i="16"/>
  <c r="GF122" i="16"/>
  <c r="GF112" i="16"/>
  <c r="GF99" i="16"/>
  <c r="GF86" i="16"/>
  <c r="GF80" i="16"/>
  <c r="GF76" i="16"/>
  <c r="GF72" i="16"/>
  <c r="GF68" i="16"/>
  <c r="GF48" i="16"/>
  <c r="GF21" i="16"/>
  <c r="GF17" i="16"/>
  <c r="GF14" i="16"/>
  <c r="GF12" i="16"/>
  <c r="GF8" i="16"/>
  <c r="GF5" i="16"/>
  <c r="ES135" i="16"/>
  <c r="ES133" i="16"/>
  <c r="ES130" i="16"/>
  <c r="ES128" i="16"/>
  <c r="ES126" i="16"/>
  <c r="ES122" i="16"/>
  <c r="ES112" i="16"/>
  <c r="ES99" i="16"/>
  <c r="ES86" i="16"/>
  <c r="ES80" i="16"/>
  <c r="ES76" i="16"/>
  <c r="ES72" i="16"/>
  <c r="ES68" i="16"/>
  <c r="ES48" i="16"/>
  <c r="ES21" i="16"/>
  <c r="ES17" i="16"/>
  <c r="ES14" i="16"/>
  <c r="ES12" i="16"/>
  <c r="ES8" i="16"/>
  <c r="ES5" i="16"/>
  <c r="AE135" i="16"/>
  <c r="AE133" i="16"/>
  <c r="AE130" i="16"/>
  <c r="AE128" i="16"/>
  <c r="AE126" i="16"/>
  <c r="AE122" i="16"/>
  <c r="AE112" i="16"/>
  <c r="AE99" i="16"/>
  <c r="AE86" i="16"/>
  <c r="AE80" i="16"/>
  <c r="AE76" i="16"/>
  <c r="AE72" i="16"/>
  <c r="AE68" i="16"/>
  <c r="AE60" i="16"/>
  <c r="AE48" i="16"/>
  <c r="AE21" i="16"/>
  <c r="AE17" i="16"/>
  <c r="AE14" i="16"/>
  <c r="AE12" i="16"/>
  <c r="AE8" i="16"/>
  <c r="AE5" i="16"/>
  <c r="AE161" i="4"/>
  <c r="AD61" i="23" l="1"/>
  <c r="KP60" i="16"/>
  <c r="AD60" i="23" s="1"/>
  <c r="KK117" i="16"/>
  <c r="X117" i="23" s="1"/>
  <c r="AF12" i="23"/>
  <c r="AF125" i="23"/>
  <c r="AF127" i="23"/>
  <c r="AF132" i="23"/>
  <c r="KH125" i="16"/>
  <c r="U124" i="23" s="1"/>
  <c r="AE151" i="4"/>
  <c r="U21" i="23"/>
  <c r="O158" i="4"/>
  <c r="S158" i="4"/>
  <c r="G158" i="4"/>
  <c r="JZ125" i="16"/>
  <c r="M124" i="23" s="1"/>
  <c r="JZ4" i="16"/>
  <c r="M4" i="23" s="1"/>
  <c r="JT125" i="16"/>
  <c r="G124" i="23" s="1"/>
  <c r="G129" i="23"/>
  <c r="KN4" i="16"/>
  <c r="AA4" i="23" s="1"/>
  <c r="AA5" i="23"/>
  <c r="KN116" i="16"/>
  <c r="AA116" i="23" s="1"/>
  <c r="AA117" i="23"/>
  <c r="KP133" i="16"/>
  <c r="AD132" i="23" s="1"/>
  <c r="KF125" i="16"/>
  <c r="S124" i="23" s="1"/>
  <c r="S129" i="23"/>
  <c r="KP12" i="16"/>
  <c r="AD12" i="23" s="1"/>
  <c r="JQ125" i="16"/>
  <c r="D124" i="23" s="1"/>
  <c r="D129" i="23"/>
  <c r="KN125" i="16"/>
  <c r="AA124" i="23" s="1"/>
  <c r="AA129" i="23"/>
  <c r="KC125" i="16"/>
  <c r="P124" i="23" s="1"/>
  <c r="P129" i="23"/>
  <c r="KK125" i="16"/>
  <c r="X124" i="23" s="1"/>
  <c r="X129" i="23"/>
  <c r="KH116" i="16"/>
  <c r="U116" i="23" s="1"/>
  <c r="U117" i="23"/>
  <c r="JW98" i="16"/>
  <c r="J98" i="23" s="1"/>
  <c r="J99" i="23"/>
  <c r="KP126" i="16"/>
  <c r="AD125" i="23" s="1"/>
  <c r="AD126" i="23"/>
  <c r="JZ116" i="16"/>
  <c r="M116" i="23" s="1"/>
  <c r="M117" i="23"/>
  <c r="KP128" i="16"/>
  <c r="AD127" i="23" s="1"/>
  <c r="AD128" i="23"/>
  <c r="KF116" i="16"/>
  <c r="S116" i="23" s="1"/>
  <c r="S121" i="23"/>
  <c r="JW125" i="16"/>
  <c r="J124" i="23" s="1"/>
  <c r="J129" i="23"/>
  <c r="KC116" i="16"/>
  <c r="P116" i="23" s="1"/>
  <c r="P121" i="23"/>
  <c r="AE80" i="4"/>
  <c r="KH47" i="16"/>
  <c r="U47" i="23" s="1"/>
  <c r="JW4" i="16"/>
  <c r="J4" i="23" s="1"/>
  <c r="KC4" i="16"/>
  <c r="P4" i="23" s="1"/>
  <c r="KF4" i="16"/>
  <c r="S4" i="23" s="1"/>
  <c r="KN47" i="16"/>
  <c r="AA47" i="23" s="1"/>
  <c r="JT4" i="16"/>
  <c r="G4" i="23" s="1"/>
  <c r="JZ67" i="16"/>
  <c r="M67" i="23" s="1"/>
  <c r="JT67" i="16"/>
  <c r="G67" i="23" s="1"/>
  <c r="KF98" i="16"/>
  <c r="S98" i="23" s="1"/>
  <c r="KN98" i="16"/>
  <c r="AA98" i="23" s="1"/>
  <c r="KC67" i="16"/>
  <c r="P67" i="23" s="1"/>
  <c r="JQ98" i="16"/>
  <c r="D98" i="23" s="1"/>
  <c r="GF47" i="16"/>
  <c r="FO142" i="16"/>
  <c r="KH98" i="16"/>
  <c r="U98" i="23" s="1"/>
  <c r="JT98" i="16"/>
  <c r="G98" i="23" s="1"/>
  <c r="KF47" i="16"/>
  <c r="S47" i="23" s="1"/>
  <c r="JT116" i="16"/>
  <c r="G116" i="23" s="1"/>
  <c r="KK67" i="16"/>
  <c r="X67" i="23" s="1"/>
  <c r="JZ98" i="16"/>
  <c r="KK4" i="16"/>
  <c r="X4" i="23" s="1"/>
  <c r="KF67" i="16"/>
  <c r="JQ67" i="16"/>
  <c r="D67" i="23" s="1"/>
  <c r="KH4" i="16"/>
  <c r="U4" i="23" s="1"/>
  <c r="JW67" i="16"/>
  <c r="J67" i="23" s="1"/>
  <c r="JZ47" i="16"/>
  <c r="M47" i="23" s="1"/>
  <c r="KN67" i="16"/>
  <c r="CL142" i="16"/>
  <c r="JC116" i="16"/>
  <c r="JQ4" i="16"/>
  <c r="D4" i="23" s="1"/>
  <c r="KC47" i="16"/>
  <c r="P47" i="23" s="1"/>
  <c r="KH67" i="16"/>
  <c r="U67" i="23" s="1"/>
  <c r="KK47" i="16"/>
  <c r="X47" i="23" s="1"/>
  <c r="JW47" i="16"/>
  <c r="J47" i="23" s="1"/>
  <c r="KK98" i="16"/>
  <c r="X98" i="23" s="1"/>
  <c r="AV142" i="16"/>
  <c r="JQ47" i="16"/>
  <c r="D47" i="23" s="1"/>
  <c r="GF116" i="16"/>
  <c r="IX142" i="16"/>
  <c r="JA142" i="16"/>
  <c r="KC98" i="16"/>
  <c r="P98" i="23" s="1"/>
  <c r="JQ116" i="16"/>
  <c r="D116" i="23" s="1"/>
  <c r="DV142" i="16"/>
  <c r="HS47" i="16"/>
  <c r="II142" i="16"/>
  <c r="CX142" i="16"/>
  <c r="GS142" i="16"/>
  <c r="JT47" i="16"/>
  <c r="G47" i="23" s="1"/>
  <c r="JW116" i="16"/>
  <c r="DY142" i="16"/>
  <c r="R142" i="16"/>
  <c r="EK142" i="16"/>
  <c r="AY142" i="16"/>
  <c r="IL142" i="16"/>
  <c r="BK142" i="16"/>
  <c r="GV142" i="16"/>
  <c r="IU142" i="16"/>
  <c r="CF142" i="16"/>
  <c r="FI142" i="16"/>
  <c r="IF142" i="16"/>
  <c r="IR142" i="16"/>
  <c r="J142" i="16"/>
  <c r="JC47" i="16"/>
  <c r="HK142" i="16"/>
  <c r="IO142" i="16"/>
  <c r="GY142" i="16"/>
  <c r="GA142" i="16"/>
  <c r="IC142" i="16"/>
  <c r="HN142" i="16"/>
  <c r="HH142" i="16"/>
  <c r="HE142" i="16"/>
  <c r="HB142" i="16"/>
  <c r="FX142" i="16"/>
  <c r="GP142" i="16"/>
  <c r="GF98" i="16"/>
  <c r="FU142" i="16"/>
  <c r="FL142" i="16"/>
  <c r="FR142" i="16"/>
  <c r="EN142" i="16"/>
  <c r="FC142" i="16"/>
  <c r="EB142" i="16"/>
  <c r="FF142" i="16"/>
  <c r="EE142" i="16"/>
  <c r="EH142" i="16"/>
  <c r="DS142" i="16"/>
  <c r="DA142" i="16"/>
  <c r="DP142" i="16"/>
  <c r="BH142" i="16"/>
  <c r="AS142" i="16"/>
  <c r="BN142" i="16"/>
  <c r="BB142" i="16"/>
  <c r="BE142" i="16"/>
  <c r="CI142" i="16"/>
  <c r="U142" i="16"/>
  <c r="AP142" i="16"/>
  <c r="CU142" i="16"/>
  <c r="CO142" i="16"/>
  <c r="CR142" i="16"/>
  <c r="CC142" i="16"/>
  <c r="X142" i="16"/>
  <c r="AA142" i="16"/>
  <c r="KP8" i="16"/>
  <c r="AD8" i="23" s="1"/>
  <c r="KP76" i="16"/>
  <c r="AD76" i="23" s="1"/>
  <c r="O142" i="16"/>
  <c r="KP5" i="16"/>
  <c r="AD5" i="23" s="1"/>
  <c r="AF77" i="23"/>
  <c r="KP135" i="16"/>
  <c r="AD134" i="23" s="1"/>
  <c r="G142" i="16"/>
  <c r="KP130" i="16"/>
  <c r="AD129" i="23" s="1"/>
  <c r="L142" i="16"/>
  <c r="KP122" i="16"/>
  <c r="AD121" i="23" s="1"/>
  <c r="D142" i="16"/>
  <c r="AF13" i="23"/>
  <c r="AF128" i="23"/>
  <c r="JF98" i="16"/>
  <c r="AF126" i="23"/>
  <c r="AF130" i="23"/>
  <c r="AF73" i="23"/>
  <c r="JF47" i="16"/>
  <c r="ES98" i="16"/>
  <c r="AF133" i="23"/>
  <c r="JF4" i="16"/>
  <c r="ES47" i="16"/>
  <c r="HP47" i="16"/>
  <c r="KP14" i="16"/>
  <c r="AD14" i="23" s="1"/>
  <c r="JF116" i="16"/>
  <c r="JC98" i="16"/>
  <c r="KP72" i="16"/>
  <c r="AD72" i="23" s="1"/>
  <c r="EP116" i="16"/>
  <c r="DC47" i="16"/>
  <c r="KP17" i="16"/>
  <c r="AD17" i="23" s="1"/>
  <c r="KP112" i="16"/>
  <c r="AD112" i="23" s="1"/>
  <c r="BP116" i="16"/>
  <c r="HP116" i="16"/>
  <c r="AC47" i="16"/>
  <c r="KP48" i="16"/>
  <c r="AD48" i="23" s="1"/>
  <c r="KP68" i="16"/>
  <c r="AD68" i="23" s="1"/>
  <c r="KP117" i="16"/>
  <c r="AD117" i="23" s="1"/>
  <c r="HS98" i="16"/>
  <c r="KP80" i="16"/>
  <c r="AD80" i="23" s="1"/>
  <c r="BP47" i="16"/>
  <c r="JC125" i="16"/>
  <c r="KP86" i="16"/>
  <c r="AD86" i="23" s="1"/>
  <c r="KP99" i="16"/>
  <c r="AD99" i="23" s="1"/>
  <c r="EP47" i="16"/>
  <c r="KP21" i="16"/>
  <c r="AD21" i="23" s="1"/>
  <c r="DC116" i="16"/>
  <c r="HP98" i="16"/>
  <c r="JC4" i="16"/>
  <c r="JC67" i="16"/>
  <c r="GC47" i="16"/>
  <c r="EP4" i="16"/>
  <c r="HP4" i="16"/>
  <c r="EP98" i="16"/>
  <c r="HP67" i="16"/>
  <c r="HP125" i="16"/>
  <c r="GC125" i="16"/>
  <c r="GC98" i="16"/>
  <c r="DC98" i="16"/>
  <c r="GC67" i="16"/>
  <c r="GC4" i="16"/>
  <c r="DC4" i="16"/>
  <c r="EP67" i="16"/>
  <c r="EP125" i="16"/>
  <c r="BP125" i="16"/>
  <c r="DC67" i="16"/>
  <c r="DC125" i="16"/>
  <c r="AC116" i="16"/>
  <c r="BP98" i="16"/>
  <c r="BP67" i="16"/>
  <c r="AC125" i="16"/>
  <c r="BP4" i="16"/>
  <c r="AE47" i="16"/>
  <c r="HS116" i="16"/>
  <c r="JF125" i="16"/>
  <c r="AC4" i="16"/>
  <c r="AC67" i="16"/>
  <c r="AC98" i="16"/>
  <c r="JF67" i="16"/>
  <c r="GF67" i="16"/>
  <c r="ES67" i="16"/>
  <c r="ES116" i="16"/>
  <c r="GF4" i="16"/>
  <c r="HS67" i="16"/>
  <c r="GF125" i="16"/>
  <c r="ES4" i="16"/>
  <c r="HS4" i="16"/>
  <c r="AE98" i="16"/>
  <c r="HS125" i="16"/>
  <c r="ES125" i="16"/>
  <c r="AE125" i="16"/>
  <c r="AE4" i="16"/>
  <c r="AE67" i="16"/>
  <c r="AE116" i="16"/>
  <c r="AE130" i="4"/>
  <c r="AE67" i="4"/>
  <c r="AE25" i="4"/>
  <c r="AE5" i="4"/>
  <c r="AE93" i="4"/>
  <c r="AE16" i="4"/>
  <c r="Z48" i="16"/>
  <c r="AB48" i="16"/>
  <c r="CD48" i="16"/>
  <c r="CE48" i="16"/>
  <c r="CG48" i="16"/>
  <c r="CH48" i="16"/>
  <c r="CJ48" i="16"/>
  <c r="CK48" i="16"/>
  <c r="CM48" i="16"/>
  <c r="CN48" i="16"/>
  <c r="CP48" i="16"/>
  <c r="CQ48" i="16"/>
  <c r="CS48" i="16"/>
  <c r="CT48" i="16"/>
  <c r="CV48" i="16"/>
  <c r="BM48" i="16"/>
  <c r="BO48" i="16"/>
  <c r="AQ48" i="16"/>
  <c r="AR48" i="16"/>
  <c r="AT48" i="16"/>
  <c r="AU48" i="16"/>
  <c r="AW48" i="16"/>
  <c r="AX48" i="16"/>
  <c r="AZ48" i="16"/>
  <c r="BA48" i="16"/>
  <c r="BC48" i="16"/>
  <c r="BD48" i="16"/>
  <c r="BF48" i="16"/>
  <c r="BG48" i="16"/>
  <c r="BI48" i="16"/>
  <c r="CZ48" i="16"/>
  <c r="DB48" i="16"/>
  <c r="DQ48" i="16"/>
  <c r="DR48" i="16"/>
  <c r="DT48" i="16"/>
  <c r="DU48" i="16"/>
  <c r="DW48" i="16"/>
  <c r="DX48" i="16"/>
  <c r="DZ48" i="16"/>
  <c r="EA48" i="16"/>
  <c r="EC48" i="16"/>
  <c r="EF48" i="16"/>
  <c r="EG48" i="16"/>
  <c r="EI48" i="16"/>
  <c r="EJ48" i="16"/>
  <c r="EL48" i="16"/>
  <c r="EM48" i="16"/>
  <c r="EO48" i="16"/>
  <c r="FD48" i="16"/>
  <c r="FE48" i="16"/>
  <c r="FG48" i="16"/>
  <c r="FH48" i="16"/>
  <c r="FJ48" i="16"/>
  <c r="FK48" i="16"/>
  <c r="FM48" i="16"/>
  <c r="FN48" i="16"/>
  <c r="FP48" i="16"/>
  <c r="FQ48" i="16"/>
  <c r="FS48" i="16"/>
  <c r="FT48" i="16"/>
  <c r="FV48" i="16"/>
  <c r="FW48" i="16"/>
  <c r="FY48" i="16"/>
  <c r="FZ48" i="16"/>
  <c r="GB48" i="16"/>
  <c r="GQ48" i="16"/>
  <c r="GR48" i="16"/>
  <c r="GT48" i="16"/>
  <c r="GU48" i="16"/>
  <c r="GW48" i="16"/>
  <c r="GX48" i="16"/>
  <c r="GZ48" i="16"/>
  <c r="HA48" i="16"/>
  <c r="HC48" i="16"/>
  <c r="HD48" i="16"/>
  <c r="HF48" i="16"/>
  <c r="HG48" i="16"/>
  <c r="HI48" i="16"/>
  <c r="HJ48" i="16"/>
  <c r="HL48" i="16"/>
  <c r="HM48" i="16"/>
  <c r="HO48" i="16"/>
  <c r="ID48" i="16"/>
  <c r="IE48" i="16"/>
  <c r="IG48" i="16"/>
  <c r="IH48" i="16"/>
  <c r="IJ48" i="16"/>
  <c r="IK48" i="16"/>
  <c r="IM48" i="16"/>
  <c r="IN48" i="16"/>
  <c r="IP48" i="16"/>
  <c r="IQ48" i="16"/>
  <c r="IS48" i="16"/>
  <c r="IT48" i="16"/>
  <c r="IV48" i="16"/>
  <c r="IW48" i="16"/>
  <c r="IY48" i="16"/>
  <c r="IZ48" i="16"/>
  <c r="JB48" i="16"/>
  <c r="KK116" i="16" l="1"/>
  <c r="X116" i="23" s="1"/>
  <c r="AF99" i="23"/>
  <c r="AF48" i="23"/>
  <c r="AF86" i="23"/>
  <c r="AF21" i="23"/>
  <c r="AF134" i="23"/>
  <c r="AF72" i="23"/>
  <c r="AF14" i="23"/>
  <c r="AF121" i="23"/>
  <c r="AF117" i="23"/>
  <c r="AF5" i="23"/>
  <c r="AF60" i="23"/>
  <c r="AF129" i="23"/>
  <c r="AF80" i="23"/>
  <c r="AF76" i="23"/>
  <c r="AF8" i="23"/>
  <c r="AF112" i="23"/>
  <c r="AF68" i="23"/>
  <c r="AF17" i="23"/>
  <c r="KH142" i="16"/>
  <c r="U141" i="23" s="1"/>
  <c r="KN142" i="16"/>
  <c r="AA67" i="23"/>
  <c r="KF142" i="16"/>
  <c r="S67" i="23"/>
  <c r="JW142" i="16"/>
  <c r="J116" i="23"/>
  <c r="JZ142" i="16"/>
  <c r="M98" i="23"/>
  <c r="AE159" i="4"/>
  <c r="JT142" i="16"/>
  <c r="KC142" i="16"/>
  <c r="JQ142" i="16"/>
  <c r="KP125" i="16"/>
  <c r="AD124" i="23" s="1"/>
  <c r="KP47" i="16"/>
  <c r="AD47" i="23" s="1"/>
  <c r="KP67" i="16"/>
  <c r="AD67" i="23" s="1"/>
  <c r="KP4" i="16"/>
  <c r="AD4" i="23" s="1"/>
  <c r="KP98" i="16"/>
  <c r="AD98" i="23" s="1"/>
  <c r="KP116" i="16"/>
  <c r="AD116" i="23" s="1"/>
  <c r="JF142" i="16"/>
  <c r="GC142" i="16"/>
  <c r="GF142" i="16"/>
  <c r="HP142" i="16"/>
  <c r="JC142" i="16"/>
  <c r="HS142" i="16"/>
  <c r="DC142" i="16"/>
  <c r="EP142" i="16"/>
  <c r="BP142" i="16"/>
  <c r="ES142" i="16"/>
  <c r="AC142" i="16"/>
  <c r="AE142" i="16"/>
  <c r="AB135" i="16"/>
  <c r="AB133" i="16"/>
  <c r="AB130" i="16"/>
  <c r="AB128" i="16"/>
  <c r="AB126" i="16"/>
  <c r="AB122" i="16"/>
  <c r="AB112" i="16"/>
  <c r="AB99" i="16"/>
  <c r="AB86" i="16"/>
  <c r="AB80" i="16"/>
  <c r="AB76" i="16"/>
  <c r="AB72" i="16"/>
  <c r="AB68" i="16"/>
  <c r="AB60" i="16"/>
  <c r="AB47" i="16" s="1"/>
  <c r="AB21" i="16"/>
  <c r="AB17" i="16"/>
  <c r="AB14" i="16"/>
  <c r="AB12" i="16"/>
  <c r="AB8" i="16"/>
  <c r="AB5" i="16"/>
  <c r="AA161" i="4"/>
  <c r="Z161" i="4"/>
  <c r="KO133" i="16"/>
  <c r="KO128" i="16"/>
  <c r="KO126" i="16"/>
  <c r="KO12" i="16"/>
  <c r="KM133" i="16"/>
  <c r="Z132" i="23" s="1"/>
  <c r="KM128" i="16"/>
  <c r="Z127" i="23" s="1"/>
  <c r="KM126" i="16"/>
  <c r="Z125" i="23" s="1"/>
  <c r="KM12" i="16"/>
  <c r="Z12" i="23" s="1"/>
  <c r="KM5" i="16"/>
  <c r="Z5" i="23" s="1"/>
  <c r="JB135" i="16"/>
  <c r="IZ135" i="16"/>
  <c r="JB133" i="16"/>
  <c r="IZ133" i="16"/>
  <c r="JB130" i="16"/>
  <c r="IZ130" i="16"/>
  <c r="JB128" i="16"/>
  <c r="IZ128" i="16"/>
  <c r="JB126" i="16"/>
  <c r="IZ126" i="16"/>
  <c r="JB122" i="16"/>
  <c r="IZ122" i="16"/>
  <c r="JB112" i="16"/>
  <c r="IZ112" i="16"/>
  <c r="JB99" i="16"/>
  <c r="IZ99" i="16"/>
  <c r="JB86" i="16"/>
  <c r="IZ86" i="16"/>
  <c r="JB80" i="16"/>
  <c r="IZ80" i="16"/>
  <c r="JB76" i="16"/>
  <c r="IZ76" i="16"/>
  <c r="JB72" i="16"/>
  <c r="IZ72" i="16"/>
  <c r="JB68" i="16"/>
  <c r="IZ68" i="16"/>
  <c r="JB47" i="16"/>
  <c r="IZ47" i="16"/>
  <c r="JB21" i="16"/>
  <c r="IZ21" i="16"/>
  <c r="JB17" i="16"/>
  <c r="IZ17" i="16"/>
  <c r="JB14" i="16"/>
  <c r="IZ14" i="16"/>
  <c r="JB12" i="16"/>
  <c r="IZ12" i="16"/>
  <c r="JB8" i="16"/>
  <c r="IZ8" i="16"/>
  <c r="JB5" i="16"/>
  <c r="IZ5" i="16"/>
  <c r="HO135" i="16"/>
  <c r="HM135" i="16"/>
  <c r="HO133" i="16"/>
  <c r="HM133" i="16"/>
  <c r="HO130" i="16"/>
  <c r="HM130" i="16"/>
  <c r="HO128" i="16"/>
  <c r="HM128" i="16"/>
  <c r="HO126" i="16"/>
  <c r="HM126" i="16"/>
  <c r="HO122" i="16"/>
  <c r="HM122" i="16"/>
  <c r="HO112" i="16"/>
  <c r="HM112" i="16"/>
  <c r="HO99" i="16"/>
  <c r="HM99" i="16"/>
  <c r="HO86" i="16"/>
  <c r="HM86" i="16"/>
  <c r="HO80" i="16"/>
  <c r="HM80" i="16"/>
  <c r="HO76" i="16"/>
  <c r="HM76" i="16"/>
  <c r="HO72" i="16"/>
  <c r="HM72" i="16"/>
  <c r="HO68" i="16"/>
  <c r="HM68" i="16"/>
  <c r="HO47" i="16"/>
  <c r="HM47" i="16"/>
  <c r="HO21" i="16"/>
  <c r="HM21" i="16"/>
  <c r="HO17" i="16"/>
  <c r="HM17" i="16"/>
  <c r="HO14" i="16"/>
  <c r="HM14" i="16"/>
  <c r="HO12" i="16"/>
  <c r="HM12" i="16"/>
  <c r="HO8" i="16"/>
  <c r="HM8" i="16"/>
  <c r="HO5" i="16"/>
  <c r="HM5" i="16"/>
  <c r="GB135" i="16"/>
  <c r="FZ135" i="16"/>
  <c r="GB133" i="16"/>
  <c r="FZ133" i="16"/>
  <c r="GB130" i="16"/>
  <c r="FZ130" i="16"/>
  <c r="GB128" i="16"/>
  <c r="FZ128" i="16"/>
  <c r="GB126" i="16"/>
  <c r="FZ126" i="16"/>
  <c r="GB122" i="16"/>
  <c r="FZ122" i="16"/>
  <c r="GB112" i="16"/>
  <c r="FZ112" i="16"/>
  <c r="GB99" i="16"/>
  <c r="FZ99" i="16"/>
  <c r="GB86" i="16"/>
  <c r="FZ86" i="16"/>
  <c r="GB80" i="16"/>
  <c r="FZ80" i="16"/>
  <c r="GB76" i="16"/>
  <c r="FZ76" i="16"/>
  <c r="GB72" i="16"/>
  <c r="FZ72" i="16"/>
  <c r="GB68" i="16"/>
  <c r="FZ68" i="16"/>
  <c r="GB47" i="16"/>
  <c r="FZ47" i="16"/>
  <c r="GB21" i="16"/>
  <c r="FZ21" i="16"/>
  <c r="GB17" i="16"/>
  <c r="FZ17" i="16"/>
  <c r="GB14" i="16"/>
  <c r="FZ14" i="16"/>
  <c r="GB12" i="16"/>
  <c r="FZ12" i="16"/>
  <c r="GB8" i="16"/>
  <c r="FZ8" i="16"/>
  <c r="GB5" i="16"/>
  <c r="FZ5" i="16"/>
  <c r="EO135" i="16"/>
  <c r="EM135" i="16"/>
  <c r="EO133" i="16"/>
  <c r="EM133" i="16"/>
  <c r="EO130" i="16"/>
  <c r="EM130" i="16"/>
  <c r="EO128" i="16"/>
  <c r="EM128" i="16"/>
  <c r="EO126" i="16"/>
  <c r="EM126" i="16"/>
  <c r="EO122" i="16"/>
  <c r="EM122" i="16"/>
  <c r="EO112" i="16"/>
  <c r="EM112" i="16"/>
  <c r="EO99" i="16"/>
  <c r="EM99" i="16"/>
  <c r="EO86" i="16"/>
  <c r="EM86" i="16"/>
  <c r="EO80" i="16"/>
  <c r="EM80" i="16"/>
  <c r="EO76" i="16"/>
  <c r="EM76" i="16"/>
  <c r="EO72" i="16"/>
  <c r="EM72" i="16"/>
  <c r="EO68" i="16"/>
  <c r="EM68" i="16"/>
  <c r="EO47" i="16"/>
  <c r="EM47" i="16"/>
  <c r="EO21" i="16"/>
  <c r="EM21" i="16"/>
  <c r="EO17" i="16"/>
  <c r="EM17" i="16"/>
  <c r="EO14" i="16"/>
  <c r="EM14" i="16"/>
  <c r="EO12" i="16"/>
  <c r="EM12" i="16"/>
  <c r="EO8" i="16"/>
  <c r="EM8" i="16"/>
  <c r="EO5" i="16"/>
  <c r="EM5" i="16"/>
  <c r="BO135" i="16"/>
  <c r="BM135" i="16"/>
  <c r="BO133" i="16"/>
  <c r="BM133" i="16"/>
  <c r="BO130" i="16"/>
  <c r="BM130" i="16"/>
  <c r="BO128" i="16"/>
  <c r="BM128" i="16"/>
  <c r="BO126" i="16"/>
  <c r="BM126" i="16"/>
  <c r="BO122" i="16"/>
  <c r="BM122" i="16"/>
  <c r="BO112" i="16"/>
  <c r="BM112" i="16"/>
  <c r="BO99" i="16"/>
  <c r="BM99" i="16"/>
  <c r="BO86" i="16"/>
  <c r="BM86" i="16"/>
  <c r="BO80" i="16"/>
  <c r="BM80" i="16"/>
  <c r="BO76" i="16"/>
  <c r="BM76" i="16"/>
  <c r="BO72" i="16"/>
  <c r="BM72" i="16"/>
  <c r="BO68" i="16"/>
  <c r="BM68" i="16"/>
  <c r="BO47" i="16"/>
  <c r="BM47" i="16"/>
  <c r="BO21" i="16"/>
  <c r="BM21" i="16"/>
  <c r="BO17" i="16"/>
  <c r="BM17" i="16"/>
  <c r="BO14" i="16"/>
  <c r="BM14" i="16"/>
  <c r="BO12" i="16"/>
  <c r="BM12" i="16"/>
  <c r="BO8" i="16"/>
  <c r="BM8" i="16"/>
  <c r="BO5" i="16"/>
  <c r="BM5" i="16"/>
  <c r="DB135" i="16"/>
  <c r="CZ135" i="16"/>
  <c r="DB133" i="16"/>
  <c r="CZ133" i="16"/>
  <c r="DB130" i="16"/>
  <c r="CZ130" i="16"/>
  <c r="DB128" i="16"/>
  <c r="CZ128" i="16"/>
  <c r="DB126" i="16"/>
  <c r="CZ126" i="16"/>
  <c r="DB122" i="16"/>
  <c r="CZ122" i="16"/>
  <c r="DB112" i="16"/>
  <c r="CZ112" i="16"/>
  <c r="DB99" i="16"/>
  <c r="CZ99" i="16"/>
  <c r="DB86" i="16"/>
  <c r="CZ86" i="16"/>
  <c r="DB80" i="16"/>
  <c r="CZ80" i="16"/>
  <c r="DB76" i="16"/>
  <c r="CZ76" i="16"/>
  <c r="DB72" i="16"/>
  <c r="CZ72" i="16"/>
  <c r="DB68" i="16"/>
  <c r="CZ68" i="16"/>
  <c r="DB47" i="16"/>
  <c r="CZ47" i="16"/>
  <c r="DB21" i="16"/>
  <c r="CZ21" i="16"/>
  <c r="DB17" i="16"/>
  <c r="CZ17" i="16"/>
  <c r="DB14" i="16"/>
  <c r="CZ14" i="16"/>
  <c r="DB12" i="16"/>
  <c r="CZ12" i="16"/>
  <c r="DB8" i="16"/>
  <c r="CZ8" i="16"/>
  <c r="DB5" i="16"/>
  <c r="CZ5" i="16"/>
  <c r="Z135" i="16"/>
  <c r="Z133" i="16"/>
  <c r="Z130" i="16"/>
  <c r="Z128" i="16"/>
  <c r="Z126" i="16"/>
  <c r="Z122" i="16"/>
  <c r="Z112" i="16"/>
  <c r="Z99" i="16"/>
  <c r="Z86" i="16"/>
  <c r="Z80" i="16"/>
  <c r="Z76" i="16"/>
  <c r="Z72" i="16"/>
  <c r="Z68" i="16"/>
  <c r="Z60" i="16"/>
  <c r="Z21" i="16"/>
  <c r="Z17" i="16"/>
  <c r="Z14" i="16"/>
  <c r="Z12" i="16"/>
  <c r="Z8" i="16"/>
  <c r="Z5" i="16"/>
  <c r="KK142" i="16" l="1"/>
  <c r="AB12" i="23"/>
  <c r="AC12" i="23"/>
  <c r="AB125" i="23"/>
  <c r="AC125" i="23"/>
  <c r="AB127" i="23"/>
  <c r="AC127" i="23"/>
  <c r="AB132" i="23"/>
  <c r="AC132" i="23"/>
  <c r="AF4" i="23"/>
  <c r="AF67" i="23"/>
  <c r="AF116" i="23"/>
  <c r="AF124" i="23"/>
  <c r="AF98" i="23"/>
  <c r="AF47" i="23"/>
  <c r="D141" i="23"/>
  <c r="J141" i="23"/>
  <c r="G141" i="23"/>
  <c r="X141" i="23"/>
  <c r="P141" i="23"/>
  <c r="S141" i="23"/>
  <c r="AA141" i="23"/>
  <c r="M141" i="23"/>
  <c r="AA16" i="4"/>
  <c r="Z16" i="4"/>
  <c r="Z151" i="4"/>
  <c r="AA151" i="4"/>
  <c r="GB98" i="16"/>
  <c r="Z93" i="4"/>
  <c r="Z25" i="4"/>
  <c r="AA25" i="4"/>
  <c r="AA93" i="4"/>
  <c r="AA67" i="4"/>
  <c r="Z67" i="4"/>
  <c r="KP142" i="16"/>
  <c r="AD141" i="23" s="1"/>
  <c r="JB98" i="16"/>
  <c r="DB116" i="16"/>
  <c r="BM116" i="16"/>
  <c r="AB98" i="16"/>
  <c r="HO116" i="16"/>
  <c r="IZ67" i="16"/>
  <c r="EM98" i="16"/>
  <c r="IZ98" i="16"/>
  <c r="JB4" i="16"/>
  <c r="IZ125" i="16"/>
  <c r="IZ116" i="16"/>
  <c r="HO98" i="16"/>
  <c r="CZ98" i="16"/>
  <c r="HM4" i="16"/>
  <c r="HO67" i="16"/>
  <c r="HO4" i="16"/>
  <c r="HM98" i="16"/>
  <c r="EO4" i="16"/>
  <c r="GB67" i="16"/>
  <c r="GB4" i="16"/>
  <c r="EM116" i="16"/>
  <c r="BO125" i="16"/>
  <c r="AB116" i="16"/>
  <c r="DB98" i="16"/>
  <c r="DB125" i="16"/>
  <c r="BM98" i="16"/>
  <c r="FZ116" i="16"/>
  <c r="BM67" i="16"/>
  <c r="BO98" i="16"/>
  <c r="CZ125" i="16"/>
  <c r="Z130" i="4"/>
  <c r="Z5" i="4"/>
  <c r="Z80" i="4"/>
  <c r="AA5" i="4"/>
  <c r="AA80" i="4"/>
  <c r="AA130" i="4"/>
  <c r="DB67" i="16"/>
  <c r="BM4" i="16"/>
  <c r="EO98" i="16"/>
  <c r="EO116" i="16"/>
  <c r="EO125" i="16"/>
  <c r="FZ98" i="16"/>
  <c r="JB125" i="16"/>
  <c r="DB4" i="16"/>
  <c r="CZ67" i="16"/>
  <c r="BO4" i="16"/>
  <c r="FZ4" i="16"/>
  <c r="GB125" i="16"/>
  <c r="IZ4" i="16"/>
  <c r="JB67" i="16"/>
  <c r="BO116" i="16"/>
  <c r="BM125" i="16"/>
  <c r="HM125" i="16"/>
  <c r="JB116" i="16"/>
  <c r="CZ116" i="16"/>
  <c r="GB116" i="16"/>
  <c r="FZ125" i="16"/>
  <c r="HO125" i="16"/>
  <c r="FZ67" i="16"/>
  <c r="BO67" i="16"/>
  <c r="EM4" i="16"/>
  <c r="CZ4" i="16"/>
  <c r="AB4" i="16"/>
  <c r="Z125" i="16"/>
  <c r="HM67" i="16"/>
  <c r="HM116" i="16"/>
  <c r="EM125" i="16"/>
  <c r="KM48" i="16"/>
  <c r="Z48" i="23" s="1"/>
  <c r="KO48" i="16"/>
  <c r="Z98" i="16"/>
  <c r="KM14" i="16"/>
  <c r="Z14" i="23" s="1"/>
  <c r="KO8" i="16"/>
  <c r="EM67" i="16"/>
  <c r="Z67" i="16"/>
  <c r="Z60" i="23"/>
  <c r="KM80" i="16"/>
  <c r="Z80" i="23" s="1"/>
  <c r="Z116" i="16"/>
  <c r="KM72" i="16"/>
  <c r="Z72" i="23" s="1"/>
  <c r="KO14" i="16"/>
  <c r="Z47" i="16"/>
  <c r="KM21" i="16"/>
  <c r="Z21" i="23" s="1"/>
  <c r="Z4" i="16"/>
  <c r="KM8" i="16"/>
  <c r="Z8" i="23" s="1"/>
  <c r="KM99" i="16"/>
  <c r="Z99" i="23" s="1"/>
  <c r="EO67" i="16"/>
  <c r="KM130" i="16"/>
  <c r="Z129" i="23" s="1"/>
  <c r="KO130" i="16"/>
  <c r="AB67" i="16"/>
  <c r="AB125" i="16"/>
  <c r="KO99" i="16"/>
  <c r="KO122" i="16"/>
  <c r="KO135" i="16"/>
  <c r="KM122" i="16"/>
  <c r="Z121" i="23" s="1"/>
  <c r="KM135" i="16"/>
  <c r="Z134" i="23" s="1"/>
  <c r="KO5" i="16"/>
  <c r="KO21" i="16"/>
  <c r="KO72" i="16"/>
  <c r="KO80" i="16"/>
  <c r="KM17" i="16"/>
  <c r="Z17" i="23" s="1"/>
  <c r="KM68" i="16"/>
  <c r="Z68" i="23" s="1"/>
  <c r="KM76" i="16"/>
  <c r="Z76" i="23" s="1"/>
  <c r="KM86" i="16"/>
  <c r="Z86" i="23" s="1"/>
  <c r="KM112" i="16"/>
  <c r="Z112" i="23" s="1"/>
  <c r="KM117" i="16"/>
  <c r="Z117" i="23" s="1"/>
  <c r="KO17" i="16"/>
  <c r="KO68" i="16"/>
  <c r="KO76" i="16"/>
  <c r="KO86" i="16"/>
  <c r="KO112" i="16"/>
  <c r="KO117" i="16"/>
  <c r="KL126" i="16"/>
  <c r="Y125" i="23" s="1"/>
  <c r="KL133" i="16"/>
  <c r="Y132" i="23" s="1"/>
  <c r="KJ12" i="16"/>
  <c r="W12" i="23" s="1"/>
  <c r="KJ126" i="16"/>
  <c r="W125" i="23" s="1"/>
  <c r="KJ128" i="16"/>
  <c r="W127" i="23" s="1"/>
  <c r="KJ133" i="16"/>
  <c r="W132" i="23" s="1"/>
  <c r="IY135" i="16"/>
  <c r="IW135" i="16"/>
  <c r="IY133" i="16"/>
  <c r="IW133" i="16"/>
  <c r="IY130" i="16"/>
  <c r="IW130" i="16"/>
  <c r="IY128" i="16"/>
  <c r="IW128" i="16"/>
  <c r="IY126" i="16"/>
  <c r="IW126" i="16"/>
  <c r="IY122" i="16"/>
  <c r="IW122" i="16"/>
  <c r="IW121" i="16"/>
  <c r="IY112" i="16"/>
  <c r="IW112" i="16"/>
  <c r="IY99" i="16"/>
  <c r="IW99" i="16"/>
  <c r="IY86" i="16"/>
  <c r="IW86" i="16"/>
  <c r="IY80" i="16"/>
  <c r="IW80" i="16"/>
  <c r="IY76" i="16"/>
  <c r="IW76" i="16"/>
  <c r="IY72" i="16"/>
  <c r="IW72" i="16"/>
  <c r="IY68" i="16"/>
  <c r="IW68" i="16"/>
  <c r="IY47" i="16"/>
  <c r="IW47" i="16"/>
  <c r="IY21" i="16"/>
  <c r="IW21" i="16"/>
  <c r="IY17" i="16"/>
  <c r="IW17" i="16"/>
  <c r="IY14" i="16"/>
  <c r="IW14" i="16"/>
  <c r="IY12" i="16"/>
  <c r="IW12" i="16"/>
  <c r="IY8" i="16"/>
  <c r="IW8" i="16"/>
  <c r="IY5" i="16"/>
  <c r="IW5" i="16"/>
  <c r="HL138" i="16"/>
  <c r="HJ138" i="16"/>
  <c r="HL135" i="16"/>
  <c r="HJ135" i="16"/>
  <c r="HL133" i="16"/>
  <c r="HJ133" i="16"/>
  <c r="HL130" i="16"/>
  <c r="HJ130" i="16"/>
  <c r="HL128" i="16"/>
  <c r="HJ128" i="16"/>
  <c r="HL126" i="16"/>
  <c r="HJ126" i="16"/>
  <c r="HL122" i="16"/>
  <c r="HJ122" i="16"/>
  <c r="HJ121" i="16"/>
  <c r="HJ117" i="16" s="1"/>
  <c r="HL112" i="16"/>
  <c r="HJ112" i="16"/>
  <c r="HL99" i="16"/>
  <c r="HJ99" i="16"/>
  <c r="HL86" i="16"/>
  <c r="HJ86" i="16"/>
  <c r="HL80" i="16"/>
  <c r="HJ80" i="16"/>
  <c r="HL76" i="16"/>
  <c r="HJ76" i="16"/>
  <c r="HL72" i="16"/>
  <c r="HJ72" i="16"/>
  <c r="HL68" i="16"/>
  <c r="HJ68" i="16"/>
  <c r="HL47" i="16"/>
  <c r="HJ47" i="16"/>
  <c r="HL21" i="16"/>
  <c r="HJ21" i="16"/>
  <c r="HL17" i="16"/>
  <c r="HJ17" i="16"/>
  <c r="HL14" i="16"/>
  <c r="HJ14" i="16"/>
  <c r="HL12" i="16"/>
  <c r="HJ12" i="16"/>
  <c r="HL8" i="16"/>
  <c r="HJ8" i="16"/>
  <c r="HL5" i="16"/>
  <c r="HJ5" i="16"/>
  <c r="FY138" i="16"/>
  <c r="FW138" i="16"/>
  <c r="FY135" i="16"/>
  <c r="FW135" i="16"/>
  <c r="FY133" i="16"/>
  <c r="FW133" i="16"/>
  <c r="FY130" i="16"/>
  <c r="FW130" i="16"/>
  <c r="FY128" i="16"/>
  <c r="FW128" i="16"/>
  <c r="FY126" i="16"/>
  <c r="FW126" i="16"/>
  <c r="FY122" i="16"/>
  <c r="FW122" i="16"/>
  <c r="FW121" i="16"/>
  <c r="FW117" i="16" s="1"/>
  <c r="FY112" i="16"/>
  <c r="FW112" i="16"/>
  <c r="FY99" i="16"/>
  <c r="FW99" i="16"/>
  <c r="FY86" i="16"/>
  <c r="FW86" i="16"/>
  <c r="FY80" i="16"/>
  <c r="FW80" i="16"/>
  <c r="FY76" i="16"/>
  <c r="FW76" i="16"/>
  <c r="FY72" i="16"/>
  <c r="FW72" i="16"/>
  <c r="FY68" i="16"/>
  <c r="FW68" i="16"/>
  <c r="FY47" i="16"/>
  <c r="FW47" i="16"/>
  <c r="FY21" i="16"/>
  <c r="FW21" i="16"/>
  <c r="FY17" i="16"/>
  <c r="FW17" i="16"/>
  <c r="FY14" i="16"/>
  <c r="FW14" i="16"/>
  <c r="FY12" i="16"/>
  <c r="FW12" i="16"/>
  <c r="FY8" i="16"/>
  <c r="FW8" i="16"/>
  <c r="FY5" i="16"/>
  <c r="FW5" i="16"/>
  <c r="EL138" i="16"/>
  <c r="EJ138" i="16"/>
  <c r="EL135" i="16"/>
  <c r="EJ135" i="16"/>
  <c r="EL133" i="16"/>
  <c r="EJ133" i="16"/>
  <c r="EL130" i="16"/>
  <c r="EJ130" i="16"/>
  <c r="EL128" i="16"/>
  <c r="EJ128" i="16"/>
  <c r="EL126" i="16"/>
  <c r="EJ126" i="16"/>
  <c r="EL122" i="16"/>
  <c r="EJ122" i="16"/>
  <c r="EJ121" i="16"/>
  <c r="EL112" i="16"/>
  <c r="EJ112" i="16"/>
  <c r="EL99" i="16"/>
  <c r="EJ99" i="16"/>
  <c r="EL86" i="16"/>
  <c r="EJ86" i="16"/>
  <c r="EL80" i="16"/>
  <c r="EJ80" i="16"/>
  <c r="EL76" i="16"/>
  <c r="EJ76" i="16"/>
  <c r="EL72" i="16"/>
  <c r="EJ72" i="16"/>
  <c r="EL68" i="16"/>
  <c r="EJ68" i="16"/>
  <c r="EL47" i="16"/>
  <c r="EJ47" i="16"/>
  <c r="EL21" i="16"/>
  <c r="EJ21" i="16"/>
  <c r="EL17" i="16"/>
  <c r="EJ17" i="16"/>
  <c r="EL14" i="16"/>
  <c r="EJ14" i="16"/>
  <c r="EL12" i="16"/>
  <c r="EJ12" i="16"/>
  <c r="EL8" i="16"/>
  <c r="EJ8" i="16"/>
  <c r="EL5" i="16"/>
  <c r="EJ5" i="16"/>
  <c r="BL138" i="16"/>
  <c r="BJ138" i="16"/>
  <c r="BL135" i="16"/>
  <c r="BJ135" i="16"/>
  <c r="BL133" i="16"/>
  <c r="BJ133" i="16"/>
  <c r="BL130" i="16"/>
  <c r="BJ130" i="16"/>
  <c r="BL128" i="16"/>
  <c r="BJ128" i="16"/>
  <c r="BL126" i="16"/>
  <c r="BJ126" i="16"/>
  <c r="BL122" i="16"/>
  <c r="BJ122" i="16"/>
  <c r="BL112" i="16"/>
  <c r="BJ112" i="16"/>
  <c r="BL99" i="16"/>
  <c r="BJ99" i="16"/>
  <c r="BL86" i="16"/>
  <c r="BJ86" i="16"/>
  <c r="BL80" i="16"/>
  <c r="BJ80" i="16"/>
  <c r="BL76" i="16"/>
  <c r="BJ76" i="16"/>
  <c r="BL72" i="16"/>
  <c r="BJ72" i="16"/>
  <c r="BL68" i="16"/>
  <c r="BJ68" i="16"/>
  <c r="BJ59" i="16"/>
  <c r="BJ48" i="16" s="1"/>
  <c r="BL21" i="16"/>
  <c r="BJ21" i="16"/>
  <c r="BL17" i="16"/>
  <c r="BJ17" i="16"/>
  <c r="BL14" i="16"/>
  <c r="BJ14" i="16"/>
  <c r="BL12" i="16"/>
  <c r="BJ12" i="16"/>
  <c r="BL8" i="16"/>
  <c r="BJ8" i="16"/>
  <c r="BL5" i="16"/>
  <c r="BJ5" i="16"/>
  <c r="CY138" i="16"/>
  <c r="CW138" i="16"/>
  <c r="CY135" i="16"/>
  <c r="CW135" i="16"/>
  <c r="CY133" i="16"/>
  <c r="CW133" i="16"/>
  <c r="CY130" i="16"/>
  <c r="CW130" i="16"/>
  <c r="CY128" i="16"/>
  <c r="CW128" i="16"/>
  <c r="CY126" i="16"/>
  <c r="CW126" i="16"/>
  <c r="CY122" i="16"/>
  <c r="CW122" i="16"/>
  <c r="CY112" i="16"/>
  <c r="CW112" i="16"/>
  <c r="CY99" i="16"/>
  <c r="CW99" i="16"/>
  <c r="CY86" i="16"/>
  <c r="CW86" i="16"/>
  <c r="CY80" i="16"/>
  <c r="CW80" i="16"/>
  <c r="CY76" i="16"/>
  <c r="CW76" i="16"/>
  <c r="CY72" i="16"/>
  <c r="CW72" i="16"/>
  <c r="CY68" i="16"/>
  <c r="CW68" i="16"/>
  <c r="CW59" i="16"/>
  <c r="CY21" i="16"/>
  <c r="CW21" i="16"/>
  <c r="CY17" i="16"/>
  <c r="CW17" i="16"/>
  <c r="CY14" i="16"/>
  <c r="CW14" i="16"/>
  <c r="CY12" i="16"/>
  <c r="CW12" i="16"/>
  <c r="CY8" i="16"/>
  <c r="CW8" i="16"/>
  <c r="CY5" i="16"/>
  <c r="CW5" i="16"/>
  <c r="Y135" i="16"/>
  <c r="W135" i="16"/>
  <c r="Y133" i="16"/>
  <c r="W133" i="16"/>
  <c r="Y130" i="16"/>
  <c r="W130" i="16"/>
  <c r="Y128" i="16"/>
  <c r="W128" i="16"/>
  <c r="Y126" i="16"/>
  <c r="W126" i="16"/>
  <c r="Y122" i="16"/>
  <c r="W122" i="16"/>
  <c r="Y112" i="16"/>
  <c r="W112" i="16"/>
  <c r="Y99" i="16"/>
  <c r="W99" i="16"/>
  <c r="Y86" i="16"/>
  <c r="W86" i="16"/>
  <c r="Y80" i="16"/>
  <c r="W80" i="16"/>
  <c r="Y76" i="16"/>
  <c r="W76" i="16"/>
  <c r="Y72" i="16"/>
  <c r="W72" i="16"/>
  <c r="Y68" i="16"/>
  <c r="W68" i="16"/>
  <c r="Y60" i="16"/>
  <c r="W60" i="16"/>
  <c r="Y48" i="16"/>
  <c r="W48" i="16"/>
  <c r="Y21" i="16"/>
  <c r="W21" i="16"/>
  <c r="Y17" i="16"/>
  <c r="W17" i="16"/>
  <c r="Y14" i="16"/>
  <c r="W14" i="16"/>
  <c r="Y12" i="16"/>
  <c r="W12" i="16"/>
  <c r="Y8" i="16"/>
  <c r="W8" i="16"/>
  <c r="Y5" i="16"/>
  <c r="W5" i="16"/>
  <c r="X161" i="4"/>
  <c r="AB76" i="23" l="1"/>
  <c r="AC76" i="23"/>
  <c r="AB134" i="23"/>
  <c r="AC134" i="23"/>
  <c r="AB112" i="23"/>
  <c r="AC112" i="23"/>
  <c r="AB86" i="23"/>
  <c r="AC86" i="23"/>
  <c r="AB48" i="23"/>
  <c r="AC48" i="23"/>
  <c r="AB68" i="23"/>
  <c r="AC68" i="23"/>
  <c r="AB80" i="23"/>
  <c r="AC80" i="23"/>
  <c r="AB121" i="23"/>
  <c r="AC121" i="23"/>
  <c r="AB17" i="23"/>
  <c r="AC17" i="23"/>
  <c r="AB72" i="23"/>
  <c r="AC72" i="23"/>
  <c r="AB99" i="23"/>
  <c r="AC99" i="23"/>
  <c r="KL138" i="16"/>
  <c r="Y137" i="23" s="1"/>
  <c r="AB21" i="23"/>
  <c r="AC21" i="23"/>
  <c r="AB8" i="23"/>
  <c r="AC8" i="23"/>
  <c r="AB117" i="23"/>
  <c r="AC117" i="23"/>
  <c r="AB5" i="23"/>
  <c r="AC5" i="23"/>
  <c r="AB129" i="23"/>
  <c r="AC129" i="23"/>
  <c r="AB14" i="23"/>
  <c r="AC14" i="23"/>
  <c r="AB60" i="23"/>
  <c r="AC60" i="23"/>
  <c r="Z159" i="4"/>
  <c r="KJ59" i="16"/>
  <c r="AA159" i="4"/>
  <c r="EJ117" i="16"/>
  <c r="EJ116" i="16" s="1"/>
  <c r="KJ121" i="16"/>
  <c r="IY121" i="16"/>
  <c r="IY117" i="16" s="1"/>
  <c r="IY116" i="16" s="1"/>
  <c r="IW117" i="16"/>
  <c r="IW116" i="16" s="1"/>
  <c r="AF141" i="23"/>
  <c r="IY98" i="16"/>
  <c r="IZ142" i="16"/>
  <c r="HO142" i="16"/>
  <c r="JB142" i="16"/>
  <c r="HL4" i="16"/>
  <c r="HL98" i="16"/>
  <c r="GB142" i="16"/>
  <c r="BL98" i="16"/>
  <c r="BM142" i="16"/>
  <c r="DB142" i="16"/>
  <c r="CZ142" i="16"/>
  <c r="BO142" i="16"/>
  <c r="EO142" i="16"/>
  <c r="IW125" i="16"/>
  <c r="EJ98" i="16"/>
  <c r="EJ125" i="16"/>
  <c r="HJ98" i="16"/>
  <c r="HL125" i="16"/>
  <c r="IW98" i="16"/>
  <c r="IY125" i="16"/>
  <c r="EM142" i="16"/>
  <c r="FZ142" i="16"/>
  <c r="AB142" i="16"/>
  <c r="HM142" i="16"/>
  <c r="Y116" i="16"/>
  <c r="IW67" i="16"/>
  <c r="IY67" i="16"/>
  <c r="Y47" i="16"/>
  <c r="FW4" i="16"/>
  <c r="KM47" i="16"/>
  <c r="Z47" i="23" s="1"/>
  <c r="CW116" i="16"/>
  <c r="FW98" i="16"/>
  <c r="HJ67" i="16"/>
  <c r="CY59" i="16"/>
  <c r="CW48" i="16"/>
  <c r="CW47" i="16" s="1"/>
  <c r="W98" i="16"/>
  <c r="CW98" i="16"/>
  <c r="EL98" i="16"/>
  <c r="Y98" i="16"/>
  <c r="CY98" i="16"/>
  <c r="BJ98" i="16"/>
  <c r="FY98" i="16"/>
  <c r="HJ125" i="16"/>
  <c r="IW4" i="16"/>
  <c r="Z142" i="16"/>
  <c r="KO125" i="16"/>
  <c r="KM116" i="16"/>
  <c r="Z116" i="23" s="1"/>
  <c r="KL80" i="16"/>
  <c r="Y80" i="23" s="1"/>
  <c r="KM125" i="16"/>
  <c r="Z124" i="23" s="1"/>
  <c r="KO4" i="16"/>
  <c r="KO116" i="16"/>
  <c r="KO67" i="16"/>
  <c r="KJ122" i="16"/>
  <c r="W121" i="23" s="1"/>
  <c r="KJ80" i="16"/>
  <c r="W80" i="23" s="1"/>
  <c r="KM98" i="16"/>
  <c r="Z98" i="23" s="1"/>
  <c r="KO47" i="16"/>
  <c r="KM67" i="16"/>
  <c r="Z67" i="23" s="1"/>
  <c r="KM4" i="16"/>
  <c r="Z4" i="23" s="1"/>
  <c r="W47" i="16"/>
  <c r="KJ130" i="16"/>
  <c r="W129" i="23" s="1"/>
  <c r="KJ8" i="16"/>
  <c r="W8" i="23" s="1"/>
  <c r="KJ5" i="16"/>
  <c r="W5" i="23" s="1"/>
  <c r="KL130" i="16"/>
  <c r="Y129" i="23" s="1"/>
  <c r="KL8" i="16"/>
  <c r="Y8" i="23" s="1"/>
  <c r="KL5" i="16"/>
  <c r="Y5" i="23" s="1"/>
  <c r="KO98" i="16"/>
  <c r="W67" i="4"/>
  <c r="X151" i="4"/>
  <c r="IY4" i="16"/>
  <c r="FW116" i="16"/>
  <c r="FY121" i="16"/>
  <c r="EJ4" i="16"/>
  <c r="BJ47" i="16"/>
  <c r="W116" i="16"/>
  <c r="KJ72" i="16"/>
  <c r="W72" i="23" s="1"/>
  <c r="W60" i="23"/>
  <c r="KJ21" i="16"/>
  <c r="W21" i="23" s="1"/>
  <c r="KL122" i="16"/>
  <c r="Y121" i="23" s="1"/>
  <c r="KL72" i="16"/>
  <c r="Y72" i="23" s="1"/>
  <c r="Y60" i="23"/>
  <c r="KL21" i="16"/>
  <c r="Y21" i="23" s="1"/>
  <c r="KL12" i="16"/>
  <c r="Y12" i="23" s="1"/>
  <c r="KJ135" i="16"/>
  <c r="W134" i="23" s="1"/>
  <c r="KJ86" i="16"/>
  <c r="W86" i="23" s="1"/>
  <c r="KJ76" i="16"/>
  <c r="W76" i="23" s="1"/>
  <c r="KJ68" i="16"/>
  <c r="W68" i="23" s="1"/>
  <c r="KL135" i="16"/>
  <c r="Y134" i="23" s="1"/>
  <c r="KL86" i="16"/>
  <c r="Y86" i="23" s="1"/>
  <c r="KL76" i="16"/>
  <c r="Y76" i="23" s="1"/>
  <c r="KL68" i="16"/>
  <c r="Y68" i="23" s="1"/>
  <c r="KJ112" i="16"/>
  <c r="W112" i="23" s="1"/>
  <c r="KJ99" i="16"/>
  <c r="W99" i="23" s="1"/>
  <c r="KJ48" i="16"/>
  <c r="W48" i="23" s="1"/>
  <c r="KJ17" i="16"/>
  <c r="W17" i="23" s="1"/>
  <c r="KJ14" i="16"/>
  <c r="W14" i="23" s="1"/>
  <c r="KL112" i="16"/>
  <c r="Y112" i="23" s="1"/>
  <c r="KL48" i="16"/>
  <c r="Y48" i="23" s="1"/>
  <c r="KL17" i="16"/>
  <c r="Y17" i="23" s="1"/>
  <c r="KL14" i="16"/>
  <c r="Y14" i="23" s="1"/>
  <c r="KL128" i="16"/>
  <c r="Y127" i="23" s="1"/>
  <c r="KL99" i="16"/>
  <c r="Y99" i="23" s="1"/>
  <c r="EL116" i="16"/>
  <c r="HL67" i="16"/>
  <c r="Y125" i="16"/>
  <c r="BL4" i="16"/>
  <c r="EL4" i="16"/>
  <c r="FY125" i="16"/>
  <c r="HJ4" i="16"/>
  <c r="HJ116" i="16"/>
  <c r="Y67" i="16"/>
  <c r="FW125" i="16"/>
  <c r="BJ125" i="16"/>
  <c r="EJ67" i="16"/>
  <c r="FY4" i="16"/>
  <c r="HL121" i="16"/>
  <c r="EL67" i="16"/>
  <c r="FW67" i="16"/>
  <c r="FY67" i="16"/>
  <c r="CY4" i="16"/>
  <c r="CW4" i="16"/>
  <c r="BJ67" i="16"/>
  <c r="BL116" i="16"/>
  <c r="BL125" i="16"/>
  <c r="EL125" i="16"/>
  <c r="Y4" i="16"/>
  <c r="BL67" i="16"/>
  <c r="CY116" i="16"/>
  <c r="CY125" i="16"/>
  <c r="BJ4" i="16"/>
  <c r="BJ116" i="16"/>
  <c r="CY67" i="16"/>
  <c r="BL59" i="16"/>
  <c r="W125" i="16"/>
  <c r="CW67" i="16"/>
  <c r="CW125" i="16"/>
  <c r="W4" i="16"/>
  <c r="W67" i="16"/>
  <c r="X93" i="4"/>
  <c r="X67" i="4"/>
  <c r="W151" i="4"/>
  <c r="X5" i="4"/>
  <c r="X80" i="4"/>
  <c r="X16" i="4"/>
  <c r="X25" i="4"/>
  <c r="X130" i="4"/>
  <c r="W25" i="4"/>
  <c r="W93" i="4"/>
  <c r="W130" i="4"/>
  <c r="W16" i="4"/>
  <c r="W5" i="4"/>
  <c r="W80" i="4"/>
  <c r="AB116" i="23" l="1"/>
  <c r="AC116" i="23"/>
  <c r="AB98" i="23"/>
  <c r="AC98" i="23"/>
  <c r="AB4" i="23"/>
  <c r="AC4" i="23"/>
  <c r="AB124" i="23"/>
  <c r="AC124" i="23"/>
  <c r="AB67" i="23"/>
  <c r="AC67" i="23"/>
  <c r="AB47" i="23"/>
  <c r="AC47" i="23"/>
  <c r="W120" i="23"/>
  <c r="W59" i="23"/>
  <c r="KJ125" i="16"/>
  <c r="W124" i="23" s="1"/>
  <c r="FY117" i="16"/>
  <c r="FY116" i="16" s="1"/>
  <c r="FY142" i="16" s="1"/>
  <c r="KL121" i="16"/>
  <c r="Y120" i="23" s="1"/>
  <c r="KL59" i="16"/>
  <c r="Y59" i="23" s="1"/>
  <c r="HL117" i="16"/>
  <c r="HL116" i="16" s="1"/>
  <c r="HL142" i="16" s="1"/>
  <c r="KJ47" i="16"/>
  <c r="W47" i="23" s="1"/>
  <c r="IY142" i="16"/>
  <c r="IW142" i="16"/>
  <c r="BL48" i="16"/>
  <c r="BL47" i="16" s="1"/>
  <c r="CY48" i="16"/>
  <c r="CY47" i="16" s="1"/>
  <c r="KJ67" i="16"/>
  <c r="W67" i="23" s="1"/>
  <c r="HJ142" i="16"/>
  <c r="KL67" i="16"/>
  <c r="Y67" i="23" s="1"/>
  <c r="KL47" i="16"/>
  <c r="Y47" i="23" s="1"/>
  <c r="KM142" i="16"/>
  <c r="KJ98" i="16"/>
  <c r="W98" i="23" s="1"/>
  <c r="KO142" i="16"/>
  <c r="AC141" i="23" s="1"/>
  <c r="X159" i="4"/>
  <c r="KJ117" i="16"/>
  <c r="W117" i="23" s="1"/>
  <c r="FW142" i="16"/>
  <c r="KJ4" i="16"/>
  <c r="W4" i="23" s="1"/>
  <c r="KL4" i="16"/>
  <c r="Y4" i="23" s="1"/>
  <c r="KL98" i="16"/>
  <c r="Y98" i="23" s="1"/>
  <c r="KL125" i="16"/>
  <c r="Y124" i="23" s="1"/>
  <c r="EJ142" i="16"/>
  <c r="EL142" i="16"/>
  <c r="Y142" i="16"/>
  <c r="BJ142" i="16"/>
  <c r="CW142" i="16"/>
  <c r="W142" i="16"/>
  <c r="W159" i="4"/>
  <c r="CY142" i="16" l="1"/>
  <c r="BL142" i="16"/>
  <c r="Z141" i="23"/>
  <c r="AB141" i="23"/>
  <c r="KL117" i="16"/>
  <c r="Y117" i="23" s="1"/>
  <c r="KJ116" i="16"/>
  <c r="W116" i="23" s="1"/>
  <c r="KL116" i="16" l="1"/>
  <c r="Y116" i="23" s="1"/>
  <c r="KJ142" i="16"/>
  <c r="W161" i="4"/>
  <c r="W141" i="23" l="1"/>
  <c r="KL142" i="16"/>
  <c r="T48" i="16"/>
  <c r="Y141" i="23" l="1"/>
  <c r="T12" i="16"/>
  <c r="V12" i="16"/>
  <c r="CD12" i="16"/>
  <c r="CE12" i="16"/>
  <c r="CG12" i="16"/>
  <c r="CH12" i="16"/>
  <c r="CJ12" i="16"/>
  <c r="CK12" i="16"/>
  <c r="CM12" i="16"/>
  <c r="CN12" i="16"/>
  <c r="CP12" i="16"/>
  <c r="CQ12" i="16"/>
  <c r="CS12" i="16"/>
  <c r="CT12" i="16"/>
  <c r="KE12" i="16" l="1"/>
  <c r="R12" i="23" s="1"/>
  <c r="KE126" i="16"/>
  <c r="R125" i="23" s="1"/>
  <c r="KE128" i="16"/>
  <c r="R127" i="23" s="1"/>
  <c r="KE133" i="16"/>
  <c r="R132" i="23" s="1"/>
  <c r="KI133" i="16"/>
  <c r="V132" i="23" s="1"/>
  <c r="KI128" i="16"/>
  <c r="V127" i="23" s="1"/>
  <c r="KI126" i="16"/>
  <c r="V125" i="23" s="1"/>
  <c r="KI12" i="16"/>
  <c r="V12" i="23" s="1"/>
  <c r="KD133" i="16"/>
  <c r="Q132" i="23" s="1"/>
  <c r="KD128" i="16"/>
  <c r="Q127" i="23" s="1"/>
  <c r="KD126" i="16"/>
  <c r="Q125" i="23" s="1"/>
  <c r="KD12" i="16"/>
  <c r="Q12" i="23" s="1"/>
  <c r="KB12" i="16"/>
  <c r="O12" i="23" s="1"/>
  <c r="KB117" i="16"/>
  <c r="O117" i="23" s="1"/>
  <c r="KB126" i="16"/>
  <c r="O125" i="23" s="1"/>
  <c r="KB128" i="16"/>
  <c r="O127" i="23" s="1"/>
  <c r="KB133" i="16"/>
  <c r="O132" i="23" s="1"/>
  <c r="KA12" i="16"/>
  <c r="N12" i="23" s="1"/>
  <c r="KA126" i="16"/>
  <c r="N125" i="23" s="1"/>
  <c r="KA128" i="16"/>
  <c r="N127" i="23" s="1"/>
  <c r="KA133" i="16"/>
  <c r="N132" i="23" s="1"/>
  <c r="JY12" i="16"/>
  <c r="L12" i="23" s="1"/>
  <c r="JY126" i="16"/>
  <c r="L125" i="23" s="1"/>
  <c r="JY128" i="16"/>
  <c r="L127" i="23" s="1"/>
  <c r="JY133" i="16"/>
  <c r="L132" i="23" s="1"/>
  <c r="JR12" i="16"/>
  <c r="E12" i="23" s="1"/>
  <c r="JS12" i="16"/>
  <c r="F12" i="23" s="1"/>
  <c r="JU12" i="16"/>
  <c r="H12" i="23" s="1"/>
  <c r="JV12" i="16"/>
  <c r="I12" i="23" s="1"/>
  <c r="JX12" i="16"/>
  <c r="K12" i="23" s="1"/>
  <c r="JP117" i="16"/>
  <c r="JR117" i="16"/>
  <c r="E117" i="23" s="1"/>
  <c r="JV117" i="16"/>
  <c r="I117" i="23" s="1"/>
  <c r="JX117" i="16"/>
  <c r="K117" i="23" s="1"/>
  <c r="JR126" i="16"/>
  <c r="E125" i="23" s="1"/>
  <c r="JS126" i="16"/>
  <c r="F125" i="23" s="1"/>
  <c r="JU126" i="16"/>
  <c r="H125" i="23" s="1"/>
  <c r="JV126" i="16"/>
  <c r="I125" i="23" s="1"/>
  <c r="JX126" i="16"/>
  <c r="K125" i="23" s="1"/>
  <c r="JR128" i="16"/>
  <c r="E127" i="23" s="1"/>
  <c r="JS128" i="16"/>
  <c r="F127" i="23" s="1"/>
  <c r="JU128" i="16"/>
  <c r="H127" i="23" s="1"/>
  <c r="JV128" i="16"/>
  <c r="I127" i="23" s="1"/>
  <c r="JX128" i="16"/>
  <c r="K127" i="23" s="1"/>
  <c r="JR133" i="16"/>
  <c r="E132" i="23" s="1"/>
  <c r="JS133" i="16"/>
  <c r="F132" i="23" s="1"/>
  <c r="JU133" i="16"/>
  <c r="H132" i="23" s="1"/>
  <c r="JV133" i="16"/>
  <c r="I132" i="23" s="1"/>
  <c r="JX133" i="16"/>
  <c r="K132" i="23" s="1"/>
  <c r="FM138" i="16"/>
  <c r="FM135" i="16"/>
  <c r="FM133" i="16"/>
  <c r="FM130" i="16"/>
  <c r="FM128" i="16"/>
  <c r="FM126" i="16"/>
  <c r="FM122" i="16"/>
  <c r="FM112" i="16"/>
  <c r="FM99" i="16"/>
  <c r="FM86" i="16"/>
  <c r="FM80" i="16"/>
  <c r="FM76" i="16"/>
  <c r="FM72" i="16"/>
  <c r="FM68" i="16"/>
  <c r="FM21" i="16"/>
  <c r="FM17" i="16"/>
  <c r="FM14" i="16"/>
  <c r="FM12" i="16"/>
  <c r="FM8" i="16"/>
  <c r="FM5" i="16"/>
  <c r="IS135" i="16"/>
  <c r="IS133" i="16"/>
  <c r="IS130" i="16"/>
  <c r="IS128" i="16"/>
  <c r="IS126" i="16"/>
  <c r="IS122" i="16"/>
  <c r="IS112" i="16"/>
  <c r="IS99" i="16"/>
  <c r="IS86" i="16"/>
  <c r="IS80" i="16"/>
  <c r="IS76" i="16"/>
  <c r="IS72" i="16"/>
  <c r="IS68" i="16"/>
  <c r="IS21" i="16"/>
  <c r="IS17" i="16"/>
  <c r="IS14" i="16"/>
  <c r="IS12" i="16"/>
  <c r="IS8" i="16"/>
  <c r="IS5" i="16"/>
  <c r="HF138" i="16"/>
  <c r="HF135" i="16"/>
  <c r="HF133" i="16"/>
  <c r="HF130" i="16"/>
  <c r="HF128" i="16"/>
  <c r="HF126" i="16"/>
  <c r="HF122" i="16"/>
  <c r="HF112" i="16"/>
  <c r="HF99" i="16"/>
  <c r="HF86" i="16"/>
  <c r="HF80" i="16"/>
  <c r="HF76" i="16"/>
  <c r="HF72" i="16"/>
  <c r="HF68" i="16"/>
  <c r="HF21" i="16"/>
  <c r="HF17" i="16"/>
  <c r="HF14" i="16"/>
  <c r="HF12" i="16"/>
  <c r="HF8" i="16"/>
  <c r="HF5" i="16"/>
  <c r="FS138" i="16"/>
  <c r="FS135" i="16"/>
  <c r="FS133" i="16"/>
  <c r="FS130" i="16"/>
  <c r="FS128" i="16"/>
  <c r="FS126" i="16"/>
  <c r="FS122" i="16"/>
  <c r="FS112" i="16"/>
  <c r="FS99" i="16"/>
  <c r="FS86" i="16"/>
  <c r="FS80" i="16"/>
  <c r="FS76" i="16"/>
  <c r="FS72" i="16"/>
  <c r="FS68" i="16"/>
  <c r="FS21" i="16"/>
  <c r="FS17" i="16"/>
  <c r="FS14" i="16"/>
  <c r="FS12" i="16"/>
  <c r="FS8" i="16"/>
  <c r="FS5" i="16"/>
  <c r="EF138" i="16"/>
  <c r="EF135" i="16"/>
  <c r="EF133" i="16"/>
  <c r="EF130" i="16"/>
  <c r="EF128" i="16"/>
  <c r="EF126" i="16"/>
  <c r="EF122" i="16"/>
  <c r="EF112" i="16"/>
  <c r="EF99" i="16"/>
  <c r="EF86" i="16"/>
  <c r="EF80" i="16"/>
  <c r="EF76" i="16"/>
  <c r="EF72" i="16"/>
  <c r="EF68" i="16"/>
  <c r="EF21" i="16"/>
  <c r="EF17" i="16"/>
  <c r="EF14" i="16"/>
  <c r="EF12" i="16"/>
  <c r="EF8" i="16"/>
  <c r="EF5" i="16"/>
  <c r="BF138" i="16"/>
  <c r="BF135" i="16"/>
  <c r="BF133" i="16"/>
  <c r="BF130" i="16"/>
  <c r="BF128" i="16"/>
  <c r="BF126" i="16"/>
  <c r="BF122" i="16"/>
  <c r="BF112" i="16"/>
  <c r="BF99" i="16"/>
  <c r="BF86" i="16"/>
  <c r="BF80" i="16"/>
  <c r="BF76" i="16"/>
  <c r="BF72" i="16"/>
  <c r="BF68" i="16"/>
  <c r="BF21" i="16"/>
  <c r="BF17" i="16"/>
  <c r="BF14" i="16"/>
  <c r="BF12" i="16"/>
  <c r="BF8" i="16"/>
  <c r="BF5" i="16"/>
  <c r="CS138" i="16"/>
  <c r="CS135" i="16"/>
  <c r="CS133" i="16"/>
  <c r="CS130" i="16"/>
  <c r="CS128" i="16"/>
  <c r="CS126" i="16"/>
  <c r="CS122" i="16"/>
  <c r="CS112" i="16"/>
  <c r="CS99" i="16"/>
  <c r="CS86" i="16"/>
  <c r="CS80" i="16"/>
  <c r="CS76" i="16"/>
  <c r="CS72" i="16"/>
  <c r="CS68" i="16"/>
  <c r="CS21" i="16"/>
  <c r="CS17" i="16"/>
  <c r="CS14" i="16"/>
  <c r="CS8" i="16"/>
  <c r="CS5" i="16"/>
  <c r="T138" i="16"/>
  <c r="T135" i="16"/>
  <c r="T133" i="16"/>
  <c r="T130" i="16"/>
  <c r="T128" i="16"/>
  <c r="T126" i="16"/>
  <c r="T122" i="16"/>
  <c r="T112" i="16"/>
  <c r="T99" i="16"/>
  <c r="T86" i="16"/>
  <c r="T80" i="16"/>
  <c r="T76" i="16"/>
  <c r="T72" i="16"/>
  <c r="T68" i="16"/>
  <c r="T60" i="16"/>
  <c r="T21" i="16"/>
  <c r="T17" i="16"/>
  <c r="T14" i="16"/>
  <c r="T8" i="16"/>
  <c r="T5" i="16"/>
  <c r="T161" i="4"/>
  <c r="C117" i="23" l="1"/>
  <c r="KD117" i="16"/>
  <c r="Q117" i="23" s="1"/>
  <c r="JP128" i="16"/>
  <c r="JP133" i="16"/>
  <c r="JP126" i="16"/>
  <c r="JP12" i="16"/>
  <c r="KE117" i="16"/>
  <c r="R117" i="23" s="1"/>
  <c r="KD76" i="16"/>
  <c r="Q76" i="23" s="1"/>
  <c r="KI122" i="16"/>
  <c r="V121" i="23" s="1"/>
  <c r="KG48" i="16"/>
  <c r="T48" i="23" s="1"/>
  <c r="KE5" i="16"/>
  <c r="R5" i="23" s="1"/>
  <c r="KD135" i="16"/>
  <c r="Q134" i="23" s="1"/>
  <c r="T151" i="4"/>
  <c r="CS116" i="16"/>
  <c r="BF116" i="16"/>
  <c r="KD112" i="16"/>
  <c r="Q112" i="23" s="1"/>
  <c r="KE135" i="16"/>
  <c r="R134" i="23" s="1"/>
  <c r="KI8" i="16"/>
  <c r="V8" i="23" s="1"/>
  <c r="KI14" i="16"/>
  <c r="V14" i="23" s="1"/>
  <c r="KI72" i="16"/>
  <c r="V72" i="23" s="1"/>
  <c r="KB122" i="16"/>
  <c r="KB112" i="16"/>
  <c r="O112" i="23" s="1"/>
  <c r="KE72" i="16"/>
  <c r="R72" i="23" s="1"/>
  <c r="JS122" i="16"/>
  <c r="F121" i="23" s="1"/>
  <c r="T93" i="4"/>
  <c r="KI117" i="16"/>
  <c r="V117" i="23" s="1"/>
  <c r="KA135" i="16"/>
  <c r="N134" i="23" s="1"/>
  <c r="KA130" i="16"/>
  <c r="KA122" i="16"/>
  <c r="N121" i="23" s="1"/>
  <c r="KB72" i="16"/>
  <c r="O72" i="23" s="1"/>
  <c r="KB14" i="16"/>
  <c r="O14" i="23" s="1"/>
  <c r="KB8" i="16"/>
  <c r="O8" i="23" s="1"/>
  <c r="KD17" i="16"/>
  <c r="Q17" i="23" s="1"/>
  <c r="KD80" i="16"/>
  <c r="Q80" i="23" s="1"/>
  <c r="KD122" i="16"/>
  <c r="Q121" i="23" s="1"/>
  <c r="KI76" i="16"/>
  <c r="V76" i="23" s="1"/>
  <c r="KI112" i="16"/>
  <c r="V112" i="23" s="1"/>
  <c r="KI130" i="16"/>
  <c r="KE130" i="16"/>
  <c r="KA99" i="16"/>
  <c r="N99" i="23" s="1"/>
  <c r="KA72" i="16"/>
  <c r="N72" i="23" s="1"/>
  <c r="N60" i="23"/>
  <c r="KA14" i="16"/>
  <c r="N14" i="23" s="1"/>
  <c r="KA8" i="16"/>
  <c r="N8" i="23" s="1"/>
  <c r="KB135" i="16"/>
  <c r="O134" i="23" s="1"/>
  <c r="KD72" i="16"/>
  <c r="Q72" i="23" s="1"/>
  <c r="KI99" i="16"/>
  <c r="V99" i="23" s="1"/>
  <c r="KE112" i="16"/>
  <c r="R112" i="23" s="1"/>
  <c r="JS112" i="16"/>
  <c r="F112" i="23" s="1"/>
  <c r="JV14" i="16"/>
  <c r="I14" i="23" s="1"/>
  <c r="JP14" i="16"/>
  <c r="KD68" i="16"/>
  <c r="Q68" i="23" s="1"/>
  <c r="KI48" i="16"/>
  <c r="V48" i="23" s="1"/>
  <c r="KA86" i="16"/>
  <c r="N86" i="23" s="1"/>
  <c r="KA80" i="16"/>
  <c r="N80" i="23" s="1"/>
  <c r="KA48" i="16"/>
  <c r="N48" i="23" s="1"/>
  <c r="KB80" i="16"/>
  <c r="O80" i="23" s="1"/>
  <c r="Q60" i="23"/>
  <c r="KD130" i="16"/>
  <c r="KI5" i="16"/>
  <c r="V5" i="23" s="1"/>
  <c r="KI17" i="16"/>
  <c r="V17" i="23" s="1"/>
  <c r="KI68" i="16"/>
  <c r="V68" i="23" s="1"/>
  <c r="KI135" i="16"/>
  <c r="V134" i="23" s="1"/>
  <c r="KG130" i="16"/>
  <c r="T129" i="23" s="1"/>
  <c r="KG122" i="16"/>
  <c r="T121" i="23" s="1"/>
  <c r="KG99" i="16"/>
  <c r="T99" i="23" s="1"/>
  <c r="KG86" i="16"/>
  <c r="T86" i="23" s="1"/>
  <c r="KG80" i="16"/>
  <c r="T80" i="23" s="1"/>
  <c r="KG12" i="16"/>
  <c r="T12" i="23" s="1"/>
  <c r="KE122" i="16"/>
  <c r="R121" i="23" s="1"/>
  <c r="KE86" i="16"/>
  <c r="R86" i="23" s="1"/>
  <c r="KE68" i="16"/>
  <c r="R68" i="23" s="1"/>
  <c r="JV122" i="16"/>
  <c r="JP122" i="16"/>
  <c r="JY122" i="16"/>
  <c r="L121" i="23" s="1"/>
  <c r="KA117" i="16"/>
  <c r="N117" i="23" s="1"/>
  <c r="KA68" i="16"/>
  <c r="N68" i="23" s="1"/>
  <c r="KB130" i="16"/>
  <c r="KB99" i="16"/>
  <c r="O99" i="23" s="1"/>
  <c r="KB86" i="16"/>
  <c r="O86" i="23" s="1"/>
  <c r="KB68" i="16"/>
  <c r="O68" i="23" s="1"/>
  <c r="KD14" i="16"/>
  <c r="Q14" i="23" s="1"/>
  <c r="KI80" i="16"/>
  <c r="V80" i="23" s="1"/>
  <c r="KI86" i="16"/>
  <c r="V86" i="23" s="1"/>
  <c r="KG135" i="16"/>
  <c r="T134" i="23" s="1"/>
  <c r="KG128" i="16"/>
  <c r="T127" i="23" s="1"/>
  <c r="KG68" i="16"/>
  <c r="T68" i="23" s="1"/>
  <c r="KD86" i="16"/>
  <c r="Q86" i="23" s="1"/>
  <c r="KG133" i="16"/>
  <c r="T132" i="23" s="1"/>
  <c r="KG126" i="16"/>
  <c r="T125" i="23" s="1"/>
  <c r="KG112" i="16"/>
  <c r="T112" i="23" s="1"/>
  <c r="KG72" i="16"/>
  <c r="T72" i="23" s="1"/>
  <c r="KE76" i="16"/>
  <c r="R76" i="23" s="1"/>
  <c r="R60" i="23"/>
  <c r="JV112" i="16"/>
  <c r="I112" i="23" s="1"/>
  <c r="JP112" i="16"/>
  <c r="JV72" i="16"/>
  <c r="I72" i="23" s="1"/>
  <c r="JP72" i="16"/>
  <c r="JS14" i="16"/>
  <c r="F14" i="23" s="1"/>
  <c r="JV8" i="16"/>
  <c r="I8" i="23" s="1"/>
  <c r="JP8" i="16"/>
  <c r="KA112" i="16"/>
  <c r="N112" i="23" s="1"/>
  <c r="KA76" i="16"/>
  <c r="N76" i="23" s="1"/>
  <c r="KB76" i="16"/>
  <c r="O76" i="23" s="1"/>
  <c r="O60" i="23"/>
  <c r="KD8" i="16"/>
  <c r="Q8" i="23" s="1"/>
  <c r="V60" i="23"/>
  <c r="JS117" i="16"/>
  <c r="F117" i="23" s="1"/>
  <c r="KG117" i="16"/>
  <c r="T117" i="23" s="1"/>
  <c r="KG76" i="16"/>
  <c r="T76" i="23" s="1"/>
  <c r="T60" i="23"/>
  <c r="KE99" i="16"/>
  <c r="R99" i="23" s="1"/>
  <c r="KE80" i="16"/>
  <c r="R80" i="23" s="1"/>
  <c r="KE21" i="16"/>
  <c r="R21" i="23" s="1"/>
  <c r="KA17" i="16"/>
  <c r="N17" i="23" s="1"/>
  <c r="KA5" i="16"/>
  <c r="N5" i="23" s="1"/>
  <c r="KB48" i="16"/>
  <c r="O48" i="23" s="1"/>
  <c r="KB17" i="16"/>
  <c r="O17" i="23" s="1"/>
  <c r="KB5" i="16"/>
  <c r="O5" i="23" s="1"/>
  <c r="KI21" i="16"/>
  <c r="V21" i="23" s="1"/>
  <c r="KG17" i="16"/>
  <c r="T17" i="23" s="1"/>
  <c r="KG5" i="16"/>
  <c r="T5" i="23" s="1"/>
  <c r="KE14" i="16"/>
  <c r="R14" i="23" s="1"/>
  <c r="KE8" i="16"/>
  <c r="R8" i="23" s="1"/>
  <c r="KA21" i="16"/>
  <c r="N21" i="23" s="1"/>
  <c r="KB21" i="16"/>
  <c r="O21" i="23" s="1"/>
  <c r="KD5" i="16"/>
  <c r="Q5" i="23" s="1"/>
  <c r="KG21" i="16"/>
  <c r="T21" i="23" s="1"/>
  <c r="KE48" i="16"/>
  <c r="R48" i="23" s="1"/>
  <c r="KD21" i="16"/>
  <c r="Q21" i="23" s="1"/>
  <c r="KG14" i="16"/>
  <c r="T14" i="23" s="1"/>
  <c r="KG8" i="16"/>
  <c r="T8" i="23" s="1"/>
  <c r="KE17" i="16"/>
  <c r="R17" i="23" s="1"/>
  <c r="JU117" i="16"/>
  <c r="H117" i="23" s="1"/>
  <c r="JY117" i="16"/>
  <c r="L117" i="23" s="1"/>
  <c r="JY112" i="16"/>
  <c r="L112" i="23" s="1"/>
  <c r="JU135" i="16"/>
  <c r="H134" i="23" s="1"/>
  <c r="JR135" i="16"/>
  <c r="E134" i="23" s="1"/>
  <c r="JR122" i="16"/>
  <c r="JU8" i="16"/>
  <c r="H8" i="23" s="1"/>
  <c r="JR5" i="16"/>
  <c r="E5" i="23" s="1"/>
  <c r="JY80" i="16"/>
  <c r="L80" i="23" s="1"/>
  <c r="JY17" i="16"/>
  <c r="L17" i="23" s="1"/>
  <c r="JY5" i="16"/>
  <c r="L5" i="23" s="1"/>
  <c r="JX135" i="16"/>
  <c r="K134" i="23" s="1"/>
  <c r="JX122" i="16"/>
  <c r="JU122" i="16"/>
  <c r="H121" i="23" s="1"/>
  <c r="T47" i="16"/>
  <c r="HF47" i="16"/>
  <c r="JU76" i="16"/>
  <c r="H76" i="23" s="1"/>
  <c r="JU68" i="16"/>
  <c r="H68" i="23" s="1"/>
  <c r="JX17" i="16"/>
  <c r="K17" i="23" s="1"/>
  <c r="JR17" i="16"/>
  <c r="E17" i="23" s="1"/>
  <c r="JS8" i="16"/>
  <c r="F8" i="23" s="1"/>
  <c r="JX8" i="16"/>
  <c r="K8" i="23" s="1"/>
  <c r="JR8" i="16"/>
  <c r="E8" i="23" s="1"/>
  <c r="JU99" i="16"/>
  <c r="H99" i="23" s="1"/>
  <c r="JX99" i="16"/>
  <c r="K99" i="23" s="1"/>
  <c r="JR99" i="16"/>
  <c r="E99" i="23" s="1"/>
  <c r="JX86" i="16"/>
  <c r="K86" i="23" s="1"/>
  <c r="JR86" i="16"/>
  <c r="E86" i="23" s="1"/>
  <c r="JU86" i="16"/>
  <c r="H86" i="23" s="1"/>
  <c r="JX76" i="16"/>
  <c r="K76" i="23" s="1"/>
  <c r="JR76" i="16"/>
  <c r="E76" i="23" s="1"/>
  <c r="JX68" i="16"/>
  <c r="K68" i="23" s="1"/>
  <c r="JR68" i="16"/>
  <c r="E68" i="23" s="1"/>
  <c r="K60" i="23"/>
  <c r="E60" i="23"/>
  <c r="H60" i="23"/>
  <c r="JU17" i="16"/>
  <c r="H17" i="23" s="1"/>
  <c r="JY48" i="16"/>
  <c r="L48" i="23" s="1"/>
  <c r="BF67" i="16"/>
  <c r="FM98" i="16"/>
  <c r="JV80" i="16"/>
  <c r="I80" i="23" s="1"/>
  <c r="JP80" i="16"/>
  <c r="JS80" i="16"/>
  <c r="F80" i="23" s="1"/>
  <c r="JS72" i="16"/>
  <c r="F72" i="23" s="1"/>
  <c r="JV48" i="16"/>
  <c r="I48" i="23" s="1"/>
  <c r="JP48" i="16"/>
  <c r="JS48" i="16"/>
  <c r="F48" i="23" s="1"/>
  <c r="JS21" i="16"/>
  <c r="F21" i="23" s="1"/>
  <c r="JV21" i="16"/>
  <c r="I21" i="23" s="1"/>
  <c r="JP21" i="16"/>
  <c r="JY99" i="16"/>
  <c r="L99" i="23" s="1"/>
  <c r="JY86" i="16"/>
  <c r="L86" i="23" s="1"/>
  <c r="JY68" i="16"/>
  <c r="L68" i="23" s="1"/>
  <c r="JY21" i="16"/>
  <c r="L21" i="23" s="1"/>
  <c r="JX112" i="16"/>
  <c r="K112" i="23" s="1"/>
  <c r="JR112" i="16"/>
  <c r="E112" i="23" s="1"/>
  <c r="JU112" i="16"/>
  <c r="H112" i="23" s="1"/>
  <c r="JU80" i="16"/>
  <c r="H80" i="23" s="1"/>
  <c r="JX80" i="16"/>
  <c r="K80" i="23" s="1"/>
  <c r="JR80" i="16"/>
  <c r="E80" i="23" s="1"/>
  <c r="JU72" i="16"/>
  <c r="H72" i="23" s="1"/>
  <c r="JX72" i="16"/>
  <c r="K72" i="23" s="1"/>
  <c r="JR72" i="16"/>
  <c r="E72" i="23" s="1"/>
  <c r="JU48" i="16"/>
  <c r="H48" i="23" s="1"/>
  <c r="JX48" i="16"/>
  <c r="K48" i="23" s="1"/>
  <c r="JR48" i="16"/>
  <c r="E48" i="23" s="1"/>
  <c r="JX21" i="16"/>
  <c r="K21" i="23" s="1"/>
  <c r="JR21" i="16"/>
  <c r="E21" i="23" s="1"/>
  <c r="JU21" i="16"/>
  <c r="H21" i="23" s="1"/>
  <c r="JU14" i="16"/>
  <c r="H14" i="23" s="1"/>
  <c r="JX14" i="16"/>
  <c r="K14" i="23" s="1"/>
  <c r="JR14" i="16"/>
  <c r="E14" i="23" s="1"/>
  <c r="JS5" i="16"/>
  <c r="F5" i="23" s="1"/>
  <c r="JV5" i="16"/>
  <c r="I5" i="23" s="1"/>
  <c r="JP5" i="16"/>
  <c r="JY72" i="16"/>
  <c r="L72" i="23" s="1"/>
  <c r="JY14" i="16"/>
  <c r="L14" i="23" s="1"/>
  <c r="JY8" i="16"/>
  <c r="L8" i="23" s="1"/>
  <c r="JY135" i="16"/>
  <c r="L134" i="23" s="1"/>
  <c r="FM47" i="16"/>
  <c r="JS130" i="16"/>
  <c r="JV130" i="16"/>
  <c r="JP130" i="16"/>
  <c r="HF116" i="16"/>
  <c r="IS116" i="16"/>
  <c r="JV135" i="16"/>
  <c r="I134" i="23" s="1"/>
  <c r="JP135" i="16"/>
  <c r="JS135" i="16"/>
  <c r="F134" i="23" s="1"/>
  <c r="JX130" i="16"/>
  <c r="JR130" i="16"/>
  <c r="JU130" i="16"/>
  <c r="JV99" i="16"/>
  <c r="I99" i="23" s="1"/>
  <c r="JP99" i="16"/>
  <c r="JS99" i="16"/>
  <c r="F99" i="23" s="1"/>
  <c r="JS86" i="16"/>
  <c r="F86" i="23" s="1"/>
  <c r="JV86" i="16"/>
  <c r="I86" i="23" s="1"/>
  <c r="JP86" i="16"/>
  <c r="JV76" i="16"/>
  <c r="I76" i="23" s="1"/>
  <c r="JP76" i="16"/>
  <c r="JS76" i="16"/>
  <c r="F76" i="23" s="1"/>
  <c r="JV68" i="16"/>
  <c r="I68" i="23" s="1"/>
  <c r="JP68" i="16"/>
  <c r="JS68" i="16"/>
  <c r="F68" i="23" s="1"/>
  <c r="F60" i="23"/>
  <c r="I60" i="23"/>
  <c r="JS17" i="16"/>
  <c r="F17" i="23" s="1"/>
  <c r="JV17" i="16"/>
  <c r="I17" i="23" s="1"/>
  <c r="JP17" i="16"/>
  <c r="JX5" i="16"/>
  <c r="K5" i="23" s="1"/>
  <c r="JU5" i="16"/>
  <c r="H5" i="23" s="1"/>
  <c r="JY130" i="16"/>
  <c r="JY76" i="16"/>
  <c r="L76" i="23" s="1"/>
  <c r="L60" i="23"/>
  <c r="CS47" i="16"/>
  <c r="BF47" i="16"/>
  <c r="EF47" i="16"/>
  <c r="EF98" i="16"/>
  <c r="FS47" i="16"/>
  <c r="HF98" i="16"/>
  <c r="T67" i="16"/>
  <c r="T98" i="16"/>
  <c r="EF116" i="16"/>
  <c r="FS116" i="16"/>
  <c r="IS98" i="16"/>
  <c r="FM4" i="16"/>
  <c r="FM67" i="16"/>
  <c r="FM116" i="16"/>
  <c r="BF98" i="16"/>
  <c r="T4" i="16"/>
  <c r="T116" i="16"/>
  <c r="FS98" i="16"/>
  <c r="HF67" i="16"/>
  <c r="IS47" i="16"/>
  <c r="FM125" i="16"/>
  <c r="IS125" i="16"/>
  <c r="IS4" i="16"/>
  <c r="HF125" i="16"/>
  <c r="HF4" i="16"/>
  <c r="IS67" i="16"/>
  <c r="EF125" i="16"/>
  <c r="FS125" i="16"/>
  <c r="EF4" i="16"/>
  <c r="FS4" i="16"/>
  <c r="CS67" i="16"/>
  <c r="FS67" i="16"/>
  <c r="EF67" i="16"/>
  <c r="BF4" i="16"/>
  <c r="T125" i="16"/>
  <c r="BF125" i="16"/>
  <c r="CS125" i="16"/>
  <c r="CS98" i="16"/>
  <c r="CS4" i="16"/>
  <c r="T80" i="4"/>
  <c r="T16" i="4"/>
  <c r="T67" i="4"/>
  <c r="T130" i="4"/>
  <c r="T5" i="4"/>
  <c r="T25" i="4"/>
  <c r="CD112" i="16"/>
  <c r="CE112" i="16"/>
  <c r="CG112" i="16"/>
  <c r="CH112" i="16"/>
  <c r="CJ112" i="16"/>
  <c r="CK112" i="16"/>
  <c r="CM112" i="16"/>
  <c r="CN112" i="16"/>
  <c r="CP112" i="16"/>
  <c r="CQ112" i="16"/>
  <c r="CT112" i="16"/>
  <c r="CV112" i="16"/>
  <c r="AQ112" i="16"/>
  <c r="AR112" i="16"/>
  <c r="AT112" i="16"/>
  <c r="AU112" i="16"/>
  <c r="AW112" i="16"/>
  <c r="AX112" i="16"/>
  <c r="AZ112" i="16"/>
  <c r="BA112" i="16"/>
  <c r="BC112" i="16"/>
  <c r="BD112" i="16"/>
  <c r="BG112" i="16"/>
  <c r="BI112" i="16"/>
  <c r="DQ112" i="16"/>
  <c r="DR112" i="16"/>
  <c r="DT112" i="16"/>
  <c r="DU112" i="16"/>
  <c r="DW112" i="16"/>
  <c r="DX112" i="16"/>
  <c r="DZ112" i="16"/>
  <c r="EA112" i="16"/>
  <c r="EC112" i="16"/>
  <c r="ED112" i="16"/>
  <c r="EG112" i="16"/>
  <c r="EI112" i="16"/>
  <c r="FD112" i="16"/>
  <c r="FE112" i="16"/>
  <c r="FG112" i="16"/>
  <c r="FH112" i="16"/>
  <c r="FJ112" i="16"/>
  <c r="FK112" i="16"/>
  <c r="FQ112" i="16"/>
  <c r="FT112" i="16"/>
  <c r="FV112" i="16"/>
  <c r="FN112" i="16"/>
  <c r="FP112" i="16"/>
  <c r="GQ112" i="16"/>
  <c r="GR112" i="16"/>
  <c r="GT112" i="16"/>
  <c r="GU112" i="16"/>
  <c r="GW112" i="16"/>
  <c r="GX112" i="16"/>
  <c r="GZ112" i="16"/>
  <c r="HA112" i="16"/>
  <c r="HC112" i="16"/>
  <c r="HD112" i="16"/>
  <c r="HG112" i="16"/>
  <c r="HI112" i="16"/>
  <c r="ID112" i="16"/>
  <c r="IE112" i="16"/>
  <c r="IG112" i="16"/>
  <c r="IH112" i="16"/>
  <c r="IJ112" i="16"/>
  <c r="IK112" i="16"/>
  <c r="IM112" i="16"/>
  <c r="IN112" i="16"/>
  <c r="IP112" i="16"/>
  <c r="IQ112" i="16"/>
  <c r="IT112" i="16"/>
  <c r="IV112" i="16"/>
  <c r="V112" i="16"/>
  <c r="C80" i="23" l="1"/>
  <c r="C12" i="23"/>
  <c r="C8" i="23"/>
  <c r="C125" i="23"/>
  <c r="C60" i="23"/>
  <c r="C21" i="23"/>
  <c r="C134" i="23"/>
  <c r="C132" i="23"/>
  <c r="C86" i="23"/>
  <c r="C68" i="23"/>
  <c r="C48" i="23"/>
  <c r="C14" i="23"/>
  <c r="C127" i="23"/>
  <c r="C17" i="23"/>
  <c r="C99" i="23"/>
  <c r="C72" i="23"/>
  <c r="C121" i="23"/>
  <c r="C76" i="23"/>
  <c r="C129" i="23"/>
  <c r="C5" i="23"/>
  <c r="C112" i="23"/>
  <c r="JV116" i="16"/>
  <c r="I116" i="23" s="1"/>
  <c r="I121" i="23"/>
  <c r="JU125" i="16"/>
  <c r="H124" i="23" s="1"/>
  <c r="H129" i="23"/>
  <c r="JR125" i="16"/>
  <c r="E124" i="23" s="1"/>
  <c r="E129" i="23"/>
  <c r="JV125" i="16"/>
  <c r="I124" i="23" s="1"/>
  <c r="I129" i="23"/>
  <c r="KE125" i="16"/>
  <c r="R124" i="23" s="1"/>
  <c r="R129" i="23"/>
  <c r="JX125" i="16"/>
  <c r="K124" i="23" s="1"/>
  <c r="K129" i="23"/>
  <c r="JS125" i="16"/>
  <c r="F124" i="23" s="1"/>
  <c r="F129" i="23"/>
  <c r="KB125" i="16"/>
  <c r="O124" i="23" s="1"/>
  <c r="O129" i="23"/>
  <c r="KI125" i="16"/>
  <c r="V124" i="23" s="1"/>
  <c r="V129" i="23"/>
  <c r="JY125" i="16"/>
  <c r="L124" i="23" s="1"/>
  <c r="L129" i="23"/>
  <c r="KB116" i="16"/>
  <c r="O116" i="23" s="1"/>
  <c r="O121" i="23"/>
  <c r="KA125" i="16"/>
  <c r="N124" i="23" s="1"/>
  <c r="N129" i="23"/>
  <c r="JR116" i="16"/>
  <c r="E116" i="23" s="1"/>
  <c r="E121" i="23"/>
  <c r="KD125" i="16"/>
  <c r="Q124" i="23" s="1"/>
  <c r="Q129" i="23"/>
  <c r="JX116" i="16"/>
  <c r="K116" i="23" s="1"/>
  <c r="K121" i="23"/>
  <c r="JY98" i="16"/>
  <c r="L98" i="23" s="1"/>
  <c r="KD116" i="16"/>
  <c r="Q116" i="23" s="1"/>
  <c r="KE116" i="16"/>
  <c r="R116" i="23" s="1"/>
  <c r="JP125" i="16"/>
  <c r="JP116" i="16"/>
  <c r="KI47" i="16"/>
  <c r="V47" i="23" s="1"/>
  <c r="KA116" i="16"/>
  <c r="N116" i="23" s="1"/>
  <c r="KE98" i="16"/>
  <c r="R98" i="23" s="1"/>
  <c r="KB98" i="16"/>
  <c r="O98" i="23" s="1"/>
  <c r="KA98" i="16"/>
  <c r="N98" i="23" s="1"/>
  <c r="KI116" i="16"/>
  <c r="V116" i="23" s="1"/>
  <c r="JS98" i="16"/>
  <c r="F98" i="23" s="1"/>
  <c r="JV98" i="16"/>
  <c r="I98" i="23" s="1"/>
  <c r="JU116" i="16"/>
  <c r="H116" i="23" s="1"/>
  <c r="JS116" i="16"/>
  <c r="F116" i="23" s="1"/>
  <c r="KA4" i="16"/>
  <c r="N4" i="23" s="1"/>
  <c r="JY116" i="16"/>
  <c r="L116" i="23" s="1"/>
  <c r="KE47" i="16"/>
  <c r="R47" i="23" s="1"/>
  <c r="KB47" i="16"/>
  <c r="O47" i="23" s="1"/>
  <c r="KI4" i="16"/>
  <c r="V4" i="23" s="1"/>
  <c r="KB67" i="16"/>
  <c r="O67" i="23" s="1"/>
  <c r="JV67" i="16"/>
  <c r="I67" i="23" s="1"/>
  <c r="KE67" i="16"/>
  <c r="R67" i="23" s="1"/>
  <c r="KB4" i="16"/>
  <c r="O4" i="23" s="1"/>
  <c r="KA67" i="16"/>
  <c r="N67" i="23" s="1"/>
  <c r="KA47" i="16"/>
  <c r="N47" i="23" s="1"/>
  <c r="JX4" i="16"/>
  <c r="K4" i="23" s="1"/>
  <c r="JP67" i="16"/>
  <c r="JR47" i="16"/>
  <c r="E47" i="23" s="1"/>
  <c r="JU67" i="16"/>
  <c r="H67" i="23" s="1"/>
  <c r="KD4" i="16"/>
  <c r="Q4" i="23" s="1"/>
  <c r="JP4" i="16"/>
  <c r="JP98" i="16"/>
  <c r="KG116" i="16"/>
  <c r="T116" i="23" s="1"/>
  <c r="KD67" i="16"/>
  <c r="Q67" i="23" s="1"/>
  <c r="KI98" i="16"/>
  <c r="V98" i="23" s="1"/>
  <c r="JS67" i="16"/>
  <c r="F67" i="23" s="1"/>
  <c r="KE4" i="16"/>
  <c r="R4" i="23" s="1"/>
  <c r="KG67" i="16"/>
  <c r="T67" i="23" s="1"/>
  <c r="JV4" i="16"/>
  <c r="I4" i="23" s="1"/>
  <c r="KG125" i="16"/>
  <c r="T124" i="23" s="1"/>
  <c r="KI67" i="16"/>
  <c r="V67" i="23" s="1"/>
  <c r="JU98" i="16"/>
  <c r="H98" i="23" s="1"/>
  <c r="KG98" i="16"/>
  <c r="T98" i="23" s="1"/>
  <c r="JR4" i="16"/>
  <c r="E4" i="23" s="1"/>
  <c r="JU4" i="16"/>
  <c r="H4" i="23" s="1"/>
  <c r="KG4" i="16"/>
  <c r="T4" i="23" s="1"/>
  <c r="KG47" i="16"/>
  <c r="T47" i="23" s="1"/>
  <c r="HF142" i="16"/>
  <c r="JU47" i="16"/>
  <c r="H47" i="23" s="1"/>
  <c r="JX47" i="16"/>
  <c r="K47" i="23" s="1"/>
  <c r="JP47" i="16"/>
  <c r="JY47" i="16"/>
  <c r="L47" i="23" s="1"/>
  <c r="JX67" i="16"/>
  <c r="K67" i="23" s="1"/>
  <c r="JY4" i="16"/>
  <c r="L4" i="23" s="1"/>
  <c r="JV47" i="16"/>
  <c r="I47" i="23" s="1"/>
  <c r="JR67" i="16"/>
  <c r="E67" i="23" s="1"/>
  <c r="JS4" i="16"/>
  <c r="F4" i="23" s="1"/>
  <c r="JR98" i="16"/>
  <c r="E98" i="23" s="1"/>
  <c r="JX98" i="16"/>
  <c r="K98" i="23" s="1"/>
  <c r="JY67" i="16"/>
  <c r="L67" i="23" s="1"/>
  <c r="JS47" i="16"/>
  <c r="F47" i="23" s="1"/>
  <c r="FM142" i="16"/>
  <c r="IS142" i="16"/>
  <c r="T142" i="16"/>
  <c r="FS142" i="16"/>
  <c r="EF142" i="16"/>
  <c r="BF142" i="16"/>
  <c r="CS142" i="16"/>
  <c r="T159" i="4"/>
  <c r="U161" i="4"/>
  <c r="IV135" i="16"/>
  <c r="IV133" i="16"/>
  <c r="IV130" i="16"/>
  <c r="IV128" i="16"/>
  <c r="IV126" i="16"/>
  <c r="IV122" i="16"/>
  <c r="IV116" i="16" s="1"/>
  <c r="IV99" i="16"/>
  <c r="IV86" i="16"/>
  <c r="IV80" i="16"/>
  <c r="IV76" i="16"/>
  <c r="IV72" i="16"/>
  <c r="IV68" i="16"/>
  <c r="IV21" i="16"/>
  <c r="IV17" i="16"/>
  <c r="IV14" i="16"/>
  <c r="IV12" i="16"/>
  <c r="IV8" i="16"/>
  <c r="IV5" i="16"/>
  <c r="HI138" i="16"/>
  <c r="HI135" i="16"/>
  <c r="HI133" i="16"/>
  <c r="HI130" i="16"/>
  <c r="HI128" i="16"/>
  <c r="HI126" i="16"/>
  <c r="HI122" i="16"/>
  <c r="HI99" i="16"/>
  <c r="HI86" i="16"/>
  <c r="HI80" i="16"/>
  <c r="HI76" i="16"/>
  <c r="HI72" i="16"/>
  <c r="HI68" i="16"/>
  <c r="HI21" i="16"/>
  <c r="HI17" i="16"/>
  <c r="HI14" i="16"/>
  <c r="HI12" i="16"/>
  <c r="HI8" i="16"/>
  <c r="HI5" i="16"/>
  <c r="FV138" i="16"/>
  <c r="FV135" i="16"/>
  <c r="FV133" i="16"/>
  <c r="FV130" i="16"/>
  <c r="FV128" i="16"/>
  <c r="FV126" i="16"/>
  <c r="FV122" i="16"/>
  <c r="FV99" i="16"/>
  <c r="FV86" i="16"/>
  <c r="FV80" i="16"/>
  <c r="FV76" i="16"/>
  <c r="FV72" i="16"/>
  <c r="FV68" i="16"/>
  <c r="FV21" i="16"/>
  <c r="FV17" i="16"/>
  <c r="FV14" i="16"/>
  <c r="FV12" i="16"/>
  <c r="FV8" i="16"/>
  <c r="FV5" i="16"/>
  <c r="EI138" i="16"/>
  <c r="EI135" i="16"/>
  <c r="EI133" i="16"/>
  <c r="EI130" i="16"/>
  <c r="EI128" i="16"/>
  <c r="EI126" i="16"/>
  <c r="EI122" i="16"/>
  <c r="EI99" i="16"/>
  <c r="EI86" i="16"/>
  <c r="EI80" i="16"/>
  <c r="EI76" i="16"/>
  <c r="EI72" i="16"/>
  <c r="EI68" i="16"/>
  <c r="EI21" i="16"/>
  <c r="EI17" i="16"/>
  <c r="EI14" i="16"/>
  <c r="EI12" i="16"/>
  <c r="EI8" i="16"/>
  <c r="EI5" i="16"/>
  <c r="BI138" i="16"/>
  <c r="BI135" i="16"/>
  <c r="BI133" i="16"/>
  <c r="BI130" i="16"/>
  <c r="BI128" i="16"/>
  <c r="BI126" i="16"/>
  <c r="BI122" i="16"/>
  <c r="BI99" i="16"/>
  <c r="BI86" i="16"/>
  <c r="BI80" i="16"/>
  <c r="BI76" i="16"/>
  <c r="BI72" i="16"/>
  <c r="BI68" i="16"/>
  <c r="BI21" i="16"/>
  <c r="BI17" i="16"/>
  <c r="BI14" i="16"/>
  <c r="BI12" i="16"/>
  <c r="BI8" i="16"/>
  <c r="BI5" i="16"/>
  <c r="CV138" i="16"/>
  <c r="CV135" i="16"/>
  <c r="CV133" i="16"/>
  <c r="CV130" i="16"/>
  <c r="CV128" i="16"/>
  <c r="CV126" i="16"/>
  <c r="CV122" i="16"/>
  <c r="CV99" i="16"/>
  <c r="CV86" i="16"/>
  <c r="CV80" i="16"/>
  <c r="CV76" i="16"/>
  <c r="CV72" i="16"/>
  <c r="CV68" i="16"/>
  <c r="CV21" i="16"/>
  <c r="CV17" i="16"/>
  <c r="CV14" i="16"/>
  <c r="CV12" i="16"/>
  <c r="CV8" i="16"/>
  <c r="CV5" i="16"/>
  <c r="V135" i="16"/>
  <c r="V133" i="16"/>
  <c r="V130" i="16"/>
  <c r="V128" i="16"/>
  <c r="V126" i="16"/>
  <c r="V122" i="16"/>
  <c r="V99" i="16"/>
  <c r="V86" i="16"/>
  <c r="V80" i="16"/>
  <c r="V76" i="16"/>
  <c r="V72" i="16"/>
  <c r="V68" i="16"/>
  <c r="V60" i="16"/>
  <c r="V48" i="16"/>
  <c r="V21" i="16"/>
  <c r="V17" i="16"/>
  <c r="V14" i="16"/>
  <c r="V8" i="16"/>
  <c r="V5" i="16"/>
  <c r="N12" i="16"/>
  <c r="C47" i="23" l="1"/>
  <c r="C67" i="23"/>
  <c r="C124" i="23"/>
  <c r="C98" i="23"/>
  <c r="C4" i="23"/>
  <c r="T158" i="4"/>
  <c r="C116" i="23"/>
  <c r="JP142" i="16"/>
  <c r="KB142" i="16"/>
  <c r="KE142" i="16"/>
  <c r="KI142" i="16"/>
  <c r="KA142" i="16"/>
  <c r="JV142" i="16"/>
  <c r="JS142" i="16"/>
  <c r="JX142" i="16"/>
  <c r="JU142" i="16"/>
  <c r="KG142" i="16"/>
  <c r="JY142" i="16"/>
  <c r="JR142" i="16"/>
  <c r="BI98" i="16"/>
  <c r="U151" i="4"/>
  <c r="HI67" i="16"/>
  <c r="EI47" i="16"/>
  <c r="BI47" i="16"/>
  <c r="V47" i="16"/>
  <c r="U25" i="4"/>
  <c r="U93" i="4"/>
  <c r="U80" i="4"/>
  <c r="U16" i="4"/>
  <c r="U67" i="4"/>
  <c r="U5" i="4"/>
  <c r="U130" i="4"/>
  <c r="FV67" i="16"/>
  <c r="IV47" i="16"/>
  <c r="EI67" i="16"/>
  <c r="CV116" i="16"/>
  <c r="FV47" i="16"/>
  <c r="BI116" i="16"/>
  <c r="EI116" i="16"/>
  <c r="FV116" i="16"/>
  <c r="HI116" i="16"/>
  <c r="BI67" i="16"/>
  <c r="IV98" i="16"/>
  <c r="V67" i="16"/>
  <c r="CV67" i="16"/>
  <c r="IV125" i="16"/>
  <c r="V98" i="16"/>
  <c r="HI4" i="16"/>
  <c r="IV67" i="16"/>
  <c r="V116" i="16"/>
  <c r="HI47" i="16"/>
  <c r="HI98" i="16"/>
  <c r="IV4" i="16"/>
  <c r="EI4" i="16"/>
  <c r="FV4" i="16"/>
  <c r="V4" i="16"/>
  <c r="V125" i="16"/>
  <c r="CV47" i="16"/>
  <c r="CV98" i="16"/>
  <c r="BI4" i="16"/>
  <c r="EI98" i="16"/>
  <c r="FV98" i="16"/>
  <c r="HI125" i="16"/>
  <c r="FV125" i="16"/>
  <c r="EI125" i="16"/>
  <c r="BI125" i="16"/>
  <c r="CV125" i="16"/>
  <c r="CV4" i="16"/>
  <c r="Q8" i="16"/>
  <c r="S8" i="16"/>
  <c r="CD8" i="16"/>
  <c r="CE8" i="16"/>
  <c r="CG8" i="16"/>
  <c r="CH8" i="16"/>
  <c r="CJ8" i="16"/>
  <c r="CK8" i="16"/>
  <c r="CM8" i="16"/>
  <c r="CN8" i="16"/>
  <c r="CP8" i="16"/>
  <c r="CQ8" i="16"/>
  <c r="CT8" i="16"/>
  <c r="AQ8" i="16"/>
  <c r="AR8" i="16"/>
  <c r="AT8" i="16"/>
  <c r="AU8" i="16"/>
  <c r="AW8" i="16"/>
  <c r="AX8" i="16"/>
  <c r="AZ8" i="16"/>
  <c r="BA8" i="16"/>
  <c r="BC8" i="16"/>
  <c r="BD8" i="16"/>
  <c r="BG8" i="16"/>
  <c r="DQ8" i="16"/>
  <c r="DR8" i="16"/>
  <c r="DT8" i="16"/>
  <c r="DU8" i="16"/>
  <c r="DW8" i="16"/>
  <c r="DX8" i="16"/>
  <c r="DZ8" i="16"/>
  <c r="EA8" i="16"/>
  <c r="EC8" i="16"/>
  <c r="ED8" i="16"/>
  <c r="EG8" i="16"/>
  <c r="FD8" i="16"/>
  <c r="FE8" i="16"/>
  <c r="FG8" i="16"/>
  <c r="FH8" i="16"/>
  <c r="FJ8" i="16"/>
  <c r="FK8" i="16"/>
  <c r="FQ8" i="16"/>
  <c r="FT8" i="16"/>
  <c r="FN8" i="16"/>
  <c r="FP8" i="16"/>
  <c r="GQ8" i="16"/>
  <c r="GR8" i="16"/>
  <c r="GT8" i="16"/>
  <c r="GU8" i="16"/>
  <c r="GW8" i="16"/>
  <c r="GX8" i="16"/>
  <c r="GZ8" i="16"/>
  <c r="HA8" i="16"/>
  <c r="HC8" i="16"/>
  <c r="HD8" i="16"/>
  <c r="HG8" i="16"/>
  <c r="ID8" i="16"/>
  <c r="IE8" i="16"/>
  <c r="IG8" i="16"/>
  <c r="IH8" i="16"/>
  <c r="IJ8" i="16"/>
  <c r="IK8" i="16"/>
  <c r="IM8" i="16"/>
  <c r="IN8" i="16"/>
  <c r="IP8" i="16"/>
  <c r="IQ8" i="16"/>
  <c r="IT8" i="16"/>
  <c r="IT122" i="16"/>
  <c r="Q122" i="16"/>
  <c r="S122" i="16"/>
  <c r="CD122" i="16"/>
  <c r="CE122" i="16"/>
  <c r="CG122" i="16"/>
  <c r="CH122" i="16"/>
  <c r="CJ122" i="16"/>
  <c r="CK122" i="16"/>
  <c r="CM122" i="16"/>
  <c r="CN122" i="16"/>
  <c r="CP122" i="16"/>
  <c r="CQ122" i="16"/>
  <c r="CT122" i="16"/>
  <c r="AQ122" i="16"/>
  <c r="AR122" i="16"/>
  <c r="AT122" i="16"/>
  <c r="AU122" i="16"/>
  <c r="AW122" i="16"/>
  <c r="AX122" i="16"/>
  <c r="AZ122" i="16"/>
  <c r="BA122" i="16"/>
  <c r="BC122" i="16"/>
  <c r="BD122" i="16"/>
  <c r="BG122" i="16"/>
  <c r="DQ122" i="16"/>
  <c r="DR122" i="16"/>
  <c r="DT122" i="16"/>
  <c r="DU122" i="16"/>
  <c r="DW122" i="16"/>
  <c r="DX122" i="16"/>
  <c r="DZ122" i="16"/>
  <c r="EA122" i="16"/>
  <c r="EC122" i="16"/>
  <c r="ED122" i="16"/>
  <c r="EG122" i="16"/>
  <c r="FD122" i="16"/>
  <c r="FE122" i="16"/>
  <c r="FG122" i="16"/>
  <c r="FH122" i="16"/>
  <c r="FJ122" i="16"/>
  <c r="FK122" i="16"/>
  <c r="FQ122" i="16"/>
  <c r="FT122" i="16"/>
  <c r="FN122" i="16"/>
  <c r="FP122" i="16"/>
  <c r="GQ122" i="16"/>
  <c r="GR122" i="16"/>
  <c r="GT122" i="16"/>
  <c r="GU122" i="16"/>
  <c r="GW122" i="16"/>
  <c r="GX122" i="16"/>
  <c r="GZ122" i="16"/>
  <c r="HA122" i="16"/>
  <c r="HC122" i="16"/>
  <c r="HD122" i="16"/>
  <c r="HG122" i="16"/>
  <c r="ID122" i="16"/>
  <c r="IE122" i="16"/>
  <c r="IG122" i="16"/>
  <c r="IH122" i="16"/>
  <c r="IJ122" i="16"/>
  <c r="IK122" i="16"/>
  <c r="IM122" i="16"/>
  <c r="IN122" i="16"/>
  <c r="IP122" i="16"/>
  <c r="IQ122" i="16"/>
  <c r="Q112" i="16"/>
  <c r="S112" i="16"/>
  <c r="E135" i="16"/>
  <c r="F135" i="16"/>
  <c r="H135" i="16"/>
  <c r="I135" i="16"/>
  <c r="K135" i="16"/>
  <c r="M135" i="16"/>
  <c r="N135" i="16"/>
  <c r="P135" i="16"/>
  <c r="Q135" i="16"/>
  <c r="S135" i="16"/>
  <c r="CD135" i="16"/>
  <c r="CE135" i="16"/>
  <c r="CG135" i="16"/>
  <c r="CH135" i="16"/>
  <c r="CJ135" i="16"/>
  <c r="CK135" i="16"/>
  <c r="CM135" i="16"/>
  <c r="CN135" i="16"/>
  <c r="CP135" i="16"/>
  <c r="CQ135" i="16"/>
  <c r="CT135" i="16"/>
  <c r="AQ135" i="16"/>
  <c r="AR135" i="16"/>
  <c r="AT135" i="16"/>
  <c r="AU135" i="16"/>
  <c r="AW135" i="16"/>
  <c r="AX135" i="16"/>
  <c r="AZ135" i="16"/>
  <c r="BA135" i="16"/>
  <c r="BC135" i="16"/>
  <c r="BD135" i="16"/>
  <c r="BG135" i="16"/>
  <c r="DQ135" i="16"/>
  <c r="DR135" i="16"/>
  <c r="DT135" i="16"/>
  <c r="DU135" i="16"/>
  <c r="DW135" i="16"/>
  <c r="DX135" i="16"/>
  <c r="DZ135" i="16"/>
  <c r="EA135" i="16"/>
  <c r="EC135" i="16"/>
  <c r="ED135" i="16"/>
  <c r="EG135" i="16"/>
  <c r="FD135" i="16"/>
  <c r="FE135" i="16"/>
  <c r="FG135" i="16"/>
  <c r="FH135" i="16"/>
  <c r="FJ135" i="16"/>
  <c r="FK135" i="16"/>
  <c r="FQ135" i="16"/>
  <c r="FT135" i="16"/>
  <c r="FN135" i="16"/>
  <c r="FP135" i="16"/>
  <c r="GQ135" i="16"/>
  <c r="GR135" i="16"/>
  <c r="GT135" i="16"/>
  <c r="GU135" i="16"/>
  <c r="GW135" i="16"/>
  <c r="GX135" i="16"/>
  <c r="GZ135" i="16"/>
  <c r="HA135" i="16"/>
  <c r="HC135" i="16"/>
  <c r="HD135" i="16"/>
  <c r="HG135" i="16"/>
  <c r="ID135" i="16"/>
  <c r="IE135" i="16"/>
  <c r="IG135" i="16"/>
  <c r="IH135" i="16"/>
  <c r="IJ135" i="16"/>
  <c r="IK135" i="16"/>
  <c r="IM135" i="16"/>
  <c r="IN135" i="16"/>
  <c r="IP135" i="16"/>
  <c r="IQ135" i="16"/>
  <c r="IT135" i="16"/>
  <c r="C135" i="16"/>
  <c r="DQ130" i="16"/>
  <c r="DR130" i="16"/>
  <c r="DT130" i="16"/>
  <c r="DU130" i="16"/>
  <c r="DW130" i="16"/>
  <c r="DX130" i="16"/>
  <c r="DZ130" i="16"/>
  <c r="EA130" i="16"/>
  <c r="EC130" i="16"/>
  <c r="ED130" i="16"/>
  <c r="EG130" i="16"/>
  <c r="FD130" i="16"/>
  <c r="FE130" i="16"/>
  <c r="FG130" i="16"/>
  <c r="FH130" i="16"/>
  <c r="FJ130" i="16"/>
  <c r="FK130" i="16"/>
  <c r="FQ130" i="16"/>
  <c r="FV142" i="16" l="1"/>
  <c r="L141" i="23"/>
  <c r="R141" i="23"/>
  <c r="T141" i="23"/>
  <c r="O141" i="23"/>
  <c r="H141" i="23"/>
  <c r="K141" i="23"/>
  <c r="C141" i="23"/>
  <c r="F141" i="23"/>
  <c r="I141" i="23"/>
  <c r="N141" i="23"/>
  <c r="E141" i="23"/>
  <c r="V141" i="23"/>
  <c r="U159" i="4"/>
  <c r="V142" i="16"/>
  <c r="BI142" i="16"/>
  <c r="IV142" i="16"/>
  <c r="HI142" i="16"/>
  <c r="EI142" i="16"/>
  <c r="CV142" i="16"/>
  <c r="ID5" i="16"/>
  <c r="IE5" i="16"/>
  <c r="IG5" i="16"/>
  <c r="IH5" i="16"/>
  <c r="IJ5" i="16"/>
  <c r="IK5" i="16"/>
  <c r="IM5" i="16"/>
  <c r="IN5" i="16"/>
  <c r="IP5" i="16"/>
  <c r="IQ5" i="16"/>
  <c r="IT5" i="16"/>
  <c r="IQ109" i="16"/>
  <c r="HD109" i="16"/>
  <c r="ED58" i="16"/>
  <c r="ED48" i="16" s="1"/>
  <c r="BD133" i="16"/>
  <c r="BD130" i="16"/>
  <c r="BD128" i="16"/>
  <c r="BD126" i="16"/>
  <c r="BD99" i="16"/>
  <c r="BD86" i="16"/>
  <c r="BD80" i="16"/>
  <c r="BD76" i="16"/>
  <c r="BD72" i="16"/>
  <c r="BD68" i="16"/>
  <c r="BD21" i="16"/>
  <c r="BD17" i="16"/>
  <c r="BD14" i="16"/>
  <c r="BD12" i="16"/>
  <c r="Q58" i="16"/>
  <c r="IP138" i="16"/>
  <c r="IP133" i="16"/>
  <c r="IN133" i="16"/>
  <c r="IP130" i="16"/>
  <c r="IN130" i="16"/>
  <c r="IP128" i="16"/>
  <c r="IN128" i="16"/>
  <c r="IP126" i="16"/>
  <c r="IN126" i="16"/>
  <c r="IP99" i="16"/>
  <c r="IN99" i="16"/>
  <c r="IP86" i="16"/>
  <c r="IN86" i="16"/>
  <c r="IP80" i="16"/>
  <c r="IN80" i="16"/>
  <c r="IP76" i="16"/>
  <c r="IN76" i="16"/>
  <c r="IP72" i="16"/>
  <c r="IN72" i="16"/>
  <c r="IP68" i="16"/>
  <c r="IN68" i="16"/>
  <c r="IP21" i="16"/>
  <c r="IN21" i="16"/>
  <c r="IP17" i="16"/>
  <c r="IN17" i="16"/>
  <c r="IP14" i="16"/>
  <c r="IN14" i="16"/>
  <c r="IP12" i="16"/>
  <c r="IN12" i="16"/>
  <c r="HC138" i="16"/>
  <c r="HC133" i="16"/>
  <c r="HA133" i="16"/>
  <c r="HC130" i="16"/>
  <c r="HA130" i="16"/>
  <c r="HC128" i="16"/>
  <c r="HA128" i="16"/>
  <c r="HC126" i="16"/>
  <c r="HA126" i="16"/>
  <c r="HC99" i="16"/>
  <c r="HA99" i="16"/>
  <c r="HC86" i="16"/>
  <c r="HA86" i="16"/>
  <c r="HC80" i="16"/>
  <c r="HA80" i="16"/>
  <c r="HC76" i="16"/>
  <c r="HA76" i="16"/>
  <c r="HC72" i="16"/>
  <c r="HA72" i="16"/>
  <c r="HC68" i="16"/>
  <c r="HA68" i="16"/>
  <c r="HC21" i="16"/>
  <c r="HA21" i="16"/>
  <c r="HC17" i="16"/>
  <c r="HA17" i="16"/>
  <c r="HC14" i="16"/>
  <c r="HA14" i="16"/>
  <c r="HC12" i="16"/>
  <c r="HA12" i="16"/>
  <c r="HC5" i="16"/>
  <c r="HA5" i="16"/>
  <c r="FT138" i="16"/>
  <c r="FT133" i="16"/>
  <c r="FQ133" i="16"/>
  <c r="FT130" i="16"/>
  <c r="FT128" i="16"/>
  <c r="FQ128" i="16"/>
  <c r="FT126" i="16"/>
  <c r="FQ126" i="16"/>
  <c r="FT99" i="16"/>
  <c r="FQ99" i="16"/>
  <c r="FT86" i="16"/>
  <c r="FQ86" i="16"/>
  <c r="FT80" i="16"/>
  <c r="FQ80" i="16"/>
  <c r="FT76" i="16"/>
  <c r="FQ76" i="16"/>
  <c r="FT72" i="16"/>
  <c r="FQ72" i="16"/>
  <c r="FT68" i="16"/>
  <c r="FQ68" i="16"/>
  <c r="FT21" i="16"/>
  <c r="FQ21" i="16"/>
  <c r="FT17" i="16"/>
  <c r="FQ17" i="16"/>
  <c r="FT14" i="16"/>
  <c r="FQ14" i="16"/>
  <c r="FT12" i="16"/>
  <c r="FQ12" i="16"/>
  <c r="FT5" i="16"/>
  <c r="FQ5" i="16"/>
  <c r="EC138" i="16"/>
  <c r="EC133" i="16"/>
  <c r="EA133" i="16"/>
  <c r="EC128" i="16"/>
  <c r="EA128" i="16"/>
  <c r="EC126" i="16"/>
  <c r="EA126" i="16"/>
  <c r="EC99" i="16"/>
  <c r="EA99" i="16"/>
  <c r="EC86" i="16"/>
  <c r="EA86" i="16"/>
  <c r="EC80" i="16"/>
  <c r="EA80" i="16"/>
  <c r="EC76" i="16"/>
  <c r="EA76" i="16"/>
  <c r="EC72" i="16"/>
  <c r="EA72" i="16"/>
  <c r="EC68" i="16"/>
  <c r="EA68" i="16"/>
  <c r="EC21" i="16"/>
  <c r="EA21" i="16"/>
  <c r="EC17" i="16"/>
  <c r="EA17" i="16"/>
  <c r="EC14" i="16"/>
  <c r="EA14" i="16"/>
  <c r="EC12" i="16"/>
  <c r="EA12" i="16"/>
  <c r="EC5" i="16"/>
  <c r="EA5" i="16"/>
  <c r="BC138" i="16"/>
  <c r="BC133" i="16"/>
  <c r="BA133" i="16"/>
  <c r="BC130" i="16"/>
  <c r="BA130" i="16"/>
  <c r="BC128" i="16"/>
  <c r="BA128" i="16"/>
  <c r="BC126" i="16"/>
  <c r="BA126" i="16"/>
  <c r="BC99" i="16"/>
  <c r="BA99" i="16"/>
  <c r="BC86" i="16"/>
  <c r="BA86" i="16"/>
  <c r="BC80" i="16"/>
  <c r="BA80" i="16"/>
  <c r="BC76" i="16"/>
  <c r="BA76" i="16"/>
  <c r="BC72" i="16"/>
  <c r="BA72" i="16"/>
  <c r="BC68" i="16"/>
  <c r="BA68" i="16"/>
  <c r="BC21" i="16"/>
  <c r="BA21" i="16"/>
  <c r="BC17" i="16"/>
  <c r="BA17" i="16"/>
  <c r="BC14" i="16"/>
  <c r="BA14" i="16"/>
  <c r="BC12" i="16"/>
  <c r="BA12" i="16"/>
  <c r="BC5" i="16"/>
  <c r="BA5" i="16"/>
  <c r="CP138" i="16"/>
  <c r="CN138" i="16"/>
  <c r="CP133" i="16"/>
  <c r="CN133" i="16"/>
  <c r="CP130" i="16"/>
  <c r="CN130" i="16"/>
  <c r="CP128" i="16"/>
  <c r="CN128" i="16"/>
  <c r="CP126" i="16"/>
  <c r="CN126" i="16"/>
  <c r="CP99" i="16"/>
  <c r="CN99" i="16"/>
  <c r="CP86" i="16"/>
  <c r="CN86" i="16"/>
  <c r="CP80" i="16"/>
  <c r="CN80" i="16"/>
  <c r="CP76" i="16"/>
  <c r="CN76" i="16"/>
  <c r="CP72" i="16"/>
  <c r="CN72" i="16"/>
  <c r="CP68" i="16"/>
  <c r="CN68" i="16"/>
  <c r="CP21" i="16"/>
  <c r="CN21" i="16"/>
  <c r="CP17" i="16"/>
  <c r="CN17" i="16"/>
  <c r="CP14" i="16"/>
  <c r="CN14" i="16"/>
  <c r="CP5" i="16"/>
  <c r="CN5" i="16"/>
  <c r="N138" i="16"/>
  <c r="P133" i="16"/>
  <c r="N133" i="16"/>
  <c r="P130" i="16"/>
  <c r="N130" i="16"/>
  <c r="P128" i="16"/>
  <c r="N128" i="16"/>
  <c r="P126" i="16"/>
  <c r="N126" i="16"/>
  <c r="P122" i="16"/>
  <c r="N122" i="16"/>
  <c r="P112" i="16"/>
  <c r="N112" i="16"/>
  <c r="P99" i="16"/>
  <c r="N99" i="16"/>
  <c r="P86" i="16"/>
  <c r="N86" i="16"/>
  <c r="P80" i="16"/>
  <c r="N80" i="16"/>
  <c r="P76" i="16"/>
  <c r="N76" i="16"/>
  <c r="P72" i="16"/>
  <c r="N72" i="16"/>
  <c r="P68" i="16"/>
  <c r="N68" i="16"/>
  <c r="P60" i="16"/>
  <c r="N60" i="16"/>
  <c r="P48" i="16"/>
  <c r="N48" i="16"/>
  <c r="P21" i="16"/>
  <c r="N21" i="16"/>
  <c r="P17" i="16"/>
  <c r="N17" i="16"/>
  <c r="P14" i="16"/>
  <c r="N14" i="16"/>
  <c r="P12" i="16"/>
  <c r="P8" i="16"/>
  <c r="N8" i="16"/>
  <c r="P5" i="16"/>
  <c r="N5" i="16"/>
  <c r="R161" i="4"/>
  <c r="Q161" i="4"/>
  <c r="KD58" i="16" l="1"/>
  <c r="KD109" i="16"/>
  <c r="Q109" i="23" s="1"/>
  <c r="Q58" i="23"/>
  <c r="U158" i="4"/>
  <c r="KD99" i="16"/>
  <c r="KD48" i="16"/>
  <c r="R93" i="4"/>
  <c r="BC125" i="16"/>
  <c r="CP125" i="16"/>
  <c r="FT125" i="16"/>
  <c r="HA125" i="16"/>
  <c r="EA125" i="16"/>
  <c r="HC125" i="16"/>
  <c r="IN125" i="16"/>
  <c r="BD125" i="16"/>
  <c r="CN125" i="16"/>
  <c r="BA125" i="16"/>
  <c r="EC125" i="16"/>
  <c r="FQ125" i="16"/>
  <c r="IP125" i="16"/>
  <c r="BD98" i="16"/>
  <c r="BD116" i="16"/>
  <c r="BD67" i="16"/>
  <c r="BD47" i="16"/>
  <c r="BA47" i="16"/>
  <c r="BA67" i="16"/>
  <c r="EA47" i="16"/>
  <c r="FQ4" i="16"/>
  <c r="FQ47" i="16"/>
  <c r="FQ67" i="16"/>
  <c r="HA67" i="16"/>
  <c r="HA98" i="16"/>
  <c r="IN47" i="16"/>
  <c r="HC47" i="16"/>
  <c r="HC67" i="16"/>
  <c r="IP47" i="16"/>
  <c r="HC116" i="16"/>
  <c r="IP116" i="16"/>
  <c r="N4" i="16"/>
  <c r="N67" i="16"/>
  <c r="CN47" i="16"/>
  <c r="CN67" i="16"/>
  <c r="CN98" i="16"/>
  <c r="FQ98" i="16"/>
  <c r="FT116" i="16"/>
  <c r="N47" i="16"/>
  <c r="N116" i="16"/>
  <c r="HA4" i="16"/>
  <c r="P98" i="16"/>
  <c r="EA67" i="16"/>
  <c r="EA98" i="16"/>
  <c r="FT47" i="16"/>
  <c r="HA47" i="16"/>
  <c r="IN67" i="16"/>
  <c r="IN4" i="16"/>
  <c r="EC116" i="16"/>
  <c r="IP4" i="16"/>
  <c r="IP98" i="16"/>
  <c r="IN116" i="16"/>
  <c r="EC47" i="16"/>
  <c r="IP67" i="16"/>
  <c r="IN98" i="16"/>
  <c r="CP98" i="16"/>
  <c r="HC4" i="16"/>
  <c r="HA116" i="16"/>
  <c r="CP4" i="16"/>
  <c r="HC98" i="16"/>
  <c r="EC4" i="16"/>
  <c r="FT4" i="16"/>
  <c r="FT98" i="16"/>
  <c r="FQ116" i="16"/>
  <c r="CP47" i="16"/>
  <c r="BC116" i="16"/>
  <c r="EA4" i="16"/>
  <c r="FT67" i="16"/>
  <c r="BA4" i="16"/>
  <c r="BC67" i="16"/>
  <c r="EC98" i="16"/>
  <c r="EA116" i="16"/>
  <c r="BC47" i="16"/>
  <c r="BA98" i="16"/>
  <c r="EC67" i="16"/>
  <c r="N98" i="16"/>
  <c r="P116" i="16"/>
  <c r="BC98" i="16"/>
  <c r="BA116" i="16"/>
  <c r="P47" i="16"/>
  <c r="BC4" i="16"/>
  <c r="CN4" i="16"/>
  <c r="CN116" i="16"/>
  <c r="CP67" i="16"/>
  <c r="CP116" i="16"/>
  <c r="P4" i="16"/>
  <c r="N125" i="16"/>
  <c r="P67" i="16"/>
  <c r="P125" i="16"/>
  <c r="R67" i="4"/>
  <c r="R25" i="4"/>
  <c r="R16" i="4"/>
  <c r="R80" i="4"/>
  <c r="R5" i="4"/>
  <c r="R151" i="4"/>
  <c r="R130" i="4"/>
  <c r="Q93" i="4"/>
  <c r="Q80" i="4"/>
  <c r="Q67" i="4"/>
  <c r="Q16" i="4"/>
  <c r="Q25" i="4"/>
  <c r="Q5" i="4"/>
  <c r="Q151" i="4"/>
  <c r="Q130" i="4"/>
  <c r="HG21" i="16"/>
  <c r="ID21" i="16"/>
  <c r="IE21" i="16"/>
  <c r="IG21" i="16"/>
  <c r="IH21" i="16"/>
  <c r="IJ21" i="16"/>
  <c r="IK21" i="16"/>
  <c r="IM21" i="16"/>
  <c r="IQ21" i="16"/>
  <c r="IT21" i="16"/>
  <c r="HD21" i="16"/>
  <c r="IQ133" i="16"/>
  <c r="IQ130" i="16"/>
  <c r="IQ128" i="16"/>
  <c r="IQ126" i="16"/>
  <c r="IQ99" i="16"/>
  <c r="IQ86" i="16"/>
  <c r="IQ80" i="16"/>
  <c r="IQ76" i="16"/>
  <c r="IQ72" i="16"/>
  <c r="IQ68" i="16"/>
  <c r="IQ17" i="16"/>
  <c r="IQ14" i="16"/>
  <c r="IQ12" i="16"/>
  <c r="HD133" i="16"/>
  <c r="HD130" i="16"/>
  <c r="HD128" i="16"/>
  <c r="HD126" i="16"/>
  <c r="HD99" i="16"/>
  <c r="HD86" i="16"/>
  <c r="HD80" i="16"/>
  <c r="HD76" i="16"/>
  <c r="HD72" i="16"/>
  <c r="HD68" i="16"/>
  <c r="HD17" i="16"/>
  <c r="HD14" i="16"/>
  <c r="HD12" i="16"/>
  <c r="HD5" i="16"/>
  <c r="FN133" i="16"/>
  <c r="FN130" i="16"/>
  <c r="FN128" i="16"/>
  <c r="FN126" i="16"/>
  <c r="FN99" i="16"/>
  <c r="FN86" i="16"/>
  <c r="FN80" i="16"/>
  <c r="FN76" i="16"/>
  <c r="FN72" i="16"/>
  <c r="FN68" i="16"/>
  <c r="FN21" i="16"/>
  <c r="FN17" i="16"/>
  <c r="FN14" i="16"/>
  <c r="FN12" i="16"/>
  <c r="FN5" i="16"/>
  <c r="ED133" i="16"/>
  <c r="ED128" i="16"/>
  <c r="ED126" i="16"/>
  <c r="ED99" i="16"/>
  <c r="ED86" i="16"/>
  <c r="ED80" i="16"/>
  <c r="ED76" i="16"/>
  <c r="ED72" i="16"/>
  <c r="ED68" i="16"/>
  <c r="ED21" i="16"/>
  <c r="ED17" i="16"/>
  <c r="ED14" i="16"/>
  <c r="ED12" i="16"/>
  <c r="ED5" i="16"/>
  <c r="BD5" i="16"/>
  <c r="CQ138" i="16"/>
  <c r="CQ133" i="16"/>
  <c r="CQ130" i="16"/>
  <c r="CQ128" i="16"/>
  <c r="CQ126" i="16"/>
  <c r="CQ99" i="16"/>
  <c r="CQ86" i="16"/>
  <c r="CQ80" i="16"/>
  <c r="CQ76" i="16"/>
  <c r="CQ72" i="16"/>
  <c r="CQ68" i="16"/>
  <c r="CQ21" i="16"/>
  <c r="CQ17" i="16"/>
  <c r="CQ14" i="16"/>
  <c r="CQ5" i="16"/>
  <c r="Q130" i="16"/>
  <c r="Q138" i="16"/>
  <c r="Q133" i="16"/>
  <c r="Q128" i="16"/>
  <c r="Q126" i="16"/>
  <c r="Q99" i="16"/>
  <c r="Q86" i="16"/>
  <c r="Q80" i="16"/>
  <c r="Q76" i="16"/>
  <c r="Q72" i="16"/>
  <c r="Q68" i="16"/>
  <c r="Q60" i="16"/>
  <c r="Q48" i="16"/>
  <c r="Q21" i="16"/>
  <c r="Q17" i="16"/>
  <c r="Q14" i="16"/>
  <c r="Q12" i="16"/>
  <c r="Q5" i="16"/>
  <c r="M133" i="16"/>
  <c r="M130" i="16"/>
  <c r="M128" i="16"/>
  <c r="M126" i="16"/>
  <c r="M122" i="16"/>
  <c r="M112" i="16"/>
  <c r="M99" i="16"/>
  <c r="M86" i="16"/>
  <c r="M80" i="16"/>
  <c r="M76" i="16"/>
  <c r="M72" i="16"/>
  <c r="M68" i="16"/>
  <c r="M60" i="16"/>
  <c r="M48" i="16"/>
  <c r="M21" i="16"/>
  <c r="M17" i="16"/>
  <c r="M14" i="16"/>
  <c r="M12" i="16"/>
  <c r="M8" i="16"/>
  <c r="M5" i="16"/>
  <c r="HC142" i="16" l="1"/>
  <c r="KD47" i="16"/>
  <c r="Q48" i="23"/>
  <c r="KD98" i="16"/>
  <c r="KD142" i="16" s="1"/>
  <c r="Q99" i="23"/>
  <c r="Q125" i="16"/>
  <c r="IQ125" i="16"/>
  <c r="FN125" i="16"/>
  <c r="FQ142" i="16"/>
  <c r="N142" i="16"/>
  <c r="CQ125" i="16"/>
  <c r="ED125" i="16"/>
  <c r="HD125" i="16"/>
  <c r="FT142" i="16"/>
  <c r="CN142" i="16"/>
  <c r="HA142" i="16"/>
  <c r="P142" i="16"/>
  <c r="CP142" i="16"/>
  <c r="BC142" i="16"/>
  <c r="BA142" i="16"/>
  <c r="EC142" i="16"/>
  <c r="IP142" i="16"/>
  <c r="EA142" i="16"/>
  <c r="IN142" i="16"/>
  <c r="R159" i="4"/>
  <c r="Q159" i="4"/>
  <c r="HD4" i="16"/>
  <c r="IQ98" i="16"/>
  <c r="IQ116" i="16"/>
  <c r="IQ47" i="16"/>
  <c r="HD67" i="16"/>
  <c r="HD98" i="16"/>
  <c r="HD116" i="16"/>
  <c r="IQ4" i="16"/>
  <c r="IQ67" i="16"/>
  <c r="HD47" i="16"/>
  <c r="FN116" i="16"/>
  <c r="FN4" i="16"/>
  <c r="FN98" i="16"/>
  <c r="FN47" i="16"/>
  <c r="FN67" i="16"/>
  <c r="ED98" i="16"/>
  <c r="Q98" i="16"/>
  <c r="ED67" i="16"/>
  <c r="ED4" i="16"/>
  <c r="ED116" i="16"/>
  <c r="BD4" i="16"/>
  <c r="BD142" i="16" s="1"/>
  <c r="ED47" i="16"/>
  <c r="CQ47" i="16"/>
  <c r="Q47" i="16"/>
  <c r="M47" i="16"/>
  <c r="M67" i="16"/>
  <c r="CQ116" i="16"/>
  <c r="CQ98" i="16"/>
  <c r="CQ4" i="16"/>
  <c r="CQ67" i="16"/>
  <c r="M125" i="16"/>
  <c r="Q4" i="16"/>
  <c r="M98" i="16"/>
  <c r="M116" i="16"/>
  <c r="M4" i="16"/>
  <c r="Q67" i="16"/>
  <c r="Q116" i="16"/>
  <c r="Q141" i="23" l="1"/>
  <c r="Q98" i="23"/>
  <c r="Q47" i="23"/>
  <c r="Q158" i="4"/>
  <c r="R158" i="4"/>
  <c r="Q142" i="16"/>
  <c r="IQ142" i="16"/>
  <c r="ED142" i="16"/>
  <c r="FN142" i="16"/>
  <c r="HD142" i="16"/>
  <c r="CQ142" i="16"/>
  <c r="M142" i="16"/>
  <c r="N161" i="4" l="1"/>
  <c r="N16" i="4" l="1"/>
  <c r="N93" i="4"/>
  <c r="N80" i="4"/>
  <c r="N5" i="4"/>
  <c r="N25" i="4"/>
  <c r="N67" i="4"/>
  <c r="N130" i="4"/>
  <c r="N151" i="4"/>
  <c r="IT133" i="16"/>
  <c r="IT130" i="16"/>
  <c r="IT128" i="16"/>
  <c r="IT126" i="16"/>
  <c r="IT99" i="16"/>
  <c r="IT86" i="16"/>
  <c r="IT80" i="16"/>
  <c r="IT76" i="16"/>
  <c r="IT72" i="16"/>
  <c r="IT68" i="16"/>
  <c r="IT17" i="16"/>
  <c r="IT14" i="16"/>
  <c r="IT12" i="16"/>
  <c r="HG138" i="16"/>
  <c r="HG133" i="16"/>
  <c r="HG130" i="16"/>
  <c r="HG128" i="16"/>
  <c r="HG126" i="16"/>
  <c r="HG99" i="16"/>
  <c r="HG86" i="16"/>
  <c r="HG80" i="16"/>
  <c r="HG76" i="16"/>
  <c r="HG72" i="16"/>
  <c r="HG68" i="16"/>
  <c r="HG17" i="16"/>
  <c r="HG14" i="16"/>
  <c r="HG12" i="16"/>
  <c r="HG5" i="16"/>
  <c r="FP138" i="16"/>
  <c r="FP133" i="16"/>
  <c r="FP130" i="16"/>
  <c r="FP128" i="16"/>
  <c r="FP126" i="16"/>
  <c r="FP99" i="16"/>
  <c r="FP86" i="16"/>
  <c r="FP80" i="16"/>
  <c r="FP76" i="16"/>
  <c r="FP72" i="16"/>
  <c r="FP68" i="16"/>
  <c r="FP21" i="16"/>
  <c r="FP17" i="16"/>
  <c r="FP14" i="16"/>
  <c r="FP12" i="16"/>
  <c r="FP5" i="16"/>
  <c r="EG138" i="16"/>
  <c r="EG133" i="16"/>
  <c r="EG128" i="16"/>
  <c r="EG126" i="16"/>
  <c r="EG99" i="16"/>
  <c r="EG86" i="16"/>
  <c r="EG80" i="16"/>
  <c r="EG76" i="16"/>
  <c r="EG72" i="16"/>
  <c r="EG68" i="16"/>
  <c r="EG21" i="16"/>
  <c r="EG17" i="16"/>
  <c r="EG14" i="16"/>
  <c r="EG12" i="16"/>
  <c r="EG5" i="16"/>
  <c r="BG138" i="16"/>
  <c r="BG133" i="16"/>
  <c r="BG130" i="16"/>
  <c r="BG128" i="16"/>
  <c r="BG126" i="16"/>
  <c r="BG99" i="16"/>
  <c r="BG86" i="16"/>
  <c r="BG80" i="16"/>
  <c r="BG76" i="16"/>
  <c r="BG72" i="16"/>
  <c r="BG68" i="16"/>
  <c r="BG21" i="16"/>
  <c r="BG17" i="16"/>
  <c r="BG14" i="16"/>
  <c r="BG12" i="16"/>
  <c r="BG5" i="16"/>
  <c r="DQ5" i="16"/>
  <c r="DQ12" i="16"/>
  <c r="DQ14" i="16"/>
  <c r="DQ17" i="16"/>
  <c r="DQ21" i="16"/>
  <c r="DQ68" i="16"/>
  <c r="DQ72" i="16"/>
  <c r="DQ76" i="16"/>
  <c r="DQ80" i="16"/>
  <c r="DQ86" i="16"/>
  <c r="DQ99" i="16"/>
  <c r="DQ126" i="16"/>
  <c r="DQ128" i="16"/>
  <c r="DQ133" i="16"/>
  <c r="CT138" i="16"/>
  <c r="CT133" i="16"/>
  <c r="CT130" i="16"/>
  <c r="CT128" i="16"/>
  <c r="CT126" i="16"/>
  <c r="CT99" i="16"/>
  <c r="CT86" i="16"/>
  <c r="CT80" i="16"/>
  <c r="CT76" i="16"/>
  <c r="CT72" i="16"/>
  <c r="CT68" i="16"/>
  <c r="CT21" i="16"/>
  <c r="CT17" i="16"/>
  <c r="CT14" i="16"/>
  <c r="CT5" i="16"/>
  <c r="S133" i="16"/>
  <c r="S130" i="16"/>
  <c r="S128" i="16"/>
  <c r="S126" i="16"/>
  <c r="S99" i="16"/>
  <c r="S86" i="16"/>
  <c r="S80" i="16"/>
  <c r="S76" i="16"/>
  <c r="S72" i="16"/>
  <c r="S68" i="16"/>
  <c r="S60" i="16"/>
  <c r="S48" i="16"/>
  <c r="S21" i="16"/>
  <c r="S17" i="16"/>
  <c r="S14" i="16"/>
  <c r="S12" i="16"/>
  <c r="S5" i="16"/>
  <c r="CT125" i="16" l="1"/>
  <c r="HG125" i="16"/>
  <c r="S125" i="16"/>
  <c r="FP125" i="16"/>
  <c r="BG125" i="16"/>
  <c r="EG125" i="16"/>
  <c r="IT125" i="16"/>
  <c r="DQ125" i="16"/>
  <c r="N159" i="4"/>
  <c r="CT98" i="16"/>
  <c r="BG116" i="16"/>
  <c r="HG47" i="16"/>
  <c r="IT116" i="16"/>
  <c r="CT47" i="16"/>
  <c r="DQ116" i="16"/>
  <c r="IT98" i="16"/>
  <c r="IT67" i="16"/>
  <c r="EG47" i="16"/>
  <c r="DQ67" i="16"/>
  <c r="BG47" i="16"/>
  <c r="EG116" i="16"/>
  <c r="BG4" i="16"/>
  <c r="FP4" i="16"/>
  <c r="FP67" i="16"/>
  <c r="DQ47" i="16"/>
  <c r="BG98" i="16"/>
  <c r="FP98" i="16"/>
  <c r="HG116" i="16"/>
  <c r="CT116" i="16"/>
  <c r="DQ98" i="16"/>
  <c r="BG67" i="16"/>
  <c r="EG4" i="16"/>
  <c r="FP47" i="16"/>
  <c r="HG98" i="16"/>
  <c r="EG67" i="16"/>
  <c r="S47" i="16"/>
  <c r="DQ4" i="16"/>
  <c r="EG98" i="16"/>
  <c r="FP116" i="16"/>
  <c r="HG4" i="16"/>
  <c r="IT47" i="16"/>
  <c r="HG67" i="16"/>
  <c r="IT4" i="16"/>
  <c r="S4" i="16"/>
  <c r="S98" i="16"/>
  <c r="S116" i="16"/>
  <c r="CT4" i="16"/>
  <c r="S67" i="16"/>
  <c r="CT67" i="16"/>
  <c r="P161" i="4"/>
  <c r="P151" i="4"/>
  <c r="P93" i="4"/>
  <c r="P80" i="4"/>
  <c r="P25" i="4"/>
  <c r="P16" i="4"/>
  <c r="N158" i="4" l="1"/>
  <c r="HG142" i="16"/>
  <c r="S142" i="16"/>
  <c r="FP142" i="16"/>
  <c r="EG142" i="16"/>
  <c r="IT142" i="16"/>
  <c r="BG142" i="16"/>
  <c r="CT142" i="16"/>
  <c r="DQ142" i="16"/>
  <c r="P67" i="4"/>
  <c r="P130" i="4"/>
  <c r="P5" i="4"/>
  <c r="P159" i="4" l="1"/>
  <c r="P158" i="4" l="1"/>
  <c r="IG133" i="16"/>
  <c r="IE133" i="16"/>
  <c r="ID133" i="16"/>
  <c r="IG130" i="16"/>
  <c r="IE130" i="16"/>
  <c r="ID130" i="16"/>
  <c r="IG128" i="16"/>
  <c r="IE128" i="16"/>
  <c r="ID128" i="16"/>
  <c r="IG126" i="16"/>
  <c r="IE126" i="16"/>
  <c r="ID126" i="16"/>
  <c r="IG99" i="16"/>
  <c r="IE99" i="16"/>
  <c r="ID99" i="16"/>
  <c r="IG86" i="16"/>
  <c r="IE86" i="16"/>
  <c r="ID86" i="16"/>
  <c r="IG80" i="16"/>
  <c r="IE80" i="16"/>
  <c r="ID80" i="16"/>
  <c r="IG76" i="16"/>
  <c r="IE76" i="16"/>
  <c r="ID76" i="16"/>
  <c r="IG72" i="16"/>
  <c r="IE72" i="16"/>
  <c r="ID72" i="16"/>
  <c r="IG68" i="16"/>
  <c r="IE68" i="16"/>
  <c r="ID68" i="16"/>
  <c r="IG17" i="16"/>
  <c r="IE17" i="16"/>
  <c r="ID17" i="16"/>
  <c r="IG14" i="16"/>
  <c r="IE14" i="16"/>
  <c r="ID14" i="16"/>
  <c r="IG12" i="16"/>
  <c r="IE12" i="16"/>
  <c r="ID12" i="16"/>
  <c r="GT133" i="16"/>
  <c r="GR133" i="16"/>
  <c r="GQ133" i="16"/>
  <c r="GT130" i="16"/>
  <c r="GR130" i="16"/>
  <c r="GQ130" i="16"/>
  <c r="GT128" i="16"/>
  <c r="GR128" i="16"/>
  <c r="GQ128" i="16"/>
  <c r="GT126" i="16"/>
  <c r="GR126" i="16"/>
  <c r="GQ126" i="16"/>
  <c r="GT99" i="16"/>
  <c r="GR99" i="16"/>
  <c r="GQ99" i="16"/>
  <c r="GT86" i="16"/>
  <c r="GR86" i="16"/>
  <c r="GQ86" i="16"/>
  <c r="GT80" i="16"/>
  <c r="GR80" i="16"/>
  <c r="GQ80" i="16"/>
  <c r="GT76" i="16"/>
  <c r="GR76" i="16"/>
  <c r="GQ76" i="16"/>
  <c r="GT72" i="16"/>
  <c r="GR72" i="16"/>
  <c r="GQ72" i="16"/>
  <c r="GT68" i="16"/>
  <c r="GR68" i="16"/>
  <c r="GQ68" i="16"/>
  <c r="GT21" i="16"/>
  <c r="GR21" i="16"/>
  <c r="GQ21" i="16"/>
  <c r="GT17" i="16"/>
  <c r="GR17" i="16"/>
  <c r="GQ17" i="16"/>
  <c r="GT14" i="16"/>
  <c r="GR14" i="16"/>
  <c r="GQ14" i="16"/>
  <c r="GT12" i="16"/>
  <c r="GR12" i="16"/>
  <c r="GQ12" i="16"/>
  <c r="GT5" i="16"/>
  <c r="GR5" i="16"/>
  <c r="GQ5" i="16"/>
  <c r="FG133" i="16"/>
  <c r="FE133" i="16"/>
  <c r="FD133" i="16"/>
  <c r="FG128" i="16"/>
  <c r="FE128" i="16"/>
  <c r="FD128" i="16"/>
  <c r="FG126" i="16"/>
  <c r="FE126" i="16"/>
  <c r="FD126" i="16"/>
  <c r="FG99" i="16"/>
  <c r="FE99" i="16"/>
  <c r="FD99" i="16"/>
  <c r="FG86" i="16"/>
  <c r="FE86" i="16"/>
  <c r="FD86" i="16"/>
  <c r="FG80" i="16"/>
  <c r="FE80" i="16"/>
  <c r="FD80" i="16"/>
  <c r="FG76" i="16"/>
  <c r="FE76" i="16"/>
  <c r="FD76" i="16"/>
  <c r="FG72" i="16"/>
  <c r="FE72" i="16"/>
  <c r="FD72" i="16"/>
  <c r="FG68" i="16"/>
  <c r="FE68" i="16"/>
  <c r="FD68" i="16"/>
  <c r="FG21" i="16"/>
  <c r="FE21" i="16"/>
  <c r="FD21" i="16"/>
  <c r="FG17" i="16"/>
  <c r="FE17" i="16"/>
  <c r="FD17" i="16"/>
  <c r="FG14" i="16"/>
  <c r="FE14" i="16"/>
  <c r="FD14" i="16"/>
  <c r="FG12" i="16"/>
  <c r="FE12" i="16"/>
  <c r="FD12" i="16"/>
  <c r="FG5" i="16"/>
  <c r="FE5" i="16"/>
  <c r="FD5" i="16"/>
  <c r="IM138" i="16"/>
  <c r="IK138" i="16"/>
  <c r="GZ138" i="16"/>
  <c r="GX138" i="16"/>
  <c r="FK138" i="16"/>
  <c r="DZ138" i="16"/>
  <c r="DX138" i="16"/>
  <c r="AZ138" i="16"/>
  <c r="AX138" i="16"/>
  <c r="CM138" i="16"/>
  <c r="CK138" i="16"/>
  <c r="CJ138" i="16"/>
  <c r="CH138" i="16"/>
  <c r="CG138" i="16"/>
  <c r="K138" i="16"/>
  <c r="I138" i="16"/>
  <c r="H138" i="16"/>
  <c r="F138" i="16"/>
  <c r="IM133" i="16"/>
  <c r="IK133" i="16"/>
  <c r="IJ133" i="16"/>
  <c r="IH133" i="16"/>
  <c r="GZ133" i="16"/>
  <c r="GX133" i="16"/>
  <c r="GW133" i="16"/>
  <c r="GU133" i="16"/>
  <c r="FK133" i="16"/>
  <c r="FJ133" i="16"/>
  <c r="FH133" i="16"/>
  <c r="DZ133" i="16"/>
  <c r="DX133" i="16"/>
  <c r="DW133" i="16"/>
  <c r="DU133" i="16"/>
  <c r="DT133" i="16"/>
  <c r="DR133" i="16"/>
  <c r="AZ133" i="16"/>
  <c r="AX133" i="16"/>
  <c r="AW133" i="16"/>
  <c r="AU133" i="16"/>
  <c r="AT133" i="16"/>
  <c r="AR133" i="16"/>
  <c r="AQ133" i="16"/>
  <c r="CM133" i="16"/>
  <c r="CK133" i="16"/>
  <c r="CJ133" i="16"/>
  <c r="CH133" i="16"/>
  <c r="CG133" i="16"/>
  <c r="CE133" i="16"/>
  <c r="CD133" i="16"/>
  <c r="K133" i="16"/>
  <c r="I133" i="16"/>
  <c r="H133" i="16"/>
  <c r="F133" i="16"/>
  <c r="E133" i="16"/>
  <c r="C133" i="16"/>
  <c r="IM130" i="16"/>
  <c r="IK130" i="16"/>
  <c r="IJ130" i="16"/>
  <c r="IH130" i="16"/>
  <c r="GZ130" i="16"/>
  <c r="GX130" i="16"/>
  <c r="GW130" i="16"/>
  <c r="GU130" i="16"/>
  <c r="AZ130" i="16"/>
  <c r="AX130" i="16"/>
  <c r="AW130" i="16"/>
  <c r="AU130" i="16"/>
  <c r="AT130" i="16"/>
  <c r="AR130" i="16"/>
  <c r="AQ130" i="16"/>
  <c r="CM130" i="16"/>
  <c r="CK130" i="16"/>
  <c r="CJ130" i="16"/>
  <c r="CH130" i="16"/>
  <c r="CG130" i="16"/>
  <c r="CE130" i="16"/>
  <c r="CD130" i="16"/>
  <c r="K130" i="16"/>
  <c r="I130" i="16"/>
  <c r="H130" i="16"/>
  <c r="F130" i="16"/>
  <c r="E130" i="16"/>
  <c r="C130" i="16"/>
  <c r="IM128" i="16"/>
  <c r="IK128" i="16"/>
  <c r="IJ128" i="16"/>
  <c r="IH128" i="16"/>
  <c r="GZ128" i="16"/>
  <c r="GX128" i="16"/>
  <c r="GW128" i="16"/>
  <c r="GU128" i="16"/>
  <c r="FK128" i="16"/>
  <c r="FJ128" i="16"/>
  <c r="FH128" i="16"/>
  <c r="DZ128" i="16"/>
  <c r="DX128" i="16"/>
  <c r="DW128" i="16"/>
  <c r="DU128" i="16"/>
  <c r="DT128" i="16"/>
  <c r="DR128" i="16"/>
  <c r="AZ128" i="16"/>
  <c r="AX128" i="16"/>
  <c r="AW128" i="16"/>
  <c r="AU128" i="16"/>
  <c r="AT128" i="16"/>
  <c r="AR128" i="16"/>
  <c r="AQ128" i="16"/>
  <c r="CM128" i="16"/>
  <c r="CK128" i="16"/>
  <c r="CJ128" i="16"/>
  <c r="CH128" i="16"/>
  <c r="CG128" i="16"/>
  <c r="CE128" i="16"/>
  <c r="CD128" i="16"/>
  <c r="K128" i="16"/>
  <c r="I128" i="16"/>
  <c r="H128" i="16"/>
  <c r="F128" i="16"/>
  <c r="E128" i="16"/>
  <c r="C128" i="16"/>
  <c r="IM126" i="16"/>
  <c r="IK126" i="16"/>
  <c r="IJ126" i="16"/>
  <c r="IH126" i="16"/>
  <c r="GZ126" i="16"/>
  <c r="GX126" i="16"/>
  <c r="GW126" i="16"/>
  <c r="GU126" i="16"/>
  <c r="FK126" i="16"/>
  <c r="FJ126" i="16"/>
  <c r="FH126" i="16"/>
  <c r="DZ126" i="16"/>
  <c r="DX126" i="16"/>
  <c r="DW126" i="16"/>
  <c r="DU126" i="16"/>
  <c r="DT126" i="16"/>
  <c r="DR126" i="16"/>
  <c r="AZ126" i="16"/>
  <c r="AX126" i="16"/>
  <c r="AW126" i="16"/>
  <c r="AU126" i="16"/>
  <c r="AT126" i="16"/>
  <c r="AR126" i="16"/>
  <c r="AQ126" i="16"/>
  <c r="CM126" i="16"/>
  <c r="CK126" i="16"/>
  <c r="CJ126" i="16"/>
  <c r="CH126" i="16"/>
  <c r="CG126" i="16"/>
  <c r="CE126" i="16"/>
  <c r="CD126" i="16"/>
  <c r="K126" i="16"/>
  <c r="I126" i="16"/>
  <c r="H126" i="16"/>
  <c r="F126" i="16"/>
  <c r="E126" i="16"/>
  <c r="C126" i="16"/>
  <c r="K122" i="16"/>
  <c r="I122" i="16"/>
  <c r="H122" i="16"/>
  <c r="F122" i="16"/>
  <c r="E122" i="16"/>
  <c r="C122" i="16"/>
  <c r="K112" i="16"/>
  <c r="I112" i="16"/>
  <c r="H112" i="16"/>
  <c r="F112" i="16"/>
  <c r="E112" i="16"/>
  <c r="C112" i="16"/>
  <c r="IM99" i="16"/>
  <c r="IK99" i="16"/>
  <c r="IJ99" i="16"/>
  <c r="IH99" i="16"/>
  <c r="GZ99" i="16"/>
  <c r="GX99" i="16"/>
  <c r="GW99" i="16"/>
  <c r="GU99" i="16"/>
  <c r="FK99" i="16"/>
  <c r="FJ99" i="16"/>
  <c r="FH99" i="16"/>
  <c r="DZ99" i="16"/>
  <c r="DX99" i="16"/>
  <c r="DW99" i="16"/>
  <c r="DU99" i="16"/>
  <c r="DT99" i="16"/>
  <c r="DR99" i="16"/>
  <c r="AZ99" i="16"/>
  <c r="AX99" i="16"/>
  <c r="AW99" i="16"/>
  <c r="AU99" i="16"/>
  <c r="AT99" i="16"/>
  <c r="AR99" i="16"/>
  <c r="AQ99" i="16"/>
  <c r="CM99" i="16"/>
  <c r="CK99" i="16"/>
  <c r="CJ99" i="16"/>
  <c r="CH99" i="16"/>
  <c r="CG99" i="16"/>
  <c r="CE99" i="16"/>
  <c r="CD99" i="16"/>
  <c r="K99" i="16"/>
  <c r="I99" i="16"/>
  <c r="H99" i="16"/>
  <c r="F99" i="16"/>
  <c r="E99" i="16"/>
  <c r="C99" i="16"/>
  <c r="IM86" i="16"/>
  <c r="IK86" i="16"/>
  <c r="IJ86" i="16"/>
  <c r="IH86" i="16"/>
  <c r="GZ86" i="16"/>
  <c r="GX86" i="16"/>
  <c r="GW86" i="16"/>
  <c r="GU86" i="16"/>
  <c r="FK86" i="16"/>
  <c r="FJ86" i="16"/>
  <c r="FH86" i="16"/>
  <c r="DZ86" i="16"/>
  <c r="DX86" i="16"/>
  <c r="DW86" i="16"/>
  <c r="DU86" i="16"/>
  <c r="DT86" i="16"/>
  <c r="DR86" i="16"/>
  <c r="AZ86" i="16"/>
  <c r="AX86" i="16"/>
  <c r="AW86" i="16"/>
  <c r="AU86" i="16"/>
  <c r="AT86" i="16"/>
  <c r="AR86" i="16"/>
  <c r="AQ86" i="16"/>
  <c r="CM86" i="16"/>
  <c r="CK86" i="16"/>
  <c r="CJ86" i="16"/>
  <c r="CH86" i="16"/>
  <c r="CG86" i="16"/>
  <c r="CE86" i="16"/>
  <c r="CD86" i="16"/>
  <c r="K86" i="16"/>
  <c r="I86" i="16"/>
  <c r="H86" i="16"/>
  <c r="F86" i="16"/>
  <c r="E86" i="16"/>
  <c r="C86" i="16"/>
  <c r="IM80" i="16"/>
  <c r="IK80" i="16"/>
  <c r="IJ80" i="16"/>
  <c r="IH80" i="16"/>
  <c r="GZ80" i="16"/>
  <c r="GX80" i="16"/>
  <c r="GW80" i="16"/>
  <c r="GU80" i="16"/>
  <c r="FK80" i="16"/>
  <c r="FJ80" i="16"/>
  <c r="FH80" i="16"/>
  <c r="DZ80" i="16"/>
  <c r="DX80" i="16"/>
  <c r="DW80" i="16"/>
  <c r="DU80" i="16"/>
  <c r="DT80" i="16"/>
  <c r="DR80" i="16"/>
  <c r="AZ80" i="16"/>
  <c r="AX80" i="16"/>
  <c r="AW80" i="16"/>
  <c r="AU80" i="16"/>
  <c r="AT80" i="16"/>
  <c r="AR80" i="16"/>
  <c r="AQ80" i="16"/>
  <c r="CM80" i="16"/>
  <c r="CK80" i="16"/>
  <c r="CJ80" i="16"/>
  <c r="CH80" i="16"/>
  <c r="CG80" i="16"/>
  <c r="CE80" i="16"/>
  <c r="CD80" i="16"/>
  <c r="K80" i="16"/>
  <c r="I80" i="16"/>
  <c r="H80" i="16"/>
  <c r="F80" i="16"/>
  <c r="E80" i="16"/>
  <c r="C80" i="16"/>
  <c r="IM76" i="16"/>
  <c r="IK76" i="16"/>
  <c r="IJ76" i="16"/>
  <c r="IH76" i="16"/>
  <c r="GZ76" i="16"/>
  <c r="GX76" i="16"/>
  <c r="GW76" i="16"/>
  <c r="GU76" i="16"/>
  <c r="FK76" i="16"/>
  <c r="FJ76" i="16"/>
  <c r="FH76" i="16"/>
  <c r="DZ76" i="16"/>
  <c r="DX76" i="16"/>
  <c r="DW76" i="16"/>
  <c r="DU76" i="16"/>
  <c r="DT76" i="16"/>
  <c r="DR76" i="16"/>
  <c r="AZ76" i="16"/>
  <c r="AX76" i="16"/>
  <c r="AW76" i="16"/>
  <c r="AU76" i="16"/>
  <c r="AT76" i="16"/>
  <c r="AR76" i="16"/>
  <c r="AQ76" i="16"/>
  <c r="CM76" i="16"/>
  <c r="CK76" i="16"/>
  <c r="CJ76" i="16"/>
  <c r="CH76" i="16"/>
  <c r="CG76" i="16"/>
  <c r="CE76" i="16"/>
  <c r="CD76" i="16"/>
  <c r="K76" i="16"/>
  <c r="I76" i="16"/>
  <c r="H76" i="16"/>
  <c r="F76" i="16"/>
  <c r="E76" i="16"/>
  <c r="C76" i="16"/>
  <c r="IM72" i="16"/>
  <c r="IK72" i="16"/>
  <c r="IJ72" i="16"/>
  <c r="IH72" i="16"/>
  <c r="GZ72" i="16"/>
  <c r="GX72" i="16"/>
  <c r="GW72" i="16"/>
  <c r="GU72" i="16"/>
  <c r="FK72" i="16"/>
  <c r="FJ72" i="16"/>
  <c r="FH72" i="16"/>
  <c r="DZ72" i="16"/>
  <c r="DX72" i="16"/>
  <c r="DW72" i="16"/>
  <c r="DU72" i="16"/>
  <c r="DT72" i="16"/>
  <c r="DR72" i="16"/>
  <c r="AZ72" i="16"/>
  <c r="AX72" i="16"/>
  <c r="AW72" i="16"/>
  <c r="AU72" i="16"/>
  <c r="AT72" i="16"/>
  <c r="AR72" i="16"/>
  <c r="AQ72" i="16"/>
  <c r="CM72" i="16"/>
  <c r="CK72" i="16"/>
  <c r="CJ72" i="16"/>
  <c r="CH72" i="16"/>
  <c r="CG72" i="16"/>
  <c r="CE72" i="16"/>
  <c r="CD72" i="16"/>
  <c r="K72" i="16"/>
  <c r="I72" i="16"/>
  <c r="H72" i="16"/>
  <c r="F72" i="16"/>
  <c r="E72" i="16"/>
  <c r="C72" i="16"/>
  <c r="IM68" i="16"/>
  <c r="IK68" i="16"/>
  <c r="IJ68" i="16"/>
  <c r="IH68" i="16"/>
  <c r="GZ68" i="16"/>
  <c r="GX68" i="16"/>
  <c r="GW68" i="16"/>
  <c r="GU68" i="16"/>
  <c r="FK68" i="16"/>
  <c r="FJ68" i="16"/>
  <c r="FH68" i="16"/>
  <c r="DZ68" i="16"/>
  <c r="DX68" i="16"/>
  <c r="DW68" i="16"/>
  <c r="DU68" i="16"/>
  <c r="DT68" i="16"/>
  <c r="DR68" i="16"/>
  <c r="AZ68" i="16"/>
  <c r="AX68" i="16"/>
  <c r="AW68" i="16"/>
  <c r="AU68" i="16"/>
  <c r="AT68" i="16"/>
  <c r="AR68" i="16"/>
  <c r="AQ68" i="16"/>
  <c r="CM68" i="16"/>
  <c r="CK68" i="16"/>
  <c r="CJ68" i="16"/>
  <c r="CH68" i="16"/>
  <c r="CG68" i="16"/>
  <c r="CE68" i="16"/>
  <c r="CD68" i="16"/>
  <c r="K68" i="16"/>
  <c r="I68" i="16"/>
  <c r="H68" i="16"/>
  <c r="F68" i="16"/>
  <c r="E68" i="16"/>
  <c r="C68" i="16"/>
  <c r="K60" i="16"/>
  <c r="I60" i="16"/>
  <c r="H60" i="16"/>
  <c r="F60" i="16"/>
  <c r="E60" i="16"/>
  <c r="C60" i="16"/>
  <c r="K48" i="16"/>
  <c r="I48" i="16"/>
  <c r="H48" i="16"/>
  <c r="F48" i="16"/>
  <c r="E48" i="16"/>
  <c r="C48" i="16"/>
  <c r="GZ21" i="16"/>
  <c r="GX21" i="16"/>
  <c r="GW21" i="16"/>
  <c r="GU21" i="16"/>
  <c r="FK21" i="16"/>
  <c r="FJ21" i="16"/>
  <c r="FH21" i="16"/>
  <c r="DZ21" i="16"/>
  <c r="DX21" i="16"/>
  <c r="DW21" i="16"/>
  <c r="DU21" i="16"/>
  <c r="DT21" i="16"/>
  <c r="DR21" i="16"/>
  <c r="AZ21" i="16"/>
  <c r="AX21" i="16"/>
  <c r="AW21" i="16"/>
  <c r="AU21" i="16"/>
  <c r="AT21" i="16"/>
  <c r="AR21" i="16"/>
  <c r="AQ21" i="16"/>
  <c r="CM21" i="16"/>
  <c r="CK21" i="16"/>
  <c r="CJ21" i="16"/>
  <c r="CH21" i="16"/>
  <c r="CG21" i="16"/>
  <c r="CE21" i="16"/>
  <c r="CD21" i="16"/>
  <c r="K21" i="16"/>
  <c r="I21" i="16"/>
  <c r="H21" i="16"/>
  <c r="F21" i="16"/>
  <c r="E21" i="16"/>
  <c r="C21" i="16"/>
  <c r="IM17" i="16"/>
  <c r="IK17" i="16"/>
  <c r="IJ17" i="16"/>
  <c r="IH17" i="16"/>
  <c r="GZ17" i="16"/>
  <c r="GX17" i="16"/>
  <c r="GW17" i="16"/>
  <c r="GU17" i="16"/>
  <c r="FK17" i="16"/>
  <c r="FJ17" i="16"/>
  <c r="FH17" i="16"/>
  <c r="DZ17" i="16"/>
  <c r="DX17" i="16"/>
  <c r="DW17" i="16"/>
  <c r="DU17" i="16"/>
  <c r="DT17" i="16"/>
  <c r="DR17" i="16"/>
  <c r="AZ17" i="16"/>
  <c r="AX17" i="16"/>
  <c r="AW17" i="16"/>
  <c r="AU17" i="16"/>
  <c r="AT17" i="16"/>
  <c r="AR17" i="16"/>
  <c r="AQ17" i="16"/>
  <c r="CM17" i="16"/>
  <c r="CK17" i="16"/>
  <c r="CJ17" i="16"/>
  <c r="CH17" i="16"/>
  <c r="CG17" i="16"/>
  <c r="CE17" i="16"/>
  <c r="CD17" i="16"/>
  <c r="K17" i="16"/>
  <c r="I17" i="16"/>
  <c r="H17" i="16"/>
  <c r="F17" i="16"/>
  <c r="E17" i="16"/>
  <c r="C17" i="16"/>
  <c r="IM14" i="16"/>
  <c r="IK14" i="16"/>
  <c r="IJ14" i="16"/>
  <c r="IH14" i="16"/>
  <c r="GZ14" i="16"/>
  <c r="GX14" i="16"/>
  <c r="GW14" i="16"/>
  <c r="GU14" i="16"/>
  <c r="FK14" i="16"/>
  <c r="FJ14" i="16"/>
  <c r="FH14" i="16"/>
  <c r="DZ14" i="16"/>
  <c r="DX14" i="16"/>
  <c r="DW14" i="16"/>
  <c r="DU14" i="16"/>
  <c r="DT14" i="16"/>
  <c r="DR14" i="16"/>
  <c r="AZ14" i="16"/>
  <c r="AX14" i="16"/>
  <c r="AW14" i="16"/>
  <c r="AU14" i="16"/>
  <c r="AT14" i="16"/>
  <c r="AR14" i="16"/>
  <c r="AQ14" i="16"/>
  <c r="CM14" i="16"/>
  <c r="CK14" i="16"/>
  <c r="CJ14" i="16"/>
  <c r="CH14" i="16"/>
  <c r="CG14" i="16"/>
  <c r="CE14" i="16"/>
  <c r="CD14" i="16"/>
  <c r="K14" i="16"/>
  <c r="I14" i="16"/>
  <c r="H14" i="16"/>
  <c r="F14" i="16"/>
  <c r="E14" i="16"/>
  <c r="C14" i="16"/>
  <c r="IM12" i="16"/>
  <c r="IK12" i="16"/>
  <c r="IJ12" i="16"/>
  <c r="IH12" i="16"/>
  <c r="GZ12" i="16"/>
  <c r="GX12" i="16"/>
  <c r="GW12" i="16"/>
  <c r="GU12" i="16"/>
  <c r="FK12" i="16"/>
  <c r="FJ12" i="16"/>
  <c r="FH12" i="16"/>
  <c r="DZ12" i="16"/>
  <c r="DX12" i="16"/>
  <c r="DW12" i="16"/>
  <c r="DU12" i="16"/>
  <c r="DT12" i="16"/>
  <c r="DR12" i="16"/>
  <c r="AZ12" i="16"/>
  <c r="AX12" i="16"/>
  <c r="AW12" i="16"/>
  <c r="AU12" i="16"/>
  <c r="AT12" i="16"/>
  <c r="AR12" i="16"/>
  <c r="AQ12" i="16"/>
  <c r="K12" i="16"/>
  <c r="I12" i="16"/>
  <c r="H12" i="16"/>
  <c r="F12" i="16"/>
  <c r="E12" i="16"/>
  <c r="C12" i="16"/>
  <c r="K8" i="16"/>
  <c r="I8" i="16"/>
  <c r="H8" i="16"/>
  <c r="F8" i="16"/>
  <c r="E8" i="16"/>
  <c r="C8" i="16"/>
  <c r="GZ5" i="16"/>
  <c r="GX5" i="16"/>
  <c r="GW5" i="16"/>
  <c r="GU5" i="16"/>
  <c r="FK5" i="16"/>
  <c r="FJ5" i="16"/>
  <c r="FH5" i="16"/>
  <c r="DZ5" i="16"/>
  <c r="DX5" i="16"/>
  <c r="DW5" i="16"/>
  <c r="DU5" i="16"/>
  <c r="DT5" i="16"/>
  <c r="DR5" i="16"/>
  <c r="AZ5" i="16"/>
  <c r="AX5" i="16"/>
  <c r="AW5" i="16"/>
  <c r="AU5" i="16"/>
  <c r="AT5" i="16"/>
  <c r="AR5" i="16"/>
  <c r="AQ5" i="16"/>
  <c r="CM5" i="16"/>
  <c r="CK5" i="16"/>
  <c r="CJ5" i="16"/>
  <c r="CH5" i="16"/>
  <c r="CG5" i="16"/>
  <c r="CE5" i="16"/>
  <c r="CD5" i="16"/>
  <c r="K5" i="16"/>
  <c r="I5" i="16"/>
  <c r="H5" i="16"/>
  <c r="F5" i="16"/>
  <c r="E5" i="16"/>
  <c r="C5" i="16"/>
  <c r="AT4" i="16" l="1"/>
  <c r="IM47" i="16"/>
  <c r="IE125" i="16"/>
  <c r="IH47" i="16"/>
  <c r="CJ47" i="16"/>
  <c r="AX47" i="16"/>
  <c r="FH47" i="16"/>
  <c r="AR47" i="16"/>
  <c r="DU47" i="16"/>
  <c r="H47" i="16"/>
  <c r="GQ125" i="16"/>
  <c r="CH125" i="16"/>
  <c r="AQ125" i="16"/>
  <c r="AW125" i="16"/>
  <c r="DT125" i="16"/>
  <c r="DZ125" i="16"/>
  <c r="GZ125" i="16"/>
  <c r="IM125" i="16"/>
  <c r="FG125" i="16"/>
  <c r="DW125" i="16"/>
  <c r="FJ125" i="16"/>
  <c r="GW125" i="16"/>
  <c r="IJ125" i="16"/>
  <c r="CD125" i="16"/>
  <c r="CJ125" i="16"/>
  <c r="AR125" i="16"/>
  <c r="AX125" i="16"/>
  <c r="DU125" i="16"/>
  <c r="FH125" i="16"/>
  <c r="GU125" i="16"/>
  <c r="IH125" i="16"/>
  <c r="FE125" i="16"/>
  <c r="GR125" i="16"/>
  <c r="IG125" i="16"/>
  <c r="CE125" i="16"/>
  <c r="CK125" i="16"/>
  <c r="AT125" i="16"/>
  <c r="AZ125" i="16"/>
  <c r="FD125" i="16"/>
  <c r="GT125" i="16"/>
  <c r="CG125" i="16"/>
  <c r="CM125" i="16"/>
  <c r="AU125" i="16"/>
  <c r="DR125" i="16"/>
  <c r="DX125" i="16"/>
  <c r="FK125" i="16"/>
  <c r="GX125" i="16"/>
  <c r="IK125" i="16"/>
  <c r="ID125" i="16"/>
  <c r="CD47" i="16"/>
  <c r="C116" i="16"/>
  <c r="K125" i="16"/>
  <c r="DX4" i="16"/>
  <c r="GX4" i="16"/>
  <c r="IK4" i="16"/>
  <c r="IM116" i="16"/>
  <c r="GZ116" i="16"/>
  <c r="AQ67" i="16"/>
  <c r="DR4" i="16"/>
  <c r="AZ4" i="16"/>
  <c r="CE4" i="16"/>
  <c r="CK4" i="16"/>
  <c r="DW4" i="16"/>
  <c r="CE116" i="16"/>
  <c r="AT116" i="16"/>
  <c r="C4" i="16"/>
  <c r="AX98" i="16"/>
  <c r="ID116" i="16"/>
  <c r="H4" i="16"/>
  <c r="CJ4" i="16"/>
  <c r="AR4" i="16"/>
  <c r="AX4" i="16"/>
  <c r="DU4" i="16"/>
  <c r="IJ67" i="16"/>
  <c r="DT116" i="16"/>
  <c r="DZ116" i="16"/>
  <c r="FK47" i="16"/>
  <c r="IK47" i="16"/>
  <c r="C47" i="16"/>
  <c r="AZ47" i="16"/>
  <c r="H116" i="16"/>
  <c r="CD116" i="16"/>
  <c r="CJ116" i="16"/>
  <c r="AR116" i="16"/>
  <c r="AX116" i="16"/>
  <c r="DU116" i="16"/>
  <c r="GR4" i="16"/>
  <c r="GQ4" i="16"/>
  <c r="GT67" i="16"/>
  <c r="GQ116" i="16"/>
  <c r="FJ47" i="16"/>
  <c r="H98" i="16"/>
  <c r="CJ98" i="16"/>
  <c r="FG98" i="16"/>
  <c r="IM4" i="16"/>
  <c r="DX67" i="16"/>
  <c r="DR98" i="16"/>
  <c r="DX98" i="16"/>
  <c r="IK98" i="16"/>
  <c r="FJ98" i="16"/>
  <c r="GX116" i="16"/>
  <c r="DZ4" i="16"/>
  <c r="E116" i="16"/>
  <c r="CG116" i="16"/>
  <c r="AU116" i="16"/>
  <c r="IK116" i="16"/>
  <c r="GZ4" i="16"/>
  <c r="FJ4" i="16"/>
  <c r="DU67" i="16"/>
  <c r="IH67" i="16"/>
  <c r="FG4" i="16"/>
  <c r="IG47" i="16"/>
  <c r="IE4" i="16"/>
  <c r="E67" i="16"/>
  <c r="K67" i="16"/>
  <c r="CG67" i="16"/>
  <c r="DR67" i="16"/>
  <c r="FK67" i="16"/>
  <c r="GX67" i="16"/>
  <c r="FD4" i="16"/>
  <c r="ID47" i="16"/>
  <c r="FE67" i="16"/>
  <c r="FG67" i="16"/>
  <c r="FE98" i="16"/>
  <c r="GR98" i="16"/>
  <c r="ID98" i="16"/>
  <c r="AT47" i="16"/>
  <c r="DW47" i="16"/>
  <c r="IJ47" i="16"/>
  <c r="DW67" i="16"/>
  <c r="GW67" i="16"/>
  <c r="C98" i="16"/>
  <c r="I98" i="16"/>
  <c r="CE98" i="16"/>
  <c r="CK98" i="16"/>
  <c r="AT98" i="16"/>
  <c r="AZ98" i="16"/>
  <c r="DW98" i="16"/>
  <c r="GW98" i="16"/>
  <c r="ID4" i="16"/>
  <c r="FD67" i="16"/>
  <c r="FD98" i="16"/>
  <c r="GQ47" i="16"/>
  <c r="GQ98" i="16"/>
  <c r="ID67" i="16"/>
  <c r="AQ47" i="16"/>
  <c r="AW47" i="16"/>
  <c r="GZ47" i="16"/>
  <c r="AW67" i="16"/>
  <c r="DT67" i="16"/>
  <c r="DZ67" i="16"/>
  <c r="GZ67" i="16"/>
  <c r="DT98" i="16"/>
  <c r="DZ98" i="16"/>
  <c r="GZ98" i="16"/>
  <c r="IM98" i="16"/>
  <c r="GW4" i="16"/>
  <c r="IJ4" i="16"/>
  <c r="FH4" i="16"/>
  <c r="I47" i="16"/>
  <c r="CE47" i="16"/>
  <c r="CK47" i="16"/>
  <c r="FJ67" i="16"/>
  <c r="CJ67" i="16"/>
  <c r="AX67" i="16"/>
  <c r="IJ98" i="16"/>
  <c r="CD98" i="16"/>
  <c r="AR98" i="16"/>
  <c r="DU98" i="16"/>
  <c r="FH98" i="16"/>
  <c r="IH98" i="16"/>
  <c r="CK116" i="16"/>
  <c r="AZ116" i="16"/>
  <c r="DW116" i="16"/>
  <c r="FJ116" i="16"/>
  <c r="IJ116" i="16"/>
  <c r="E125" i="16"/>
  <c r="FG47" i="16"/>
  <c r="FD116" i="16"/>
  <c r="FE116" i="16"/>
  <c r="GR47" i="16"/>
  <c r="GT47" i="16"/>
  <c r="IE98" i="16"/>
  <c r="K116" i="16"/>
  <c r="CM116" i="16"/>
  <c r="DR116" i="16"/>
  <c r="DX116" i="16"/>
  <c r="FK116" i="16"/>
  <c r="FE4" i="16"/>
  <c r="IG67" i="16"/>
  <c r="AQ4" i="16"/>
  <c r="AW4" i="16"/>
  <c r="DT4" i="16"/>
  <c r="CM4" i="16"/>
  <c r="AU4" i="16"/>
  <c r="FK4" i="16"/>
  <c r="DT47" i="16"/>
  <c r="DZ47" i="16"/>
  <c r="CM47" i="16"/>
  <c r="AU47" i="16"/>
  <c r="DR47" i="16"/>
  <c r="DX47" i="16"/>
  <c r="GX47" i="16"/>
  <c r="F67" i="16"/>
  <c r="CH67" i="16"/>
  <c r="IM67" i="16"/>
  <c r="IK67" i="16"/>
  <c r="F98" i="16"/>
  <c r="CH98" i="16"/>
  <c r="AQ98" i="16"/>
  <c r="AW98" i="16"/>
  <c r="FK98" i="16"/>
  <c r="GX98" i="16"/>
  <c r="AW116" i="16"/>
  <c r="FE47" i="16"/>
  <c r="GT4" i="16"/>
  <c r="GQ67" i="16"/>
  <c r="GR67" i="16"/>
  <c r="GT116" i="16"/>
  <c r="IG4" i="16"/>
  <c r="IE67" i="16"/>
  <c r="C125" i="16"/>
  <c r="I4" i="16"/>
  <c r="GU4" i="16"/>
  <c r="E47" i="16"/>
  <c r="K47" i="16"/>
  <c r="CG47" i="16"/>
  <c r="GW47" i="16"/>
  <c r="CM67" i="16"/>
  <c r="AU67" i="16"/>
  <c r="GU67" i="16"/>
  <c r="CM98" i="16"/>
  <c r="AU98" i="16"/>
  <c r="F116" i="16"/>
  <c r="AQ116" i="16"/>
  <c r="H125" i="16"/>
  <c r="FD47" i="16"/>
  <c r="FG116" i="16"/>
  <c r="IG116" i="16"/>
  <c r="C67" i="16"/>
  <c r="CK67" i="16"/>
  <c r="AT67" i="16"/>
  <c r="AZ67" i="16"/>
  <c r="GU98" i="16"/>
  <c r="I116" i="16"/>
  <c r="FH116" i="16"/>
  <c r="IH116" i="16"/>
  <c r="F4" i="16"/>
  <c r="CH4" i="16"/>
  <c r="CD4" i="16"/>
  <c r="AR67" i="16"/>
  <c r="GW116" i="16"/>
  <c r="F125" i="16"/>
  <c r="IH4" i="16"/>
  <c r="E4" i="16"/>
  <c r="K4" i="16"/>
  <c r="CG4" i="16"/>
  <c r="F47" i="16"/>
  <c r="CH47" i="16"/>
  <c r="I67" i="16"/>
  <c r="CE67" i="16"/>
  <c r="FH67" i="16"/>
  <c r="E98" i="16"/>
  <c r="K98" i="16"/>
  <c r="CG98" i="16"/>
  <c r="GR116" i="16"/>
  <c r="IE116" i="16"/>
  <c r="CH116" i="16"/>
  <c r="GU47" i="16"/>
  <c r="GT98" i="16"/>
  <c r="IE47" i="16"/>
  <c r="IG98" i="16"/>
  <c r="H67" i="16"/>
  <c r="CD67" i="16"/>
  <c r="GU116" i="16"/>
  <c r="I125" i="16"/>
  <c r="C161" i="4"/>
  <c r="E161" i="4"/>
  <c r="F161" i="4"/>
  <c r="H161" i="4"/>
  <c r="I161" i="4"/>
  <c r="K161" i="4"/>
  <c r="L161" i="4"/>
  <c r="AT142" i="16" l="1"/>
  <c r="DU142" i="16"/>
  <c r="I142" i="16"/>
  <c r="AZ142" i="16"/>
  <c r="CJ142" i="16"/>
  <c r="IK142" i="16"/>
  <c r="GX142" i="16"/>
  <c r="E142" i="16"/>
  <c r="DR142" i="16"/>
  <c r="FE142" i="16"/>
  <c r="CH142" i="16"/>
  <c r="CM142" i="16"/>
  <c r="DZ142" i="16"/>
  <c r="IH142" i="16"/>
  <c r="F142" i="16"/>
  <c r="CE142" i="16"/>
  <c r="CG142" i="16"/>
  <c r="DT142" i="16"/>
  <c r="IJ142" i="16"/>
  <c r="DX142" i="16"/>
  <c r="FD142" i="16"/>
  <c r="GU142" i="16"/>
  <c r="K142" i="16"/>
  <c r="CD142" i="16"/>
  <c r="GT142" i="16"/>
  <c r="C142" i="16"/>
  <c r="GR142" i="16"/>
  <c r="IM142" i="16"/>
  <c r="GZ142" i="16"/>
  <c r="AW142" i="16"/>
  <c r="GQ142" i="16"/>
  <c r="GW142" i="16"/>
  <c r="FH142" i="16"/>
  <c r="CK142" i="16"/>
  <c r="AQ142" i="16"/>
  <c r="H142" i="16"/>
  <c r="FJ142" i="16"/>
  <c r="IE142" i="16"/>
  <c r="IG142" i="16"/>
  <c r="AU142" i="16"/>
  <c r="AX142" i="16"/>
  <c r="DW142" i="16"/>
  <c r="AR142" i="16"/>
  <c r="ID142" i="16"/>
  <c r="FK142" i="16"/>
  <c r="FG142" i="16"/>
  <c r="K158" i="4"/>
  <c r="C154" i="4"/>
  <c r="C152" i="4"/>
  <c r="C149" i="4"/>
  <c r="C139" i="4"/>
  <c r="C137" i="4"/>
  <c r="C135" i="4"/>
  <c r="C133" i="4"/>
  <c r="C131" i="4"/>
  <c r="C126" i="4"/>
  <c r="C121" i="4"/>
  <c r="C94" i="4"/>
  <c r="C88" i="4"/>
  <c r="C86" i="4"/>
  <c r="C81" i="4"/>
  <c r="C73" i="4"/>
  <c r="C68" i="4"/>
  <c r="C63" i="4"/>
  <c r="C57" i="4"/>
  <c r="C26" i="4"/>
  <c r="C20" i="4"/>
  <c r="C17" i="4"/>
  <c r="C14" i="4"/>
  <c r="C12" i="4"/>
  <c r="C10" i="4"/>
  <c r="C8" i="4"/>
  <c r="C6" i="4"/>
  <c r="C151" i="4" l="1"/>
  <c r="C80" i="4"/>
  <c r="C16" i="4"/>
  <c r="C67" i="4"/>
  <c r="C25" i="4"/>
  <c r="C130" i="4"/>
  <c r="C93" i="4"/>
  <c r="C5" i="4"/>
  <c r="C159" i="4" l="1"/>
  <c r="C158" i="4" l="1"/>
  <c r="L23" i="4"/>
  <c r="L22" i="4"/>
  <c r="L21" i="4"/>
  <c r="L20" i="4" s="1"/>
  <c r="L151" i="4" l="1"/>
  <c r="L93" i="4"/>
  <c r="L80" i="4"/>
  <c r="L130" i="4"/>
  <c r="L67" i="4"/>
  <c r="L25" i="4"/>
  <c r="L16" i="4"/>
  <c r="L5" i="4"/>
  <c r="L159" i="4" l="1"/>
  <c r="L158" i="4" s="1"/>
  <c r="B161" i="4" l="1"/>
  <c r="H151" i="4"/>
  <c r="H130" i="4"/>
  <c r="H93" i="4"/>
  <c r="H80" i="4"/>
  <c r="H67" i="4"/>
  <c r="H25" i="4"/>
  <c r="H16" i="4"/>
  <c r="H5" i="4"/>
  <c r="E67" i="4" l="1"/>
  <c r="I67" i="4"/>
  <c r="E80" i="4"/>
  <c r="E16" i="4"/>
  <c r="I16" i="4"/>
  <c r="I80" i="4"/>
  <c r="I130" i="4"/>
  <c r="I151" i="4"/>
  <c r="E151" i="4"/>
  <c r="I93" i="4"/>
  <c r="F151" i="4"/>
  <c r="F80" i="4"/>
  <c r="E130" i="4"/>
  <c r="F130" i="4"/>
  <c r="E5" i="4"/>
  <c r="E93" i="4"/>
  <c r="I25" i="4"/>
  <c r="F93" i="4"/>
  <c r="E25" i="4"/>
  <c r="I5" i="4"/>
  <c r="F67" i="4"/>
  <c r="F25" i="4"/>
  <c r="F16" i="4"/>
  <c r="F5" i="4"/>
  <c r="H159" i="4"/>
  <c r="H158" i="4" l="1"/>
  <c r="E159" i="4"/>
  <c r="I159" i="4"/>
  <c r="F159" i="4"/>
  <c r="F158" i="4" s="1"/>
  <c r="E158" i="4" l="1"/>
  <c r="I158" i="4"/>
</calcChain>
</file>

<file path=xl/sharedStrings.xml><?xml version="1.0" encoding="utf-8"?>
<sst xmlns="http://schemas.openxmlformats.org/spreadsheetml/2006/main" count="851" uniqueCount="651">
  <si>
    <t>Competenze fisse e accessorie a favore del personale</t>
  </si>
  <si>
    <t>Arretrati di anni precedenti</t>
  </si>
  <si>
    <t>Ritenute previdenziali e assistenziali al personale</t>
  </si>
  <si>
    <t>Ritenute erariali a carico del personale</t>
  </si>
  <si>
    <t>Altre ritenute al personale per conto di terzi</t>
  </si>
  <si>
    <t>Contributi obbligatori per il personale</t>
  </si>
  <si>
    <t>Altri interventi assistenziali a favore del personale</t>
  </si>
  <si>
    <t>Trattamento di missione e rimborsi spese viaggi</t>
  </si>
  <si>
    <t>Altri oneri per il personale</t>
  </si>
  <si>
    <t>Cancelleria e materiale informatico e tecnico</t>
  </si>
  <si>
    <t>Pubblicazioni, giornali e riviste</t>
  </si>
  <si>
    <t>Altri materiali di consumo</t>
  </si>
  <si>
    <t>Lavoro interinale</t>
  </si>
  <si>
    <t>Corsi di formazione per il proprio personale</t>
  </si>
  <si>
    <t>Corsi di formazione organizzati per terzi</t>
  </si>
  <si>
    <t>Spese per pubblicità</t>
  </si>
  <si>
    <t>Servizi ausiliari,  spese di pulizia e servizi di vigilanza</t>
  </si>
  <si>
    <t>Buoni pasto  e mensa per il personale dipendente</t>
  </si>
  <si>
    <t>Utenze e canoni per telefonia e reti di trasmissione</t>
  </si>
  <si>
    <t>Utenze e canoni per energia elettrica, acqua e gas</t>
  </si>
  <si>
    <t>Utenze e canoni per altri servizi</t>
  </si>
  <si>
    <t>Acquisto di servizi per la stampa di pubblicazioni</t>
  </si>
  <si>
    <t>Acquisto di servizi per  la riscossione delle entrate</t>
  </si>
  <si>
    <t>Spese postali e di recapito</t>
  </si>
  <si>
    <t>Assicurazioni</t>
  </si>
  <si>
    <t>Assistenza informatica e manutenzione software</t>
  </si>
  <si>
    <t>Manutenzione ordinaria e riparazioni di immobili  e loro pertinenze</t>
  </si>
  <si>
    <t>Altre spese di manutenzione ordinaria e riparazioni</t>
  </si>
  <si>
    <t>Spese legali</t>
  </si>
  <si>
    <t>Acquisto di beni e servizi per spese di rappresentanza</t>
  </si>
  <si>
    <t>Altre spese per acquisto di servizi</t>
  </si>
  <si>
    <t>Contributi e trasferimenti correnti ad altre amministrazioni pubbliche centrali</t>
  </si>
  <si>
    <t>Contributi e trasferimenti correnti a Unioncamere per il fondo perequativo</t>
  </si>
  <si>
    <t>Altri contributi e trasferimenti correnti a Unioncamere</t>
  </si>
  <si>
    <t>Altri contributi e trasferimenti correnti  ad Unioni regionali  delle Camere di commercio</t>
  </si>
  <si>
    <t>Rimborso diritto annuale</t>
  </si>
  <si>
    <t>Restituzione diritti di segreteria</t>
  </si>
  <si>
    <t>Altri concorsi, recuperi e rimborsi a soggetti privati</t>
  </si>
  <si>
    <t>Noleggi</t>
  </si>
  <si>
    <t>Locazioni</t>
  </si>
  <si>
    <t>Interessi passivi a Amministrazioni pubbliche</t>
  </si>
  <si>
    <t>Interessi passivi v/fornitori</t>
  </si>
  <si>
    <t>Altri oneri finanziari</t>
  </si>
  <si>
    <t>IRAP</t>
  </si>
  <si>
    <t>I.V.A.</t>
  </si>
  <si>
    <t>ICI</t>
  </si>
  <si>
    <t>Altri tributi</t>
  </si>
  <si>
    <t>Indennità e rimborso spese  per il Consiglio</t>
  </si>
  <si>
    <t>Indennità e rimborso spese  per la Giunta</t>
  </si>
  <si>
    <t>Indennità e rimborso spese   per il Presidente</t>
  </si>
  <si>
    <t>Indennità e rimborso spese  per il Collegio dei revisori</t>
  </si>
  <si>
    <t>Indennità e rimborso spese  per il Nucleo di valutazione</t>
  </si>
  <si>
    <t>Commissioni e Comitati</t>
  </si>
  <si>
    <t>Borse di studio</t>
  </si>
  <si>
    <t xml:space="preserve">Ritenute erariali su indennità a organi istituzionali e altri compensi </t>
  </si>
  <si>
    <t>Contributi previdenziali e assistenziali su indennità a organi istituzionali e altri compensi</t>
  </si>
  <si>
    <t xml:space="preserve">Ritenute previdenziali ed assistenziali a carico degli organi istituzionali </t>
  </si>
  <si>
    <t>Altri oneri  della gestione corrente</t>
  </si>
  <si>
    <t>Fabbricati</t>
  </si>
  <si>
    <t>Impianti e macchinari</t>
  </si>
  <si>
    <t>Materiale bibliografico</t>
  </si>
  <si>
    <t>Immobilizzazioni immateriali</t>
  </si>
  <si>
    <t>Hardware</t>
  </si>
  <si>
    <t>Acquisizione o realizzazione software</t>
  </si>
  <si>
    <t>Altre immobilizzazioni immateriali</t>
  </si>
  <si>
    <t>Contributi e trasferimenti per investimenti ad altre amministrazioni pubbliche centrali</t>
  </si>
  <si>
    <t>Contributi e trasferimenti per investimenti  ordinari a  imprese</t>
  </si>
  <si>
    <t>Deposito cauzionale  per spese contrattuali</t>
  </si>
  <si>
    <t>Concessione di crediti a famiglie</t>
  </si>
  <si>
    <t>Altre operazioni finanziarie</t>
  </si>
  <si>
    <t>4. AFFARI ECONOMICI</t>
  </si>
  <si>
    <t>1. Affari generali economici, commerciali e del lavoro</t>
  </si>
  <si>
    <t>3. Servizi generali</t>
  </si>
  <si>
    <t>1. Organi esecutivi e legislativi, attività finanziari e fiscali e affari esteri</t>
  </si>
  <si>
    <t>MISSIONE</t>
  </si>
  <si>
    <t>PROGRAMMA</t>
  </si>
  <si>
    <t>DIVISIONE</t>
  </si>
  <si>
    <t>GRUPPO</t>
  </si>
  <si>
    <t>TOTALE GENERALE USCITE</t>
  </si>
  <si>
    <t>Altre spese correnti</t>
  </si>
  <si>
    <t>Competenze a favore del personale</t>
  </si>
  <si>
    <t>Ritenute a carico del personale</t>
  </si>
  <si>
    <t>Contributi a carico dell'ente</t>
  </si>
  <si>
    <t>Interventi assistenziali</t>
  </si>
  <si>
    <t>Altre spese del personale</t>
  </si>
  <si>
    <t>PERSONALE</t>
  </si>
  <si>
    <t>ACQUISTO DI BENI E SERVIZI</t>
  </si>
  <si>
    <t>CONTRIBUTI E TRASFERIMENTI CORRENTI</t>
  </si>
  <si>
    <t>Contributi e trasferimenti a Amministrazioni pubbliche</t>
  </si>
  <si>
    <t>Contributi e trasferimenti a soggetti privati</t>
  </si>
  <si>
    <t>ALTRE SPESE CORRENTI</t>
  </si>
  <si>
    <t>Rimborsi</t>
  </si>
  <si>
    <t>Godimento di beni di terzi</t>
  </si>
  <si>
    <t>Interessi passivi e oneri finanziari diversi</t>
  </si>
  <si>
    <t>Imposte e tasse</t>
  </si>
  <si>
    <t>INVESTIMENTI FISSI</t>
  </si>
  <si>
    <t>Immobilizzazioni materiali</t>
  </si>
  <si>
    <t>CONTRIBUTI E TRASFERIMENTI PER INVESTIMENTI</t>
  </si>
  <si>
    <t>Contributi e trasferimenti per investimenti a Amministrazioni pubbliche</t>
  </si>
  <si>
    <t>Contributi e trasferimenti per investimenti a soggetti privati</t>
  </si>
  <si>
    <t>OPERAZIONI FINANZIARIE</t>
  </si>
  <si>
    <t>Concessione di crediti</t>
  </si>
  <si>
    <t>DESCRIZIONE CODICE ECONOMICO</t>
  </si>
  <si>
    <t>CODICE BREVE</t>
  </si>
  <si>
    <t>Classificazione per missioni-programmi COFOG (codici brevi in legenda)</t>
  </si>
  <si>
    <t>DIRITTI</t>
  </si>
  <si>
    <t>Diritto annuale</t>
  </si>
  <si>
    <t>Sanzioni diritto annuale</t>
  </si>
  <si>
    <t>Interessi moratori per diritto annuale</t>
  </si>
  <si>
    <t>Diritti di segreteria</t>
  </si>
  <si>
    <t>Sanzioni amministrative</t>
  </si>
  <si>
    <t>ENTRATE DERIVANTI DALLA PRESTAZIONE DI SERVIZI E DALLA CESSIONE DI BENI</t>
  </si>
  <si>
    <t>Vendita  pubblicazioni</t>
  </si>
  <si>
    <t>Altri proventi derivanti dalla cessione di beni</t>
  </si>
  <si>
    <t xml:space="preserve">Proventi da verifiche metriche </t>
  </si>
  <si>
    <t>Concorsi a premio</t>
  </si>
  <si>
    <t>Utilizzo banche dati</t>
  </si>
  <si>
    <t>Altri proventi derivanti dalla prestazione di servizi</t>
  </si>
  <si>
    <t>CONTRIBUTI E TRASFERIMENTI  CORRENTI</t>
  </si>
  <si>
    <t>Contributi e trasferimenti correnti da Amministrazioni pubbliche</t>
  </si>
  <si>
    <t>Contributi e trasferimenti correnti da Stato per attività delegate</t>
  </si>
  <si>
    <t>Altri contributi e trasferimenti correnti da Stato</t>
  </si>
  <si>
    <t>Contributi e trasferimenti correnti da enti di ricerca statali</t>
  </si>
  <si>
    <t>Altri contributi e trasferimenti correnti da altre amministrazioni pubbliche centrali</t>
  </si>
  <si>
    <t>Contributi e trasferimenti correnti da Regione e Prov. Autonoma per attività delegate</t>
  </si>
  <si>
    <t>Altri contributi e trasferimenti correnti da Regione e Prov. Autonoma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</si>
  <si>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</si>
  <si>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</si>
  <si>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</si>
  <si>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</si>
  <si>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</si>
  <si>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</si>
  <si>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</si>
  <si>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IRCCS pubblici - Fondazioni IRCCS</t>
  </si>
  <si>
    <t>Contributi e trasferimenti correnti dagli Istituti Zooprofilattici sperimentali</t>
  </si>
  <si>
    <t>Contributi e trasferimenti correnti da Policlinici universitari</t>
  </si>
  <si>
    <t>Contributi e trasferimenti correnti da Enti di previdenza</t>
  </si>
  <si>
    <t>Contributi e trasferimenti correnti da Enti di ricerca locali</t>
  </si>
  <si>
    <t>Contributi e trasferimenti correnti da Camere di commercio</t>
  </si>
  <si>
    <t>Contributi e trasferimenti correnti da Unioni regionali delle Camere di Commercio</t>
  </si>
  <si>
    <t>Contributi e trasferimenti correnti da Centri esteri delle Camere di Commercio</t>
  </si>
  <si>
    <t>Contributi e trasferimenti correnti da Unioncamere - fondo perequativo per rigidità di bilancio</t>
  </si>
  <si>
    <t>Contributi e trasferimenti correnti da Unioncamere - fondo perequativo per progetti</t>
  </si>
  <si>
    <t>Altri contributi e trasferimenti correnti da Unioncamere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</si>
  <si>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</si>
  <si>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</si>
  <si>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</si>
  <si>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Contributi e trasferimenti correnti da Enti gestori di parchi</t>
  </si>
  <si>
    <t>Contributi e trasferimenti correnti da ARPA</t>
  </si>
  <si>
    <t>Contributi e trasferimenti correnti da altre Amministrazioni pubbliche locali</t>
  </si>
  <si>
    <t>Contributi e trasferimenti correnti da soggetti privati</t>
  </si>
  <si>
    <t>Contributi e trasferimenti correnti da Famiglie</t>
  </si>
  <si>
    <t>Contributi e trasferimenti correnti da Istituzioni sociali senza fine di lucro</t>
  </si>
  <si>
    <t>Riversamento avanzo di bilancio da Aziende speciali</t>
  </si>
  <si>
    <t>Altri contributi e trasferimenti correnti da Aziende speciali</t>
  </si>
  <si>
    <t>Contributi e trasferimenti correnti da  Imprese</t>
  </si>
  <si>
    <t>Contributi e trasferimenti correnti dall'estero</t>
  </si>
  <si>
    <t>Contributi e trasferimenti correnti da Unione Europea</t>
  </si>
  <si>
    <t>Contributi e trasferimenti correnti da altre istituzioni estere</t>
  </si>
  <si>
    <t>Contributi e trasferimenti correnti da soggetti esteri privati</t>
  </si>
  <si>
    <t>ALTRE ENTRATE CORRENTI</t>
  </si>
  <si>
    <t>Concorsi, recuperi e rimborsi</t>
  </si>
  <si>
    <t>Rimborsi spese per personale distaccato/comandato</t>
  </si>
  <si>
    <t>Rimborso spese dalle  Aziende Speciali</t>
  </si>
  <si>
    <t>Altri concorsi, recuperi e rimborsi</t>
  </si>
  <si>
    <t>Sopravvenienze attive</t>
  </si>
  <si>
    <t>Entrate patrimoniali</t>
  </si>
  <si>
    <t>Fitti attivi di terrenti</t>
  </si>
  <si>
    <t>Altri fitti attivi</t>
  </si>
  <si>
    <t>Interessi attivi da Amministrazioni pubbliche</t>
  </si>
  <si>
    <t>Interessi attivi da altri</t>
  </si>
  <si>
    <t>Proventi mobiliari</t>
  </si>
  <si>
    <t>Altri proventi finanziari</t>
  </si>
  <si>
    <t>ENTRATE DERIVANTI DA ALIENAZIONI DI BENI</t>
  </si>
  <si>
    <t>Alienazione di immobilizzazioni materiali</t>
  </si>
  <si>
    <t>Alienazione di terreni</t>
  </si>
  <si>
    <t>Alienazione di fabbricati</t>
  </si>
  <si>
    <t>Alienazione di Impianti e macchinari</t>
  </si>
  <si>
    <t>Alienazione di altri beni materiali</t>
  </si>
  <si>
    <t>Alienazione di immobilizzazioni immateriali</t>
  </si>
  <si>
    <t>Alienazione di immobilizzazioni finanziarie</t>
  </si>
  <si>
    <t>Alienazione di partecipazioni di controllo e di collegamento</t>
  </si>
  <si>
    <t>Alienazione di partecipazioni  in altre imprese</t>
  </si>
  <si>
    <t>Alienazione di titoli di  Stato</t>
  </si>
  <si>
    <t>Alienazione di altri titoli</t>
  </si>
  <si>
    <t>CONTRIBUTI E TRASFERIMENTI  IN C/CAPITALE</t>
  </si>
  <si>
    <t>Contributi e trasferimenti in c/capitale da Amministrazioni pubbliche</t>
  </si>
  <si>
    <t>Contributi e trasferimenti in c/capitale  da Stato</t>
  </si>
  <si>
    <t>Contributi e trasferimenti c/capitale da enti di ricerca statali</t>
  </si>
  <si>
    <t>Contributi e trasferimenti c/capitale da altre amministrazioni pubbliche centrali</t>
  </si>
  <si>
    <t xml:space="preserve">Contributi e trasferimenti da Regione e Prov. Autonoma 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</si>
  <si>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</si>
  <si>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</si>
  <si>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</si>
  <si>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</si>
  <si>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</si>
  <si>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</si>
  <si>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</si>
  <si>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IRCCS pubblici - Fondazioni IRCCS</t>
  </si>
  <si>
    <t>Contributi e trasferimenti in c/capitale dagli Istituti Zooprofilattici sperimentali</t>
  </si>
  <si>
    <t>Contributi e trasferimenti in c/capitale  da Policlinici universitari</t>
  </si>
  <si>
    <t>Contributi e trasferimenti in c/capitale  da Enti di previdenza</t>
  </si>
  <si>
    <t>Contributi e trasferimenti in c/capitale  da Enti di ricerca locali</t>
  </si>
  <si>
    <t>Contributi e trasferimenti in c/capitale  da altre Camere di commercio</t>
  </si>
  <si>
    <t>Contributi e trasferimenti in c/capitale da Unioni regionali delle Camere di commercio</t>
  </si>
  <si>
    <t>Contributi e trasferimenti in c/capitale da Centri esteri  delle Camere di Commercio</t>
  </si>
  <si>
    <t>Contributi e trasferimenti in c/capitale da Unioncamere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</si>
  <si>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</si>
  <si>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</si>
  <si>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</si>
  <si>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</si>
  <si>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</si>
  <si>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altre Amministrazioni pubbliche locali</t>
  </si>
  <si>
    <t>Contributi e trasferimenti in conto capitale da soggetti privati</t>
  </si>
  <si>
    <t>Contributi e trasferimenti in c/capitale  da aziende speciali</t>
  </si>
  <si>
    <t>Contributi e trasferimenti in c/capitale  da altre Imprese</t>
  </si>
  <si>
    <t>Contributi e trasferimenti in c/capitale  da Famiglie</t>
  </si>
  <si>
    <t>Contributi e trasferimenti in c/capitale  da Istituzioni sociali senza fine di lucro</t>
  </si>
  <si>
    <t>Contributi e trasferimenti in c/capitale dall'estero</t>
  </si>
  <si>
    <t>Contributi e trasferimenti in c/capitale  dall'Unione Europea</t>
  </si>
  <si>
    <t>Contributi e trasferimenti in conto capitale da altre istituzioni estere</t>
  </si>
  <si>
    <t>Contributi e trasferimenti in conto capitale da soggetti esteri privati</t>
  </si>
  <si>
    <t>Prelievi da conti bancari di deposito</t>
  </si>
  <si>
    <t>Restituzione depositi versati dall'Ente</t>
  </si>
  <si>
    <t>Depositi cauzionali</t>
  </si>
  <si>
    <t>Restituzione fondi economali</t>
  </si>
  <si>
    <t>Riscossione di crediti</t>
  </si>
  <si>
    <t>Riscossione di crediti da Camere di Commercio</t>
  </si>
  <si>
    <t>Riscossione di crediti dalle Unioni regionali</t>
  </si>
  <si>
    <t>Riscossione  di crediti da altre amministrazioni pubbliche</t>
  </si>
  <si>
    <t>Riscossione  di crediti da aziende speciali</t>
  </si>
  <si>
    <t>Riscossione  di crediti da altre imprese</t>
  </si>
  <si>
    <t>Riscossione  di crediti da dipendenti</t>
  </si>
  <si>
    <t>Riscossione  di crediti da famiglie</t>
  </si>
  <si>
    <t>Riscossione  di crediti da istituzioni sociali private</t>
  </si>
  <si>
    <t>Riscossione  di crediti da soggetti esteri</t>
  </si>
  <si>
    <t>ENTRATE DERIVANTI DA ACCENSIONE DI PRESTITI</t>
  </si>
  <si>
    <t>Anticipazioni di cassa</t>
  </si>
  <si>
    <t xml:space="preserve">Mutui e prestiti </t>
  </si>
  <si>
    <t>INCASSI DA REGOLARIZZARE DERIVANTI DALLE ANTICIPAZIONI DI CASSA  (riscossioni codificate dal cassiere)</t>
  </si>
  <si>
    <t>ALTRI INCASSI DA REGOLARIZZARE (riscossioni codificate dal cassiere)</t>
  </si>
  <si>
    <t>Entrate derivanti dalla vendita di beni</t>
  </si>
  <si>
    <t>Entrate derivanti dalla prestazione di servizi</t>
  </si>
  <si>
    <t>TOTALE GENERALE ENTRATE</t>
  </si>
  <si>
    <t>USCITE</t>
  </si>
  <si>
    <t>CONTO CONSUNTIVO IN TERMINI DI CASSA</t>
  </si>
  <si>
    <t>ENTRATA</t>
  </si>
  <si>
    <t>Borse di studio e sussidi per il personale</t>
  </si>
  <si>
    <t>Riscaldamento e condizionamento</t>
  </si>
  <si>
    <t>Partecipazioni di controllo e di collegamento</t>
  </si>
  <si>
    <t>Mobili e arredi</t>
  </si>
  <si>
    <t>TFR a carico direttamente dell'Ente</t>
  </si>
  <si>
    <t>Altri beni materiali</t>
  </si>
  <si>
    <t>SPESE PER RIMBORSO DI PRESTITI</t>
  </si>
  <si>
    <t>Rimborso anticipazioni di cassa</t>
  </si>
  <si>
    <t>Rimborso mutui e prestiti</t>
  </si>
  <si>
    <t>PAGAMENTI DA REGOLARIZZARE PER PIGNORAMENTI (pagamenti codificati dal cassiere)</t>
  </si>
  <si>
    <t>PAGAMENTI DA REGOLARIZZARE DERIVANTI DAL RIMBORSO DELLE ANTICIPAZIONI DI CASSA (pagamenti codificati dal cassiere)</t>
  </si>
  <si>
    <t>ALTRI PAGAMENTI DA REGOLARIZZARE (pagamenti codificati dal cassiere)</t>
  </si>
  <si>
    <t>Contributi e trasferimenti ad aziende speciali per ripiano perdite</t>
  </si>
  <si>
    <t>Contributi e trasferimenti a famiglie</t>
  </si>
  <si>
    <t>Licenze software</t>
  </si>
  <si>
    <t>Licenze d'uso</t>
  </si>
  <si>
    <t>Immobilizzazioni finanziarie</t>
  </si>
  <si>
    <t>Restituzine di depositi cauzionali</t>
  </si>
  <si>
    <t>Concessione di crediti ad altre imprese</t>
  </si>
  <si>
    <t>Restituzione di depositi cauzionali</t>
  </si>
  <si>
    <t>PREVENTIVO ENTRATE 2014</t>
  </si>
  <si>
    <t>CONSUNTIVO ENTRATE 2014</t>
  </si>
  <si>
    <t>CONSUNTIVO ENTRATE 2015</t>
  </si>
  <si>
    <t>1  - Preventivo
2014</t>
  </si>
  <si>
    <t>1 - Consuntivo
2014</t>
  </si>
  <si>
    <t>1  - Preventivo
2015</t>
  </si>
  <si>
    <t>1 - Preventivo
2016</t>
  </si>
  <si>
    <t>1 - Consuntivo
2016</t>
  </si>
  <si>
    <t>1  - Preventivo
2017</t>
  </si>
  <si>
    <t>1 - Consuntivo
2015</t>
  </si>
  <si>
    <t>2  - Preventivo
2014</t>
  </si>
  <si>
    <t>2 - Preventivo
2015</t>
  </si>
  <si>
    <t>2 - Consuntivo
2014</t>
  </si>
  <si>
    <t>TOTALE SPESE 
CONSUNTIVO 2014</t>
  </si>
  <si>
    <t>TOTALE SPESE 
PREVENTIVO 2016</t>
  </si>
  <si>
    <t>TOTALE SPESE 
PREVENTIVO 2014</t>
  </si>
  <si>
    <t>TOTALE SPESE 
PREVENTIVO 2015</t>
  </si>
  <si>
    <t>TOTALE SPESE 
CONSUNTIVO 2016</t>
  </si>
  <si>
    <t>3  - Preventivo
2014</t>
  </si>
  <si>
    <t>3 - Consuntivo
2014</t>
  </si>
  <si>
    <t>4  - Preventivo
2014</t>
  </si>
  <si>
    <t>4 - Consuntivo
2014</t>
  </si>
  <si>
    <t>5  - Preventivo
2014</t>
  </si>
  <si>
    <t>5 - Consuntivo
2014</t>
  </si>
  <si>
    <t>6  - Preventivo
2014</t>
  </si>
  <si>
    <t>9 - Consuntivo
2014</t>
  </si>
  <si>
    <t>6 - Consuntivo
2014</t>
  </si>
  <si>
    <t>9  - Preventivo
2014</t>
  </si>
  <si>
    <t>2 - Consuntivo
2015</t>
  </si>
  <si>
    <t>3 - Consuntivo
2015</t>
  </si>
  <si>
    <t>4 - Consuntivo
2015</t>
  </si>
  <si>
    <t>5 - Consuntivo
2015</t>
  </si>
  <si>
    <t>6 - Consuntivo
2015</t>
  </si>
  <si>
    <t>9 - Consuntivo
2015</t>
  </si>
  <si>
    <t>TOTALE SPESE 
CONSUNTIVO 2015</t>
  </si>
  <si>
    <t>2 - Preventivo
2016</t>
  </si>
  <si>
    <t>2 - Consuntivo
2016</t>
  </si>
  <si>
    <t>2  - Preventivo
2017</t>
  </si>
  <si>
    <t>TOTALE SPESE 
PREVENTIVO 2017</t>
  </si>
  <si>
    <t>3 - Consuntivo
2016</t>
  </si>
  <si>
    <t>3  - Preventivo
2017</t>
  </si>
  <si>
    <t>4 - Consuntivo
2016</t>
  </si>
  <si>
    <t>4  - Preventivo
2017</t>
  </si>
  <si>
    <t>5 - Consuntivo
2016</t>
  </si>
  <si>
    <t>5  - Preventivo
2017</t>
  </si>
  <si>
    <t>6 - Consuntivo
2016</t>
  </si>
  <si>
    <t>6  - Preventivo
2017</t>
  </si>
  <si>
    <t>9 - Consuntivo
2016</t>
  </si>
  <si>
    <t>9  - Preventivo
2017</t>
  </si>
  <si>
    <t>Acquisto di beni e servizi derivati da sopravvenienze passive</t>
  </si>
  <si>
    <t>Acquisto di beni per il funzionamento di mezzi di trasporto</t>
  </si>
  <si>
    <t>9 - Preventivo
2015</t>
  </si>
  <si>
    <t xml:space="preserve">PREVENTIVO ENTRATE 2015 </t>
  </si>
  <si>
    <t xml:space="preserve">PREVENTIVO ENTRATE 2016 </t>
  </si>
  <si>
    <t xml:space="preserve">PREVENTIVO ENTRATE 2017 </t>
  </si>
  <si>
    <t xml:space="preserve">CONSUNTIVO ENTRATE 2016 </t>
  </si>
  <si>
    <t>1. SERVIZI GENERALI DELLE PUBBLICHE AMMINISTRAZIONI</t>
  </si>
  <si>
    <t>3  - Preventivo
2015</t>
  </si>
  <si>
    <t>3  - Preventivo
2016</t>
  </si>
  <si>
    <t>4  - Preventivo
2015</t>
  </si>
  <si>
    <t>4  - Preventivo
2016</t>
  </si>
  <si>
    <t>5  - Preventivo
2015</t>
  </si>
  <si>
    <t>5  - Preventivo
2016</t>
  </si>
  <si>
    <t>6  - Preventivo
2015</t>
  </si>
  <si>
    <t>6  - Preventivo
2016</t>
  </si>
  <si>
    <t>9  - Preventivo
2016</t>
  </si>
  <si>
    <t>011. Competitività e sviluppo delle imprese</t>
  </si>
  <si>
    <t>005. Regolamentazione, incentivazione dei settori imprenditoriali, riassetti industriali, sperimentazione tecnologica, lotta alla contraffazione, tutela della proprietà industriale</t>
  </si>
  <si>
    <t>012. Regolazione dei mercati</t>
  </si>
  <si>
    <t>004. Vigilanza sui mercati e sui prodotti, promozione della concorrenza e tutela dei consumatori</t>
  </si>
  <si>
    <t>016. Commercio internazionale ed internazionalizzazione del sistema produttivo</t>
  </si>
  <si>
    <t>005. Sostegno all'internazionalizzazione delle imprese e promozione del made in Italy</t>
  </si>
  <si>
    <t>032. Servizi istituzionali e generali delle amministrazioni pubbliche</t>
  </si>
  <si>
    <t>002. Indirizzo politico</t>
  </si>
  <si>
    <t>004. Servizi generali, formativi ed approvvigionamenti per le Amministrazioni pubbliche</t>
  </si>
  <si>
    <t>090. Servizi per conto terzi e partite di giro</t>
  </si>
  <si>
    <t>001. Servizi per conto terzi e partite di giro</t>
  </si>
  <si>
    <t>Contributi e trasferimenti per investimenti  a istituzioni sociali private</t>
  </si>
  <si>
    <t xml:space="preserve">PREVENTIVO ENTRATE 2018 </t>
  </si>
  <si>
    <t>TOTALE SPESE 
PREVENTIVO 2018</t>
  </si>
  <si>
    <t>1  - Preventivo
2018</t>
  </si>
  <si>
    <t>2  - Preventivo
2018</t>
  </si>
  <si>
    <t>3  - Preventivo
2018</t>
  </si>
  <si>
    <t>4  - Preventivo
2018</t>
  </si>
  <si>
    <t>5  - Preventivo
2018</t>
  </si>
  <si>
    <t>6  - Preventivo
2018</t>
  </si>
  <si>
    <t>9  - Preventivo
2018</t>
  </si>
  <si>
    <t>Altri contributi e trasferimenti a aziende speciali</t>
  </si>
  <si>
    <t>Altri contributi e trasferimenti ordinari a imprese</t>
  </si>
  <si>
    <t>Contributi e trasferimenti correnti a Camere di commercio</t>
  </si>
  <si>
    <t>Contributi e trasferimenti correnti a Stato</t>
  </si>
  <si>
    <t>Contributi e trasferimenti correnti a province</t>
  </si>
  <si>
    <t>Contributi e trasferimenti correnti a comuni</t>
  </si>
  <si>
    <t>Contributi e trasferimenti correnti a unioni di comuni</t>
  </si>
  <si>
    <t>Contributi e trasferimenti correnti a comunità montane</t>
  </si>
  <si>
    <t>Contributi e trasferimenti a istituzioni sociali private</t>
  </si>
  <si>
    <t xml:space="preserve">CONSUNTIVO ENTRATE 2017 </t>
  </si>
  <si>
    <t>TOTALE SPESE 
CONSUNTIVO 2017</t>
  </si>
  <si>
    <t>2 - Consuntivo
2017</t>
  </si>
  <si>
    <t>9 - Consuntivo
2017</t>
  </si>
  <si>
    <t>6 - Consuntivo
2017</t>
  </si>
  <si>
    <t>5 - Consuntivo
2017</t>
  </si>
  <si>
    <t>4 - Consuntivo
2017</t>
  </si>
  <si>
    <t>3 - Consuntivo
2017</t>
  </si>
  <si>
    <t>1 - Consuntivo
2017</t>
  </si>
  <si>
    <t>CONSUNTIVO ENTRATE 2018</t>
  </si>
  <si>
    <t>PREVENTIVO ENTRATE 2019</t>
  </si>
  <si>
    <t>TOTALE SPESE 
CONSUNTIVO 2018</t>
  </si>
  <si>
    <t>TOTALE SPESE 
PREVENTIVO 2019</t>
  </si>
  <si>
    <t>1 - Consuntivo
2018</t>
  </si>
  <si>
    <t>1  - Preventivo
2019</t>
  </si>
  <si>
    <t>2 - Consuntivo
2018</t>
  </si>
  <si>
    <t>2  - Preventivo
2019</t>
  </si>
  <si>
    <t>3 - Consuntivo
2018</t>
  </si>
  <si>
    <t>3  - Preventivo
2019</t>
  </si>
  <si>
    <t>4 - Consuntivo
2018</t>
  </si>
  <si>
    <t>4  - Preventivo
2019</t>
  </si>
  <si>
    <t>5 - Consuntivo
2018</t>
  </si>
  <si>
    <t>5  - Preventivo
2019</t>
  </si>
  <si>
    <t>6 - Consuntivo
2018</t>
  </si>
  <si>
    <t>6  - Preventivo
2019</t>
  </si>
  <si>
    <t>9 - Consuntivo
2018</t>
  </si>
  <si>
    <t>9  - Preventivo
2019</t>
  </si>
  <si>
    <t xml:space="preserve">Conferimenti di capitale </t>
  </si>
  <si>
    <t>Conferimenti di capitale</t>
  </si>
  <si>
    <t>1  - Preventivo
2020</t>
  </si>
  <si>
    <t>2  - Preventivo
2020</t>
  </si>
  <si>
    <t>3  - Preventivo
2020</t>
  </si>
  <si>
    <t>4  - Preventivo
2020</t>
  </si>
  <si>
    <t>5  - Preventivo
2020</t>
  </si>
  <si>
    <t>6  - Preventivo
2020</t>
  </si>
  <si>
    <t>9  - Preventivo
2020</t>
  </si>
  <si>
    <t>TOTALE SPESE 
PREVENTIVO 2020</t>
  </si>
  <si>
    <t>PREVENTIVO ENTRATE 2020</t>
  </si>
  <si>
    <t>Contributi e trasferimenti per investimenti a Università</t>
  </si>
  <si>
    <t>CONSUNTIVO ENTRATE 2019</t>
  </si>
  <si>
    <t>TOTALE SPESE 
CONSUNTIVO 2019</t>
  </si>
  <si>
    <t>1 - Consuntivo
2019</t>
  </si>
  <si>
    <t>2 - Consuntivo
2019</t>
  </si>
  <si>
    <t>3 - Consuntivo
2019</t>
  </si>
  <si>
    <t>4 - Consuntivo
2019</t>
  </si>
  <si>
    <t>5 - Consuntivo
2019</t>
  </si>
  <si>
    <t>6 - Consuntivo
2019</t>
  </si>
  <si>
    <t>9 - Consuntivo
2019</t>
  </si>
  <si>
    <t>Altri contributi e trasferimenti correnti a Università</t>
  </si>
  <si>
    <t>IRES</t>
  </si>
  <si>
    <t>TOTALE SPESE 
PREVENTIVO 2021</t>
  </si>
  <si>
    <t>CONSUNTIVO ENTRATE 2020</t>
  </si>
  <si>
    <t>PREVENTIVO ENTRATE 2021</t>
  </si>
  <si>
    <t>TOTALE SPESE 
CONSUNTIVO 2020</t>
  </si>
  <si>
    <t>1  - Preventivo
2021</t>
  </si>
  <si>
    <t>1 - Consuntivo
2020</t>
  </si>
  <si>
    <t>2  - Preventivo
2021</t>
  </si>
  <si>
    <t>2 - Consuntivo
2020</t>
  </si>
  <si>
    <t>3  - Preventivo
2021</t>
  </si>
  <si>
    <t>3 - Consuntivo
2020</t>
  </si>
  <si>
    <t>4  - Preventivo
2021</t>
  </si>
  <si>
    <t>4 - Consuntivo
2020</t>
  </si>
  <si>
    <t>5  - Preventivo
2021</t>
  </si>
  <si>
    <t>5 - Consuntivo
2020</t>
  </si>
  <si>
    <t>6  - Preventivo
2021</t>
  </si>
  <si>
    <t>6 - Consuntivo
2020</t>
  </si>
  <si>
    <t>9  - Preventivo
2021</t>
  </si>
  <si>
    <t>9 - Consuntivo
2020</t>
  </si>
  <si>
    <t>TOTALE SPESE 
CONSUNTIVO 2021</t>
  </si>
  <si>
    <t>TOTALE SPESE 
PREVENTIVO 2022</t>
  </si>
  <si>
    <t>1 - Consuntivo
2021</t>
  </si>
  <si>
    <t>1  - Preventivo
2022</t>
  </si>
  <si>
    <t>2 - Consuntivo
2021</t>
  </si>
  <si>
    <t>2  - Preventivo
2022</t>
  </si>
  <si>
    <t>3 - Consuntivo
2021</t>
  </si>
  <si>
    <t>3  - Preventivo
2022</t>
  </si>
  <si>
    <t>4 - Consuntivo
2021</t>
  </si>
  <si>
    <t>4  - Preventivo
2022</t>
  </si>
  <si>
    <t>5 - Consuntivo
2021</t>
  </si>
  <si>
    <t>5  - Preventivo
2022</t>
  </si>
  <si>
    <t>6 - Consuntivo
2021</t>
  </si>
  <si>
    <t>6  - Preventivo
2022</t>
  </si>
  <si>
    <t>CONSUNTIVO ENTRATE 2021</t>
  </si>
  <si>
    <t>PREVENTIVO ENTRATE 2022</t>
  </si>
  <si>
    <t>Terreni</t>
  </si>
  <si>
    <t>Automezzi</t>
  </si>
  <si>
    <t>Contributi e trasferimenti per investimenti a enti di ricerca statali</t>
  </si>
  <si>
    <t>PREVENTIVO ENTRATE 2023</t>
  </si>
  <si>
    <t>TOTALE SPESE 
PREVENTIVO 2023</t>
  </si>
  <si>
    <t>1  - Preventivo
2023</t>
  </si>
  <si>
    <t>2  - Preventivo
2023</t>
  </si>
  <si>
    <t>3  - Preventivo
2023</t>
  </si>
  <si>
    <t>4  - Preventivo
2023</t>
  </si>
  <si>
    <t>5  - Preventivo
2023</t>
  </si>
  <si>
    <t>6  - Preventivo
2023</t>
  </si>
  <si>
    <t>1 - Consuntivo
2022</t>
  </si>
  <si>
    <t>2 - Consuntivo
2022</t>
  </si>
  <si>
    <t>3 - Consuntivo
2022</t>
  </si>
  <si>
    <t>4 - Consuntivo
2022</t>
  </si>
  <si>
    <t>5 - Consuntivo
2022</t>
  </si>
  <si>
    <t>6 - Consuntivo
2022</t>
  </si>
  <si>
    <t>9 - Consuntivo
2022</t>
  </si>
  <si>
    <t>9 - Consuntivo
2021</t>
  </si>
  <si>
    <t>9  - Preventivo
2022</t>
  </si>
  <si>
    <t>TOTALE SPESE 
CONSUNTIVO 2022</t>
  </si>
  <si>
    <t>1  - Preventivo agg.
2014</t>
  </si>
  <si>
    <t>1  - Preventivo agg.
2015</t>
  </si>
  <si>
    <t>1 - Preventivo agg.
2016</t>
  </si>
  <si>
    <t>1  - Preventivo agg.
2017</t>
  </si>
  <si>
    <t>1  - Preventivo agg.
2018</t>
  </si>
  <si>
    <t>1  - Preventivo agg.
2019</t>
  </si>
  <si>
    <t>1  - Preventivo agg.
2020</t>
  </si>
  <si>
    <t>1  - Preventivo agg.
2021</t>
  </si>
  <si>
    <t>1  - Preventivo agg.
2022</t>
  </si>
  <si>
    <t>2  - Preventivo agg.
2014</t>
  </si>
  <si>
    <t>2 - Preventivo agg.
2015</t>
  </si>
  <si>
    <t>2 - Preventivo agg.
2016</t>
  </si>
  <si>
    <t>2  - Preventivo agg.
2017</t>
  </si>
  <si>
    <t>2  - Preventivo agg.
2018</t>
  </si>
  <si>
    <t>2  - Preventivo agg.
2019</t>
  </si>
  <si>
    <t>2  - Preventivo agg.
2020</t>
  </si>
  <si>
    <t>2  - Preventivo agg.
2021</t>
  </si>
  <si>
    <t>2  - Preventivo agg.
2022</t>
  </si>
  <si>
    <t>3  - Preventivo agg.
2014</t>
  </si>
  <si>
    <t>TOTALE SPESE 
PREVENTIVO AGG. 2022</t>
  </si>
  <si>
    <t>TOTALE SPESE 
PREVENTIVO AGG. 2021</t>
  </si>
  <si>
    <t>TOTALE SPESE 
PREVENTIVO AGG. 2020</t>
  </si>
  <si>
    <t>TOTALE SPESE 
PREVENTIVO AGG.  2019</t>
  </si>
  <si>
    <t>TOTALE SPESE 
PREVENTIVO AGG. 2018</t>
  </si>
  <si>
    <t>TOTALE SPESE 
PREVENTIVO AGG.  2017</t>
  </si>
  <si>
    <t>TOTALE SPESE 
PREVENTIVO AGG.  2016</t>
  </si>
  <si>
    <t>TOTALE SPESE 
PREVENTIVO AGG.  2015</t>
  </si>
  <si>
    <t>TOTALE SPESE 
PREVENTIVO AGG.  2014</t>
  </si>
  <si>
    <t>9  - Preventivo agg.
2022</t>
  </si>
  <si>
    <t>9  - Preventivo  agg.
2021</t>
  </si>
  <si>
    <t>9  - Preventivo agg.
2020</t>
  </si>
  <si>
    <t>9  - Preventivo agg.
2019</t>
  </si>
  <si>
    <t>3  - Preventivo agg.
2015</t>
  </si>
  <si>
    <t>3  - Preventivo agg.
2016</t>
  </si>
  <si>
    <t>3  - Preventivo agg.
2017</t>
  </si>
  <si>
    <t>3  - Preventivo agg.
2018</t>
  </si>
  <si>
    <t>3  - Preventivo agg.
2019</t>
  </si>
  <si>
    <t>3  - Preventivo agg.
2020</t>
  </si>
  <si>
    <t>3  - Preventivo agg.
2021</t>
  </si>
  <si>
    <t>3  - Preventivo agg.
2022</t>
  </si>
  <si>
    <t>4  - Preventivo agg.
2014</t>
  </si>
  <si>
    <t>4  - Preventivo agg.
2015</t>
  </si>
  <si>
    <t>4  - Preventivo agg.
2016</t>
  </si>
  <si>
    <t>4  - Preventivo agg.
2017</t>
  </si>
  <si>
    <t>4  - Preventivo agg.
2018</t>
  </si>
  <si>
    <t>4  - Preventivo agg.
2019</t>
  </si>
  <si>
    <t>4  - Preventivo agg.
2020</t>
  </si>
  <si>
    <t>4  - Preventivo agg.
2021</t>
  </si>
  <si>
    <t>4  - Preventivo agg.
2022</t>
  </si>
  <si>
    <t>5  - Preventivo agg.
2014</t>
  </si>
  <si>
    <t>5  - Preventivo agg.
2015</t>
  </si>
  <si>
    <t>5  - Preventivo agg.
2016</t>
  </si>
  <si>
    <t>5  - Preventivo agg.
2017</t>
  </si>
  <si>
    <t>5  - Preventivo agg.
2018</t>
  </si>
  <si>
    <t>5  - Preventivo agg.
2019</t>
  </si>
  <si>
    <t>5  - Preventivo agg.
2020</t>
  </si>
  <si>
    <t>5  - Preventivo agg.
2021</t>
  </si>
  <si>
    <t>5  - Preventivo agg.
2022</t>
  </si>
  <si>
    <t>6  - Preventivo agg.
2014</t>
  </si>
  <si>
    <t>6  - Preventivo agg.
2015</t>
  </si>
  <si>
    <t>6  - Preventivo agg.
2016</t>
  </si>
  <si>
    <t>6  - Preventivo agg.
2017</t>
  </si>
  <si>
    <t>6  - Preventivo agg.
2018</t>
  </si>
  <si>
    <t>6  - Preventivo agg.
2019</t>
  </si>
  <si>
    <t>6  - Preventivo agg.
2020</t>
  </si>
  <si>
    <t>6  - Preventivo agg.
2021</t>
  </si>
  <si>
    <t>6  - Preventivo agg.
2022</t>
  </si>
  <si>
    <t>9  - Preventivo agg.
2014</t>
  </si>
  <si>
    <t>9 - Preventivo agg.
2015</t>
  </si>
  <si>
    <t>9  - Preventivo agg.
2016</t>
  </si>
  <si>
    <t>9  - Preventivo agg.
2017</t>
  </si>
  <si>
    <t>9  - Preventivo agg.
2018</t>
  </si>
  <si>
    <t>PREVENTIVO AGG. ENTRATE 2022</t>
  </si>
  <si>
    <t>PREVENTIVO AGG. ENTRATE 2021</t>
  </si>
  <si>
    <t>PREVENTIVO AGG. ENTRATE 2014</t>
  </si>
  <si>
    <t>PREVENTIVO AGG. ENTRATE 2015</t>
  </si>
  <si>
    <t>PREVENTIVO AGG. ENTRATE 2016</t>
  </si>
  <si>
    <t>PREVENTIVO AGG. ENTRATE 2017</t>
  </si>
  <si>
    <t>PREVENTIVO AGG. ENTRATE 2018</t>
  </si>
  <si>
    <t>PREVENTIVO AGG. ENTRATE 2019</t>
  </si>
  <si>
    <t>CONSUNTIVO ENTRATE 2022</t>
  </si>
  <si>
    <t>TOTALE SPESE 
PREVENTIVO AGG. 2023</t>
  </si>
  <si>
    <t>PREVENTIVO AGG. ENTRATE 2023</t>
  </si>
  <si>
    <t>1  - Preventivo agg.
2023</t>
  </si>
  <si>
    <t>2  - Preventivo agg.
2023</t>
  </si>
  <si>
    <t>3  - Preventivo agg.
2023</t>
  </si>
  <si>
    <t>4  - Preventivo agg.
2023</t>
  </si>
  <si>
    <t>5  - Preventivo agg.
2023</t>
  </si>
  <si>
    <t>6  - Preventivo agg.
2023</t>
  </si>
  <si>
    <t>9 - Preventivo
2023</t>
  </si>
  <si>
    <t>9 - Preventivo agg.
2023</t>
  </si>
  <si>
    <t>PREVENTIVO ENTRATE 2024</t>
  </si>
  <si>
    <t>1  - Preventivo
2024</t>
  </si>
  <si>
    <t>2  - Preventivo
2024</t>
  </si>
  <si>
    <t>3  - Preventivo
2024</t>
  </si>
  <si>
    <t>4  - Preventivo
2024</t>
  </si>
  <si>
    <t>5  - Preventivo
2024</t>
  </si>
  <si>
    <t>6  - Preventivo
2024</t>
  </si>
  <si>
    <t>9  - Preventivo
2024</t>
  </si>
  <si>
    <t>TOTALE SPESE 
PREVENTIVO 2024</t>
  </si>
  <si>
    <t>CONSUNTIVO ENTRATE 2023</t>
  </si>
  <si>
    <t>TOTALE SPESE 
CONSUNTIVO 2023</t>
  </si>
  <si>
    <t>TOTALE SPESE 
PREVENTIVO AGG. 2024</t>
  </si>
  <si>
    <t>1 - Consuntivo
2023</t>
  </si>
  <si>
    <t>1  - Preventivo agg. 
2024</t>
  </si>
  <si>
    <t>2 - Consuntivo
2023</t>
  </si>
  <si>
    <t>2  - Preventivo agg.
2024</t>
  </si>
  <si>
    <t>2 - Consuntivo
2024</t>
  </si>
  <si>
    <t>2  - Preventivo
2025</t>
  </si>
  <si>
    <t>1 - Consuntivo
2024</t>
  </si>
  <si>
    <t>1  - Preventivo
2025</t>
  </si>
  <si>
    <t>3 - Consuntivo
2023</t>
  </si>
  <si>
    <t>3  - Preventivo agg.
2024</t>
  </si>
  <si>
    <t>3  - Preventivo
2025</t>
  </si>
  <si>
    <t>3 - Consuntivo
2024</t>
  </si>
  <si>
    <t>4 - Consuntivo
2023</t>
  </si>
  <si>
    <t>4  - Preventivo agg.
2024</t>
  </si>
  <si>
    <t>4 - Consuntivo
2024</t>
  </si>
  <si>
    <t>4  - Preventivo
2025</t>
  </si>
  <si>
    <t>5  - Preventivo
2025</t>
  </si>
  <si>
    <t>5 - Consuntivo
2023</t>
  </si>
  <si>
    <t>5 - Consuntivo
2024</t>
  </si>
  <si>
    <t>5  - Preventivo agg.
2024</t>
  </si>
  <si>
    <t>6 - Consuntivo
2023</t>
  </si>
  <si>
    <t>6  - Preventivo agg.
2024</t>
  </si>
  <si>
    <t>6 - Consuntivo
2024</t>
  </si>
  <si>
    <t>6  - Preventivo
2025</t>
  </si>
  <si>
    <t>9 - Consuntivo
2023</t>
  </si>
  <si>
    <t>9  - Preventivo agg.
2024</t>
  </si>
  <si>
    <t>9 - Consuntivo
2024</t>
  </si>
  <si>
    <t>9  - Preventivo
2025</t>
  </si>
  <si>
    <t>TOTALE SPESE 
CONSUNTIVO 2024</t>
  </si>
  <si>
    <t>TOTALE SPESE 
PREVENTIVO 2025</t>
  </si>
  <si>
    <t>PREVENTIVO AGG. ENTRATE 2020</t>
  </si>
  <si>
    <t>PREVENTIVO AGG. ENTRATE 2024</t>
  </si>
  <si>
    <t>CONSUNTIVO ENTRATE 2024</t>
  </si>
  <si>
    <t>PREVENTIVO ENTRATE 2025</t>
  </si>
  <si>
    <t>Partecipazioni azionarie in altre imprese</t>
  </si>
  <si>
    <t>PREVENTIVO AGG. ENTRATE 2025</t>
  </si>
  <si>
    <t>9  - Preventivo agg.
2025</t>
  </si>
  <si>
    <t>6  - Preventivo agg.
2025</t>
  </si>
  <si>
    <t>5  - Preventivo agg.
2025</t>
  </si>
  <si>
    <t>4  - Preventivo agg.
2025</t>
  </si>
  <si>
    <t>3  - Preventivo agg.
2025</t>
  </si>
  <si>
    <t>2  - Preventivo agg.
2025</t>
  </si>
  <si>
    <t>1  - Preventivo agg.
2025</t>
  </si>
  <si>
    <t>TOTALE SPESE 
PREVENTIVO AGG. 2025</t>
  </si>
  <si>
    <t>Contributi e trasferimenti a soggetti esteri</t>
  </si>
  <si>
    <t>3 - Consuntivo
2025</t>
  </si>
  <si>
    <t>3  - Preventivo
2026</t>
  </si>
  <si>
    <t>2 - Consuntivo
2025</t>
  </si>
  <si>
    <t>2  - Preventivo
2026</t>
  </si>
  <si>
    <t>1 - Consuntivo
2025</t>
  </si>
  <si>
    <t>1  - Preventivo
2026</t>
  </si>
  <si>
    <t>4 - Consuntivo
2025</t>
  </si>
  <si>
    <t>4  - Preventivo
2026</t>
  </si>
  <si>
    <t>5 - Consuntivo
2025</t>
  </si>
  <si>
    <t>5  - Preventivo
2026</t>
  </si>
  <si>
    <t>6 - Consuntivo
2025</t>
  </si>
  <si>
    <t>6  - Preventivo
2026</t>
  </si>
  <si>
    <t>9 - Consuntivo
2025</t>
  </si>
  <si>
    <t>9  - Preventivo
2026</t>
  </si>
  <si>
    <t>TOTALE SPESE 
CONSUNTIVO 2025</t>
  </si>
  <si>
    <t>TOTALE SPESE 
PREVENTIVO 2026</t>
  </si>
  <si>
    <t>TOTALE SPESE 
PREVENTIVO AGG. 2026</t>
  </si>
  <si>
    <t>TOTALE SPESE 
CONSUNTIVO 2026</t>
  </si>
  <si>
    <t>9  - Preventivo agg.
2026</t>
  </si>
  <si>
    <t>9 - Consuntivo
2026</t>
  </si>
  <si>
    <t>6 - Consuntivo
2026</t>
  </si>
  <si>
    <t>6  - Preventivo agg.
2026</t>
  </si>
  <si>
    <t>3  - Preventivo agg.
2026</t>
  </si>
  <si>
    <t>2  - Preventivo agg.
2026</t>
  </si>
  <si>
    <t>1  - Preventivo agg.
2026</t>
  </si>
  <si>
    <t>PREVENTIVO ENTRATE 2026</t>
  </si>
  <si>
    <t>2 - Consuntivo
2026</t>
  </si>
  <si>
    <t>3 - Consuntivo
2026</t>
  </si>
  <si>
    <t>4 - Consuntivo
2026</t>
  </si>
  <si>
    <t>4  - Preventivo agg.
2026</t>
  </si>
  <si>
    <t>5 - Consuntivo
2026</t>
  </si>
  <si>
    <t>5  - Preventivo agg.
2026</t>
  </si>
  <si>
    <t>Contributi e trasferimenti per investimenti a Regione/Provincia autonoma</t>
  </si>
  <si>
    <t>CONSUNTIVO ENTRATE 2025</t>
  </si>
  <si>
    <t>1 - Consuntivo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</si>
</sst>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6609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16" fillId="0" borderId="10" xfId="0" applyFont="1" applyBorder="1" applyAlignment="1">
      <alignment vertical="center"/>
    </xf>
    <xf numFmtId="43" fontId="16" fillId="0" borderId="10" xfId="1" applyFont="1" applyBorder="1" applyAlignment="1">
      <alignment horizontal="center" vertical="center" wrapText="1"/>
    </xf>
    <xf numFmtId="0" fontId="0" fillId="0" borderId="10" xfId="0" applyBorder="1"/>
    <xf numFmtId="0" fontId="16" fillId="0" borderId="10" xfId="0" applyFont="1" applyBorder="1" applyAlignment="1">
      <alignment vertical="center" wrapText="1"/>
    </xf>
    <xf numFmtId="0" fontId="17" fillId="33" borderId="10" xfId="0" applyFont="1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10" xfId="1" applyFont="1" applyBorder="1" applyAlignment="1">
      <alignment vertical="center" wrapText="1"/>
    </xf>
    <xf numFmtId="43" fontId="17" fillId="33" borderId="10" xfId="1" applyFont="1" applyFill="1" applyBorder="1" applyAlignment="1">
      <alignment wrapText="1"/>
    </xf>
    <xf numFmtId="43" fontId="0" fillId="34" borderId="10" xfId="1" applyFont="1" applyFill="1" applyBorder="1" applyAlignment="1">
      <alignment wrapText="1"/>
    </xf>
    <xf numFmtId="43" fontId="0" fillId="0" borderId="10" xfId="1" applyFont="1" applyBorder="1" applyAlignment="1">
      <alignment wrapText="1"/>
    </xf>
    <xf numFmtId="43" fontId="0" fillId="0" borderId="10" xfId="1" applyFont="1" applyFill="1" applyBorder="1" applyAlignment="1">
      <alignment wrapText="1"/>
    </xf>
    <xf numFmtId="43" fontId="0" fillId="0" borderId="10" xfId="1" applyFont="1" applyBorder="1"/>
    <xf numFmtId="0" fontId="19" fillId="0" borderId="10" xfId="0" applyFont="1" applyBorder="1"/>
    <xf numFmtId="0" fontId="20" fillId="33" borderId="10" xfId="0" applyFont="1" applyFill="1" applyBorder="1" applyAlignment="1">
      <alignment wrapText="1"/>
    </xf>
    <xf numFmtId="0" fontId="19" fillId="0" borderId="0" xfId="0" applyFont="1"/>
    <xf numFmtId="0" fontId="21" fillId="0" borderId="14" xfId="0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0" xfId="1" applyFont="1" applyBorder="1" applyAlignment="1">
      <alignment vertical="top"/>
    </xf>
    <xf numFmtId="43" fontId="24" fillId="0" borderId="14" xfId="1" applyFont="1" applyBorder="1" applyAlignment="1">
      <alignment vertical="top"/>
    </xf>
    <xf numFmtId="43" fontId="0" fillId="0" borderId="0" xfId="1" applyFont="1"/>
    <xf numFmtId="0" fontId="22" fillId="0" borderId="14" xfId="0" applyFont="1" applyBorder="1" applyAlignment="1">
      <alignment horizontal="center" vertical="top" wrapText="1"/>
    </xf>
    <xf numFmtId="43" fontId="13" fillId="33" borderId="10" xfId="1" applyFont="1" applyFill="1" applyBorder="1" applyAlignment="1">
      <alignment wrapText="1"/>
    </xf>
    <xf numFmtId="43" fontId="13" fillId="0" borderId="10" xfId="1" applyFont="1" applyBorder="1" applyAlignment="1">
      <alignment horizontal="center" vertical="center" wrapText="1"/>
    </xf>
    <xf numFmtId="43" fontId="25" fillId="33" borderId="10" xfId="1" applyFont="1" applyFill="1" applyBorder="1" applyAlignment="1">
      <alignment wrapText="1"/>
    </xf>
    <xf numFmtId="43" fontId="16" fillId="0" borderId="10" xfId="1" applyFont="1" applyBorder="1" applyAlignment="1">
      <alignment horizontal="left" vertical="center" wrapText="1"/>
    </xf>
    <xf numFmtId="0" fontId="26" fillId="0" borderId="10" xfId="0" applyFont="1" applyBorder="1"/>
    <xf numFmtId="0" fontId="25" fillId="33" borderId="10" xfId="0" applyFont="1" applyFill="1" applyBorder="1" applyAlignment="1">
      <alignment wrapText="1"/>
    </xf>
    <xf numFmtId="0" fontId="26" fillId="0" borderId="0" xfId="0" applyFont="1"/>
    <xf numFmtId="49" fontId="16" fillId="0" borderId="10" xfId="1" applyNumberFormat="1" applyFont="1" applyFill="1" applyBorder="1" applyAlignment="1">
      <alignment horizontal="center" vertical="center" wrapText="1"/>
    </xf>
    <xf numFmtId="43" fontId="18" fillId="0" borderId="12" xfId="1" applyFont="1" applyFill="1" applyBorder="1" applyAlignment="1">
      <alignment vertical="center" wrapText="1"/>
    </xf>
    <xf numFmtId="43" fontId="23" fillId="0" borderId="11" xfId="1" applyFont="1" applyFill="1" applyBorder="1" applyAlignment="1">
      <alignment wrapText="1"/>
    </xf>
    <xf numFmtId="43" fontId="23" fillId="0" borderId="12" xfId="1" applyFont="1" applyFill="1" applyBorder="1" applyAlignment="1">
      <alignment vertical="center" wrapText="1"/>
    </xf>
    <xf numFmtId="43" fontId="23" fillId="0" borderId="13" xfId="1" applyFont="1" applyFill="1" applyBorder="1" applyAlignment="1">
      <alignment vertical="center" wrapText="1"/>
    </xf>
    <xf numFmtId="43" fontId="23" fillId="0" borderId="1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0" xfId="0" applyFont="1" applyBorder="1"/>
    <xf numFmtId="0" fontId="17" fillId="0" borderId="10" xfId="0" applyFont="1" applyBorder="1" applyAlignment="1">
      <alignment wrapText="1"/>
    </xf>
    <xf numFmtId="43" fontId="17" fillId="0" borderId="10" xfId="1" applyFont="1" applyFill="1" applyBorder="1" applyAlignment="1">
      <alignment wrapText="1"/>
    </xf>
    <xf numFmtId="0" fontId="17" fillId="0" borderId="0" xfId="0" applyFont="1"/>
    <xf numFmtId="43" fontId="16" fillId="0" borderId="10" xfId="1" applyFont="1" applyFill="1" applyBorder="1" applyAlignment="1">
      <alignment horizontal="center" vertical="center" wrapText="1"/>
    </xf>
    <xf numFmtId="43" fontId="24" fillId="0" borderId="14" xfId="1" applyFont="1" applyFill="1" applyBorder="1" applyAlignment="1">
      <alignment vertical="top"/>
    </xf>
    <xf numFmtId="49" fontId="13" fillId="0" borderId="10" xfId="1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wrapText="1"/>
    </xf>
    <xf numFmtId="43" fontId="27" fillId="0" borderId="0" xfId="1" applyFont="1" applyFill="1" applyBorder="1" applyAlignment="1">
      <alignment wrapText="1"/>
    </xf>
    <xf numFmtId="43" fontId="21" fillId="0" borderId="0" xfId="1" applyFont="1" applyFill="1" applyBorder="1" applyAlignment="1">
      <alignment vertical="top"/>
    </xf>
    <xf numFmtId="43" fontId="26" fillId="0" borderId="11" xfId="1" applyFont="1" applyFill="1" applyBorder="1" applyAlignment="1"/>
    <xf numFmtId="43" fontId="23" fillId="0" borderId="11" xfId="1" applyFont="1" applyFill="1" applyBorder="1" applyAlignment="1"/>
    <xf numFmtId="49" fontId="1" fillId="0" borderId="0" xfId="1" applyNumberFormat="1" applyFont="1" applyFill="1" applyBorder="1" applyAlignment="1">
      <alignment vertical="top" wrapText="1"/>
    </xf>
    <xf numFmtId="43" fontId="26" fillId="0" borderId="0" xfId="1" applyFont="1"/>
    <xf numFmtId="49" fontId="0" fillId="0" borderId="0" xfId="1" applyNumberFormat="1" applyFont="1" applyFill="1" applyBorder="1" applyAlignment="1">
      <alignment vertical="top" wrapText="1"/>
    </xf>
    <xf numFmtId="0" fontId="17" fillId="35" borderId="10" xfId="0" applyFont="1" applyFill="1" applyBorder="1" applyAlignment="1">
      <alignment wrapText="1"/>
    </xf>
    <xf numFmtId="0" fontId="13" fillId="35" borderId="0" xfId="0" applyFont="1" applyFill="1"/>
    <xf numFmtId="0" fontId="13" fillId="35" borderId="0" xfId="0" applyFont="1" applyFill="1" applyAlignment="1">
      <alignment horizontal="left"/>
    </xf>
    <xf numFmtId="49" fontId="28" fillId="0" borderId="10" xfId="1" applyNumberFormat="1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wrapText="1"/>
    </xf>
    <xf numFmtId="43" fontId="1" fillId="0" borderId="15" xfId="1" applyFont="1" applyFill="1" applyBorder="1" applyAlignment="1">
      <alignment wrapText="1"/>
    </xf>
    <xf numFmtId="43" fontId="28" fillId="0" borderId="10" xfId="1" applyFont="1" applyFill="1" applyBorder="1" applyAlignment="1">
      <alignment horizontal="center" vertical="center" wrapText="1"/>
    </xf>
    <xf numFmtId="43" fontId="30" fillId="0" borderId="12" xfId="1" applyFont="1" applyFill="1" applyBorder="1" applyAlignment="1">
      <alignment vertical="center" wrapText="1"/>
    </xf>
    <xf numFmtId="43" fontId="1" fillId="0" borderId="10" xfId="1" applyFont="1" applyBorder="1" applyAlignment="1">
      <alignment wrapText="1"/>
    </xf>
    <xf numFmtId="43" fontId="0" fillId="34" borderId="11" xfId="1" applyFont="1" applyFill="1" applyBorder="1" applyAlignment="1">
      <alignment wrapText="1"/>
    </xf>
    <xf numFmtId="43" fontId="0" fillId="0" borderId="11" xfId="1" applyFont="1" applyBorder="1" applyAlignment="1">
      <alignment wrapText="1"/>
    </xf>
    <xf numFmtId="43" fontId="0" fillId="34" borderId="13" xfId="1" applyFont="1" applyFill="1" applyBorder="1" applyAlignment="1">
      <alignment wrapText="1"/>
    </xf>
    <xf numFmtId="43" fontId="0" fillId="0" borderId="13" xfId="1" applyFont="1" applyBorder="1" applyAlignment="1">
      <alignment wrapText="1"/>
    </xf>
    <xf numFmtId="43" fontId="17" fillId="33" borderId="16" xfId="1" applyFont="1" applyFill="1" applyBorder="1" applyAlignment="1">
      <alignment wrapText="1"/>
    </xf>
    <xf numFmtId="43" fontId="1" fillId="0" borderId="10" xfId="1" applyFont="1" applyFill="1" applyBorder="1" applyAlignment="1">
      <alignment wrapText="1"/>
    </xf>
    <xf numFmtId="43" fontId="0" fillId="34" borderId="17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43" fontId="0" fillId="0" borderId="18" xfId="1" applyFont="1" applyBorder="1" applyAlignment="1">
      <alignment wrapText="1"/>
    </xf>
    <xf numFmtId="43" fontId="1" fillId="0" borderId="18" xfId="1" applyFont="1" applyFill="1" applyBorder="1" applyAlignment="1">
      <alignment wrapText="1"/>
    </xf>
    <xf numFmtId="43" fontId="0" fillId="34" borderId="19" xfId="1" applyFont="1" applyFill="1" applyBorder="1" applyAlignment="1">
      <alignment wrapText="1"/>
    </xf>
    <xf numFmtId="43" fontId="0" fillId="0" borderId="18" xfId="1" applyFont="1" applyFill="1" applyBorder="1" applyAlignment="1">
      <alignment wrapText="1"/>
    </xf>
    <xf numFmtId="43" fontId="0" fillId="34" borderId="16" xfId="1" applyFont="1" applyFill="1" applyBorder="1" applyAlignment="1">
      <alignment wrapText="1"/>
    </xf>
    <xf numFmtId="43" fontId="17" fillId="33" borderId="17" xfId="1" applyFont="1" applyFill="1" applyBorder="1" applyAlignment="1">
      <alignment wrapText="1"/>
    </xf>
    <xf numFmtId="43" fontId="17" fillId="33" borderId="19" xfId="1" applyFont="1" applyFill="1" applyBorder="1" applyAlignment="1">
      <alignment wrapText="1"/>
    </xf>
    <xf numFmtId="43" fontId="0" fillId="0" borderId="11" xfId="1" applyFont="1" applyFill="1" applyBorder="1" applyAlignment="1">
      <alignment wrapText="1"/>
    </xf>
    <xf numFmtId="43" fontId="0" fillId="0" borderId="13" xfId="1" applyFont="1" applyFill="1" applyBorder="1" applyAlignment="1">
      <alignment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1"/>
  <sheetViews>
    <sheetView zoomScaleNormal="100" zoomScaleSheetLayoutView="80" workbookViewId="0">
      <pane xSplit="2" ySplit="3" topLeftCell="AD146" activePane="bottomRight" state="frozen"/>
      <selection pane="topRight" activeCell="C1" sqref="C1"/>
      <selection pane="bottomLeft" activeCell="A4" sqref="A4"/>
      <selection pane="bottomRight" activeCell="AL3" sqref="AL3"/>
    </sheetView>
  </sheetViews>
  <sheetFormatPr defaultColWidth="9.140625" defaultRowHeight="15" x14ac:dyDescent="0.25"/>
  <cols>
    <col min="1" max="1" width="5.5703125" style="5" bestFit="1" customWidth="1"/>
    <col min="2" max="2" width="82.85546875" style="9" customWidth="1"/>
    <col min="3" max="9" width="17.85546875" style="15" customWidth="1"/>
    <col min="10" max="39" width="18.140625" style="15" customWidth="1"/>
  </cols>
  <sheetData>
    <row r="1" spans="1:39" s="20" customFormat="1" ht="38.25" customHeight="1" x14ac:dyDescent="0.25">
      <c r="B1" s="38" t="s">
        <v>245</v>
      </c>
      <c r="C1" s="21"/>
      <c r="D1" s="21"/>
      <c r="E1" s="21"/>
      <c r="F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39" s="20" customFormat="1" ht="24" customHeight="1" x14ac:dyDescent="0.25">
      <c r="A2" s="19"/>
      <c r="B2" s="24" t="s">
        <v>246</v>
      </c>
      <c r="C2" s="22">
        <v>0</v>
      </c>
      <c r="D2" s="22">
        <v>0</v>
      </c>
      <c r="E2" s="22">
        <v>0</v>
      </c>
      <c r="F2" s="22">
        <v>0</v>
      </c>
      <c r="I2" s="22"/>
      <c r="J2" s="22"/>
      <c r="K2" s="22"/>
      <c r="N2" s="22"/>
      <c r="Q2" s="22"/>
      <c r="S2" s="44"/>
      <c r="T2" s="44"/>
      <c r="W2" s="44"/>
      <c r="Z2" s="44"/>
      <c r="AA2" s="48"/>
      <c r="AB2" s="48"/>
      <c r="AC2" s="44"/>
      <c r="AD2" s="48"/>
      <c r="AE2" s="48"/>
      <c r="AF2" s="44"/>
      <c r="AG2" s="48"/>
      <c r="AH2" s="48"/>
      <c r="AI2" s="48"/>
      <c r="AJ2" s="48"/>
      <c r="AK2" s="48"/>
      <c r="AL2" s="48"/>
      <c r="AM2" s="48"/>
    </row>
    <row r="3" spans="1:39" s="2" customFormat="1" ht="42" customHeight="1" x14ac:dyDescent="0.25">
      <c r="A3" s="3"/>
      <c r="B3" s="6" t="s">
        <v>102</v>
      </c>
      <c r="C3" s="4" t="s">
        <v>267</v>
      </c>
      <c r="D3" s="43" t="s">
        <v>542</v>
      </c>
      <c r="E3" s="4" t="s">
        <v>268</v>
      </c>
      <c r="F3" s="4" t="s">
        <v>319</v>
      </c>
      <c r="G3" s="43" t="s">
        <v>543</v>
      </c>
      <c r="H3" s="4" t="s">
        <v>269</v>
      </c>
      <c r="I3" s="4" t="s">
        <v>320</v>
      </c>
      <c r="J3" s="43" t="s">
        <v>544</v>
      </c>
      <c r="K3" s="4" t="s">
        <v>322</v>
      </c>
      <c r="L3" s="4" t="s">
        <v>321</v>
      </c>
      <c r="M3" s="43" t="s">
        <v>545</v>
      </c>
      <c r="N3" s="4" t="s">
        <v>363</v>
      </c>
      <c r="O3" s="4" t="s">
        <v>345</v>
      </c>
      <c r="P3" s="43" t="s">
        <v>546</v>
      </c>
      <c r="Q3" s="4" t="s">
        <v>372</v>
      </c>
      <c r="R3" s="4" t="s">
        <v>373</v>
      </c>
      <c r="S3" s="43" t="s">
        <v>547</v>
      </c>
      <c r="T3" s="43" t="s">
        <v>402</v>
      </c>
      <c r="U3" s="43" t="s">
        <v>400</v>
      </c>
      <c r="V3" s="43" t="s">
        <v>601</v>
      </c>
      <c r="W3" s="43" t="s">
        <v>414</v>
      </c>
      <c r="X3" s="43" t="s">
        <v>415</v>
      </c>
      <c r="Y3" s="43" t="s">
        <v>541</v>
      </c>
      <c r="Z3" s="43" t="s">
        <v>445</v>
      </c>
      <c r="AA3" s="43" t="s">
        <v>446</v>
      </c>
      <c r="AB3" s="43" t="s">
        <v>540</v>
      </c>
      <c r="AC3" s="43" t="s">
        <v>548</v>
      </c>
      <c r="AD3" s="43" t="s">
        <v>450</v>
      </c>
      <c r="AE3" s="43" t="s">
        <v>550</v>
      </c>
      <c r="AF3" s="43" t="s">
        <v>568</v>
      </c>
      <c r="AG3" s="43" t="s">
        <v>559</v>
      </c>
      <c r="AH3" s="43" t="s">
        <v>602</v>
      </c>
      <c r="AI3" s="60" t="s">
        <v>603</v>
      </c>
      <c r="AJ3" s="43" t="s">
        <v>604</v>
      </c>
      <c r="AK3" s="43" t="s">
        <v>606</v>
      </c>
      <c r="AL3" s="43" t="s">
        <v>649</v>
      </c>
      <c r="AM3" s="43" t="s">
        <v>641</v>
      </c>
    </row>
    <row r="4" spans="1:39" s="2" customFormat="1" ht="10.5" customHeight="1" x14ac:dyDescent="0.25">
      <c r="A4" s="3"/>
      <c r="B4" s="6"/>
      <c r="C4" s="26">
        <v>0</v>
      </c>
      <c r="D4" s="26">
        <v>0</v>
      </c>
      <c r="E4" s="26">
        <v>0</v>
      </c>
      <c r="F4" s="26">
        <v>0</v>
      </c>
      <c r="G4" s="4"/>
      <c r="H4" s="4"/>
      <c r="I4" s="26">
        <v>0</v>
      </c>
      <c r="J4" s="26"/>
      <c r="K4" s="26"/>
      <c r="L4" s="26">
        <v>0</v>
      </c>
      <c r="M4" s="26">
        <v>0</v>
      </c>
      <c r="N4" s="26"/>
      <c r="O4" s="26">
        <v>0</v>
      </c>
      <c r="P4" s="26">
        <v>0</v>
      </c>
      <c r="Q4" s="26"/>
      <c r="R4" s="26">
        <v>0</v>
      </c>
      <c r="S4" s="26"/>
      <c r="T4" s="26"/>
      <c r="U4" s="26">
        <v>0</v>
      </c>
      <c r="V4" s="26">
        <v>0</v>
      </c>
      <c r="W4" s="26"/>
      <c r="X4" s="26">
        <v>0</v>
      </c>
      <c r="Y4" s="26">
        <v>0</v>
      </c>
      <c r="Z4" s="26"/>
      <c r="AA4" s="26">
        <v>0</v>
      </c>
      <c r="AB4" s="26">
        <v>0</v>
      </c>
      <c r="AC4" s="26"/>
      <c r="AD4" s="26">
        <v>0</v>
      </c>
      <c r="AE4" s="26">
        <v>0</v>
      </c>
      <c r="AF4" s="26"/>
      <c r="AG4" s="26">
        <v>0</v>
      </c>
      <c r="AH4" s="26">
        <v>0</v>
      </c>
      <c r="AI4" s="26">
        <v>0</v>
      </c>
      <c r="AJ4" s="26">
        <v>0</v>
      </c>
      <c r="AK4" s="26">
        <v>0</v>
      </c>
      <c r="AL4" s="26">
        <v>0</v>
      </c>
      <c r="AM4" s="26">
        <v>0</v>
      </c>
    </row>
    <row r="5" spans="1:39" x14ac:dyDescent="0.25">
      <c r="A5" s="5">
        <v>1</v>
      </c>
      <c r="B5" s="7" t="s">
        <v>105</v>
      </c>
      <c r="C5" s="11">
        <f t="shared" ref="C5:D5" si="0">C6+C8+C10+C12+C14</f>
        <v>16755000</v>
      </c>
      <c r="D5" s="11">
        <f t="shared" si="0"/>
        <v>16765000</v>
      </c>
      <c r="E5" s="11">
        <f t="shared" ref="E5:K5" si="1">E6+E8+E10+E12+E14</f>
        <v>16487820.120000001</v>
      </c>
      <c r="F5" s="11">
        <f t="shared" si="1"/>
        <v>13160000</v>
      </c>
      <c r="G5" s="25">
        <f t="shared" ref="G5" si="2">G6+G8+G10+G12+G14</f>
        <v>13015000</v>
      </c>
      <c r="H5" s="25">
        <f t="shared" si="1"/>
        <v>12901867.960000001</v>
      </c>
      <c r="I5" s="11">
        <f t="shared" si="1"/>
        <v>11442350</v>
      </c>
      <c r="J5" s="11">
        <f t="shared" si="1"/>
        <v>11547350</v>
      </c>
      <c r="K5" s="11">
        <f t="shared" si="1"/>
        <v>11813090.93</v>
      </c>
      <c r="L5" s="11">
        <f t="shared" ref="L5:P5" si="3">L6+L8+L10+L12+L14</f>
        <v>10793000</v>
      </c>
      <c r="M5" s="11">
        <f t="shared" ref="M5" si="4">M6+M8+M10+M12+M14</f>
        <v>12043000</v>
      </c>
      <c r="N5" s="11">
        <f t="shared" si="3"/>
        <v>12440631.49</v>
      </c>
      <c r="O5" s="11">
        <f t="shared" ref="O5" si="5">O6+O8+O10+O12+O14</f>
        <v>12050000</v>
      </c>
      <c r="P5" s="11">
        <f t="shared" si="3"/>
        <v>12050000</v>
      </c>
      <c r="Q5" s="11">
        <f t="shared" ref="Q5:R5" si="6">Q6+Q8+Q10+Q12+Q14</f>
        <v>11971977.930000002</v>
      </c>
      <c r="R5" s="11">
        <f t="shared" si="6"/>
        <v>12228000</v>
      </c>
      <c r="S5" s="11">
        <f t="shared" ref="S5:T5" si="7">S6+S8+S10+S12+S14</f>
        <v>12434000</v>
      </c>
      <c r="T5" s="11">
        <f t="shared" si="7"/>
        <v>12370718.299999999</v>
      </c>
      <c r="U5" s="11">
        <f t="shared" ref="U5:X5" si="8">U6+U8+U10+U12+U14</f>
        <v>10626000</v>
      </c>
      <c r="V5" s="11">
        <f t="shared" ref="V5" si="9">V6+V8+V10+V12+V14</f>
        <v>10981000</v>
      </c>
      <c r="W5" s="11">
        <f t="shared" si="8"/>
        <v>11643509.980000002</v>
      </c>
      <c r="X5" s="11">
        <f t="shared" si="8"/>
        <v>12818000</v>
      </c>
      <c r="Y5" s="11">
        <f t="shared" ref="Y5" si="10">Y6+Y8+Y10+Y12+Y14</f>
        <v>11982000</v>
      </c>
      <c r="Z5" s="11">
        <f t="shared" ref="Z5:AA5" si="11">Z6+Z8+Z10+Z12+Z14</f>
        <v>11667662.849999998</v>
      </c>
      <c r="AA5" s="11">
        <f t="shared" si="11"/>
        <v>11962000</v>
      </c>
      <c r="AB5" s="11">
        <f t="shared" ref="AB5:AC5" si="12">AB6+AB8+AB10+AB12+AB14</f>
        <v>11812000</v>
      </c>
      <c r="AC5" s="11">
        <f t="shared" si="12"/>
        <v>12081242.84</v>
      </c>
      <c r="AD5" s="11">
        <f t="shared" ref="AD5:AF5" si="13">AD6+AD8+AD10+AD12+AD14</f>
        <v>11390000</v>
      </c>
      <c r="AE5" s="11">
        <f t="shared" si="13"/>
        <v>12290000</v>
      </c>
      <c r="AF5" s="11">
        <f t="shared" si="13"/>
        <v>12871588.520000001</v>
      </c>
      <c r="AG5" s="11">
        <f t="shared" ref="AG5:AH5" si="14">AG6+AG8+AG10+AG12+AG14</f>
        <v>12300000</v>
      </c>
      <c r="AH5" s="11">
        <f t="shared" si="14"/>
        <v>12570000</v>
      </c>
      <c r="AI5" s="11">
        <f t="shared" ref="AI5:AL5" si="15">AI6+AI8+AI10+AI12+AI14</f>
        <v>13208300.220000001</v>
      </c>
      <c r="AJ5" s="11">
        <f t="shared" si="15"/>
        <v>12650000</v>
      </c>
      <c r="AK5" s="11">
        <f t="shared" ref="AK5" si="16">AK6+AK8+AK10+AK12+AK14</f>
        <v>12565000</v>
      </c>
      <c r="AL5" s="11">
        <f t="shared" si="15"/>
        <v>12576650.770000001</v>
      </c>
      <c r="AM5" s="11">
        <f t="shared" ref="AM5" si="17">AM6+AM8+AM10+AM12+AM14</f>
        <v>11455000</v>
      </c>
    </row>
    <row r="6" spans="1:39" x14ac:dyDescent="0.25">
      <c r="A6" s="5">
        <v>11</v>
      </c>
      <c r="B6" s="8" t="s">
        <v>106</v>
      </c>
      <c r="C6" s="12">
        <f>C7</f>
        <v>12000000</v>
      </c>
      <c r="D6" s="12">
        <f t="shared" ref="D6:AM6" si="18">D7</f>
        <v>12000000</v>
      </c>
      <c r="E6" s="12">
        <f t="shared" si="18"/>
        <v>11894586.380000001</v>
      </c>
      <c r="F6" s="12">
        <f t="shared" si="18"/>
        <v>8500000</v>
      </c>
      <c r="G6" s="12">
        <f t="shared" si="18"/>
        <v>8400000</v>
      </c>
      <c r="H6" s="12">
        <f t="shared" si="18"/>
        <v>8403864.0299999993</v>
      </c>
      <c r="I6" s="12">
        <f t="shared" si="18"/>
        <v>7100000</v>
      </c>
      <c r="J6" s="12">
        <f t="shared" si="18"/>
        <v>7100000</v>
      </c>
      <c r="K6" s="12">
        <f t="shared" si="18"/>
        <v>7351293.6300000008</v>
      </c>
      <c r="L6" s="12">
        <f t="shared" si="18"/>
        <v>6410000</v>
      </c>
      <c r="M6" s="12">
        <f t="shared" si="18"/>
        <v>7550000</v>
      </c>
      <c r="N6" s="12">
        <f t="shared" si="18"/>
        <v>7790001.0099999998</v>
      </c>
      <c r="O6" s="12">
        <f t="shared" si="18"/>
        <v>7600000</v>
      </c>
      <c r="P6" s="12">
        <f t="shared" si="18"/>
        <v>7600000</v>
      </c>
      <c r="Q6" s="12">
        <f t="shared" si="18"/>
        <v>7401383.2400000002</v>
      </c>
      <c r="R6" s="12">
        <f t="shared" si="18"/>
        <v>7700000</v>
      </c>
      <c r="S6" s="12">
        <f t="shared" si="18"/>
        <v>7700000</v>
      </c>
      <c r="T6" s="12">
        <f t="shared" si="18"/>
        <v>7779471.7199999997</v>
      </c>
      <c r="U6" s="12">
        <f t="shared" si="18"/>
        <v>6000000</v>
      </c>
      <c r="V6" s="12">
        <f t="shared" si="18"/>
        <v>6500000</v>
      </c>
      <c r="W6" s="12">
        <f t="shared" si="18"/>
        <v>7227600.6600000001</v>
      </c>
      <c r="X6" s="12">
        <f t="shared" si="18"/>
        <v>8130000</v>
      </c>
      <c r="Y6" s="12">
        <f t="shared" si="18"/>
        <v>7500000</v>
      </c>
      <c r="Z6" s="12">
        <f t="shared" si="18"/>
        <v>7169956.7199999997</v>
      </c>
      <c r="AA6" s="12">
        <f t="shared" si="18"/>
        <v>7500000</v>
      </c>
      <c r="AB6" s="12">
        <f t="shared" si="18"/>
        <v>7400000</v>
      </c>
      <c r="AC6" s="12">
        <f t="shared" si="18"/>
        <v>7748125.9699999997</v>
      </c>
      <c r="AD6" s="12">
        <f t="shared" si="18"/>
        <v>7000000</v>
      </c>
      <c r="AE6" s="12">
        <f t="shared" si="18"/>
        <v>7800000</v>
      </c>
      <c r="AF6" s="12">
        <f t="shared" si="18"/>
        <v>8098640.8200000003</v>
      </c>
      <c r="AG6" s="12">
        <f t="shared" si="18"/>
        <v>7800000</v>
      </c>
      <c r="AH6" s="12">
        <f t="shared" si="18"/>
        <v>8000000</v>
      </c>
      <c r="AI6" s="12">
        <f t="shared" si="18"/>
        <v>8263162.8200000003</v>
      </c>
      <c r="AJ6" s="12">
        <f t="shared" si="18"/>
        <v>8100000</v>
      </c>
      <c r="AK6" s="12">
        <f t="shared" si="18"/>
        <v>8100000</v>
      </c>
      <c r="AL6" s="12">
        <f t="shared" si="18"/>
        <v>7875739.1699999999</v>
      </c>
      <c r="AM6" s="12">
        <f t="shared" si="18"/>
        <v>7000000</v>
      </c>
    </row>
    <row r="7" spans="1:39" x14ac:dyDescent="0.25">
      <c r="A7" s="5">
        <v>1100</v>
      </c>
      <c r="B7" s="9" t="s">
        <v>106</v>
      </c>
      <c r="C7" s="14">
        <v>12000000</v>
      </c>
      <c r="D7" s="14">
        <v>12000000</v>
      </c>
      <c r="E7" s="14">
        <v>11894586.380000001</v>
      </c>
      <c r="F7" s="14">
        <v>8500000</v>
      </c>
      <c r="G7" s="14">
        <v>8400000</v>
      </c>
      <c r="H7" s="14">
        <v>8403864.0299999993</v>
      </c>
      <c r="I7" s="14">
        <v>7100000</v>
      </c>
      <c r="J7" s="14">
        <v>7100000</v>
      </c>
      <c r="K7" s="14">
        <v>7351293.6300000008</v>
      </c>
      <c r="L7" s="14">
        <v>6410000</v>
      </c>
      <c r="M7" s="14">
        <v>7550000</v>
      </c>
      <c r="N7" s="14">
        <v>7790001.0099999998</v>
      </c>
      <c r="O7" s="14">
        <v>7600000</v>
      </c>
      <c r="P7" s="14">
        <v>7600000</v>
      </c>
      <c r="Q7" s="14">
        <v>7401383.2400000002</v>
      </c>
      <c r="R7" s="14">
        <v>7700000</v>
      </c>
      <c r="S7" s="14">
        <v>7700000</v>
      </c>
      <c r="T7" s="14">
        <v>7779471.7199999997</v>
      </c>
      <c r="U7" s="14">
        <v>6000000</v>
      </c>
      <c r="V7" s="14">
        <v>6500000</v>
      </c>
      <c r="W7" s="14">
        <v>7227600.6600000001</v>
      </c>
      <c r="X7" s="14">
        <v>8130000</v>
      </c>
      <c r="Y7" s="14">
        <v>7500000</v>
      </c>
      <c r="Z7" s="14">
        <v>7169956.7199999997</v>
      </c>
      <c r="AA7" s="14">
        <v>7500000</v>
      </c>
      <c r="AB7" s="14">
        <v>7400000</v>
      </c>
      <c r="AC7" s="14">
        <v>7748125.9699999997</v>
      </c>
      <c r="AD7" s="14">
        <v>7000000</v>
      </c>
      <c r="AE7" s="14">
        <v>7800000</v>
      </c>
      <c r="AF7" s="14">
        <v>8098640.8200000003</v>
      </c>
      <c r="AG7" s="14">
        <v>7800000</v>
      </c>
      <c r="AH7" s="14">
        <v>8000000</v>
      </c>
      <c r="AI7" s="14">
        <v>8263162.8200000003</v>
      </c>
      <c r="AJ7" s="14">
        <v>8100000</v>
      </c>
      <c r="AK7" s="14">
        <v>8100000</v>
      </c>
      <c r="AL7" s="14">
        <v>7875739.1699999999</v>
      </c>
      <c r="AM7" s="14">
        <v>7000000</v>
      </c>
    </row>
    <row r="8" spans="1:39" x14ac:dyDescent="0.25">
      <c r="A8" s="5">
        <v>12</v>
      </c>
      <c r="B8" s="8" t="s">
        <v>107</v>
      </c>
      <c r="C8" s="12">
        <f>C9</f>
        <v>150000</v>
      </c>
      <c r="D8" s="12">
        <f t="shared" ref="D8:AM8" si="19">D9</f>
        <v>150000</v>
      </c>
      <c r="E8" s="12">
        <f t="shared" si="19"/>
        <v>85269.8</v>
      </c>
      <c r="F8" s="12">
        <f t="shared" si="19"/>
        <v>200000</v>
      </c>
      <c r="G8" s="12">
        <f t="shared" si="19"/>
        <v>200000</v>
      </c>
      <c r="H8" s="12">
        <f t="shared" si="19"/>
        <v>237701.05</v>
      </c>
      <c r="I8" s="12">
        <f t="shared" si="19"/>
        <v>180000</v>
      </c>
      <c r="J8" s="12">
        <f t="shared" si="19"/>
        <v>180000</v>
      </c>
      <c r="K8" s="12">
        <f t="shared" si="19"/>
        <v>88227.55</v>
      </c>
      <c r="L8" s="12">
        <f t="shared" si="19"/>
        <v>100000</v>
      </c>
      <c r="M8" s="12">
        <f t="shared" si="19"/>
        <v>200000</v>
      </c>
      <c r="N8" s="12">
        <f t="shared" si="19"/>
        <v>238089.3</v>
      </c>
      <c r="O8" s="12">
        <f t="shared" si="19"/>
        <v>250000</v>
      </c>
      <c r="P8" s="12">
        <f t="shared" si="19"/>
        <v>250000</v>
      </c>
      <c r="Q8" s="12">
        <f t="shared" si="19"/>
        <v>92772.68</v>
      </c>
      <c r="R8" s="12">
        <f t="shared" si="19"/>
        <v>240000</v>
      </c>
      <c r="S8" s="12">
        <f t="shared" si="19"/>
        <v>240000</v>
      </c>
      <c r="T8" s="12">
        <f t="shared" si="19"/>
        <v>208187.72</v>
      </c>
      <c r="U8" s="12">
        <f t="shared" si="19"/>
        <v>320000</v>
      </c>
      <c r="V8" s="12">
        <f t="shared" si="19"/>
        <v>200000</v>
      </c>
      <c r="W8" s="12">
        <f t="shared" si="19"/>
        <v>103614.72</v>
      </c>
      <c r="X8" s="12">
        <f t="shared" si="19"/>
        <v>400000</v>
      </c>
      <c r="Y8" s="12">
        <f t="shared" si="19"/>
        <v>200000</v>
      </c>
      <c r="Z8" s="12">
        <f t="shared" si="19"/>
        <v>75879.87</v>
      </c>
      <c r="AA8" s="12">
        <f t="shared" si="19"/>
        <v>150000</v>
      </c>
      <c r="AB8" s="12">
        <f t="shared" si="19"/>
        <v>110000</v>
      </c>
      <c r="AC8" s="12">
        <f t="shared" si="19"/>
        <v>162106.22</v>
      </c>
      <c r="AD8" s="12">
        <f t="shared" si="19"/>
        <v>80000</v>
      </c>
      <c r="AE8" s="12">
        <f t="shared" si="19"/>
        <v>160000</v>
      </c>
      <c r="AF8" s="12">
        <f t="shared" si="19"/>
        <v>174463.88</v>
      </c>
      <c r="AG8" s="12">
        <f t="shared" si="19"/>
        <v>160000</v>
      </c>
      <c r="AH8" s="12">
        <f t="shared" si="19"/>
        <v>170000</v>
      </c>
      <c r="AI8" s="12">
        <f t="shared" si="19"/>
        <v>194560</v>
      </c>
      <c r="AJ8" s="12">
        <f t="shared" si="19"/>
        <v>150000</v>
      </c>
      <c r="AK8" s="12">
        <f t="shared" si="19"/>
        <v>160000</v>
      </c>
      <c r="AL8" s="12">
        <f t="shared" si="19"/>
        <v>161632.81</v>
      </c>
      <c r="AM8" s="12">
        <f t="shared" si="19"/>
        <v>140000</v>
      </c>
    </row>
    <row r="9" spans="1:39" x14ac:dyDescent="0.25">
      <c r="A9" s="5">
        <v>1200</v>
      </c>
      <c r="B9" s="9" t="s">
        <v>107</v>
      </c>
      <c r="C9" s="14">
        <v>150000</v>
      </c>
      <c r="D9" s="14">
        <v>150000</v>
      </c>
      <c r="E9" s="14">
        <v>85269.8</v>
      </c>
      <c r="F9" s="14">
        <v>200000</v>
      </c>
      <c r="G9" s="14">
        <v>200000</v>
      </c>
      <c r="H9" s="14">
        <v>237701.05</v>
      </c>
      <c r="I9" s="14">
        <v>180000</v>
      </c>
      <c r="J9" s="14">
        <v>180000</v>
      </c>
      <c r="K9" s="14">
        <v>88227.55</v>
      </c>
      <c r="L9" s="14">
        <v>100000</v>
      </c>
      <c r="M9" s="14">
        <v>200000</v>
      </c>
      <c r="N9" s="14">
        <v>238089.3</v>
      </c>
      <c r="O9" s="14">
        <v>250000</v>
      </c>
      <c r="P9" s="14">
        <v>250000</v>
      </c>
      <c r="Q9" s="14">
        <v>92772.68</v>
      </c>
      <c r="R9" s="14">
        <v>240000</v>
      </c>
      <c r="S9" s="14">
        <v>240000</v>
      </c>
      <c r="T9" s="14">
        <v>208187.72</v>
      </c>
      <c r="U9" s="14">
        <v>320000</v>
      </c>
      <c r="V9" s="14">
        <v>200000</v>
      </c>
      <c r="W9" s="14">
        <v>103614.72</v>
      </c>
      <c r="X9" s="14">
        <v>400000</v>
      </c>
      <c r="Y9" s="14">
        <v>200000</v>
      </c>
      <c r="Z9" s="14">
        <v>75879.87</v>
      </c>
      <c r="AA9" s="14">
        <v>150000</v>
      </c>
      <c r="AB9" s="14">
        <v>110000</v>
      </c>
      <c r="AC9" s="14">
        <v>162106.22</v>
      </c>
      <c r="AD9" s="14">
        <v>80000</v>
      </c>
      <c r="AE9" s="14">
        <v>160000</v>
      </c>
      <c r="AF9" s="14">
        <v>174463.88</v>
      </c>
      <c r="AG9" s="14">
        <v>160000</v>
      </c>
      <c r="AH9" s="14">
        <v>170000</v>
      </c>
      <c r="AI9" s="14">
        <v>194560</v>
      </c>
      <c r="AJ9" s="14">
        <v>150000</v>
      </c>
      <c r="AK9" s="14">
        <v>160000</v>
      </c>
      <c r="AL9" s="14">
        <v>161632.81</v>
      </c>
      <c r="AM9" s="14">
        <v>140000</v>
      </c>
    </row>
    <row r="10" spans="1:39" x14ac:dyDescent="0.25">
      <c r="A10" s="5">
        <v>13</v>
      </c>
      <c r="B10" s="8" t="s">
        <v>108</v>
      </c>
      <c r="C10" s="12">
        <f>C11</f>
        <v>65000</v>
      </c>
      <c r="D10" s="12">
        <f t="shared" ref="D10:AM10" si="20">D11</f>
        <v>65000</v>
      </c>
      <c r="E10" s="12">
        <f t="shared" si="20"/>
        <v>41881.339999999997</v>
      </c>
      <c r="F10" s="12">
        <f t="shared" si="20"/>
        <v>80000</v>
      </c>
      <c r="G10" s="12">
        <f t="shared" si="20"/>
        <v>60000</v>
      </c>
      <c r="H10" s="12">
        <f t="shared" si="20"/>
        <v>76275.42</v>
      </c>
      <c r="I10" s="12">
        <f t="shared" si="20"/>
        <v>60000</v>
      </c>
      <c r="J10" s="12">
        <f t="shared" si="20"/>
        <v>60000</v>
      </c>
      <c r="K10" s="12">
        <f t="shared" si="20"/>
        <v>52487.929999999993</v>
      </c>
      <c r="L10" s="12">
        <f t="shared" si="20"/>
        <v>40000</v>
      </c>
      <c r="M10" s="12">
        <f t="shared" si="20"/>
        <v>50000</v>
      </c>
      <c r="N10" s="12">
        <f t="shared" si="20"/>
        <v>64258.81</v>
      </c>
      <c r="O10" s="12">
        <f t="shared" si="20"/>
        <v>70000</v>
      </c>
      <c r="P10" s="12">
        <f t="shared" si="20"/>
        <v>70000</v>
      </c>
      <c r="Q10" s="12">
        <f t="shared" si="20"/>
        <v>40320.480000000003</v>
      </c>
      <c r="R10" s="12">
        <f t="shared" si="20"/>
        <v>60000</v>
      </c>
      <c r="S10" s="12">
        <f t="shared" si="20"/>
        <v>60000</v>
      </c>
      <c r="T10" s="12">
        <f t="shared" si="20"/>
        <v>35639.22</v>
      </c>
      <c r="U10" s="12">
        <f t="shared" si="20"/>
        <v>60000</v>
      </c>
      <c r="V10" s="12">
        <f t="shared" si="20"/>
        <v>35000</v>
      </c>
      <c r="W10" s="12">
        <f t="shared" si="20"/>
        <v>30526.480000000003</v>
      </c>
      <c r="X10" s="12">
        <f t="shared" si="20"/>
        <v>50000</v>
      </c>
      <c r="Y10" s="12">
        <f t="shared" si="20"/>
        <v>40000</v>
      </c>
      <c r="Z10" s="12">
        <f t="shared" si="20"/>
        <v>20411.27</v>
      </c>
      <c r="AA10" s="12">
        <f t="shared" si="20"/>
        <v>30000</v>
      </c>
      <c r="AB10" s="12">
        <f t="shared" si="20"/>
        <v>50000</v>
      </c>
      <c r="AC10" s="12">
        <f t="shared" si="20"/>
        <v>47782.32</v>
      </c>
      <c r="AD10" s="12">
        <f t="shared" si="20"/>
        <v>20000</v>
      </c>
      <c r="AE10" s="12">
        <f t="shared" si="20"/>
        <v>40000</v>
      </c>
      <c r="AF10" s="12">
        <f t="shared" si="20"/>
        <v>50046.01</v>
      </c>
      <c r="AG10" s="12">
        <f t="shared" si="20"/>
        <v>40000</v>
      </c>
      <c r="AH10" s="12">
        <f t="shared" si="20"/>
        <v>50000</v>
      </c>
      <c r="AI10" s="12">
        <f t="shared" si="20"/>
        <v>66055.98</v>
      </c>
      <c r="AJ10" s="12">
        <f t="shared" si="20"/>
        <v>50000</v>
      </c>
      <c r="AK10" s="12">
        <f t="shared" si="20"/>
        <v>50000</v>
      </c>
      <c r="AL10" s="12">
        <f t="shared" si="20"/>
        <v>74175.199999999997</v>
      </c>
      <c r="AM10" s="12">
        <f t="shared" si="20"/>
        <v>60000</v>
      </c>
    </row>
    <row r="11" spans="1:39" x14ac:dyDescent="0.25">
      <c r="A11" s="5">
        <v>1300</v>
      </c>
      <c r="B11" s="9" t="s">
        <v>108</v>
      </c>
      <c r="C11" s="14">
        <v>65000</v>
      </c>
      <c r="D11" s="14">
        <v>65000</v>
      </c>
      <c r="E11" s="14">
        <v>41881.339999999997</v>
      </c>
      <c r="F11" s="14">
        <v>80000</v>
      </c>
      <c r="G11" s="14">
        <v>60000</v>
      </c>
      <c r="H11" s="14">
        <v>76275.42</v>
      </c>
      <c r="I11" s="14">
        <v>60000</v>
      </c>
      <c r="J11" s="14">
        <v>60000</v>
      </c>
      <c r="K11" s="14">
        <v>52487.929999999993</v>
      </c>
      <c r="L11" s="14">
        <v>40000</v>
      </c>
      <c r="M11" s="14">
        <v>50000</v>
      </c>
      <c r="N11" s="14">
        <v>64258.81</v>
      </c>
      <c r="O11" s="14">
        <v>70000</v>
      </c>
      <c r="P11" s="14">
        <v>70000</v>
      </c>
      <c r="Q11" s="14">
        <v>40320.480000000003</v>
      </c>
      <c r="R11" s="14">
        <v>60000</v>
      </c>
      <c r="S11" s="14">
        <v>60000</v>
      </c>
      <c r="T11" s="14">
        <v>35639.22</v>
      </c>
      <c r="U11" s="14">
        <v>60000</v>
      </c>
      <c r="V11" s="14">
        <v>35000</v>
      </c>
      <c r="W11" s="14">
        <v>30526.480000000003</v>
      </c>
      <c r="X11" s="14">
        <v>50000</v>
      </c>
      <c r="Y11" s="14">
        <v>40000</v>
      </c>
      <c r="Z11" s="14">
        <v>20411.27</v>
      </c>
      <c r="AA11" s="14">
        <v>30000</v>
      </c>
      <c r="AB11" s="14">
        <v>50000</v>
      </c>
      <c r="AC11" s="14">
        <v>47782.32</v>
      </c>
      <c r="AD11" s="14">
        <v>20000</v>
      </c>
      <c r="AE11" s="14">
        <v>40000</v>
      </c>
      <c r="AF11" s="14">
        <v>50046.01</v>
      </c>
      <c r="AG11" s="14">
        <v>40000</v>
      </c>
      <c r="AH11" s="14">
        <v>50000</v>
      </c>
      <c r="AI11" s="14">
        <v>66055.98</v>
      </c>
      <c r="AJ11" s="14">
        <v>50000</v>
      </c>
      <c r="AK11" s="14">
        <v>50000</v>
      </c>
      <c r="AL11" s="14">
        <v>74175.199999999997</v>
      </c>
      <c r="AM11" s="14">
        <v>60000</v>
      </c>
    </row>
    <row r="12" spans="1:39" x14ac:dyDescent="0.25">
      <c r="A12" s="5">
        <v>14</v>
      </c>
      <c r="B12" s="8" t="s">
        <v>109</v>
      </c>
      <c r="C12" s="12">
        <f>C13</f>
        <v>4500000</v>
      </c>
      <c r="D12" s="12">
        <f t="shared" ref="D12:AM12" si="21">D13</f>
        <v>4500000</v>
      </c>
      <c r="E12" s="12">
        <f t="shared" si="21"/>
        <v>4408756.96</v>
      </c>
      <c r="F12" s="12">
        <f t="shared" si="21"/>
        <v>4333000</v>
      </c>
      <c r="G12" s="12">
        <f t="shared" si="21"/>
        <v>4300000</v>
      </c>
      <c r="H12" s="12">
        <f t="shared" si="21"/>
        <v>4121816.99</v>
      </c>
      <c r="I12" s="12">
        <f t="shared" si="21"/>
        <v>4045000</v>
      </c>
      <c r="J12" s="12">
        <f t="shared" si="21"/>
        <v>4150000</v>
      </c>
      <c r="K12" s="12">
        <f t="shared" si="21"/>
        <v>4267672.66</v>
      </c>
      <c r="L12" s="12">
        <f t="shared" si="21"/>
        <v>4195000</v>
      </c>
      <c r="M12" s="12">
        <f t="shared" si="21"/>
        <v>4195000</v>
      </c>
      <c r="N12" s="12">
        <f t="shared" si="21"/>
        <v>4323287.8099999996</v>
      </c>
      <c r="O12" s="12">
        <f t="shared" si="21"/>
        <v>4100000</v>
      </c>
      <c r="P12" s="12">
        <f t="shared" si="21"/>
        <v>4100000</v>
      </c>
      <c r="Q12" s="12">
        <f t="shared" si="21"/>
        <v>4412122.6500000004</v>
      </c>
      <c r="R12" s="12">
        <f t="shared" si="21"/>
        <v>4200000</v>
      </c>
      <c r="S12" s="12">
        <f t="shared" si="21"/>
        <v>4400000</v>
      </c>
      <c r="T12" s="12">
        <f t="shared" si="21"/>
        <v>4304186.4000000004</v>
      </c>
      <c r="U12" s="12">
        <f t="shared" si="21"/>
        <v>4209000</v>
      </c>
      <c r="V12" s="12">
        <f t="shared" si="21"/>
        <v>4209000</v>
      </c>
      <c r="W12" s="12">
        <f t="shared" si="21"/>
        <v>4239728.9000000004</v>
      </c>
      <c r="X12" s="12">
        <f t="shared" si="21"/>
        <v>4200000</v>
      </c>
      <c r="Y12" s="12">
        <f t="shared" si="21"/>
        <v>4200000</v>
      </c>
      <c r="Z12" s="12">
        <f t="shared" si="21"/>
        <v>4357625.63</v>
      </c>
      <c r="AA12" s="12">
        <f t="shared" si="21"/>
        <v>4240000</v>
      </c>
      <c r="AB12" s="12">
        <f t="shared" si="21"/>
        <v>4210000</v>
      </c>
      <c r="AC12" s="12">
        <f t="shared" si="21"/>
        <v>4085691.65</v>
      </c>
      <c r="AD12" s="12">
        <f t="shared" si="21"/>
        <v>4250000</v>
      </c>
      <c r="AE12" s="12">
        <f t="shared" si="21"/>
        <v>4250000</v>
      </c>
      <c r="AF12" s="12">
        <f t="shared" si="21"/>
        <v>4488502.18</v>
      </c>
      <c r="AG12" s="12">
        <f t="shared" si="21"/>
        <v>4250000</v>
      </c>
      <c r="AH12" s="12">
        <f t="shared" si="21"/>
        <v>4300000</v>
      </c>
      <c r="AI12" s="12">
        <f t="shared" si="21"/>
        <v>4628048.05</v>
      </c>
      <c r="AJ12" s="12">
        <f t="shared" si="21"/>
        <v>4300000</v>
      </c>
      <c r="AK12" s="12">
        <f t="shared" si="21"/>
        <v>4200000</v>
      </c>
      <c r="AL12" s="12">
        <f t="shared" si="21"/>
        <v>4409543.1900000004</v>
      </c>
      <c r="AM12" s="12">
        <f t="shared" si="21"/>
        <v>4200000</v>
      </c>
    </row>
    <row r="13" spans="1:39" x14ac:dyDescent="0.25">
      <c r="A13" s="5">
        <v>1400</v>
      </c>
      <c r="B13" s="9" t="s">
        <v>109</v>
      </c>
      <c r="C13" s="14">
        <v>4500000</v>
      </c>
      <c r="D13" s="14">
        <v>4500000</v>
      </c>
      <c r="E13" s="14">
        <v>4408756.96</v>
      </c>
      <c r="F13" s="14">
        <v>4333000</v>
      </c>
      <c r="G13" s="14">
        <v>4300000</v>
      </c>
      <c r="H13" s="14">
        <v>4121816.99</v>
      </c>
      <c r="I13" s="14">
        <v>4045000</v>
      </c>
      <c r="J13" s="14">
        <v>4150000</v>
      </c>
      <c r="K13" s="14">
        <v>4267672.66</v>
      </c>
      <c r="L13" s="14">
        <v>4195000</v>
      </c>
      <c r="M13" s="14">
        <v>4195000</v>
      </c>
      <c r="N13" s="14">
        <v>4323287.8099999996</v>
      </c>
      <c r="O13" s="14">
        <v>4100000</v>
      </c>
      <c r="P13" s="14">
        <v>4100000</v>
      </c>
      <c r="Q13" s="14">
        <v>4412122.6500000004</v>
      </c>
      <c r="R13" s="14">
        <v>4200000</v>
      </c>
      <c r="S13" s="14">
        <v>4400000</v>
      </c>
      <c r="T13" s="14">
        <v>4304186.4000000004</v>
      </c>
      <c r="U13" s="14">
        <v>4209000</v>
      </c>
      <c r="V13" s="14">
        <v>4209000</v>
      </c>
      <c r="W13" s="14">
        <v>4239728.9000000004</v>
      </c>
      <c r="X13" s="14">
        <v>4200000</v>
      </c>
      <c r="Y13" s="14">
        <v>4200000</v>
      </c>
      <c r="Z13" s="14">
        <v>4357625.63</v>
      </c>
      <c r="AA13" s="14">
        <v>4240000</v>
      </c>
      <c r="AB13" s="14">
        <v>4210000</v>
      </c>
      <c r="AC13" s="14">
        <v>4085691.65</v>
      </c>
      <c r="AD13" s="14">
        <v>4250000</v>
      </c>
      <c r="AE13" s="14">
        <v>4250000</v>
      </c>
      <c r="AF13" s="14">
        <v>4488502.18</v>
      </c>
      <c r="AG13" s="14">
        <v>4250000</v>
      </c>
      <c r="AH13" s="14">
        <v>4300000</v>
      </c>
      <c r="AI13" s="14">
        <v>4628048.05</v>
      </c>
      <c r="AJ13" s="14">
        <v>4300000</v>
      </c>
      <c r="AK13" s="14">
        <v>4200000</v>
      </c>
      <c r="AL13" s="14">
        <v>4409543.1900000004</v>
      </c>
      <c r="AM13" s="14">
        <v>4200000</v>
      </c>
    </row>
    <row r="14" spans="1:39" x14ac:dyDescent="0.25">
      <c r="A14" s="5">
        <v>15</v>
      </c>
      <c r="B14" s="8" t="s">
        <v>110</v>
      </c>
      <c r="C14" s="12">
        <f>C15</f>
        <v>40000</v>
      </c>
      <c r="D14" s="12">
        <f t="shared" ref="D14:AM14" si="22">D15</f>
        <v>50000</v>
      </c>
      <c r="E14" s="12">
        <f t="shared" si="22"/>
        <v>57325.64</v>
      </c>
      <c r="F14" s="12">
        <f t="shared" si="22"/>
        <v>47000</v>
      </c>
      <c r="G14" s="12">
        <f t="shared" si="22"/>
        <v>55000</v>
      </c>
      <c r="H14" s="12">
        <f t="shared" si="22"/>
        <v>62210.47</v>
      </c>
      <c r="I14" s="12">
        <f t="shared" si="22"/>
        <v>57350</v>
      </c>
      <c r="J14" s="12">
        <f t="shared" si="22"/>
        <v>57350</v>
      </c>
      <c r="K14" s="12">
        <f t="shared" si="22"/>
        <v>53409.159999999996</v>
      </c>
      <c r="L14" s="12">
        <f t="shared" si="22"/>
        <v>48000</v>
      </c>
      <c r="M14" s="12">
        <f t="shared" si="22"/>
        <v>48000</v>
      </c>
      <c r="N14" s="12">
        <f t="shared" si="22"/>
        <v>24994.560000000001</v>
      </c>
      <c r="O14" s="12">
        <f t="shared" si="22"/>
        <v>30000</v>
      </c>
      <c r="P14" s="12">
        <f t="shared" si="22"/>
        <v>30000</v>
      </c>
      <c r="Q14" s="12">
        <f t="shared" si="22"/>
        <v>25378.880000000001</v>
      </c>
      <c r="R14" s="12">
        <f t="shared" si="22"/>
        <v>28000</v>
      </c>
      <c r="S14" s="12">
        <f t="shared" si="22"/>
        <v>34000</v>
      </c>
      <c r="T14" s="12">
        <f t="shared" si="22"/>
        <v>43233.24</v>
      </c>
      <c r="U14" s="12">
        <f t="shared" si="22"/>
        <v>37000</v>
      </c>
      <c r="V14" s="12">
        <f t="shared" si="22"/>
        <v>37000</v>
      </c>
      <c r="W14" s="12">
        <f t="shared" si="22"/>
        <v>42039.22</v>
      </c>
      <c r="X14" s="12">
        <f t="shared" si="22"/>
        <v>38000</v>
      </c>
      <c r="Y14" s="12">
        <f t="shared" si="22"/>
        <v>42000</v>
      </c>
      <c r="Z14" s="12">
        <f t="shared" si="22"/>
        <v>43789.36</v>
      </c>
      <c r="AA14" s="12">
        <f t="shared" si="22"/>
        <v>42000</v>
      </c>
      <c r="AB14" s="12">
        <f t="shared" si="22"/>
        <v>42000</v>
      </c>
      <c r="AC14" s="12">
        <f t="shared" si="22"/>
        <v>37536.68</v>
      </c>
      <c r="AD14" s="12">
        <f t="shared" si="22"/>
        <v>40000</v>
      </c>
      <c r="AE14" s="12">
        <f t="shared" si="22"/>
        <v>40000</v>
      </c>
      <c r="AF14" s="12">
        <f t="shared" si="22"/>
        <v>59935.63</v>
      </c>
      <c r="AG14" s="12">
        <f t="shared" si="22"/>
        <v>50000</v>
      </c>
      <c r="AH14" s="12">
        <f t="shared" si="22"/>
        <v>50000</v>
      </c>
      <c r="AI14" s="12">
        <f t="shared" si="22"/>
        <v>56473.37</v>
      </c>
      <c r="AJ14" s="12">
        <f t="shared" si="22"/>
        <v>50000</v>
      </c>
      <c r="AK14" s="12">
        <f t="shared" si="22"/>
        <v>55000</v>
      </c>
      <c r="AL14" s="12">
        <f t="shared" si="22"/>
        <v>55560.4</v>
      </c>
      <c r="AM14" s="12">
        <f t="shared" si="22"/>
        <v>55000</v>
      </c>
    </row>
    <row r="15" spans="1:39" x14ac:dyDescent="0.25">
      <c r="A15" s="5">
        <v>1500</v>
      </c>
      <c r="B15" s="9" t="s">
        <v>110</v>
      </c>
      <c r="C15" s="14">
        <v>40000</v>
      </c>
      <c r="D15" s="14">
        <v>50000</v>
      </c>
      <c r="E15" s="14">
        <v>57325.64</v>
      </c>
      <c r="F15" s="14">
        <v>47000</v>
      </c>
      <c r="G15" s="14">
        <v>55000</v>
      </c>
      <c r="H15" s="14">
        <v>62210.47</v>
      </c>
      <c r="I15" s="14">
        <v>57350</v>
      </c>
      <c r="J15" s="14">
        <v>57350</v>
      </c>
      <c r="K15" s="14">
        <v>53409.159999999996</v>
      </c>
      <c r="L15" s="14">
        <v>48000</v>
      </c>
      <c r="M15" s="14">
        <v>48000</v>
      </c>
      <c r="N15" s="14">
        <v>24994.560000000001</v>
      </c>
      <c r="O15" s="14">
        <v>30000</v>
      </c>
      <c r="P15" s="14">
        <v>30000</v>
      </c>
      <c r="Q15" s="14">
        <v>25378.880000000001</v>
      </c>
      <c r="R15" s="14">
        <v>28000</v>
      </c>
      <c r="S15" s="14">
        <v>34000</v>
      </c>
      <c r="T15" s="14">
        <v>43233.24</v>
      </c>
      <c r="U15" s="14">
        <v>37000</v>
      </c>
      <c r="V15" s="14">
        <v>37000</v>
      </c>
      <c r="W15" s="14">
        <v>42039.22</v>
      </c>
      <c r="X15" s="14">
        <v>38000</v>
      </c>
      <c r="Y15" s="14">
        <v>42000</v>
      </c>
      <c r="Z15" s="14">
        <v>43789.36</v>
      </c>
      <c r="AA15" s="14">
        <v>42000</v>
      </c>
      <c r="AB15" s="14">
        <v>42000</v>
      </c>
      <c r="AC15" s="14">
        <v>37536.68</v>
      </c>
      <c r="AD15" s="14">
        <v>40000</v>
      </c>
      <c r="AE15" s="14">
        <v>40000</v>
      </c>
      <c r="AF15" s="14">
        <v>59935.63</v>
      </c>
      <c r="AG15" s="14">
        <v>50000</v>
      </c>
      <c r="AH15" s="14">
        <v>50000</v>
      </c>
      <c r="AI15" s="14">
        <v>56473.37</v>
      </c>
      <c r="AJ15" s="14">
        <v>50000</v>
      </c>
      <c r="AK15" s="14">
        <v>55000</v>
      </c>
      <c r="AL15" s="14">
        <v>55560.4</v>
      </c>
      <c r="AM15" s="14">
        <v>55000</v>
      </c>
    </row>
    <row r="16" spans="1:39" x14ac:dyDescent="0.25">
      <c r="A16" s="5">
        <v>2</v>
      </c>
      <c r="B16" s="7" t="s">
        <v>111</v>
      </c>
      <c r="C16" s="11">
        <f t="shared" ref="C16:D16" si="23">C17+C20</f>
        <v>269000</v>
      </c>
      <c r="D16" s="11">
        <f t="shared" si="23"/>
        <v>265000</v>
      </c>
      <c r="E16" s="11">
        <f t="shared" ref="E16:K16" si="24">E17+E20</f>
        <v>333016.06000000006</v>
      </c>
      <c r="F16" s="11">
        <f t="shared" si="24"/>
        <v>260000</v>
      </c>
      <c r="G16" s="25">
        <f t="shared" ref="G16" si="25">G17+G20</f>
        <v>218200</v>
      </c>
      <c r="H16" s="25">
        <f t="shared" si="24"/>
        <v>221006.6</v>
      </c>
      <c r="I16" s="11">
        <f t="shared" si="24"/>
        <v>203010</v>
      </c>
      <c r="J16" s="11">
        <f t="shared" si="24"/>
        <v>235960</v>
      </c>
      <c r="K16" s="11">
        <f t="shared" si="24"/>
        <v>266923</v>
      </c>
      <c r="L16" s="11">
        <f t="shared" ref="L16:P16" si="26">L17+L20</f>
        <v>243050</v>
      </c>
      <c r="M16" s="11">
        <f t="shared" ref="M16" si="27">M17+M20</f>
        <v>240790</v>
      </c>
      <c r="N16" s="11">
        <f t="shared" si="26"/>
        <v>239158.68</v>
      </c>
      <c r="O16" s="11">
        <f t="shared" ref="O16" si="28">O17+O20</f>
        <v>166550</v>
      </c>
      <c r="P16" s="11">
        <f t="shared" si="26"/>
        <v>187550</v>
      </c>
      <c r="Q16" s="11">
        <f t="shared" ref="Q16:R16" si="29">Q17+Q20</f>
        <v>257094.84</v>
      </c>
      <c r="R16" s="11">
        <f t="shared" si="29"/>
        <v>168550</v>
      </c>
      <c r="S16" s="11">
        <f t="shared" ref="S16:T16" si="30">S17+S20</f>
        <v>227550</v>
      </c>
      <c r="T16" s="11">
        <f t="shared" si="30"/>
        <v>312688.12</v>
      </c>
      <c r="U16" s="11">
        <f t="shared" ref="U16:X16" si="31">U17+U20</f>
        <v>220000</v>
      </c>
      <c r="V16" s="11">
        <f t="shared" ref="V16" si="32">V17+V20</f>
        <v>187760</v>
      </c>
      <c r="W16" s="11">
        <f t="shared" si="31"/>
        <v>211671.94</v>
      </c>
      <c r="X16" s="11">
        <f t="shared" si="31"/>
        <v>195950</v>
      </c>
      <c r="Y16" s="11">
        <f t="shared" ref="Y16" si="33">Y17+Y20</f>
        <v>240550</v>
      </c>
      <c r="Z16" s="11">
        <f t="shared" ref="Z16:AA16" si="34">Z17+Z20</f>
        <v>305922.76999999996</v>
      </c>
      <c r="AA16" s="11">
        <f t="shared" si="34"/>
        <v>228000</v>
      </c>
      <c r="AB16" s="11">
        <f t="shared" ref="AB16:AC16" si="35">AB17+AB20</f>
        <v>303200</v>
      </c>
      <c r="AC16" s="11">
        <f t="shared" si="35"/>
        <v>366043.83999999997</v>
      </c>
      <c r="AD16" s="11">
        <f t="shared" ref="AD16:AF16" si="36">AD17+AD20</f>
        <v>227050</v>
      </c>
      <c r="AE16" s="11">
        <f t="shared" si="36"/>
        <v>285050</v>
      </c>
      <c r="AF16" s="11">
        <f t="shared" si="36"/>
        <v>404556.67000000004</v>
      </c>
      <c r="AG16" s="11">
        <f t="shared" ref="AG16:AH16" si="37">AG17+AG20</f>
        <v>364050</v>
      </c>
      <c r="AH16" s="11">
        <f t="shared" si="37"/>
        <v>388050</v>
      </c>
      <c r="AI16" s="11">
        <f t="shared" ref="AI16:AL16" si="38">AI17+AI20</f>
        <v>319128.51</v>
      </c>
      <c r="AJ16" s="11">
        <f t="shared" si="38"/>
        <v>307200</v>
      </c>
      <c r="AK16" s="11">
        <f t="shared" ref="AK16" si="39">AK17+AK20</f>
        <v>252040</v>
      </c>
      <c r="AL16" s="11">
        <f t="shared" si="38"/>
        <v>296399.49</v>
      </c>
      <c r="AM16" s="11">
        <f t="shared" ref="AM16" si="40">AM17+AM20</f>
        <v>258800</v>
      </c>
    </row>
    <row r="17" spans="1:39" x14ac:dyDescent="0.25">
      <c r="A17" s="5">
        <v>21</v>
      </c>
      <c r="B17" s="8" t="s">
        <v>241</v>
      </c>
      <c r="C17" s="12">
        <f t="shared" ref="C17:AE17" si="41">SUM(C18:C19)</f>
        <v>21000</v>
      </c>
      <c r="D17" s="12">
        <f t="shared" si="41"/>
        <v>21000</v>
      </c>
      <c r="E17" s="12">
        <f t="shared" si="41"/>
        <v>26660.639999999999</v>
      </c>
      <c r="F17" s="12">
        <f t="shared" si="41"/>
        <v>30250</v>
      </c>
      <c r="G17" s="12">
        <f t="shared" si="41"/>
        <v>26200</v>
      </c>
      <c r="H17" s="12">
        <f t="shared" si="41"/>
        <v>22485.31</v>
      </c>
      <c r="I17" s="12">
        <f t="shared" si="41"/>
        <v>22460</v>
      </c>
      <c r="J17" s="12">
        <f t="shared" si="41"/>
        <v>22460</v>
      </c>
      <c r="K17" s="12">
        <f t="shared" si="41"/>
        <v>25620.46</v>
      </c>
      <c r="L17" s="12">
        <f t="shared" si="41"/>
        <v>27170</v>
      </c>
      <c r="M17" s="12">
        <f t="shared" si="41"/>
        <v>27170</v>
      </c>
      <c r="N17" s="12">
        <f t="shared" si="41"/>
        <v>19885.259999999998</v>
      </c>
      <c r="O17" s="12">
        <f t="shared" si="41"/>
        <v>19050</v>
      </c>
      <c r="P17" s="12">
        <f t="shared" si="41"/>
        <v>30050</v>
      </c>
      <c r="Q17" s="12">
        <f t="shared" si="41"/>
        <v>18481.740000000002</v>
      </c>
      <c r="R17" s="12">
        <f t="shared" si="41"/>
        <v>20050</v>
      </c>
      <c r="S17" s="12">
        <f t="shared" si="41"/>
        <v>20050</v>
      </c>
      <c r="T17" s="12">
        <f t="shared" si="41"/>
        <v>21157.22</v>
      </c>
      <c r="U17" s="12">
        <f t="shared" si="41"/>
        <v>17560</v>
      </c>
      <c r="V17" s="12">
        <f t="shared" si="41"/>
        <v>17560</v>
      </c>
      <c r="W17" s="12">
        <f t="shared" si="41"/>
        <v>24203.88</v>
      </c>
      <c r="X17" s="12">
        <f t="shared" si="41"/>
        <v>17550</v>
      </c>
      <c r="Y17" s="12">
        <f t="shared" si="41"/>
        <v>20050</v>
      </c>
      <c r="Z17" s="12">
        <f t="shared" si="41"/>
        <v>14420.22</v>
      </c>
      <c r="AA17" s="12">
        <f t="shared" si="41"/>
        <v>22030</v>
      </c>
      <c r="AB17" s="12">
        <f t="shared" si="41"/>
        <v>44100</v>
      </c>
      <c r="AC17" s="12">
        <f t="shared" ref="AC17" si="42">SUM(AC18:AC19)</f>
        <v>43334.18</v>
      </c>
      <c r="AD17" s="12">
        <f t="shared" ref="AD17:AH17" si="43">SUM(AD18:AD19)</f>
        <v>24050</v>
      </c>
      <c r="AE17" s="12">
        <f t="shared" si="41"/>
        <v>44050</v>
      </c>
      <c r="AF17" s="12">
        <f t="shared" ref="AF17" si="44">SUM(AF18:AF19)</f>
        <v>60132.78</v>
      </c>
      <c r="AG17" s="12">
        <f t="shared" si="43"/>
        <v>60050</v>
      </c>
      <c r="AH17" s="12">
        <f t="shared" si="43"/>
        <v>60050</v>
      </c>
      <c r="AI17" s="12">
        <f t="shared" ref="AI17:AL17" si="45">SUM(AI18:AI19)</f>
        <v>41042.15</v>
      </c>
      <c r="AJ17" s="12">
        <f t="shared" si="45"/>
        <v>44400</v>
      </c>
      <c r="AK17" s="12">
        <f t="shared" ref="AK17" si="46">SUM(AK18:AK19)</f>
        <v>50040</v>
      </c>
      <c r="AL17" s="12">
        <f t="shared" si="45"/>
        <v>52247.22</v>
      </c>
      <c r="AM17" s="12">
        <f t="shared" ref="AM17" si="47">SUM(AM18:AM19)</f>
        <v>45040</v>
      </c>
    </row>
    <row r="18" spans="1:39" x14ac:dyDescent="0.25">
      <c r="A18" s="5">
        <v>2101</v>
      </c>
      <c r="B18" s="9" t="s">
        <v>112</v>
      </c>
      <c r="C18" s="15">
        <v>1000</v>
      </c>
      <c r="D18" s="15">
        <v>1000</v>
      </c>
      <c r="E18" s="15">
        <v>675</v>
      </c>
      <c r="F18" s="15">
        <v>50</v>
      </c>
      <c r="G18" s="15">
        <v>1200</v>
      </c>
      <c r="H18" s="15">
        <v>1187.77</v>
      </c>
      <c r="I18" s="15">
        <v>260</v>
      </c>
      <c r="J18" s="15">
        <v>260</v>
      </c>
      <c r="K18" s="15">
        <v>192</v>
      </c>
      <c r="L18" s="15">
        <v>170</v>
      </c>
      <c r="M18" s="15">
        <v>170</v>
      </c>
      <c r="O18" s="15">
        <v>50</v>
      </c>
      <c r="P18" s="15">
        <v>50</v>
      </c>
      <c r="Q18" s="15">
        <v>50</v>
      </c>
      <c r="R18" s="15">
        <v>50</v>
      </c>
      <c r="S18" s="15">
        <v>50</v>
      </c>
      <c r="U18" s="15">
        <v>50</v>
      </c>
      <c r="V18" s="15">
        <v>50</v>
      </c>
      <c r="W18" s="14">
        <v>15</v>
      </c>
      <c r="X18" s="15">
        <v>50</v>
      </c>
      <c r="Y18" s="15">
        <v>50</v>
      </c>
      <c r="Z18" s="14">
        <v>15</v>
      </c>
      <c r="AA18" s="15">
        <v>30</v>
      </c>
      <c r="AB18" s="15">
        <v>100</v>
      </c>
      <c r="AC18" s="14">
        <v>75</v>
      </c>
      <c r="AD18" s="15">
        <v>50</v>
      </c>
      <c r="AE18" s="15">
        <v>50</v>
      </c>
      <c r="AF18" s="14">
        <v>0</v>
      </c>
      <c r="AG18" s="15">
        <v>50</v>
      </c>
      <c r="AH18" s="15">
        <v>50</v>
      </c>
      <c r="AI18" s="15">
        <v>0</v>
      </c>
      <c r="AJ18" s="15">
        <v>40</v>
      </c>
      <c r="AK18" s="15">
        <v>40</v>
      </c>
      <c r="AL18" s="15">
        <v>0</v>
      </c>
      <c r="AM18" s="15">
        <v>40</v>
      </c>
    </row>
    <row r="19" spans="1:39" x14ac:dyDescent="0.25">
      <c r="A19" s="5">
        <v>2199</v>
      </c>
      <c r="B19" s="9" t="s">
        <v>113</v>
      </c>
      <c r="C19" s="15">
        <v>20000</v>
      </c>
      <c r="D19" s="15">
        <v>20000</v>
      </c>
      <c r="E19" s="15">
        <v>25985.64</v>
      </c>
      <c r="F19" s="15">
        <v>30200</v>
      </c>
      <c r="G19" s="15">
        <v>25000</v>
      </c>
      <c r="H19" s="15">
        <v>21297.54</v>
      </c>
      <c r="I19" s="15">
        <v>22200</v>
      </c>
      <c r="J19" s="15">
        <v>22200</v>
      </c>
      <c r="K19" s="15">
        <v>25428.46</v>
      </c>
      <c r="L19" s="15">
        <v>27000</v>
      </c>
      <c r="M19" s="15">
        <v>27000</v>
      </c>
      <c r="N19" s="15">
        <v>19885.259999999998</v>
      </c>
      <c r="O19" s="15">
        <v>19000</v>
      </c>
      <c r="P19" s="15">
        <v>30000</v>
      </c>
      <c r="Q19" s="15">
        <v>18431.740000000002</v>
      </c>
      <c r="R19" s="15">
        <v>20000</v>
      </c>
      <c r="S19" s="15">
        <v>20000</v>
      </c>
      <c r="T19" s="15">
        <v>21157.22</v>
      </c>
      <c r="U19" s="15">
        <v>17510</v>
      </c>
      <c r="V19" s="15">
        <v>17510</v>
      </c>
      <c r="W19" s="14">
        <v>24188.880000000001</v>
      </c>
      <c r="X19" s="15">
        <v>17500</v>
      </c>
      <c r="Y19" s="15">
        <v>20000</v>
      </c>
      <c r="Z19" s="14">
        <v>14405.22</v>
      </c>
      <c r="AA19" s="15">
        <v>22000</v>
      </c>
      <c r="AB19" s="15">
        <v>44000</v>
      </c>
      <c r="AC19" s="14">
        <v>43259.18</v>
      </c>
      <c r="AD19" s="15">
        <v>24000</v>
      </c>
      <c r="AE19" s="15">
        <v>44000</v>
      </c>
      <c r="AF19" s="14">
        <v>60132.78</v>
      </c>
      <c r="AG19" s="15">
        <v>60000</v>
      </c>
      <c r="AH19" s="15">
        <v>60000</v>
      </c>
      <c r="AI19" s="15">
        <v>41042.15</v>
      </c>
      <c r="AJ19" s="15">
        <v>44360</v>
      </c>
      <c r="AK19" s="15">
        <v>50000</v>
      </c>
      <c r="AL19" s="15">
        <v>52247.22</v>
      </c>
      <c r="AM19" s="15">
        <v>45000</v>
      </c>
    </row>
    <row r="20" spans="1:39" x14ac:dyDescent="0.25">
      <c r="A20" s="5">
        <v>22</v>
      </c>
      <c r="B20" s="8" t="s">
        <v>242</v>
      </c>
      <c r="C20" s="12">
        <f t="shared" ref="C20:AH20" si="48">SUM(C21:C24)</f>
        <v>248000</v>
      </c>
      <c r="D20" s="12">
        <f t="shared" si="48"/>
        <v>244000</v>
      </c>
      <c r="E20" s="12">
        <f t="shared" si="48"/>
        <v>306355.42000000004</v>
      </c>
      <c r="F20" s="12">
        <f t="shared" si="48"/>
        <v>229750</v>
      </c>
      <c r="G20" s="12">
        <f t="shared" si="48"/>
        <v>192000</v>
      </c>
      <c r="H20" s="12">
        <f t="shared" si="48"/>
        <v>198521.29</v>
      </c>
      <c r="I20" s="12">
        <f t="shared" si="48"/>
        <v>180550</v>
      </c>
      <c r="J20" s="12">
        <f t="shared" si="48"/>
        <v>213500</v>
      </c>
      <c r="K20" s="12">
        <f t="shared" si="48"/>
        <v>241302.53999999998</v>
      </c>
      <c r="L20" s="12">
        <f t="shared" si="48"/>
        <v>215880</v>
      </c>
      <c r="M20" s="12">
        <f t="shared" si="48"/>
        <v>213620</v>
      </c>
      <c r="N20" s="12">
        <f t="shared" si="48"/>
        <v>219273.41999999998</v>
      </c>
      <c r="O20" s="12">
        <f t="shared" si="48"/>
        <v>147500</v>
      </c>
      <c r="P20" s="12">
        <f t="shared" si="48"/>
        <v>157500</v>
      </c>
      <c r="Q20" s="12">
        <f t="shared" si="48"/>
        <v>238613.1</v>
      </c>
      <c r="R20" s="12">
        <f t="shared" si="48"/>
        <v>148500</v>
      </c>
      <c r="S20" s="12">
        <f t="shared" si="48"/>
        <v>207500</v>
      </c>
      <c r="T20" s="12">
        <f t="shared" si="48"/>
        <v>291530.90000000002</v>
      </c>
      <c r="U20" s="12">
        <f t="shared" si="48"/>
        <v>202440</v>
      </c>
      <c r="V20" s="12">
        <f t="shared" si="48"/>
        <v>170200</v>
      </c>
      <c r="W20" s="12">
        <f t="shared" si="48"/>
        <v>187468.06</v>
      </c>
      <c r="X20" s="12">
        <f t="shared" si="48"/>
        <v>178400</v>
      </c>
      <c r="Y20" s="12">
        <f t="shared" si="48"/>
        <v>220500</v>
      </c>
      <c r="Z20" s="12">
        <f t="shared" si="48"/>
        <v>291502.55</v>
      </c>
      <c r="AA20" s="12">
        <f t="shared" si="48"/>
        <v>205970</v>
      </c>
      <c r="AB20" s="12">
        <f t="shared" si="48"/>
        <v>259100</v>
      </c>
      <c r="AC20" s="12">
        <f t="shared" ref="AC20:AD20" si="49">SUM(AC21:AC24)</f>
        <v>322709.65999999997</v>
      </c>
      <c r="AD20" s="12">
        <f t="shared" si="49"/>
        <v>203000</v>
      </c>
      <c r="AE20" s="12">
        <f t="shared" si="48"/>
        <v>241000</v>
      </c>
      <c r="AF20" s="12">
        <f t="shared" si="48"/>
        <v>344423.89</v>
      </c>
      <c r="AG20" s="12">
        <f t="shared" si="48"/>
        <v>304000</v>
      </c>
      <c r="AH20" s="12">
        <f t="shared" si="48"/>
        <v>328000</v>
      </c>
      <c r="AI20" s="12">
        <f t="shared" ref="AI20:AL20" si="50">SUM(AI21:AI24)</f>
        <v>278086.36</v>
      </c>
      <c r="AJ20" s="12">
        <f t="shared" si="50"/>
        <v>262800</v>
      </c>
      <c r="AK20" s="12">
        <f t="shared" ref="AK20" si="51">SUM(AK21:AK24)</f>
        <v>202000</v>
      </c>
      <c r="AL20" s="12">
        <f t="shared" si="50"/>
        <v>244152.27000000002</v>
      </c>
      <c r="AM20" s="12">
        <f t="shared" ref="AM20" si="52">SUM(AM21:AM24)</f>
        <v>213760</v>
      </c>
    </row>
    <row r="21" spans="1:39" x14ac:dyDescent="0.25">
      <c r="A21" s="5">
        <v>2201</v>
      </c>
      <c r="B21" s="9" t="s">
        <v>114</v>
      </c>
      <c r="C21" s="15">
        <v>52000</v>
      </c>
      <c r="D21" s="15">
        <v>48000</v>
      </c>
      <c r="E21" s="15">
        <v>43500.69</v>
      </c>
      <c r="F21" s="15">
        <v>38000</v>
      </c>
      <c r="G21" s="15">
        <v>32000</v>
      </c>
      <c r="H21" s="15">
        <v>34371.64</v>
      </c>
      <c r="I21" s="15">
        <v>28000</v>
      </c>
      <c r="J21" s="15">
        <v>34000</v>
      </c>
      <c r="K21" s="15">
        <v>41306.68</v>
      </c>
      <c r="L21" s="15">
        <f>27000*1.22</f>
        <v>32940</v>
      </c>
      <c r="M21" s="15">
        <v>35940</v>
      </c>
      <c r="N21" s="15">
        <v>36583.410000000003</v>
      </c>
      <c r="O21" s="15">
        <v>20000</v>
      </c>
      <c r="P21" s="15">
        <v>30000</v>
      </c>
      <c r="Q21" s="15">
        <v>29053.58</v>
      </c>
      <c r="R21" s="15">
        <v>3000</v>
      </c>
      <c r="S21" s="15">
        <v>6000</v>
      </c>
      <c r="T21" s="15">
        <v>6913.74</v>
      </c>
      <c r="U21" s="15">
        <v>3000</v>
      </c>
      <c r="V21" s="15">
        <v>3500</v>
      </c>
      <c r="W21" s="14">
        <v>4499.3599999999997</v>
      </c>
      <c r="X21" s="15">
        <v>2600</v>
      </c>
      <c r="Y21" s="15">
        <v>4500</v>
      </c>
      <c r="Z21" s="14">
        <v>7427.36</v>
      </c>
      <c r="AA21" s="15">
        <v>5570</v>
      </c>
      <c r="AB21" s="15">
        <v>4700</v>
      </c>
      <c r="AC21" s="14">
        <v>5020.3999999999996</v>
      </c>
      <c r="AD21" s="15">
        <v>6000</v>
      </c>
      <c r="AE21" s="15">
        <v>5000</v>
      </c>
      <c r="AF21" s="14">
        <v>3455.04</v>
      </c>
      <c r="AG21" s="15">
        <v>3000</v>
      </c>
      <c r="AH21" s="15">
        <v>2000</v>
      </c>
      <c r="AI21" s="15">
        <v>2469.2800000000002</v>
      </c>
      <c r="AJ21" s="15">
        <v>2800</v>
      </c>
      <c r="AK21" s="15">
        <v>2800</v>
      </c>
      <c r="AL21" s="15">
        <v>361.12</v>
      </c>
      <c r="AM21" s="15">
        <v>60</v>
      </c>
    </row>
    <row r="22" spans="1:39" x14ac:dyDescent="0.25">
      <c r="A22" s="5">
        <v>2202</v>
      </c>
      <c r="B22" s="9" t="s">
        <v>115</v>
      </c>
      <c r="C22" s="15">
        <v>20000</v>
      </c>
      <c r="D22" s="15">
        <v>20000</v>
      </c>
      <c r="E22" s="15">
        <v>25283.279999999999</v>
      </c>
      <c r="F22" s="15">
        <v>22000</v>
      </c>
      <c r="G22" s="15">
        <v>22000</v>
      </c>
      <c r="H22" s="15">
        <v>23954.7</v>
      </c>
      <c r="I22" s="15">
        <v>22000</v>
      </c>
      <c r="J22" s="15">
        <v>20000</v>
      </c>
      <c r="K22" s="15">
        <v>23948.600000000002</v>
      </c>
      <c r="L22" s="15">
        <f>19000*1.22</f>
        <v>23180</v>
      </c>
      <c r="M22" s="15">
        <f>19000*1.22</f>
        <v>23180</v>
      </c>
      <c r="N22" s="15">
        <v>27514.66</v>
      </c>
      <c r="O22" s="15">
        <v>20000</v>
      </c>
      <c r="P22" s="15">
        <v>20000</v>
      </c>
      <c r="Q22" s="15">
        <v>23013.46</v>
      </c>
      <c r="R22" s="15">
        <v>22000</v>
      </c>
      <c r="S22" s="15">
        <v>18000</v>
      </c>
      <c r="T22" s="15">
        <v>18453.099999999999</v>
      </c>
      <c r="U22" s="15">
        <v>14000</v>
      </c>
      <c r="V22" s="15">
        <v>14000</v>
      </c>
      <c r="W22" s="14">
        <v>14707.099999999999</v>
      </c>
      <c r="X22" s="15">
        <v>14000</v>
      </c>
      <c r="Y22" s="15">
        <v>14000</v>
      </c>
      <c r="Z22" s="14">
        <v>14664.4</v>
      </c>
      <c r="AA22" s="15">
        <v>14000</v>
      </c>
      <c r="AB22" s="15">
        <v>12000</v>
      </c>
      <c r="AC22" s="14">
        <v>12822.2</v>
      </c>
      <c r="AD22" s="15">
        <v>12000</v>
      </c>
      <c r="AE22" s="15">
        <v>12000</v>
      </c>
      <c r="AF22" s="14">
        <v>12535.5</v>
      </c>
      <c r="AG22" s="15">
        <v>12000</v>
      </c>
      <c r="AH22" s="15">
        <v>12000</v>
      </c>
      <c r="AI22" s="15">
        <v>9581.8799999999992</v>
      </c>
      <c r="AJ22" s="15">
        <v>8000</v>
      </c>
      <c r="AK22" s="15">
        <v>8000</v>
      </c>
      <c r="AL22" s="15">
        <v>16049.1</v>
      </c>
      <c r="AM22" s="15">
        <v>12000</v>
      </c>
    </row>
    <row r="23" spans="1:39" x14ac:dyDescent="0.25">
      <c r="A23" s="5">
        <v>2203</v>
      </c>
      <c r="B23" s="9" t="s">
        <v>116</v>
      </c>
      <c r="C23" s="15">
        <v>6000</v>
      </c>
      <c r="D23" s="15">
        <v>6000</v>
      </c>
      <c r="E23" s="15">
        <v>6670.28</v>
      </c>
      <c r="F23" s="15">
        <v>5450</v>
      </c>
      <c r="G23" s="15">
        <v>8000</v>
      </c>
      <c r="H23" s="15">
        <v>7529.75</v>
      </c>
      <c r="I23" s="15">
        <v>6500</v>
      </c>
      <c r="J23" s="15">
        <v>9500</v>
      </c>
      <c r="K23" s="15">
        <v>9230.2100000000009</v>
      </c>
      <c r="L23" s="15">
        <f>8000*1.22</f>
        <v>9760</v>
      </c>
      <c r="M23" s="15">
        <v>4500</v>
      </c>
      <c r="N23" s="15">
        <v>4810.83</v>
      </c>
      <c r="O23" s="15">
        <v>3500</v>
      </c>
      <c r="P23" s="15">
        <v>3500</v>
      </c>
      <c r="Q23" s="15">
        <v>5989.62</v>
      </c>
      <c r="R23" s="15">
        <v>3500</v>
      </c>
      <c r="S23" s="15">
        <v>3500</v>
      </c>
      <c r="T23" s="15">
        <v>5307.71</v>
      </c>
      <c r="U23" s="15">
        <v>2700</v>
      </c>
      <c r="V23" s="15">
        <v>2700</v>
      </c>
      <c r="W23" s="14">
        <v>1819.9300000000003</v>
      </c>
      <c r="X23" s="15">
        <v>1800</v>
      </c>
      <c r="Y23" s="15">
        <v>2000</v>
      </c>
      <c r="Z23" s="14">
        <v>6656.37</v>
      </c>
      <c r="AA23" s="15">
        <v>6400</v>
      </c>
      <c r="AB23" s="15">
        <v>2400</v>
      </c>
      <c r="AC23" s="14">
        <v>1049.8399999999999</v>
      </c>
      <c r="AD23" s="15">
        <v>5000</v>
      </c>
      <c r="AE23" s="15">
        <v>4000</v>
      </c>
      <c r="AF23" s="14">
        <v>2311.35</v>
      </c>
      <c r="AG23" s="15">
        <v>4000</v>
      </c>
      <c r="AH23" s="15">
        <v>4000</v>
      </c>
      <c r="AI23" s="15">
        <v>2084.33</v>
      </c>
      <c r="AJ23" s="15">
        <v>2000</v>
      </c>
      <c r="AK23" s="15">
        <v>1200</v>
      </c>
      <c r="AL23" s="15">
        <v>1668.89</v>
      </c>
      <c r="AM23" s="15">
        <v>1700</v>
      </c>
    </row>
    <row r="24" spans="1:39" x14ac:dyDescent="0.25">
      <c r="A24" s="5">
        <v>2299</v>
      </c>
      <c r="B24" s="9" t="s">
        <v>117</v>
      </c>
      <c r="C24" s="15">
        <v>170000</v>
      </c>
      <c r="D24" s="15">
        <v>170000</v>
      </c>
      <c r="E24" s="15">
        <v>230901.17</v>
      </c>
      <c r="F24" s="15">
        <v>164300</v>
      </c>
      <c r="G24" s="15">
        <v>130000</v>
      </c>
      <c r="H24" s="15">
        <v>132665.20000000001</v>
      </c>
      <c r="I24" s="15">
        <v>124050</v>
      </c>
      <c r="J24" s="15">
        <v>150000</v>
      </c>
      <c r="K24" s="15">
        <v>166817.04999999999</v>
      </c>
      <c r="L24" s="15">
        <v>150000</v>
      </c>
      <c r="M24" s="15">
        <v>150000</v>
      </c>
      <c r="N24" s="15">
        <v>150364.51999999999</v>
      </c>
      <c r="O24" s="15">
        <v>104000</v>
      </c>
      <c r="P24" s="15">
        <v>104000</v>
      </c>
      <c r="Q24" s="15">
        <v>180556.44</v>
      </c>
      <c r="R24" s="15">
        <v>120000</v>
      </c>
      <c r="S24" s="15">
        <v>180000</v>
      </c>
      <c r="T24" s="15">
        <v>260856.35</v>
      </c>
      <c r="U24" s="15">
        <v>182740</v>
      </c>
      <c r="V24" s="15">
        <v>150000</v>
      </c>
      <c r="W24" s="14">
        <v>166441.66999999998</v>
      </c>
      <c r="X24" s="15">
        <v>160000</v>
      </c>
      <c r="Y24" s="15">
        <v>200000</v>
      </c>
      <c r="Z24" s="14">
        <v>262754.42</v>
      </c>
      <c r="AA24" s="15">
        <v>180000</v>
      </c>
      <c r="AB24" s="15">
        <v>240000</v>
      </c>
      <c r="AC24" s="14">
        <v>303817.21999999997</v>
      </c>
      <c r="AD24" s="15">
        <v>180000</v>
      </c>
      <c r="AE24" s="15">
        <v>220000</v>
      </c>
      <c r="AF24" s="14">
        <v>326122</v>
      </c>
      <c r="AG24" s="15">
        <v>285000</v>
      </c>
      <c r="AH24" s="15">
        <v>310000</v>
      </c>
      <c r="AI24" s="15">
        <v>263950.87</v>
      </c>
      <c r="AJ24" s="15">
        <v>250000</v>
      </c>
      <c r="AK24" s="15">
        <v>190000</v>
      </c>
      <c r="AL24" s="15">
        <v>226073.16</v>
      </c>
      <c r="AM24" s="15">
        <v>200000</v>
      </c>
    </row>
    <row r="25" spans="1:39" x14ac:dyDescent="0.25">
      <c r="A25" s="5">
        <v>3</v>
      </c>
      <c r="B25" s="7" t="s">
        <v>118</v>
      </c>
      <c r="C25" s="11">
        <f t="shared" ref="C25:D25" si="53">C26+C57+C63</f>
        <v>360900</v>
      </c>
      <c r="D25" s="11">
        <f t="shared" si="53"/>
        <v>1700100</v>
      </c>
      <c r="E25" s="11">
        <f t="shared" ref="E25:K25" si="54">E26+E57+E63</f>
        <v>1577169.0999999999</v>
      </c>
      <c r="F25" s="11">
        <f t="shared" si="54"/>
        <v>365700</v>
      </c>
      <c r="G25" s="25">
        <f t="shared" ref="G25" si="55">G26+G57+G63</f>
        <v>342927.89999999997</v>
      </c>
      <c r="H25" s="25">
        <f t="shared" si="54"/>
        <v>402798.46</v>
      </c>
      <c r="I25" s="11">
        <f t="shared" si="54"/>
        <v>257376</v>
      </c>
      <c r="J25" s="11">
        <f t="shared" si="54"/>
        <v>407636.34</v>
      </c>
      <c r="K25" s="11">
        <f t="shared" si="54"/>
        <v>424566.55</v>
      </c>
      <c r="L25" s="11">
        <f t="shared" ref="L25:P25" si="56">L26+L57+L63</f>
        <v>309850</v>
      </c>
      <c r="M25" s="11">
        <f t="shared" ref="M25" si="57">M26+M57+M63</f>
        <v>307461.65999999997</v>
      </c>
      <c r="N25" s="11">
        <f t="shared" si="56"/>
        <v>289539.45999999996</v>
      </c>
      <c r="O25" s="11">
        <f t="shared" ref="O25" si="58">O26+O57+O63</f>
        <v>348780</v>
      </c>
      <c r="P25" s="11">
        <f t="shared" si="56"/>
        <v>331768.94000000006</v>
      </c>
      <c r="Q25" s="11">
        <f t="shared" ref="Q25:R25" si="59">Q26+Q57+Q63</f>
        <v>429010.9</v>
      </c>
      <c r="R25" s="11">
        <f t="shared" si="59"/>
        <v>238915</v>
      </c>
      <c r="S25" s="11">
        <f t="shared" ref="S25:T25" si="60">S26+S57+S63</f>
        <v>599728.06000000006</v>
      </c>
      <c r="T25" s="11">
        <f t="shared" si="60"/>
        <v>489391.66</v>
      </c>
      <c r="U25" s="11">
        <f t="shared" ref="U25:X25" si="61">U26+U57+U63</f>
        <v>317505.28000000003</v>
      </c>
      <c r="V25" s="11">
        <f t="shared" ref="V25" si="62">V26+V57+V63</f>
        <v>487920.08000000007</v>
      </c>
      <c r="W25" s="11">
        <f t="shared" si="61"/>
        <v>459344.58</v>
      </c>
      <c r="X25" s="11">
        <f t="shared" si="61"/>
        <v>424900</v>
      </c>
      <c r="Y25" s="11">
        <f t="shared" ref="Y25" si="63">Y26+Y57+Y63</f>
        <v>3742176.16</v>
      </c>
      <c r="Z25" s="11">
        <f t="shared" ref="Z25:AA25" si="64">Z26+Z57+Z63</f>
        <v>3554929.8999999994</v>
      </c>
      <c r="AA25" s="11">
        <f t="shared" si="64"/>
        <v>354000</v>
      </c>
      <c r="AB25" s="11">
        <f t="shared" ref="AB25:AC25" si="65">AB26+AB57+AB63</f>
        <v>415495.04</v>
      </c>
      <c r="AC25" s="11">
        <f t="shared" si="65"/>
        <v>356817.85</v>
      </c>
      <c r="AD25" s="11">
        <f t="shared" ref="AD25:AF25" si="66">AD26+AD57+AD63</f>
        <v>275000</v>
      </c>
      <c r="AE25" s="11">
        <f t="shared" si="66"/>
        <v>428500</v>
      </c>
      <c r="AF25" s="11">
        <f t="shared" si="66"/>
        <v>323635.95</v>
      </c>
      <c r="AG25" s="11">
        <f t="shared" ref="AG25:AH25" si="67">AG26+AG57+AG63</f>
        <v>423500</v>
      </c>
      <c r="AH25" s="11">
        <f t="shared" si="67"/>
        <v>550500</v>
      </c>
      <c r="AI25" s="11">
        <f t="shared" ref="AI25:AL25" si="68">AI26+AI57+AI63</f>
        <v>525338.48</v>
      </c>
      <c r="AJ25" s="11">
        <f t="shared" si="68"/>
        <v>439000</v>
      </c>
      <c r="AK25" s="11">
        <f t="shared" ref="AK25" si="69">AK26+AK57+AK63</f>
        <v>410123</v>
      </c>
      <c r="AL25" s="11">
        <f t="shared" si="68"/>
        <v>420314.47</v>
      </c>
      <c r="AM25" s="11">
        <f t="shared" ref="AM25" si="70">AM26+AM57+AM63</f>
        <v>430000</v>
      </c>
    </row>
    <row r="26" spans="1:39" x14ac:dyDescent="0.25">
      <c r="A26" s="5">
        <v>31</v>
      </c>
      <c r="B26" s="8" t="s">
        <v>119</v>
      </c>
      <c r="C26" s="12">
        <f t="shared" ref="C26:AE26" si="71">SUM(C27:C56)</f>
        <v>305800</v>
      </c>
      <c r="D26" s="12">
        <f t="shared" si="71"/>
        <v>1575000</v>
      </c>
      <c r="E26" s="12">
        <f t="shared" si="71"/>
        <v>1469467.44</v>
      </c>
      <c r="F26" s="12">
        <f t="shared" si="71"/>
        <v>328000</v>
      </c>
      <c r="G26" s="12">
        <f t="shared" si="71"/>
        <v>311023.34999999998</v>
      </c>
      <c r="H26" s="12">
        <f t="shared" si="71"/>
        <v>369924.47000000003</v>
      </c>
      <c r="I26" s="12">
        <f t="shared" si="71"/>
        <v>247780</v>
      </c>
      <c r="J26" s="12">
        <f t="shared" si="71"/>
        <v>343628.57</v>
      </c>
      <c r="K26" s="12">
        <f t="shared" si="71"/>
        <v>351266.85</v>
      </c>
      <c r="L26" s="12">
        <f t="shared" si="71"/>
        <v>293550</v>
      </c>
      <c r="M26" s="12">
        <f t="shared" si="71"/>
        <v>292779.84999999998</v>
      </c>
      <c r="N26" s="12">
        <f t="shared" si="71"/>
        <v>275417.64999999997</v>
      </c>
      <c r="O26" s="12">
        <f t="shared" si="71"/>
        <v>222780</v>
      </c>
      <c r="P26" s="12">
        <f t="shared" si="71"/>
        <v>279421.66000000003</v>
      </c>
      <c r="Q26" s="12">
        <f t="shared" si="71"/>
        <v>419913.62</v>
      </c>
      <c r="R26" s="12">
        <f t="shared" si="71"/>
        <v>230915</v>
      </c>
      <c r="S26" s="12">
        <f t="shared" si="71"/>
        <v>518152.82</v>
      </c>
      <c r="T26" s="12">
        <f t="shared" si="71"/>
        <v>419730.1</v>
      </c>
      <c r="U26" s="12">
        <f t="shared" si="71"/>
        <v>316905.28000000003</v>
      </c>
      <c r="V26" s="12">
        <f t="shared" si="71"/>
        <v>483820.08000000007</v>
      </c>
      <c r="W26" s="12">
        <f t="shared" si="71"/>
        <v>438536.68</v>
      </c>
      <c r="X26" s="12">
        <f t="shared" si="71"/>
        <v>422800</v>
      </c>
      <c r="Y26" s="12">
        <f t="shared" si="71"/>
        <v>3706576.16</v>
      </c>
      <c r="Z26" s="12">
        <f t="shared" si="71"/>
        <v>3509702.3499999996</v>
      </c>
      <c r="AA26" s="12">
        <f t="shared" si="71"/>
        <v>340000</v>
      </c>
      <c r="AB26" s="12">
        <f t="shared" si="71"/>
        <v>398025</v>
      </c>
      <c r="AC26" s="12">
        <f t="shared" ref="AC26" si="72">SUM(AC27:AC56)</f>
        <v>348947.81</v>
      </c>
      <c r="AD26" s="12">
        <f t="shared" ref="AD26:AH26" si="73">SUM(AD27:AD56)</f>
        <v>275000</v>
      </c>
      <c r="AE26" s="12">
        <f t="shared" si="71"/>
        <v>343500</v>
      </c>
      <c r="AF26" s="12">
        <f t="shared" ref="AF26" si="74">SUM(AF27:AF56)</f>
        <v>276135.95</v>
      </c>
      <c r="AG26" s="12">
        <f t="shared" si="73"/>
        <v>373500</v>
      </c>
      <c r="AH26" s="12">
        <f t="shared" si="73"/>
        <v>510500</v>
      </c>
      <c r="AI26" s="12">
        <f t="shared" ref="AI26:AL26" si="75">SUM(AI27:AI56)</f>
        <v>473238.48000000004</v>
      </c>
      <c r="AJ26" s="12">
        <f t="shared" si="75"/>
        <v>439000</v>
      </c>
      <c r="AK26" s="12">
        <f t="shared" ref="AK26" si="76">SUM(AK27:AK56)</f>
        <v>410123</v>
      </c>
      <c r="AL26" s="12">
        <f t="shared" si="75"/>
        <v>420314.47</v>
      </c>
      <c r="AM26" s="12">
        <f t="shared" ref="AM26" si="77">SUM(AM27:AM56)</f>
        <v>430000</v>
      </c>
    </row>
    <row r="27" spans="1:39" x14ac:dyDescent="0.25">
      <c r="A27" s="5">
        <v>3101</v>
      </c>
      <c r="B27" s="9" t="s">
        <v>120</v>
      </c>
      <c r="W27" s="14">
        <v>0</v>
      </c>
      <c r="X27" s="15">
        <v>0</v>
      </c>
      <c r="Y27" s="15">
        <v>0</v>
      </c>
      <c r="Z27" s="14">
        <v>0</v>
      </c>
      <c r="AA27" s="15">
        <v>0</v>
      </c>
      <c r="AB27" s="15">
        <v>0</v>
      </c>
      <c r="AC27" s="14">
        <v>0</v>
      </c>
      <c r="AD27" s="15">
        <v>0</v>
      </c>
      <c r="AE27" s="15">
        <v>0</v>
      </c>
      <c r="AF27" s="14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</row>
    <row r="28" spans="1:39" x14ac:dyDescent="0.25">
      <c r="A28" s="5">
        <v>3102</v>
      </c>
      <c r="B28" s="9" t="s">
        <v>121</v>
      </c>
      <c r="W28" s="14">
        <v>0</v>
      </c>
      <c r="X28" s="15">
        <v>0</v>
      </c>
      <c r="Y28" s="15">
        <v>0</v>
      </c>
      <c r="Z28" s="14">
        <v>0</v>
      </c>
      <c r="AA28" s="15">
        <v>0</v>
      </c>
      <c r="AB28" s="15">
        <v>0</v>
      </c>
      <c r="AC28" s="14">
        <v>0</v>
      </c>
      <c r="AD28" s="15">
        <v>0</v>
      </c>
      <c r="AE28" s="15">
        <v>0</v>
      </c>
      <c r="AF28" s="14">
        <v>0</v>
      </c>
      <c r="AG28" s="15">
        <v>0</v>
      </c>
      <c r="AH28" s="15">
        <v>14000</v>
      </c>
      <c r="AI28" s="15">
        <v>0</v>
      </c>
      <c r="AJ28" s="15">
        <v>0</v>
      </c>
      <c r="AK28" s="15">
        <v>14000</v>
      </c>
      <c r="AL28" s="15">
        <v>14000</v>
      </c>
      <c r="AM28" s="15">
        <v>0</v>
      </c>
    </row>
    <row r="29" spans="1:39" x14ac:dyDescent="0.25">
      <c r="A29" s="5">
        <v>3103</v>
      </c>
      <c r="B29" s="9" t="s">
        <v>122</v>
      </c>
      <c r="W29" s="14">
        <v>0</v>
      </c>
      <c r="X29" s="15">
        <v>0</v>
      </c>
      <c r="Y29" s="15">
        <v>0</v>
      </c>
      <c r="Z29" s="14">
        <v>0</v>
      </c>
      <c r="AA29" s="15">
        <v>0</v>
      </c>
      <c r="AB29" s="15">
        <v>0</v>
      </c>
      <c r="AC29" s="14">
        <v>0</v>
      </c>
      <c r="AD29" s="15">
        <v>0</v>
      </c>
      <c r="AE29" s="15">
        <v>0</v>
      </c>
      <c r="AF29" s="14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</row>
    <row r="30" spans="1:39" x14ac:dyDescent="0.25">
      <c r="A30" s="5">
        <v>3104</v>
      </c>
      <c r="B30" s="9" t="s">
        <v>123</v>
      </c>
      <c r="W30" s="14">
        <v>0</v>
      </c>
      <c r="X30" s="15">
        <v>0</v>
      </c>
      <c r="Y30" s="15">
        <v>0</v>
      </c>
      <c r="Z30" s="14">
        <v>0</v>
      </c>
      <c r="AA30" s="15">
        <v>0</v>
      </c>
      <c r="AB30" s="15">
        <v>0</v>
      </c>
      <c r="AC30" s="14">
        <v>0</v>
      </c>
      <c r="AD30" s="15">
        <v>0</v>
      </c>
      <c r="AE30" s="15">
        <v>0</v>
      </c>
      <c r="AF30" s="14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</row>
    <row r="31" spans="1:39" x14ac:dyDescent="0.25">
      <c r="A31" s="5">
        <v>3105</v>
      </c>
      <c r="B31" s="9" t="s">
        <v>124</v>
      </c>
      <c r="C31" s="15">
        <v>220000</v>
      </c>
      <c r="D31" s="15">
        <v>220000</v>
      </c>
      <c r="F31" s="15">
        <v>220000</v>
      </c>
      <c r="G31" s="15">
        <v>222779.85</v>
      </c>
      <c r="H31" s="15">
        <v>222779.85</v>
      </c>
      <c r="I31" s="15">
        <v>222780</v>
      </c>
      <c r="J31" s="15">
        <v>223535.15</v>
      </c>
      <c r="K31" s="15">
        <v>223535.15</v>
      </c>
      <c r="L31" s="15">
        <v>223550</v>
      </c>
      <c r="M31" s="15">
        <v>222779.85</v>
      </c>
      <c r="N31" s="15">
        <v>222779.85</v>
      </c>
      <c r="O31" s="15">
        <v>222780</v>
      </c>
      <c r="P31" s="15">
        <v>222780</v>
      </c>
      <c r="Q31" s="15">
        <v>212407.32</v>
      </c>
      <c r="R31" s="15">
        <v>222780</v>
      </c>
      <c r="S31" s="15">
        <v>216993.51</v>
      </c>
      <c r="T31" s="15">
        <v>285528.61</v>
      </c>
      <c r="U31" s="15">
        <v>216905.28</v>
      </c>
      <c r="V31" s="15">
        <v>216905.28</v>
      </c>
      <c r="W31" s="14">
        <v>216415.11</v>
      </c>
      <c r="X31" s="15">
        <v>216000</v>
      </c>
      <c r="Y31" s="15">
        <v>224726.16</v>
      </c>
      <c r="Z31" s="14">
        <v>0</v>
      </c>
      <c r="AA31" s="15">
        <v>220000</v>
      </c>
      <c r="AB31" s="15">
        <v>0</v>
      </c>
      <c r="AC31" s="14">
        <v>0</v>
      </c>
      <c r="AD31" s="15">
        <v>0</v>
      </c>
      <c r="AE31" s="15">
        <v>0</v>
      </c>
      <c r="AF31" s="14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</row>
    <row r="32" spans="1:39" x14ac:dyDescent="0.25">
      <c r="A32" s="5">
        <v>3106</v>
      </c>
      <c r="B32" s="9" t="s">
        <v>125</v>
      </c>
      <c r="D32" s="15">
        <v>168000</v>
      </c>
      <c r="E32" s="15">
        <v>167577.5</v>
      </c>
      <c r="W32" s="14">
        <v>0</v>
      </c>
      <c r="X32" s="15">
        <v>22000</v>
      </c>
      <c r="Y32" s="15">
        <v>32850</v>
      </c>
      <c r="Z32" s="14">
        <v>10850</v>
      </c>
      <c r="AA32" s="15">
        <v>22000</v>
      </c>
      <c r="AB32" s="15">
        <v>33025</v>
      </c>
      <c r="AC32" s="14">
        <v>33025</v>
      </c>
      <c r="AD32" s="15">
        <v>0</v>
      </c>
      <c r="AE32" s="15">
        <v>0</v>
      </c>
      <c r="AF32" s="14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</row>
    <row r="33" spans="1:39" x14ac:dyDescent="0.25">
      <c r="A33" s="5">
        <v>3107</v>
      </c>
      <c r="B33" s="9" t="s">
        <v>126</v>
      </c>
      <c r="E33" s="15">
        <v>146.66999999999999</v>
      </c>
      <c r="W33" s="14">
        <v>0</v>
      </c>
      <c r="X33" s="15">
        <v>0</v>
      </c>
      <c r="Y33" s="15">
        <v>0</v>
      </c>
      <c r="Z33" s="14">
        <v>0</v>
      </c>
      <c r="AA33" s="15">
        <v>0</v>
      </c>
      <c r="AB33" s="15">
        <v>0</v>
      </c>
      <c r="AC33" s="14">
        <v>0</v>
      </c>
      <c r="AD33" s="15">
        <v>0</v>
      </c>
      <c r="AE33" s="15">
        <v>0</v>
      </c>
      <c r="AF33" s="14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</row>
    <row r="34" spans="1:39" x14ac:dyDescent="0.25">
      <c r="A34" s="5">
        <v>3108</v>
      </c>
      <c r="B34" s="9" t="s">
        <v>127</v>
      </c>
      <c r="W34" s="14">
        <v>0</v>
      </c>
      <c r="X34" s="15">
        <v>0</v>
      </c>
      <c r="Y34" s="15">
        <v>0</v>
      </c>
      <c r="Z34" s="14">
        <v>0</v>
      </c>
      <c r="AA34" s="15">
        <v>0</v>
      </c>
      <c r="AB34" s="15">
        <v>0</v>
      </c>
      <c r="AC34" s="14">
        <v>0</v>
      </c>
      <c r="AD34" s="15">
        <v>0</v>
      </c>
      <c r="AE34" s="15">
        <v>0</v>
      </c>
      <c r="AF34" s="14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</row>
    <row r="35" spans="1:39" x14ac:dyDescent="0.25">
      <c r="A35" s="5">
        <v>3109</v>
      </c>
      <c r="B35" s="9" t="s">
        <v>128</v>
      </c>
      <c r="C35" s="15">
        <v>20000</v>
      </c>
      <c r="D35" s="15">
        <v>6500</v>
      </c>
      <c r="E35" s="15">
        <v>10487.89</v>
      </c>
      <c r="N35" s="15">
        <v>45000</v>
      </c>
      <c r="Q35" s="15">
        <v>138000</v>
      </c>
      <c r="S35" s="15">
        <v>77000</v>
      </c>
      <c r="T35" s="15">
        <v>70000</v>
      </c>
      <c r="U35" s="15">
        <v>70000</v>
      </c>
      <c r="V35" s="15">
        <v>70000</v>
      </c>
      <c r="W35" s="14">
        <v>0</v>
      </c>
      <c r="X35" s="15">
        <v>0</v>
      </c>
      <c r="Y35" s="15">
        <v>0</v>
      </c>
      <c r="Z35" s="14">
        <v>0</v>
      </c>
      <c r="AA35" s="15">
        <v>0</v>
      </c>
      <c r="AB35" s="15">
        <v>200</v>
      </c>
      <c r="AC35" s="14">
        <v>127.39</v>
      </c>
      <c r="AD35" s="15">
        <v>0</v>
      </c>
      <c r="AE35" s="15">
        <v>0</v>
      </c>
      <c r="AF35" s="14">
        <v>0</v>
      </c>
      <c r="AG35" s="15">
        <v>20000</v>
      </c>
      <c r="AH35" s="15">
        <v>0</v>
      </c>
      <c r="AI35" s="15">
        <v>0</v>
      </c>
      <c r="AJ35" s="15">
        <v>15000</v>
      </c>
      <c r="AK35" s="15">
        <v>15000</v>
      </c>
      <c r="AL35" s="15">
        <v>9220.32</v>
      </c>
      <c r="AM35" s="15">
        <v>10000</v>
      </c>
    </row>
    <row r="36" spans="1:39" x14ac:dyDescent="0.25">
      <c r="A36" s="5">
        <v>3110</v>
      </c>
      <c r="B36" s="9" t="s">
        <v>129</v>
      </c>
      <c r="W36" s="14">
        <v>0</v>
      </c>
      <c r="X36" s="15">
        <v>0</v>
      </c>
      <c r="Y36" s="15">
        <v>0</v>
      </c>
      <c r="Z36" s="14">
        <v>0</v>
      </c>
      <c r="AA36" s="15">
        <v>0</v>
      </c>
      <c r="AB36" s="15">
        <v>0</v>
      </c>
      <c r="AC36" s="14">
        <v>0</v>
      </c>
      <c r="AD36" s="15">
        <v>0</v>
      </c>
      <c r="AE36" s="15">
        <v>0</v>
      </c>
      <c r="AF36" s="14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</row>
    <row r="37" spans="1:39" x14ac:dyDescent="0.25">
      <c r="A37" s="5">
        <v>3111</v>
      </c>
      <c r="B37" s="9" t="s">
        <v>130</v>
      </c>
      <c r="W37" s="14">
        <v>0</v>
      </c>
      <c r="X37" s="15">
        <v>0</v>
      </c>
      <c r="Y37" s="15">
        <v>0</v>
      </c>
      <c r="Z37" s="14">
        <v>0</v>
      </c>
      <c r="AA37" s="15">
        <v>0</v>
      </c>
      <c r="AB37" s="15">
        <v>0</v>
      </c>
      <c r="AC37" s="14">
        <v>0</v>
      </c>
      <c r="AD37" s="15">
        <v>0</v>
      </c>
      <c r="AE37" s="15">
        <v>0</v>
      </c>
      <c r="AF37" s="14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</row>
    <row r="38" spans="1:39" x14ac:dyDescent="0.25">
      <c r="A38" s="5">
        <v>3112</v>
      </c>
      <c r="B38" s="9" t="s">
        <v>131</v>
      </c>
      <c r="W38" s="14">
        <v>0</v>
      </c>
      <c r="X38" s="15">
        <v>0</v>
      </c>
      <c r="Y38" s="15">
        <v>0</v>
      </c>
      <c r="Z38" s="14">
        <v>0</v>
      </c>
      <c r="AA38" s="15">
        <v>0</v>
      </c>
      <c r="AB38" s="15">
        <v>0</v>
      </c>
      <c r="AC38" s="14">
        <v>0</v>
      </c>
      <c r="AD38" s="15">
        <v>0</v>
      </c>
      <c r="AE38" s="15">
        <v>0</v>
      </c>
      <c r="AF38" s="14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</row>
    <row r="39" spans="1:39" x14ac:dyDescent="0.25">
      <c r="A39" s="5">
        <v>3113</v>
      </c>
      <c r="B39" s="9" t="s">
        <v>132</v>
      </c>
      <c r="W39" s="14">
        <v>0</v>
      </c>
      <c r="X39" s="15">
        <v>0</v>
      </c>
      <c r="Y39" s="15">
        <v>0</v>
      </c>
      <c r="Z39" s="14">
        <v>0</v>
      </c>
      <c r="AA39" s="15">
        <v>0</v>
      </c>
      <c r="AB39" s="15">
        <v>0</v>
      </c>
      <c r="AC39" s="14">
        <v>0</v>
      </c>
      <c r="AD39" s="15">
        <v>0</v>
      </c>
      <c r="AE39" s="15">
        <v>0</v>
      </c>
      <c r="AF39" s="14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</row>
    <row r="40" spans="1:39" x14ac:dyDescent="0.25">
      <c r="A40" s="5">
        <v>3114</v>
      </c>
      <c r="B40" s="9" t="s">
        <v>133</v>
      </c>
      <c r="W40" s="14">
        <v>0</v>
      </c>
      <c r="X40" s="15">
        <v>0</v>
      </c>
      <c r="Y40" s="15">
        <v>0</v>
      </c>
      <c r="Z40" s="14">
        <v>0</v>
      </c>
      <c r="AA40" s="15">
        <v>0</v>
      </c>
      <c r="AB40" s="15">
        <v>0</v>
      </c>
      <c r="AC40" s="14">
        <v>0</v>
      </c>
      <c r="AD40" s="15">
        <v>0</v>
      </c>
      <c r="AE40" s="15">
        <v>0</v>
      </c>
      <c r="AF40" s="14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</row>
    <row r="41" spans="1:39" x14ac:dyDescent="0.25">
      <c r="A41" s="5">
        <v>3115</v>
      </c>
      <c r="B41" s="9" t="s">
        <v>134</v>
      </c>
      <c r="W41" s="14">
        <v>0</v>
      </c>
      <c r="X41" s="15">
        <v>0</v>
      </c>
      <c r="Y41" s="15">
        <v>0</v>
      </c>
      <c r="Z41" s="14">
        <v>0</v>
      </c>
      <c r="AA41" s="15">
        <v>0</v>
      </c>
      <c r="AB41" s="15">
        <v>0</v>
      </c>
      <c r="AC41" s="14">
        <v>0</v>
      </c>
      <c r="AD41" s="15">
        <v>0</v>
      </c>
      <c r="AE41" s="15">
        <v>0</v>
      </c>
      <c r="AF41" s="14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</row>
    <row r="42" spans="1:39" x14ac:dyDescent="0.25">
      <c r="A42" s="5">
        <v>3116</v>
      </c>
      <c r="B42" s="9" t="s">
        <v>135</v>
      </c>
      <c r="W42" s="14">
        <v>0</v>
      </c>
      <c r="X42" s="15">
        <v>0</v>
      </c>
      <c r="Y42" s="15">
        <v>0</v>
      </c>
      <c r="Z42" s="14">
        <v>0</v>
      </c>
      <c r="AA42" s="15">
        <v>0</v>
      </c>
      <c r="AB42" s="15">
        <v>0</v>
      </c>
      <c r="AC42" s="14">
        <v>0</v>
      </c>
      <c r="AD42" s="15">
        <v>0</v>
      </c>
      <c r="AE42" s="15">
        <v>0</v>
      </c>
      <c r="AF42" s="14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</row>
    <row r="43" spans="1:39" x14ac:dyDescent="0.25">
      <c r="A43" s="5">
        <v>3117</v>
      </c>
      <c r="B43" s="9" t="s">
        <v>136</v>
      </c>
      <c r="E43" s="15">
        <v>24223.13</v>
      </c>
      <c r="W43" s="14">
        <v>0</v>
      </c>
      <c r="X43" s="15">
        <v>0</v>
      </c>
      <c r="Y43" s="15">
        <v>0</v>
      </c>
      <c r="Z43" s="14">
        <v>0</v>
      </c>
      <c r="AA43" s="15">
        <v>0</v>
      </c>
      <c r="AB43" s="15">
        <v>0</v>
      </c>
      <c r="AC43" s="14">
        <v>0</v>
      </c>
      <c r="AD43" s="15">
        <v>0</v>
      </c>
      <c r="AE43" s="15">
        <v>0</v>
      </c>
      <c r="AF43" s="14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</row>
    <row r="44" spans="1:39" x14ac:dyDescent="0.25">
      <c r="A44" s="5">
        <v>3118</v>
      </c>
      <c r="B44" s="9" t="s">
        <v>137</v>
      </c>
      <c r="F44" s="15">
        <v>30000</v>
      </c>
      <c r="W44" s="14">
        <v>0</v>
      </c>
      <c r="X44" s="15">
        <v>0</v>
      </c>
      <c r="Y44" s="15">
        <v>0</v>
      </c>
      <c r="Z44" s="14">
        <v>0</v>
      </c>
      <c r="AA44" s="15">
        <v>0</v>
      </c>
      <c r="AB44" s="15">
        <v>0</v>
      </c>
      <c r="AC44" s="14">
        <v>0</v>
      </c>
      <c r="AD44" s="15">
        <v>0</v>
      </c>
      <c r="AE44" s="15">
        <v>0</v>
      </c>
      <c r="AF44" s="14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</row>
    <row r="45" spans="1:39" x14ac:dyDescent="0.25">
      <c r="A45" s="5">
        <v>3119</v>
      </c>
      <c r="B45" s="9" t="s">
        <v>138</v>
      </c>
      <c r="C45" s="15">
        <v>20000</v>
      </c>
      <c r="D45" s="15">
        <v>25000</v>
      </c>
      <c r="E45" s="15">
        <v>44620.15</v>
      </c>
      <c r="G45" s="15">
        <v>10000</v>
      </c>
      <c r="H45" s="15">
        <v>49667.44</v>
      </c>
      <c r="I45" s="15">
        <v>10000</v>
      </c>
      <c r="P45" s="15">
        <v>26641.66</v>
      </c>
      <c r="Q45" s="15">
        <v>26641.66</v>
      </c>
      <c r="S45" s="15">
        <v>87000</v>
      </c>
      <c r="U45" s="15">
        <v>30000</v>
      </c>
      <c r="V45" s="15">
        <v>83159.759999999995</v>
      </c>
      <c r="W45" s="14">
        <v>83159.759999999995</v>
      </c>
      <c r="X45" s="15">
        <v>65000</v>
      </c>
      <c r="Y45" s="15">
        <v>65000</v>
      </c>
      <c r="Z45" s="14">
        <v>29978.55</v>
      </c>
      <c r="AA45" s="15">
        <v>30000</v>
      </c>
      <c r="AB45" s="15">
        <v>30000</v>
      </c>
      <c r="AC45" s="14">
        <v>30000</v>
      </c>
      <c r="AD45" s="15">
        <v>30000</v>
      </c>
      <c r="AE45" s="15">
        <v>28500</v>
      </c>
      <c r="AF45" s="14">
        <v>28500</v>
      </c>
      <c r="AG45" s="15">
        <v>28500</v>
      </c>
      <c r="AH45" s="15">
        <v>41500</v>
      </c>
      <c r="AI45" s="15">
        <v>41500</v>
      </c>
      <c r="AJ45" s="15">
        <v>50000</v>
      </c>
      <c r="AK45" s="15">
        <v>50000</v>
      </c>
      <c r="AL45" s="15">
        <v>50000</v>
      </c>
      <c r="AM45" s="15">
        <v>50000</v>
      </c>
    </row>
    <row r="46" spans="1:39" x14ac:dyDescent="0.25">
      <c r="A46" s="5">
        <v>3120</v>
      </c>
      <c r="B46" s="9" t="s">
        <v>139</v>
      </c>
      <c r="D46" s="15">
        <v>200000</v>
      </c>
      <c r="E46" s="15">
        <v>200000</v>
      </c>
      <c r="G46" s="15">
        <v>18243.5</v>
      </c>
      <c r="H46" s="15">
        <v>18243.5</v>
      </c>
      <c r="I46" s="15">
        <v>2000</v>
      </c>
      <c r="J46" s="15">
        <v>2000</v>
      </c>
      <c r="L46" s="15">
        <v>2000</v>
      </c>
      <c r="M46" s="15">
        <v>2000</v>
      </c>
      <c r="P46" s="15">
        <v>20000</v>
      </c>
      <c r="Q46" s="15">
        <v>18887.3</v>
      </c>
      <c r="S46" s="15">
        <v>93421.57</v>
      </c>
      <c r="T46" s="15">
        <v>9013.75</v>
      </c>
      <c r="V46" s="15">
        <v>94853.51</v>
      </c>
      <c r="W46" s="14">
        <v>94853.51</v>
      </c>
      <c r="X46" s="15">
        <v>99500</v>
      </c>
      <c r="Y46" s="15">
        <v>3350000</v>
      </c>
      <c r="Z46" s="14">
        <v>3446563.57</v>
      </c>
      <c r="AA46" s="15">
        <v>50000</v>
      </c>
      <c r="AB46" s="15">
        <v>264800</v>
      </c>
      <c r="AC46" s="14">
        <v>217040.92</v>
      </c>
      <c r="AD46" s="15">
        <v>220000</v>
      </c>
      <c r="AE46" s="15">
        <v>290000</v>
      </c>
      <c r="AF46" s="14">
        <v>211944.7</v>
      </c>
      <c r="AG46" s="15">
        <v>290000</v>
      </c>
      <c r="AH46" s="15">
        <v>420000</v>
      </c>
      <c r="AI46" s="15">
        <v>398487.34</v>
      </c>
      <c r="AJ46" s="15">
        <v>360000</v>
      </c>
      <c r="AK46" s="15">
        <v>300000</v>
      </c>
      <c r="AL46" s="15">
        <v>323493.05</v>
      </c>
      <c r="AM46" s="15">
        <v>350000</v>
      </c>
    </row>
    <row r="47" spans="1:39" x14ac:dyDescent="0.25">
      <c r="A47" s="5">
        <v>3121</v>
      </c>
      <c r="B47" s="9" t="s">
        <v>140</v>
      </c>
      <c r="W47" s="14">
        <v>0</v>
      </c>
      <c r="X47" s="15">
        <v>0</v>
      </c>
      <c r="Y47" s="15">
        <v>0</v>
      </c>
      <c r="Z47" s="14">
        <v>0</v>
      </c>
      <c r="AA47" s="15">
        <v>0</v>
      </c>
      <c r="AB47" s="15">
        <v>0</v>
      </c>
      <c r="AC47" s="14">
        <v>0</v>
      </c>
      <c r="AD47" s="15">
        <v>0</v>
      </c>
      <c r="AE47" s="15">
        <v>0</v>
      </c>
      <c r="AF47" s="14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</row>
    <row r="48" spans="1:39" ht="30" x14ac:dyDescent="0.25">
      <c r="A48" s="5">
        <v>3122</v>
      </c>
      <c r="B48" s="9" t="s">
        <v>141</v>
      </c>
      <c r="W48" s="14">
        <v>0</v>
      </c>
      <c r="X48" s="15">
        <v>0</v>
      </c>
      <c r="Y48" s="15">
        <v>0</v>
      </c>
      <c r="Z48" s="14">
        <v>0</v>
      </c>
      <c r="AA48" s="15">
        <v>0</v>
      </c>
      <c r="AB48" s="15">
        <v>0</v>
      </c>
      <c r="AC48" s="14">
        <v>0</v>
      </c>
      <c r="AD48" s="15">
        <v>0</v>
      </c>
      <c r="AE48" s="15">
        <v>0</v>
      </c>
      <c r="AF48" s="14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</row>
    <row r="49" spans="1:39" x14ac:dyDescent="0.25">
      <c r="A49" s="5">
        <v>3123</v>
      </c>
      <c r="B49" s="9" t="s">
        <v>142</v>
      </c>
      <c r="C49" s="15">
        <v>45800</v>
      </c>
      <c r="D49" s="15">
        <v>55500</v>
      </c>
      <c r="E49" s="15">
        <v>123458.45</v>
      </c>
      <c r="F49" s="15">
        <v>78000</v>
      </c>
      <c r="G49" s="15">
        <v>60000</v>
      </c>
      <c r="H49" s="15">
        <v>79233.679999999993</v>
      </c>
      <c r="I49" s="15">
        <v>13000</v>
      </c>
      <c r="J49" s="15">
        <v>48000</v>
      </c>
      <c r="K49" s="15">
        <v>57638.28</v>
      </c>
      <c r="L49" s="15">
        <v>68000</v>
      </c>
      <c r="M49" s="15">
        <v>68000</v>
      </c>
      <c r="N49" s="15">
        <v>7637.8</v>
      </c>
      <c r="P49" s="15">
        <v>10000</v>
      </c>
      <c r="Q49" s="15">
        <v>17932.34</v>
      </c>
      <c r="R49" s="15">
        <v>8135</v>
      </c>
      <c r="S49" s="15">
        <v>19404.98</v>
      </c>
      <c r="T49" s="15">
        <v>27554.98</v>
      </c>
      <c r="V49" s="15">
        <v>4880</v>
      </c>
      <c r="W49" s="14">
        <v>0</v>
      </c>
      <c r="X49" s="15">
        <v>4000</v>
      </c>
      <c r="Y49" s="15">
        <v>4000</v>
      </c>
      <c r="Z49" s="14">
        <v>0</v>
      </c>
      <c r="AA49" s="15">
        <v>4000</v>
      </c>
      <c r="AB49" s="15">
        <v>0</v>
      </c>
      <c r="AC49" s="14">
        <v>0</v>
      </c>
      <c r="AD49" s="15">
        <v>0</v>
      </c>
      <c r="AE49" s="15">
        <v>0</v>
      </c>
      <c r="AF49" s="14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</row>
    <row r="50" spans="1:39" x14ac:dyDescent="0.25">
      <c r="A50" s="5">
        <v>3124</v>
      </c>
      <c r="B50" s="9" t="s">
        <v>143</v>
      </c>
      <c r="D50" s="15">
        <v>900000</v>
      </c>
      <c r="E50" s="15">
        <v>898953.65</v>
      </c>
      <c r="J50" s="15">
        <v>70093.42</v>
      </c>
      <c r="K50" s="15">
        <v>70093.42</v>
      </c>
      <c r="Q50" s="15">
        <v>6045</v>
      </c>
      <c r="S50" s="15">
        <v>24332.76</v>
      </c>
      <c r="T50" s="15">
        <v>27632.76</v>
      </c>
      <c r="V50" s="15">
        <v>14021.53</v>
      </c>
      <c r="W50" s="14">
        <v>44108.3</v>
      </c>
      <c r="X50" s="15">
        <v>16300</v>
      </c>
      <c r="Y50" s="15">
        <v>30000</v>
      </c>
      <c r="Z50" s="14">
        <v>22310.23</v>
      </c>
      <c r="AA50" s="15">
        <v>14000</v>
      </c>
      <c r="AB50" s="15">
        <v>70000</v>
      </c>
      <c r="AC50" s="14">
        <v>68754.5</v>
      </c>
      <c r="AD50" s="15">
        <v>25000</v>
      </c>
      <c r="AE50" s="15">
        <v>25000</v>
      </c>
      <c r="AF50" s="14">
        <v>35691.25</v>
      </c>
      <c r="AG50" s="15">
        <v>35000</v>
      </c>
      <c r="AH50" s="15">
        <v>35000</v>
      </c>
      <c r="AI50" s="15">
        <v>33251.14</v>
      </c>
      <c r="AJ50" s="15">
        <v>14000</v>
      </c>
      <c r="AK50" s="15">
        <v>31123</v>
      </c>
      <c r="AL50" s="15">
        <v>23601.1</v>
      </c>
      <c r="AM50" s="15">
        <v>20000</v>
      </c>
    </row>
    <row r="51" spans="1:39" x14ac:dyDescent="0.25">
      <c r="A51" s="5">
        <v>3125</v>
      </c>
      <c r="B51" s="9" t="s">
        <v>144</v>
      </c>
      <c r="W51" s="14">
        <v>0</v>
      </c>
      <c r="X51" s="15">
        <v>0</v>
      </c>
      <c r="Y51" s="15">
        <v>0</v>
      </c>
      <c r="Z51" s="14">
        <v>0</v>
      </c>
      <c r="AA51" s="15">
        <v>0</v>
      </c>
      <c r="AB51" s="15">
        <v>0</v>
      </c>
      <c r="AC51" s="14">
        <v>0</v>
      </c>
      <c r="AD51" s="15">
        <v>0</v>
      </c>
      <c r="AE51" s="15">
        <v>0</v>
      </c>
      <c r="AF51" s="14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</row>
    <row r="52" spans="1:39" x14ac:dyDescent="0.25">
      <c r="A52" s="5">
        <v>3126</v>
      </c>
      <c r="B52" s="9" t="s">
        <v>145</v>
      </c>
      <c r="W52" s="14">
        <v>0</v>
      </c>
      <c r="X52" s="15">
        <v>0</v>
      </c>
      <c r="Y52" s="15">
        <v>0</v>
      </c>
      <c r="Z52" s="14">
        <v>0</v>
      </c>
      <c r="AA52" s="15">
        <v>0</v>
      </c>
      <c r="AB52" s="15">
        <v>0</v>
      </c>
      <c r="AC52" s="14">
        <v>0</v>
      </c>
      <c r="AD52" s="15">
        <v>0</v>
      </c>
      <c r="AE52" s="15">
        <v>0</v>
      </c>
      <c r="AF52" s="14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</row>
    <row r="53" spans="1:39" x14ac:dyDescent="0.25">
      <c r="A53" s="5">
        <v>3127</v>
      </c>
      <c r="B53" s="9" t="s">
        <v>146</v>
      </c>
      <c r="W53" s="14">
        <v>0</v>
      </c>
      <c r="X53" s="15">
        <v>0</v>
      </c>
      <c r="Y53" s="15">
        <v>0</v>
      </c>
      <c r="Z53" s="14">
        <v>0</v>
      </c>
      <c r="AA53" s="15">
        <v>0</v>
      </c>
      <c r="AB53" s="15">
        <v>0</v>
      </c>
      <c r="AC53" s="14">
        <v>0</v>
      </c>
      <c r="AD53" s="15">
        <v>0</v>
      </c>
      <c r="AE53" s="15">
        <v>0</v>
      </c>
      <c r="AF53" s="14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</row>
    <row r="54" spans="1:39" x14ac:dyDescent="0.25">
      <c r="A54" s="5">
        <v>3128</v>
      </c>
      <c r="B54" s="9" t="s">
        <v>147</v>
      </c>
      <c r="W54" s="14">
        <v>0</v>
      </c>
      <c r="X54" s="15">
        <v>0</v>
      </c>
      <c r="Y54" s="15">
        <v>0</v>
      </c>
      <c r="Z54" s="14">
        <v>0</v>
      </c>
      <c r="AA54" s="15">
        <v>0</v>
      </c>
      <c r="AB54" s="15">
        <v>0</v>
      </c>
      <c r="AC54" s="14">
        <v>0</v>
      </c>
      <c r="AD54" s="15">
        <v>0</v>
      </c>
      <c r="AE54" s="15">
        <v>0</v>
      </c>
      <c r="AF54" s="14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</row>
    <row r="55" spans="1:39" x14ac:dyDescent="0.25">
      <c r="A55" s="5">
        <v>3129</v>
      </c>
      <c r="B55" s="9" t="s">
        <v>148</v>
      </c>
      <c r="W55" s="14">
        <v>0</v>
      </c>
      <c r="X55" s="15">
        <v>0</v>
      </c>
      <c r="Y55" s="15">
        <v>0</v>
      </c>
      <c r="Z55" s="14">
        <v>0</v>
      </c>
      <c r="AA55" s="15">
        <v>0</v>
      </c>
      <c r="AB55" s="15">
        <v>0</v>
      </c>
      <c r="AC55" s="14">
        <v>0</v>
      </c>
      <c r="AD55" s="15">
        <v>0</v>
      </c>
      <c r="AE55" s="15">
        <v>0</v>
      </c>
      <c r="AF55" s="14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</row>
    <row r="56" spans="1:39" x14ac:dyDescent="0.25">
      <c r="A56" s="5">
        <v>3199</v>
      </c>
      <c r="B56" s="9" t="s">
        <v>149</v>
      </c>
      <c r="W56" s="14">
        <v>0</v>
      </c>
      <c r="X56" s="15">
        <v>0</v>
      </c>
      <c r="Y56" s="15">
        <v>0</v>
      </c>
      <c r="Z56" s="14">
        <v>0</v>
      </c>
      <c r="AA56" s="15">
        <v>0</v>
      </c>
      <c r="AB56" s="15">
        <v>0</v>
      </c>
      <c r="AC56" s="14">
        <v>0</v>
      </c>
      <c r="AD56" s="15">
        <v>0</v>
      </c>
      <c r="AE56" s="15">
        <v>0</v>
      </c>
      <c r="AF56" s="14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</row>
    <row r="57" spans="1:39" x14ac:dyDescent="0.25">
      <c r="A57" s="5">
        <v>32</v>
      </c>
      <c r="B57" s="8" t="s">
        <v>150</v>
      </c>
      <c r="C57" s="12">
        <f t="shared" ref="C57:AH57" si="78">SUM(C58:C62)</f>
        <v>55100</v>
      </c>
      <c r="D57" s="12">
        <f t="shared" si="78"/>
        <v>125100</v>
      </c>
      <c r="E57" s="12">
        <f t="shared" si="78"/>
        <v>107701.66</v>
      </c>
      <c r="F57" s="12">
        <f t="shared" si="78"/>
        <v>37700</v>
      </c>
      <c r="G57" s="12">
        <f t="shared" si="78"/>
        <v>31904.55</v>
      </c>
      <c r="H57" s="12">
        <f t="shared" si="78"/>
        <v>32873.99</v>
      </c>
      <c r="I57" s="12">
        <f t="shared" si="78"/>
        <v>9596</v>
      </c>
      <c r="J57" s="12">
        <f t="shared" si="78"/>
        <v>64007.77</v>
      </c>
      <c r="K57" s="12">
        <f t="shared" si="78"/>
        <v>73299.7</v>
      </c>
      <c r="L57" s="12">
        <f t="shared" si="78"/>
        <v>16300</v>
      </c>
      <c r="M57" s="12">
        <f t="shared" si="78"/>
        <v>14681.81</v>
      </c>
      <c r="N57" s="12">
        <f t="shared" si="78"/>
        <v>14121.81</v>
      </c>
      <c r="O57" s="12">
        <f t="shared" si="78"/>
        <v>126000</v>
      </c>
      <c r="P57" s="12">
        <f t="shared" si="78"/>
        <v>52347.28</v>
      </c>
      <c r="Q57" s="12">
        <f t="shared" si="78"/>
        <v>9097.2799999999988</v>
      </c>
      <c r="R57" s="12">
        <f t="shared" si="78"/>
        <v>8000</v>
      </c>
      <c r="S57" s="12">
        <f t="shared" si="78"/>
        <v>81575.239999999991</v>
      </c>
      <c r="T57" s="12">
        <f t="shared" si="78"/>
        <v>69661.56</v>
      </c>
      <c r="U57" s="12">
        <f t="shared" si="78"/>
        <v>600</v>
      </c>
      <c r="V57" s="12">
        <f t="shared" si="78"/>
        <v>4100</v>
      </c>
      <c r="W57" s="12">
        <f t="shared" si="78"/>
        <v>20807.900000000001</v>
      </c>
      <c r="X57" s="12">
        <f t="shared" si="78"/>
        <v>2100</v>
      </c>
      <c r="Y57" s="12">
        <f t="shared" si="78"/>
        <v>35600</v>
      </c>
      <c r="Z57" s="12">
        <f t="shared" si="78"/>
        <v>45227.55</v>
      </c>
      <c r="AA57" s="12">
        <f t="shared" si="78"/>
        <v>14000</v>
      </c>
      <c r="AB57" s="12">
        <f t="shared" si="78"/>
        <v>12100</v>
      </c>
      <c r="AC57" s="12">
        <f t="shared" ref="AC57:AD57" si="79">SUM(AC58:AC62)</f>
        <v>2500</v>
      </c>
      <c r="AD57" s="12">
        <f t="shared" si="79"/>
        <v>0</v>
      </c>
      <c r="AE57" s="12">
        <f t="shared" si="78"/>
        <v>85000</v>
      </c>
      <c r="AF57" s="12">
        <f t="shared" si="78"/>
        <v>47500</v>
      </c>
      <c r="AG57" s="12">
        <f t="shared" si="78"/>
        <v>50000</v>
      </c>
      <c r="AH57" s="12">
        <f t="shared" si="78"/>
        <v>40000</v>
      </c>
      <c r="AI57" s="12">
        <f t="shared" ref="AI57:AL57" si="80">SUM(AI58:AI62)</f>
        <v>52100</v>
      </c>
      <c r="AJ57" s="12">
        <f t="shared" si="80"/>
        <v>0</v>
      </c>
      <c r="AK57" s="12">
        <f t="shared" ref="AK57" si="81">SUM(AK58:AK62)</f>
        <v>0</v>
      </c>
      <c r="AL57" s="12">
        <f t="shared" si="80"/>
        <v>0</v>
      </c>
      <c r="AM57" s="12">
        <f t="shared" ref="AM57" si="82">SUM(AM58:AM62)</f>
        <v>0</v>
      </c>
    </row>
    <row r="58" spans="1:39" x14ac:dyDescent="0.25">
      <c r="A58" s="5">
        <v>3201</v>
      </c>
      <c r="B58" s="9" t="s">
        <v>151</v>
      </c>
      <c r="W58" s="14">
        <v>0</v>
      </c>
      <c r="X58" s="15">
        <v>0</v>
      </c>
      <c r="Y58" s="15">
        <v>0</v>
      </c>
      <c r="Z58" s="14">
        <v>0</v>
      </c>
      <c r="AA58" s="15">
        <v>0</v>
      </c>
      <c r="AB58" s="15">
        <v>0</v>
      </c>
      <c r="AC58" s="14">
        <v>0</v>
      </c>
      <c r="AD58" s="15">
        <v>0</v>
      </c>
      <c r="AE58" s="15">
        <v>0</v>
      </c>
      <c r="AF58" s="14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</row>
    <row r="59" spans="1:39" x14ac:dyDescent="0.25">
      <c r="A59" s="5">
        <v>3202</v>
      </c>
      <c r="B59" s="9" t="s">
        <v>152</v>
      </c>
      <c r="U59" s="15">
        <v>100</v>
      </c>
      <c r="V59" s="15">
        <v>100</v>
      </c>
      <c r="W59" s="14">
        <v>0</v>
      </c>
      <c r="X59" s="15">
        <v>600</v>
      </c>
      <c r="Y59" s="15">
        <v>600</v>
      </c>
      <c r="Z59" s="14">
        <v>0</v>
      </c>
      <c r="AA59" s="15">
        <v>0</v>
      </c>
      <c r="AB59" s="15">
        <v>0</v>
      </c>
      <c r="AC59" s="14">
        <v>0</v>
      </c>
      <c r="AD59" s="15">
        <v>0</v>
      </c>
      <c r="AE59" s="15">
        <v>85000</v>
      </c>
      <c r="AF59" s="14">
        <v>45000</v>
      </c>
      <c r="AG59" s="15">
        <v>50000</v>
      </c>
      <c r="AH59" s="15">
        <v>40000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</row>
    <row r="60" spans="1:39" x14ac:dyDescent="0.25">
      <c r="A60" s="5">
        <v>3203</v>
      </c>
      <c r="B60" s="9" t="s">
        <v>153</v>
      </c>
      <c r="C60" s="15">
        <v>35000</v>
      </c>
      <c r="D60" s="15">
        <v>105000</v>
      </c>
      <c r="E60" s="15">
        <v>104289.2</v>
      </c>
      <c r="F60" s="15">
        <v>30000</v>
      </c>
      <c r="G60" s="15">
        <v>29904.55</v>
      </c>
      <c r="H60" s="15">
        <v>29904.55</v>
      </c>
      <c r="I60" s="15">
        <v>7000</v>
      </c>
      <c r="J60" s="15">
        <v>64007.77</v>
      </c>
      <c r="K60" s="15">
        <v>64007.77</v>
      </c>
      <c r="L60" s="15">
        <v>10000</v>
      </c>
      <c r="M60" s="15">
        <v>8381.81</v>
      </c>
      <c r="N60" s="15">
        <v>8381.81</v>
      </c>
      <c r="O60" s="15">
        <v>80000</v>
      </c>
      <c r="P60" s="15">
        <v>6347.28</v>
      </c>
      <c r="Q60" s="15">
        <v>6347.28</v>
      </c>
      <c r="R60" s="15">
        <v>5000</v>
      </c>
      <c r="S60" s="15">
        <v>61575.24</v>
      </c>
      <c r="T60" s="15">
        <v>61575.24</v>
      </c>
      <c r="W60" s="14">
        <v>0</v>
      </c>
      <c r="X60" s="15">
        <v>0</v>
      </c>
      <c r="Y60" s="15">
        <v>0</v>
      </c>
      <c r="Z60" s="14">
        <v>0</v>
      </c>
      <c r="AA60" s="15">
        <v>0</v>
      </c>
      <c r="AB60" s="15">
        <v>0</v>
      </c>
      <c r="AC60" s="14">
        <v>0</v>
      </c>
      <c r="AD60" s="15">
        <v>0</v>
      </c>
      <c r="AE60" s="15">
        <v>0</v>
      </c>
      <c r="AF60" s="14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</row>
    <row r="61" spans="1:39" x14ac:dyDescent="0.25">
      <c r="A61" s="5">
        <v>3204</v>
      </c>
      <c r="B61" s="9" t="s">
        <v>154</v>
      </c>
      <c r="W61" s="14">
        <v>0</v>
      </c>
      <c r="X61" s="15">
        <v>0</v>
      </c>
      <c r="Y61" s="15">
        <v>0</v>
      </c>
      <c r="Z61" s="14">
        <v>0</v>
      </c>
      <c r="AA61" s="15">
        <v>0</v>
      </c>
      <c r="AB61" s="15">
        <v>0</v>
      </c>
      <c r="AC61" s="14">
        <v>0</v>
      </c>
      <c r="AD61" s="15">
        <v>0</v>
      </c>
      <c r="AE61" s="15">
        <v>0</v>
      </c>
      <c r="AF61" s="14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</row>
    <row r="62" spans="1:39" x14ac:dyDescent="0.25">
      <c r="A62" s="5">
        <v>3205</v>
      </c>
      <c r="B62" s="9" t="s">
        <v>155</v>
      </c>
      <c r="C62" s="15">
        <v>20100</v>
      </c>
      <c r="D62" s="15">
        <v>20100</v>
      </c>
      <c r="E62" s="15">
        <v>3412.46</v>
      </c>
      <c r="F62" s="15">
        <v>7700</v>
      </c>
      <c r="G62" s="15">
        <v>2000</v>
      </c>
      <c r="H62" s="15">
        <v>2969.44</v>
      </c>
      <c r="I62" s="15">
        <v>2596</v>
      </c>
      <c r="J62" s="15">
        <v>0</v>
      </c>
      <c r="K62" s="15">
        <v>9291.93</v>
      </c>
      <c r="L62" s="15">
        <v>6300</v>
      </c>
      <c r="M62" s="15">
        <v>6300</v>
      </c>
      <c r="N62" s="15">
        <v>5740</v>
      </c>
      <c r="O62" s="15">
        <v>46000</v>
      </c>
      <c r="P62" s="15">
        <v>46000</v>
      </c>
      <c r="Q62" s="15">
        <v>2750</v>
      </c>
      <c r="R62" s="15">
        <v>3000</v>
      </c>
      <c r="S62" s="15">
        <v>20000</v>
      </c>
      <c r="T62" s="15">
        <v>8086.32</v>
      </c>
      <c r="U62" s="15">
        <v>500</v>
      </c>
      <c r="V62" s="15">
        <v>4000</v>
      </c>
      <c r="W62" s="14">
        <v>20807.900000000001</v>
      </c>
      <c r="X62" s="15">
        <v>1500</v>
      </c>
      <c r="Y62" s="15">
        <v>35000</v>
      </c>
      <c r="Z62" s="14">
        <v>45227.55</v>
      </c>
      <c r="AA62" s="15">
        <v>14000</v>
      </c>
      <c r="AB62" s="15">
        <v>12100</v>
      </c>
      <c r="AC62" s="14">
        <v>2500</v>
      </c>
      <c r="AD62" s="15">
        <v>0</v>
      </c>
      <c r="AE62" s="15">
        <v>0</v>
      </c>
      <c r="AF62" s="14">
        <v>2500</v>
      </c>
      <c r="AG62" s="15">
        <v>0</v>
      </c>
      <c r="AH62" s="15">
        <v>0</v>
      </c>
      <c r="AI62" s="15">
        <v>52100</v>
      </c>
      <c r="AJ62" s="15">
        <v>0</v>
      </c>
      <c r="AK62" s="15">
        <v>0</v>
      </c>
      <c r="AL62" s="15">
        <v>0</v>
      </c>
      <c r="AM62" s="15">
        <v>0</v>
      </c>
    </row>
    <row r="63" spans="1:39" x14ac:dyDescent="0.25">
      <c r="A63" s="5">
        <v>33</v>
      </c>
      <c r="B63" s="8" t="s">
        <v>156</v>
      </c>
      <c r="C63" s="12">
        <f t="shared" ref="C63:AH63" si="83">SUM(C64:C66)</f>
        <v>0</v>
      </c>
      <c r="D63" s="12">
        <f t="shared" si="83"/>
        <v>0</v>
      </c>
      <c r="E63" s="12">
        <f t="shared" si="83"/>
        <v>0</v>
      </c>
      <c r="F63" s="12">
        <f t="shared" si="83"/>
        <v>0</v>
      </c>
      <c r="G63" s="12">
        <f t="shared" si="83"/>
        <v>0</v>
      </c>
      <c r="H63" s="12">
        <f t="shared" si="83"/>
        <v>0</v>
      </c>
      <c r="I63" s="12">
        <f t="shared" si="83"/>
        <v>0</v>
      </c>
      <c r="J63" s="12">
        <f t="shared" si="83"/>
        <v>0</v>
      </c>
      <c r="K63" s="12">
        <f t="shared" si="83"/>
        <v>0</v>
      </c>
      <c r="L63" s="12">
        <f t="shared" si="83"/>
        <v>0</v>
      </c>
      <c r="M63" s="12">
        <f t="shared" si="83"/>
        <v>0</v>
      </c>
      <c r="N63" s="12">
        <f t="shared" si="83"/>
        <v>0</v>
      </c>
      <c r="O63" s="12">
        <f t="shared" si="83"/>
        <v>0</v>
      </c>
      <c r="P63" s="12">
        <f t="shared" si="83"/>
        <v>0</v>
      </c>
      <c r="Q63" s="12">
        <f t="shared" si="83"/>
        <v>0</v>
      </c>
      <c r="R63" s="12">
        <f t="shared" si="83"/>
        <v>0</v>
      </c>
      <c r="S63" s="12">
        <f t="shared" si="83"/>
        <v>0</v>
      </c>
      <c r="T63" s="12">
        <f t="shared" si="83"/>
        <v>0</v>
      </c>
      <c r="U63" s="12">
        <f t="shared" si="83"/>
        <v>0</v>
      </c>
      <c r="V63" s="12">
        <f t="shared" si="83"/>
        <v>0</v>
      </c>
      <c r="W63" s="12">
        <f t="shared" si="83"/>
        <v>0</v>
      </c>
      <c r="X63" s="12">
        <f t="shared" si="83"/>
        <v>0</v>
      </c>
      <c r="Y63" s="12">
        <f t="shared" si="83"/>
        <v>0</v>
      </c>
      <c r="Z63" s="12">
        <f t="shared" si="83"/>
        <v>0</v>
      </c>
      <c r="AA63" s="12">
        <f t="shared" si="83"/>
        <v>0</v>
      </c>
      <c r="AB63" s="12">
        <f t="shared" si="83"/>
        <v>5370.04</v>
      </c>
      <c r="AC63" s="12">
        <f t="shared" ref="AC63:AD63" si="84">SUM(AC64:AC66)</f>
        <v>5370.04</v>
      </c>
      <c r="AD63" s="12">
        <f t="shared" si="84"/>
        <v>0</v>
      </c>
      <c r="AE63" s="12">
        <f t="shared" si="83"/>
        <v>0</v>
      </c>
      <c r="AF63" s="12">
        <f t="shared" si="83"/>
        <v>0</v>
      </c>
      <c r="AG63" s="12">
        <f t="shared" si="83"/>
        <v>0</v>
      </c>
      <c r="AH63" s="12">
        <f t="shared" si="83"/>
        <v>0</v>
      </c>
      <c r="AI63" s="12">
        <f t="shared" ref="AI63:AL63" si="85">SUM(AI64:AI66)</f>
        <v>0</v>
      </c>
      <c r="AJ63" s="12">
        <f t="shared" si="85"/>
        <v>0</v>
      </c>
      <c r="AK63" s="12">
        <f t="shared" ref="AK63" si="86">SUM(AK64:AK66)</f>
        <v>0</v>
      </c>
      <c r="AL63" s="12">
        <f t="shared" si="85"/>
        <v>0</v>
      </c>
      <c r="AM63" s="12">
        <f t="shared" ref="AM63" si="87">SUM(AM64:AM66)</f>
        <v>0</v>
      </c>
    </row>
    <row r="64" spans="1:39" x14ac:dyDescent="0.25">
      <c r="A64" s="5">
        <v>3301</v>
      </c>
      <c r="B64" s="9" t="s">
        <v>157</v>
      </c>
      <c r="W64" s="14">
        <v>0</v>
      </c>
      <c r="X64" s="15">
        <v>0</v>
      </c>
      <c r="Y64" s="15">
        <v>0</v>
      </c>
      <c r="Z64" s="14">
        <v>0</v>
      </c>
      <c r="AA64" s="15">
        <v>0</v>
      </c>
      <c r="AB64" s="15">
        <v>0</v>
      </c>
      <c r="AC64" s="14">
        <v>0</v>
      </c>
      <c r="AD64" s="15">
        <v>0</v>
      </c>
      <c r="AE64" s="15">
        <v>0</v>
      </c>
      <c r="AF64" s="14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</row>
    <row r="65" spans="1:39" x14ac:dyDescent="0.25">
      <c r="A65" s="5">
        <v>3302</v>
      </c>
      <c r="B65" s="9" t="s">
        <v>158</v>
      </c>
      <c r="W65" s="14">
        <v>0</v>
      </c>
      <c r="X65" s="15">
        <v>0</v>
      </c>
      <c r="Y65" s="15">
        <v>0</v>
      </c>
      <c r="Z65" s="14">
        <v>0</v>
      </c>
      <c r="AA65" s="15">
        <v>0</v>
      </c>
      <c r="AB65" s="15">
        <v>5370.04</v>
      </c>
      <c r="AC65" s="14">
        <v>5370.04</v>
      </c>
      <c r="AD65" s="15">
        <v>0</v>
      </c>
      <c r="AE65" s="15">
        <v>0</v>
      </c>
      <c r="AF65" s="14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</row>
    <row r="66" spans="1:39" x14ac:dyDescent="0.25">
      <c r="A66" s="5">
        <v>3303</v>
      </c>
      <c r="B66" s="9" t="s">
        <v>159</v>
      </c>
      <c r="W66" s="14">
        <v>0</v>
      </c>
      <c r="X66" s="15">
        <v>0</v>
      </c>
      <c r="Y66" s="15">
        <v>0</v>
      </c>
      <c r="Z66" s="14">
        <v>0</v>
      </c>
      <c r="AA66" s="15">
        <v>0</v>
      </c>
      <c r="AB66" s="15">
        <v>0</v>
      </c>
      <c r="AC66" s="14">
        <v>0</v>
      </c>
      <c r="AD66" s="15">
        <v>0</v>
      </c>
      <c r="AE66" s="15">
        <v>0</v>
      </c>
      <c r="AF66" s="14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</row>
    <row r="67" spans="1:39" x14ac:dyDescent="0.25">
      <c r="A67" s="5">
        <v>4</v>
      </c>
      <c r="B67" s="7" t="s">
        <v>160</v>
      </c>
      <c r="C67" s="11">
        <f t="shared" ref="C67:D67" si="88">C68+C73</f>
        <v>119000</v>
      </c>
      <c r="D67" s="11">
        <f t="shared" si="88"/>
        <v>271200</v>
      </c>
      <c r="E67" s="11">
        <f t="shared" ref="E67:K67" si="89">E68+E73</f>
        <v>328040.46000000002</v>
      </c>
      <c r="F67" s="11">
        <f t="shared" si="89"/>
        <v>85300</v>
      </c>
      <c r="G67" s="25">
        <f t="shared" ref="G67" si="90">G68+G73</f>
        <v>107874.4</v>
      </c>
      <c r="H67" s="25">
        <f t="shared" si="89"/>
        <v>287496.34999999998</v>
      </c>
      <c r="I67" s="11">
        <f t="shared" si="89"/>
        <v>92790</v>
      </c>
      <c r="J67" s="11">
        <f t="shared" si="89"/>
        <v>157356.83000000002</v>
      </c>
      <c r="K67" s="11">
        <f t="shared" si="89"/>
        <v>260290.53999999998</v>
      </c>
      <c r="L67" s="11">
        <f t="shared" ref="L67:P67" si="91">L68+L73</f>
        <v>92415</v>
      </c>
      <c r="M67" s="11">
        <f t="shared" ref="M67" si="92">M68+M73</f>
        <v>620550.64</v>
      </c>
      <c r="N67" s="11">
        <f t="shared" si="91"/>
        <v>644377.29999999993</v>
      </c>
      <c r="O67" s="11">
        <f t="shared" ref="O67" si="93">O68+O73</f>
        <v>339320</v>
      </c>
      <c r="P67" s="11">
        <f t="shared" si="91"/>
        <v>339320</v>
      </c>
      <c r="Q67" s="11">
        <f t="shared" ref="Q67:R67" si="94">Q68+Q73</f>
        <v>500231.64000000007</v>
      </c>
      <c r="R67" s="11">
        <f t="shared" si="94"/>
        <v>285400</v>
      </c>
      <c r="S67" s="11">
        <f t="shared" ref="S67:T67" si="95">S68+S73</f>
        <v>231900.4</v>
      </c>
      <c r="T67" s="11">
        <f t="shared" si="95"/>
        <v>549131.15</v>
      </c>
      <c r="U67" s="11">
        <f t="shared" ref="U67:X67" si="96">U68+U73</f>
        <v>203894.72</v>
      </c>
      <c r="V67" s="11">
        <f t="shared" ref="V67" si="97">V68+V73</f>
        <v>414133.35</v>
      </c>
      <c r="W67" s="11">
        <f t="shared" si="96"/>
        <v>604754.37</v>
      </c>
      <c r="X67" s="11">
        <f t="shared" si="96"/>
        <v>323050</v>
      </c>
      <c r="Y67" s="11">
        <f t="shared" ref="Y67" si="98">Y68+Y73</f>
        <v>859706.7</v>
      </c>
      <c r="Z67" s="11">
        <f t="shared" ref="Z67:AA67" si="99">Z68+Z73</f>
        <v>784792.45000000007</v>
      </c>
      <c r="AA67" s="11">
        <f t="shared" si="99"/>
        <v>406000</v>
      </c>
      <c r="AB67" s="11">
        <f t="shared" ref="AB67:AC67" si="100">AB68+AB73</f>
        <v>415068.91000000003</v>
      </c>
      <c r="AC67" s="11">
        <f t="shared" si="100"/>
        <v>358832</v>
      </c>
      <c r="AD67" s="11">
        <f t="shared" ref="AD67:AF67" si="101">AD68+AD73</f>
        <v>332000</v>
      </c>
      <c r="AE67" s="11">
        <f t="shared" si="101"/>
        <v>352000</v>
      </c>
      <c r="AF67" s="11">
        <f t="shared" si="101"/>
        <v>1127969.03</v>
      </c>
      <c r="AG67" s="11">
        <f t="shared" ref="AG67:AH67" si="102">AG68+AG73</f>
        <v>361000</v>
      </c>
      <c r="AH67" s="11">
        <f t="shared" si="102"/>
        <v>370311.57999999996</v>
      </c>
      <c r="AI67" s="11">
        <f t="shared" ref="AI67:AL67" si="103">AI68+AI73</f>
        <v>1087335.6200000001</v>
      </c>
      <c r="AJ67" s="11">
        <f t="shared" si="103"/>
        <v>345000</v>
      </c>
      <c r="AK67" s="11">
        <f t="shared" ref="AK67" si="104">AK68+AK73</f>
        <v>1301837</v>
      </c>
      <c r="AL67" s="11">
        <f t="shared" si="103"/>
        <v>2190455.3200000003</v>
      </c>
      <c r="AM67" s="11">
        <f t="shared" ref="AM67" si="105">AM68+AM73</f>
        <v>1111200</v>
      </c>
    </row>
    <row r="68" spans="1:39" x14ac:dyDescent="0.25">
      <c r="A68" s="5">
        <v>41</v>
      </c>
      <c r="B68" s="8" t="s">
        <v>161</v>
      </c>
      <c r="C68" s="12">
        <f t="shared" ref="C68:AH68" si="106">SUM(C69:C72)</f>
        <v>53000</v>
      </c>
      <c r="D68" s="12">
        <f t="shared" si="106"/>
        <v>203200</v>
      </c>
      <c r="E68" s="12">
        <f t="shared" si="106"/>
        <v>270033.14</v>
      </c>
      <c r="F68" s="12">
        <f t="shared" si="106"/>
        <v>26300</v>
      </c>
      <c r="G68" s="12">
        <f t="shared" si="106"/>
        <v>48274.400000000001</v>
      </c>
      <c r="H68" s="12">
        <f t="shared" si="106"/>
        <v>242184.8</v>
      </c>
      <c r="I68" s="12">
        <f t="shared" si="106"/>
        <v>27300</v>
      </c>
      <c r="J68" s="12">
        <f t="shared" si="106"/>
        <v>61028.05</v>
      </c>
      <c r="K68" s="12">
        <f t="shared" si="106"/>
        <v>155191.51999999999</v>
      </c>
      <c r="L68" s="12">
        <f t="shared" si="106"/>
        <v>29265</v>
      </c>
      <c r="M68" s="12">
        <f t="shared" si="106"/>
        <v>528000.64</v>
      </c>
      <c r="N68" s="12">
        <f t="shared" si="106"/>
        <v>573393.77999999991</v>
      </c>
      <c r="O68" s="12">
        <f t="shared" si="106"/>
        <v>220320</v>
      </c>
      <c r="P68" s="12">
        <f t="shared" si="106"/>
        <v>220320</v>
      </c>
      <c r="Q68" s="12">
        <f t="shared" si="106"/>
        <v>290445.12000000005</v>
      </c>
      <c r="R68" s="12">
        <f t="shared" si="106"/>
        <v>155500</v>
      </c>
      <c r="S68" s="12">
        <f t="shared" si="106"/>
        <v>72400</v>
      </c>
      <c r="T68" s="12">
        <f t="shared" si="106"/>
        <v>99835.3</v>
      </c>
      <c r="U68" s="12">
        <f t="shared" si="106"/>
        <v>58440</v>
      </c>
      <c r="V68" s="12">
        <f t="shared" si="106"/>
        <v>131178.54</v>
      </c>
      <c r="W68" s="12">
        <f t="shared" si="106"/>
        <v>168168.4</v>
      </c>
      <c r="X68" s="12">
        <f t="shared" si="106"/>
        <v>60000</v>
      </c>
      <c r="Y68" s="12">
        <f t="shared" si="106"/>
        <v>595756.69999999995</v>
      </c>
      <c r="Z68" s="12">
        <f t="shared" si="106"/>
        <v>650856.82000000007</v>
      </c>
      <c r="AA68" s="12">
        <f t="shared" si="106"/>
        <v>160000</v>
      </c>
      <c r="AB68" s="12">
        <f t="shared" si="106"/>
        <v>215267.14</v>
      </c>
      <c r="AC68" s="12">
        <f t="shared" ref="AC68:AD68" si="107">SUM(AC69:AC72)</f>
        <v>219694.48</v>
      </c>
      <c r="AD68" s="12">
        <f t="shared" si="107"/>
        <v>102000</v>
      </c>
      <c r="AE68" s="12">
        <f t="shared" si="106"/>
        <v>122000</v>
      </c>
      <c r="AF68" s="12">
        <f t="shared" si="106"/>
        <v>977951.23</v>
      </c>
      <c r="AG68" s="12">
        <f t="shared" si="106"/>
        <v>125000</v>
      </c>
      <c r="AH68" s="12">
        <f t="shared" si="106"/>
        <v>150311.57999999999</v>
      </c>
      <c r="AI68" s="12">
        <f t="shared" ref="AI68:AL68" si="108">SUM(AI69:AI72)</f>
        <v>843492.39</v>
      </c>
      <c r="AJ68" s="12">
        <f t="shared" si="108"/>
        <v>125000</v>
      </c>
      <c r="AK68" s="12">
        <f t="shared" ref="AK68" si="109">SUM(AK69:AK72)</f>
        <v>125037</v>
      </c>
      <c r="AL68" s="12">
        <f t="shared" si="108"/>
        <v>904111.52</v>
      </c>
      <c r="AM68" s="12">
        <f t="shared" ref="AM68" si="110">SUM(AM69:AM72)</f>
        <v>125000</v>
      </c>
    </row>
    <row r="69" spans="1:39" x14ac:dyDescent="0.25">
      <c r="A69" s="5">
        <v>4101</v>
      </c>
      <c r="B69" s="9" t="s">
        <v>162</v>
      </c>
      <c r="W69" s="14">
        <v>0</v>
      </c>
      <c r="X69" s="15">
        <v>0</v>
      </c>
      <c r="Y69" s="15">
        <v>35390.699999999997</v>
      </c>
      <c r="Z69" s="14">
        <v>35390.699999999997</v>
      </c>
      <c r="AA69" s="15">
        <v>0</v>
      </c>
      <c r="AB69" s="15">
        <v>0</v>
      </c>
      <c r="AC69" s="14">
        <v>0</v>
      </c>
      <c r="AD69" s="15">
        <v>0</v>
      </c>
      <c r="AE69" s="15">
        <v>0</v>
      </c>
      <c r="AF69" s="14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</row>
    <row r="70" spans="1:39" x14ac:dyDescent="0.25">
      <c r="A70" s="5">
        <v>4103</v>
      </c>
      <c r="B70" s="9" t="s">
        <v>163</v>
      </c>
      <c r="D70" s="15">
        <v>2200</v>
      </c>
      <c r="E70" s="15">
        <v>3179.13</v>
      </c>
      <c r="G70" s="15">
        <v>174.4</v>
      </c>
      <c r="H70" s="15">
        <v>174.4</v>
      </c>
      <c r="I70" s="15">
        <v>0</v>
      </c>
      <c r="L70" s="15">
        <v>4265</v>
      </c>
      <c r="M70" s="15">
        <v>3000.64</v>
      </c>
      <c r="N70" s="15">
        <v>3000.64</v>
      </c>
      <c r="O70" s="15">
        <v>3000</v>
      </c>
      <c r="P70" s="15">
        <v>3000</v>
      </c>
      <c r="Q70" s="15">
        <v>2544.58</v>
      </c>
      <c r="R70" s="15">
        <v>5500</v>
      </c>
      <c r="S70" s="15">
        <v>2000</v>
      </c>
      <c r="T70" s="15">
        <v>1866.68</v>
      </c>
      <c r="W70" s="14">
        <v>0</v>
      </c>
      <c r="X70" s="15">
        <v>0</v>
      </c>
      <c r="Y70" s="15">
        <v>0</v>
      </c>
      <c r="Z70" s="14">
        <v>0</v>
      </c>
      <c r="AA70" s="15">
        <v>0</v>
      </c>
      <c r="AB70" s="15">
        <v>0</v>
      </c>
      <c r="AC70" s="14">
        <v>0</v>
      </c>
      <c r="AD70" s="15">
        <v>0</v>
      </c>
      <c r="AE70" s="15">
        <v>0</v>
      </c>
      <c r="AF70" s="14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</row>
    <row r="71" spans="1:39" x14ac:dyDescent="0.25">
      <c r="A71" s="5">
        <v>4198</v>
      </c>
      <c r="B71" s="9" t="s">
        <v>164</v>
      </c>
      <c r="C71" s="15">
        <v>43000</v>
      </c>
      <c r="D71" s="15">
        <v>200000</v>
      </c>
      <c r="E71" s="15">
        <v>243305.47</v>
      </c>
      <c r="F71" s="15">
        <v>26300</v>
      </c>
      <c r="G71" s="15">
        <v>47500</v>
      </c>
      <c r="H71" s="15">
        <v>241429.38</v>
      </c>
      <c r="I71" s="15">
        <v>27300</v>
      </c>
      <c r="J71" s="15">
        <v>61000</v>
      </c>
      <c r="K71" s="15">
        <v>155163.47</v>
      </c>
      <c r="L71" s="15">
        <v>25000</v>
      </c>
      <c r="M71" s="15">
        <v>525000</v>
      </c>
      <c r="N71" s="15">
        <v>569784.94999999995</v>
      </c>
      <c r="O71" s="15">
        <v>217320</v>
      </c>
      <c r="P71" s="15">
        <v>217320</v>
      </c>
      <c r="Q71" s="15">
        <v>286660.28000000003</v>
      </c>
      <c r="R71" s="15">
        <v>150000</v>
      </c>
      <c r="S71" s="15">
        <v>60000</v>
      </c>
      <c r="T71" s="15">
        <v>83252.38</v>
      </c>
      <c r="U71" s="15">
        <v>58440</v>
      </c>
      <c r="V71" s="15">
        <v>100000</v>
      </c>
      <c r="W71" s="14">
        <v>129989.85999999999</v>
      </c>
      <c r="X71" s="15">
        <v>60000</v>
      </c>
      <c r="Y71" s="15">
        <v>560000</v>
      </c>
      <c r="Z71" s="14">
        <v>181113.73</v>
      </c>
      <c r="AA71" s="15">
        <v>150000</v>
      </c>
      <c r="AB71" s="15">
        <v>200000</v>
      </c>
      <c r="AC71" s="14">
        <v>161935.67000000001</v>
      </c>
      <c r="AD71" s="15">
        <v>100000</v>
      </c>
      <c r="AE71" s="15">
        <v>120000</v>
      </c>
      <c r="AF71" s="14">
        <v>195609.73</v>
      </c>
      <c r="AG71" s="15">
        <v>125000</v>
      </c>
      <c r="AH71" s="15">
        <v>150000</v>
      </c>
      <c r="AI71" s="15">
        <v>117267.15</v>
      </c>
      <c r="AJ71" s="15">
        <v>125000</v>
      </c>
      <c r="AK71" s="15">
        <v>125000</v>
      </c>
      <c r="AL71" s="15">
        <v>173145.09</v>
      </c>
      <c r="AM71" s="15">
        <v>125000</v>
      </c>
    </row>
    <row r="72" spans="1:39" x14ac:dyDescent="0.25">
      <c r="A72" s="5">
        <v>4199</v>
      </c>
      <c r="B72" s="9" t="s">
        <v>165</v>
      </c>
      <c r="C72" s="15">
        <v>10000</v>
      </c>
      <c r="D72" s="15">
        <v>1000</v>
      </c>
      <c r="E72" s="15">
        <v>23548.54</v>
      </c>
      <c r="G72" s="15">
        <v>600</v>
      </c>
      <c r="H72" s="15">
        <v>581.02</v>
      </c>
      <c r="I72" s="15">
        <v>0</v>
      </c>
      <c r="J72" s="15">
        <v>28.049999999999997</v>
      </c>
      <c r="K72" s="15">
        <v>28.049999999999997</v>
      </c>
      <c r="N72" s="15">
        <v>608.19000000000005</v>
      </c>
      <c r="Q72" s="15">
        <v>1240.26</v>
      </c>
      <c r="S72" s="15">
        <v>10400</v>
      </c>
      <c r="T72" s="15">
        <v>14716.24</v>
      </c>
      <c r="V72" s="15">
        <v>31178.54</v>
      </c>
      <c r="W72" s="14">
        <v>38178.54</v>
      </c>
      <c r="X72" s="15">
        <v>0</v>
      </c>
      <c r="Y72" s="15">
        <v>366</v>
      </c>
      <c r="Z72" s="14">
        <v>434352.39</v>
      </c>
      <c r="AA72" s="15">
        <v>10000</v>
      </c>
      <c r="AB72" s="15">
        <v>15267.14</v>
      </c>
      <c r="AC72" s="14">
        <v>57758.81</v>
      </c>
      <c r="AD72" s="15">
        <v>2000</v>
      </c>
      <c r="AE72" s="15">
        <v>2000</v>
      </c>
      <c r="AF72" s="14">
        <v>782341.5</v>
      </c>
      <c r="AG72" s="15">
        <v>0</v>
      </c>
      <c r="AH72" s="15">
        <v>311.58</v>
      </c>
      <c r="AI72" s="15">
        <v>726225.24</v>
      </c>
      <c r="AJ72" s="15">
        <v>0</v>
      </c>
      <c r="AK72" s="15">
        <v>37</v>
      </c>
      <c r="AL72" s="15">
        <v>730966.43</v>
      </c>
      <c r="AM72" s="15">
        <v>0</v>
      </c>
    </row>
    <row r="73" spans="1:39" x14ac:dyDescent="0.25">
      <c r="A73" s="5">
        <v>42</v>
      </c>
      <c r="B73" s="8" t="s">
        <v>166</v>
      </c>
      <c r="C73" s="12">
        <f t="shared" ref="C73:AH73" si="111">SUM(C74:C79)</f>
        <v>66000</v>
      </c>
      <c r="D73" s="12">
        <f t="shared" si="111"/>
        <v>68000</v>
      </c>
      <c r="E73" s="12">
        <f t="shared" si="111"/>
        <v>58007.32</v>
      </c>
      <c r="F73" s="12">
        <f t="shared" si="111"/>
        <v>59000</v>
      </c>
      <c r="G73" s="12">
        <f t="shared" si="111"/>
        <v>59600</v>
      </c>
      <c r="H73" s="12">
        <f t="shared" si="111"/>
        <v>45311.55</v>
      </c>
      <c r="I73" s="12">
        <f t="shared" si="111"/>
        <v>65490</v>
      </c>
      <c r="J73" s="12">
        <f t="shared" si="111"/>
        <v>96328.78</v>
      </c>
      <c r="K73" s="12">
        <f t="shared" si="111"/>
        <v>105099.01999999999</v>
      </c>
      <c r="L73" s="12">
        <f t="shared" si="111"/>
        <v>63150</v>
      </c>
      <c r="M73" s="12">
        <f t="shared" si="111"/>
        <v>92550</v>
      </c>
      <c r="N73" s="12">
        <f t="shared" si="111"/>
        <v>70983.520000000004</v>
      </c>
      <c r="O73" s="12">
        <f t="shared" si="111"/>
        <v>119000</v>
      </c>
      <c r="P73" s="12">
        <f t="shared" si="111"/>
        <v>119000</v>
      </c>
      <c r="Q73" s="12">
        <f t="shared" si="111"/>
        <v>209786.52000000002</v>
      </c>
      <c r="R73" s="12">
        <f t="shared" si="111"/>
        <v>129900</v>
      </c>
      <c r="S73" s="12">
        <f t="shared" si="111"/>
        <v>159500.4</v>
      </c>
      <c r="T73" s="12">
        <f t="shared" si="111"/>
        <v>449295.85000000003</v>
      </c>
      <c r="U73" s="12">
        <f t="shared" si="111"/>
        <v>145454.72</v>
      </c>
      <c r="V73" s="12">
        <f t="shared" si="111"/>
        <v>282954.81</v>
      </c>
      <c r="W73" s="12">
        <f t="shared" si="111"/>
        <v>436585.97</v>
      </c>
      <c r="X73" s="12">
        <f t="shared" si="111"/>
        <v>263050</v>
      </c>
      <c r="Y73" s="12">
        <f t="shared" si="111"/>
        <v>263950</v>
      </c>
      <c r="Z73" s="12">
        <f t="shared" si="111"/>
        <v>133935.63</v>
      </c>
      <c r="AA73" s="12">
        <f t="shared" si="111"/>
        <v>246000</v>
      </c>
      <c r="AB73" s="12">
        <f t="shared" si="111"/>
        <v>199801.77000000002</v>
      </c>
      <c r="AC73" s="12">
        <f t="shared" ref="AC73:AD73" si="112">SUM(AC74:AC79)</f>
        <v>139137.52000000002</v>
      </c>
      <c r="AD73" s="12">
        <f t="shared" si="112"/>
        <v>230000</v>
      </c>
      <c r="AE73" s="12">
        <f t="shared" si="111"/>
        <v>230000</v>
      </c>
      <c r="AF73" s="12">
        <f t="shared" si="111"/>
        <v>150017.79999999999</v>
      </c>
      <c r="AG73" s="12">
        <f t="shared" si="111"/>
        <v>236000</v>
      </c>
      <c r="AH73" s="12">
        <f t="shared" si="111"/>
        <v>220000</v>
      </c>
      <c r="AI73" s="12">
        <f t="shared" ref="AI73:AL73" si="113">SUM(AI74:AI79)</f>
        <v>243843.23</v>
      </c>
      <c r="AJ73" s="12">
        <f t="shared" si="113"/>
        <v>220000</v>
      </c>
      <c r="AK73" s="12">
        <f t="shared" ref="AK73" si="114">SUM(AK74:AK79)</f>
        <v>1176800</v>
      </c>
      <c r="AL73" s="12">
        <f t="shared" si="113"/>
        <v>1286343.8</v>
      </c>
      <c r="AM73" s="12">
        <f t="shared" ref="AM73" si="115">SUM(AM74:AM79)</f>
        <v>986200</v>
      </c>
    </row>
    <row r="74" spans="1:39" x14ac:dyDescent="0.25">
      <c r="A74" s="5">
        <v>4201</v>
      </c>
      <c r="B74" s="9" t="s">
        <v>167</v>
      </c>
      <c r="W74" s="14">
        <v>0</v>
      </c>
      <c r="X74" s="15">
        <v>0</v>
      </c>
      <c r="Y74" s="15">
        <v>0</v>
      </c>
      <c r="Z74" s="14">
        <v>0</v>
      </c>
      <c r="AA74" s="15">
        <v>0</v>
      </c>
      <c r="AB74" s="15">
        <v>0</v>
      </c>
      <c r="AC74" s="14">
        <v>0</v>
      </c>
      <c r="AD74" s="15">
        <v>0</v>
      </c>
      <c r="AE74" s="15">
        <v>0</v>
      </c>
      <c r="AF74" s="14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</row>
    <row r="75" spans="1:39" x14ac:dyDescent="0.25">
      <c r="A75" s="5">
        <v>4202</v>
      </c>
      <c r="B75" s="9" t="s">
        <v>168</v>
      </c>
      <c r="C75" s="15">
        <v>24000</v>
      </c>
      <c r="D75" s="15">
        <v>24000</v>
      </c>
      <c r="E75" s="15">
        <v>12063.37</v>
      </c>
      <c r="F75" s="15">
        <v>24000</v>
      </c>
      <c r="G75" s="15">
        <v>20600</v>
      </c>
      <c r="H75" s="15">
        <v>10253.870000000001</v>
      </c>
      <c r="I75" s="15">
        <v>33480</v>
      </c>
      <c r="J75" s="15">
        <v>30796.53</v>
      </c>
      <c r="K75" s="15">
        <v>30796.53</v>
      </c>
      <c r="L75" s="15">
        <v>20550</v>
      </c>
      <c r="M75" s="15">
        <v>30550</v>
      </c>
      <c r="N75" s="15">
        <v>20507.759999999998</v>
      </c>
      <c r="O75" s="15">
        <v>71000</v>
      </c>
      <c r="P75" s="15">
        <v>71000</v>
      </c>
      <c r="Q75" s="15">
        <v>77729.240000000005</v>
      </c>
      <c r="R75" s="15">
        <v>81500</v>
      </c>
      <c r="S75" s="15">
        <v>81500</v>
      </c>
      <c r="T75" s="15">
        <v>116956.94</v>
      </c>
      <c r="U75" s="15">
        <v>75454.720000000001</v>
      </c>
      <c r="V75" s="15">
        <v>75454.720000000001</v>
      </c>
      <c r="W75" s="14">
        <v>54756.56</v>
      </c>
      <c r="X75" s="15">
        <v>75550</v>
      </c>
      <c r="Y75" s="15">
        <v>75450</v>
      </c>
      <c r="Z75" s="14">
        <v>58635.75</v>
      </c>
      <c r="AA75" s="15">
        <v>125400</v>
      </c>
      <c r="AB75" s="15">
        <v>125400</v>
      </c>
      <c r="AC75" s="14">
        <v>66108.649999999994</v>
      </c>
      <c r="AD75" s="15">
        <v>160000</v>
      </c>
      <c r="AE75" s="15">
        <v>160000</v>
      </c>
      <c r="AF75" s="14">
        <v>104954.22</v>
      </c>
      <c r="AG75" s="15">
        <v>166000</v>
      </c>
      <c r="AH75" s="15">
        <v>150000</v>
      </c>
      <c r="AI75" s="15">
        <v>141813.84</v>
      </c>
      <c r="AJ75" s="15">
        <v>170000</v>
      </c>
      <c r="AK75" s="15">
        <v>170000</v>
      </c>
      <c r="AL75" s="15">
        <v>217520.28</v>
      </c>
      <c r="AM75" s="15">
        <v>180000</v>
      </c>
    </row>
    <row r="76" spans="1:39" x14ac:dyDescent="0.25">
      <c r="A76" s="5">
        <v>4203</v>
      </c>
      <c r="B76" s="9" t="s">
        <v>169</v>
      </c>
      <c r="W76" s="14">
        <v>0</v>
      </c>
      <c r="X76" s="15">
        <v>0</v>
      </c>
      <c r="Y76" s="15">
        <v>0</v>
      </c>
      <c r="Z76" s="14">
        <v>0</v>
      </c>
      <c r="AA76" s="15">
        <v>0</v>
      </c>
      <c r="AB76" s="15">
        <v>0</v>
      </c>
      <c r="AC76" s="14">
        <v>0</v>
      </c>
      <c r="AD76" s="15">
        <v>0</v>
      </c>
      <c r="AE76" s="15">
        <v>0</v>
      </c>
      <c r="AF76" s="14">
        <v>28.14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</row>
    <row r="77" spans="1:39" x14ac:dyDescent="0.25">
      <c r="A77" s="5">
        <v>4204</v>
      </c>
      <c r="B77" s="9" t="s">
        <v>170</v>
      </c>
      <c r="C77" s="15">
        <v>12000</v>
      </c>
      <c r="D77" s="15">
        <v>14000</v>
      </c>
      <c r="E77" s="15">
        <v>17901.95</v>
      </c>
      <c r="F77" s="15">
        <v>9000</v>
      </c>
      <c r="G77" s="15">
        <v>13000</v>
      </c>
      <c r="H77" s="15">
        <v>11688.42</v>
      </c>
      <c r="I77" s="15">
        <v>8010</v>
      </c>
      <c r="J77" s="15">
        <v>25000</v>
      </c>
      <c r="K77" s="15">
        <v>25462</v>
      </c>
      <c r="L77" s="15">
        <v>7600</v>
      </c>
      <c r="M77" s="15">
        <v>7000</v>
      </c>
      <c r="N77" s="15">
        <v>6304.79</v>
      </c>
      <c r="O77" s="15">
        <v>5400</v>
      </c>
      <c r="P77" s="15">
        <v>5400</v>
      </c>
      <c r="Q77" s="15">
        <v>5935.67</v>
      </c>
      <c r="R77" s="15">
        <v>5400</v>
      </c>
      <c r="S77" s="15">
        <v>8000</v>
      </c>
      <c r="T77" s="15">
        <v>7616.77</v>
      </c>
      <c r="U77" s="15">
        <v>7500</v>
      </c>
      <c r="V77" s="15">
        <v>7500</v>
      </c>
      <c r="W77" s="14">
        <v>8399.6</v>
      </c>
      <c r="X77" s="15">
        <v>7500</v>
      </c>
      <c r="Y77" s="15">
        <v>8500</v>
      </c>
      <c r="Z77" s="14">
        <v>10395.33</v>
      </c>
      <c r="AA77" s="15">
        <v>10600</v>
      </c>
      <c r="AB77" s="15">
        <v>8600</v>
      </c>
      <c r="AC77" s="14">
        <v>7227.1</v>
      </c>
      <c r="AD77" s="15">
        <v>7000</v>
      </c>
      <c r="AE77" s="15">
        <v>7000</v>
      </c>
      <c r="AF77" s="14">
        <v>7199.84</v>
      </c>
      <c r="AG77" s="15">
        <v>7000</v>
      </c>
      <c r="AH77" s="15">
        <v>7000</v>
      </c>
      <c r="AI77" s="15">
        <v>6914.23</v>
      </c>
      <c r="AJ77" s="15">
        <v>6800</v>
      </c>
      <c r="AK77" s="15">
        <v>6800</v>
      </c>
      <c r="AM77" s="15">
        <v>6200</v>
      </c>
    </row>
    <row r="78" spans="1:39" x14ac:dyDescent="0.25">
      <c r="A78" s="5">
        <v>4205</v>
      </c>
      <c r="B78" s="9" t="s">
        <v>171</v>
      </c>
      <c r="C78" s="15">
        <v>30000</v>
      </c>
      <c r="D78" s="15">
        <v>30000</v>
      </c>
      <c r="E78" s="15">
        <v>28042</v>
      </c>
      <c r="F78" s="15">
        <v>26000</v>
      </c>
      <c r="G78" s="15">
        <v>26000</v>
      </c>
      <c r="H78" s="15">
        <v>23369.26</v>
      </c>
      <c r="I78" s="15">
        <v>24000</v>
      </c>
      <c r="J78" s="15">
        <v>40532.25</v>
      </c>
      <c r="K78" s="15">
        <v>48840.49</v>
      </c>
      <c r="L78" s="15">
        <v>35000</v>
      </c>
      <c r="M78" s="15">
        <v>55000</v>
      </c>
      <c r="N78" s="15">
        <v>44170.97</v>
      </c>
      <c r="O78" s="15">
        <v>42600</v>
      </c>
      <c r="P78" s="15">
        <v>42600</v>
      </c>
      <c r="Q78" s="15">
        <v>126121.61</v>
      </c>
      <c r="R78" s="15">
        <v>43000</v>
      </c>
      <c r="S78" s="15">
        <v>70000</v>
      </c>
      <c r="T78" s="15">
        <v>324721.74</v>
      </c>
      <c r="U78" s="15">
        <v>62500</v>
      </c>
      <c r="V78" s="15">
        <v>200000</v>
      </c>
      <c r="W78" s="14">
        <v>373429.72</v>
      </c>
      <c r="X78" s="15">
        <v>180000</v>
      </c>
      <c r="Y78" s="15">
        <v>180000</v>
      </c>
      <c r="Z78" s="14">
        <v>64904.55</v>
      </c>
      <c r="AA78" s="15">
        <v>110000</v>
      </c>
      <c r="AB78" s="15">
        <v>65801.77</v>
      </c>
      <c r="AC78" s="14">
        <v>65801.77</v>
      </c>
      <c r="AD78" s="15">
        <v>63000</v>
      </c>
      <c r="AE78" s="15">
        <v>63000</v>
      </c>
      <c r="AF78" s="14">
        <v>37835.599999999999</v>
      </c>
      <c r="AG78" s="15">
        <v>63000</v>
      </c>
      <c r="AH78" s="15">
        <v>63000</v>
      </c>
      <c r="AI78" s="15">
        <v>95115.16</v>
      </c>
      <c r="AJ78" s="15">
        <v>43200</v>
      </c>
      <c r="AK78" s="15">
        <v>1000000</v>
      </c>
      <c r="AL78" s="15">
        <v>6572.03</v>
      </c>
      <c r="AM78" s="15">
        <v>800000</v>
      </c>
    </row>
    <row r="79" spans="1:39" x14ac:dyDescent="0.25">
      <c r="A79" s="5">
        <v>4499</v>
      </c>
      <c r="B79" s="9" t="s">
        <v>172</v>
      </c>
      <c r="S79" s="15">
        <v>0.4</v>
      </c>
      <c r="T79" s="15">
        <v>0.4</v>
      </c>
      <c r="V79" s="15">
        <v>0.09</v>
      </c>
      <c r="W79" s="14">
        <v>0.09</v>
      </c>
      <c r="X79" s="15">
        <v>0</v>
      </c>
      <c r="Y79" s="15">
        <v>0</v>
      </c>
      <c r="Z79" s="14">
        <v>0</v>
      </c>
      <c r="AA79" s="15">
        <v>0</v>
      </c>
      <c r="AB79" s="15">
        <v>0</v>
      </c>
      <c r="AC79" s="14">
        <v>0</v>
      </c>
      <c r="AD79" s="15">
        <v>0</v>
      </c>
      <c r="AE79" s="15">
        <v>0</v>
      </c>
      <c r="AF79" s="14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1062251.49</v>
      </c>
      <c r="AM79" s="15">
        <v>0</v>
      </c>
    </row>
    <row r="80" spans="1:39" x14ac:dyDescent="0.25">
      <c r="A80" s="5">
        <v>5</v>
      </c>
      <c r="B80" s="7" t="s">
        <v>173</v>
      </c>
      <c r="C80" s="11">
        <f t="shared" ref="C80:D80" si="116">C81+C88</f>
        <v>0</v>
      </c>
      <c r="D80" s="11">
        <f t="shared" si="116"/>
        <v>0</v>
      </c>
      <c r="E80" s="11">
        <f t="shared" ref="E80:K80" si="117">E81+E88</f>
        <v>0</v>
      </c>
      <c r="F80" s="11">
        <f t="shared" si="117"/>
        <v>0</v>
      </c>
      <c r="G80" s="25">
        <f t="shared" ref="G80" si="118">G81+G88</f>
        <v>0</v>
      </c>
      <c r="H80" s="25">
        <f t="shared" si="117"/>
        <v>19857.2</v>
      </c>
      <c r="I80" s="11">
        <f t="shared" si="117"/>
        <v>0</v>
      </c>
      <c r="J80" s="11">
        <f t="shared" si="117"/>
        <v>0</v>
      </c>
      <c r="K80" s="11">
        <f t="shared" si="117"/>
        <v>0</v>
      </c>
      <c r="L80" s="11">
        <f t="shared" ref="L80:P80" si="119">L81+L88</f>
        <v>0</v>
      </c>
      <c r="M80" s="11">
        <f t="shared" ref="M80" si="120">M81+M88</f>
        <v>0</v>
      </c>
      <c r="N80" s="11">
        <f t="shared" si="119"/>
        <v>0</v>
      </c>
      <c r="O80" s="11">
        <f t="shared" ref="O80" si="121">O81+O88</f>
        <v>0</v>
      </c>
      <c r="P80" s="11">
        <f t="shared" si="119"/>
        <v>0</v>
      </c>
      <c r="Q80" s="11">
        <f t="shared" ref="Q80:R80" si="122">Q81+Q88</f>
        <v>0</v>
      </c>
      <c r="R80" s="11">
        <f t="shared" si="122"/>
        <v>0</v>
      </c>
      <c r="S80" s="11">
        <f t="shared" ref="S80:T80" si="123">S81+S88</f>
        <v>15493.2</v>
      </c>
      <c r="T80" s="11">
        <f t="shared" si="123"/>
        <v>23545.58</v>
      </c>
      <c r="U80" s="11">
        <f t="shared" ref="U80:X80" si="124">U81+U88</f>
        <v>0</v>
      </c>
      <c r="V80" s="11">
        <f t="shared" ref="V80" si="125">V81+V88</f>
        <v>1878.49</v>
      </c>
      <c r="W80" s="11">
        <f t="shared" si="124"/>
        <v>1878.49</v>
      </c>
      <c r="X80" s="11">
        <f t="shared" si="124"/>
        <v>0</v>
      </c>
      <c r="Y80" s="11">
        <f t="shared" ref="Y80" si="126">Y81+Y88</f>
        <v>41587</v>
      </c>
      <c r="Z80" s="11">
        <f t="shared" ref="Z80:AA80" si="127">Z81+Z88</f>
        <v>8872649.2599999998</v>
      </c>
      <c r="AA80" s="11">
        <f t="shared" si="127"/>
        <v>0</v>
      </c>
      <c r="AB80" s="11">
        <f t="shared" ref="AB80:AC80" si="128">AB81+AB88</f>
        <v>25275.13</v>
      </c>
      <c r="AC80" s="11">
        <f t="shared" si="128"/>
        <v>31275.13</v>
      </c>
      <c r="AD80" s="11">
        <f t="shared" ref="AD80:AF80" si="129">AD81+AD88</f>
        <v>0</v>
      </c>
      <c r="AE80" s="11">
        <f t="shared" si="129"/>
        <v>16687.41</v>
      </c>
      <c r="AF80" s="11">
        <f t="shared" si="129"/>
        <v>0</v>
      </c>
      <c r="AG80" s="11">
        <f t="shared" ref="AG80:AH80" si="130">AG81+AG88</f>
        <v>0</v>
      </c>
      <c r="AH80" s="11">
        <f t="shared" si="130"/>
        <v>0</v>
      </c>
      <c r="AI80" s="11">
        <f t="shared" ref="AI80:AL80" si="131">AI81+AI88</f>
        <v>27.54</v>
      </c>
      <c r="AJ80" s="11">
        <f t="shared" si="131"/>
        <v>0</v>
      </c>
      <c r="AK80" s="11">
        <f t="shared" ref="AK80" si="132">AK81+AK88</f>
        <v>0</v>
      </c>
      <c r="AL80" s="11">
        <f t="shared" si="131"/>
        <v>0</v>
      </c>
      <c r="AM80" s="11">
        <f t="shared" ref="AM80" si="133">AM81+AM88</f>
        <v>0</v>
      </c>
    </row>
    <row r="81" spans="1:39" x14ac:dyDescent="0.25">
      <c r="A81" s="5">
        <v>51</v>
      </c>
      <c r="B81" s="8" t="s">
        <v>174</v>
      </c>
      <c r="C81" s="12">
        <f t="shared" ref="C81:AH81" si="134">SUM(C82:C85)</f>
        <v>0</v>
      </c>
      <c r="D81" s="12">
        <f t="shared" si="134"/>
        <v>0</v>
      </c>
      <c r="E81" s="12">
        <f t="shared" si="134"/>
        <v>0</v>
      </c>
      <c r="F81" s="12">
        <f t="shared" si="134"/>
        <v>0</v>
      </c>
      <c r="G81" s="12">
        <f t="shared" si="134"/>
        <v>0</v>
      </c>
      <c r="H81" s="12">
        <f t="shared" si="134"/>
        <v>0</v>
      </c>
      <c r="I81" s="12">
        <f t="shared" si="134"/>
        <v>0</v>
      </c>
      <c r="J81" s="12">
        <f t="shared" si="134"/>
        <v>0</v>
      </c>
      <c r="K81" s="12">
        <f t="shared" si="134"/>
        <v>0</v>
      </c>
      <c r="L81" s="12">
        <f t="shared" si="134"/>
        <v>0</v>
      </c>
      <c r="M81" s="12">
        <f t="shared" si="134"/>
        <v>0</v>
      </c>
      <c r="N81" s="12">
        <f t="shared" si="134"/>
        <v>0</v>
      </c>
      <c r="O81" s="12">
        <f t="shared" si="134"/>
        <v>0</v>
      </c>
      <c r="P81" s="12">
        <f t="shared" si="134"/>
        <v>0</v>
      </c>
      <c r="Q81" s="12">
        <f t="shared" si="134"/>
        <v>0</v>
      </c>
      <c r="R81" s="12">
        <f t="shared" si="134"/>
        <v>0</v>
      </c>
      <c r="S81" s="12">
        <f t="shared" si="134"/>
        <v>0</v>
      </c>
      <c r="T81" s="12">
        <f t="shared" si="134"/>
        <v>0</v>
      </c>
      <c r="U81" s="12">
        <f t="shared" si="134"/>
        <v>0</v>
      </c>
      <c r="V81" s="12">
        <f t="shared" si="134"/>
        <v>0</v>
      </c>
      <c r="W81" s="12">
        <f t="shared" si="134"/>
        <v>0</v>
      </c>
      <c r="X81" s="12">
        <f t="shared" si="134"/>
        <v>0</v>
      </c>
      <c r="Y81" s="12">
        <f t="shared" si="134"/>
        <v>0</v>
      </c>
      <c r="Z81" s="12">
        <f t="shared" si="134"/>
        <v>0</v>
      </c>
      <c r="AA81" s="12">
        <f t="shared" si="134"/>
        <v>0</v>
      </c>
      <c r="AB81" s="12">
        <f t="shared" si="134"/>
        <v>0</v>
      </c>
      <c r="AC81" s="12">
        <f t="shared" ref="AC81:AD81" si="135">SUM(AC82:AC85)</f>
        <v>0</v>
      </c>
      <c r="AD81" s="12">
        <f t="shared" si="135"/>
        <v>0</v>
      </c>
      <c r="AE81" s="12">
        <f t="shared" si="134"/>
        <v>0</v>
      </c>
      <c r="AF81" s="12">
        <f t="shared" si="134"/>
        <v>0</v>
      </c>
      <c r="AG81" s="12">
        <f t="shared" si="134"/>
        <v>0</v>
      </c>
      <c r="AH81" s="12">
        <f t="shared" si="134"/>
        <v>0</v>
      </c>
      <c r="AI81" s="12">
        <f t="shared" ref="AI81:AL81" si="136">SUM(AI82:AI85)</f>
        <v>0</v>
      </c>
      <c r="AJ81" s="12">
        <f t="shared" si="136"/>
        <v>0</v>
      </c>
      <c r="AK81" s="12">
        <f t="shared" ref="AK81" si="137">SUM(AK82:AK85)</f>
        <v>0</v>
      </c>
      <c r="AL81" s="12">
        <f t="shared" si="136"/>
        <v>0</v>
      </c>
      <c r="AM81" s="12">
        <f t="shared" ref="AM81" si="138">SUM(AM82:AM85)</f>
        <v>0</v>
      </c>
    </row>
    <row r="82" spans="1:39" x14ac:dyDescent="0.25">
      <c r="A82" s="5">
        <v>5101</v>
      </c>
      <c r="B82" s="9" t="s">
        <v>175</v>
      </c>
      <c r="W82" s="14">
        <v>0</v>
      </c>
      <c r="X82" s="15">
        <v>0</v>
      </c>
      <c r="Y82" s="15">
        <v>0</v>
      </c>
      <c r="Z82" s="14">
        <v>0</v>
      </c>
      <c r="AA82" s="15">
        <v>0</v>
      </c>
      <c r="AB82" s="15">
        <v>0</v>
      </c>
      <c r="AC82" s="14">
        <v>0</v>
      </c>
      <c r="AD82" s="15">
        <v>0</v>
      </c>
      <c r="AE82" s="15">
        <v>0</v>
      </c>
      <c r="AF82" s="14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</row>
    <row r="83" spans="1:39" x14ac:dyDescent="0.25">
      <c r="A83" s="5">
        <v>5102</v>
      </c>
      <c r="B83" s="9" t="s">
        <v>176</v>
      </c>
      <c r="W83" s="14">
        <v>0</v>
      </c>
      <c r="X83" s="15">
        <v>0</v>
      </c>
      <c r="Y83" s="15">
        <v>0</v>
      </c>
      <c r="Z83" s="14">
        <v>0</v>
      </c>
      <c r="AA83" s="15">
        <v>0</v>
      </c>
      <c r="AB83" s="15">
        <v>0</v>
      </c>
      <c r="AC83" s="14">
        <v>0</v>
      </c>
      <c r="AD83" s="15">
        <v>0</v>
      </c>
      <c r="AE83" s="15">
        <v>0</v>
      </c>
      <c r="AF83" s="14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</row>
    <row r="84" spans="1:39" x14ac:dyDescent="0.25">
      <c r="A84" s="5">
        <v>5103</v>
      </c>
      <c r="B84" s="9" t="s">
        <v>177</v>
      </c>
      <c r="W84" s="14">
        <v>0</v>
      </c>
      <c r="X84" s="15">
        <v>0</v>
      </c>
      <c r="Y84" s="15">
        <v>0</v>
      </c>
      <c r="Z84" s="14">
        <v>0</v>
      </c>
      <c r="AA84" s="15">
        <v>0</v>
      </c>
      <c r="AB84" s="15">
        <v>0</v>
      </c>
      <c r="AC84" s="14">
        <v>0</v>
      </c>
      <c r="AD84" s="15">
        <v>0</v>
      </c>
      <c r="AE84" s="15">
        <v>0</v>
      </c>
      <c r="AF84" s="14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</row>
    <row r="85" spans="1:39" x14ac:dyDescent="0.25">
      <c r="A85" s="5">
        <v>5104</v>
      </c>
      <c r="B85" s="9" t="s">
        <v>178</v>
      </c>
      <c r="W85" s="14">
        <v>0</v>
      </c>
      <c r="X85" s="15">
        <v>0</v>
      </c>
      <c r="Y85" s="15">
        <v>0</v>
      </c>
      <c r="Z85" s="14">
        <v>0</v>
      </c>
      <c r="AA85" s="15">
        <v>0</v>
      </c>
      <c r="AB85" s="15">
        <v>0</v>
      </c>
      <c r="AC85" s="14">
        <v>0</v>
      </c>
      <c r="AD85" s="15">
        <v>0</v>
      </c>
      <c r="AE85" s="15">
        <v>0</v>
      </c>
      <c r="AF85" s="14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</row>
    <row r="86" spans="1:39" x14ac:dyDescent="0.25">
      <c r="A86" s="5">
        <v>52</v>
      </c>
      <c r="B86" s="8" t="s">
        <v>179</v>
      </c>
      <c r="C86" s="12">
        <f t="shared" ref="C86:AM86" si="139">SUM(C87)</f>
        <v>0</v>
      </c>
      <c r="D86" s="12">
        <f t="shared" si="139"/>
        <v>0</v>
      </c>
      <c r="E86" s="12">
        <f t="shared" si="139"/>
        <v>0</v>
      </c>
      <c r="F86" s="12">
        <f t="shared" si="139"/>
        <v>0</v>
      </c>
      <c r="G86" s="12">
        <f t="shared" si="139"/>
        <v>0</v>
      </c>
      <c r="H86" s="12">
        <f t="shared" si="139"/>
        <v>0</v>
      </c>
      <c r="I86" s="12">
        <f t="shared" si="139"/>
        <v>0</v>
      </c>
      <c r="J86" s="12">
        <f t="shared" si="139"/>
        <v>0</v>
      </c>
      <c r="K86" s="12">
        <f t="shared" si="139"/>
        <v>0</v>
      </c>
      <c r="L86" s="12">
        <f t="shared" si="139"/>
        <v>0</v>
      </c>
      <c r="M86" s="12">
        <f t="shared" si="139"/>
        <v>0</v>
      </c>
      <c r="N86" s="12">
        <f t="shared" si="139"/>
        <v>0</v>
      </c>
      <c r="O86" s="12">
        <f t="shared" si="139"/>
        <v>0</v>
      </c>
      <c r="P86" s="12">
        <f t="shared" si="139"/>
        <v>0</v>
      </c>
      <c r="Q86" s="12">
        <f t="shared" si="139"/>
        <v>0</v>
      </c>
      <c r="R86" s="12">
        <f t="shared" si="139"/>
        <v>0</v>
      </c>
      <c r="S86" s="12">
        <f t="shared" si="139"/>
        <v>0</v>
      </c>
      <c r="T86" s="12">
        <f t="shared" si="139"/>
        <v>0</v>
      </c>
      <c r="U86" s="12">
        <f t="shared" si="139"/>
        <v>0</v>
      </c>
      <c r="V86" s="12">
        <f t="shared" si="139"/>
        <v>0</v>
      </c>
      <c r="W86" s="12">
        <f t="shared" si="139"/>
        <v>0</v>
      </c>
      <c r="X86" s="12">
        <f t="shared" si="139"/>
        <v>0</v>
      </c>
      <c r="Y86" s="12">
        <f t="shared" si="139"/>
        <v>0</v>
      </c>
      <c r="Z86" s="12">
        <f t="shared" si="139"/>
        <v>0</v>
      </c>
      <c r="AA86" s="12">
        <f t="shared" si="139"/>
        <v>0</v>
      </c>
      <c r="AB86" s="12">
        <f t="shared" si="139"/>
        <v>0</v>
      </c>
      <c r="AC86" s="12">
        <f t="shared" si="139"/>
        <v>0</v>
      </c>
      <c r="AD86" s="12">
        <f t="shared" si="139"/>
        <v>0</v>
      </c>
      <c r="AE86" s="12">
        <f t="shared" si="139"/>
        <v>0</v>
      </c>
      <c r="AF86" s="12">
        <f t="shared" si="139"/>
        <v>0</v>
      </c>
      <c r="AG86" s="12">
        <f t="shared" si="139"/>
        <v>0</v>
      </c>
      <c r="AH86" s="12">
        <f t="shared" si="139"/>
        <v>0</v>
      </c>
      <c r="AI86" s="12">
        <f t="shared" si="139"/>
        <v>0</v>
      </c>
      <c r="AJ86" s="12">
        <f t="shared" si="139"/>
        <v>0</v>
      </c>
      <c r="AK86" s="12">
        <f t="shared" si="139"/>
        <v>0</v>
      </c>
      <c r="AL86" s="12">
        <f t="shared" si="139"/>
        <v>0</v>
      </c>
      <c r="AM86" s="12">
        <f t="shared" si="139"/>
        <v>0</v>
      </c>
    </row>
    <row r="87" spans="1:39" x14ac:dyDescent="0.25">
      <c r="A87" s="5">
        <v>5200</v>
      </c>
      <c r="B87" s="9" t="s">
        <v>179</v>
      </c>
      <c r="W87" s="14">
        <v>0</v>
      </c>
      <c r="X87" s="15">
        <v>0</v>
      </c>
      <c r="Y87" s="15">
        <v>0</v>
      </c>
      <c r="Z87" s="14">
        <v>0</v>
      </c>
      <c r="AA87" s="15">
        <v>0</v>
      </c>
      <c r="AB87" s="15">
        <v>0</v>
      </c>
      <c r="AC87" s="14">
        <v>0</v>
      </c>
      <c r="AD87" s="15">
        <v>0</v>
      </c>
      <c r="AE87" s="15">
        <v>0</v>
      </c>
      <c r="AF87" s="14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</row>
    <row r="88" spans="1:39" x14ac:dyDescent="0.25">
      <c r="A88" s="5">
        <v>53</v>
      </c>
      <c r="B88" s="8" t="s">
        <v>180</v>
      </c>
      <c r="C88" s="12">
        <f t="shared" ref="C88:AH88" si="140">SUM(C89:C92)</f>
        <v>0</v>
      </c>
      <c r="D88" s="12">
        <f t="shared" si="140"/>
        <v>0</v>
      </c>
      <c r="E88" s="12">
        <f t="shared" si="140"/>
        <v>0</v>
      </c>
      <c r="F88" s="12">
        <f t="shared" si="140"/>
        <v>0</v>
      </c>
      <c r="G88" s="12">
        <f t="shared" si="140"/>
        <v>0</v>
      </c>
      <c r="H88" s="12">
        <f t="shared" si="140"/>
        <v>19857.2</v>
      </c>
      <c r="I88" s="12">
        <f t="shared" si="140"/>
        <v>0</v>
      </c>
      <c r="J88" s="12">
        <f t="shared" si="140"/>
        <v>0</v>
      </c>
      <c r="K88" s="12">
        <f t="shared" si="140"/>
        <v>0</v>
      </c>
      <c r="L88" s="12">
        <f t="shared" si="140"/>
        <v>0</v>
      </c>
      <c r="M88" s="12">
        <f t="shared" si="140"/>
        <v>0</v>
      </c>
      <c r="N88" s="12">
        <f t="shared" si="140"/>
        <v>0</v>
      </c>
      <c r="O88" s="12">
        <f t="shared" si="140"/>
        <v>0</v>
      </c>
      <c r="P88" s="12">
        <f t="shared" si="140"/>
        <v>0</v>
      </c>
      <c r="Q88" s="12">
        <f t="shared" si="140"/>
        <v>0</v>
      </c>
      <c r="R88" s="12">
        <f t="shared" si="140"/>
        <v>0</v>
      </c>
      <c r="S88" s="12">
        <f t="shared" si="140"/>
        <v>15493.2</v>
      </c>
      <c r="T88" s="12">
        <f t="shared" si="140"/>
        <v>23545.58</v>
      </c>
      <c r="U88" s="12">
        <f t="shared" si="140"/>
        <v>0</v>
      </c>
      <c r="V88" s="12">
        <f t="shared" si="140"/>
        <v>1878.49</v>
      </c>
      <c r="W88" s="12">
        <f t="shared" si="140"/>
        <v>1878.49</v>
      </c>
      <c r="X88" s="12">
        <f t="shared" si="140"/>
        <v>0</v>
      </c>
      <c r="Y88" s="12">
        <f t="shared" si="140"/>
        <v>41587</v>
      </c>
      <c r="Z88" s="12">
        <f t="shared" si="140"/>
        <v>8872649.2599999998</v>
      </c>
      <c r="AA88" s="12">
        <f t="shared" si="140"/>
        <v>0</v>
      </c>
      <c r="AB88" s="12">
        <f t="shared" si="140"/>
        <v>25275.13</v>
      </c>
      <c r="AC88" s="12">
        <f t="shared" ref="AC88:AD88" si="141">SUM(AC89:AC92)</f>
        <v>31275.13</v>
      </c>
      <c r="AD88" s="12">
        <f t="shared" si="141"/>
        <v>0</v>
      </c>
      <c r="AE88" s="12">
        <f t="shared" si="140"/>
        <v>16687.41</v>
      </c>
      <c r="AF88" s="12">
        <f t="shared" si="140"/>
        <v>0</v>
      </c>
      <c r="AG88" s="12">
        <f t="shared" si="140"/>
        <v>0</v>
      </c>
      <c r="AH88" s="12">
        <f t="shared" si="140"/>
        <v>0</v>
      </c>
      <c r="AI88" s="12">
        <f t="shared" ref="AI88:AL88" si="142">SUM(AI89:AI92)</f>
        <v>27.54</v>
      </c>
      <c r="AJ88" s="12">
        <f t="shared" si="142"/>
        <v>0</v>
      </c>
      <c r="AK88" s="12">
        <f t="shared" ref="AK88" si="143">SUM(AK89:AK92)</f>
        <v>0</v>
      </c>
      <c r="AL88" s="12">
        <f t="shared" si="142"/>
        <v>0</v>
      </c>
      <c r="AM88" s="12">
        <f t="shared" ref="AM88" si="144">SUM(AM89:AM92)</f>
        <v>0</v>
      </c>
    </row>
    <row r="89" spans="1:39" x14ac:dyDescent="0.25">
      <c r="A89" s="5">
        <v>5301</v>
      </c>
      <c r="B89" s="9" t="s">
        <v>181</v>
      </c>
      <c r="H89" s="15">
        <v>19857.2</v>
      </c>
      <c r="W89" s="14">
        <v>0</v>
      </c>
      <c r="X89" s="15">
        <v>0</v>
      </c>
      <c r="Y89" s="15">
        <v>41587</v>
      </c>
      <c r="Z89" s="14">
        <v>8872649.2599999998</v>
      </c>
      <c r="AA89" s="15">
        <v>0</v>
      </c>
      <c r="AB89" s="15">
        <v>0</v>
      </c>
      <c r="AC89" s="14">
        <v>6000</v>
      </c>
      <c r="AD89" s="15">
        <v>0</v>
      </c>
      <c r="AE89" s="15">
        <v>16687.41</v>
      </c>
      <c r="AF89" s="14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</row>
    <row r="90" spans="1:39" x14ac:dyDescent="0.25">
      <c r="A90" s="5">
        <v>5302</v>
      </c>
      <c r="B90" s="9" t="s">
        <v>182</v>
      </c>
      <c r="S90" s="15">
        <v>15493.2</v>
      </c>
      <c r="T90" s="15">
        <v>23545.58</v>
      </c>
      <c r="V90" s="15">
        <v>1878.49</v>
      </c>
      <c r="W90" s="14">
        <v>1878.49</v>
      </c>
      <c r="X90" s="15">
        <v>0</v>
      </c>
      <c r="Y90" s="15">
        <v>0</v>
      </c>
      <c r="Z90" s="14">
        <v>0</v>
      </c>
      <c r="AA90" s="15">
        <v>0</v>
      </c>
      <c r="AB90" s="15">
        <v>25275.13</v>
      </c>
      <c r="AC90" s="14">
        <v>25275.13</v>
      </c>
      <c r="AD90" s="15">
        <v>0</v>
      </c>
      <c r="AE90" s="15">
        <v>0</v>
      </c>
      <c r="AF90" s="14">
        <v>0</v>
      </c>
      <c r="AG90" s="15">
        <v>0</v>
      </c>
      <c r="AH90" s="15">
        <v>0</v>
      </c>
      <c r="AI90" s="15">
        <v>27.54</v>
      </c>
      <c r="AJ90" s="15">
        <v>0</v>
      </c>
      <c r="AK90" s="15">
        <v>0</v>
      </c>
      <c r="AL90" s="15">
        <v>0</v>
      </c>
      <c r="AM90" s="15">
        <v>0</v>
      </c>
    </row>
    <row r="91" spans="1:39" x14ac:dyDescent="0.25">
      <c r="A91" s="5">
        <v>5303</v>
      </c>
      <c r="B91" s="9" t="s">
        <v>183</v>
      </c>
      <c r="W91" s="14">
        <v>0</v>
      </c>
      <c r="X91" s="15">
        <v>0</v>
      </c>
      <c r="Y91" s="15">
        <v>0</v>
      </c>
      <c r="Z91" s="14">
        <v>0</v>
      </c>
      <c r="AA91" s="15">
        <v>0</v>
      </c>
      <c r="AB91" s="15">
        <v>0</v>
      </c>
      <c r="AC91" s="14">
        <v>0</v>
      </c>
      <c r="AD91" s="15">
        <v>0</v>
      </c>
      <c r="AE91" s="15">
        <v>0</v>
      </c>
      <c r="AF91" s="14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</row>
    <row r="92" spans="1:39" x14ac:dyDescent="0.25">
      <c r="A92" s="5">
        <v>5304</v>
      </c>
      <c r="B92" s="9" t="s">
        <v>184</v>
      </c>
      <c r="W92" s="14">
        <v>0</v>
      </c>
      <c r="X92" s="15">
        <v>0</v>
      </c>
      <c r="Y92" s="15">
        <v>0</v>
      </c>
      <c r="Z92" s="14">
        <v>0</v>
      </c>
      <c r="AA92" s="15">
        <v>0</v>
      </c>
      <c r="AB92" s="15">
        <v>0</v>
      </c>
      <c r="AC92" s="14">
        <v>0</v>
      </c>
      <c r="AD92" s="15">
        <v>0</v>
      </c>
      <c r="AE92" s="15">
        <v>0</v>
      </c>
      <c r="AF92" s="14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</row>
    <row r="93" spans="1:39" x14ac:dyDescent="0.25">
      <c r="A93" s="5">
        <v>6</v>
      </c>
      <c r="B93" s="7" t="s">
        <v>185</v>
      </c>
      <c r="C93" s="11">
        <f t="shared" ref="C93:D93" si="145">C94+C121+C126</f>
        <v>0</v>
      </c>
      <c r="D93" s="11">
        <f t="shared" si="145"/>
        <v>0</v>
      </c>
      <c r="E93" s="11">
        <f t="shared" ref="E93:K93" si="146">E94+E121+E126</f>
        <v>0</v>
      </c>
      <c r="F93" s="11">
        <f t="shared" si="146"/>
        <v>0</v>
      </c>
      <c r="G93" s="25">
        <f t="shared" ref="G93" si="147">G94+G121+G126</f>
        <v>0</v>
      </c>
      <c r="H93" s="25">
        <f t="shared" si="146"/>
        <v>0</v>
      </c>
      <c r="I93" s="11">
        <f t="shared" si="146"/>
        <v>0</v>
      </c>
      <c r="J93" s="11">
        <f t="shared" si="146"/>
        <v>0</v>
      </c>
      <c r="K93" s="11">
        <f t="shared" si="146"/>
        <v>0</v>
      </c>
      <c r="L93" s="11">
        <f t="shared" ref="L93:P93" si="148">L94+L121+L126</f>
        <v>0</v>
      </c>
      <c r="M93" s="11">
        <f t="shared" ref="M93" si="149">M94+M121+M126</f>
        <v>0</v>
      </c>
      <c r="N93" s="11">
        <f t="shared" si="148"/>
        <v>0</v>
      </c>
      <c r="O93" s="11">
        <f t="shared" ref="O93" si="150">O94+O121+O126</f>
        <v>0</v>
      </c>
      <c r="P93" s="11">
        <f t="shared" si="148"/>
        <v>145000</v>
      </c>
      <c r="Q93" s="11">
        <f t="shared" ref="Q93:R93" si="151">Q94+Q121+Q126</f>
        <v>0</v>
      </c>
      <c r="R93" s="11">
        <f t="shared" si="151"/>
        <v>0</v>
      </c>
      <c r="S93" s="11">
        <f t="shared" ref="S93:T93" si="152">S94+S121+S126</f>
        <v>0</v>
      </c>
      <c r="T93" s="11">
        <f t="shared" si="152"/>
        <v>0</v>
      </c>
      <c r="U93" s="11">
        <f t="shared" ref="U93:X93" si="153">U94+U121+U126</f>
        <v>0</v>
      </c>
      <c r="V93" s="11">
        <f t="shared" ref="V93" si="154">V94+V121+V126</f>
        <v>0</v>
      </c>
      <c r="W93" s="11">
        <f t="shared" si="153"/>
        <v>0</v>
      </c>
      <c r="X93" s="11">
        <f t="shared" si="153"/>
        <v>0</v>
      </c>
      <c r="Y93" s="11">
        <f t="shared" ref="Y93" si="155">Y94+Y121+Y126</f>
        <v>0</v>
      </c>
      <c r="Z93" s="11">
        <f t="shared" ref="Z93:AA93" si="156">Z94+Z121+Z126</f>
        <v>0</v>
      </c>
      <c r="AA93" s="11">
        <f t="shared" si="156"/>
        <v>0</v>
      </c>
      <c r="AB93" s="11">
        <f t="shared" ref="AB93:AC93" si="157">AB94+AB121+AB126</f>
        <v>0</v>
      </c>
      <c r="AC93" s="11">
        <f t="shared" si="157"/>
        <v>0</v>
      </c>
      <c r="AD93" s="11">
        <f t="shared" ref="AD93:AF93" si="158">AD94+AD121+AD126</f>
        <v>0</v>
      </c>
      <c r="AE93" s="11">
        <f t="shared" si="158"/>
        <v>0</v>
      </c>
      <c r="AF93" s="11">
        <f t="shared" si="158"/>
        <v>0</v>
      </c>
      <c r="AG93" s="11">
        <f t="shared" ref="AG93:AH93" si="159">AG94+AG121+AG126</f>
        <v>0</v>
      </c>
      <c r="AH93" s="11">
        <f t="shared" si="159"/>
        <v>0</v>
      </c>
      <c r="AI93" s="11">
        <f t="shared" ref="AI93:AL93" si="160">AI94+AI121+AI126</f>
        <v>0</v>
      </c>
      <c r="AJ93" s="11">
        <f t="shared" si="160"/>
        <v>0</v>
      </c>
      <c r="AK93" s="11">
        <f t="shared" ref="AK93" si="161">AK94+AK121+AK126</f>
        <v>0</v>
      </c>
      <c r="AL93" s="11">
        <f t="shared" si="160"/>
        <v>0</v>
      </c>
      <c r="AM93" s="11">
        <f t="shared" ref="AM93" si="162">AM94+AM121+AM126</f>
        <v>0</v>
      </c>
    </row>
    <row r="94" spans="1:39" x14ac:dyDescent="0.25">
      <c r="A94" s="5">
        <v>61</v>
      </c>
      <c r="B94" s="8" t="s">
        <v>186</v>
      </c>
      <c r="C94" s="12">
        <f t="shared" ref="C94:AE94" si="163">SUM(C95:C120)</f>
        <v>0</v>
      </c>
      <c r="D94" s="12">
        <f t="shared" si="163"/>
        <v>0</v>
      </c>
      <c r="E94" s="12">
        <f t="shared" si="163"/>
        <v>0</v>
      </c>
      <c r="F94" s="12">
        <f t="shared" si="163"/>
        <v>0</v>
      </c>
      <c r="G94" s="12">
        <f t="shared" si="163"/>
        <v>0</v>
      </c>
      <c r="H94" s="12">
        <f t="shared" si="163"/>
        <v>0</v>
      </c>
      <c r="I94" s="12">
        <f t="shared" si="163"/>
        <v>0</v>
      </c>
      <c r="J94" s="12">
        <f t="shared" si="163"/>
        <v>0</v>
      </c>
      <c r="K94" s="12">
        <f t="shared" si="163"/>
        <v>0</v>
      </c>
      <c r="L94" s="12">
        <f t="shared" si="163"/>
        <v>0</v>
      </c>
      <c r="M94" s="12">
        <f t="shared" si="163"/>
        <v>0</v>
      </c>
      <c r="N94" s="12">
        <f t="shared" si="163"/>
        <v>0</v>
      </c>
      <c r="O94" s="12">
        <f t="shared" si="163"/>
        <v>0</v>
      </c>
      <c r="P94" s="12">
        <f t="shared" si="163"/>
        <v>145000</v>
      </c>
      <c r="Q94" s="12">
        <f t="shared" si="163"/>
        <v>0</v>
      </c>
      <c r="R94" s="12">
        <f t="shared" si="163"/>
        <v>0</v>
      </c>
      <c r="S94" s="12">
        <f t="shared" si="163"/>
        <v>0</v>
      </c>
      <c r="T94" s="12">
        <f t="shared" si="163"/>
        <v>0</v>
      </c>
      <c r="U94" s="12">
        <f t="shared" si="163"/>
        <v>0</v>
      </c>
      <c r="V94" s="12">
        <f t="shared" si="163"/>
        <v>0</v>
      </c>
      <c r="W94" s="12">
        <f t="shared" si="163"/>
        <v>0</v>
      </c>
      <c r="X94" s="12">
        <f t="shared" si="163"/>
        <v>0</v>
      </c>
      <c r="Y94" s="12">
        <f t="shared" si="163"/>
        <v>0</v>
      </c>
      <c r="Z94" s="12">
        <f t="shared" si="163"/>
        <v>0</v>
      </c>
      <c r="AA94" s="12">
        <f t="shared" si="163"/>
        <v>0</v>
      </c>
      <c r="AB94" s="12">
        <f t="shared" si="163"/>
        <v>0</v>
      </c>
      <c r="AC94" s="12">
        <f t="shared" ref="AC94" si="164">SUM(AC95:AC120)</f>
        <v>0</v>
      </c>
      <c r="AD94" s="12">
        <f t="shared" ref="AD94:AH94" si="165">SUM(AD95:AD120)</f>
        <v>0</v>
      </c>
      <c r="AE94" s="12">
        <f t="shared" si="163"/>
        <v>0</v>
      </c>
      <c r="AF94" s="12">
        <f t="shared" ref="AF94" si="166">SUM(AF95:AF120)</f>
        <v>0</v>
      </c>
      <c r="AG94" s="12">
        <f t="shared" si="165"/>
        <v>0</v>
      </c>
      <c r="AH94" s="12">
        <f t="shared" si="165"/>
        <v>0</v>
      </c>
      <c r="AI94" s="12">
        <f t="shared" ref="AI94:AL94" si="167">SUM(AI95:AI120)</f>
        <v>0</v>
      </c>
      <c r="AJ94" s="12">
        <f t="shared" si="167"/>
        <v>0</v>
      </c>
      <c r="AK94" s="12">
        <f t="shared" ref="AK94" si="168">SUM(AK95:AK120)</f>
        <v>0</v>
      </c>
      <c r="AL94" s="12">
        <f t="shared" si="167"/>
        <v>0</v>
      </c>
      <c r="AM94" s="12">
        <f t="shared" ref="AM94" si="169">SUM(AM95:AM120)</f>
        <v>0</v>
      </c>
    </row>
    <row r="95" spans="1:39" x14ac:dyDescent="0.25">
      <c r="A95" s="5">
        <v>6101</v>
      </c>
      <c r="B95" s="9" t="s">
        <v>187</v>
      </c>
      <c r="W95" s="14">
        <v>0</v>
      </c>
      <c r="X95" s="15">
        <v>0</v>
      </c>
      <c r="Y95" s="15">
        <v>0</v>
      </c>
      <c r="Z95" s="14">
        <v>0</v>
      </c>
      <c r="AA95" s="15">
        <v>0</v>
      </c>
      <c r="AB95" s="15">
        <v>0</v>
      </c>
      <c r="AC95" s="14">
        <v>0</v>
      </c>
      <c r="AD95" s="15">
        <v>0</v>
      </c>
      <c r="AE95" s="15">
        <v>0</v>
      </c>
      <c r="AF95" s="14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</row>
    <row r="96" spans="1:39" x14ac:dyDescent="0.25">
      <c r="A96" s="5">
        <v>6102</v>
      </c>
      <c r="B96" s="9" t="s">
        <v>188</v>
      </c>
      <c r="W96" s="14">
        <v>0</v>
      </c>
      <c r="X96" s="15">
        <v>0</v>
      </c>
      <c r="Y96" s="15">
        <v>0</v>
      </c>
      <c r="Z96" s="14">
        <v>0</v>
      </c>
      <c r="AA96" s="15">
        <v>0</v>
      </c>
      <c r="AB96" s="15">
        <v>0</v>
      </c>
      <c r="AC96" s="14">
        <v>0</v>
      </c>
      <c r="AD96" s="15">
        <v>0</v>
      </c>
      <c r="AE96" s="15">
        <v>0</v>
      </c>
      <c r="AF96" s="14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</row>
    <row r="97" spans="1:39" x14ac:dyDescent="0.25">
      <c r="A97" s="5">
        <v>6103</v>
      </c>
      <c r="B97" s="9" t="s">
        <v>189</v>
      </c>
      <c r="W97" s="14">
        <v>0</v>
      </c>
      <c r="X97" s="15">
        <v>0</v>
      </c>
      <c r="Y97" s="15">
        <v>0</v>
      </c>
      <c r="Z97" s="14">
        <v>0</v>
      </c>
      <c r="AA97" s="15">
        <v>0</v>
      </c>
      <c r="AB97" s="15">
        <v>0</v>
      </c>
      <c r="AC97" s="14">
        <v>0</v>
      </c>
      <c r="AD97" s="15">
        <v>0</v>
      </c>
      <c r="AE97" s="15">
        <v>0</v>
      </c>
      <c r="AF97" s="14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</row>
    <row r="98" spans="1:39" x14ac:dyDescent="0.25">
      <c r="A98" s="5">
        <v>6104</v>
      </c>
      <c r="B98" s="9" t="s">
        <v>190</v>
      </c>
      <c r="W98" s="14">
        <v>0</v>
      </c>
      <c r="X98" s="15">
        <v>0</v>
      </c>
      <c r="Y98" s="15">
        <v>0</v>
      </c>
      <c r="Z98" s="14">
        <v>0</v>
      </c>
      <c r="AA98" s="15">
        <v>0</v>
      </c>
      <c r="AB98" s="15">
        <v>0</v>
      </c>
      <c r="AC98" s="14">
        <v>0</v>
      </c>
      <c r="AD98" s="15">
        <v>0</v>
      </c>
      <c r="AE98" s="15">
        <v>0</v>
      </c>
      <c r="AF98" s="1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</row>
    <row r="99" spans="1:39" x14ac:dyDescent="0.25">
      <c r="A99" s="5">
        <v>6105</v>
      </c>
      <c r="B99" s="9" t="s">
        <v>191</v>
      </c>
      <c r="W99" s="14">
        <v>0</v>
      </c>
      <c r="X99" s="15">
        <v>0</v>
      </c>
      <c r="Y99" s="15">
        <v>0</v>
      </c>
      <c r="Z99" s="14">
        <v>0</v>
      </c>
      <c r="AA99" s="15">
        <v>0</v>
      </c>
      <c r="AB99" s="15">
        <v>0</v>
      </c>
      <c r="AC99" s="14">
        <v>0</v>
      </c>
      <c r="AD99" s="15">
        <v>0</v>
      </c>
      <c r="AE99" s="15">
        <v>0</v>
      </c>
      <c r="AF99" s="14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</row>
    <row r="100" spans="1:39" x14ac:dyDescent="0.25">
      <c r="A100" s="5">
        <v>6106</v>
      </c>
      <c r="B100" s="9" t="s">
        <v>192</v>
      </c>
      <c r="W100" s="14">
        <v>0</v>
      </c>
      <c r="X100" s="15">
        <v>0</v>
      </c>
      <c r="Y100" s="15">
        <v>0</v>
      </c>
      <c r="Z100" s="14">
        <v>0</v>
      </c>
      <c r="AA100" s="15">
        <v>0</v>
      </c>
      <c r="AB100" s="15">
        <v>0</v>
      </c>
      <c r="AC100" s="14">
        <v>0</v>
      </c>
      <c r="AD100" s="15">
        <v>0</v>
      </c>
      <c r="AE100" s="15">
        <v>0</v>
      </c>
      <c r="AF100" s="1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</row>
    <row r="101" spans="1:39" x14ac:dyDescent="0.25">
      <c r="A101" s="5">
        <v>6107</v>
      </c>
      <c r="B101" s="9" t="s">
        <v>193</v>
      </c>
      <c r="P101" s="15">
        <v>145000</v>
      </c>
      <c r="W101" s="14">
        <v>0</v>
      </c>
      <c r="X101" s="15">
        <v>0</v>
      </c>
      <c r="Y101" s="15">
        <v>0</v>
      </c>
      <c r="Z101" s="14">
        <v>0</v>
      </c>
      <c r="AA101" s="15">
        <v>0</v>
      </c>
      <c r="AB101" s="15">
        <v>0</v>
      </c>
      <c r="AC101" s="14">
        <v>0</v>
      </c>
      <c r="AD101" s="15">
        <v>0</v>
      </c>
      <c r="AE101" s="15">
        <v>0</v>
      </c>
      <c r="AF101" s="14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</row>
    <row r="102" spans="1:39" x14ac:dyDescent="0.25">
      <c r="A102" s="5">
        <v>6108</v>
      </c>
      <c r="B102" s="9" t="s">
        <v>194</v>
      </c>
      <c r="W102" s="14">
        <v>0</v>
      </c>
      <c r="X102" s="15">
        <v>0</v>
      </c>
      <c r="Y102" s="15">
        <v>0</v>
      </c>
      <c r="Z102" s="14">
        <v>0</v>
      </c>
      <c r="AA102" s="15">
        <v>0</v>
      </c>
      <c r="AB102" s="15">
        <v>0</v>
      </c>
      <c r="AC102" s="14">
        <v>0</v>
      </c>
      <c r="AD102" s="15">
        <v>0</v>
      </c>
      <c r="AE102" s="15">
        <v>0</v>
      </c>
      <c r="AF102" s="14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</row>
    <row r="103" spans="1:39" x14ac:dyDescent="0.25">
      <c r="A103" s="5">
        <v>6109</v>
      </c>
      <c r="B103" s="9" t="s">
        <v>195</v>
      </c>
      <c r="W103" s="14">
        <v>0</v>
      </c>
      <c r="X103" s="15">
        <v>0</v>
      </c>
      <c r="Y103" s="15">
        <v>0</v>
      </c>
      <c r="Z103" s="14">
        <v>0</v>
      </c>
      <c r="AA103" s="15">
        <v>0</v>
      </c>
      <c r="AB103" s="15">
        <v>0</v>
      </c>
      <c r="AC103" s="14">
        <v>0</v>
      </c>
      <c r="AD103" s="15">
        <v>0</v>
      </c>
      <c r="AE103" s="15">
        <v>0</v>
      </c>
      <c r="AF103" s="14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</row>
    <row r="104" spans="1:39" x14ac:dyDescent="0.25">
      <c r="A104" s="5">
        <v>6110</v>
      </c>
      <c r="B104" s="9" t="s">
        <v>196</v>
      </c>
      <c r="W104" s="14">
        <v>0</v>
      </c>
      <c r="X104" s="15">
        <v>0</v>
      </c>
      <c r="Y104" s="15">
        <v>0</v>
      </c>
      <c r="Z104" s="14">
        <v>0</v>
      </c>
      <c r="AA104" s="15">
        <v>0</v>
      </c>
      <c r="AB104" s="15">
        <v>0</v>
      </c>
      <c r="AC104" s="14">
        <v>0</v>
      </c>
      <c r="AD104" s="15">
        <v>0</v>
      </c>
      <c r="AE104" s="15">
        <v>0</v>
      </c>
      <c r="AF104" s="14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</row>
    <row r="105" spans="1:39" x14ac:dyDescent="0.25">
      <c r="A105" s="5">
        <v>6111</v>
      </c>
      <c r="B105" s="9" t="s">
        <v>197</v>
      </c>
      <c r="W105" s="14">
        <v>0</v>
      </c>
      <c r="X105" s="15">
        <v>0</v>
      </c>
      <c r="Y105" s="15">
        <v>0</v>
      </c>
      <c r="Z105" s="14">
        <v>0</v>
      </c>
      <c r="AA105" s="15">
        <v>0</v>
      </c>
      <c r="AB105" s="15">
        <v>0</v>
      </c>
      <c r="AC105" s="14">
        <v>0</v>
      </c>
      <c r="AD105" s="15">
        <v>0</v>
      </c>
      <c r="AE105" s="15">
        <v>0</v>
      </c>
      <c r="AF105" s="14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</row>
    <row r="106" spans="1:39" x14ac:dyDescent="0.25">
      <c r="A106" s="5">
        <v>6112</v>
      </c>
      <c r="B106" s="9" t="s">
        <v>198</v>
      </c>
      <c r="W106" s="14">
        <v>0</v>
      </c>
      <c r="X106" s="15">
        <v>0</v>
      </c>
      <c r="Y106" s="15">
        <v>0</v>
      </c>
      <c r="Z106" s="14">
        <v>0</v>
      </c>
      <c r="AA106" s="15">
        <v>0</v>
      </c>
      <c r="AB106" s="15">
        <v>0</v>
      </c>
      <c r="AC106" s="14">
        <v>0</v>
      </c>
      <c r="AD106" s="15">
        <v>0</v>
      </c>
      <c r="AE106" s="15">
        <v>0</v>
      </c>
      <c r="AF106" s="14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</row>
    <row r="107" spans="1:39" x14ac:dyDescent="0.25">
      <c r="A107" s="5">
        <v>6113</v>
      </c>
      <c r="B107" s="9" t="s">
        <v>199</v>
      </c>
      <c r="W107" s="14">
        <v>0</v>
      </c>
      <c r="X107" s="15">
        <v>0</v>
      </c>
      <c r="Y107" s="15">
        <v>0</v>
      </c>
      <c r="Z107" s="14">
        <v>0</v>
      </c>
      <c r="AA107" s="15">
        <v>0</v>
      </c>
      <c r="AB107" s="15">
        <v>0</v>
      </c>
      <c r="AC107" s="14">
        <v>0</v>
      </c>
      <c r="AD107" s="15">
        <v>0</v>
      </c>
      <c r="AE107" s="15">
        <v>0</v>
      </c>
      <c r="AF107" s="14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</row>
    <row r="108" spans="1:39" x14ac:dyDescent="0.25">
      <c r="A108" s="5">
        <v>6114</v>
      </c>
      <c r="B108" s="9" t="s">
        <v>200</v>
      </c>
      <c r="W108" s="14">
        <v>0</v>
      </c>
      <c r="X108" s="15">
        <v>0</v>
      </c>
      <c r="Y108" s="15">
        <v>0</v>
      </c>
      <c r="Z108" s="14">
        <v>0</v>
      </c>
      <c r="AA108" s="15">
        <v>0</v>
      </c>
      <c r="AB108" s="15">
        <v>0</v>
      </c>
      <c r="AC108" s="14">
        <v>0</v>
      </c>
      <c r="AD108" s="15">
        <v>0</v>
      </c>
      <c r="AE108" s="15">
        <v>0</v>
      </c>
      <c r="AF108" s="14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</row>
    <row r="109" spans="1:39" x14ac:dyDescent="0.25">
      <c r="A109" s="5">
        <v>6115</v>
      </c>
      <c r="B109" s="9" t="s">
        <v>201</v>
      </c>
      <c r="W109" s="14">
        <v>0</v>
      </c>
      <c r="X109" s="15">
        <v>0</v>
      </c>
      <c r="Y109" s="15">
        <v>0</v>
      </c>
      <c r="Z109" s="14">
        <v>0</v>
      </c>
      <c r="AA109" s="15">
        <v>0</v>
      </c>
      <c r="AB109" s="15">
        <v>0</v>
      </c>
      <c r="AC109" s="14">
        <v>0</v>
      </c>
      <c r="AD109" s="15">
        <v>0</v>
      </c>
      <c r="AE109" s="15">
        <v>0</v>
      </c>
      <c r="AF109" s="14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</row>
    <row r="110" spans="1:39" x14ac:dyDescent="0.25">
      <c r="A110" s="5">
        <v>6116</v>
      </c>
      <c r="B110" s="9" t="s">
        <v>202</v>
      </c>
      <c r="W110" s="14">
        <v>0</v>
      </c>
      <c r="X110" s="15">
        <v>0</v>
      </c>
      <c r="Y110" s="15">
        <v>0</v>
      </c>
      <c r="Z110" s="14">
        <v>0</v>
      </c>
      <c r="AA110" s="15">
        <v>0</v>
      </c>
      <c r="AB110" s="15">
        <v>0</v>
      </c>
      <c r="AC110" s="14">
        <v>0</v>
      </c>
      <c r="AD110" s="15">
        <v>0</v>
      </c>
      <c r="AE110" s="15">
        <v>0</v>
      </c>
      <c r="AF110" s="14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</row>
    <row r="111" spans="1:39" x14ac:dyDescent="0.25">
      <c r="A111" s="5">
        <v>6117</v>
      </c>
      <c r="B111" s="9" t="s">
        <v>203</v>
      </c>
      <c r="W111" s="14">
        <v>0</v>
      </c>
      <c r="X111" s="15">
        <v>0</v>
      </c>
      <c r="Y111" s="15">
        <v>0</v>
      </c>
      <c r="Z111" s="14">
        <v>0</v>
      </c>
      <c r="AA111" s="15">
        <v>0</v>
      </c>
      <c r="AB111" s="15">
        <v>0</v>
      </c>
      <c r="AC111" s="14">
        <v>0</v>
      </c>
      <c r="AD111" s="15">
        <v>0</v>
      </c>
      <c r="AE111" s="15">
        <v>0</v>
      </c>
      <c r="AF111" s="14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</row>
    <row r="112" spans="1:39" x14ac:dyDescent="0.25">
      <c r="A112" s="5">
        <v>6118</v>
      </c>
      <c r="B112" s="9" t="s">
        <v>204</v>
      </c>
      <c r="W112" s="14">
        <v>0</v>
      </c>
      <c r="X112" s="15">
        <v>0</v>
      </c>
      <c r="Y112" s="15">
        <v>0</v>
      </c>
      <c r="Z112" s="14">
        <v>0</v>
      </c>
      <c r="AA112" s="15">
        <v>0</v>
      </c>
      <c r="AB112" s="15">
        <v>0</v>
      </c>
      <c r="AC112" s="14">
        <v>0</v>
      </c>
      <c r="AD112" s="15">
        <v>0</v>
      </c>
      <c r="AE112" s="15">
        <v>0</v>
      </c>
      <c r="AF112" s="14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</row>
    <row r="113" spans="1:39" x14ac:dyDescent="0.25">
      <c r="A113" s="5">
        <v>6119</v>
      </c>
      <c r="B113" s="9" t="s">
        <v>205</v>
      </c>
      <c r="W113" s="14">
        <v>0</v>
      </c>
      <c r="X113" s="15">
        <v>0</v>
      </c>
      <c r="Y113" s="15">
        <v>0</v>
      </c>
      <c r="Z113" s="14">
        <v>0</v>
      </c>
      <c r="AA113" s="15">
        <v>0</v>
      </c>
      <c r="AB113" s="15">
        <v>0</v>
      </c>
      <c r="AC113" s="14">
        <v>0</v>
      </c>
      <c r="AD113" s="15">
        <v>0</v>
      </c>
      <c r="AE113" s="15">
        <v>0</v>
      </c>
      <c r="AF113" s="14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</row>
    <row r="114" spans="1:39" x14ac:dyDescent="0.25">
      <c r="A114" s="5">
        <v>6120</v>
      </c>
      <c r="B114" s="9" t="s">
        <v>206</v>
      </c>
      <c r="W114" s="14">
        <v>0</v>
      </c>
      <c r="X114" s="15">
        <v>0</v>
      </c>
      <c r="Y114" s="15">
        <v>0</v>
      </c>
      <c r="Z114" s="14">
        <v>0</v>
      </c>
      <c r="AA114" s="15">
        <v>0</v>
      </c>
      <c r="AB114" s="15">
        <v>0</v>
      </c>
      <c r="AC114" s="14">
        <v>0</v>
      </c>
      <c r="AD114" s="15">
        <v>0</v>
      </c>
      <c r="AE114" s="15">
        <v>0</v>
      </c>
      <c r="AF114" s="14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</row>
    <row r="115" spans="1:39" x14ac:dyDescent="0.25">
      <c r="A115" s="5">
        <v>6121</v>
      </c>
      <c r="B115" s="9" t="s">
        <v>207</v>
      </c>
      <c r="W115" s="14">
        <v>0</v>
      </c>
      <c r="X115" s="15">
        <v>0</v>
      </c>
      <c r="Y115" s="15">
        <v>0</v>
      </c>
      <c r="Z115" s="14">
        <v>0</v>
      </c>
      <c r="AA115" s="15">
        <v>0</v>
      </c>
      <c r="AB115" s="15">
        <v>0</v>
      </c>
      <c r="AC115" s="14">
        <v>0</v>
      </c>
      <c r="AD115" s="15">
        <v>0</v>
      </c>
      <c r="AE115" s="15">
        <v>0</v>
      </c>
      <c r="AF115" s="14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</row>
    <row r="116" spans="1:39" x14ac:dyDescent="0.25">
      <c r="A116" s="5">
        <v>6122</v>
      </c>
      <c r="B116" s="9" t="s">
        <v>208</v>
      </c>
      <c r="W116" s="14">
        <v>0</v>
      </c>
      <c r="X116" s="15">
        <v>0</v>
      </c>
      <c r="Y116" s="15">
        <v>0</v>
      </c>
      <c r="Z116" s="14">
        <v>0</v>
      </c>
      <c r="AA116" s="15">
        <v>0</v>
      </c>
      <c r="AB116" s="15">
        <v>0</v>
      </c>
      <c r="AC116" s="14">
        <v>0</v>
      </c>
      <c r="AD116" s="15">
        <v>0</v>
      </c>
      <c r="AE116" s="15">
        <v>0</v>
      </c>
      <c r="AF116" s="14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</row>
    <row r="117" spans="1:39" x14ac:dyDescent="0.25">
      <c r="A117" s="5">
        <v>6123</v>
      </c>
      <c r="B117" s="9" t="s">
        <v>209</v>
      </c>
      <c r="W117" s="14">
        <v>0</v>
      </c>
      <c r="X117" s="15">
        <v>0</v>
      </c>
      <c r="Y117" s="15">
        <v>0</v>
      </c>
      <c r="Z117" s="14">
        <v>0</v>
      </c>
      <c r="AA117" s="15">
        <v>0</v>
      </c>
      <c r="AB117" s="15">
        <v>0</v>
      </c>
      <c r="AC117" s="14">
        <v>0</v>
      </c>
      <c r="AD117" s="15">
        <v>0</v>
      </c>
      <c r="AE117" s="15">
        <v>0</v>
      </c>
      <c r="AF117" s="14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</row>
    <row r="118" spans="1:39" x14ac:dyDescent="0.25">
      <c r="A118" s="5">
        <v>6124</v>
      </c>
      <c r="B118" s="9" t="s">
        <v>210</v>
      </c>
      <c r="W118" s="14">
        <v>0</v>
      </c>
      <c r="X118" s="15">
        <v>0</v>
      </c>
      <c r="Y118" s="15">
        <v>0</v>
      </c>
      <c r="Z118" s="14">
        <v>0</v>
      </c>
      <c r="AA118" s="15">
        <v>0</v>
      </c>
      <c r="AB118" s="15">
        <v>0</v>
      </c>
      <c r="AC118" s="14">
        <v>0</v>
      </c>
      <c r="AD118" s="15">
        <v>0</v>
      </c>
      <c r="AE118" s="15">
        <v>0</v>
      </c>
      <c r="AF118" s="14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</row>
    <row r="119" spans="1:39" x14ac:dyDescent="0.25">
      <c r="A119" s="5">
        <v>6125</v>
      </c>
      <c r="B119" s="9" t="s">
        <v>211</v>
      </c>
      <c r="W119" s="14">
        <v>0</v>
      </c>
      <c r="X119" s="15">
        <v>0</v>
      </c>
      <c r="Y119" s="15">
        <v>0</v>
      </c>
      <c r="Z119" s="14">
        <v>0</v>
      </c>
      <c r="AA119" s="15">
        <v>0</v>
      </c>
      <c r="AB119" s="15">
        <v>0</v>
      </c>
      <c r="AC119" s="14">
        <v>0</v>
      </c>
      <c r="AD119" s="15">
        <v>0</v>
      </c>
      <c r="AE119" s="15">
        <v>0</v>
      </c>
      <c r="AF119" s="14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</row>
    <row r="120" spans="1:39" x14ac:dyDescent="0.25">
      <c r="A120" s="5">
        <v>6199</v>
      </c>
      <c r="B120" s="9" t="s">
        <v>212</v>
      </c>
      <c r="W120" s="14">
        <v>0</v>
      </c>
      <c r="X120" s="15">
        <v>0</v>
      </c>
      <c r="Y120" s="15">
        <v>0</v>
      </c>
      <c r="Z120" s="14">
        <v>0</v>
      </c>
      <c r="AA120" s="15">
        <v>0</v>
      </c>
      <c r="AB120" s="15">
        <v>0</v>
      </c>
      <c r="AC120" s="14">
        <v>0</v>
      </c>
      <c r="AD120" s="15">
        <v>0</v>
      </c>
      <c r="AE120" s="15">
        <v>0</v>
      </c>
      <c r="AF120" s="14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</row>
    <row r="121" spans="1:39" x14ac:dyDescent="0.25">
      <c r="A121" s="5">
        <v>62</v>
      </c>
      <c r="B121" s="8" t="s">
        <v>213</v>
      </c>
      <c r="C121" s="12">
        <f t="shared" ref="C121:AH121" si="170">SUM(C122:C125)</f>
        <v>0</v>
      </c>
      <c r="D121" s="12">
        <f t="shared" si="170"/>
        <v>0</v>
      </c>
      <c r="E121" s="12">
        <f t="shared" si="170"/>
        <v>0</v>
      </c>
      <c r="F121" s="12">
        <f t="shared" si="170"/>
        <v>0</v>
      </c>
      <c r="G121" s="12">
        <f t="shared" si="170"/>
        <v>0</v>
      </c>
      <c r="H121" s="12">
        <f t="shared" si="170"/>
        <v>0</v>
      </c>
      <c r="I121" s="12">
        <f t="shared" si="170"/>
        <v>0</v>
      </c>
      <c r="J121" s="12">
        <f t="shared" si="170"/>
        <v>0</v>
      </c>
      <c r="K121" s="12">
        <f t="shared" si="170"/>
        <v>0</v>
      </c>
      <c r="L121" s="12">
        <f t="shared" si="170"/>
        <v>0</v>
      </c>
      <c r="M121" s="12">
        <f t="shared" si="170"/>
        <v>0</v>
      </c>
      <c r="N121" s="12">
        <f t="shared" si="170"/>
        <v>0</v>
      </c>
      <c r="O121" s="12">
        <f t="shared" si="170"/>
        <v>0</v>
      </c>
      <c r="P121" s="12">
        <f t="shared" si="170"/>
        <v>0</v>
      </c>
      <c r="Q121" s="12">
        <f t="shared" si="170"/>
        <v>0</v>
      </c>
      <c r="R121" s="12">
        <f t="shared" si="170"/>
        <v>0</v>
      </c>
      <c r="S121" s="12">
        <f t="shared" si="170"/>
        <v>0</v>
      </c>
      <c r="T121" s="12">
        <f t="shared" si="170"/>
        <v>0</v>
      </c>
      <c r="U121" s="12">
        <f t="shared" si="170"/>
        <v>0</v>
      </c>
      <c r="V121" s="12">
        <f t="shared" si="170"/>
        <v>0</v>
      </c>
      <c r="W121" s="12">
        <f t="shared" si="170"/>
        <v>0</v>
      </c>
      <c r="X121" s="12">
        <f t="shared" si="170"/>
        <v>0</v>
      </c>
      <c r="Y121" s="12">
        <f t="shared" si="170"/>
        <v>0</v>
      </c>
      <c r="Z121" s="12">
        <f t="shared" si="170"/>
        <v>0</v>
      </c>
      <c r="AA121" s="12">
        <f t="shared" si="170"/>
        <v>0</v>
      </c>
      <c r="AB121" s="12">
        <f t="shared" si="170"/>
        <v>0</v>
      </c>
      <c r="AC121" s="12">
        <f t="shared" ref="AC121:AD121" si="171">SUM(AC122:AC125)</f>
        <v>0</v>
      </c>
      <c r="AD121" s="12">
        <f t="shared" si="171"/>
        <v>0</v>
      </c>
      <c r="AE121" s="12">
        <f t="shared" si="170"/>
        <v>0</v>
      </c>
      <c r="AF121" s="12">
        <f t="shared" si="170"/>
        <v>0</v>
      </c>
      <c r="AG121" s="12">
        <f t="shared" si="170"/>
        <v>0</v>
      </c>
      <c r="AH121" s="12">
        <f t="shared" si="170"/>
        <v>0</v>
      </c>
      <c r="AI121" s="12">
        <f t="shared" ref="AI121:AL121" si="172">SUM(AI122:AI125)</f>
        <v>0</v>
      </c>
      <c r="AJ121" s="12">
        <f t="shared" si="172"/>
        <v>0</v>
      </c>
      <c r="AK121" s="12">
        <f t="shared" ref="AK121" si="173">SUM(AK122:AK125)</f>
        <v>0</v>
      </c>
      <c r="AL121" s="12">
        <f t="shared" si="172"/>
        <v>0</v>
      </c>
      <c r="AM121" s="12">
        <f t="shared" ref="AM121" si="174">SUM(AM122:AM125)</f>
        <v>0</v>
      </c>
    </row>
    <row r="122" spans="1:39" x14ac:dyDescent="0.25">
      <c r="A122" s="5">
        <v>6201</v>
      </c>
      <c r="B122" s="9" t="s">
        <v>214</v>
      </c>
      <c r="W122" s="14">
        <v>0</v>
      </c>
      <c r="X122" s="15">
        <v>0</v>
      </c>
      <c r="Y122" s="15">
        <v>0</v>
      </c>
      <c r="Z122" s="14">
        <v>0</v>
      </c>
      <c r="AA122" s="15">
        <v>0</v>
      </c>
      <c r="AB122" s="15">
        <v>0</v>
      </c>
      <c r="AC122" s="14">
        <v>0</v>
      </c>
      <c r="AD122" s="15">
        <v>0</v>
      </c>
      <c r="AE122" s="15">
        <v>0</v>
      </c>
      <c r="AF122" s="14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</row>
    <row r="123" spans="1:39" x14ac:dyDescent="0.25">
      <c r="A123" s="5">
        <v>6202</v>
      </c>
      <c r="B123" s="9" t="s">
        <v>215</v>
      </c>
      <c r="W123" s="14">
        <v>0</v>
      </c>
      <c r="X123" s="15">
        <v>0</v>
      </c>
      <c r="Y123" s="15">
        <v>0</v>
      </c>
      <c r="Z123" s="14">
        <v>0</v>
      </c>
      <c r="AA123" s="15">
        <v>0</v>
      </c>
      <c r="AB123" s="15">
        <v>0</v>
      </c>
      <c r="AC123" s="14">
        <v>0</v>
      </c>
      <c r="AD123" s="15">
        <v>0</v>
      </c>
      <c r="AE123" s="15">
        <v>0</v>
      </c>
      <c r="AF123" s="14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</row>
    <row r="124" spans="1:39" x14ac:dyDescent="0.25">
      <c r="A124" s="5">
        <v>6203</v>
      </c>
      <c r="B124" s="9" t="s">
        <v>216</v>
      </c>
      <c r="W124" s="14">
        <v>0</v>
      </c>
      <c r="X124" s="15">
        <v>0</v>
      </c>
      <c r="Y124" s="15">
        <v>0</v>
      </c>
      <c r="Z124" s="14">
        <v>0</v>
      </c>
      <c r="AA124" s="15">
        <v>0</v>
      </c>
      <c r="AB124" s="15">
        <v>0</v>
      </c>
      <c r="AC124" s="14">
        <v>0</v>
      </c>
      <c r="AD124" s="15">
        <v>0</v>
      </c>
      <c r="AE124" s="15">
        <v>0</v>
      </c>
      <c r="AF124" s="14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</row>
    <row r="125" spans="1:39" x14ac:dyDescent="0.25">
      <c r="A125" s="5">
        <v>6204</v>
      </c>
      <c r="B125" s="9" t="s">
        <v>217</v>
      </c>
      <c r="W125" s="14">
        <v>0</v>
      </c>
      <c r="X125" s="15">
        <v>0</v>
      </c>
      <c r="Y125" s="15">
        <v>0</v>
      </c>
      <c r="Z125" s="14">
        <v>0</v>
      </c>
      <c r="AA125" s="15">
        <v>0</v>
      </c>
      <c r="AB125" s="15">
        <v>0</v>
      </c>
      <c r="AC125" s="14">
        <v>0</v>
      </c>
      <c r="AD125" s="15">
        <v>0</v>
      </c>
      <c r="AE125" s="15">
        <v>0</v>
      </c>
      <c r="AF125" s="14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</row>
    <row r="126" spans="1:39" x14ac:dyDescent="0.25">
      <c r="A126" s="5">
        <v>63</v>
      </c>
      <c r="B126" s="8" t="s">
        <v>218</v>
      </c>
      <c r="C126" s="12">
        <f t="shared" ref="C126:AH126" si="175">SUM(C127:C129)</f>
        <v>0</v>
      </c>
      <c r="D126" s="12">
        <f t="shared" si="175"/>
        <v>0</v>
      </c>
      <c r="E126" s="12">
        <f t="shared" si="175"/>
        <v>0</v>
      </c>
      <c r="F126" s="12">
        <f t="shared" si="175"/>
        <v>0</v>
      </c>
      <c r="G126" s="12">
        <f t="shared" si="175"/>
        <v>0</v>
      </c>
      <c r="H126" s="12">
        <f t="shared" si="175"/>
        <v>0</v>
      </c>
      <c r="I126" s="12">
        <f t="shared" si="175"/>
        <v>0</v>
      </c>
      <c r="J126" s="12">
        <f t="shared" si="175"/>
        <v>0</v>
      </c>
      <c r="K126" s="12">
        <f t="shared" si="175"/>
        <v>0</v>
      </c>
      <c r="L126" s="12">
        <f t="shared" si="175"/>
        <v>0</v>
      </c>
      <c r="M126" s="12">
        <f t="shared" si="175"/>
        <v>0</v>
      </c>
      <c r="N126" s="12">
        <f t="shared" si="175"/>
        <v>0</v>
      </c>
      <c r="O126" s="12">
        <f t="shared" si="175"/>
        <v>0</v>
      </c>
      <c r="P126" s="12">
        <f t="shared" si="175"/>
        <v>0</v>
      </c>
      <c r="Q126" s="12">
        <f t="shared" si="175"/>
        <v>0</v>
      </c>
      <c r="R126" s="12">
        <f t="shared" si="175"/>
        <v>0</v>
      </c>
      <c r="S126" s="12">
        <f t="shared" si="175"/>
        <v>0</v>
      </c>
      <c r="T126" s="12">
        <f t="shared" si="175"/>
        <v>0</v>
      </c>
      <c r="U126" s="12">
        <f t="shared" si="175"/>
        <v>0</v>
      </c>
      <c r="V126" s="12">
        <f t="shared" si="175"/>
        <v>0</v>
      </c>
      <c r="W126" s="12">
        <f t="shared" si="175"/>
        <v>0</v>
      </c>
      <c r="X126" s="12">
        <f t="shared" si="175"/>
        <v>0</v>
      </c>
      <c r="Y126" s="12">
        <f t="shared" si="175"/>
        <v>0</v>
      </c>
      <c r="Z126" s="12">
        <f t="shared" si="175"/>
        <v>0</v>
      </c>
      <c r="AA126" s="12">
        <f t="shared" si="175"/>
        <v>0</v>
      </c>
      <c r="AB126" s="12">
        <f t="shared" si="175"/>
        <v>0</v>
      </c>
      <c r="AC126" s="12">
        <f t="shared" ref="AC126:AD126" si="176">SUM(AC127:AC129)</f>
        <v>0</v>
      </c>
      <c r="AD126" s="12">
        <f t="shared" si="176"/>
        <v>0</v>
      </c>
      <c r="AE126" s="12">
        <f t="shared" si="175"/>
        <v>0</v>
      </c>
      <c r="AF126" s="12">
        <f t="shared" si="175"/>
        <v>0</v>
      </c>
      <c r="AG126" s="12">
        <f t="shared" si="175"/>
        <v>0</v>
      </c>
      <c r="AH126" s="12">
        <f t="shared" si="175"/>
        <v>0</v>
      </c>
      <c r="AI126" s="12">
        <f t="shared" ref="AI126:AL126" si="177">SUM(AI127:AI129)</f>
        <v>0</v>
      </c>
      <c r="AJ126" s="12">
        <f t="shared" si="177"/>
        <v>0</v>
      </c>
      <c r="AK126" s="12">
        <f t="shared" ref="AK126" si="178">SUM(AK127:AK129)</f>
        <v>0</v>
      </c>
      <c r="AL126" s="12">
        <f t="shared" si="177"/>
        <v>0</v>
      </c>
      <c r="AM126" s="12">
        <f t="shared" ref="AM126" si="179">SUM(AM127:AM129)</f>
        <v>0</v>
      </c>
    </row>
    <row r="127" spans="1:39" x14ac:dyDescent="0.25">
      <c r="A127" s="5">
        <v>6301</v>
      </c>
      <c r="B127" s="9" t="s">
        <v>219</v>
      </c>
      <c r="W127" s="14">
        <v>0</v>
      </c>
      <c r="X127" s="15">
        <v>0</v>
      </c>
      <c r="Y127" s="15">
        <v>0</v>
      </c>
      <c r="Z127" s="14">
        <v>0</v>
      </c>
      <c r="AA127" s="15">
        <v>0</v>
      </c>
      <c r="AB127" s="15">
        <v>0</v>
      </c>
      <c r="AC127" s="14">
        <v>0</v>
      </c>
      <c r="AD127" s="15">
        <v>0</v>
      </c>
      <c r="AE127" s="15">
        <v>0</v>
      </c>
      <c r="AF127" s="14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</row>
    <row r="128" spans="1:39" x14ac:dyDescent="0.25">
      <c r="A128" s="5">
        <v>6302</v>
      </c>
      <c r="B128" s="9" t="s">
        <v>220</v>
      </c>
      <c r="W128" s="14">
        <v>0</v>
      </c>
      <c r="X128" s="15">
        <v>0</v>
      </c>
      <c r="Y128" s="15">
        <v>0</v>
      </c>
      <c r="Z128" s="14">
        <v>0</v>
      </c>
      <c r="AA128" s="15">
        <v>0</v>
      </c>
      <c r="AB128" s="15">
        <v>0</v>
      </c>
      <c r="AC128" s="14">
        <v>0</v>
      </c>
      <c r="AD128" s="15">
        <v>0</v>
      </c>
      <c r="AE128" s="15">
        <v>0</v>
      </c>
      <c r="AF128" s="14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</row>
    <row r="129" spans="1:39" x14ac:dyDescent="0.25">
      <c r="A129" s="5">
        <v>6303</v>
      </c>
      <c r="B129" s="9" t="s">
        <v>221</v>
      </c>
      <c r="W129" s="14">
        <v>0</v>
      </c>
      <c r="X129" s="15">
        <v>0</v>
      </c>
      <c r="Y129" s="15">
        <v>0</v>
      </c>
      <c r="Z129" s="14">
        <v>0</v>
      </c>
      <c r="AA129" s="15">
        <v>0</v>
      </c>
      <c r="AB129" s="15">
        <v>0</v>
      </c>
      <c r="AC129" s="14">
        <v>0</v>
      </c>
      <c r="AD129" s="15">
        <v>0</v>
      </c>
      <c r="AE129" s="15">
        <v>0</v>
      </c>
      <c r="AF129" s="14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</row>
    <row r="130" spans="1:39" x14ac:dyDescent="0.25">
      <c r="A130" s="5">
        <v>7</v>
      </c>
      <c r="B130" s="7" t="s">
        <v>100</v>
      </c>
      <c r="C130" s="11">
        <f t="shared" ref="C130:D130" si="180">C131+C133+C135+C137+C139+C149</f>
        <v>2200000</v>
      </c>
      <c r="D130" s="11">
        <f t="shared" si="180"/>
        <v>2238300</v>
      </c>
      <c r="E130" s="11">
        <f t="shared" ref="E130:P130" si="181">E131+E133+E135+E137+E139+E149</f>
        <v>2248252.87</v>
      </c>
      <c r="F130" s="11">
        <f t="shared" si="181"/>
        <v>2321358</v>
      </c>
      <c r="G130" s="25">
        <f t="shared" ref="G130" si="182">G131+G133+G135+G137+G139+G149</f>
        <v>2838028.7</v>
      </c>
      <c r="H130" s="25">
        <f t="shared" si="181"/>
        <v>2582276.7200000002</v>
      </c>
      <c r="I130" s="25">
        <f t="shared" si="181"/>
        <v>2286000</v>
      </c>
      <c r="J130" s="25">
        <f t="shared" si="181"/>
        <v>2357969.4700000002</v>
      </c>
      <c r="K130" s="25">
        <f t="shared" si="181"/>
        <v>5387828.3600000003</v>
      </c>
      <c r="L130" s="25">
        <f t="shared" si="181"/>
        <v>2345000</v>
      </c>
      <c r="M130" s="25">
        <f t="shared" ref="M130" si="183">M131+M133+M135+M137+M139+M149</f>
        <v>2420073.4900000002</v>
      </c>
      <c r="N130" s="25">
        <f t="shared" si="181"/>
        <v>2584655.58</v>
      </c>
      <c r="O130" s="25">
        <f t="shared" ref="O130" si="184">O131+O133+O135+O137+O139+O149</f>
        <v>2473840</v>
      </c>
      <c r="P130" s="25">
        <f t="shared" si="181"/>
        <v>2485950</v>
      </c>
      <c r="Q130" s="25">
        <f t="shared" ref="Q130:R130" si="185">Q131+Q133+Q135+Q137+Q139+Q149</f>
        <v>2828135.45</v>
      </c>
      <c r="R130" s="25">
        <f t="shared" si="185"/>
        <v>2506090.87</v>
      </c>
      <c r="S130" s="25">
        <f t="shared" ref="S130:T130" si="186">S131+S133+S135+S137+S139+S149</f>
        <v>2286090.87</v>
      </c>
      <c r="T130" s="25">
        <f t="shared" si="186"/>
        <v>2317266.25</v>
      </c>
      <c r="U130" s="25">
        <f t="shared" ref="U130:X130" si="187">U131+U133+U135+U137+U139+U149</f>
        <v>2060141.82</v>
      </c>
      <c r="V130" s="25">
        <f t="shared" ref="V130" si="188">V131+V133+V135+V137+V139+V149</f>
        <v>2368492.15</v>
      </c>
      <c r="W130" s="25">
        <f t="shared" si="187"/>
        <v>2597119.44</v>
      </c>
      <c r="X130" s="25">
        <f t="shared" si="187"/>
        <v>2000000</v>
      </c>
      <c r="Y130" s="25">
        <f t="shared" ref="Y130" si="189">Y131+Y133+Y135+Y137+Y139+Y149</f>
        <v>2513952.14</v>
      </c>
      <c r="Z130" s="25">
        <f t="shared" ref="Z130:AA130" si="190">Z131+Z133+Z135+Z137+Z139+Z149</f>
        <v>2458794.08</v>
      </c>
      <c r="AA130" s="25">
        <f t="shared" si="190"/>
        <v>2400000</v>
      </c>
      <c r="AB130" s="25">
        <f t="shared" ref="AB130:AC130" si="191">AB131+AB133+AB135+AB137+AB139+AB149</f>
        <v>2424231.4</v>
      </c>
      <c r="AC130" s="25">
        <f t="shared" si="191"/>
        <v>2379557.5699999998</v>
      </c>
      <c r="AD130" s="25">
        <f t="shared" ref="AD130:AF130" si="192">AD131+AD133+AD135+AD137+AD139+AD149</f>
        <v>2400000</v>
      </c>
      <c r="AE130" s="25">
        <f t="shared" si="192"/>
        <v>2400000</v>
      </c>
      <c r="AF130" s="25">
        <f t="shared" si="192"/>
        <v>2393930.5299999998</v>
      </c>
      <c r="AG130" s="25">
        <f t="shared" ref="AG130:AH130" si="193">AG131+AG133+AG135+AG137+AG139+AG149</f>
        <v>2400000</v>
      </c>
      <c r="AH130" s="25">
        <f t="shared" si="193"/>
        <v>2400419.21</v>
      </c>
      <c r="AI130" s="25">
        <f t="shared" ref="AI130:AL130" si="194">AI131+AI133+AI135+AI137+AI139+AI149</f>
        <v>2181604.42</v>
      </c>
      <c r="AJ130" s="25">
        <f t="shared" si="194"/>
        <v>2400000</v>
      </c>
      <c r="AK130" s="25">
        <f t="shared" ref="AK130" si="195">AK131+AK133+AK135+AK137+AK139+AK149</f>
        <v>2454000</v>
      </c>
      <c r="AL130" s="25">
        <f t="shared" si="194"/>
        <v>2297042.39</v>
      </c>
      <c r="AM130" s="25">
        <f t="shared" ref="AM130" si="196">AM131+AM133+AM135+AM137+AM139+AM149</f>
        <v>2349000</v>
      </c>
    </row>
    <row r="131" spans="1:39" x14ac:dyDescent="0.25">
      <c r="A131" s="5">
        <v>710</v>
      </c>
      <c r="B131" s="8" t="s">
        <v>222</v>
      </c>
      <c r="C131" s="12">
        <f t="shared" ref="C131:AM131" si="197">C132</f>
        <v>0</v>
      </c>
      <c r="D131" s="12">
        <f t="shared" si="197"/>
        <v>0</v>
      </c>
      <c r="E131" s="12">
        <f t="shared" si="197"/>
        <v>0</v>
      </c>
      <c r="F131" s="12">
        <f t="shared" si="197"/>
        <v>0</v>
      </c>
      <c r="G131" s="12">
        <f t="shared" si="197"/>
        <v>0</v>
      </c>
      <c r="H131" s="12">
        <f t="shared" si="197"/>
        <v>0</v>
      </c>
      <c r="I131" s="12">
        <f t="shared" si="197"/>
        <v>0</v>
      </c>
      <c r="J131" s="12">
        <f t="shared" si="197"/>
        <v>0</v>
      </c>
      <c r="K131" s="12">
        <f t="shared" si="197"/>
        <v>0</v>
      </c>
      <c r="L131" s="12">
        <f t="shared" si="197"/>
        <v>0</v>
      </c>
      <c r="M131" s="12">
        <f t="shared" si="197"/>
        <v>0</v>
      </c>
      <c r="N131" s="12">
        <f t="shared" si="197"/>
        <v>0</v>
      </c>
      <c r="O131" s="12">
        <f t="shared" si="197"/>
        <v>0</v>
      </c>
      <c r="P131" s="12">
        <f t="shared" si="197"/>
        <v>0</v>
      </c>
      <c r="Q131" s="12">
        <f t="shared" si="197"/>
        <v>0</v>
      </c>
      <c r="R131" s="12">
        <f t="shared" si="197"/>
        <v>0</v>
      </c>
      <c r="S131" s="12">
        <f t="shared" si="197"/>
        <v>0</v>
      </c>
      <c r="T131" s="12">
        <f t="shared" si="197"/>
        <v>0</v>
      </c>
      <c r="U131" s="12">
        <f t="shared" si="197"/>
        <v>0</v>
      </c>
      <c r="V131" s="12">
        <f t="shared" si="197"/>
        <v>0</v>
      </c>
      <c r="W131" s="12">
        <f t="shared" si="197"/>
        <v>0</v>
      </c>
      <c r="X131" s="12">
        <f t="shared" si="197"/>
        <v>0</v>
      </c>
      <c r="Y131" s="12">
        <f t="shared" si="197"/>
        <v>0</v>
      </c>
      <c r="Z131" s="12">
        <f t="shared" si="197"/>
        <v>0</v>
      </c>
      <c r="AA131" s="12">
        <f t="shared" si="197"/>
        <v>0</v>
      </c>
      <c r="AB131" s="12">
        <f t="shared" si="197"/>
        <v>0</v>
      </c>
      <c r="AC131" s="12">
        <f t="shared" si="197"/>
        <v>0</v>
      </c>
      <c r="AD131" s="12">
        <f t="shared" si="197"/>
        <v>0</v>
      </c>
      <c r="AE131" s="12">
        <f t="shared" si="197"/>
        <v>0</v>
      </c>
      <c r="AF131" s="12">
        <f t="shared" si="197"/>
        <v>0</v>
      </c>
      <c r="AG131" s="12">
        <f t="shared" si="197"/>
        <v>0</v>
      </c>
      <c r="AH131" s="12">
        <f t="shared" si="197"/>
        <v>0</v>
      </c>
      <c r="AI131" s="12">
        <f t="shared" si="197"/>
        <v>0</v>
      </c>
      <c r="AJ131" s="12">
        <f t="shared" si="197"/>
        <v>0</v>
      </c>
      <c r="AK131" s="12">
        <f t="shared" si="197"/>
        <v>0</v>
      </c>
      <c r="AL131" s="12">
        <f t="shared" si="197"/>
        <v>0</v>
      </c>
      <c r="AM131" s="12">
        <f t="shared" si="197"/>
        <v>0</v>
      </c>
    </row>
    <row r="132" spans="1:39" x14ac:dyDescent="0.25">
      <c r="A132" s="5">
        <v>7100</v>
      </c>
      <c r="B132" s="9" t="s">
        <v>222</v>
      </c>
      <c r="W132" s="14">
        <v>0</v>
      </c>
      <c r="X132" s="15">
        <v>0</v>
      </c>
      <c r="Y132" s="15">
        <v>0</v>
      </c>
      <c r="Z132" s="14">
        <v>0</v>
      </c>
      <c r="AA132" s="15">
        <v>0</v>
      </c>
      <c r="AB132" s="15">
        <v>0</v>
      </c>
      <c r="AC132" s="14">
        <v>0</v>
      </c>
      <c r="AD132" s="15">
        <v>0</v>
      </c>
      <c r="AE132" s="15">
        <v>0</v>
      </c>
      <c r="AF132" s="14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</row>
    <row r="133" spans="1:39" x14ac:dyDescent="0.25">
      <c r="A133" s="5">
        <v>720</v>
      </c>
      <c r="B133" s="8" t="s">
        <v>223</v>
      </c>
      <c r="C133" s="12">
        <f t="shared" ref="C133:AM133" si="198">C134</f>
        <v>0</v>
      </c>
      <c r="D133" s="12">
        <f t="shared" si="198"/>
        <v>0</v>
      </c>
      <c r="E133" s="12">
        <f t="shared" si="198"/>
        <v>0</v>
      </c>
      <c r="F133" s="12">
        <f t="shared" si="198"/>
        <v>0</v>
      </c>
      <c r="G133" s="12">
        <f t="shared" si="198"/>
        <v>0</v>
      </c>
      <c r="H133" s="12">
        <f t="shared" si="198"/>
        <v>0</v>
      </c>
      <c r="I133" s="12">
        <f t="shared" si="198"/>
        <v>0</v>
      </c>
      <c r="J133" s="12">
        <f t="shared" si="198"/>
        <v>0</v>
      </c>
      <c r="K133" s="12">
        <f t="shared" si="198"/>
        <v>0</v>
      </c>
      <c r="L133" s="12">
        <f t="shared" si="198"/>
        <v>0</v>
      </c>
      <c r="M133" s="12">
        <f t="shared" si="198"/>
        <v>216.05</v>
      </c>
      <c r="N133" s="12">
        <f t="shared" si="198"/>
        <v>216.05</v>
      </c>
      <c r="O133" s="12">
        <f t="shared" si="198"/>
        <v>0</v>
      </c>
      <c r="P133" s="12">
        <f t="shared" si="198"/>
        <v>0</v>
      </c>
      <c r="Q133" s="12">
        <f t="shared" si="198"/>
        <v>0</v>
      </c>
      <c r="R133" s="12">
        <f t="shared" si="198"/>
        <v>0</v>
      </c>
      <c r="S133" s="12">
        <f t="shared" si="198"/>
        <v>0</v>
      </c>
      <c r="T133" s="12">
        <f t="shared" si="198"/>
        <v>0</v>
      </c>
      <c r="U133" s="12">
        <f t="shared" si="198"/>
        <v>0</v>
      </c>
      <c r="V133" s="12">
        <f t="shared" si="198"/>
        <v>0</v>
      </c>
      <c r="W133" s="12">
        <f t="shared" si="198"/>
        <v>0</v>
      </c>
      <c r="X133" s="12">
        <f t="shared" si="198"/>
        <v>0</v>
      </c>
      <c r="Y133" s="12">
        <f t="shared" si="198"/>
        <v>0</v>
      </c>
      <c r="Z133" s="12">
        <f t="shared" si="198"/>
        <v>0</v>
      </c>
      <c r="AA133" s="12">
        <f t="shared" si="198"/>
        <v>0</v>
      </c>
      <c r="AB133" s="12">
        <f t="shared" si="198"/>
        <v>0</v>
      </c>
      <c r="AC133" s="12">
        <f t="shared" si="198"/>
        <v>0</v>
      </c>
      <c r="AD133" s="12">
        <f t="shared" si="198"/>
        <v>0</v>
      </c>
      <c r="AE133" s="12">
        <f t="shared" si="198"/>
        <v>0</v>
      </c>
      <c r="AF133" s="12">
        <f t="shared" si="198"/>
        <v>0</v>
      </c>
      <c r="AG133" s="12">
        <f t="shared" si="198"/>
        <v>0</v>
      </c>
      <c r="AH133" s="12">
        <f t="shared" si="198"/>
        <v>0</v>
      </c>
      <c r="AI133" s="12">
        <f t="shared" si="198"/>
        <v>0</v>
      </c>
      <c r="AJ133" s="12">
        <f t="shared" si="198"/>
        <v>0</v>
      </c>
      <c r="AK133" s="12">
        <f t="shared" si="198"/>
        <v>0</v>
      </c>
      <c r="AL133" s="12">
        <f t="shared" si="198"/>
        <v>0</v>
      </c>
      <c r="AM133" s="12">
        <f t="shared" si="198"/>
        <v>0</v>
      </c>
    </row>
    <row r="134" spans="1:39" x14ac:dyDescent="0.25">
      <c r="A134" s="5">
        <v>7200</v>
      </c>
      <c r="B134" s="9" t="s">
        <v>223</v>
      </c>
      <c r="M134" s="15">
        <v>216.05</v>
      </c>
      <c r="N134" s="15">
        <v>216.05</v>
      </c>
      <c r="W134" s="14">
        <v>0</v>
      </c>
      <c r="X134" s="15">
        <v>0</v>
      </c>
      <c r="Y134" s="15">
        <v>0</v>
      </c>
      <c r="Z134" s="14">
        <v>0</v>
      </c>
      <c r="AA134" s="15">
        <v>0</v>
      </c>
      <c r="AB134" s="15">
        <v>0</v>
      </c>
      <c r="AC134" s="14">
        <v>0</v>
      </c>
      <c r="AD134" s="15">
        <v>0</v>
      </c>
      <c r="AE134" s="15">
        <v>0</v>
      </c>
      <c r="AF134" s="14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</row>
    <row r="135" spans="1:39" x14ac:dyDescent="0.25">
      <c r="A135" s="5">
        <v>730</v>
      </c>
      <c r="B135" s="8" t="s">
        <v>224</v>
      </c>
      <c r="C135" s="12">
        <f t="shared" ref="C135:AM135" si="199">C136</f>
        <v>0</v>
      </c>
      <c r="D135" s="12">
        <f t="shared" si="199"/>
        <v>0</v>
      </c>
      <c r="E135" s="12">
        <f t="shared" si="199"/>
        <v>600</v>
      </c>
      <c r="F135" s="12">
        <f t="shared" si="199"/>
        <v>0</v>
      </c>
      <c r="G135" s="12">
        <f t="shared" si="199"/>
        <v>0</v>
      </c>
      <c r="H135" s="12">
        <f t="shared" si="199"/>
        <v>0</v>
      </c>
      <c r="I135" s="12">
        <f t="shared" si="199"/>
        <v>0</v>
      </c>
      <c r="J135" s="12">
        <f t="shared" si="199"/>
        <v>0</v>
      </c>
      <c r="K135" s="12">
        <f t="shared" si="199"/>
        <v>0</v>
      </c>
      <c r="L135" s="12">
        <f t="shared" si="199"/>
        <v>0</v>
      </c>
      <c r="M135" s="12">
        <f t="shared" si="199"/>
        <v>0</v>
      </c>
      <c r="N135" s="12">
        <f t="shared" si="199"/>
        <v>0</v>
      </c>
      <c r="O135" s="12">
        <f t="shared" si="199"/>
        <v>0</v>
      </c>
      <c r="P135" s="12">
        <f t="shared" si="199"/>
        <v>0</v>
      </c>
      <c r="Q135" s="12">
        <f t="shared" si="199"/>
        <v>0</v>
      </c>
      <c r="R135" s="12">
        <f t="shared" si="199"/>
        <v>0</v>
      </c>
      <c r="S135" s="12">
        <f t="shared" si="199"/>
        <v>0</v>
      </c>
      <c r="T135" s="12">
        <f t="shared" si="199"/>
        <v>0</v>
      </c>
      <c r="U135" s="12">
        <f t="shared" si="199"/>
        <v>0</v>
      </c>
      <c r="V135" s="12">
        <f t="shared" si="199"/>
        <v>0</v>
      </c>
      <c r="W135" s="12">
        <f t="shared" si="199"/>
        <v>0</v>
      </c>
      <c r="X135" s="12">
        <f t="shared" si="199"/>
        <v>0</v>
      </c>
      <c r="Y135" s="12">
        <f t="shared" si="199"/>
        <v>0</v>
      </c>
      <c r="Z135" s="12">
        <f t="shared" si="199"/>
        <v>0</v>
      </c>
      <c r="AA135" s="12">
        <f t="shared" si="199"/>
        <v>0</v>
      </c>
      <c r="AB135" s="12">
        <f t="shared" si="199"/>
        <v>0</v>
      </c>
      <c r="AC135" s="12">
        <f t="shared" si="199"/>
        <v>0</v>
      </c>
      <c r="AD135" s="12">
        <f t="shared" si="199"/>
        <v>0</v>
      </c>
      <c r="AE135" s="12">
        <f t="shared" si="199"/>
        <v>0</v>
      </c>
      <c r="AF135" s="12">
        <f t="shared" si="199"/>
        <v>0</v>
      </c>
      <c r="AG135" s="12">
        <f t="shared" si="199"/>
        <v>0</v>
      </c>
      <c r="AH135" s="12">
        <f t="shared" si="199"/>
        <v>0</v>
      </c>
      <c r="AI135" s="12">
        <f t="shared" si="199"/>
        <v>0</v>
      </c>
      <c r="AJ135" s="12">
        <f t="shared" si="199"/>
        <v>0</v>
      </c>
      <c r="AK135" s="12">
        <f t="shared" si="199"/>
        <v>0</v>
      </c>
      <c r="AL135" s="12">
        <f t="shared" si="199"/>
        <v>0</v>
      </c>
      <c r="AM135" s="12">
        <f t="shared" si="199"/>
        <v>0</v>
      </c>
    </row>
    <row r="136" spans="1:39" x14ac:dyDescent="0.25">
      <c r="A136" s="5">
        <v>7300</v>
      </c>
      <c r="B136" s="9" t="s">
        <v>224</v>
      </c>
      <c r="E136" s="15">
        <v>600</v>
      </c>
      <c r="W136" s="14">
        <v>0</v>
      </c>
      <c r="X136" s="15">
        <v>0</v>
      </c>
      <c r="Y136" s="15">
        <v>0</v>
      </c>
      <c r="Z136" s="14">
        <v>0</v>
      </c>
      <c r="AA136" s="15">
        <v>0</v>
      </c>
      <c r="AB136" s="15">
        <v>0</v>
      </c>
      <c r="AC136" s="14">
        <v>0</v>
      </c>
      <c r="AD136" s="15">
        <v>0</v>
      </c>
      <c r="AE136" s="15">
        <v>0</v>
      </c>
      <c r="AF136" s="14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</row>
    <row r="137" spans="1:39" x14ac:dyDescent="0.25">
      <c r="A137" s="5">
        <v>735</v>
      </c>
      <c r="B137" s="8" t="s">
        <v>225</v>
      </c>
      <c r="C137" s="12">
        <f t="shared" ref="C137:AM137" si="200">C138</f>
        <v>0</v>
      </c>
      <c r="D137" s="12">
        <f t="shared" si="200"/>
        <v>0</v>
      </c>
      <c r="E137" s="12">
        <f t="shared" si="200"/>
        <v>0</v>
      </c>
      <c r="F137" s="12">
        <f t="shared" si="200"/>
        <v>0</v>
      </c>
      <c r="G137" s="12">
        <f t="shared" si="200"/>
        <v>6494</v>
      </c>
      <c r="H137" s="12">
        <f t="shared" si="200"/>
        <v>6494</v>
      </c>
      <c r="I137" s="12">
        <f t="shared" si="200"/>
        <v>0</v>
      </c>
      <c r="J137" s="12">
        <f t="shared" si="200"/>
        <v>0</v>
      </c>
      <c r="K137" s="12">
        <f t="shared" si="200"/>
        <v>0</v>
      </c>
      <c r="L137" s="12">
        <f t="shared" si="200"/>
        <v>0</v>
      </c>
      <c r="M137" s="12">
        <f t="shared" si="200"/>
        <v>0</v>
      </c>
      <c r="N137" s="12">
        <f t="shared" si="200"/>
        <v>0</v>
      </c>
      <c r="O137" s="12">
        <f t="shared" si="200"/>
        <v>0</v>
      </c>
      <c r="P137" s="12">
        <f t="shared" si="200"/>
        <v>0</v>
      </c>
      <c r="Q137" s="12">
        <f t="shared" si="200"/>
        <v>0</v>
      </c>
      <c r="R137" s="12">
        <f t="shared" si="200"/>
        <v>0</v>
      </c>
      <c r="S137" s="12">
        <f t="shared" si="200"/>
        <v>0</v>
      </c>
      <c r="T137" s="12">
        <f t="shared" si="200"/>
        <v>0</v>
      </c>
      <c r="U137" s="12">
        <f t="shared" si="200"/>
        <v>0</v>
      </c>
      <c r="V137" s="12">
        <f t="shared" si="200"/>
        <v>0</v>
      </c>
      <c r="W137" s="12">
        <f t="shared" si="200"/>
        <v>0</v>
      </c>
      <c r="X137" s="12">
        <f t="shared" si="200"/>
        <v>0</v>
      </c>
      <c r="Y137" s="12">
        <f t="shared" si="200"/>
        <v>0</v>
      </c>
      <c r="Z137" s="12">
        <f t="shared" si="200"/>
        <v>0</v>
      </c>
      <c r="AA137" s="12">
        <f t="shared" si="200"/>
        <v>0</v>
      </c>
      <c r="AB137" s="12">
        <f t="shared" si="200"/>
        <v>0</v>
      </c>
      <c r="AC137" s="12">
        <f t="shared" si="200"/>
        <v>0</v>
      </c>
      <c r="AD137" s="12">
        <f t="shared" si="200"/>
        <v>0</v>
      </c>
      <c r="AE137" s="12">
        <f t="shared" si="200"/>
        <v>0</v>
      </c>
      <c r="AF137" s="12">
        <f t="shared" si="200"/>
        <v>0</v>
      </c>
      <c r="AG137" s="12">
        <f t="shared" si="200"/>
        <v>0</v>
      </c>
      <c r="AH137" s="12">
        <f t="shared" si="200"/>
        <v>0</v>
      </c>
      <c r="AI137" s="12">
        <f t="shared" si="200"/>
        <v>0</v>
      </c>
      <c r="AJ137" s="12">
        <f t="shared" si="200"/>
        <v>0</v>
      </c>
      <c r="AK137" s="12">
        <f t="shared" si="200"/>
        <v>5000</v>
      </c>
      <c r="AL137" s="12">
        <f t="shared" si="200"/>
        <v>5000</v>
      </c>
      <c r="AM137" s="12">
        <f t="shared" si="200"/>
        <v>0</v>
      </c>
    </row>
    <row r="138" spans="1:39" x14ac:dyDescent="0.25">
      <c r="A138" s="5">
        <v>7350</v>
      </c>
      <c r="B138" s="9" t="s">
        <v>225</v>
      </c>
      <c r="G138" s="15">
        <v>6494</v>
      </c>
      <c r="H138" s="15">
        <v>6494</v>
      </c>
      <c r="W138" s="14">
        <v>0</v>
      </c>
      <c r="X138" s="15">
        <v>0</v>
      </c>
      <c r="Y138" s="15">
        <v>0</v>
      </c>
      <c r="Z138" s="14">
        <v>0</v>
      </c>
      <c r="AA138" s="15">
        <v>0</v>
      </c>
      <c r="AB138" s="15">
        <v>0</v>
      </c>
      <c r="AC138" s="14">
        <v>0</v>
      </c>
      <c r="AD138" s="15">
        <v>0</v>
      </c>
      <c r="AE138" s="15">
        <v>0</v>
      </c>
      <c r="AF138" s="14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5000</v>
      </c>
      <c r="AL138" s="15">
        <v>5000</v>
      </c>
      <c r="AM138" s="15">
        <v>0</v>
      </c>
    </row>
    <row r="139" spans="1:39" x14ac:dyDescent="0.25">
      <c r="A139" s="5">
        <v>740</v>
      </c>
      <c r="B139" s="8" t="s">
        <v>226</v>
      </c>
      <c r="C139" s="12">
        <f t="shared" ref="C139:AE139" si="201">SUM(C140:C148)</f>
        <v>0</v>
      </c>
      <c r="D139" s="12">
        <f t="shared" si="201"/>
        <v>38300</v>
      </c>
      <c r="E139" s="12">
        <f t="shared" si="201"/>
        <v>38300</v>
      </c>
      <c r="F139" s="12">
        <f t="shared" si="201"/>
        <v>121358</v>
      </c>
      <c r="G139" s="12">
        <f t="shared" si="201"/>
        <v>131534.70000000001</v>
      </c>
      <c r="H139" s="12">
        <f t="shared" si="201"/>
        <v>131534.70000000001</v>
      </c>
      <c r="I139" s="12">
        <f t="shared" si="201"/>
        <v>86000</v>
      </c>
      <c r="J139" s="12">
        <f t="shared" si="201"/>
        <v>57969.47</v>
      </c>
      <c r="K139" s="12">
        <f t="shared" si="201"/>
        <v>2824119.14</v>
      </c>
      <c r="L139" s="12">
        <f t="shared" si="201"/>
        <v>45000</v>
      </c>
      <c r="M139" s="12">
        <f t="shared" si="201"/>
        <v>119857.44</v>
      </c>
      <c r="N139" s="12">
        <f t="shared" si="201"/>
        <v>129857.44</v>
      </c>
      <c r="O139" s="12">
        <f t="shared" si="201"/>
        <v>73840</v>
      </c>
      <c r="P139" s="12">
        <f t="shared" si="201"/>
        <v>85950</v>
      </c>
      <c r="Q139" s="12">
        <f t="shared" si="201"/>
        <v>78000</v>
      </c>
      <c r="R139" s="12">
        <f t="shared" si="201"/>
        <v>106090.87</v>
      </c>
      <c r="S139" s="12">
        <f t="shared" si="201"/>
        <v>86090.87</v>
      </c>
      <c r="T139" s="12">
        <f t="shared" si="201"/>
        <v>0</v>
      </c>
      <c r="U139" s="12">
        <f t="shared" si="201"/>
        <v>60141.82</v>
      </c>
      <c r="V139" s="12">
        <f t="shared" si="201"/>
        <v>368492.15</v>
      </c>
      <c r="W139" s="12">
        <f t="shared" si="201"/>
        <v>334348.18</v>
      </c>
      <c r="X139" s="12">
        <f t="shared" si="201"/>
        <v>0</v>
      </c>
      <c r="Y139" s="12">
        <f t="shared" si="201"/>
        <v>13952.14</v>
      </c>
      <c r="Z139" s="12">
        <f t="shared" si="201"/>
        <v>13952.14</v>
      </c>
      <c r="AA139" s="12">
        <f t="shared" si="201"/>
        <v>0</v>
      </c>
      <c r="AB139" s="12">
        <f t="shared" si="201"/>
        <v>24231.4</v>
      </c>
      <c r="AC139" s="12">
        <f t="shared" ref="AC139" si="202">SUM(AC140:AC148)</f>
        <v>30231.4</v>
      </c>
      <c r="AD139" s="12">
        <f t="shared" ref="AD139:AH139" si="203">SUM(AD140:AD148)</f>
        <v>0</v>
      </c>
      <c r="AE139" s="12">
        <f t="shared" si="201"/>
        <v>0</v>
      </c>
      <c r="AF139" s="12">
        <f t="shared" ref="AF139" si="204">SUM(AF140:AF148)</f>
        <v>37197.4</v>
      </c>
      <c r="AG139" s="12">
        <f t="shared" si="203"/>
        <v>0</v>
      </c>
      <c r="AH139" s="12">
        <f t="shared" si="203"/>
        <v>419.21</v>
      </c>
      <c r="AI139" s="12">
        <f t="shared" ref="AI139:AL139" si="205">SUM(AI140:AI148)</f>
        <v>419.21</v>
      </c>
      <c r="AJ139" s="12">
        <f t="shared" si="205"/>
        <v>0</v>
      </c>
      <c r="AK139" s="12">
        <f t="shared" ref="AK139" si="206">SUM(AK140:AK148)</f>
        <v>49000</v>
      </c>
      <c r="AL139" s="12">
        <f t="shared" si="205"/>
        <v>37000</v>
      </c>
      <c r="AM139" s="12">
        <f t="shared" ref="AM139" si="207">SUM(AM140:AM148)</f>
        <v>49000</v>
      </c>
    </row>
    <row r="140" spans="1:39" x14ac:dyDescent="0.25">
      <c r="A140" s="5">
        <v>7401</v>
      </c>
      <c r="B140" s="9" t="s">
        <v>227</v>
      </c>
      <c r="W140" s="14">
        <v>0</v>
      </c>
      <c r="X140" s="15">
        <v>0</v>
      </c>
      <c r="Y140" s="15">
        <v>0</v>
      </c>
      <c r="Z140" s="14">
        <v>0</v>
      </c>
      <c r="AA140" s="15">
        <v>0</v>
      </c>
      <c r="AB140" s="15">
        <v>0</v>
      </c>
      <c r="AC140" s="14">
        <v>0</v>
      </c>
      <c r="AD140" s="15">
        <v>0</v>
      </c>
      <c r="AE140" s="15">
        <v>0</v>
      </c>
      <c r="AF140" s="14">
        <v>6772.4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</row>
    <row r="141" spans="1:39" x14ac:dyDescent="0.25">
      <c r="A141" s="5">
        <v>7402</v>
      </c>
      <c r="B141" s="9" t="s">
        <v>228</v>
      </c>
      <c r="W141" s="14">
        <v>0</v>
      </c>
      <c r="X141" s="15">
        <v>0</v>
      </c>
      <c r="Y141" s="15">
        <v>0</v>
      </c>
      <c r="Z141" s="14">
        <v>0</v>
      </c>
      <c r="AA141" s="15">
        <v>0</v>
      </c>
      <c r="AB141" s="15">
        <v>0</v>
      </c>
      <c r="AC141" s="14">
        <v>0</v>
      </c>
      <c r="AD141" s="15">
        <v>0</v>
      </c>
      <c r="AE141" s="15">
        <v>0</v>
      </c>
      <c r="AF141" s="14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</row>
    <row r="142" spans="1:39" x14ac:dyDescent="0.25">
      <c r="A142" s="5">
        <v>7403</v>
      </c>
      <c r="B142" s="9" t="s">
        <v>229</v>
      </c>
      <c r="N142" s="15">
        <v>10000</v>
      </c>
      <c r="O142" s="15">
        <v>47890</v>
      </c>
      <c r="P142" s="15">
        <v>60000</v>
      </c>
      <c r="Q142" s="15">
        <v>55000</v>
      </c>
      <c r="R142" s="15">
        <v>20000</v>
      </c>
      <c r="W142" s="14">
        <v>0</v>
      </c>
      <c r="X142" s="15">
        <v>0</v>
      </c>
      <c r="Y142" s="15">
        <v>0</v>
      </c>
      <c r="Z142" s="14">
        <v>0</v>
      </c>
      <c r="AA142" s="15">
        <v>0</v>
      </c>
      <c r="AB142" s="15">
        <v>0</v>
      </c>
      <c r="AC142" s="14">
        <v>0</v>
      </c>
      <c r="AD142" s="15">
        <v>0</v>
      </c>
      <c r="AE142" s="15">
        <v>0</v>
      </c>
      <c r="AF142" s="14">
        <v>18425</v>
      </c>
      <c r="AG142" s="15">
        <v>0</v>
      </c>
      <c r="AH142" s="15">
        <v>419.21</v>
      </c>
      <c r="AI142" s="15">
        <v>419.21</v>
      </c>
      <c r="AJ142" s="15">
        <v>0</v>
      </c>
      <c r="AK142" s="15">
        <v>0</v>
      </c>
      <c r="AL142" s="15">
        <v>0</v>
      </c>
      <c r="AM142" s="15">
        <v>0</v>
      </c>
    </row>
    <row r="143" spans="1:39" x14ac:dyDescent="0.25">
      <c r="A143" s="5">
        <v>7404</v>
      </c>
      <c r="B143" s="9" t="s">
        <v>230</v>
      </c>
      <c r="W143" s="14">
        <v>0</v>
      </c>
      <c r="X143" s="15">
        <v>0</v>
      </c>
      <c r="Y143" s="15">
        <v>0</v>
      </c>
      <c r="Z143" s="14">
        <v>0</v>
      </c>
      <c r="AA143" s="15">
        <v>0</v>
      </c>
      <c r="AB143" s="15">
        <v>0</v>
      </c>
      <c r="AC143" s="14">
        <v>0</v>
      </c>
      <c r="AD143" s="15">
        <v>0</v>
      </c>
      <c r="AE143" s="15">
        <v>0</v>
      </c>
      <c r="AF143" s="14"/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</row>
    <row r="144" spans="1:39" x14ac:dyDescent="0.25">
      <c r="A144" s="5">
        <v>7405</v>
      </c>
      <c r="B144" s="9" t="s">
        <v>231</v>
      </c>
      <c r="K144" s="15">
        <v>2691649.67</v>
      </c>
      <c r="V144" s="15">
        <v>308350.33</v>
      </c>
      <c r="W144" s="14">
        <v>308350.33</v>
      </c>
      <c r="X144" s="15">
        <v>0</v>
      </c>
      <c r="Y144" s="15">
        <v>0</v>
      </c>
      <c r="Z144" s="14">
        <v>0</v>
      </c>
      <c r="AA144" s="15">
        <v>0</v>
      </c>
      <c r="AB144" s="15">
        <v>0</v>
      </c>
      <c r="AC144" s="14">
        <v>6000</v>
      </c>
      <c r="AD144" s="15">
        <v>0</v>
      </c>
      <c r="AE144" s="15">
        <v>0</v>
      </c>
      <c r="AF144" s="14">
        <v>12000</v>
      </c>
      <c r="AG144" s="15">
        <v>0</v>
      </c>
      <c r="AH144" s="15">
        <v>0</v>
      </c>
      <c r="AI144" s="15">
        <v>0</v>
      </c>
      <c r="AJ144" s="15">
        <v>0</v>
      </c>
      <c r="AK144" s="15">
        <v>24000</v>
      </c>
      <c r="AL144" s="15">
        <v>12000</v>
      </c>
      <c r="AM144" s="15">
        <v>24000</v>
      </c>
    </row>
    <row r="145" spans="1:39" x14ac:dyDescent="0.25">
      <c r="A145" s="5">
        <v>7406</v>
      </c>
      <c r="B145" s="9" t="s">
        <v>232</v>
      </c>
      <c r="D145" s="15">
        <v>38300</v>
      </c>
      <c r="E145" s="15">
        <v>38300</v>
      </c>
      <c r="F145" s="15">
        <v>121358</v>
      </c>
      <c r="G145" s="15">
        <v>131534.70000000001</v>
      </c>
      <c r="H145" s="15">
        <v>131534.70000000001</v>
      </c>
      <c r="I145" s="15">
        <v>86000</v>
      </c>
      <c r="J145" s="15">
        <v>57969.47</v>
      </c>
      <c r="K145" s="15">
        <v>132469.47</v>
      </c>
      <c r="L145" s="15">
        <v>45000</v>
      </c>
      <c r="M145" s="15">
        <v>119857.44</v>
      </c>
      <c r="N145" s="15">
        <v>119857.44</v>
      </c>
      <c r="O145" s="15">
        <v>25950</v>
      </c>
      <c r="P145" s="15">
        <v>25950</v>
      </c>
      <c r="Q145" s="15">
        <v>23000</v>
      </c>
      <c r="R145" s="15">
        <v>86090.87</v>
      </c>
      <c r="S145" s="15">
        <v>86090.87</v>
      </c>
      <c r="U145" s="15">
        <v>60141.82</v>
      </c>
      <c r="V145" s="15">
        <v>60141.82</v>
      </c>
      <c r="W145" s="14">
        <v>25997.85</v>
      </c>
      <c r="X145" s="15">
        <v>0</v>
      </c>
      <c r="Y145" s="15">
        <v>13952.14</v>
      </c>
      <c r="Z145" s="14">
        <v>13952.14</v>
      </c>
      <c r="AA145" s="15">
        <v>0</v>
      </c>
      <c r="AB145" s="15">
        <v>24231.4</v>
      </c>
      <c r="AC145" s="14">
        <v>24231.4</v>
      </c>
      <c r="AD145" s="15">
        <v>0</v>
      </c>
      <c r="AE145" s="15">
        <v>0</v>
      </c>
      <c r="AF145" s="14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25000</v>
      </c>
      <c r="AL145" s="15">
        <v>25000</v>
      </c>
      <c r="AM145" s="15">
        <v>25000</v>
      </c>
    </row>
    <row r="146" spans="1:39" x14ac:dyDescent="0.25">
      <c r="A146" s="5">
        <v>7407</v>
      </c>
      <c r="B146" s="9" t="s">
        <v>233</v>
      </c>
      <c r="W146" s="14">
        <v>0</v>
      </c>
      <c r="X146" s="15">
        <v>0</v>
      </c>
      <c r="Y146" s="15">
        <v>0</v>
      </c>
      <c r="Z146" s="14">
        <v>0</v>
      </c>
      <c r="AA146" s="15">
        <v>0</v>
      </c>
      <c r="AB146" s="15">
        <v>0</v>
      </c>
      <c r="AC146" s="14">
        <v>0</v>
      </c>
      <c r="AD146" s="15">
        <v>0</v>
      </c>
      <c r="AE146" s="15">
        <v>0</v>
      </c>
      <c r="AF146" s="14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</row>
    <row r="147" spans="1:39" x14ac:dyDescent="0.25">
      <c r="A147" s="5">
        <v>7408</v>
      </c>
      <c r="B147" s="9" t="s">
        <v>234</v>
      </c>
      <c r="W147" s="14">
        <v>0</v>
      </c>
      <c r="X147" s="15">
        <v>0</v>
      </c>
      <c r="Y147" s="15">
        <v>0</v>
      </c>
      <c r="Z147" s="14">
        <v>0</v>
      </c>
      <c r="AA147" s="15">
        <v>0</v>
      </c>
      <c r="AB147" s="15">
        <v>0</v>
      </c>
      <c r="AC147" s="14">
        <v>0</v>
      </c>
      <c r="AD147" s="15">
        <v>0</v>
      </c>
      <c r="AE147" s="15">
        <v>0</v>
      </c>
      <c r="AF147" s="14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</row>
    <row r="148" spans="1:39" x14ac:dyDescent="0.25">
      <c r="A148" s="5">
        <v>7409</v>
      </c>
      <c r="B148" s="9" t="s">
        <v>235</v>
      </c>
      <c r="W148" s="14">
        <v>0</v>
      </c>
      <c r="X148" s="15">
        <v>0</v>
      </c>
      <c r="Y148" s="15">
        <v>0</v>
      </c>
      <c r="Z148" s="14">
        <v>0</v>
      </c>
      <c r="AA148" s="15">
        <v>0</v>
      </c>
      <c r="AB148" s="15">
        <v>0</v>
      </c>
      <c r="AC148" s="14">
        <v>0</v>
      </c>
      <c r="AD148" s="15">
        <v>0</v>
      </c>
      <c r="AE148" s="15">
        <v>0</v>
      </c>
      <c r="AF148" s="14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</row>
    <row r="149" spans="1:39" x14ac:dyDescent="0.25">
      <c r="A149" s="5">
        <v>750</v>
      </c>
      <c r="B149" s="8" t="s">
        <v>69</v>
      </c>
      <c r="C149" s="12">
        <f t="shared" ref="C149:AM149" si="208">C150</f>
        <v>2200000</v>
      </c>
      <c r="D149" s="12">
        <f t="shared" si="208"/>
        <v>2200000</v>
      </c>
      <c r="E149" s="12">
        <f t="shared" si="208"/>
        <v>2209352.87</v>
      </c>
      <c r="F149" s="12">
        <f t="shared" si="208"/>
        <v>2200000</v>
      </c>
      <c r="G149" s="12">
        <f t="shared" si="208"/>
        <v>2700000</v>
      </c>
      <c r="H149" s="12">
        <f t="shared" si="208"/>
        <v>2444248.02</v>
      </c>
      <c r="I149" s="12">
        <f t="shared" si="208"/>
        <v>2200000</v>
      </c>
      <c r="J149" s="12">
        <f t="shared" si="208"/>
        <v>2300000</v>
      </c>
      <c r="K149" s="12">
        <f t="shared" si="208"/>
        <v>2563709.2200000002</v>
      </c>
      <c r="L149" s="12">
        <f t="shared" si="208"/>
        <v>2300000</v>
      </c>
      <c r="M149" s="12">
        <f t="shared" si="208"/>
        <v>2300000</v>
      </c>
      <c r="N149" s="12">
        <f t="shared" si="208"/>
        <v>2454582.09</v>
      </c>
      <c r="O149" s="12">
        <f t="shared" si="208"/>
        <v>2400000</v>
      </c>
      <c r="P149" s="12">
        <f t="shared" si="208"/>
        <v>2400000</v>
      </c>
      <c r="Q149" s="12">
        <f t="shared" si="208"/>
        <v>2750135.45</v>
      </c>
      <c r="R149" s="12">
        <f t="shared" si="208"/>
        <v>2400000</v>
      </c>
      <c r="S149" s="12">
        <f t="shared" si="208"/>
        <v>2200000</v>
      </c>
      <c r="T149" s="12">
        <f t="shared" si="208"/>
        <v>2317266.25</v>
      </c>
      <c r="U149" s="12">
        <f t="shared" si="208"/>
        <v>2000000</v>
      </c>
      <c r="V149" s="12">
        <f t="shared" si="208"/>
        <v>2000000</v>
      </c>
      <c r="W149" s="12">
        <f t="shared" si="208"/>
        <v>2262771.2599999998</v>
      </c>
      <c r="X149" s="12">
        <f t="shared" si="208"/>
        <v>2000000</v>
      </c>
      <c r="Y149" s="12">
        <f t="shared" si="208"/>
        <v>2500000</v>
      </c>
      <c r="Z149" s="12">
        <f t="shared" si="208"/>
        <v>2444841.94</v>
      </c>
      <c r="AA149" s="12">
        <f t="shared" si="208"/>
        <v>2400000</v>
      </c>
      <c r="AB149" s="12">
        <f t="shared" si="208"/>
        <v>2400000</v>
      </c>
      <c r="AC149" s="12">
        <f t="shared" si="208"/>
        <v>2349326.17</v>
      </c>
      <c r="AD149" s="12">
        <f t="shared" si="208"/>
        <v>2400000</v>
      </c>
      <c r="AE149" s="12">
        <f t="shared" si="208"/>
        <v>2400000</v>
      </c>
      <c r="AF149" s="12">
        <f t="shared" si="208"/>
        <v>2356733.13</v>
      </c>
      <c r="AG149" s="12">
        <f t="shared" si="208"/>
        <v>2400000</v>
      </c>
      <c r="AH149" s="12">
        <f t="shared" si="208"/>
        <v>2400000</v>
      </c>
      <c r="AI149" s="12">
        <f t="shared" si="208"/>
        <v>2181185.21</v>
      </c>
      <c r="AJ149" s="12">
        <f t="shared" si="208"/>
        <v>2400000</v>
      </c>
      <c r="AK149" s="12">
        <f t="shared" si="208"/>
        <v>2400000</v>
      </c>
      <c r="AL149" s="12">
        <f t="shared" si="208"/>
        <v>2255042.39</v>
      </c>
      <c r="AM149" s="12">
        <f t="shared" si="208"/>
        <v>2300000</v>
      </c>
    </row>
    <row r="150" spans="1:39" x14ac:dyDescent="0.25">
      <c r="A150" s="5">
        <v>7500</v>
      </c>
      <c r="B150" s="9" t="s">
        <v>69</v>
      </c>
      <c r="C150" s="15">
        <v>2200000</v>
      </c>
      <c r="D150" s="15">
        <v>2200000</v>
      </c>
      <c r="E150" s="15">
        <v>2209352.87</v>
      </c>
      <c r="F150" s="15">
        <v>2200000</v>
      </c>
      <c r="G150" s="15">
        <v>2700000</v>
      </c>
      <c r="H150" s="15">
        <v>2444248.02</v>
      </c>
      <c r="I150" s="15">
        <v>2200000</v>
      </c>
      <c r="J150" s="15">
        <v>2300000</v>
      </c>
      <c r="K150" s="15">
        <v>2563709.2200000002</v>
      </c>
      <c r="L150" s="15">
        <v>2300000</v>
      </c>
      <c r="M150" s="15">
        <v>2300000</v>
      </c>
      <c r="N150" s="15">
        <v>2454582.09</v>
      </c>
      <c r="O150" s="15">
        <v>2400000</v>
      </c>
      <c r="P150" s="15">
        <v>2400000</v>
      </c>
      <c r="Q150" s="15">
        <v>2750135.45</v>
      </c>
      <c r="R150" s="15">
        <v>2400000</v>
      </c>
      <c r="S150" s="15">
        <v>2200000</v>
      </c>
      <c r="T150" s="15">
        <v>2317266.25</v>
      </c>
      <c r="U150" s="15">
        <v>2000000</v>
      </c>
      <c r="V150" s="15">
        <v>2000000</v>
      </c>
      <c r="W150" s="14">
        <v>2262771.2599999998</v>
      </c>
      <c r="X150" s="15">
        <v>2000000</v>
      </c>
      <c r="Y150" s="15">
        <v>2500000</v>
      </c>
      <c r="Z150" s="14">
        <v>2444841.94</v>
      </c>
      <c r="AA150" s="15">
        <v>2400000</v>
      </c>
      <c r="AB150" s="15">
        <v>2400000</v>
      </c>
      <c r="AC150" s="14">
        <v>2349326.17</v>
      </c>
      <c r="AD150" s="15">
        <v>2400000</v>
      </c>
      <c r="AE150" s="15">
        <v>2400000</v>
      </c>
      <c r="AF150" s="14">
        <v>2356733.13</v>
      </c>
      <c r="AG150" s="15">
        <v>2400000</v>
      </c>
      <c r="AH150" s="15">
        <v>2400000</v>
      </c>
      <c r="AI150" s="15">
        <v>2181185.21</v>
      </c>
      <c r="AJ150" s="15">
        <v>2400000</v>
      </c>
      <c r="AK150" s="15">
        <v>2400000</v>
      </c>
      <c r="AL150" s="15">
        <v>2255042.39</v>
      </c>
      <c r="AM150" s="15">
        <v>2300000</v>
      </c>
    </row>
    <row r="151" spans="1:39" x14ac:dyDescent="0.25">
      <c r="A151" s="5">
        <v>8</v>
      </c>
      <c r="B151" s="7" t="s">
        <v>236</v>
      </c>
      <c r="C151" s="11">
        <f t="shared" ref="C151:D151" si="209">C152+C154</f>
        <v>0</v>
      </c>
      <c r="D151" s="11">
        <f t="shared" si="209"/>
        <v>0</v>
      </c>
      <c r="E151" s="11">
        <f t="shared" ref="E151:K151" si="210">E152+E154</f>
        <v>0</v>
      </c>
      <c r="F151" s="11">
        <f t="shared" si="210"/>
        <v>0</v>
      </c>
      <c r="G151" s="25">
        <f t="shared" ref="G151" si="211">G152+G154</f>
        <v>0</v>
      </c>
      <c r="H151" s="25">
        <f t="shared" si="210"/>
        <v>0</v>
      </c>
      <c r="I151" s="11">
        <f t="shared" si="210"/>
        <v>0</v>
      </c>
      <c r="J151" s="11">
        <f t="shared" si="210"/>
        <v>0</v>
      </c>
      <c r="K151" s="11">
        <f t="shared" si="210"/>
        <v>0</v>
      </c>
      <c r="L151" s="11">
        <f t="shared" ref="L151:P151" si="212">L152+L154</f>
        <v>0</v>
      </c>
      <c r="M151" s="11">
        <f t="shared" ref="M151" si="213">M152+M154</f>
        <v>0</v>
      </c>
      <c r="N151" s="11">
        <f t="shared" si="212"/>
        <v>0</v>
      </c>
      <c r="O151" s="11">
        <f t="shared" ref="O151" si="214">O152+O154</f>
        <v>0</v>
      </c>
      <c r="P151" s="11">
        <f t="shared" si="212"/>
        <v>0</v>
      </c>
      <c r="Q151" s="11">
        <f t="shared" ref="Q151:R151" si="215">Q152+Q154</f>
        <v>0</v>
      </c>
      <c r="R151" s="11">
        <f t="shared" si="215"/>
        <v>0</v>
      </c>
      <c r="S151" s="11">
        <f t="shared" ref="S151:T151" si="216">S152+S154</f>
        <v>0</v>
      </c>
      <c r="T151" s="11">
        <f t="shared" si="216"/>
        <v>0</v>
      </c>
      <c r="U151" s="11">
        <f t="shared" ref="U151:X151" si="217">U152+U154</f>
        <v>0</v>
      </c>
      <c r="V151" s="11">
        <f t="shared" ref="V151" si="218">V152+V154</f>
        <v>0</v>
      </c>
      <c r="W151" s="11">
        <f t="shared" si="217"/>
        <v>0</v>
      </c>
      <c r="X151" s="11">
        <f t="shared" si="217"/>
        <v>0</v>
      </c>
      <c r="Y151" s="11">
        <f t="shared" ref="Y151" si="219">Y152+Y154</f>
        <v>0</v>
      </c>
      <c r="Z151" s="11">
        <f t="shared" ref="Z151:AA151" si="220">Z152+Z154</f>
        <v>0</v>
      </c>
      <c r="AA151" s="11">
        <f t="shared" si="220"/>
        <v>0</v>
      </c>
      <c r="AB151" s="11">
        <f t="shared" ref="AB151:AC151" si="221">AB152+AB154</f>
        <v>0</v>
      </c>
      <c r="AC151" s="11">
        <f t="shared" si="221"/>
        <v>0</v>
      </c>
      <c r="AD151" s="11">
        <f t="shared" ref="AD151:AF151" si="222">AD152+AD154</f>
        <v>0</v>
      </c>
      <c r="AE151" s="11">
        <f t="shared" si="222"/>
        <v>0</v>
      </c>
      <c r="AF151" s="11">
        <f t="shared" si="222"/>
        <v>0</v>
      </c>
      <c r="AG151" s="11">
        <f t="shared" ref="AG151:AH151" si="223">AG152+AG154</f>
        <v>0</v>
      </c>
      <c r="AH151" s="11">
        <f t="shared" si="223"/>
        <v>0</v>
      </c>
      <c r="AI151" s="11">
        <f t="shared" ref="AI151:AL151" si="224">AI152+AI154</f>
        <v>0</v>
      </c>
      <c r="AJ151" s="11">
        <f t="shared" si="224"/>
        <v>0</v>
      </c>
      <c r="AK151" s="11">
        <f t="shared" ref="AK151" si="225">AK152+AK154</f>
        <v>0</v>
      </c>
      <c r="AL151" s="11">
        <f t="shared" si="224"/>
        <v>0</v>
      </c>
      <c r="AM151" s="11">
        <f t="shared" ref="AM151" si="226">AM152+AM154</f>
        <v>0</v>
      </c>
    </row>
    <row r="152" spans="1:39" x14ac:dyDescent="0.25">
      <c r="A152" s="5">
        <v>81</v>
      </c>
      <c r="B152" s="8" t="s">
        <v>237</v>
      </c>
      <c r="C152" s="12">
        <f>C153</f>
        <v>0</v>
      </c>
      <c r="D152" s="12">
        <f t="shared" ref="D152:AM152" si="227">D153</f>
        <v>0</v>
      </c>
      <c r="E152" s="12">
        <f t="shared" si="227"/>
        <v>0</v>
      </c>
      <c r="F152" s="12">
        <f t="shared" si="227"/>
        <v>0</v>
      </c>
      <c r="G152" s="12">
        <f t="shared" si="227"/>
        <v>0</v>
      </c>
      <c r="H152" s="12">
        <f t="shared" si="227"/>
        <v>0</v>
      </c>
      <c r="I152" s="12">
        <f t="shared" si="227"/>
        <v>0</v>
      </c>
      <c r="J152" s="12">
        <f t="shared" si="227"/>
        <v>0</v>
      </c>
      <c r="K152" s="12">
        <f t="shared" si="227"/>
        <v>0</v>
      </c>
      <c r="L152" s="12">
        <f t="shared" si="227"/>
        <v>0</v>
      </c>
      <c r="M152" s="12">
        <f t="shared" si="227"/>
        <v>0</v>
      </c>
      <c r="N152" s="12">
        <f t="shared" si="227"/>
        <v>0</v>
      </c>
      <c r="O152" s="12">
        <f t="shared" si="227"/>
        <v>0</v>
      </c>
      <c r="P152" s="12">
        <f t="shared" si="227"/>
        <v>0</v>
      </c>
      <c r="Q152" s="12">
        <f t="shared" si="227"/>
        <v>0</v>
      </c>
      <c r="R152" s="12">
        <f t="shared" si="227"/>
        <v>0</v>
      </c>
      <c r="S152" s="12">
        <f t="shared" si="227"/>
        <v>0</v>
      </c>
      <c r="T152" s="12">
        <f t="shared" si="227"/>
        <v>0</v>
      </c>
      <c r="U152" s="12">
        <f t="shared" si="227"/>
        <v>0</v>
      </c>
      <c r="V152" s="12">
        <f t="shared" si="227"/>
        <v>0</v>
      </c>
      <c r="W152" s="12">
        <f t="shared" si="227"/>
        <v>0</v>
      </c>
      <c r="X152" s="12">
        <f t="shared" si="227"/>
        <v>0</v>
      </c>
      <c r="Y152" s="12">
        <f t="shared" si="227"/>
        <v>0</v>
      </c>
      <c r="Z152" s="12">
        <f t="shared" si="227"/>
        <v>0</v>
      </c>
      <c r="AA152" s="12">
        <f t="shared" si="227"/>
        <v>0</v>
      </c>
      <c r="AB152" s="12">
        <f t="shared" si="227"/>
        <v>0</v>
      </c>
      <c r="AC152" s="12">
        <f t="shared" si="227"/>
        <v>0</v>
      </c>
      <c r="AD152" s="12">
        <f t="shared" si="227"/>
        <v>0</v>
      </c>
      <c r="AE152" s="12">
        <f t="shared" si="227"/>
        <v>0</v>
      </c>
      <c r="AF152" s="12">
        <f t="shared" si="227"/>
        <v>0</v>
      </c>
      <c r="AG152" s="12">
        <f t="shared" si="227"/>
        <v>0</v>
      </c>
      <c r="AH152" s="12">
        <f t="shared" si="227"/>
        <v>0</v>
      </c>
      <c r="AI152" s="12">
        <f t="shared" si="227"/>
        <v>0</v>
      </c>
      <c r="AJ152" s="12">
        <f t="shared" si="227"/>
        <v>0</v>
      </c>
      <c r="AK152" s="12">
        <f t="shared" si="227"/>
        <v>0</v>
      </c>
      <c r="AL152" s="12">
        <f t="shared" si="227"/>
        <v>0</v>
      </c>
      <c r="AM152" s="12">
        <f t="shared" si="227"/>
        <v>0</v>
      </c>
    </row>
    <row r="153" spans="1:39" x14ac:dyDescent="0.25">
      <c r="A153" s="5">
        <v>8100</v>
      </c>
      <c r="B153" s="9" t="s">
        <v>237</v>
      </c>
      <c r="W153" s="14">
        <v>0</v>
      </c>
      <c r="X153" s="15">
        <v>0</v>
      </c>
      <c r="Y153" s="15">
        <v>0</v>
      </c>
      <c r="Z153" s="14">
        <v>0</v>
      </c>
      <c r="AA153" s="15">
        <v>0</v>
      </c>
      <c r="AB153" s="15">
        <v>0</v>
      </c>
      <c r="AC153" s="14">
        <v>0</v>
      </c>
      <c r="AD153" s="15">
        <v>0</v>
      </c>
      <c r="AE153" s="15">
        <v>0</v>
      </c>
      <c r="AF153" s="14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</row>
    <row r="154" spans="1:39" x14ac:dyDescent="0.25">
      <c r="A154" s="5">
        <v>82</v>
      </c>
      <c r="B154" s="8" t="s">
        <v>238</v>
      </c>
      <c r="C154" s="12">
        <f>C155</f>
        <v>0</v>
      </c>
      <c r="D154" s="12">
        <f t="shared" ref="D154:AM154" si="228">D155</f>
        <v>0</v>
      </c>
      <c r="E154" s="12">
        <f t="shared" si="228"/>
        <v>0</v>
      </c>
      <c r="F154" s="12">
        <f t="shared" si="228"/>
        <v>0</v>
      </c>
      <c r="G154" s="12">
        <f t="shared" si="228"/>
        <v>0</v>
      </c>
      <c r="H154" s="12">
        <f t="shared" si="228"/>
        <v>0</v>
      </c>
      <c r="I154" s="12">
        <f t="shared" si="228"/>
        <v>0</v>
      </c>
      <c r="J154" s="12">
        <f t="shared" si="228"/>
        <v>0</v>
      </c>
      <c r="K154" s="12">
        <f t="shared" si="228"/>
        <v>0</v>
      </c>
      <c r="L154" s="12">
        <f t="shared" si="228"/>
        <v>0</v>
      </c>
      <c r="M154" s="12">
        <f t="shared" si="228"/>
        <v>0</v>
      </c>
      <c r="N154" s="12">
        <f t="shared" si="228"/>
        <v>0</v>
      </c>
      <c r="O154" s="12">
        <f t="shared" si="228"/>
        <v>0</v>
      </c>
      <c r="P154" s="12">
        <f t="shared" si="228"/>
        <v>0</v>
      </c>
      <c r="Q154" s="12">
        <f t="shared" si="228"/>
        <v>0</v>
      </c>
      <c r="R154" s="12">
        <f t="shared" si="228"/>
        <v>0</v>
      </c>
      <c r="S154" s="12">
        <f t="shared" si="228"/>
        <v>0</v>
      </c>
      <c r="T154" s="12">
        <f t="shared" si="228"/>
        <v>0</v>
      </c>
      <c r="U154" s="12">
        <f t="shared" si="228"/>
        <v>0</v>
      </c>
      <c r="V154" s="12">
        <f t="shared" si="228"/>
        <v>0</v>
      </c>
      <c r="W154" s="12">
        <f t="shared" si="228"/>
        <v>0</v>
      </c>
      <c r="X154" s="12">
        <f t="shared" si="228"/>
        <v>0</v>
      </c>
      <c r="Y154" s="12">
        <f t="shared" si="228"/>
        <v>0</v>
      </c>
      <c r="Z154" s="12">
        <f t="shared" si="228"/>
        <v>0</v>
      </c>
      <c r="AA154" s="12">
        <f t="shared" si="228"/>
        <v>0</v>
      </c>
      <c r="AB154" s="12">
        <f t="shared" si="228"/>
        <v>0</v>
      </c>
      <c r="AC154" s="12">
        <f t="shared" si="228"/>
        <v>0</v>
      </c>
      <c r="AD154" s="12">
        <f t="shared" si="228"/>
        <v>0</v>
      </c>
      <c r="AE154" s="12">
        <f t="shared" si="228"/>
        <v>0</v>
      </c>
      <c r="AF154" s="12">
        <f t="shared" si="228"/>
        <v>0</v>
      </c>
      <c r="AG154" s="12">
        <f t="shared" si="228"/>
        <v>0</v>
      </c>
      <c r="AH154" s="12">
        <f t="shared" si="228"/>
        <v>0</v>
      </c>
      <c r="AI154" s="12">
        <f t="shared" si="228"/>
        <v>0</v>
      </c>
      <c r="AJ154" s="12">
        <f t="shared" si="228"/>
        <v>0</v>
      </c>
      <c r="AK154" s="12">
        <f t="shared" si="228"/>
        <v>0</v>
      </c>
      <c r="AL154" s="12">
        <f t="shared" si="228"/>
        <v>0</v>
      </c>
      <c r="AM154" s="12">
        <f t="shared" si="228"/>
        <v>0</v>
      </c>
    </row>
    <row r="155" spans="1:39" x14ac:dyDescent="0.25">
      <c r="A155" s="5">
        <v>8200</v>
      </c>
      <c r="B155" s="9" t="s">
        <v>238</v>
      </c>
      <c r="W155" s="14">
        <v>0</v>
      </c>
      <c r="X155" s="15">
        <v>0</v>
      </c>
      <c r="Y155" s="15">
        <v>0</v>
      </c>
      <c r="Z155" s="14">
        <v>0</v>
      </c>
      <c r="AA155" s="15">
        <v>0</v>
      </c>
      <c r="AB155" s="15">
        <v>0</v>
      </c>
      <c r="AC155" s="14">
        <v>0</v>
      </c>
      <c r="AD155" s="15">
        <v>0</v>
      </c>
      <c r="AE155" s="15">
        <v>0</v>
      </c>
      <c r="AF155" s="14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</row>
    <row r="156" spans="1:39" ht="30" x14ac:dyDescent="0.25">
      <c r="A156" s="5">
        <v>9998</v>
      </c>
      <c r="B156" s="7" t="s">
        <v>239</v>
      </c>
      <c r="C156" s="11"/>
      <c r="D156" s="11"/>
      <c r="E156" s="11"/>
      <c r="F156" s="11"/>
      <c r="G156" s="25"/>
      <c r="H156" s="25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</row>
    <row r="157" spans="1:39" x14ac:dyDescent="0.25">
      <c r="A157" s="5">
        <v>9999</v>
      </c>
      <c r="B157" s="7" t="s">
        <v>240</v>
      </c>
      <c r="C157" s="11"/>
      <c r="D157" s="11"/>
      <c r="E157" s="11"/>
      <c r="F157" s="11"/>
      <c r="G157" s="25"/>
      <c r="H157" s="25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</row>
    <row r="158" spans="1:39" s="42" customFormat="1" ht="24.95" customHeight="1" x14ac:dyDescent="0.25">
      <c r="A158" s="39"/>
      <c r="B158" s="40"/>
      <c r="C158" s="41">
        <f t="shared" ref="C158:T158" si="229">C159</f>
        <v>19703900</v>
      </c>
      <c r="D158" s="41">
        <f t="shared" si="229"/>
        <v>21239600</v>
      </c>
      <c r="E158" s="41">
        <f t="shared" si="229"/>
        <v>20974298.609999999</v>
      </c>
      <c r="F158" s="41">
        <f t="shared" si="229"/>
        <v>16192358</v>
      </c>
      <c r="G158" s="41">
        <f t="shared" si="229"/>
        <v>16522031</v>
      </c>
      <c r="H158" s="41">
        <f t="shared" si="229"/>
        <v>16415303.290000001</v>
      </c>
      <c r="I158" s="41">
        <f t="shared" si="229"/>
        <v>14281526</v>
      </c>
      <c r="J158" s="41">
        <f t="shared" si="229"/>
        <v>14706272.640000001</v>
      </c>
      <c r="K158" s="41">
        <f t="shared" si="229"/>
        <v>18152699.379999999</v>
      </c>
      <c r="L158" s="41">
        <f>L159</f>
        <v>13783315</v>
      </c>
      <c r="M158" s="41">
        <f>M159</f>
        <v>15631875.790000001</v>
      </c>
      <c r="N158" s="41">
        <f t="shared" si="229"/>
        <v>16198362.51</v>
      </c>
      <c r="O158" s="41">
        <f>O159</f>
        <v>15378490</v>
      </c>
      <c r="P158" s="41">
        <f>P159</f>
        <v>15539588.939999999</v>
      </c>
      <c r="Q158" s="41">
        <f t="shared" si="229"/>
        <v>15986450.760000002</v>
      </c>
      <c r="R158" s="41">
        <f>R159</f>
        <v>15426955.870000001</v>
      </c>
      <c r="S158" s="41">
        <f t="shared" si="229"/>
        <v>15794762.530000001</v>
      </c>
      <c r="T158" s="41">
        <f t="shared" si="229"/>
        <v>16062741.059999999</v>
      </c>
      <c r="U158" s="41">
        <f>U159</f>
        <v>13427541.82</v>
      </c>
      <c r="V158" s="41">
        <f>V159</f>
        <v>14441184.07</v>
      </c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</row>
    <row r="159" spans="1:39" s="18" customFormat="1" ht="24.95" customHeight="1" x14ac:dyDescent="0.25">
      <c r="A159" s="16"/>
      <c r="B159" s="17" t="s">
        <v>243</v>
      </c>
      <c r="C159" s="27">
        <f t="shared" ref="C159:D159" si="230">C157+C156+C151+C130+C93+C80+C67+C25+C16+C5</f>
        <v>19703900</v>
      </c>
      <c r="D159" s="27">
        <f t="shared" si="230"/>
        <v>21239600</v>
      </c>
      <c r="E159" s="27">
        <f t="shared" ref="E159:K159" si="231">E157+E156+E151+E130+E93+E80+E67+E25+E16+E5</f>
        <v>20974298.609999999</v>
      </c>
      <c r="F159" s="27">
        <f t="shared" si="231"/>
        <v>16192358</v>
      </c>
      <c r="G159" s="27">
        <f t="shared" ref="G159" si="232">G157+G156+G151+G130+G93+G80+G67+G25+G16+G5</f>
        <v>16522031</v>
      </c>
      <c r="H159" s="27">
        <f t="shared" si="231"/>
        <v>16415303.290000001</v>
      </c>
      <c r="I159" s="27">
        <f t="shared" si="231"/>
        <v>14281526</v>
      </c>
      <c r="J159" s="27">
        <f t="shared" si="231"/>
        <v>14706272.640000001</v>
      </c>
      <c r="K159" s="27">
        <f t="shared" si="231"/>
        <v>18152699.379999999</v>
      </c>
      <c r="L159" s="27">
        <f t="shared" ref="L159:P159" si="233">L157+L156+L151+L130+L93+L80+L67+L25+L16+L5</f>
        <v>13783315</v>
      </c>
      <c r="M159" s="27">
        <f t="shared" ref="M159" si="234">M157+M156+M151+M130+M93+M80+M67+M25+M16+M5</f>
        <v>15631875.790000001</v>
      </c>
      <c r="N159" s="27">
        <f t="shared" si="233"/>
        <v>16198362.51</v>
      </c>
      <c r="O159" s="27">
        <f t="shared" ref="O159" si="235">O157+O156+O151+O130+O93+O80+O67+O25+O16+O5</f>
        <v>15378490</v>
      </c>
      <c r="P159" s="27">
        <f t="shared" si="233"/>
        <v>15539588.939999999</v>
      </c>
      <c r="Q159" s="27">
        <f t="shared" ref="Q159:R159" si="236">Q157+Q156+Q151+Q130+Q93+Q80+Q67+Q25+Q16+Q5</f>
        <v>15986450.760000002</v>
      </c>
      <c r="R159" s="27">
        <f t="shared" si="236"/>
        <v>15426955.870000001</v>
      </c>
      <c r="S159" s="27">
        <f t="shared" ref="S159:T159" si="237">S157+S156+S151+S130+S93+S80+S67+S25+S16+S5</f>
        <v>15794762.530000001</v>
      </c>
      <c r="T159" s="27">
        <f t="shared" si="237"/>
        <v>16062741.059999999</v>
      </c>
      <c r="U159" s="27">
        <f t="shared" ref="U159:AH159" si="238">U157+U156+U151+U130+U93+U80+U67+U25+U16+U5</f>
        <v>13427541.82</v>
      </c>
      <c r="V159" s="27">
        <f t="shared" ref="V159" si="239">V157+V156+V151+V130+V93+V80+V67+V25+V16+V5</f>
        <v>14441184.07</v>
      </c>
      <c r="W159" s="27">
        <f t="shared" si="238"/>
        <v>15518278.800000003</v>
      </c>
      <c r="X159" s="27">
        <f t="shared" si="238"/>
        <v>15761900</v>
      </c>
      <c r="Y159" s="27">
        <f t="shared" ref="Y159" si="240">Y157+Y156+Y151+Y130+Y93+Y80+Y67+Y25+Y16+Y5</f>
        <v>19379972</v>
      </c>
      <c r="Z159" s="27">
        <f t="shared" si="238"/>
        <v>27644751.309999995</v>
      </c>
      <c r="AA159" s="27">
        <f t="shared" si="238"/>
        <v>15350000</v>
      </c>
      <c r="AB159" s="27">
        <f t="shared" ref="AB159:AD159" si="241">AB157+AB156+AB151+AB130+AB93+AB80+AB67+AB25+AB16+AB5</f>
        <v>15395270.48</v>
      </c>
      <c r="AC159" s="27">
        <f t="shared" si="241"/>
        <v>15573769.23</v>
      </c>
      <c r="AD159" s="27">
        <f t="shared" si="241"/>
        <v>14624050</v>
      </c>
      <c r="AE159" s="27">
        <f t="shared" si="238"/>
        <v>15772237.41</v>
      </c>
      <c r="AF159" s="27">
        <f t="shared" si="238"/>
        <v>17121680.700000003</v>
      </c>
      <c r="AG159" s="27">
        <f t="shared" si="238"/>
        <v>15848550</v>
      </c>
      <c r="AH159" s="27">
        <f t="shared" si="238"/>
        <v>16279280.789999999</v>
      </c>
      <c r="AI159" s="27">
        <f t="shared" ref="AI159:AL159" si="242">AI157+AI156+AI151+AI130+AI93+AI80+AI67+AI25+AI16+AI5</f>
        <v>17321734.789999999</v>
      </c>
      <c r="AJ159" s="27">
        <f t="shared" si="242"/>
        <v>16141200</v>
      </c>
      <c r="AK159" s="27">
        <f t="shared" ref="AK159" si="243">AK157+AK156+AK151+AK130+AK93+AK80+AK67+AK25+AK16+AK5</f>
        <v>16983000</v>
      </c>
      <c r="AL159" s="27">
        <f t="shared" si="242"/>
        <v>17780862.440000001</v>
      </c>
      <c r="AM159" s="27">
        <f t="shared" ref="AM159" si="244">AM157+AM156+AM151+AM130+AM93+AM80+AM67+AM25+AM16+AM5</f>
        <v>15604000</v>
      </c>
    </row>
    <row r="161" spans="1:39" s="2" customFormat="1" ht="29.25" hidden="1" customHeight="1" x14ac:dyDescent="0.25">
      <c r="A161" s="3"/>
      <c r="B161" s="28" t="str">
        <f t="shared" ref="B161:L161" si="245">B3</f>
        <v>DESCRIZIONE CODICE ECONOMICO</v>
      </c>
      <c r="C161" s="4" t="str">
        <f t="shared" si="245"/>
        <v>PREVENTIVO ENTRATE 2014</v>
      </c>
      <c r="D161" s="4" t="str">
        <f t="shared" ref="D161" si="246">D3</f>
        <v>PREVENTIVO AGG. ENTRATE 2014</v>
      </c>
      <c r="E161" s="4" t="str">
        <f t="shared" si="245"/>
        <v>CONSUNTIVO ENTRATE 2014</v>
      </c>
      <c r="F161" s="4" t="str">
        <f t="shared" si="245"/>
        <v xml:space="preserve">PREVENTIVO ENTRATE 2015 </v>
      </c>
      <c r="G161" s="4" t="str">
        <f t="shared" ref="G161" si="247">G3</f>
        <v>PREVENTIVO AGG. ENTRATE 2015</v>
      </c>
      <c r="H161" s="4" t="str">
        <f t="shared" si="245"/>
        <v>CONSUNTIVO ENTRATE 2015</v>
      </c>
      <c r="I161" s="4" t="str">
        <f t="shared" si="245"/>
        <v xml:space="preserve">PREVENTIVO ENTRATE 2016 </v>
      </c>
      <c r="J161" s="4" t="str">
        <f t="shared" ref="J161" si="248">J3</f>
        <v>PREVENTIVO AGG. ENTRATE 2016</v>
      </c>
      <c r="K161" s="4" t="str">
        <f t="shared" si="245"/>
        <v xml:space="preserve">CONSUNTIVO ENTRATE 2016 </v>
      </c>
      <c r="L161" s="4" t="str">
        <f t="shared" si="245"/>
        <v xml:space="preserve">PREVENTIVO ENTRATE 2017 </v>
      </c>
      <c r="M161" s="4" t="str">
        <f t="shared" ref="M161" si="249">M3</f>
        <v>PREVENTIVO AGG. ENTRATE 2017</v>
      </c>
      <c r="N161" s="4" t="str">
        <f t="shared" ref="N161:Q161" si="250">N3</f>
        <v xml:space="preserve">CONSUNTIVO ENTRATE 2017 </v>
      </c>
      <c r="O161" s="4" t="str">
        <f t="shared" si="250"/>
        <v xml:space="preserve">PREVENTIVO ENTRATE 2018 </v>
      </c>
      <c r="P161" s="4" t="str">
        <f t="shared" ref="P161:T161" si="251">P3</f>
        <v>PREVENTIVO AGG. ENTRATE 2018</v>
      </c>
      <c r="Q161" s="4" t="str">
        <f t="shared" si="250"/>
        <v>CONSUNTIVO ENTRATE 2018</v>
      </c>
      <c r="R161" s="4" t="str">
        <f t="shared" si="251"/>
        <v>PREVENTIVO ENTRATE 2019</v>
      </c>
      <c r="S161" s="4" t="str">
        <f t="shared" ref="S161" si="252">S3</f>
        <v>PREVENTIVO AGG. ENTRATE 2019</v>
      </c>
      <c r="T161" s="4" t="str">
        <f t="shared" si="251"/>
        <v>CONSUNTIVO ENTRATE 2019</v>
      </c>
      <c r="U161" s="4" t="str">
        <f t="shared" ref="U161:W161" si="253">U3</f>
        <v>PREVENTIVO ENTRATE 2020</v>
      </c>
      <c r="V161" s="4" t="str">
        <f t="shared" ref="V161" si="254">V3</f>
        <v>PREVENTIVO AGG. ENTRATE 2020</v>
      </c>
      <c r="W161" s="4" t="str">
        <f t="shared" si="253"/>
        <v>CONSUNTIVO ENTRATE 2020</v>
      </c>
      <c r="X161" s="4" t="str">
        <f t="shared" ref="X161:Z161" si="255">X3</f>
        <v>PREVENTIVO ENTRATE 2021</v>
      </c>
      <c r="Y161" s="4" t="str">
        <f t="shared" ref="Y161" si="256">Y3</f>
        <v>PREVENTIVO AGG. ENTRATE 2021</v>
      </c>
      <c r="Z161" s="4" t="str">
        <f t="shared" si="255"/>
        <v>CONSUNTIVO ENTRATE 2021</v>
      </c>
      <c r="AA161" s="4" t="str">
        <f t="shared" ref="AA161:AG161" si="257">AA3</f>
        <v>PREVENTIVO ENTRATE 2022</v>
      </c>
      <c r="AB161" s="4" t="str">
        <f t="shared" ref="AB161:AD161" si="258">AB3</f>
        <v>PREVENTIVO AGG. ENTRATE 2022</v>
      </c>
      <c r="AC161" s="4" t="str">
        <f t="shared" si="258"/>
        <v>CONSUNTIVO ENTRATE 2022</v>
      </c>
      <c r="AD161" s="4" t="str">
        <f t="shared" si="258"/>
        <v>PREVENTIVO ENTRATE 2023</v>
      </c>
      <c r="AE161" s="4" t="str">
        <f t="shared" si="257"/>
        <v>PREVENTIVO AGG. ENTRATE 2023</v>
      </c>
      <c r="AF161" s="4" t="str">
        <f t="shared" si="257"/>
        <v>CONSUNTIVO ENTRATE 2023</v>
      </c>
      <c r="AG161" s="4" t="str">
        <f t="shared" si="257"/>
        <v>PREVENTIVO ENTRATE 2024</v>
      </c>
      <c r="AH161" s="4" t="str">
        <f t="shared" ref="AH161:AK161" si="259">AH3</f>
        <v>PREVENTIVO AGG. ENTRATE 2024</v>
      </c>
      <c r="AI161" s="4" t="str">
        <f t="shared" si="259"/>
        <v>CONSUNTIVO ENTRATE 2024</v>
      </c>
      <c r="AJ161" s="4" t="str">
        <f t="shared" si="259"/>
        <v>PREVENTIVO ENTRATE 2025</v>
      </c>
      <c r="AK161" s="4" t="str">
        <f t="shared" si="259"/>
        <v>PREVENTIVO AGG. ENTRATE 2025</v>
      </c>
      <c r="AL161" s="4" t="str">
        <f t="shared" ref="AL161:AM161" si="260">AL3</f>
        <v>CONSUNTIVO ENTRATE 2025</v>
      </c>
      <c r="AM161" s="4" t="str">
        <f t="shared" si="260"/>
        <v>PREVENTIVO ENTRATE 2026</v>
      </c>
    </row>
  </sheetData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ignoredErrors>
    <ignoredError sqref="C139:AE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46"/>
  <sheetViews>
    <sheetView zoomScaleNormal="100" workbookViewId="0">
      <pane xSplit="2" ySplit="3" topLeftCell="AD120" activePane="bottomRight" state="frozen"/>
      <selection pane="topRight" activeCell="C1" sqref="C1"/>
      <selection pane="bottomLeft" activeCell="A5" sqref="A5"/>
      <selection pane="bottomRight" activeCell="AM3" sqref="AM3"/>
    </sheetView>
  </sheetViews>
  <sheetFormatPr defaultColWidth="9.140625" defaultRowHeight="15" x14ac:dyDescent="0.25"/>
  <cols>
    <col min="1" max="1" width="5.7109375" customWidth="1"/>
    <col min="2" max="2" width="60.85546875" style="2" customWidth="1"/>
    <col min="3" max="3" width="17.140625" style="1" customWidth="1"/>
    <col min="4" max="5" width="17.85546875" style="1" customWidth="1"/>
    <col min="6" max="7" width="17.140625" style="1" customWidth="1"/>
    <col min="8" max="8" width="17.85546875" style="23" customWidth="1"/>
    <col min="9" max="10" width="17.140625" style="23" customWidth="1"/>
    <col min="11" max="11" width="17.85546875" style="23" customWidth="1"/>
    <col min="12" max="13" width="17.140625" style="23" customWidth="1"/>
    <col min="14" max="14" width="18" style="23" customWidth="1"/>
    <col min="15" max="16" width="17.28515625" style="23" customWidth="1"/>
    <col min="17" max="17" width="18" style="23" customWidth="1"/>
    <col min="18" max="19" width="17.28515625" style="23" customWidth="1"/>
    <col min="20" max="28" width="18" style="23" bestFit="1" customWidth="1"/>
    <col min="29" max="31" width="18" style="23" customWidth="1"/>
    <col min="32" max="32" width="18" style="23" bestFit="1" customWidth="1"/>
    <col min="33" max="38" width="18" style="23" customWidth="1"/>
    <col min="39" max="40" width="18" customWidth="1"/>
    <col min="41" max="42" width="18" hidden="1" customWidth="1"/>
  </cols>
  <sheetData>
    <row r="1" spans="1:42" s="20" customFormat="1" ht="38.25" hidden="1" customHeight="1" x14ac:dyDescent="0.25">
      <c r="B1" s="38" t="s">
        <v>245</v>
      </c>
    </row>
    <row r="2" spans="1:42" s="20" customFormat="1" ht="24" hidden="1" customHeight="1" x14ac:dyDescent="0.25">
      <c r="A2" s="19"/>
      <c r="B2" s="24" t="s">
        <v>244</v>
      </c>
    </row>
    <row r="3" spans="1:42" s="2" customFormat="1" ht="45" customHeight="1" x14ac:dyDescent="0.25">
      <c r="A3" s="3"/>
      <c r="B3" s="6" t="s">
        <v>102</v>
      </c>
      <c r="C3" s="32" t="str">
        <f>'Uscite dettaglio missioni'!JP3</f>
        <v>TOTALE SPESE 
PREVENTIVO 2014</v>
      </c>
      <c r="D3" s="32" t="str">
        <f>'Uscite dettaglio missioni'!JQ3</f>
        <v>TOTALE SPESE 
PREVENTIVO AGG.  2014</v>
      </c>
      <c r="E3" s="32" t="str">
        <f>'Uscite dettaglio missioni'!JR3</f>
        <v>TOTALE SPESE 
CONSUNTIVO 2014</v>
      </c>
      <c r="F3" s="32" t="str">
        <f>'Uscite dettaglio missioni'!JS3</f>
        <v>TOTALE SPESE 
PREVENTIVO 2015</v>
      </c>
      <c r="G3" s="32" t="str">
        <f>'Uscite dettaglio missioni'!JT3</f>
        <v>TOTALE SPESE 
PREVENTIVO AGG.  2015</v>
      </c>
      <c r="H3" s="32" t="str">
        <f>'Uscite dettaglio missioni'!JU3</f>
        <v>TOTALE SPESE 
CONSUNTIVO 2015</v>
      </c>
      <c r="I3" s="32" t="str">
        <f>'Uscite dettaglio missioni'!JV3</f>
        <v>TOTALE SPESE 
PREVENTIVO 2016</v>
      </c>
      <c r="J3" s="32" t="str">
        <f>'Uscite dettaglio missioni'!JW3</f>
        <v>TOTALE SPESE 
PREVENTIVO AGG.  2016</v>
      </c>
      <c r="K3" s="32" t="str">
        <f>'Uscite dettaglio missioni'!JX3</f>
        <v>TOTALE SPESE 
CONSUNTIVO 2016</v>
      </c>
      <c r="L3" s="32" t="str">
        <f>'Uscite dettaglio missioni'!JY3</f>
        <v>TOTALE SPESE 
PREVENTIVO 2017</v>
      </c>
      <c r="M3" s="32" t="str">
        <f>'Uscite dettaglio missioni'!JZ3</f>
        <v>TOTALE SPESE 
PREVENTIVO AGG.  2017</v>
      </c>
      <c r="N3" s="32" t="str">
        <f>'Uscite dettaglio missioni'!KA3</f>
        <v>TOTALE SPESE 
CONSUNTIVO 2017</v>
      </c>
      <c r="O3" s="32" t="str">
        <f>'Uscite dettaglio missioni'!KB3</f>
        <v>TOTALE SPESE 
PREVENTIVO 2018</v>
      </c>
      <c r="P3" s="32" t="str">
        <f>'Uscite dettaglio missioni'!KC3</f>
        <v>TOTALE SPESE 
PREVENTIVO AGG. 2018</v>
      </c>
      <c r="Q3" s="32" t="str">
        <f>'Uscite dettaglio missioni'!KD3</f>
        <v>TOTALE SPESE 
CONSUNTIVO 2018</v>
      </c>
      <c r="R3" s="32" t="str">
        <f>'Uscite dettaglio missioni'!KE3</f>
        <v>TOTALE SPESE 
PREVENTIVO 2019</v>
      </c>
      <c r="S3" s="32" t="str">
        <f>'Uscite dettaglio missioni'!KF3</f>
        <v>TOTALE SPESE 
PREVENTIVO AGG.  2019</v>
      </c>
      <c r="T3" s="32" t="str">
        <f>'Uscite dettaglio missioni'!KG3</f>
        <v>TOTALE SPESE 
CONSUNTIVO 2019</v>
      </c>
      <c r="U3" s="32" t="str">
        <f>'Uscite dettaglio missioni'!KH3</f>
        <v>TOTALE SPESE 
PREVENTIVO 2020</v>
      </c>
      <c r="V3" s="32" t="str">
        <f>'Uscite dettaglio missioni'!KI3</f>
        <v>TOTALE SPESE 
PREVENTIVO AGG. 2020</v>
      </c>
      <c r="W3" s="32" t="str">
        <f>'Uscite dettaglio missioni'!KJ3</f>
        <v>TOTALE SPESE 
CONSUNTIVO 2020</v>
      </c>
      <c r="X3" s="32" t="str">
        <f>'Uscite dettaglio missioni'!KK3</f>
        <v>TOTALE SPESE 
PREVENTIVO 2021</v>
      </c>
      <c r="Y3" s="32" t="str">
        <f>'Uscite dettaglio missioni'!KL3</f>
        <v>TOTALE SPESE 
PREVENTIVO AGG. 2021</v>
      </c>
      <c r="Z3" s="32" t="str">
        <f>'Uscite dettaglio missioni'!KM3</f>
        <v>TOTALE SPESE 
CONSUNTIVO 2021</v>
      </c>
      <c r="AA3" s="32" t="str">
        <f>'Uscite dettaglio missioni'!KN3</f>
        <v>TOTALE SPESE 
PREVENTIVO 2022</v>
      </c>
      <c r="AB3" s="32" t="str">
        <f>'Uscite dettaglio missioni'!KO3</f>
        <v>TOTALE SPESE 
PREVENTIVO AGG. 2022</v>
      </c>
      <c r="AC3" s="32" t="str">
        <f>'Uscite dettaglio missioni'!KO3</f>
        <v>TOTALE SPESE 
PREVENTIVO AGG. 2022</v>
      </c>
      <c r="AD3" s="32" t="str">
        <f>'Uscite dettaglio missioni'!KP3</f>
        <v>TOTALE SPESE 
CONSUNTIVO 2022</v>
      </c>
      <c r="AE3" s="32" t="str">
        <f>'Uscite dettaglio missioni'!KQ3</f>
        <v>TOTALE SPESE 
PREVENTIVO 2023</v>
      </c>
      <c r="AF3" s="32" t="str">
        <f>'Uscite dettaglio missioni'!KR3</f>
        <v>TOTALE SPESE 
PREVENTIVO AGG. 2023</v>
      </c>
      <c r="AG3" s="32" t="str">
        <f>'Uscite dettaglio missioni'!KS3</f>
        <v>TOTALE SPESE 
CONSUNTIVO 2023</v>
      </c>
      <c r="AH3" s="32" t="str">
        <f>'Uscite dettaglio missioni'!KT3</f>
        <v>TOTALE SPESE 
PREVENTIVO 2024</v>
      </c>
      <c r="AI3" s="32" t="str">
        <f>'Uscite dettaglio missioni'!KU3</f>
        <v>TOTALE SPESE 
PREVENTIVO AGG. 2024</v>
      </c>
      <c r="AJ3" s="57" t="str">
        <f>'Uscite dettaglio missioni'!KV3</f>
        <v>TOTALE SPESE 
CONSUNTIVO 2024</v>
      </c>
      <c r="AK3" s="57" t="str">
        <f>'Uscite dettaglio missioni'!KW3</f>
        <v>TOTALE SPESE 
PREVENTIVO 2025</v>
      </c>
      <c r="AL3" s="57" t="str">
        <f>'Uscite dettaglio missioni'!KX3</f>
        <v>TOTALE SPESE 
PREVENTIVO AGG. 2025</v>
      </c>
      <c r="AM3" s="57" t="str">
        <f>'Uscite dettaglio missioni'!KY3</f>
        <v>TOTALE SPESE 
CONSUNTIVO 2025</v>
      </c>
      <c r="AN3" s="57" t="str">
        <f>'Uscite dettaglio missioni'!KZ3</f>
        <v>TOTALE SPESE 
PREVENTIVO 2026</v>
      </c>
      <c r="AO3" s="57" t="str">
        <f>'Uscite dettaglio missioni'!LA3</f>
        <v>TOTALE SPESE 
PREVENTIVO AGG. 2026</v>
      </c>
      <c r="AP3" s="57" t="str">
        <f>'Uscite dettaglio missioni'!LB3</f>
        <v>TOTALE SPESE 
CONSUNTIVO 2026</v>
      </c>
    </row>
    <row r="4" spans="1:42" ht="20.100000000000001" customHeight="1" x14ac:dyDescent="0.25">
      <c r="A4" s="5">
        <v>1</v>
      </c>
      <c r="B4" s="7" t="s">
        <v>85</v>
      </c>
      <c r="C4" s="11">
        <f>'Uscite dettaglio missioni'!JP4</f>
        <v>3845669.39</v>
      </c>
      <c r="D4" s="11">
        <f>'Uscite dettaglio missioni'!JQ4</f>
        <v>3846329.89</v>
      </c>
      <c r="E4" s="11">
        <f>'Uscite dettaglio missioni'!JR4</f>
        <v>3943235.99</v>
      </c>
      <c r="F4" s="11">
        <f>'Uscite dettaglio missioni'!JS4</f>
        <v>3797835</v>
      </c>
      <c r="G4" s="11">
        <f>'Uscite dettaglio missioni'!JT4</f>
        <v>3837977.08</v>
      </c>
      <c r="H4" s="11">
        <f>'Uscite dettaglio missioni'!JU4</f>
        <v>3504325.3200000003</v>
      </c>
      <c r="I4" s="11">
        <f>'Uscite dettaglio missioni'!JV4</f>
        <v>4879740.2699999996</v>
      </c>
      <c r="J4" s="11">
        <f>'Uscite dettaglio missioni'!JW4</f>
        <v>3664417.2910000002</v>
      </c>
      <c r="K4" s="11">
        <f>'Uscite dettaglio missioni'!JX4</f>
        <v>3642513.8900000006</v>
      </c>
      <c r="L4" s="11">
        <f>'Uscite dettaglio missioni'!JY4</f>
        <v>3687326</v>
      </c>
      <c r="M4" s="11">
        <f>'Uscite dettaglio missioni'!JZ4</f>
        <v>3761323.21</v>
      </c>
      <c r="N4" s="11">
        <f>'Uscite dettaglio missioni'!KA4</f>
        <v>3628107.19</v>
      </c>
      <c r="O4" s="11">
        <f>'Uscite dettaglio missioni'!KB4</f>
        <v>3532921</v>
      </c>
      <c r="P4" s="11">
        <f>'Uscite dettaglio missioni'!KC4</f>
        <v>3595495.73</v>
      </c>
      <c r="Q4" s="11">
        <f>'Uscite dettaglio missioni'!KD4</f>
        <v>3731795.2900000005</v>
      </c>
      <c r="R4" s="11">
        <f>'Uscite dettaglio missioni'!KE4</f>
        <v>3368324.21</v>
      </c>
      <c r="S4" s="11">
        <f>'Uscite dettaglio missioni'!KF4</f>
        <v>3365676.3000000003</v>
      </c>
      <c r="T4" s="11">
        <f>'Uscite dettaglio missioni'!KG4</f>
        <v>3100503.34</v>
      </c>
      <c r="U4" s="11">
        <f>'Uscite dettaglio missioni'!KH4</f>
        <v>3696475</v>
      </c>
      <c r="V4" s="11">
        <f>'Uscite dettaglio missioni'!KI4</f>
        <v>3525296.46</v>
      </c>
      <c r="W4" s="11">
        <f>'Uscite dettaglio missioni'!KJ4</f>
        <v>3692996.75</v>
      </c>
      <c r="X4" s="11">
        <f>'Uscite dettaglio missioni'!KK4</f>
        <v>3651938</v>
      </c>
      <c r="Y4" s="11">
        <f>'Uscite dettaglio missioni'!KL4</f>
        <v>3701393.6</v>
      </c>
      <c r="Z4" s="11">
        <f>'Uscite dettaglio missioni'!KM4</f>
        <v>3633090.49</v>
      </c>
      <c r="AA4" s="11">
        <f>'Uscite dettaglio missioni'!KN4</f>
        <v>5603525</v>
      </c>
      <c r="AB4" s="11">
        <f>'Uscite dettaglio missioni'!KO4</f>
        <v>3541866.4499999997</v>
      </c>
      <c r="AC4" s="11">
        <f>'Uscite dettaglio missioni'!KO4</f>
        <v>3541866.4499999997</v>
      </c>
      <c r="AD4" s="11">
        <f>'Uscite dettaglio missioni'!KP4</f>
        <v>3656798.96</v>
      </c>
      <c r="AE4" s="11">
        <f>'Uscite dettaglio missioni'!KQ4</f>
        <v>3871134</v>
      </c>
      <c r="AF4" s="11">
        <f>'Uscite dettaglio missioni'!KR4</f>
        <v>3910995.85</v>
      </c>
      <c r="AG4" s="11">
        <f>'Uscite dettaglio missioni'!KS4</f>
        <v>4035372.7599999993</v>
      </c>
      <c r="AH4" s="11">
        <f>'Uscite dettaglio missioni'!KT4</f>
        <v>3918006.17</v>
      </c>
      <c r="AI4" s="11">
        <f>'Uscite dettaglio missioni'!KU4</f>
        <v>4245230.87</v>
      </c>
      <c r="AJ4" s="11">
        <f>'Uscite dettaglio missioni'!KV4</f>
        <v>3892685.6</v>
      </c>
      <c r="AK4" s="11">
        <f>'Uscite dettaglio missioni'!KW4</f>
        <v>3855245</v>
      </c>
      <c r="AL4" s="11">
        <f>'Uscite dettaglio missioni'!KX4</f>
        <v>4265161</v>
      </c>
      <c r="AM4" s="11">
        <f>'Uscite dettaglio missioni'!KY4</f>
        <v>3878084.4</v>
      </c>
      <c r="AN4" s="11">
        <f>'Uscite dettaglio missioni'!KZ4</f>
        <v>3935950</v>
      </c>
      <c r="AO4" s="11">
        <f>'Uscite dettaglio missioni'!LA4</f>
        <v>0</v>
      </c>
      <c r="AP4" s="11">
        <f>'Uscite dettaglio missioni'!LB4</f>
        <v>0</v>
      </c>
    </row>
    <row r="5" spans="1:42" ht="15" customHeight="1" x14ac:dyDescent="0.25">
      <c r="A5" s="5">
        <v>11</v>
      </c>
      <c r="B5" s="8" t="s">
        <v>80</v>
      </c>
      <c r="C5" s="12">
        <f>'Uscite dettaglio missioni'!JP5</f>
        <v>1920000</v>
      </c>
      <c r="D5" s="12">
        <f>'Uscite dettaglio missioni'!JQ5</f>
        <v>1920000</v>
      </c>
      <c r="E5" s="12">
        <f>'Uscite dettaglio missioni'!JR5</f>
        <v>2195767.3199999998</v>
      </c>
      <c r="F5" s="12">
        <f>'Uscite dettaglio missioni'!JS5</f>
        <v>1864000</v>
      </c>
      <c r="G5" s="12">
        <f>'Uscite dettaglio missioni'!JT5</f>
        <v>1934650</v>
      </c>
      <c r="H5" s="12">
        <f>'Uscite dettaglio missioni'!JU5</f>
        <v>1876369.6700000002</v>
      </c>
      <c r="I5" s="12">
        <f>'Uscite dettaglio missioni'!JV5</f>
        <v>2942462.6599999997</v>
      </c>
      <c r="J5" s="12">
        <f>'Uscite dettaglio missioni'!JW5</f>
        <v>1870800</v>
      </c>
      <c r="K5" s="12">
        <f>'Uscite dettaglio missioni'!JX5</f>
        <v>1838181.77</v>
      </c>
      <c r="L5" s="12">
        <f>'Uscite dettaglio missioni'!JY5</f>
        <v>1851300</v>
      </c>
      <c r="M5" s="12">
        <f>'Uscite dettaglio missioni'!JZ5</f>
        <v>1851300</v>
      </c>
      <c r="N5" s="12">
        <f>'Uscite dettaglio missioni'!KA5</f>
        <v>1859433.13</v>
      </c>
      <c r="O5" s="12">
        <f>'Uscite dettaglio missioni'!KB5</f>
        <v>1758179</v>
      </c>
      <c r="P5" s="12">
        <f>'Uscite dettaglio missioni'!KC5</f>
        <v>1758179</v>
      </c>
      <c r="Q5" s="12">
        <f>'Uscite dettaglio missioni'!KD5</f>
        <v>1924394.84</v>
      </c>
      <c r="R5" s="12">
        <f>'Uscite dettaglio missioni'!KE5</f>
        <v>1746890</v>
      </c>
      <c r="S5" s="12">
        <f>'Uscite dettaglio missioni'!KF5</f>
        <v>1746890</v>
      </c>
      <c r="T5" s="12">
        <f>'Uscite dettaglio missioni'!KG5</f>
        <v>1686510.3499999999</v>
      </c>
      <c r="U5" s="12">
        <f>'Uscite dettaglio missioni'!KH5</f>
        <v>1872431</v>
      </c>
      <c r="V5" s="12">
        <f>'Uscite dettaglio missioni'!KI5</f>
        <v>1783537</v>
      </c>
      <c r="W5" s="12">
        <f>'Uscite dettaglio missioni'!KJ5</f>
        <v>1909246.67</v>
      </c>
      <c r="X5" s="12">
        <f>'Uscite dettaglio missioni'!KK5</f>
        <v>1831060</v>
      </c>
      <c r="Y5" s="12">
        <f>'Uscite dettaglio missioni'!KL5</f>
        <v>1847399.6</v>
      </c>
      <c r="Z5" s="12">
        <f>'Uscite dettaglio missioni'!KM5</f>
        <v>2028913.2800000003</v>
      </c>
      <c r="AA5" s="12">
        <f>'Uscite dettaglio missioni'!KN5</f>
        <v>1873134</v>
      </c>
      <c r="AB5" s="12">
        <f>'Uscite dettaglio missioni'!KO5</f>
        <v>1812000</v>
      </c>
      <c r="AC5" s="12">
        <f>'Uscite dettaglio missioni'!KO5</f>
        <v>1812000</v>
      </c>
      <c r="AD5" s="12">
        <f>'Uscite dettaglio missioni'!KP5</f>
        <v>2041976.92</v>
      </c>
      <c r="AE5" s="12">
        <f>'Uscite dettaglio missioni'!KQ5</f>
        <v>1997419.51</v>
      </c>
      <c r="AF5" s="12">
        <f>'Uscite dettaglio missioni'!KR5</f>
        <v>2012155.62</v>
      </c>
      <c r="AG5" s="12">
        <f>'Uscite dettaglio missioni'!KS5</f>
        <v>2149963.6899999995</v>
      </c>
      <c r="AH5" s="12">
        <f>'Uscite dettaglio missioni'!KT5</f>
        <v>1900700</v>
      </c>
      <c r="AI5" s="12">
        <f>'Uscite dettaglio missioni'!KU5</f>
        <v>2169028.7000000002</v>
      </c>
      <c r="AJ5" s="12">
        <f>'Uscite dettaglio missioni'!KV5</f>
        <v>2212855.3299999996</v>
      </c>
      <c r="AK5" s="12">
        <f>'Uscite dettaglio missioni'!KW5</f>
        <v>1971100</v>
      </c>
      <c r="AL5" s="12">
        <f>'Uscite dettaglio missioni'!KX5</f>
        <v>2141016</v>
      </c>
      <c r="AM5" s="12">
        <f>'Uscite dettaglio missioni'!KY5</f>
        <v>2206737.12</v>
      </c>
      <c r="AN5" s="12">
        <f>'Uscite dettaglio missioni'!KZ5</f>
        <v>2047700</v>
      </c>
      <c r="AO5" s="12">
        <f>'Uscite dettaglio missioni'!LA5</f>
        <v>0</v>
      </c>
      <c r="AP5" s="12">
        <f>'Uscite dettaglio missioni'!LB5</f>
        <v>0</v>
      </c>
    </row>
    <row r="6" spans="1:42" x14ac:dyDescent="0.25">
      <c r="A6" s="5">
        <v>1101</v>
      </c>
      <c r="B6" s="9" t="s">
        <v>0</v>
      </c>
      <c r="C6" s="13">
        <f>'Uscite dettaglio missioni'!JP6</f>
        <v>1920000</v>
      </c>
      <c r="D6" s="13">
        <f>'Uscite dettaglio missioni'!JQ6</f>
        <v>1920000</v>
      </c>
      <c r="E6" s="13">
        <f>'Uscite dettaglio missioni'!JR6</f>
        <v>2105691.3199999998</v>
      </c>
      <c r="F6" s="13">
        <f>'Uscite dettaglio missioni'!JS6</f>
        <v>1864000</v>
      </c>
      <c r="G6" s="13">
        <f>'Uscite dettaglio missioni'!JT6</f>
        <v>1923700</v>
      </c>
      <c r="H6" s="13">
        <f>'Uscite dettaglio missioni'!JU6</f>
        <v>1870894.6700000002</v>
      </c>
      <c r="I6" s="13">
        <f>'Uscite dettaglio missioni'!JV6</f>
        <v>2942462.6599999997</v>
      </c>
      <c r="J6" s="13">
        <f>'Uscite dettaglio missioni'!JW6</f>
        <v>1870800</v>
      </c>
      <c r="K6" s="13">
        <f>'Uscite dettaglio missioni'!JX6</f>
        <v>1838181.77</v>
      </c>
      <c r="L6" s="13">
        <f>'Uscite dettaglio missioni'!JY6</f>
        <v>1851300</v>
      </c>
      <c r="M6" s="13">
        <f>'Uscite dettaglio missioni'!JZ6</f>
        <v>1851300</v>
      </c>
      <c r="N6" s="13">
        <f>'Uscite dettaglio missioni'!KA6</f>
        <v>1859433.13</v>
      </c>
      <c r="O6" s="13">
        <f>'Uscite dettaglio missioni'!KB6</f>
        <v>1758179</v>
      </c>
      <c r="P6" s="13">
        <f>'Uscite dettaglio missioni'!KC6</f>
        <v>1758179</v>
      </c>
      <c r="Q6" s="13">
        <f>'Uscite dettaglio missioni'!KD6</f>
        <v>1897703.3900000001</v>
      </c>
      <c r="R6" s="13">
        <f>'Uscite dettaglio missioni'!KE6</f>
        <v>1746890</v>
      </c>
      <c r="S6" s="13">
        <f>'Uscite dettaglio missioni'!KF6</f>
        <v>1746890</v>
      </c>
      <c r="T6" s="13">
        <f>'Uscite dettaglio missioni'!KG6</f>
        <v>1686510.3499999999</v>
      </c>
      <c r="U6" s="13">
        <f>'Uscite dettaglio missioni'!KH6</f>
        <v>1872431</v>
      </c>
      <c r="V6" s="13">
        <f>'Uscite dettaglio missioni'!KI6</f>
        <v>1783537</v>
      </c>
      <c r="W6" s="13">
        <f>'Uscite dettaglio missioni'!KJ6</f>
        <v>1909246.67</v>
      </c>
      <c r="X6" s="13">
        <f>'Uscite dettaglio missioni'!KK6</f>
        <v>1831060</v>
      </c>
      <c r="Y6" s="13">
        <f>'Uscite dettaglio missioni'!KL6</f>
        <v>1835060</v>
      </c>
      <c r="Z6" s="13">
        <f>'Uscite dettaglio missioni'!KM6</f>
        <v>2016562.7400000002</v>
      </c>
      <c r="AA6" s="13">
        <f>'Uscite dettaglio missioni'!KN6</f>
        <v>1861034</v>
      </c>
      <c r="AB6" s="13">
        <f>'Uscite dettaglio missioni'!KO6</f>
        <v>1812000</v>
      </c>
      <c r="AC6" s="13">
        <v>1980841.61</v>
      </c>
      <c r="AD6" s="13">
        <v>1980841.61</v>
      </c>
      <c r="AE6" s="13">
        <v>1980841.61</v>
      </c>
      <c r="AF6" s="13">
        <f>'Uscite dettaglio missioni'!KR6</f>
        <v>1997419.51</v>
      </c>
      <c r="AG6" s="13">
        <v>1980841.61</v>
      </c>
      <c r="AH6" s="13">
        <v>1980841.61</v>
      </c>
      <c r="AI6" s="13">
        <v>1980841.61</v>
      </c>
      <c r="AJ6" s="13">
        <v>1980841.61</v>
      </c>
      <c r="AK6" s="13">
        <v>1980841.61</v>
      </c>
      <c r="AL6" s="13">
        <f>'Uscite dettaglio missioni'!KX6</f>
        <v>2141016</v>
      </c>
      <c r="AM6" s="13">
        <f>'Uscite dettaglio missioni'!KY6</f>
        <v>2206737.12</v>
      </c>
      <c r="AN6" s="13">
        <f>'Uscite dettaglio missioni'!KZ6</f>
        <v>2047700</v>
      </c>
      <c r="AO6" s="13">
        <f>'Uscite dettaglio missioni'!LA6</f>
        <v>0</v>
      </c>
      <c r="AP6" s="13">
        <f>'Uscite dettaglio missioni'!LB6</f>
        <v>0</v>
      </c>
    </row>
    <row r="7" spans="1:42" x14ac:dyDescent="0.25">
      <c r="A7" s="5">
        <v>1103</v>
      </c>
      <c r="B7" s="9" t="s">
        <v>1</v>
      </c>
      <c r="C7" s="13">
        <f>'Uscite dettaglio missioni'!JP7</f>
        <v>0</v>
      </c>
      <c r="D7" s="13">
        <f>'Uscite dettaglio missioni'!JQ7</f>
        <v>0</v>
      </c>
      <c r="E7" s="13">
        <f>'Uscite dettaglio missioni'!JR7</f>
        <v>90076</v>
      </c>
      <c r="F7" s="13">
        <f>'Uscite dettaglio missioni'!JS7</f>
        <v>0</v>
      </c>
      <c r="G7" s="13">
        <f>'Uscite dettaglio missioni'!JT7</f>
        <v>10950</v>
      </c>
      <c r="H7" s="13">
        <f>'Uscite dettaglio missioni'!JU7</f>
        <v>5475</v>
      </c>
      <c r="I7" s="13">
        <f>'Uscite dettaglio missioni'!JV7</f>
        <v>0</v>
      </c>
      <c r="J7" s="13">
        <f>'Uscite dettaglio missioni'!JW7</f>
        <v>0</v>
      </c>
      <c r="K7" s="13">
        <f>'Uscite dettaglio missioni'!JX7</f>
        <v>0</v>
      </c>
      <c r="L7" s="13">
        <f>'Uscite dettaglio missioni'!JY7</f>
        <v>0</v>
      </c>
      <c r="M7" s="13">
        <f>'Uscite dettaglio missioni'!JZ7</f>
        <v>0</v>
      </c>
      <c r="N7" s="13">
        <f>'Uscite dettaglio missioni'!KA7</f>
        <v>0</v>
      </c>
      <c r="O7" s="13">
        <f>'Uscite dettaglio missioni'!KB7</f>
        <v>0</v>
      </c>
      <c r="P7" s="13">
        <f>'Uscite dettaglio missioni'!KC7</f>
        <v>0</v>
      </c>
      <c r="Q7" s="13">
        <f>'Uscite dettaglio missioni'!KD7</f>
        <v>26691.45</v>
      </c>
      <c r="R7" s="13">
        <f>'Uscite dettaglio missioni'!KE7</f>
        <v>0</v>
      </c>
      <c r="S7" s="13">
        <f>'Uscite dettaglio missioni'!KF7</f>
        <v>0</v>
      </c>
      <c r="T7" s="13">
        <f>'Uscite dettaglio missioni'!KG7</f>
        <v>0</v>
      </c>
      <c r="U7" s="13">
        <f>'Uscite dettaglio missioni'!KH7</f>
        <v>0</v>
      </c>
      <c r="V7" s="13">
        <f>'Uscite dettaglio missioni'!KI7</f>
        <v>0</v>
      </c>
      <c r="W7" s="13">
        <f>'Uscite dettaglio missioni'!KJ7</f>
        <v>0</v>
      </c>
      <c r="X7" s="13">
        <f>'Uscite dettaglio missioni'!KK7</f>
        <v>0</v>
      </c>
      <c r="Y7" s="13">
        <f>'Uscite dettaglio missioni'!KL7</f>
        <v>12339.600000000002</v>
      </c>
      <c r="Z7" s="13">
        <f>'Uscite dettaglio missioni'!KM7</f>
        <v>12350.54</v>
      </c>
      <c r="AA7" s="13">
        <f>'Uscite dettaglio missioni'!KN7</f>
        <v>12100</v>
      </c>
      <c r="AB7" s="13">
        <f>'Uscite dettaglio missioni'!KO7</f>
        <v>0</v>
      </c>
      <c r="AC7" s="13">
        <v>61135.31</v>
      </c>
      <c r="AD7" s="13">
        <v>61135.31</v>
      </c>
      <c r="AE7" s="13">
        <v>61135.31</v>
      </c>
      <c r="AF7" s="13">
        <f>'Uscite dettaglio missioni'!KR7</f>
        <v>14736.11</v>
      </c>
      <c r="AG7" s="13">
        <v>61135.31</v>
      </c>
      <c r="AH7" s="13">
        <v>61135.31</v>
      </c>
      <c r="AI7" s="13">
        <v>61135.31</v>
      </c>
      <c r="AJ7" s="13">
        <v>61135.31</v>
      </c>
      <c r="AK7" s="13">
        <v>61135.31</v>
      </c>
      <c r="AL7" s="13">
        <f>'Uscite dettaglio missioni'!KX7</f>
        <v>0</v>
      </c>
      <c r="AM7" s="13">
        <f>'Uscite dettaglio missioni'!KY7</f>
        <v>0</v>
      </c>
      <c r="AN7" s="13">
        <f>'Uscite dettaglio missioni'!KZ7</f>
        <v>0</v>
      </c>
      <c r="AO7" s="13">
        <f>'Uscite dettaglio missioni'!LA7</f>
        <v>0</v>
      </c>
      <c r="AP7" s="13">
        <f>'Uscite dettaglio missioni'!LB7</f>
        <v>0</v>
      </c>
    </row>
    <row r="8" spans="1:42" ht="15" customHeight="1" x14ac:dyDescent="0.25">
      <c r="A8" s="5">
        <v>12</v>
      </c>
      <c r="B8" s="8" t="s">
        <v>81</v>
      </c>
      <c r="C8" s="12">
        <f>'Uscite dettaglio missioni'!JP8</f>
        <v>1125500</v>
      </c>
      <c r="D8" s="12">
        <f>'Uscite dettaglio missioni'!JQ8</f>
        <v>1125500</v>
      </c>
      <c r="E8" s="12">
        <f>'Uscite dettaglio missioni'!JR8</f>
        <v>1000896.18</v>
      </c>
      <c r="F8" s="12">
        <f>'Uscite dettaglio missioni'!JS8</f>
        <v>1032800</v>
      </c>
      <c r="G8" s="12">
        <f>'Uscite dettaglio missioni'!JT8</f>
        <v>1013300</v>
      </c>
      <c r="H8" s="12">
        <f>'Uscite dettaglio missioni'!JU8</f>
        <v>904835.53</v>
      </c>
      <c r="I8" s="12">
        <f>'Uscite dettaglio missioni'!JV8</f>
        <v>1029835.41</v>
      </c>
      <c r="J8" s="12">
        <f>'Uscite dettaglio missioni'!JW8</f>
        <v>918600</v>
      </c>
      <c r="K8" s="12">
        <f>'Uscite dettaglio missioni'!JX8</f>
        <v>913327.92000000016</v>
      </c>
      <c r="L8" s="12">
        <f>'Uscite dettaglio missioni'!JY8</f>
        <v>950595</v>
      </c>
      <c r="M8" s="12">
        <f>'Uscite dettaglio missioni'!JZ8</f>
        <v>955970</v>
      </c>
      <c r="N8" s="12">
        <f>'Uscite dettaglio missioni'!KA8</f>
        <v>902069.21</v>
      </c>
      <c r="O8" s="12">
        <f>'Uscite dettaglio missioni'!KB8</f>
        <v>877968</v>
      </c>
      <c r="P8" s="12">
        <f>'Uscite dettaglio missioni'!KC8</f>
        <v>877968</v>
      </c>
      <c r="Q8" s="12">
        <f>'Uscite dettaglio missioni'!KD8</f>
        <v>927200.84000000008</v>
      </c>
      <c r="R8" s="12">
        <f>'Uscite dettaglio missioni'!KE8</f>
        <v>860440</v>
      </c>
      <c r="S8" s="12">
        <f>'Uscite dettaglio missioni'!KF8</f>
        <v>871700</v>
      </c>
      <c r="T8" s="12">
        <f>'Uscite dettaglio missioni'!KG8</f>
        <v>766172.04999999993</v>
      </c>
      <c r="U8" s="12">
        <f>'Uscite dettaglio missioni'!KH8</f>
        <v>922243</v>
      </c>
      <c r="V8" s="12">
        <f>'Uscite dettaglio missioni'!KI8</f>
        <v>875000</v>
      </c>
      <c r="W8" s="12">
        <f>'Uscite dettaglio missioni'!KJ8</f>
        <v>920406.83</v>
      </c>
      <c r="X8" s="12">
        <f>'Uscite dettaglio missioni'!KK8</f>
        <v>902000</v>
      </c>
      <c r="Y8" s="12">
        <f>'Uscite dettaglio missioni'!KL8</f>
        <v>902000</v>
      </c>
      <c r="Z8" s="12">
        <f>'Uscite dettaglio missioni'!KM8</f>
        <v>833145.44</v>
      </c>
      <c r="AA8" s="12">
        <f>'Uscite dettaglio missioni'!KN8</f>
        <v>1004249.7</v>
      </c>
      <c r="AB8" s="12">
        <f>'Uscite dettaglio missioni'!KO8</f>
        <v>949900</v>
      </c>
      <c r="AC8" s="12">
        <f>'Uscite dettaglio missioni'!KO8</f>
        <v>949900</v>
      </c>
      <c r="AD8" s="12">
        <f>'Uscite dettaglio missioni'!KP8</f>
        <v>869687.05</v>
      </c>
      <c r="AE8" s="12">
        <f>'Uscite dettaglio missioni'!KQ8</f>
        <v>951060</v>
      </c>
      <c r="AF8" s="12">
        <f>'Uscite dettaglio missioni'!KR8</f>
        <v>951060</v>
      </c>
      <c r="AG8" s="12">
        <f>'Uscite dettaglio missioni'!KS8</f>
        <v>927244.64</v>
      </c>
      <c r="AH8" s="12">
        <f>'Uscite dettaglio missioni'!KT8</f>
        <v>1100300</v>
      </c>
      <c r="AI8" s="12">
        <f>'Uscite dettaglio missioni'!KU8</f>
        <v>1155000</v>
      </c>
      <c r="AJ8" s="12">
        <f>'Uscite dettaglio missioni'!KV8</f>
        <v>959607.34000000008</v>
      </c>
      <c r="AK8" s="12">
        <f>'Uscite dettaglio missioni'!KW8</f>
        <v>998200</v>
      </c>
      <c r="AL8" s="12">
        <f>'Uscite dettaglio missioni'!KX8</f>
        <v>1118200</v>
      </c>
      <c r="AM8" s="12">
        <f>'Uscite dettaglio missioni'!KY8</f>
        <v>964488.27</v>
      </c>
      <c r="AN8" s="12">
        <f>'Uscite dettaglio missioni'!KZ8</f>
        <v>989700</v>
      </c>
      <c r="AO8" s="12">
        <f>'Uscite dettaglio missioni'!LA8</f>
        <v>0</v>
      </c>
      <c r="AP8" s="12">
        <f>'Uscite dettaglio missioni'!LB8</f>
        <v>0</v>
      </c>
    </row>
    <row r="9" spans="1:42" x14ac:dyDescent="0.25">
      <c r="A9" s="5">
        <v>1201</v>
      </c>
      <c r="B9" s="9" t="s">
        <v>2</v>
      </c>
      <c r="C9" s="13">
        <f>'Uscite dettaglio missioni'!JP9</f>
        <v>304000</v>
      </c>
      <c r="D9" s="13">
        <f>'Uscite dettaglio missioni'!JQ9</f>
        <v>304000</v>
      </c>
      <c r="E9" s="13">
        <f>'Uscite dettaglio missioni'!JR9</f>
        <v>270902.08</v>
      </c>
      <c r="F9" s="13">
        <f>'Uscite dettaglio missioni'!JS9</f>
        <v>280000</v>
      </c>
      <c r="G9" s="13">
        <f>'Uscite dettaglio missioni'!JT9</f>
        <v>300000</v>
      </c>
      <c r="H9" s="13">
        <f>'Uscite dettaglio missioni'!JU9</f>
        <v>257709.57</v>
      </c>
      <c r="I9" s="13">
        <f>'Uscite dettaglio missioni'!JV9</f>
        <v>277850.88</v>
      </c>
      <c r="J9" s="13">
        <f>'Uscite dettaglio missioni'!JW9</f>
        <v>258000</v>
      </c>
      <c r="K9" s="13">
        <f>'Uscite dettaglio missioni'!JX9</f>
        <v>252869.44</v>
      </c>
      <c r="L9" s="13">
        <f>'Uscite dettaglio missioni'!JY9</f>
        <v>254000</v>
      </c>
      <c r="M9" s="13">
        <f>'Uscite dettaglio missioni'!JZ9</f>
        <v>254000</v>
      </c>
      <c r="N9" s="13">
        <f>'Uscite dettaglio missioni'!KA9</f>
        <v>246339.04</v>
      </c>
      <c r="O9" s="13">
        <f>'Uscite dettaglio missioni'!KB9</f>
        <v>236173</v>
      </c>
      <c r="P9" s="13">
        <f>'Uscite dettaglio missioni'!KC9</f>
        <v>236173</v>
      </c>
      <c r="Q9" s="13">
        <f>'Uscite dettaglio missioni'!KD9</f>
        <v>248402.63</v>
      </c>
      <c r="R9" s="13">
        <f>'Uscite dettaglio missioni'!KE9</f>
        <v>234700</v>
      </c>
      <c r="S9" s="13">
        <f>'Uscite dettaglio missioni'!KF9</f>
        <v>234700</v>
      </c>
      <c r="T9" s="13">
        <f>'Uscite dettaglio missioni'!KG9</f>
        <v>217987.07</v>
      </c>
      <c r="U9" s="13">
        <f>'Uscite dettaglio missioni'!KH9</f>
        <v>251521</v>
      </c>
      <c r="V9" s="13">
        <f>'Uscite dettaglio missioni'!KI9</f>
        <v>230000</v>
      </c>
      <c r="W9" s="13">
        <f>'Uscite dettaglio missioni'!KJ9</f>
        <v>258936.47999999998</v>
      </c>
      <c r="X9" s="13">
        <f>'Uscite dettaglio missioni'!KK9</f>
        <v>246000</v>
      </c>
      <c r="Y9" s="13">
        <f>'Uscite dettaglio missioni'!KL9</f>
        <v>246000</v>
      </c>
      <c r="Z9" s="13">
        <f>'Uscite dettaglio missioni'!KM9</f>
        <v>228910.22</v>
      </c>
      <c r="AA9" s="13">
        <f>'Uscite dettaglio missioni'!KN9</f>
        <v>271449.7</v>
      </c>
      <c r="AB9" s="13">
        <f>'Uscite dettaglio missioni'!KO9</f>
        <v>266000</v>
      </c>
      <c r="AC9" s="13">
        <v>223789.15</v>
      </c>
      <c r="AD9" s="13">
        <v>223789.15</v>
      </c>
      <c r="AE9" s="13">
        <v>223789.15</v>
      </c>
      <c r="AF9" s="13">
        <f>'Uscite dettaglio missioni'!KR9</f>
        <v>242710</v>
      </c>
      <c r="AG9" s="13">
        <v>223789.15</v>
      </c>
      <c r="AH9" s="13">
        <v>223789.15</v>
      </c>
      <c r="AI9" s="13">
        <v>223789.15</v>
      </c>
      <c r="AJ9" s="13">
        <v>223789.15</v>
      </c>
      <c r="AK9" s="13">
        <v>223789.15</v>
      </c>
      <c r="AL9" s="13">
        <f>'Uscite dettaglio missioni'!KX9</f>
        <v>330000</v>
      </c>
      <c r="AM9" s="13">
        <f>'Uscite dettaglio missioni'!KY9</f>
        <v>273007.15000000002</v>
      </c>
      <c r="AN9" s="13">
        <f>'Uscite dettaglio missioni'!KZ9</f>
        <v>293500</v>
      </c>
      <c r="AO9" s="13">
        <f>'Uscite dettaglio missioni'!LA9</f>
        <v>0</v>
      </c>
      <c r="AP9" s="13">
        <f>'Uscite dettaglio missioni'!LB9</f>
        <v>0</v>
      </c>
    </row>
    <row r="10" spans="1:42" x14ac:dyDescent="0.25">
      <c r="A10" s="5">
        <v>1202</v>
      </c>
      <c r="B10" s="9" t="s">
        <v>3</v>
      </c>
      <c r="C10" s="13">
        <f>'Uscite dettaglio missioni'!JP10</f>
        <v>801000</v>
      </c>
      <c r="D10" s="13">
        <f>'Uscite dettaglio missioni'!JQ10</f>
        <v>801000</v>
      </c>
      <c r="E10" s="13">
        <f>'Uscite dettaglio missioni'!JR10</f>
        <v>716955.42</v>
      </c>
      <c r="F10" s="13">
        <f>'Uscite dettaglio missioni'!JS10</f>
        <v>740000</v>
      </c>
      <c r="G10" s="13">
        <f>'Uscite dettaglio missioni'!JT10</f>
        <v>700000</v>
      </c>
      <c r="H10" s="13">
        <f>'Uscite dettaglio missioni'!JU10</f>
        <v>634642.46</v>
      </c>
      <c r="I10" s="13">
        <f>'Uscite dettaglio missioni'!JV10</f>
        <v>739184.53</v>
      </c>
      <c r="J10" s="13">
        <f>'Uscite dettaglio missioni'!JW10</f>
        <v>647800</v>
      </c>
      <c r="K10" s="13">
        <f>'Uscite dettaglio missioni'!JX10</f>
        <v>648419.92000000004</v>
      </c>
      <c r="L10" s="13">
        <f>'Uscite dettaglio missioni'!JY10</f>
        <v>683995</v>
      </c>
      <c r="M10" s="13">
        <f>'Uscite dettaglio missioni'!JZ10</f>
        <v>689370</v>
      </c>
      <c r="N10" s="13">
        <f>'Uscite dettaglio missioni'!KA10</f>
        <v>644941.96</v>
      </c>
      <c r="O10" s="13">
        <f>'Uscite dettaglio missioni'!KB10</f>
        <v>629795</v>
      </c>
      <c r="P10" s="13">
        <f>'Uscite dettaglio missioni'!KC10</f>
        <v>629795</v>
      </c>
      <c r="Q10" s="13">
        <f>'Uscite dettaglio missioni'!KD10</f>
        <v>672023.56</v>
      </c>
      <c r="R10" s="13">
        <f>'Uscite dettaglio missioni'!KE10</f>
        <v>625740</v>
      </c>
      <c r="S10" s="13">
        <f>'Uscite dettaglio missioni'!KF10</f>
        <v>634000</v>
      </c>
      <c r="T10" s="13">
        <f>'Uscite dettaglio missioni'!KG10</f>
        <v>544990.66</v>
      </c>
      <c r="U10" s="13">
        <f>'Uscite dettaglio missioni'!KH10</f>
        <v>670722</v>
      </c>
      <c r="V10" s="13">
        <f>'Uscite dettaglio missioni'!KI10</f>
        <v>640000</v>
      </c>
      <c r="W10" s="13">
        <f>'Uscite dettaglio missioni'!KJ10</f>
        <v>654478.26</v>
      </c>
      <c r="X10" s="13">
        <f>'Uscite dettaglio missioni'!KK10</f>
        <v>656000</v>
      </c>
      <c r="Y10" s="13">
        <f>'Uscite dettaglio missioni'!KL10</f>
        <v>656000</v>
      </c>
      <c r="Z10" s="13">
        <f>'Uscite dettaglio missioni'!KM10</f>
        <v>592954.31999999995</v>
      </c>
      <c r="AA10" s="13">
        <f>'Uscite dettaglio missioni'!KN10</f>
        <v>721000</v>
      </c>
      <c r="AB10" s="13">
        <f>'Uscite dettaglio missioni'!KO10</f>
        <v>670000</v>
      </c>
      <c r="AC10" s="13">
        <v>632302.14</v>
      </c>
      <c r="AD10" s="13">
        <v>632302.14</v>
      </c>
      <c r="AE10" s="13">
        <v>632302.14</v>
      </c>
      <c r="AF10" s="13">
        <f>'Uscite dettaglio missioni'!KR10</f>
        <v>694350</v>
      </c>
      <c r="AG10" s="13">
        <v>632302.14</v>
      </c>
      <c r="AH10" s="13">
        <v>632302.14</v>
      </c>
      <c r="AI10" s="13">
        <v>632302.14</v>
      </c>
      <c r="AJ10" s="13">
        <v>632302.14</v>
      </c>
      <c r="AK10" s="13">
        <v>632302.14</v>
      </c>
      <c r="AL10" s="13">
        <f>'Uscite dettaglio missioni'!KX10</f>
        <v>770200</v>
      </c>
      <c r="AM10" s="13">
        <f>'Uscite dettaglio missioni'!KY10</f>
        <v>674705.41</v>
      </c>
      <c r="AN10" s="13">
        <f>'Uscite dettaglio missioni'!KZ10</f>
        <v>675700</v>
      </c>
      <c r="AO10" s="13">
        <f>'Uscite dettaglio missioni'!LA10</f>
        <v>0</v>
      </c>
      <c r="AP10" s="13">
        <f>'Uscite dettaglio missioni'!LB10</f>
        <v>0</v>
      </c>
    </row>
    <row r="11" spans="1:42" x14ac:dyDescent="0.25">
      <c r="A11" s="5">
        <v>1203</v>
      </c>
      <c r="B11" s="9" t="s">
        <v>4</v>
      </c>
      <c r="C11" s="13">
        <f>'Uscite dettaglio missioni'!JP11</f>
        <v>20500</v>
      </c>
      <c r="D11" s="13">
        <f>'Uscite dettaglio missioni'!JQ11</f>
        <v>20500</v>
      </c>
      <c r="E11" s="13">
        <f>'Uscite dettaglio missioni'!JR11</f>
        <v>13038.68</v>
      </c>
      <c r="F11" s="13">
        <f>'Uscite dettaglio missioni'!JS11</f>
        <v>12800</v>
      </c>
      <c r="G11" s="13">
        <f>'Uscite dettaglio missioni'!JT11</f>
        <v>13300</v>
      </c>
      <c r="H11" s="13">
        <f>'Uscite dettaglio missioni'!JU11</f>
        <v>12483.5</v>
      </c>
      <c r="I11" s="13">
        <f>'Uscite dettaglio missioni'!JV11</f>
        <v>12800</v>
      </c>
      <c r="J11" s="13">
        <f>'Uscite dettaglio missioni'!JW11</f>
        <v>12800</v>
      </c>
      <c r="K11" s="13">
        <f>'Uscite dettaglio missioni'!JX11</f>
        <v>12038.56</v>
      </c>
      <c r="L11" s="13">
        <f>'Uscite dettaglio missioni'!JY11</f>
        <v>12600</v>
      </c>
      <c r="M11" s="13">
        <f>'Uscite dettaglio missioni'!JZ11</f>
        <v>12600</v>
      </c>
      <c r="N11" s="13">
        <f>'Uscite dettaglio missioni'!KA11</f>
        <v>10788.21</v>
      </c>
      <c r="O11" s="13">
        <f>'Uscite dettaglio missioni'!KB11</f>
        <v>12000</v>
      </c>
      <c r="P11" s="13">
        <f>'Uscite dettaglio missioni'!KC11</f>
        <v>12000</v>
      </c>
      <c r="Q11" s="13">
        <f>'Uscite dettaglio missioni'!KD11</f>
        <v>6774.65</v>
      </c>
      <c r="R11" s="13">
        <f>'Uscite dettaglio missioni'!KE11</f>
        <v>0</v>
      </c>
      <c r="S11" s="13">
        <f>'Uscite dettaglio missioni'!KF11</f>
        <v>3000</v>
      </c>
      <c r="T11" s="13">
        <f>'Uscite dettaglio missioni'!KG11</f>
        <v>3194.32</v>
      </c>
      <c r="U11" s="13">
        <f>'Uscite dettaglio missioni'!KH11</f>
        <v>0</v>
      </c>
      <c r="V11" s="13">
        <f>'Uscite dettaglio missioni'!KI11</f>
        <v>5000</v>
      </c>
      <c r="W11" s="13">
        <f>'Uscite dettaglio missioni'!KJ11</f>
        <v>6992.09</v>
      </c>
      <c r="X11" s="13">
        <f>'Uscite dettaglio missioni'!KK11</f>
        <v>0</v>
      </c>
      <c r="Y11" s="13">
        <f>'Uscite dettaglio missioni'!KL11</f>
        <v>0</v>
      </c>
      <c r="Z11" s="13">
        <f>'Uscite dettaglio missioni'!KM11</f>
        <v>11280.9</v>
      </c>
      <c r="AA11" s="13">
        <f>'Uscite dettaglio missioni'!KN11</f>
        <v>11800</v>
      </c>
      <c r="AB11" s="13">
        <f>'Uscite dettaglio missioni'!KO11</f>
        <v>13900</v>
      </c>
      <c r="AC11" s="13">
        <v>13595.76</v>
      </c>
      <c r="AD11" s="13">
        <v>13595.76</v>
      </c>
      <c r="AE11" s="13">
        <v>13595.76</v>
      </c>
      <c r="AF11" s="13">
        <f>'Uscite dettaglio missioni'!KR11</f>
        <v>14000</v>
      </c>
      <c r="AG11" s="13">
        <v>13595.76</v>
      </c>
      <c r="AH11" s="13">
        <v>13595.76</v>
      </c>
      <c r="AI11" s="13">
        <v>13595.76</v>
      </c>
      <c r="AJ11" s="13">
        <v>13595.76</v>
      </c>
      <c r="AK11" s="13">
        <v>13595.76</v>
      </c>
      <c r="AL11" s="13">
        <f>'Uscite dettaglio missioni'!KX11</f>
        <v>18000</v>
      </c>
      <c r="AM11" s="13">
        <f>'Uscite dettaglio missioni'!KY11</f>
        <v>16775.71</v>
      </c>
      <c r="AN11" s="13">
        <f>'Uscite dettaglio missioni'!KZ11</f>
        <v>20500</v>
      </c>
      <c r="AO11" s="13">
        <f>'Uscite dettaglio missioni'!LA11</f>
        <v>0</v>
      </c>
      <c r="AP11" s="13">
        <f>'Uscite dettaglio missioni'!LB11</f>
        <v>0</v>
      </c>
    </row>
    <row r="12" spans="1:42" ht="15" customHeight="1" x14ac:dyDescent="0.25">
      <c r="A12" s="5">
        <v>13</v>
      </c>
      <c r="B12" s="8" t="s">
        <v>82</v>
      </c>
      <c r="C12" s="12">
        <f>'Uscite dettaglio missioni'!JP12</f>
        <v>730000</v>
      </c>
      <c r="D12" s="12">
        <f>'Uscite dettaglio missioni'!JQ12</f>
        <v>730000</v>
      </c>
      <c r="E12" s="12">
        <f>'Uscite dettaglio missioni'!JR12</f>
        <v>670977.25</v>
      </c>
      <c r="F12" s="12">
        <f>'Uscite dettaglio missioni'!JS12</f>
        <v>717500</v>
      </c>
      <c r="G12" s="12">
        <f>'Uscite dettaglio missioni'!JT12</f>
        <v>737500</v>
      </c>
      <c r="H12" s="12">
        <f>'Uscite dettaglio missioni'!JU12</f>
        <v>673159.53</v>
      </c>
      <c r="I12" s="12">
        <f>'Uscite dettaglio missioni'!JV12</f>
        <v>727496.62</v>
      </c>
      <c r="J12" s="12">
        <f>'Uscite dettaglio missioni'!JW12</f>
        <v>673244</v>
      </c>
      <c r="K12" s="12">
        <f>'Uscite dettaglio missioni'!JX12</f>
        <v>659704.12</v>
      </c>
      <c r="L12" s="12">
        <f>'Uscite dettaglio missioni'!JY12</f>
        <v>663000</v>
      </c>
      <c r="M12" s="12">
        <f>'Uscite dettaglio missioni'!JZ12</f>
        <v>663000</v>
      </c>
      <c r="N12" s="12">
        <f>'Uscite dettaglio missioni'!KA12</f>
        <v>637777.68000000005</v>
      </c>
      <c r="O12" s="12">
        <f>'Uscite dettaglio missioni'!KB12</f>
        <v>640158</v>
      </c>
      <c r="P12" s="12">
        <f>'Uscite dettaglio missioni'!KC12</f>
        <v>640158</v>
      </c>
      <c r="Q12" s="12">
        <f>'Uscite dettaglio missioni'!KD12</f>
        <v>644447.80000000005</v>
      </c>
      <c r="R12" s="12">
        <f>'Uscite dettaglio missioni'!KE12</f>
        <v>634594.19999999995</v>
      </c>
      <c r="S12" s="12">
        <f>'Uscite dettaglio missioni'!KF12</f>
        <v>634594.19999999995</v>
      </c>
      <c r="T12" s="12">
        <f>'Uscite dettaglio missioni'!KG12</f>
        <v>574050.0199999999</v>
      </c>
      <c r="U12" s="12">
        <f>'Uscite dettaglio missioni'!KH12</f>
        <v>683326</v>
      </c>
      <c r="V12" s="12">
        <f>'Uscite dettaglio missioni'!KI12</f>
        <v>625415</v>
      </c>
      <c r="W12" s="12">
        <f>'Uscite dettaglio missioni'!KJ12</f>
        <v>677021.31</v>
      </c>
      <c r="X12" s="12">
        <f>'Uscite dettaglio missioni'!KK12</f>
        <v>698650</v>
      </c>
      <c r="Y12" s="12">
        <f>'Uscite dettaglio missioni'!KL12</f>
        <v>698650</v>
      </c>
      <c r="Z12" s="12">
        <f>'Uscite dettaglio missioni'!KM12</f>
        <v>582946.87</v>
      </c>
      <c r="AA12" s="12">
        <f>'Uscite dettaglio missioni'!KN12</f>
        <v>551565</v>
      </c>
      <c r="AB12" s="12">
        <f>'Uscite dettaglio missioni'!KO12</f>
        <v>637360</v>
      </c>
      <c r="AC12" s="12">
        <f>'Uscite dettaglio missioni'!KO12</f>
        <v>637360</v>
      </c>
      <c r="AD12" s="12">
        <f>'Uscite dettaglio missioni'!KP12</f>
        <v>635163.53</v>
      </c>
      <c r="AE12" s="12">
        <f>'Uscite dettaglio missioni'!KQ12</f>
        <v>705300</v>
      </c>
      <c r="AF12" s="12">
        <f>'Uscite dettaglio missioni'!KR12</f>
        <v>717775.33</v>
      </c>
      <c r="AG12" s="12">
        <f>'Uscite dettaglio missioni'!KS12</f>
        <v>701994.25</v>
      </c>
      <c r="AH12" s="12">
        <f>'Uscite dettaglio missioni'!KT12</f>
        <v>712100</v>
      </c>
      <c r="AI12" s="12">
        <f>'Uscite dettaglio missioni'!KU12</f>
        <v>715250</v>
      </c>
      <c r="AJ12" s="12">
        <f>'Uscite dettaglio missioni'!KV12</f>
        <v>523657.54000000004</v>
      </c>
      <c r="AK12" s="12">
        <f>'Uscite dettaglio missioni'!KW12</f>
        <v>719400</v>
      </c>
      <c r="AL12" s="12">
        <f>'Uscite dettaglio missioni'!KX12</f>
        <v>839400</v>
      </c>
      <c r="AM12" s="12">
        <f>'Uscite dettaglio missioni'!KY12</f>
        <v>560620.21</v>
      </c>
      <c r="AN12" s="12">
        <f>'Uscite dettaglio missioni'!KZ12</f>
        <v>732900</v>
      </c>
      <c r="AO12" s="12">
        <f>'Uscite dettaglio missioni'!LA12</f>
        <v>0</v>
      </c>
      <c r="AP12" s="12">
        <f>'Uscite dettaglio missioni'!LB12</f>
        <v>0</v>
      </c>
    </row>
    <row r="13" spans="1:42" x14ac:dyDescent="0.25">
      <c r="A13" s="5">
        <v>1301</v>
      </c>
      <c r="B13" s="9" t="s">
        <v>5</v>
      </c>
      <c r="C13" s="13">
        <f>'Uscite dettaglio missioni'!JP13</f>
        <v>730000</v>
      </c>
      <c r="D13" s="13">
        <f>'Uscite dettaglio missioni'!JQ13</f>
        <v>730000</v>
      </c>
      <c r="E13" s="13">
        <f>'Uscite dettaglio missioni'!JR13</f>
        <v>670977.25</v>
      </c>
      <c r="F13" s="13">
        <f>'Uscite dettaglio missioni'!JS13</f>
        <v>717500</v>
      </c>
      <c r="G13" s="13">
        <f>'Uscite dettaglio missioni'!JT13</f>
        <v>737500</v>
      </c>
      <c r="H13" s="13">
        <f>'Uscite dettaglio missioni'!JU13</f>
        <v>673159.53</v>
      </c>
      <c r="I13" s="13">
        <f>'Uscite dettaglio missioni'!JV13</f>
        <v>727496.62</v>
      </c>
      <c r="J13" s="13">
        <f>'Uscite dettaglio missioni'!JW13</f>
        <v>673244</v>
      </c>
      <c r="K13" s="13">
        <f>'Uscite dettaglio missioni'!JX13</f>
        <v>659704.12</v>
      </c>
      <c r="L13" s="13">
        <f>'Uscite dettaglio missioni'!JY13</f>
        <v>663000</v>
      </c>
      <c r="M13" s="13">
        <f>'Uscite dettaglio missioni'!JZ13</f>
        <v>663000</v>
      </c>
      <c r="N13" s="13">
        <f>'Uscite dettaglio missioni'!KA13</f>
        <v>637777.68000000005</v>
      </c>
      <c r="O13" s="13">
        <f>'Uscite dettaglio missioni'!KB13</f>
        <v>640158</v>
      </c>
      <c r="P13" s="13">
        <f>'Uscite dettaglio missioni'!KC13</f>
        <v>640158</v>
      </c>
      <c r="Q13" s="13">
        <f>'Uscite dettaglio missioni'!KD13</f>
        <v>644447.80000000005</v>
      </c>
      <c r="R13" s="13">
        <f>'Uscite dettaglio missioni'!KE13</f>
        <v>634594.19999999995</v>
      </c>
      <c r="S13" s="13">
        <f>'Uscite dettaglio missioni'!KF13</f>
        <v>634594.19999999995</v>
      </c>
      <c r="T13" s="13">
        <f>'Uscite dettaglio missioni'!KG13</f>
        <v>574050.0199999999</v>
      </c>
      <c r="U13" s="13">
        <f>'Uscite dettaglio missioni'!KH13</f>
        <v>683326</v>
      </c>
      <c r="V13" s="13">
        <f>'Uscite dettaglio missioni'!KI13</f>
        <v>625415</v>
      </c>
      <c r="W13" s="13">
        <f>'Uscite dettaglio missioni'!KJ13</f>
        <v>677021.31</v>
      </c>
      <c r="X13" s="13">
        <f>'Uscite dettaglio missioni'!KK13</f>
        <v>698650</v>
      </c>
      <c r="Y13" s="13">
        <f>'Uscite dettaglio missioni'!KL13</f>
        <v>698650</v>
      </c>
      <c r="Z13" s="13">
        <f>'Uscite dettaglio missioni'!KM13</f>
        <v>582946.87</v>
      </c>
      <c r="AA13" s="13">
        <f>'Uscite dettaglio missioni'!KN13</f>
        <v>551565</v>
      </c>
      <c r="AB13" s="13">
        <f>'Uscite dettaglio missioni'!KO13</f>
        <v>637360</v>
      </c>
      <c r="AC13" s="13">
        <v>635163.53</v>
      </c>
      <c r="AD13" s="13">
        <v>635163.53</v>
      </c>
      <c r="AE13" s="13">
        <v>635163.53</v>
      </c>
      <c r="AF13" s="13">
        <f>'Uscite dettaglio missioni'!KR13</f>
        <v>717775.33</v>
      </c>
      <c r="AG13" s="13">
        <v>635163.53</v>
      </c>
      <c r="AH13" s="13">
        <v>635163.53</v>
      </c>
      <c r="AI13" s="13">
        <v>635163.53</v>
      </c>
      <c r="AJ13" s="13">
        <v>635163.53</v>
      </c>
      <c r="AK13" s="13">
        <v>635163.53</v>
      </c>
      <c r="AL13" s="13">
        <f>'Uscite dettaglio missioni'!KX13</f>
        <v>839400</v>
      </c>
      <c r="AM13" s="13">
        <f>'Uscite dettaglio missioni'!KY13</f>
        <v>560620.21</v>
      </c>
      <c r="AN13" s="13">
        <f>'Uscite dettaglio missioni'!KZ13</f>
        <v>732900</v>
      </c>
      <c r="AO13" s="13">
        <f>'Uscite dettaglio missioni'!LA13</f>
        <v>0</v>
      </c>
      <c r="AP13" s="13">
        <f>'Uscite dettaglio missioni'!LB13</f>
        <v>0</v>
      </c>
    </row>
    <row r="14" spans="1:42" ht="15" customHeight="1" x14ac:dyDescent="0.25">
      <c r="A14" s="5">
        <v>14</v>
      </c>
      <c r="B14" s="8" t="s">
        <v>83</v>
      </c>
      <c r="C14" s="12">
        <f>'Uscite dettaglio missioni'!JP14</f>
        <v>46000</v>
      </c>
      <c r="D14" s="12">
        <f>'Uscite dettaglio missioni'!JQ14</f>
        <v>46000</v>
      </c>
      <c r="E14" s="12">
        <f>'Uscite dettaglio missioni'!JR14</f>
        <v>53150.999999999993</v>
      </c>
      <c r="F14" s="12">
        <f>'Uscite dettaglio missioni'!JS14</f>
        <v>53406</v>
      </c>
      <c r="G14" s="12">
        <f>'Uscite dettaglio missioni'!JT14</f>
        <v>50919</v>
      </c>
      <c r="H14" s="12">
        <f>'Uscite dettaglio missioni'!JU14</f>
        <v>35000</v>
      </c>
      <c r="I14" s="12">
        <f>'Uscite dettaglio missioni'!JV14</f>
        <v>50000</v>
      </c>
      <c r="J14" s="12">
        <f>'Uscite dettaglio missioni'!JW14</f>
        <v>56419.001000000004</v>
      </c>
      <c r="K14" s="12">
        <f>'Uscite dettaglio missioni'!JX14</f>
        <v>75690</v>
      </c>
      <c r="L14" s="12">
        <f>'Uscite dettaglio missioni'!JY14</f>
        <v>52000</v>
      </c>
      <c r="M14" s="12">
        <f>'Uscite dettaglio missioni'!JZ14</f>
        <v>52000</v>
      </c>
      <c r="N14" s="12">
        <f>'Uscite dettaglio missioni'!KA14</f>
        <v>25000</v>
      </c>
      <c r="O14" s="12">
        <f>'Uscite dettaglio missioni'!KB14</f>
        <v>53000</v>
      </c>
      <c r="P14" s="12">
        <f>'Uscite dettaglio missioni'!KC14</f>
        <v>71750</v>
      </c>
      <c r="Q14" s="12">
        <f>'Uscite dettaglio missioni'!KD14</f>
        <v>48622</v>
      </c>
      <c r="R14" s="12">
        <f>'Uscite dettaglio missioni'!KE14</f>
        <v>51000</v>
      </c>
      <c r="S14" s="12">
        <f>'Uscite dettaglio missioni'!KF14</f>
        <v>48112.52</v>
      </c>
      <c r="T14" s="12">
        <f>'Uscite dettaglio missioni'!KG14</f>
        <v>23112.87</v>
      </c>
      <c r="U14" s="12">
        <f>'Uscite dettaglio missioni'!KH14</f>
        <v>48000</v>
      </c>
      <c r="V14" s="12">
        <f>'Uscite dettaglio missioni'!KI14</f>
        <v>23000</v>
      </c>
      <c r="W14" s="12">
        <f>'Uscite dettaglio missioni'!KJ14</f>
        <v>0</v>
      </c>
      <c r="X14" s="12">
        <f>'Uscite dettaglio missioni'!KK14</f>
        <v>23000</v>
      </c>
      <c r="Y14" s="12">
        <f>'Uscite dettaglio missioni'!KL14</f>
        <v>54300</v>
      </c>
      <c r="Z14" s="12">
        <f>'Uscite dettaglio missioni'!KM14</f>
        <v>53987.73000000001</v>
      </c>
      <c r="AA14" s="12">
        <f>'Uscite dettaglio missioni'!KN14</f>
        <v>50000</v>
      </c>
      <c r="AB14" s="12">
        <f>'Uscite dettaglio missioni'!KO14</f>
        <v>48275.53</v>
      </c>
      <c r="AC14" s="12">
        <f>'Uscite dettaglio missioni'!KO14</f>
        <v>48275.53</v>
      </c>
      <c r="AD14" s="12">
        <f>'Uscite dettaglio missioni'!KP14</f>
        <v>48275.53</v>
      </c>
      <c r="AE14" s="12">
        <f>'Uscite dettaglio missioni'!KQ14</f>
        <v>50000</v>
      </c>
      <c r="AF14" s="12">
        <f>'Uscite dettaglio missioni'!KR14</f>
        <v>50031.65</v>
      </c>
      <c r="AG14" s="12">
        <f>'Uscite dettaglio missioni'!KS14</f>
        <v>50034.400000000001</v>
      </c>
      <c r="AH14" s="12">
        <f>'Uscite dettaglio missioni'!KT14</f>
        <v>50800</v>
      </c>
      <c r="AI14" s="12">
        <f>'Uscite dettaglio missioni'!KU14</f>
        <v>50800</v>
      </c>
      <c r="AJ14" s="12">
        <f>'Uscite dettaglio missioni'!KV14</f>
        <v>50039.5</v>
      </c>
      <c r="AK14" s="12">
        <f>'Uscite dettaglio missioni'!KW14</f>
        <v>54846</v>
      </c>
      <c r="AL14" s="12">
        <f>'Uscite dettaglio missioni'!KX14</f>
        <v>54846</v>
      </c>
      <c r="AM14" s="12">
        <f>'Uscite dettaglio missioni'!KY14</f>
        <v>51688.5</v>
      </c>
      <c r="AN14" s="12">
        <f>'Uscite dettaglio missioni'!KZ14</f>
        <v>55000</v>
      </c>
      <c r="AO14" s="12">
        <f>'Uscite dettaglio missioni'!LA14</f>
        <v>0</v>
      </c>
      <c r="AP14" s="12">
        <f>'Uscite dettaglio missioni'!LB14</f>
        <v>0</v>
      </c>
    </row>
    <row r="15" spans="1:42" x14ac:dyDescent="0.25">
      <c r="A15" s="5">
        <v>1401</v>
      </c>
      <c r="B15" s="9" t="s">
        <v>247</v>
      </c>
      <c r="C15" s="13">
        <f>'Uscite dettaglio missioni'!JP15</f>
        <v>0</v>
      </c>
      <c r="D15" s="13">
        <f>'Uscite dettaglio missioni'!JQ15</f>
        <v>0</v>
      </c>
      <c r="E15" s="13">
        <f>'Uscite dettaglio missioni'!JR15</f>
        <v>0</v>
      </c>
      <c r="F15" s="13">
        <f>'Uscite dettaglio missioni'!JS15</f>
        <v>25000</v>
      </c>
      <c r="G15" s="13">
        <f>'Uscite dettaglio missioni'!JT15</f>
        <v>25000</v>
      </c>
      <c r="H15" s="13">
        <f>'Uscite dettaglio missioni'!JU15</f>
        <v>35000</v>
      </c>
      <c r="I15" s="13">
        <f>'Uscite dettaglio missioni'!JV15</f>
        <v>25000</v>
      </c>
      <c r="J15" s="13">
        <f>'Uscite dettaglio missioni'!JW15</f>
        <v>25000</v>
      </c>
      <c r="K15" s="13">
        <f>'Uscite dettaglio missioni'!JX15</f>
        <v>25000</v>
      </c>
      <c r="L15" s="13">
        <f>'Uscite dettaglio missioni'!JY15</f>
        <v>25000</v>
      </c>
      <c r="M15" s="13">
        <f>'Uscite dettaglio missioni'!JZ15</f>
        <v>25000</v>
      </c>
      <c r="N15" s="13">
        <f>'Uscite dettaglio missioni'!KA15</f>
        <v>25000</v>
      </c>
      <c r="O15" s="13">
        <f>'Uscite dettaglio missioni'!KB15</f>
        <v>25000</v>
      </c>
      <c r="P15" s="13">
        <f>'Uscite dettaglio missioni'!KC15</f>
        <v>25000</v>
      </c>
      <c r="Q15" s="13">
        <f>'Uscite dettaglio missioni'!KD15</f>
        <v>25000</v>
      </c>
      <c r="R15" s="13">
        <f>'Uscite dettaglio missioni'!KE15</f>
        <v>25000</v>
      </c>
      <c r="S15" s="13">
        <f>'Uscite dettaglio missioni'!KF15</f>
        <v>25000</v>
      </c>
      <c r="T15" s="13">
        <f>'Uscite dettaglio missioni'!KG15</f>
        <v>0</v>
      </c>
      <c r="U15" s="13">
        <f>'Uscite dettaglio missioni'!KH15</f>
        <v>25000</v>
      </c>
      <c r="V15" s="13">
        <f>'Uscite dettaglio missioni'!KI15</f>
        <v>0</v>
      </c>
      <c r="W15" s="13">
        <f>'Uscite dettaglio missioni'!KJ15</f>
        <v>0</v>
      </c>
      <c r="X15" s="13">
        <f>'Uscite dettaglio missioni'!KK15</f>
        <v>0</v>
      </c>
      <c r="Y15" s="13">
        <f>'Uscite dettaglio missioni'!KL15</f>
        <v>0</v>
      </c>
      <c r="Z15" s="13">
        <f>'Uscite dettaglio missioni'!KM15</f>
        <v>0</v>
      </c>
      <c r="AA15" s="13">
        <f>'Uscite dettaglio missioni'!KN15</f>
        <v>0</v>
      </c>
      <c r="AB15" s="13">
        <f>'Uscite dettaglio missioni'!KO15</f>
        <v>0</v>
      </c>
      <c r="AC15" s="13">
        <f>'Uscite dettaglio missioni'!KO15</f>
        <v>0</v>
      </c>
      <c r="AD15" s="13">
        <f>'Uscite dettaglio missioni'!KP15</f>
        <v>0</v>
      </c>
      <c r="AE15" s="13">
        <f>'Uscite dettaglio missioni'!KQ15</f>
        <v>0</v>
      </c>
      <c r="AF15" s="13">
        <f>'Uscite dettaglio missioni'!KR15</f>
        <v>0</v>
      </c>
      <c r="AG15" s="13">
        <f>'Uscite dettaglio missioni'!KS15</f>
        <v>0</v>
      </c>
      <c r="AH15" s="13">
        <f>'Uscite dettaglio missioni'!KT15</f>
        <v>0</v>
      </c>
      <c r="AI15" s="13">
        <f>'Uscite dettaglio missioni'!KU15</f>
        <v>0</v>
      </c>
      <c r="AJ15" s="13">
        <f>'Uscite dettaglio missioni'!KV15</f>
        <v>0</v>
      </c>
      <c r="AK15" s="13">
        <f>'Uscite dettaglio missioni'!KW15</f>
        <v>0</v>
      </c>
      <c r="AL15" s="13">
        <f>'Uscite dettaglio missioni'!KX15</f>
        <v>0</v>
      </c>
      <c r="AM15" s="13">
        <f>'Uscite dettaglio missioni'!KY15</f>
        <v>0</v>
      </c>
      <c r="AN15" s="13">
        <f>'Uscite dettaglio missioni'!KZ15</f>
        <v>0</v>
      </c>
      <c r="AO15" s="13">
        <f>'Uscite dettaglio missioni'!LA15</f>
        <v>0</v>
      </c>
      <c r="AP15" s="13">
        <f>'Uscite dettaglio missioni'!LB15</f>
        <v>0</v>
      </c>
    </row>
    <row r="16" spans="1:42" x14ac:dyDescent="0.25">
      <c r="A16" s="5">
        <v>1402</v>
      </c>
      <c r="B16" s="9" t="s">
        <v>6</v>
      </c>
      <c r="C16" s="13">
        <f>'Uscite dettaglio missioni'!JP16</f>
        <v>46000</v>
      </c>
      <c r="D16" s="13">
        <f>'Uscite dettaglio missioni'!JQ16</f>
        <v>46000</v>
      </c>
      <c r="E16" s="13">
        <f>'Uscite dettaglio missioni'!JR16</f>
        <v>53150.999999999993</v>
      </c>
      <c r="F16" s="13">
        <f>'Uscite dettaglio missioni'!JS16</f>
        <v>28406</v>
      </c>
      <c r="G16" s="13">
        <f>'Uscite dettaglio missioni'!JT16</f>
        <v>25919</v>
      </c>
      <c r="H16" s="13">
        <f>'Uscite dettaglio missioni'!JU16</f>
        <v>0</v>
      </c>
      <c r="I16" s="13">
        <f>'Uscite dettaglio missioni'!JV16</f>
        <v>25000</v>
      </c>
      <c r="J16" s="13">
        <f>'Uscite dettaglio missioni'!JW16</f>
        <v>31419.001</v>
      </c>
      <c r="K16" s="13">
        <f>'Uscite dettaglio missioni'!JX16</f>
        <v>50690</v>
      </c>
      <c r="L16" s="13">
        <f>'Uscite dettaglio missioni'!JY16</f>
        <v>27000</v>
      </c>
      <c r="M16" s="13">
        <f>'Uscite dettaglio missioni'!JZ16</f>
        <v>27000</v>
      </c>
      <c r="N16" s="13">
        <f>'Uscite dettaglio missioni'!KA16</f>
        <v>0</v>
      </c>
      <c r="O16" s="13">
        <f>'Uscite dettaglio missioni'!KB16</f>
        <v>28000</v>
      </c>
      <c r="P16" s="13">
        <f>'Uscite dettaglio missioni'!KC16</f>
        <v>46750</v>
      </c>
      <c r="Q16" s="13">
        <f>'Uscite dettaglio missioni'!KD16</f>
        <v>23622</v>
      </c>
      <c r="R16" s="13">
        <f>'Uscite dettaglio missioni'!KE16</f>
        <v>26000</v>
      </c>
      <c r="S16" s="13">
        <f>'Uscite dettaglio missioni'!KF16</f>
        <v>23112.519999999997</v>
      </c>
      <c r="T16" s="13">
        <f>'Uscite dettaglio missioni'!KG16</f>
        <v>23112.87</v>
      </c>
      <c r="U16" s="13">
        <f>'Uscite dettaglio missioni'!KH16</f>
        <v>23000</v>
      </c>
      <c r="V16" s="13">
        <f>'Uscite dettaglio missioni'!KI16</f>
        <v>23000</v>
      </c>
      <c r="W16" s="13">
        <f>'Uscite dettaglio missioni'!KJ16</f>
        <v>0</v>
      </c>
      <c r="X16" s="13">
        <f>'Uscite dettaglio missioni'!KK16</f>
        <v>23000</v>
      </c>
      <c r="Y16" s="13">
        <f>'Uscite dettaglio missioni'!KL16</f>
        <v>54300</v>
      </c>
      <c r="Z16" s="13">
        <f>'Uscite dettaglio missioni'!KM16</f>
        <v>53987.73000000001</v>
      </c>
      <c r="AA16" s="13">
        <f>'Uscite dettaglio missioni'!KN16</f>
        <v>50000</v>
      </c>
      <c r="AB16" s="13">
        <f>'Uscite dettaglio missioni'!KO16</f>
        <v>48275.53</v>
      </c>
      <c r="AC16" s="13">
        <v>48275.53</v>
      </c>
      <c r="AD16" s="13">
        <v>48275.53</v>
      </c>
      <c r="AE16" s="13">
        <v>48275.53</v>
      </c>
      <c r="AF16" s="13">
        <f>'Uscite dettaglio missioni'!KR16</f>
        <v>50031.65</v>
      </c>
      <c r="AG16" s="13">
        <v>48275.53</v>
      </c>
      <c r="AH16" s="13">
        <v>48275.53</v>
      </c>
      <c r="AI16" s="13">
        <v>48275.53</v>
      </c>
      <c r="AJ16" s="13">
        <v>48275.53</v>
      </c>
      <c r="AK16" s="13">
        <v>48275.53</v>
      </c>
      <c r="AL16" s="13">
        <f>'Uscite dettaglio missioni'!KX16</f>
        <v>54846</v>
      </c>
      <c r="AM16" s="13">
        <f>'Uscite dettaglio missioni'!KY16</f>
        <v>51688.5</v>
      </c>
      <c r="AN16" s="13">
        <f>'Uscite dettaglio missioni'!KZ16</f>
        <v>55000</v>
      </c>
      <c r="AO16" s="13">
        <f>'Uscite dettaglio missioni'!LA16</f>
        <v>0</v>
      </c>
      <c r="AP16" s="13">
        <f>'Uscite dettaglio missioni'!LB16</f>
        <v>0</v>
      </c>
    </row>
    <row r="17" spans="1:42" ht="15" customHeight="1" x14ac:dyDescent="0.25">
      <c r="A17" s="5">
        <v>15</v>
      </c>
      <c r="B17" s="8" t="s">
        <v>84</v>
      </c>
      <c r="C17" s="12">
        <f>'Uscite dettaglio missioni'!JP17</f>
        <v>24169.39</v>
      </c>
      <c r="D17" s="12">
        <f>'Uscite dettaglio missioni'!JQ17</f>
        <v>24829.89</v>
      </c>
      <c r="E17" s="12">
        <f>'Uscite dettaglio missioni'!JR17</f>
        <v>22444.239999999998</v>
      </c>
      <c r="F17" s="12">
        <f>'Uscite dettaglio missioni'!JS17</f>
        <v>130129</v>
      </c>
      <c r="G17" s="12">
        <f>'Uscite dettaglio missioni'!JT17</f>
        <v>101608.08</v>
      </c>
      <c r="H17" s="12">
        <f>'Uscite dettaglio missioni'!JU17</f>
        <v>14960.59</v>
      </c>
      <c r="I17" s="12">
        <f>'Uscite dettaglio missioni'!JV17</f>
        <v>129945.58</v>
      </c>
      <c r="J17" s="12">
        <f>'Uscite dettaglio missioni'!JW17</f>
        <v>145354.29</v>
      </c>
      <c r="K17" s="12">
        <f>'Uscite dettaglio missioni'!JX17</f>
        <v>155610.07999999999</v>
      </c>
      <c r="L17" s="12">
        <f>'Uscite dettaglio missioni'!JY17</f>
        <v>170431</v>
      </c>
      <c r="M17" s="12">
        <f>'Uscite dettaglio missioni'!JZ17</f>
        <v>239053.21</v>
      </c>
      <c r="N17" s="12">
        <f>'Uscite dettaglio missioni'!KA17</f>
        <v>203827.17</v>
      </c>
      <c r="O17" s="12">
        <f>'Uscite dettaglio missioni'!KB17</f>
        <v>203616</v>
      </c>
      <c r="P17" s="12">
        <f>'Uscite dettaglio missioni'!KC17</f>
        <v>247440.73</v>
      </c>
      <c r="Q17" s="12">
        <f>'Uscite dettaglio missioni'!KD17</f>
        <v>187129.81</v>
      </c>
      <c r="R17" s="12">
        <f>'Uscite dettaglio missioni'!KE17</f>
        <v>75400.009999999995</v>
      </c>
      <c r="S17" s="12">
        <f>'Uscite dettaglio missioni'!KF17</f>
        <v>64379.58</v>
      </c>
      <c r="T17" s="12">
        <f>'Uscite dettaglio missioni'!KG17</f>
        <v>50658.049999999996</v>
      </c>
      <c r="U17" s="12">
        <f>'Uscite dettaglio missioni'!KH17</f>
        <v>170475</v>
      </c>
      <c r="V17" s="12">
        <f>'Uscite dettaglio missioni'!KI17</f>
        <v>218344.46</v>
      </c>
      <c r="W17" s="12">
        <f>'Uscite dettaglio missioni'!KJ17</f>
        <v>186321.94</v>
      </c>
      <c r="X17" s="12">
        <f>'Uscite dettaglio missioni'!KK17</f>
        <v>197228</v>
      </c>
      <c r="Y17" s="12">
        <f>'Uscite dettaglio missioni'!KL17</f>
        <v>199044</v>
      </c>
      <c r="Z17" s="12">
        <f>'Uscite dettaglio missioni'!KM17</f>
        <v>134097.17000000001</v>
      </c>
      <c r="AA17" s="12">
        <f>'Uscite dettaglio missioni'!KN17</f>
        <v>2124576.2999999998</v>
      </c>
      <c r="AB17" s="12">
        <f>'Uscite dettaglio missioni'!KO17</f>
        <v>94330.92</v>
      </c>
      <c r="AC17" s="12">
        <f>'Uscite dettaglio missioni'!KO17</f>
        <v>94330.92</v>
      </c>
      <c r="AD17" s="12">
        <f>'Uscite dettaglio missioni'!KP17</f>
        <v>61695.93</v>
      </c>
      <c r="AE17" s="12">
        <f>'Uscite dettaglio missioni'!KQ17</f>
        <v>167354.49</v>
      </c>
      <c r="AF17" s="12">
        <f>'Uscite dettaglio missioni'!KR17</f>
        <v>179973.25</v>
      </c>
      <c r="AG17" s="12">
        <f>'Uscite dettaglio missioni'!KS17</f>
        <v>206135.78</v>
      </c>
      <c r="AH17" s="12">
        <f>'Uscite dettaglio missioni'!KT17</f>
        <v>154106.16999999998</v>
      </c>
      <c r="AI17" s="12">
        <f>'Uscite dettaglio missioni'!KU17</f>
        <v>155152.16999999998</v>
      </c>
      <c r="AJ17" s="12">
        <f>'Uscite dettaglio missioni'!KV17</f>
        <v>146525.89000000001</v>
      </c>
      <c r="AK17" s="12">
        <f>'Uscite dettaglio missioni'!KW17</f>
        <v>111699</v>
      </c>
      <c r="AL17" s="12">
        <f>'Uscite dettaglio missioni'!KX17</f>
        <v>111699</v>
      </c>
      <c r="AM17" s="12">
        <f>'Uscite dettaglio missioni'!KY17</f>
        <v>94550.3</v>
      </c>
      <c r="AN17" s="12">
        <f>'Uscite dettaglio missioni'!KZ17</f>
        <v>110650</v>
      </c>
      <c r="AO17" s="12">
        <f>'Uscite dettaglio missioni'!LA17</f>
        <v>0</v>
      </c>
      <c r="AP17" s="12">
        <f>'Uscite dettaglio missioni'!LB17</f>
        <v>0</v>
      </c>
    </row>
    <row r="18" spans="1:42" x14ac:dyDescent="0.25">
      <c r="A18" s="5">
        <v>1501</v>
      </c>
      <c r="B18" s="9" t="s">
        <v>7</v>
      </c>
      <c r="C18" s="13">
        <f>'Uscite dettaglio missioni'!JP18</f>
        <v>4169.3900000000003</v>
      </c>
      <c r="D18" s="13">
        <f>'Uscite dettaglio missioni'!JQ18</f>
        <v>4667.8900000000003</v>
      </c>
      <c r="E18" s="13">
        <f>'Uscite dettaglio missioni'!JR18</f>
        <v>4646.6900000000005</v>
      </c>
      <c r="F18" s="13">
        <f>'Uscite dettaglio missioni'!JS18</f>
        <v>10135</v>
      </c>
      <c r="G18" s="13">
        <f>'Uscite dettaglio missioni'!JT18</f>
        <v>3875</v>
      </c>
      <c r="H18" s="13">
        <f>'Uscite dettaglio missioni'!JU18</f>
        <v>3042.05</v>
      </c>
      <c r="I18" s="13">
        <f>'Uscite dettaglio missioni'!JV18</f>
        <v>5700</v>
      </c>
      <c r="J18" s="13">
        <f>'Uscite dettaglio missioni'!JW18</f>
        <v>5700</v>
      </c>
      <c r="K18" s="13">
        <f>'Uscite dettaglio missioni'!JX18</f>
        <v>3323.0600000000004</v>
      </c>
      <c r="L18" s="13">
        <f>'Uscite dettaglio missioni'!JY18</f>
        <v>5600</v>
      </c>
      <c r="M18" s="13">
        <f>'Uscite dettaglio missioni'!JZ18</f>
        <v>5600</v>
      </c>
      <c r="N18" s="13">
        <f>'Uscite dettaglio missioni'!KA18</f>
        <v>4595.97</v>
      </c>
      <c r="O18" s="13">
        <f>'Uscite dettaglio missioni'!KB18</f>
        <v>5500</v>
      </c>
      <c r="P18" s="13">
        <f>'Uscite dettaglio missioni'!KC18</f>
        <v>5500</v>
      </c>
      <c r="Q18" s="13">
        <f>'Uscite dettaglio missioni'!KD18</f>
        <v>6444.9</v>
      </c>
      <c r="R18" s="13">
        <f>'Uscite dettaglio missioni'!KE18</f>
        <v>5400</v>
      </c>
      <c r="S18" s="13">
        <f>'Uscite dettaglio missioni'!KF18</f>
        <v>5420</v>
      </c>
      <c r="T18" s="13">
        <f>'Uscite dettaglio missioni'!KG18</f>
        <v>6154.04</v>
      </c>
      <c r="U18" s="13">
        <f>'Uscite dettaglio missioni'!KH18</f>
        <v>5892</v>
      </c>
      <c r="V18" s="13">
        <f>'Uscite dettaglio missioni'!KI18</f>
        <v>5892</v>
      </c>
      <c r="W18" s="13">
        <f>'Uscite dettaglio missioni'!KJ18</f>
        <v>1430.6499999999999</v>
      </c>
      <c r="X18" s="13">
        <f>'Uscite dettaglio missioni'!KK18</f>
        <v>4928</v>
      </c>
      <c r="Y18" s="13">
        <f>'Uscite dettaglio missioni'!KL18</f>
        <v>4928</v>
      </c>
      <c r="Z18" s="13">
        <f>'Uscite dettaglio missioni'!KM18</f>
        <v>1410.83</v>
      </c>
      <c r="AA18" s="13">
        <f>'Uscite dettaglio missioni'!KN18</f>
        <v>5444</v>
      </c>
      <c r="AB18" s="13">
        <f>'Uscite dettaglio missioni'!KO18</f>
        <v>5444</v>
      </c>
      <c r="AC18" s="13">
        <v>2256.12</v>
      </c>
      <c r="AD18" s="13">
        <v>2256.12</v>
      </c>
      <c r="AE18" s="13">
        <v>2256.12</v>
      </c>
      <c r="AF18" s="13">
        <f>'Uscite dettaglio missioni'!KR18</f>
        <v>5980</v>
      </c>
      <c r="AG18" s="13">
        <v>2256.12</v>
      </c>
      <c r="AH18" s="13">
        <v>2256.12</v>
      </c>
      <c r="AI18" s="13">
        <v>2256.12</v>
      </c>
      <c r="AJ18" s="13">
        <v>2256.12</v>
      </c>
      <c r="AK18" s="13">
        <v>2256.12</v>
      </c>
      <c r="AL18" s="13">
        <f>'Uscite dettaglio missioni'!KX18</f>
        <v>5350</v>
      </c>
      <c r="AM18" s="13">
        <f>'Uscite dettaglio missioni'!KY18</f>
        <v>2037.1999999999998</v>
      </c>
      <c r="AN18" s="13">
        <f>'Uscite dettaglio missioni'!KZ18</f>
        <v>4850</v>
      </c>
      <c r="AO18" s="13">
        <f>'Uscite dettaglio missioni'!LA18</f>
        <v>0</v>
      </c>
      <c r="AP18" s="13">
        <f>'Uscite dettaglio missioni'!LB18</f>
        <v>0</v>
      </c>
    </row>
    <row r="19" spans="1:42" x14ac:dyDescent="0.25">
      <c r="A19" s="5">
        <v>1502</v>
      </c>
      <c r="B19" s="9" t="s">
        <v>251</v>
      </c>
      <c r="C19" s="13">
        <f>'Uscite dettaglio missioni'!JP19</f>
        <v>0</v>
      </c>
      <c r="D19" s="13">
        <f>'Uscite dettaglio missioni'!JQ19</f>
        <v>0</v>
      </c>
      <c r="E19" s="13">
        <f>'Uscite dettaglio missioni'!JR19</f>
        <v>0</v>
      </c>
      <c r="F19" s="13">
        <f>'Uscite dettaglio missioni'!JS19</f>
        <v>100000</v>
      </c>
      <c r="G19" s="13">
        <f>'Uscite dettaglio missioni'!JT19</f>
        <v>81939.08</v>
      </c>
      <c r="H19" s="13">
        <f>'Uscite dettaglio missioni'!JU19</f>
        <v>0</v>
      </c>
      <c r="I19" s="13">
        <f>'Uscite dettaglio missioni'!JV19</f>
        <v>102245.58</v>
      </c>
      <c r="J19" s="13">
        <f>'Uscite dettaglio missioni'!JW19</f>
        <v>120394.29000000001</v>
      </c>
      <c r="K19" s="13">
        <f>'Uscite dettaglio missioni'!JX19</f>
        <v>142795.28</v>
      </c>
      <c r="L19" s="13">
        <f>'Uscite dettaglio missioni'!JY19</f>
        <v>145835</v>
      </c>
      <c r="M19" s="13">
        <f>'Uscite dettaglio missioni'!JZ19</f>
        <v>214457.21</v>
      </c>
      <c r="N19" s="13">
        <f>'Uscite dettaglio missioni'!KA19</f>
        <v>186575.16</v>
      </c>
      <c r="O19" s="13">
        <f>'Uscite dettaglio missioni'!KB19</f>
        <v>181116</v>
      </c>
      <c r="P19" s="13">
        <f>'Uscite dettaglio missioni'!KC19</f>
        <v>224940.73</v>
      </c>
      <c r="Q19" s="13">
        <f>'Uscite dettaglio missioni'!KD19</f>
        <v>167757.74</v>
      </c>
      <c r="R19" s="13">
        <f>'Uscite dettaglio missioni'!KE19</f>
        <v>50000</v>
      </c>
      <c r="S19" s="13">
        <f>'Uscite dettaglio missioni'!KF19</f>
        <v>40459.58</v>
      </c>
      <c r="T19" s="13">
        <f>'Uscite dettaglio missioni'!KG19</f>
        <v>40841.81</v>
      </c>
      <c r="U19" s="13">
        <f>'Uscite dettaglio missioni'!KH19</f>
        <v>141583</v>
      </c>
      <c r="V19" s="13">
        <f>'Uscite dettaglio missioni'!KI19</f>
        <v>162888.46</v>
      </c>
      <c r="W19" s="13">
        <f>'Uscite dettaglio missioni'!KJ19</f>
        <v>163232.01</v>
      </c>
      <c r="X19" s="13">
        <f>'Uscite dettaglio missioni'!KK19</f>
        <v>169300</v>
      </c>
      <c r="Y19" s="13">
        <f>'Uscite dettaglio missioni'!KL19</f>
        <v>169300</v>
      </c>
      <c r="Z19" s="13">
        <f>'Uscite dettaglio missioni'!KM19</f>
        <v>113226.83</v>
      </c>
      <c r="AA19" s="13">
        <f>'Uscite dettaglio missioni'!KN19</f>
        <v>2085050.3</v>
      </c>
      <c r="AB19" s="13">
        <f>'Uscite dettaglio missioni'!KO19</f>
        <v>56754.92</v>
      </c>
      <c r="AC19" s="13">
        <v>53497.96</v>
      </c>
      <c r="AD19" s="13">
        <v>53497.96</v>
      </c>
      <c r="AE19" s="13">
        <v>53497.96</v>
      </c>
      <c r="AF19" s="13">
        <f>'Uscite dettaglio missioni'!KR19</f>
        <v>129543.25000000001</v>
      </c>
      <c r="AG19" s="13">
        <v>53497.96</v>
      </c>
      <c r="AH19" s="13">
        <v>53497.96</v>
      </c>
      <c r="AI19" s="13">
        <v>53497.96</v>
      </c>
      <c r="AJ19" s="13">
        <v>53497.96</v>
      </c>
      <c r="AK19" s="13">
        <v>53497.96</v>
      </c>
      <c r="AL19" s="13">
        <f>'Uscite dettaglio missioni'!KX19</f>
        <v>83258</v>
      </c>
      <c r="AM19" s="13">
        <f>'Uscite dettaglio missioni'!KY19</f>
        <v>83737.010000000009</v>
      </c>
      <c r="AN19" s="13">
        <f>'Uscite dettaglio missioni'!KZ19</f>
        <v>90800</v>
      </c>
      <c r="AO19" s="13">
        <f>'Uscite dettaglio missioni'!LA19</f>
        <v>0</v>
      </c>
      <c r="AP19" s="13">
        <f>'Uscite dettaglio missioni'!LB19</f>
        <v>0</v>
      </c>
    </row>
    <row r="20" spans="1:42" x14ac:dyDescent="0.25">
      <c r="A20" s="5">
        <v>1599</v>
      </c>
      <c r="B20" s="9" t="s">
        <v>8</v>
      </c>
      <c r="C20" s="13">
        <f>'Uscite dettaglio missioni'!JP20</f>
        <v>20000</v>
      </c>
      <c r="D20" s="13">
        <f>'Uscite dettaglio missioni'!JQ20</f>
        <v>20162</v>
      </c>
      <c r="E20" s="13">
        <f>'Uscite dettaglio missioni'!JR20</f>
        <v>17797.55</v>
      </c>
      <c r="F20" s="13">
        <f>'Uscite dettaglio missioni'!JS20</f>
        <v>19994</v>
      </c>
      <c r="G20" s="13">
        <f>'Uscite dettaglio missioni'!JT20</f>
        <v>15794</v>
      </c>
      <c r="H20" s="13">
        <f>'Uscite dettaglio missioni'!JU20</f>
        <v>11918.54</v>
      </c>
      <c r="I20" s="13">
        <f>'Uscite dettaglio missioni'!JV20</f>
        <v>22000</v>
      </c>
      <c r="J20" s="13">
        <f>'Uscite dettaglio missioni'!JW20</f>
        <v>19260</v>
      </c>
      <c r="K20" s="13">
        <f>'Uscite dettaglio missioni'!JX20</f>
        <v>9491.74</v>
      </c>
      <c r="L20" s="13">
        <f>'Uscite dettaglio missioni'!JY20</f>
        <v>18996</v>
      </c>
      <c r="M20" s="13">
        <f>'Uscite dettaglio missioni'!JZ20</f>
        <v>18996</v>
      </c>
      <c r="N20" s="13">
        <f>'Uscite dettaglio missioni'!KA20</f>
        <v>12656.04</v>
      </c>
      <c r="O20" s="13">
        <f>'Uscite dettaglio missioni'!KB20</f>
        <v>17000</v>
      </c>
      <c r="P20" s="13">
        <f>'Uscite dettaglio missioni'!KC20</f>
        <v>17000</v>
      </c>
      <c r="Q20" s="13">
        <f>'Uscite dettaglio missioni'!KD20</f>
        <v>12927.17</v>
      </c>
      <c r="R20" s="13">
        <f>'Uscite dettaglio missioni'!KE20</f>
        <v>20000.009999999998</v>
      </c>
      <c r="S20" s="13">
        <f>'Uscite dettaglio missioni'!KF20</f>
        <v>18500</v>
      </c>
      <c r="T20" s="13">
        <f>'Uscite dettaglio missioni'!KG20</f>
        <v>3662.2</v>
      </c>
      <c r="U20" s="13">
        <f>'Uscite dettaglio missioni'!KH20</f>
        <v>23000</v>
      </c>
      <c r="V20" s="13">
        <f>'Uscite dettaglio missioni'!KI20</f>
        <v>49564</v>
      </c>
      <c r="W20" s="13">
        <f>'Uscite dettaglio missioni'!KJ20</f>
        <v>21659.279999999999</v>
      </c>
      <c r="X20" s="13">
        <f>'Uscite dettaglio missioni'!KK20</f>
        <v>23000</v>
      </c>
      <c r="Y20" s="13">
        <f>'Uscite dettaglio missioni'!KL20</f>
        <v>24816</v>
      </c>
      <c r="Z20" s="13">
        <f>'Uscite dettaglio missioni'!KM20</f>
        <v>19459.509999999998</v>
      </c>
      <c r="AA20" s="13">
        <f>'Uscite dettaglio missioni'!KN20</f>
        <v>34082</v>
      </c>
      <c r="AB20" s="13">
        <f>'Uscite dettaglio missioni'!KO20</f>
        <v>32132</v>
      </c>
      <c r="AC20" s="13">
        <v>5941.85</v>
      </c>
      <c r="AD20" s="13">
        <v>5941.85</v>
      </c>
      <c r="AE20" s="13">
        <v>5941.85</v>
      </c>
      <c r="AF20" s="13">
        <f>'Uscite dettaglio missioni'!KR20</f>
        <v>44450</v>
      </c>
      <c r="AG20" s="13">
        <v>5941.85</v>
      </c>
      <c r="AH20" s="13">
        <v>5941.85</v>
      </c>
      <c r="AI20" s="13">
        <v>5941.85</v>
      </c>
      <c r="AJ20" s="13">
        <v>5941.85</v>
      </c>
      <c r="AK20" s="13">
        <v>5941.85</v>
      </c>
      <c r="AL20" s="13">
        <f>'Uscite dettaglio missioni'!KX20</f>
        <v>23091</v>
      </c>
      <c r="AM20" s="13">
        <f>'Uscite dettaglio missioni'!KY20</f>
        <v>8776.09</v>
      </c>
      <c r="AN20" s="13">
        <f>'Uscite dettaglio missioni'!KZ20</f>
        <v>15000</v>
      </c>
      <c r="AO20" s="13">
        <f>'Uscite dettaglio missioni'!LA20</f>
        <v>0</v>
      </c>
      <c r="AP20" s="13">
        <f>'Uscite dettaglio missioni'!LB20</f>
        <v>0</v>
      </c>
    </row>
    <row r="21" spans="1:42" ht="20.100000000000001" customHeight="1" x14ac:dyDescent="0.25">
      <c r="A21" s="5">
        <v>2</v>
      </c>
      <c r="B21" s="7" t="s">
        <v>86</v>
      </c>
      <c r="C21" s="11">
        <f>'Uscite dettaglio missioni'!JP21</f>
        <v>3231116.1399999997</v>
      </c>
      <c r="D21" s="11">
        <f>'Uscite dettaglio missioni'!JQ21</f>
        <v>3375979.6800000006</v>
      </c>
      <c r="E21" s="11">
        <f>'Uscite dettaglio missioni'!JR21</f>
        <v>3544662.6700000009</v>
      </c>
      <c r="F21" s="11">
        <f>'Uscite dettaglio missioni'!JS21</f>
        <v>2722515.35</v>
      </c>
      <c r="G21" s="11">
        <f>'Uscite dettaglio missioni'!JT21</f>
        <v>3162385.46</v>
      </c>
      <c r="H21" s="11">
        <f>'Uscite dettaglio missioni'!JU21</f>
        <v>2799782.66</v>
      </c>
      <c r="I21" s="11">
        <f>'Uscite dettaglio missioni'!JV21</f>
        <v>2526163.5700000003</v>
      </c>
      <c r="J21" s="11">
        <f>'Uscite dettaglio missioni'!JW21</f>
        <v>2629240.8600000003</v>
      </c>
      <c r="K21" s="11">
        <f>'Uscite dettaglio missioni'!JX21</f>
        <v>2097506.98</v>
      </c>
      <c r="L21" s="11">
        <f>'Uscite dettaglio missioni'!JY21</f>
        <v>2291986</v>
      </c>
      <c r="M21" s="11">
        <f>'Uscite dettaglio missioni'!JZ21</f>
        <v>2290115.1</v>
      </c>
      <c r="N21" s="11">
        <f>'Uscite dettaglio missioni'!KA21</f>
        <v>2159100.35</v>
      </c>
      <c r="O21" s="11">
        <f>'Uscite dettaglio missioni'!KB21</f>
        <v>2686692</v>
      </c>
      <c r="P21" s="11">
        <f>'Uscite dettaglio missioni'!KC21</f>
        <v>3094675.17</v>
      </c>
      <c r="Q21" s="11">
        <f>'Uscite dettaglio missioni'!KD21</f>
        <v>2478804.2599999998</v>
      </c>
      <c r="R21" s="11">
        <f>'Uscite dettaglio missioni'!KE21</f>
        <v>2564189.04</v>
      </c>
      <c r="S21" s="11">
        <f>'Uscite dettaglio missioni'!KF21</f>
        <v>3079120.3200000003</v>
      </c>
      <c r="T21" s="11">
        <f>'Uscite dettaglio missioni'!KG21</f>
        <v>3063333.69</v>
      </c>
      <c r="U21" s="11">
        <f>'Uscite dettaglio missioni'!KH21</f>
        <v>2656010</v>
      </c>
      <c r="V21" s="11">
        <f>'Uscite dettaglio missioni'!KI21</f>
        <v>2911772.29</v>
      </c>
      <c r="W21" s="11">
        <f>'Uscite dettaglio missioni'!KJ21</f>
        <v>3233284.29</v>
      </c>
      <c r="X21" s="11">
        <f>'Uscite dettaglio missioni'!KK21</f>
        <v>2639853</v>
      </c>
      <c r="Y21" s="11">
        <f>'Uscite dettaglio missioni'!KL21</f>
        <v>2880830</v>
      </c>
      <c r="Z21" s="11">
        <f>'Uscite dettaglio missioni'!KM21</f>
        <v>2918756.17</v>
      </c>
      <c r="AA21" s="11">
        <f>'Uscite dettaglio missioni'!KN21</f>
        <v>3020899</v>
      </c>
      <c r="AB21" s="11">
        <f>'Uscite dettaglio missioni'!KO21</f>
        <v>3590150.08</v>
      </c>
      <c r="AC21" s="11">
        <f>'Uscite dettaglio missioni'!KO21</f>
        <v>3590150.08</v>
      </c>
      <c r="AD21" s="11">
        <f>'Uscite dettaglio missioni'!KP21</f>
        <v>3215896.94</v>
      </c>
      <c r="AE21" s="11">
        <f>'Uscite dettaglio missioni'!KQ21</f>
        <v>3041386.2</v>
      </c>
      <c r="AF21" s="11">
        <f>'Uscite dettaglio missioni'!KR21</f>
        <v>2943786.12</v>
      </c>
      <c r="AG21" s="11">
        <f>'Uscite dettaglio missioni'!KS21</f>
        <v>3404826.79</v>
      </c>
      <c r="AH21" s="11">
        <f>'Uscite dettaglio missioni'!KT21</f>
        <v>3426505.6</v>
      </c>
      <c r="AI21" s="11">
        <f>'Uscite dettaglio missioni'!KU21</f>
        <v>3504315.84</v>
      </c>
      <c r="AJ21" s="11">
        <f>'Uscite dettaglio missioni'!KV21</f>
        <v>3238714.4199999995</v>
      </c>
      <c r="AK21" s="11">
        <f>'Uscite dettaglio missioni'!KW21</f>
        <v>3273789</v>
      </c>
      <c r="AL21" s="11">
        <f>'Uscite dettaglio missioni'!KX21</f>
        <v>3582990</v>
      </c>
      <c r="AM21" s="11">
        <f>'Uscite dettaglio missioni'!KY21</f>
        <v>3435450.31</v>
      </c>
      <c r="AN21" s="11">
        <f>'Uscite dettaglio missioni'!KZ21</f>
        <v>3032722</v>
      </c>
      <c r="AO21" s="11">
        <f>'Uscite dettaglio missioni'!LA21</f>
        <v>0</v>
      </c>
      <c r="AP21" s="11">
        <f>'Uscite dettaglio missioni'!LB21</f>
        <v>0</v>
      </c>
    </row>
    <row r="22" spans="1:42" x14ac:dyDescent="0.25">
      <c r="A22" s="5">
        <v>2101</v>
      </c>
      <c r="B22" s="9" t="s">
        <v>9</v>
      </c>
      <c r="C22" s="13">
        <f>'Uscite dettaglio missioni'!JP22</f>
        <v>65329.25</v>
      </c>
      <c r="D22" s="13">
        <f>'Uscite dettaglio missioni'!JQ22</f>
        <v>65329.25</v>
      </c>
      <c r="E22" s="13">
        <f>'Uscite dettaglio missioni'!JR22</f>
        <v>19566.14</v>
      </c>
      <c r="F22" s="13">
        <f>'Uscite dettaglio missioni'!JS22</f>
        <v>42656</v>
      </c>
      <c r="G22" s="13">
        <f>'Uscite dettaglio missioni'!JT22</f>
        <v>24206</v>
      </c>
      <c r="H22" s="13">
        <f>'Uscite dettaglio missioni'!JU22</f>
        <v>21348.300000000003</v>
      </c>
      <c r="I22" s="13">
        <f>'Uscite dettaglio missioni'!JV22</f>
        <v>25420.989999999998</v>
      </c>
      <c r="J22" s="13">
        <f>'Uscite dettaglio missioni'!JW22</f>
        <v>7991</v>
      </c>
      <c r="K22" s="13">
        <f>'Uscite dettaglio missioni'!JX22</f>
        <v>5462.4400000000005</v>
      </c>
      <c r="L22" s="13">
        <f>'Uscite dettaglio missioni'!JY22</f>
        <v>18901</v>
      </c>
      <c r="M22" s="13">
        <f>'Uscite dettaglio missioni'!JZ22</f>
        <v>11634</v>
      </c>
      <c r="N22" s="13">
        <f>'Uscite dettaglio missioni'!KA22</f>
        <v>4795.42</v>
      </c>
      <c r="O22" s="13">
        <f>'Uscite dettaglio missioni'!KB22</f>
        <v>14150</v>
      </c>
      <c r="P22" s="13">
        <f>'Uscite dettaglio missioni'!KC22</f>
        <v>14150</v>
      </c>
      <c r="Q22" s="13">
        <f>'Uscite dettaglio missioni'!KD22</f>
        <v>13478.52</v>
      </c>
      <c r="R22" s="13">
        <f>'Uscite dettaglio missioni'!KE22</f>
        <v>20600</v>
      </c>
      <c r="S22" s="13">
        <f>'Uscite dettaglio missioni'!KF22</f>
        <v>17420</v>
      </c>
      <c r="T22" s="13">
        <f>'Uscite dettaglio missioni'!KG22</f>
        <v>9773.869999999999</v>
      </c>
      <c r="U22" s="13">
        <f>'Uscite dettaglio missioni'!KH22</f>
        <v>14435</v>
      </c>
      <c r="V22" s="13">
        <f>'Uscite dettaglio missioni'!KI22</f>
        <v>14435</v>
      </c>
      <c r="W22" s="13">
        <f>'Uscite dettaglio missioni'!KJ22</f>
        <v>6359.38</v>
      </c>
      <c r="X22" s="13">
        <f>'Uscite dettaglio missioni'!KK22</f>
        <v>13159</v>
      </c>
      <c r="Y22" s="13">
        <f>'Uscite dettaglio missioni'!KL22</f>
        <v>13329</v>
      </c>
      <c r="Z22" s="13">
        <f>'Uscite dettaglio missioni'!KM22</f>
        <v>7985.1000000000013</v>
      </c>
      <c r="AA22" s="13">
        <f>'Uscite dettaglio missioni'!KN22</f>
        <v>13291</v>
      </c>
      <c r="AB22" s="13">
        <f>'Uscite dettaglio missioni'!KO22</f>
        <v>13393</v>
      </c>
      <c r="AC22" s="13">
        <v>9985.69</v>
      </c>
      <c r="AD22" s="13">
        <v>9985.69</v>
      </c>
      <c r="AE22" s="13">
        <v>9985.69</v>
      </c>
      <c r="AF22" s="13">
        <f>'Uscite dettaglio missioni'!KR22</f>
        <v>11610</v>
      </c>
      <c r="AG22" s="13">
        <v>9985.69</v>
      </c>
      <c r="AH22" s="13">
        <v>9985.69</v>
      </c>
      <c r="AI22" s="13">
        <v>9985.69</v>
      </c>
      <c r="AJ22" s="13">
        <v>9985.69</v>
      </c>
      <c r="AK22" s="13">
        <v>9985.69</v>
      </c>
      <c r="AL22" s="13">
        <f>'Uscite dettaglio missioni'!KX22</f>
        <v>10433</v>
      </c>
      <c r="AM22" s="13">
        <f>'Uscite dettaglio missioni'!KY22</f>
        <v>5371.43</v>
      </c>
      <c r="AN22" s="13">
        <f>'Uscite dettaglio missioni'!KZ22</f>
        <v>10510</v>
      </c>
      <c r="AO22" s="13">
        <f>'Uscite dettaglio missioni'!LA22</f>
        <v>0</v>
      </c>
      <c r="AP22" s="13">
        <f>'Uscite dettaglio missioni'!LB22</f>
        <v>0</v>
      </c>
    </row>
    <row r="23" spans="1:42" x14ac:dyDescent="0.25">
      <c r="A23" s="5">
        <v>2102</v>
      </c>
      <c r="B23" s="9" t="s">
        <v>317</v>
      </c>
      <c r="C23" s="13">
        <f>'Uscite dettaglio missioni'!JP23</f>
        <v>2099.9</v>
      </c>
      <c r="D23" s="13">
        <f>'Uscite dettaglio missioni'!JQ23</f>
        <v>2099.9</v>
      </c>
      <c r="E23" s="13">
        <f>'Uscite dettaglio missioni'!JR23</f>
        <v>1560.89</v>
      </c>
      <c r="F23" s="13">
        <f>'Uscite dettaglio missioni'!JS23</f>
        <v>1450</v>
      </c>
      <c r="G23" s="13">
        <f>'Uscite dettaglio missioni'!JT23</f>
        <v>1750</v>
      </c>
      <c r="H23" s="13">
        <f>'Uscite dettaglio missioni'!JU23</f>
        <v>1551.52</v>
      </c>
      <c r="I23" s="13">
        <f>'Uscite dettaglio missioni'!JV23</f>
        <v>1589.99</v>
      </c>
      <c r="J23" s="13">
        <f>'Uscite dettaglio missioni'!JW23</f>
        <v>1239.3399999999999</v>
      </c>
      <c r="K23" s="13">
        <f>'Uscite dettaglio missioni'!JX23</f>
        <v>1200.3499999999999</v>
      </c>
      <c r="L23" s="13">
        <f>'Uscite dettaglio missioni'!JY23</f>
        <v>1900</v>
      </c>
      <c r="M23" s="13">
        <f>'Uscite dettaglio missioni'!JZ23</f>
        <v>1903.49</v>
      </c>
      <c r="N23" s="13">
        <f>'Uscite dettaglio missioni'!KA23</f>
        <v>1330.26</v>
      </c>
      <c r="O23" s="13">
        <f>'Uscite dettaglio missioni'!KB23</f>
        <v>1884</v>
      </c>
      <c r="P23" s="13">
        <f>'Uscite dettaglio missioni'!KC23</f>
        <v>1884</v>
      </c>
      <c r="Q23" s="13">
        <f>'Uscite dettaglio missioni'!KD23</f>
        <v>1672.43</v>
      </c>
      <c r="R23" s="13">
        <f>'Uscite dettaglio missioni'!KE23</f>
        <v>2484</v>
      </c>
      <c r="S23" s="13">
        <f>'Uscite dettaglio missioni'!KF23</f>
        <v>2821.7</v>
      </c>
      <c r="T23" s="13">
        <f>'Uscite dettaglio missioni'!KG23</f>
        <v>1826.47</v>
      </c>
      <c r="U23" s="13">
        <f>'Uscite dettaglio missioni'!KH23</f>
        <v>2284</v>
      </c>
      <c r="V23" s="13">
        <f>'Uscite dettaglio missioni'!KI23</f>
        <v>2284</v>
      </c>
      <c r="W23" s="13">
        <f>'Uscite dettaglio missioni'!KJ23</f>
        <v>515.61</v>
      </c>
      <c r="X23" s="13">
        <f>'Uscite dettaglio missioni'!KK23</f>
        <v>2100</v>
      </c>
      <c r="Y23" s="13">
        <f>'Uscite dettaglio missioni'!KL23</f>
        <v>2520</v>
      </c>
      <c r="Z23" s="13">
        <f>'Uscite dettaglio missioni'!KM23</f>
        <v>1236.48</v>
      </c>
      <c r="AA23" s="13">
        <f>'Uscite dettaglio missioni'!KN23</f>
        <v>1840</v>
      </c>
      <c r="AB23" s="13">
        <f>'Uscite dettaglio missioni'!KO23</f>
        <v>1840</v>
      </c>
      <c r="AC23" s="13">
        <v>149</v>
      </c>
      <c r="AD23" s="13">
        <v>149</v>
      </c>
      <c r="AE23" s="13">
        <v>149</v>
      </c>
      <c r="AF23" s="13">
        <f>'Uscite dettaglio missioni'!KR23</f>
        <v>1540</v>
      </c>
      <c r="AG23" s="13">
        <v>149</v>
      </c>
      <c r="AH23" s="13">
        <v>149</v>
      </c>
      <c r="AI23" s="13">
        <v>149</v>
      </c>
      <c r="AJ23" s="13">
        <v>149</v>
      </c>
      <c r="AK23" s="13">
        <v>149</v>
      </c>
      <c r="AL23" s="13">
        <f>'Uscite dettaglio missioni'!KX23</f>
        <v>1030</v>
      </c>
      <c r="AM23" s="13">
        <f>'Uscite dettaglio missioni'!KY23</f>
        <v>1284.6400000000001</v>
      </c>
      <c r="AN23" s="13">
        <f>'Uscite dettaglio missioni'!KZ23</f>
        <v>1450</v>
      </c>
      <c r="AO23" s="13">
        <f>'Uscite dettaglio missioni'!LA23</f>
        <v>0</v>
      </c>
      <c r="AP23" s="13">
        <f>'Uscite dettaglio missioni'!LB23</f>
        <v>0</v>
      </c>
    </row>
    <row r="24" spans="1:42" x14ac:dyDescent="0.25">
      <c r="A24" s="5">
        <v>2103</v>
      </c>
      <c r="B24" s="9" t="s">
        <v>10</v>
      </c>
      <c r="C24" s="13">
        <f>'Uscite dettaglio missioni'!JP24</f>
        <v>14570.01</v>
      </c>
      <c r="D24" s="13">
        <f>'Uscite dettaglio missioni'!JQ24</f>
        <v>17002.760000000002</v>
      </c>
      <c r="E24" s="13">
        <f>'Uscite dettaglio missioni'!JR24</f>
        <v>18955.580000000002</v>
      </c>
      <c r="F24" s="13">
        <f>'Uscite dettaglio missioni'!JS24</f>
        <v>17355</v>
      </c>
      <c r="G24" s="13">
        <f>'Uscite dettaglio missioni'!JT24</f>
        <v>15565</v>
      </c>
      <c r="H24" s="13">
        <f>'Uscite dettaglio missioni'!JU24</f>
        <v>12904.4</v>
      </c>
      <c r="I24" s="13">
        <f>'Uscite dettaglio missioni'!JV24</f>
        <v>15947.04</v>
      </c>
      <c r="J24" s="13">
        <f>'Uscite dettaglio missioni'!JW24</f>
        <v>12877.12</v>
      </c>
      <c r="K24" s="13">
        <f>'Uscite dettaglio missioni'!JX24</f>
        <v>12505.91</v>
      </c>
      <c r="L24" s="13">
        <f>'Uscite dettaglio missioni'!JY24</f>
        <v>12825</v>
      </c>
      <c r="M24" s="13">
        <f>'Uscite dettaglio missioni'!JZ24</f>
        <v>12856.41</v>
      </c>
      <c r="N24" s="13">
        <f>'Uscite dettaglio missioni'!KA24</f>
        <v>12128.61</v>
      </c>
      <c r="O24" s="13">
        <f>'Uscite dettaglio missioni'!KB24</f>
        <v>11518</v>
      </c>
      <c r="P24" s="13">
        <f>'Uscite dettaglio missioni'!KC24</f>
        <v>11519</v>
      </c>
      <c r="Q24" s="13">
        <f>'Uscite dettaglio missioni'!KD24</f>
        <v>10560.060000000001</v>
      </c>
      <c r="R24" s="13">
        <f>'Uscite dettaglio missioni'!KE24</f>
        <v>11135</v>
      </c>
      <c r="S24" s="13">
        <f>'Uscite dettaglio missioni'!KF24</f>
        <v>10007.299999999999</v>
      </c>
      <c r="T24" s="13">
        <f>'Uscite dettaglio missioni'!KG24</f>
        <v>7316.08</v>
      </c>
      <c r="U24" s="13">
        <f>'Uscite dettaglio missioni'!KH24</f>
        <v>7844</v>
      </c>
      <c r="V24" s="13">
        <f>'Uscite dettaglio missioni'!KI24</f>
        <v>9146.7000000000007</v>
      </c>
      <c r="W24" s="13">
        <f>'Uscite dettaglio missioni'!KJ24</f>
        <v>7576.4400000000005</v>
      </c>
      <c r="X24" s="13">
        <f>'Uscite dettaglio missioni'!KK24</f>
        <v>7599</v>
      </c>
      <c r="Y24" s="13">
        <f>'Uscite dettaglio missioni'!KL24</f>
        <v>8599</v>
      </c>
      <c r="Z24" s="13">
        <f>'Uscite dettaglio missioni'!KM24</f>
        <v>7401.13</v>
      </c>
      <c r="AA24" s="13">
        <f>'Uscite dettaglio missioni'!KN24</f>
        <v>8492</v>
      </c>
      <c r="AB24" s="13">
        <f>'Uscite dettaglio missioni'!KO24</f>
        <v>8332</v>
      </c>
      <c r="AC24" s="13">
        <v>6835.34</v>
      </c>
      <c r="AD24" s="13">
        <v>6835.34</v>
      </c>
      <c r="AE24" s="13">
        <v>6835.34</v>
      </c>
      <c r="AF24" s="13">
        <f>'Uscite dettaglio missioni'!KR24</f>
        <v>8565</v>
      </c>
      <c r="AG24" s="13">
        <v>6835.34</v>
      </c>
      <c r="AH24" s="13">
        <v>6835.34</v>
      </c>
      <c r="AI24" s="13">
        <v>6835.34</v>
      </c>
      <c r="AJ24" s="13">
        <v>6835.34</v>
      </c>
      <c r="AK24" s="13">
        <v>6835.34</v>
      </c>
      <c r="AL24" s="13">
        <f>'Uscite dettaglio missioni'!KX24</f>
        <v>8020</v>
      </c>
      <c r="AM24" s="13">
        <f>'Uscite dettaglio missioni'!KY24</f>
        <v>6459.43</v>
      </c>
      <c r="AN24" s="13">
        <f>'Uscite dettaglio missioni'!KZ24</f>
        <v>7750</v>
      </c>
      <c r="AO24" s="13">
        <f>'Uscite dettaglio missioni'!LA24</f>
        <v>0</v>
      </c>
      <c r="AP24" s="13">
        <f>'Uscite dettaglio missioni'!LB24</f>
        <v>0</v>
      </c>
    </row>
    <row r="25" spans="1:42" x14ac:dyDescent="0.25">
      <c r="A25" s="5">
        <v>2104</v>
      </c>
      <c r="B25" s="9" t="s">
        <v>11</v>
      </c>
      <c r="C25" s="13">
        <f>'Uscite dettaglio missioni'!JP25</f>
        <v>47804.729999999996</v>
      </c>
      <c r="D25" s="13">
        <f>'Uscite dettaglio missioni'!JQ25</f>
        <v>47804.729999999996</v>
      </c>
      <c r="E25" s="13">
        <f>'Uscite dettaglio missioni'!JR25</f>
        <v>50946.51</v>
      </c>
      <c r="F25" s="13">
        <f>'Uscite dettaglio missioni'!JS25</f>
        <v>54803</v>
      </c>
      <c r="G25" s="13">
        <f>'Uscite dettaglio missioni'!JT25</f>
        <v>54921</v>
      </c>
      <c r="H25" s="13">
        <f>'Uscite dettaglio missioni'!JU25</f>
        <v>45260.649999999994</v>
      </c>
      <c r="I25" s="13">
        <f>'Uscite dettaglio missioni'!JV25</f>
        <v>55170</v>
      </c>
      <c r="J25" s="13">
        <f>'Uscite dettaglio missioni'!JW25</f>
        <v>49140</v>
      </c>
      <c r="K25" s="13">
        <f>'Uscite dettaglio missioni'!JX25</f>
        <v>31764.519999999997</v>
      </c>
      <c r="L25" s="13">
        <f>'Uscite dettaglio missioni'!JY25</f>
        <v>44600</v>
      </c>
      <c r="M25" s="13">
        <f>'Uscite dettaglio missioni'!JZ25</f>
        <v>44600</v>
      </c>
      <c r="N25" s="13">
        <f>'Uscite dettaglio missioni'!KA25</f>
        <v>34588.620000000003</v>
      </c>
      <c r="O25" s="13">
        <f>'Uscite dettaglio missioni'!KB25</f>
        <v>37950</v>
      </c>
      <c r="P25" s="13">
        <f>'Uscite dettaglio missioni'!KC25</f>
        <v>37950</v>
      </c>
      <c r="Q25" s="13">
        <f>'Uscite dettaglio missioni'!KD25</f>
        <v>35000.199999999997</v>
      </c>
      <c r="R25" s="13">
        <f>'Uscite dettaglio missioni'!KE25</f>
        <v>43700</v>
      </c>
      <c r="S25" s="13">
        <f>'Uscite dettaglio missioni'!KF25</f>
        <v>35050</v>
      </c>
      <c r="T25" s="13">
        <f>'Uscite dettaglio missioni'!KG25</f>
        <v>32007.659999999996</v>
      </c>
      <c r="U25" s="13">
        <f>'Uscite dettaglio missioni'!KH25</f>
        <v>39859</v>
      </c>
      <c r="V25" s="13">
        <f>'Uscite dettaglio missioni'!KI25</f>
        <v>39859</v>
      </c>
      <c r="W25" s="13">
        <f>'Uscite dettaglio missioni'!KJ25</f>
        <v>41907.61</v>
      </c>
      <c r="X25" s="13">
        <f>'Uscite dettaglio missioni'!KK25</f>
        <v>48640</v>
      </c>
      <c r="Y25" s="13">
        <f>'Uscite dettaglio missioni'!KL25</f>
        <v>49640</v>
      </c>
      <c r="Z25" s="13">
        <f>'Uscite dettaglio missioni'!KM25</f>
        <v>26069.230000000003</v>
      </c>
      <c r="AA25" s="13">
        <f>'Uscite dettaglio missioni'!KN25</f>
        <v>47900</v>
      </c>
      <c r="AB25" s="13">
        <f>'Uscite dettaglio missioni'!KO25</f>
        <v>127900</v>
      </c>
      <c r="AC25" s="13">
        <v>105387.32</v>
      </c>
      <c r="AD25" s="13">
        <v>105387.32</v>
      </c>
      <c r="AE25" s="13">
        <v>105387.32</v>
      </c>
      <c r="AF25" s="13">
        <f>'Uscite dettaglio missioni'!KR25</f>
        <v>153600</v>
      </c>
      <c r="AG25" s="13">
        <v>105387.32</v>
      </c>
      <c r="AH25" s="13">
        <v>105387.32</v>
      </c>
      <c r="AI25" s="13">
        <v>105387.32</v>
      </c>
      <c r="AJ25" s="13">
        <v>105387.32</v>
      </c>
      <c r="AK25" s="13">
        <v>105387.32</v>
      </c>
      <c r="AL25" s="13">
        <f>'Uscite dettaglio missioni'!KX25</f>
        <v>146030</v>
      </c>
      <c r="AM25" s="13">
        <f>'Uscite dettaglio missioni'!KY25</f>
        <v>90865.15</v>
      </c>
      <c r="AN25" s="13">
        <f>'Uscite dettaglio missioni'!KZ25</f>
        <v>106034</v>
      </c>
      <c r="AO25" s="13">
        <f>'Uscite dettaglio missioni'!LA25</f>
        <v>0</v>
      </c>
      <c r="AP25" s="13">
        <f>'Uscite dettaglio missioni'!LB25</f>
        <v>0</v>
      </c>
    </row>
    <row r="26" spans="1:42" x14ac:dyDescent="0.25">
      <c r="A26" s="5">
        <v>2107</v>
      </c>
      <c r="B26" s="9" t="s">
        <v>12</v>
      </c>
      <c r="C26" s="13">
        <f>'Uscite dettaglio missioni'!JP26</f>
        <v>39000</v>
      </c>
      <c r="D26" s="13">
        <f>'Uscite dettaglio missioni'!JQ26</f>
        <v>9711.99</v>
      </c>
      <c r="E26" s="13">
        <f>'Uscite dettaglio missioni'!JR26</f>
        <v>9711.99</v>
      </c>
      <c r="F26" s="13">
        <f>'Uscite dettaglio missioni'!JS26</f>
        <v>0</v>
      </c>
      <c r="G26" s="13">
        <f>'Uscite dettaglio missioni'!JT26</f>
        <v>0</v>
      </c>
      <c r="H26" s="13">
        <f>'Uscite dettaglio missioni'!JU26</f>
        <v>0</v>
      </c>
      <c r="I26" s="13">
        <f>'Uscite dettaglio missioni'!JV26</f>
        <v>0</v>
      </c>
      <c r="J26" s="13">
        <f>'Uscite dettaglio missioni'!JW26</f>
        <v>0</v>
      </c>
      <c r="K26" s="13">
        <f>'Uscite dettaglio missioni'!JX26</f>
        <v>0</v>
      </c>
      <c r="L26" s="13">
        <f>'Uscite dettaglio missioni'!JY26</f>
        <v>0</v>
      </c>
      <c r="M26" s="13">
        <f>'Uscite dettaglio missioni'!JZ26</f>
        <v>0</v>
      </c>
      <c r="N26" s="13">
        <f>'Uscite dettaglio missioni'!KA26</f>
        <v>0</v>
      </c>
      <c r="O26" s="13">
        <f>'Uscite dettaglio missioni'!KB26</f>
        <v>0</v>
      </c>
      <c r="P26" s="13">
        <f>'Uscite dettaglio missioni'!KC26</f>
        <v>0</v>
      </c>
      <c r="Q26" s="13">
        <f>'Uscite dettaglio missioni'!KD26</f>
        <v>0</v>
      </c>
      <c r="R26" s="13">
        <f>'Uscite dettaglio missioni'!KE26</f>
        <v>0</v>
      </c>
      <c r="S26" s="13">
        <f>'Uscite dettaglio missioni'!KF26</f>
        <v>0</v>
      </c>
      <c r="T26" s="13">
        <f>'Uscite dettaglio missioni'!KG26</f>
        <v>0</v>
      </c>
      <c r="U26" s="13">
        <f>'Uscite dettaglio missioni'!KH26</f>
        <v>0</v>
      </c>
      <c r="V26" s="13">
        <f>'Uscite dettaglio missioni'!KI26</f>
        <v>0</v>
      </c>
      <c r="W26" s="13">
        <f>'Uscite dettaglio missioni'!KJ26</f>
        <v>0</v>
      </c>
      <c r="X26" s="13">
        <f>'Uscite dettaglio missioni'!KK26</f>
        <v>0</v>
      </c>
      <c r="Y26" s="13">
        <f>'Uscite dettaglio missioni'!KL26</f>
        <v>0</v>
      </c>
      <c r="Z26" s="13">
        <f>'Uscite dettaglio missioni'!KM26</f>
        <v>0</v>
      </c>
      <c r="AA26" s="13">
        <f>'Uscite dettaglio missioni'!KN26</f>
        <v>0</v>
      </c>
      <c r="AB26" s="13">
        <f>'Uscite dettaglio missioni'!KO26</f>
        <v>0</v>
      </c>
      <c r="AC26" s="13">
        <f>'Uscite dettaglio missioni'!KO26</f>
        <v>0</v>
      </c>
      <c r="AD26" s="13">
        <f>'Uscite dettaglio missioni'!KP26</f>
        <v>0</v>
      </c>
      <c r="AE26" s="13">
        <f>'Uscite dettaglio missioni'!KQ26</f>
        <v>0</v>
      </c>
      <c r="AF26" s="13">
        <f>'Uscite dettaglio missioni'!KR26</f>
        <v>0</v>
      </c>
      <c r="AG26" s="13">
        <f>'Uscite dettaglio missioni'!KS26</f>
        <v>0</v>
      </c>
      <c r="AH26" s="13">
        <f>'Uscite dettaglio missioni'!KT26</f>
        <v>0</v>
      </c>
      <c r="AI26" s="13">
        <f>'Uscite dettaglio missioni'!KU26</f>
        <v>0</v>
      </c>
      <c r="AJ26" s="13">
        <f>'Uscite dettaglio missioni'!KV26</f>
        <v>0</v>
      </c>
      <c r="AK26" s="13">
        <f>'Uscite dettaglio missioni'!KW26</f>
        <v>0</v>
      </c>
      <c r="AL26" s="13">
        <f>'Uscite dettaglio missioni'!KX26</f>
        <v>0</v>
      </c>
      <c r="AM26" s="13">
        <f>'Uscite dettaglio missioni'!KY26</f>
        <v>0</v>
      </c>
      <c r="AN26" s="13">
        <f>'Uscite dettaglio missioni'!KZ26</f>
        <v>0</v>
      </c>
      <c r="AO26" s="13">
        <f>'Uscite dettaglio missioni'!LA26</f>
        <v>0</v>
      </c>
      <c r="AP26" s="13">
        <f>'Uscite dettaglio missioni'!LB26</f>
        <v>0</v>
      </c>
    </row>
    <row r="27" spans="1:42" x14ac:dyDescent="0.25">
      <c r="A27" s="5">
        <v>2108</v>
      </c>
      <c r="B27" s="9" t="s">
        <v>13</v>
      </c>
      <c r="C27" s="13">
        <f>'Uscite dettaglio missioni'!JP27</f>
        <v>23985</v>
      </c>
      <c r="D27" s="13">
        <f>'Uscite dettaglio missioni'!JQ27</f>
        <v>23985</v>
      </c>
      <c r="E27" s="13">
        <f>'Uscite dettaglio missioni'!JR27</f>
        <v>12635.6</v>
      </c>
      <c r="F27" s="13">
        <f>'Uscite dettaglio missioni'!JS27</f>
        <v>25170</v>
      </c>
      <c r="G27" s="13">
        <f>'Uscite dettaglio missioni'!JT27</f>
        <v>47538</v>
      </c>
      <c r="H27" s="13">
        <f>'Uscite dettaglio missioni'!JU27</f>
        <v>37277.880000000005</v>
      </c>
      <c r="I27" s="13">
        <f>'Uscite dettaglio missioni'!JV27</f>
        <v>45840</v>
      </c>
      <c r="J27" s="13">
        <f>'Uscite dettaglio missioni'!JW27</f>
        <v>22400</v>
      </c>
      <c r="K27" s="13">
        <f>'Uscite dettaglio missioni'!JX27</f>
        <v>7852</v>
      </c>
      <c r="L27" s="13">
        <f>'Uscite dettaglio missioni'!JY27</f>
        <v>23352</v>
      </c>
      <c r="M27" s="13">
        <f>'Uscite dettaglio missioni'!JZ27</f>
        <v>23549.8</v>
      </c>
      <c r="N27" s="13">
        <f>'Uscite dettaglio missioni'!KA27</f>
        <v>16408.12</v>
      </c>
      <c r="O27" s="13">
        <f>'Uscite dettaglio missioni'!KB27</f>
        <v>18700</v>
      </c>
      <c r="P27" s="13">
        <f>'Uscite dettaglio missioni'!KC27</f>
        <v>19400</v>
      </c>
      <c r="Q27" s="13">
        <f>'Uscite dettaglio missioni'!KD27</f>
        <v>11473.77</v>
      </c>
      <c r="R27" s="13">
        <f>'Uscite dettaglio missioni'!KE27</f>
        <v>45000</v>
      </c>
      <c r="S27" s="13">
        <f>'Uscite dettaglio missioni'!KF27</f>
        <v>28149.79</v>
      </c>
      <c r="T27" s="13">
        <f>'Uscite dettaglio missioni'!KG27</f>
        <v>37431.760000000002</v>
      </c>
      <c r="U27" s="13">
        <f>'Uscite dettaglio missioni'!KH27</f>
        <v>44994</v>
      </c>
      <c r="V27" s="13">
        <f>'Uscite dettaglio missioni'!KI27</f>
        <v>26995.539999999997</v>
      </c>
      <c r="W27" s="13">
        <f>'Uscite dettaglio missioni'!KJ27</f>
        <v>25349.46</v>
      </c>
      <c r="X27" s="13">
        <f>'Uscite dettaglio missioni'!KK27</f>
        <v>50004</v>
      </c>
      <c r="Y27" s="13">
        <f>'Uscite dettaglio missioni'!KL27</f>
        <v>50100</v>
      </c>
      <c r="Z27" s="13">
        <f>'Uscite dettaglio missioni'!KM27</f>
        <v>32927.93</v>
      </c>
      <c r="AA27" s="13">
        <f>'Uscite dettaglio missioni'!KN27</f>
        <v>57865</v>
      </c>
      <c r="AB27" s="13">
        <f>'Uscite dettaglio missioni'!KO27</f>
        <v>65295</v>
      </c>
      <c r="AC27" s="13">
        <v>23603.32</v>
      </c>
      <c r="AD27" s="13">
        <v>23603.32</v>
      </c>
      <c r="AE27" s="13">
        <v>23603.32</v>
      </c>
      <c r="AF27" s="13">
        <f>'Uscite dettaglio missioni'!KR27</f>
        <v>59690</v>
      </c>
      <c r="AG27" s="13">
        <v>23603.32</v>
      </c>
      <c r="AH27" s="13">
        <v>23603.32</v>
      </c>
      <c r="AI27" s="13">
        <v>23603.32</v>
      </c>
      <c r="AJ27" s="13">
        <v>23603.32</v>
      </c>
      <c r="AK27" s="13">
        <v>23603.32</v>
      </c>
      <c r="AL27" s="13">
        <f>'Uscite dettaglio missioni'!KX27</f>
        <v>31864</v>
      </c>
      <c r="AM27" s="13">
        <f>'Uscite dettaglio missioni'!KY27</f>
        <v>28647.63</v>
      </c>
      <c r="AN27" s="13">
        <f>'Uscite dettaglio missioni'!KZ27</f>
        <v>29145</v>
      </c>
      <c r="AO27" s="13">
        <f>'Uscite dettaglio missioni'!LA27</f>
        <v>0</v>
      </c>
      <c r="AP27" s="13">
        <f>'Uscite dettaglio missioni'!LB27</f>
        <v>0</v>
      </c>
    </row>
    <row r="28" spans="1:42" x14ac:dyDescent="0.25">
      <c r="A28" s="5">
        <v>2109</v>
      </c>
      <c r="B28" s="9" t="s">
        <v>14</v>
      </c>
      <c r="C28" s="13">
        <f>'Uscite dettaglio missioni'!JP28</f>
        <v>60000</v>
      </c>
      <c r="D28" s="13">
        <f>'Uscite dettaglio missioni'!JQ28</f>
        <v>80000</v>
      </c>
      <c r="E28" s="13">
        <f>'Uscite dettaglio missioni'!JR28</f>
        <v>17579.46</v>
      </c>
      <c r="F28" s="13">
        <f>'Uscite dettaglio missioni'!JS28</f>
        <v>17160</v>
      </c>
      <c r="G28" s="13">
        <f>'Uscite dettaglio missioni'!JT28</f>
        <v>0</v>
      </c>
      <c r="H28" s="13">
        <f>'Uscite dettaglio missioni'!JU28</f>
        <v>0</v>
      </c>
      <c r="I28" s="13">
        <f>'Uscite dettaglio missioni'!JV28</f>
        <v>9136</v>
      </c>
      <c r="J28" s="13">
        <f>'Uscite dettaglio missioni'!JW28</f>
        <v>9823.7200000000012</v>
      </c>
      <c r="K28" s="13">
        <f>'Uscite dettaglio missioni'!JX28</f>
        <v>8044.42</v>
      </c>
      <c r="L28" s="13">
        <f>'Uscite dettaglio missioni'!JY28</f>
        <v>69901</v>
      </c>
      <c r="M28" s="13">
        <f>'Uscite dettaglio missioni'!JZ28</f>
        <v>73498</v>
      </c>
      <c r="N28" s="13">
        <f>'Uscite dettaglio missioni'!KA28</f>
        <v>25359.040000000001</v>
      </c>
      <c r="O28" s="13">
        <f>'Uscite dettaglio missioni'!KB28</f>
        <v>35336</v>
      </c>
      <c r="P28" s="13">
        <f>'Uscite dettaglio missioni'!KC28</f>
        <v>31751</v>
      </c>
      <c r="Q28" s="13">
        <f>'Uscite dettaglio missioni'!KD28</f>
        <v>34610.97</v>
      </c>
      <c r="R28" s="13">
        <f>'Uscite dettaglio missioni'!KE28</f>
        <v>10989.84</v>
      </c>
      <c r="S28" s="13">
        <f>'Uscite dettaglio missioni'!KF28</f>
        <v>12009.07</v>
      </c>
      <c r="T28" s="13">
        <f>'Uscite dettaglio missioni'!KG28</f>
        <v>26433.279999999999</v>
      </c>
      <c r="U28" s="13">
        <f>'Uscite dettaglio missioni'!KH28</f>
        <v>10161</v>
      </c>
      <c r="V28" s="13">
        <f>'Uscite dettaglio missioni'!KI28</f>
        <v>6320</v>
      </c>
      <c r="W28" s="13">
        <f>'Uscite dettaglio missioni'!KJ28</f>
        <v>18100</v>
      </c>
      <c r="X28" s="13">
        <f>'Uscite dettaglio missioni'!KK28</f>
        <v>1950</v>
      </c>
      <c r="Y28" s="13">
        <f>'Uscite dettaglio missioni'!KL28</f>
        <v>1950</v>
      </c>
      <c r="Z28" s="13">
        <f>'Uscite dettaglio missioni'!KM28</f>
        <v>1600</v>
      </c>
      <c r="AA28" s="13">
        <f>'Uscite dettaglio missioni'!KN28</f>
        <v>10800</v>
      </c>
      <c r="AB28" s="13">
        <f>'Uscite dettaglio missioni'!KO28</f>
        <v>7200</v>
      </c>
      <c r="AC28" s="13">
        <v>0</v>
      </c>
      <c r="AD28" s="13">
        <v>0</v>
      </c>
      <c r="AE28" s="13">
        <v>0</v>
      </c>
      <c r="AF28" s="13">
        <f>'Uscite dettaglio missioni'!KR28</f>
        <v>7200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f>'Uscite dettaglio missioni'!KX28</f>
        <v>33416</v>
      </c>
      <c r="AM28" s="13">
        <f>'Uscite dettaglio missioni'!KY28</f>
        <v>27250</v>
      </c>
      <c r="AN28" s="13">
        <f>'Uscite dettaglio missioni'!KZ28</f>
        <v>27440</v>
      </c>
      <c r="AO28" s="13">
        <f>'Uscite dettaglio missioni'!LA28</f>
        <v>0</v>
      </c>
      <c r="AP28" s="13">
        <f>'Uscite dettaglio missioni'!LB28</f>
        <v>0</v>
      </c>
    </row>
    <row r="29" spans="1:42" x14ac:dyDescent="0.25">
      <c r="A29" s="5">
        <v>2112</v>
      </c>
      <c r="B29" s="9" t="s">
        <v>15</v>
      </c>
      <c r="C29" s="13">
        <f>'Uscite dettaglio missioni'!JP29</f>
        <v>18000</v>
      </c>
      <c r="D29" s="13">
        <f>'Uscite dettaglio missioni'!JQ29</f>
        <v>17937.349999999999</v>
      </c>
      <c r="E29" s="13">
        <f>'Uscite dettaglio missioni'!JR29</f>
        <v>9393.8799999999992</v>
      </c>
      <c r="F29" s="13">
        <f>'Uscite dettaglio missioni'!JS29</f>
        <v>17937.349999999999</v>
      </c>
      <c r="G29" s="13">
        <f>'Uscite dettaglio missioni'!JT29</f>
        <v>7937.35</v>
      </c>
      <c r="H29" s="13">
        <f>'Uscite dettaglio missioni'!JU29</f>
        <v>530.14</v>
      </c>
      <c r="I29" s="13">
        <f>'Uscite dettaglio missioni'!JV29</f>
        <v>8852.4599999999991</v>
      </c>
      <c r="J29" s="13">
        <f>'Uscite dettaglio missioni'!JW29</f>
        <v>707.6</v>
      </c>
      <c r="K29" s="13">
        <f>'Uscite dettaglio missioni'!JX29</f>
        <v>744.2</v>
      </c>
      <c r="L29" s="13">
        <f>'Uscite dettaglio missioni'!JY29</f>
        <v>1600</v>
      </c>
      <c r="M29" s="13">
        <f>'Uscite dettaglio missioni'!JZ29</f>
        <v>1600</v>
      </c>
      <c r="N29" s="13">
        <f>'Uscite dettaglio missioni'!KA29</f>
        <v>0</v>
      </c>
      <c r="O29" s="13">
        <f>'Uscite dettaglio missioni'!KB29</f>
        <v>3800</v>
      </c>
      <c r="P29" s="13">
        <f>'Uscite dettaglio missioni'!KC29</f>
        <v>3800</v>
      </c>
      <c r="Q29" s="13">
        <f>'Uscite dettaglio missioni'!KD29</f>
        <v>230.01</v>
      </c>
      <c r="R29" s="13">
        <f>'Uscite dettaglio missioni'!KE29</f>
        <v>1090.1599999999999</v>
      </c>
      <c r="S29" s="13">
        <f>'Uscite dettaglio missioni'!KF29</f>
        <v>1400</v>
      </c>
      <c r="T29" s="13">
        <f>'Uscite dettaglio missioni'!KG29</f>
        <v>845.8</v>
      </c>
      <c r="U29" s="13">
        <f>'Uscite dettaglio missioni'!KH29</f>
        <v>560</v>
      </c>
      <c r="V29" s="13">
        <f>'Uscite dettaglio missioni'!KI29</f>
        <v>560</v>
      </c>
      <c r="W29" s="13">
        <f>'Uscite dettaglio missioni'!KJ29</f>
        <v>0</v>
      </c>
      <c r="X29" s="13">
        <f>'Uscite dettaglio missioni'!KK29</f>
        <v>504</v>
      </c>
      <c r="Y29" s="13">
        <f>'Uscite dettaglio missioni'!KL29</f>
        <v>504</v>
      </c>
      <c r="Z29" s="13">
        <f>'Uscite dettaglio missioni'!KM29</f>
        <v>901</v>
      </c>
      <c r="AA29" s="13">
        <f>'Uscite dettaglio missioni'!KN29</f>
        <v>800</v>
      </c>
      <c r="AB29" s="13">
        <f>'Uscite dettaglio missioni'!KO29</f>
        <v>800</v>
      </c>
      <c r="AC29" s="13">
        <v>0</v>
      </c>
      <c r="AD29" s="13">
        <v>0</v>
      </c>
      <c r="AE29" s="13">
        <v>0</v>
      </c>
      <c r="AF29" s="13">
        <f>'Uscite dettaglio missioni'!KR29</f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f>'Uscite dettaglio missioni'!KX29</f>
        <v>0</v>
      </c>
      <c r="AM29" s="13">
        <f>'Uscite dettaglio missioni'!KY29</f>
        <v>0</v>
      </c>
      <c r="AN29" s="13">
        <f>'Uscite dettaglio missioni'!KZ29</f>
        <v>0</v>
      </c>
      <c r="AO29" s="13">
        <f>'Uscite dettaglio missioni'!LA29</f>
        <v>0</v>
      </c>
      <c r="AP29" s="13">
        <f>'Uscite dettaglio missioni'!LB29</f>
        <v>0</v>
      </c>
    </row>
    <row r="30" spans="1:42" x14ac:dyDescent="0.25">
      <c r="A30" s="5">
        <v>2113</v>
      </c>
      <c r="B30" s="9" t="s">
        <v>16</v>
      </c>
      <c r="C30" s="13">
        <f>'Uscite dettaglio missioni'!JP30</f>
        <v>268839.33999999997</v>
      </c>
      <c r="D30" s="13">
        <f>'Uscite dettaglio missioni'!JQ30</f>
        <v>268839.33999999997</v>
      </c>
      <c r="E30" s="13">
        <f>'Uscite dettaglio missioni'!JR30</f>
        <v>261533.47999999998</v>
      </c>
      <c r="F30" s="13">
        <f>'Uscite dettaglio missioni'!JS30</f>
        <v>277990</v>
      </c>
      <c r="G30" s="13">
        <f>'Uscite dettaglio missioni'!JT30</f>
        <v>323190</v>
      </c>
      <c r="H30" s="13">
        <f>'Uscite dettaglio missioni'!JU30</f>
        <v>331171.21000000002</v>
      </c>
      <c r="I30" s="13">
        <f>'Uscite dettaglio missioni'!JV30</f>
        <v>217895.08000000002</v>
      </c>
      <c r="J30" s="13">
        <f>'Uscite dettaglio missioni'!JW30</f>
        <v>225591.67</v>
      </c>
      <c r="K30" s="13">
        <f>'Uscite dettaglio missioni'!JX30</f>
        <v>248280.38999999998</v>
      </c>
      <c r="L30" s="13">
        <f>'Uscite dettaglio missioni'!JY30</f>
        <v>253820</v>
      </c>
      <c r="M30" s="13">
        <f>'Uscite dettaglio missioni'!JZ30</f>
        <v>238779.9</v>
      </c>
      <c r="N30" s="13">
        <f>'Uscite dettaglio missioni'!KA30</f>
        <v>216836.93</v>
      </c>
      <c r="O30" s="13">
        <f>'Uscite dettaglio missioni'!KB30</f>
        <v>303498</v>
      </c>
      <c r="P30" s="13">
        <f>'Uscite dettaglio missioni'!KC30</f>
        <v>303498</v>
      </c>
      <c r="Q30" s="13">
        <f>'Uscite dettaglio missioni'!KD30</f>
        <v>239903.06000000003</v>
      </c>
      <c r="R30" s="13">
        <f>'Uscite dettaglio missioni'!KE30</f>
        <v>308439.7</v>
      </c>
      <c r="S30" s="13">
        <f>'Uscite dettaglio missioni'!KF30</f>
        <v>282463.14</v>
      </c>
      <c r="T30" s="13">
        <f>'Uscite dettaglio missioni'!KG30</f>
        <v>270648.74</v>
      </c>
      <c r="U30" s="13">
        <f>'Uscite dettaglio missioni'!KH30</f>
        <v>288936</v>
      </c>
      <c r="V30" s="13">
        <f>'Uscite dettaglio missioni'!KI30</f>
        <v>289104</v>
      </c>
      <c r="W30" s="13">
        <f>'Uscite dettaglio missioni'!KJ30</f>
        <v>279277.78999999998</v>
      </c>
      <c r="X30" s="13">
        <f>'Uscite dettaglio missioni'!KK30</f>
        <v>319990</v>
      </c>
      <c r="Y30" s="13">
        <f>'Uscite dettaglio missioni'!KL30</f>
        <v>309490</v>
      </c>
      <c r="Z30" s="13">
        <f>'Uscite dettaglio missioni'!KM30</f>
        <v>258121.71</v>
      </c>
      <c r="AA30" s="13">
        <f>'Uscite dettaglio missioni'!KN30</f>
        <v>298032</v>
      </c>
      <c r="AB30" s="13">
        <f>'Uscite dettaglio missioni'!KO30</f>
        <v>310800</v>
      </c>
      <c r="AC30" s="13">
        <v>251589.55</v>
      </c>
      <c r="AD30" s="13">
        <v>251589.55</v>
      </c>
      <c r="AE30" s="13">
        <v>251589.55</v>
      </c>
      <c r="AF30" s="13">
        <f>'Uscite dettaglio missioni'!KR30</f>
        <v>257300</v>
      </c>
      <c r="AG30" s="13">
        <v>251589.55</v>
      </c>
      <c r="AH30" s="13">
        <v>251589.55</v>
      </c>
      <c r="AI30" s="13">
        <v>251589.55</v>
      </c>
      <c r="AJ30" s="13">
        <v>251589.55</v>
      </c>
      <c r="AK30" s="13">
        <v>251589.55</v>
      </c>
      <c r="AL30" s="13">
        <f>'Uscite dettaglio missioni'!KX30</f>
        <v>305143</v>
      </c>
      <c r="AM30" s="13">
        <f>'Uscite dettaglio missioni'!KY30</f>
        <v>288510.48</v>
      </c>
      <c r="AN30" s="13">
        <f>'Uscite dettaglio missioni'!KZ30</f>
        <v>302760</v>
      </c>
      <c r="AO30" s="13">
        <f>'Uscite dettaglio missioni'!LA30</f>
        <v>0</v>
      </c>
      <c r="AP30" s="13">
        <f>'Uscite dettaglio missioni'!LB30</f>
        <v>0</v>
      </c>
    </row>
    <row r="31" spans="1:42" x14ac:dyDescent="0.25">
      <c r="A31" s="5">
        <v>2114</v>
      </c>
      <c r="B31" s="9" t="s">
        <v>17</v>
      </c>
      <c r="C31" s="13">
        <f>'Uscite dettaglio missioni'!JP31</f>
        <v>91822.739999999991</v>
      </c>
      <c r="D31" s="13">
        <f>'Uscite dettaglio missioni'!JQ31</f>
        <v>91822.739999999991</v>
      </c>
      <c r="E31" s="13">
        <f>'Uscite dettaglio missioni'!JR31</f>
        <v>73507.200000000012</v>
      </c>
      <c r="F31" s="13">
        <f>'Uscite dettaglio missioni'!JS31</f>
        <v>61000</v>
      </c>
      <c r="G31" s="13">
        <f>'Uscite dettaglio missioni'!JT31</f>
        <v>69678.7</v>
      </c>
      <c r="H31" s="13">
        <f>'Uscite dettaglio missioni'!JU31</f>
        <v>84109.2</v>
      </c>
      <c r="I31" s="13">
        <f>'Uscite dettaglio missioni'!JV31</f>
        <v>86000.01</v>
      </c>
      <c r="J31" s="13">
        <f>'Uscite dettaglio missioni'!JW31</f>
        <v>37392</v>
      </c>
      <c r="K31" s="13">
        <f>'Uscite dettaglio missioni'!JX31</f>
        <v>26050.120000000003</v>
      </c>
      <c r="L31" s="13">
        <f>'Uscite dettaglio missioni'!JY31</f>
        <v>46998</v>
      </c>
      <c r="M31" s="13">
        <f>'Uscite dettaglio missioni'!JZ31</f>
        <v>46998</v>
      </c>
      <c r="N31" s="13">
        <f>'Uscite dettaglio missioni'!KA31</f>
        <v>44108.759999999995</v>
      </c>
      <c r="O31" s="13">
        <f>'Uscite dettaglio missioni'!KB31</f>
        <v>44502</v>
      </c>
      <c r="P31" s="13">
        <f>'Uscite dettaglio missioni'!KC31</f>
        <v>44502</v>
      </c>
      <c r="Q31" s="13">
        <f>'Uscite dettaglio missioni'!KD31</f>
        <v>46324.299999999996</v>
      </c>
      <c r="R31" s="13">
        <f>'Uscite dettaglio missioni'!KE31</f>
        <v>38900.01</v>
      </c>
      <c r="S31" s="13">
        <f>'Uscite dettaglio missioni'!KF31</f>
        <v>38500.400000000001</v>
      </c>
      <c r="T31" s="13">
        <f>'Uscite dettaglio missioni'!KG31</f>
        <v>38038.430000000008</v>
      </c>
      <c r="U31" s="13">
        <f>'Uscite dettaglio missioni'!KH31</f>
        <v>39000</v>
      </c>
      <c r="V31" s="13">
        <f>'Uscite dettaglio missioni'!KI31</f>
        <v>39000</v>
      </c>
      <c r="W31" s="13">
        <f>'Uscite dettaglio missioni'!KJ31</f>
        <v>32839</v>
      </c>
      <c r="X31" s="13">
        <f>'Uscite dettaglio missioni'!KK31</f>
        <v>59250</v>
      </c>
      <c r="Y31" s="13">
        <f>'Uscite dettaglio missioni'!KL31</f>
        <v>62250</v>
      </c>
      <c r="Z31" s="13">
        <f>'Uscite dettaglio missioni'!KM31</f>
        <v>41793.060000000005</v>
      </c>
      <c r="AA31" s="13">
        <f>'Uscite dettaglio missioni'!KN31</f>
        <v>60392</v>
      </c>
      <c r="AB31" s="13">
        <f>'Uscite dettaglio missioni'!KO31</f>
        <v>60392</v>
      </c>
      <c r="AC31" s="13">
        <v>50592.29</v>
      </c>
      <c r="AD31" s="13">
        <v>50592.29</v>
      </c>
      <c r="AE31" s="13">
        <v>50592.29</v>
      </c>
      <c r="AF31" s="13">
        <f>'Uscite dettaglio missioni'!KR31</f>
        <v>76000</v>
      </c>
      <c r="AG31" s="13">
        <v>50592.29</v>
      </c>
      <c r="AH31" s="13">
        <v>50592.29</v>
      </c>
      <c r="AI31" s="13">
        <v>50592.29</v>
      </c>
      <c r="AJ31" s="13">
        <v>50592.29</v>
      </c>
      <c r="AK31" s="13">
        <v>50592.29</v>
      </c>
      <c r="AL31" s="13">
        <f>'Uscite dettaglio missioni'!KX31</f>
        <v>69300</v>
      </c>
      <c r="AM31" s="13">
        <f>'Uscite dettaglio missioni'!KY31</f>
        <v>57722.369999999995</v>
      </c>
      <c r="AN31" s="13">
        <f>'Uscite dettaglio missioni'!KZ31</f>
        <v>72000</v>
      </c>
      <c r="AO31" s="13">
        <f>'Uscite dettaglio missioni'!LA31</f>
        <v>0</v>
      </c>
      <c r="AP31" s="13">
        <f>'Uscite dettaglio missioni'!LB31</f>
        <v>0</v>
      </c>
    </row>
    <row r="32" spans="1:42" x14ac:dyDescent="0.25">
      <c r="A32" s="5">
        <v>2115</v>
      </c>
      <c r="B32" s="9" t="s">
        <v>18</v>
      </c>
      <c r="C32" s="13">
        <f>'Uscite dettaglio missioni'!JP32</f>
        <v>51676.979999999996</v>
      </c>
      <c r="D32" s="13">
        <f>'Uscite dettaglio missioni'!JQ32</f>
        <v>51676.979999999996</v>
      </c>
      <c r="E32" s="13">
        <f>'Uscite dettaglio missioni'!JR32</f>
        <v>36021.89</v>
      </c>
      <c r="F32" s="13">
        <f>'Uscite dettaglio missioni'!JS32</f>
        <v>61637</v>
      </c>
      <c r="G32" s="13">
        <f>'Uscite dettaglio missioni'!JT32</f>
        <v>35637</v>
      </c>
      <c r="H32" s="13">
        <f>'Uscite dettaglio missioni'!JU32</f>
        <v>29714.09</v>
      </c>
      <c r="I32" s="13">
        <f>'Uscite dettaglio missioni'!JV32</f>
        <v>52283.61</v>
      </c>
      <c r="J32" s="13">
        <f>'Uscite dettaglio missioni'!JW32</f>
        <v>34930.019999999997</v>
      </c>
      <c r="K32" s="13">
        <f>'Uscite dettaglio missioni'!JX32</f>
        <v>20405.679999999997</v>
      </c>
      <c r="L32" s="13">
        <f>'Uscite dettaglio missioni'!JY32</f>
        <v>75984</v>
      </c>
      <c r="M32" s="13">
        <f>'Uscite dettaglio missioni'!JZ32</f>
        <v>75984</v>
      </c>
      <c r="N32" s="13">
        <f>'Uscite dettaglio missioni'!KA32</f>
        <v>42055.34</v>
      </c>
      <c r="O32" s="13">
        <f>'Uscite dettaglio missioni'!KB32</f>
        <v>69242</v>
      </c>
      <c r="P32" s="13">
        <f>'Uscite dettaglio missioni'!KC32</f>
        <v>69183</v>
      </c>
      <c r="Q32" s="13">
        <f>'Uscite dettaglio missioni'!KD32</f>
        <v>48510.92</v>
      </c>
      <c r="R32" s="13">
        <f>'Uscite dettaglio missioni'!KE32</f>
        <v>52252.88</v>
      </c>
      <c r="S32" s="13">
        <f>'Uscite dettaglio missioni'!KF32</f>
        <v>61543.49</v>
      </c>
      <c r="T32" s="13">
        <f>'Uscite dettaglio missioni'!KG32</f>
        <v>46971.62</v>
      </c>
      <c r="U32" s="13">
        <f>'Uscite dettaglio missioni'!KH32</f>
        <v>42367</v>
      </c>
      <c r="V32" s="13">
        <f>'Uscite dettaglio missioni'!KI32</f>
        <v>49366</v>
      </c>
      <c r="W32" s="13">
        <f>'Uscite dettaglio missioni'!KJ32</f>
        <v>37575.81</v>
      </c>
      <c r="X32" s="13">
        <f>'Uscite dettaglio missioni'!KK32</f>
        <v>163050</v>
      </c>
      <c r="Y32" s="13">
        <f>'Uscite dettaglio missioni'!KL32</f>
        <v>54300</v>
      </c>
      <c r="Z32" s="13">
        <f>'Uscite dettaglio missioni'!KM32</f>
        <v>29743.3</v>
      </c>
      <c r="AA32" s="13">
        <f>'Uscite dettaglio missioni'!KN32</f>
        <v>52536</v>
      </c>
      <c r="AB32" s="13">
        <f>'Uscite dettaglio missioni'!KO32</f>
        <v>40956</v>
      </c>
      <c r="AC32" s="13">
        <v>30944.7</v>
      </c>
      <c r="AD32" s="13">
        <v>30944.7</v>
      </c>
      <c r="AE32" s="13">
        <v>30944.7</v>
      </c>
      <c r="AF32" s="13">
        <f>'Uscite dettaglio missioni'!KR32</f>
        <v>35100</v>
      </c>
      <c r="AG32" s="13">
        <v>30944.7</v>
      </c>
      <c r="AH32" s="13">
        <v>30944.7</v>
      </c>
      <c r="AI32" s="13">
        <v>30944.7</v>
      </c>
      <c r="AJ32" s="13">
        <v>30944.7</v>
      </c>
      <c r="AK32" s="13">
        <v>30944.7</v>
      </c>
      <c r="AL32" s="13">
        <f>'Uscite dettaglio missioni'!KX32</f>
        <v>40349</v>
      </c>
      <c r="AM32" s="13">
        <f>'Uscite dettaglio missioni'!KY32</f>
        <v>41901.56</v>
      </c>
      <c r="AN32" s="13">
        <f>'Uscite dettaglio missioni'!KZ32</f>
        <v>45234</v>
      </c>
      <c r="AO32" s="13">
        <f>'Uscite dettaglio missioni'!LA32</f>
        <v>0</v>
      </c>
      <c r="AP32" s="13">
        <f>'Uscite dettaglio missioni'!LB32</f>
        <v>0</v>
      </c>
    </row>
    <row r="33" spans="1:42" x14ac:dyDescent="0.25">
      <c r="A33" s="5">
        <v>2116</v>
      </c>
      <c r="B33" s="9" t="s">
        <v>19</v>
      </c>
      <c r="C33" s="13">
        <f>'Uscite dettaglio missioni'!JP33</f>
        <v>136834.22</v>
      </c>
      <c r="D33" s="13">
        <f>'Uscite dettaglio missioni'!JQ33</f>
        <v>237912.17</v>
      </c>
      <c r="E33" s="13">
        <f>'Uscite dettaglio missioni'!JR33</f>
        <v>297762.48</v>
      </c>
      <c r="F33" s="13">
        <f>'Uscite dettaglio missioni'!JS33</f>
        <v>121802</v>
      </c>
      <c r="G33" s="13">
        <f>'Uscite dettaglio missioni'!JT33</f>
        <v>147802</v>
      </c>
      <c r="H33" s="13">
        <f>'Uscite dettaglio missioni'!JU33</f>
        <v>139737.76999999999</v>
      </c>
      <c r="I33" s="13">
        <f>'Uscite dettaglio missioni'!JV33</f>
        <v>132200</v>
      </c>
      <c r="J33" s="13">
        <f>'Uscite dettaglio missioni'!JW33</f>
        <v>95600.010000000009</v>
      </c>
      <c r="K33" s="13">
        <f>'Uscite dettaglio missioni'!JX33</f>
        <v>69133.94</v>
      </c>
      <c r="L33" s="13">
        <f>'Uscite dettaglio missioni'!JY33</f>
        <v>103992</v>
      </c>
      <c r="M33" s="13">
        <f>'Uscite dettaglio missioni'!JZ33</f>
        <v>103992</v>
      </c>
      <c r="N33" s="13">
        <f>'Uscite dettaglio missioni'!KA33</f>
        <v>98622.399999999994</v>
      </c>
      <c r="O33" s="13">
        <f>'Uscite dettaglio missioni'!KB33</f>
        <v>86400</v>
      </c>
      <c r="P33" s="13">
        <f>'Uscite dettaglio missioni'!KC33</f>
        <v>86400</v>
      </c>
      <c r="Q33" s="13">
        <f>'Uscite dettaglio missioni'!KD33</f>
        <v>95730.22</v>
      </c>
      <c r="R33" s="13">
        <f>'Uscite dettaglio missioni'!KE33</f>
        <v>76600</v>
      </c>
      <c r="S33" s="13">
        <f>'Uscite dettaglio missioni'!KF33</f>
        <v>59292</v>
      </c>
      <c r="T33" s="13">
        <f>'Uscite dettaglio missioni'!KG33</f>
        <v>74361.38</v>
      </c>
      <c r="U33" s="13">
        <f>'Uscite dettaglio missioni'!KH33</f>
        <v>71599</v>
      </c>
      <c r="V33" s="13">
        <f>'Uscite dettaglio missioni'!KI33</f>
        <v>71599</v>
      </c>
      <c r="W33" s="13">
        <f>'Uscite dettaglio missioni'!KJ33</f>
        <v>61359.200000000004</v>
      </c>
      <c r="X33" s="13">
        <f>'Uscite dettaglio missioni'!KK33</f>
        <v>63600</v>
      </c>
      <c r="Y33" s="13">
        <f>'Uscite dettaglio missioni'!KL33</f>
        <v>64650</v>
      </c>
      <c r="Z33" s="13">
        <f>'Uscite dettaglio missioni'!KM33</f>
        <v>83757.77</v>
      </c>
      <c r="AA33" s="13">
        <f>'Uscite dettaglio missioni'!KN33</f>
        <v>71292</v>
      </c>
      <c r="AB33" s="13">
        <f>'Uscite dettaglio missioni'!KO33</f>
        <v>243800</v>
      </c>
      <c r="AC33" s="13">
        <v>222584.1</v>
      </c>
      <c r="AD33" s="13">
        <v>222584.1</v>
      </c>
      <c r="AE33" s="13">
        <v>222584.1</v>
      </c>
      <c r="AF33" s="13">
        <f>'Uscite dettaglio missioni'!KR33</f>
        <v>163100</v>
      </c>
      <c r="AG33" s="13">
        <v>222584.1</v>
      </c>
      <c r="AH33" s="13">
        <v>222584.1</v>
      </c>
      <c r="AI33" s="13">
        <v>222584.1</v>
      </c>
      <c r="AJ33" s="13">
        <v>222584.1</v>
      </c>
      <c r="AK33" s="13">
        <v>222584.1</v>
      </c>
      <c r="AL33" s="13">
        <f>'Uscite dettaglio missioni'!KX33</f>
        <v>157950</v>
      </c>
      <c r="AM33" s="13">
        <f>'Uscite dettaglio missioni'!KY33</f>
        <v>162464.04</v>
      </c>
      <c r="AN33" s="13">
        <f>'Uscite dettaglio missioni'!KZ33</f>
        <v>147100</v>
      </c>
      <c r="AO33" s="13">
        <f>'Uscite dettaglio missioni'!LA33</f>
        <v>0</v>
      </c>
      <c r="AP33" s="13">
        <f>'Uscite dettaglio missioni'!LB33</f>
        <v>0</v>
      </c>
    </row>
    <row r="34" spans="1:42" x14ac:dyDescent="0.25">
      <c r="A34" s="5">
        <v>2117</v>
      </c>
      <c r="B34" s="9" t="s">
        <v>20</v>
      </c>
      <c r="C34" s="13">
        <f>'Uscite dettaglio missioni'!JP34</f>
        <v>1266452.2799999998</v>
      </c>
      <c r="D34" s="13">
        <f>'Uscite dettaglio missioni'!JQ34</f>
        <v>1156452.28</v>
      </c>
      <c r="E34" s="13">
        <f>'Uscite dettaglio missioni'!JR34</f>
        <v>955789.78999999992</v>
      </c>
      <c r="F34" s="13">
        <f>'Uscite dettaglio missioni'!JS34</f>
        <v>478110</v>
      </c>
      <c r="G34" s="13">
        <f>'Uscite dettaglio missioni'!JT34</f>
        <v>635320.89</v>
      </c>
      <c r="H34" s="13">
        <f>'Uscite dettaglio missioni'!JU34</f>
        <v>519888.23</v>
      </c>
      <c r="I34" s="13">
        <f>'Uscite dettaglio missioni'!JV34</f>
        <v>375126.89</v>
      </c>
      <c r="J34" s="13">
        <f>'Uscite dettaglio missioni'!JW34</f>
        <v>411668.09</v>
      </c>
      <c r="K34" s="13">
        <f>'Uscite dettaglio missioni'!JX34</f>
        <v>265200.54000000004</v>
      </c>
      <c r="L34" s="13">
        <f>'Uscite dettaglio missioni'!JY34</f>
        <v>440194</v>
      </c>
      <c r="M34" s="13">
        <f>'Uscite dettaglio missioni'!JZ34</f>
        <v>350884.95</v>
      </c>
      <c r="N34" s="13">
        <f>'Uscite dettaglio missioni'!KA34</f>
        <v>278635.01</v>
      </c>
      <c r="O34" s="13">
        <f>'Uscite dettaglio missioni'!KB34</f>
        <v>351247</v>
      </c>
      <c r="P34" s="13">
        <f>'Uscite dettaglio missioni'!KC34</f>
        <v>351247</v>
      </c>
      <c r="Q34" s="13">
        <f>'Uscite dettaglio missioni'!KD34</f>
        <v>271964.95</v>
      </c>
      <c r="R34" s="13">
        <f>'Uscite dettaglio missioni'!KE34</f>
        <v>335189.43</v>
      </c>
      <c r="S34" s="13">
        <f>'Uscite dettaglio missioni'!KF34</f>
        <v>272025.55</v>
      </c>
      <c r="T34" s="13">
        <f>'Uscite dettaglio missioni'!KG34</f>
        <v>257725.46999999997</v>
      </c>
      <c r="U34" s="13">
        <f>'Uscite dettaglio missioni'!KH34</f>
        <v>264560</v>
      </c>
      <c r="V34" s="13">
        <f>'Uscite dettaglio missioni'!KI34</f>
        <v>231787</v>
      </c>
      <c r="W34" s="13">
        <f>'Uscite dettaglio missioni'!KJ34</f>
        <v>190493.58</v>
      </c>
      <c r="X34" s="13">
        <f>'Uscite dettaglio missioni'!KK34</f>
        <v>181252</v>
      </c>
      <c r="Y34" s="13">
        <f>'Uscite dettaglio missioni'!KL34</f>
        <v>167755</v>
      </c>
      <c r="Z34" s="13">
        <f>'Uscite dettaglio missioni'!KM34</f>
        <v>178034.25</v>
      </c>
      <c r="AA34" s="13">
        <f>'Uscite dettaglio missioni'!KN34</f>
        <v>165751</v>
      </c>
      <c r="AB34" s="13">
        <f>'Uscite dettaglio missioni'!KO34</f>
        <v>198439</v>
      </c>
      <c r="AC34" s="13">
        <v>148374.75</v>
      </c>
      <c r="AD34" s="13">
        <v>148374.75</v>
      </c>
      <c r="AE34" s="13">
        <v>148374.75</v>
      </c>
      <c r="AF34" s="13">
        <f>'Uscite dettaglio missioni'!KR34</f>
        <v>94100</v>
      </c>
      <c r="AG34" s="13">
        <v>148374.75</v>
      </c>
      <c r="AH34" s="13">
        <v>148374.75</v>
      </c>
      <c r="AI34" s="13">
        <v>148374.75</v>
      </c>
      <c r="AJ34" s="13">
        <v>148374.75</v>
      </c>
      <c r="AK34" s="13">
        <v>148374.75</v>
      </c>
      <c r="AL34" s="13">
        <f>'Uscite dettaglio missioni'!KX34</f>
        <v>91337</v>
      </c>
      <c r="AM34" s="13">
        <f>'Uscite dettaglio missioni'!KY34</f>
        <v>79607.28</v>
      </c>
      <c r="AN34" s="13">
        <f>'Uscite dettaglio missioni'!KZ34</f>
        <v>95717</v>
      </c>
      <c r="AO34" s="13">
        <f>'Uscite dettaglio missioni'!LA34</f>
        <v>0</v>
      </c>
      <c r="AP34" s="13">
        <f>'Uscite dettaglio missioni'!LB34</f>
        <v>0</v>
      </c>
    </row>
    <row r="35" spans="1:42" x14ac:dyDescent="0.25">
      <c r="A35" s="5">
        <v>2118</v>
      </c>
      <c r="B35" s="9" t="s">
        <v>248</v>
      </c>
      <c r="C35" s="13">
        <f>'Uscite dettaglio missioni'!JP35</f>
        <v>4389.76</v>
      </c>
      <c r="D35" s="13">
        <f>'Uscite dettaglio missioni'!JQ35</f>
        <v>4389.76</v>
      </c>
      <c r="E35" s="13">
        <f>'Uscite dettaglio missioni'!JR35</f>
        <v>0</v>
      </c>
      <c r="F35" s="13">
        <f>'Uscite dettaglio missioni'!JS35</f>
        <v>126791</v>
      </c>
      <c r="G35" s="13">
        <f>'Uscite dettaglio missioni'!JT35</f>
        <v>169321</v>
      </c>
      <c r="H35" s="13">
        <f>'Uscite dettaglio missioni'!JU35</f>
        <v>163246.87</v>
      </c>
      <c r="I35" s="13">
        <f>'Uscite dettaglio missioni'!JV35</f>
        <v>110000</v>
      </c>
      <c r="J35" s="13">
        <f>'Uscite dettaglio missioni'!JW35</f>
        <v>134200</v>
      </c>
      <c r="K35" s="13">
        <f>'Uscite dettaglio missioni'!JX35</f>
        <v>113540.62</v>
      </c>
      <c r="L35" s="13">
        <f>'Uscite dettaglio missioni'!JY35</f>
        <v>130001</v>
      </c>
      <c r="M35" s="13">
        <f>'Uscite dettaglio missioni'!JZ35</f>
        <v>160100</v>
      </c>
      <c r="N35" s="13">
        <f>'Uscite dettaglio missioni'!KA35</f>
        <v>157104.41</v>
      </c>
      <c r="O35" s="13">
        <f>'Uscite dettaglio missioni'!KB35</f>
        <v>130020</v>
      </c>
      <c r="P35" s="13">
        <f>'Uscite dettaglio missioni'!KC35</f>
        <v>130020</v>
      </c>
      <c r="Q35" s="13">
        <f>'Uscite dettaglio missioni'!KD35</f>
        <v>114746.49</v>
      </c>
      <c r="R35" s="13">
        <f>'Uscite dettaglio missioni'!KE35</f>
        <v>137060.00999999998</v>
      </c>
      <c r="S35" s="13">
        <f>'Uscite dettaglio missioni'!KF35</f>
        <v>169500</v>
      </c>
      <c r="T35" s="13">
        <f>'Uscite dettaglio missioni'!KG35</f>
        <v>167309.71</v>
      </c>
      <c r="U35" s="13">
        <f>'Uscite dettaglio missioni'!KH35</f>
        <v>137061</v>
      </c>
      <c r="V35" s="13">
        <f>'Uscite dettaglio missioni'!KI35</f>
        <v>137061</v>
      </c>
      <c r="W35" s="13">
        <f>'Uscite dettaglio missioni'!KJ35</f>
        <v>143296.63</v>
      </c>
      <c r="X35" s="13">
        <f>'Uscite dettaglio missioni'!KK35</f>
        <v>137007</v>
      </c>
      <c r="Y35" s="13">
        <f>'Uscite dettaglio missioni'!KL35</f>
        <v>149175</v>
      </c>
      <c r="Z35" s="13">
        <f>'Uscite dettaglio missioni'!KM35</f>
        <v>140568.47</v>
      </c>
      <c r="AA35" s="13">
        <f>'Uscite dettaglio missioni'!KN35</f>
        <v>141020</v>
      </c>
      <c r="AB35" s="13">
        <f>'Uscite dettaglio missioni'!KO35</f>
        <v>309740</v>
      </c>
      <c r="AC35" s="13">
        <v>291378.39</v>
      </c>
      <c r="AD35" s="13">
        <v>291378.39</v>
      </c>
      <c r="AE35" s="13">
        <v>291378.39</v>
      </c>
      <c r="AF35" s="13">
        <f>'Uscite dettaglio missioni'!KR35</f>
        <v>332152</v>
      </c>
      <c r="AG35" s="13">
        <v>291378.39</v>
      </c>
      <c r="AH35" s="13">
        <v>291378.39</v>
      </c>
      <c r="AI35" s="13">
        <v>291378.39</v>
      </c>
      <c r="AJ35" s="13">
        <v>291378.39</v>
      </c>
      <c r="AK35" s="13">
        <v>291378.39</v>
      </c>
      <c r="AL35" s="13">
        <f>'Uscite dettaglio missioni'!KX35</f>
        <v>154850</v>
      </c>
      <c r="AM35" s="13">
        <f>'Uscite dettaglio missioni'!KY35</f>
        <v>202691.84000000003</v>
      </c>
      <c r="AN35" s="13">
        <f>'Uscite dettaglio missioni'!KZ35</f>
        <v>170000</v>
      </c>
      <c r="AO35" s="13">
        <f>'Uscite dettaglio missioni'!LA35</f>
        <v>0</v>
      </c>
      <c r="AP35" s="13">
        <f>'Uscite dettaglio missioni'!LB35</f>
        <v>0</v>
      </c>
    </row>
    <row r="36" spans="1:42" x14ac:dyDescent="0.25">
      <c r="A36" s="5">
        <v>2119</v>
      </c>
      <c r="B36" s="9" t="s">
        <v>21</v>
      </c>
      <c r="C36" s="13">
        <f>'Uscite dettaglio missioni'!JP36</f>
        <v>91955.260000000009</v>
      </c>
      <c r="D36" s="13">
        <f>'Uscite dettaglio missioni'!JQ36</f>
        <v>90955.8</v>
      </c>
      <c r="E36" s="13">
        <f>'Uscite dettaglio missioni'!JR36</f>
        <v>73006.179999999993</v>
      </c>
      <c r="F36" s="13">
        <f>'Uscite dettaglio missioni'!JS36</f>
        <v>41000</v>
      </c>
      <c r="G36" s="13">
        <f>'Uscite dettaglio missioni'!JT36</f>
        <v>9000</v>
      </c>
      <c r="H36" s="13">
        <f>'Uscite dettaglio missioni'!JU36</f>
        <v>7247.98</v>
      </c>
      <c r="I36" s="13">
        <f>'Uscite dettaglio missioni'!JV36</f>
        <v>1022.95</v>
      </c>
      <c r="J36" s="13">
        <f>'Uscite dettaglio missioni'!JW36</f>
        <v>1200</v>
      </c>
      <c r="K36" s="13">
        <f>'Uscite dettaglio missioni'!JX36</f>
        <v>1010.98</v>
      </c>
      <c r="L36" s="13">
        <f>'Uscite dettaglio missioni'!JY36</f>
        <v>1300</v>
      </c>
      <c r="M36" s="13">
        <f>'Uscite dettaglio missioni'!JZ36</f>
        <v>1300</v>
      </c>
      <c r="N36" s="13">
        <f>'Uscite dettaglio missioni'!KA36</f>
        <v>681.05000000000007</v>
      </c>
      <c r="O36" s="13">
        <f>'Uscite dettaglio missioni'!KB36</f>
        <v>1200</v>
      </c>
      <c r="P36" s="13">
        <f>'Uscite dettaglio missioni'!KC36</f>
        <v>1200</v>
      </c>
      <c r="Q36" s="13">
        <f>'Uscite dettaglio missioni'!KD36</f>
        <v>0</v>
      </c>
      <c r="R36" s="13">
        <f>'Uscite dettaglio missioni'!KE36</f>
        <v>1000</v>
      </c>
      <c r="S36" s="13">
        <f>'Uscite dettaglio missioni'!KF36</f>
        <v>1000</v>
      </c>
      <c r="T36" s="13">
        <f>'Uscite dettaglio missioni'!KG36</f>
        <v>0</v>
      </c>
      <c r="U36" s="13">
        <f>'Uscite dettaglio missioni'!KH36</f>
        <v>500</v>
      </c>
      <c r="V36" s="13">
        <f>'Uscite dettaglio missioni'!KI36</f>
        <v>500</v>
      </c>
      <c r="W36" s="13">
        <f>'Uscite dettaglio missioni'!KJ36</f>
        <v>0</v>
      </c>
      <c r="X36" s="13">
        <f>'Uscite dettaglio missioni'!KK36</f>
        <v>961</v>
      </c>
      <c r="Y36" s="13">
        <f>'Uscite dettaglio missioni'!KL36</f>
        <v>961</v>
      </c>
      <c r="Z36" s="13">
        <f>'Uscite dettaglio missioni'!KM36</f>
        <v>0</v>
      </c>
      <c r="AA36" s="13">
        <f>'Uscite dettaglio missioni'!KN36</f>
        <v>0</v>
      </c>
      <c r="AB36" s="13">
        <f>'Uscite dettaglio missioni'!KO36</f>
        <v>0</v>
      </c>
      <c r="AC36" s="13">
        <f>'Uscite dettaglio missioni'!KO36</f>
        <v>0</v>
      </c>
      <c r="AD36" s="13">
        <f>'Uscite dettaglio missioni'!KP36</f>
        <v>0</v>
      </c>
      <c r="AE36" s="13">
        <f>'Uscite dettaglio missioni'!KQ36</f>
        <v>0</v>
      </c>
      <c r="AF36" s="13">
        <f>'Uscite dettaglio missioni'!KR36</f>
        <v>0</v>
      </c>
      <c r="AG36" s="13">
        <f>'Uscite dettaglio missioni'!KS36</f>
        <v>0</v>
      </c>
      <c r="AH36" s="13">
        <f>'Uscite dettaglio missioni'!KT36</f>
        <v>0</v>
      </c>
      <c r="AI36" s="13">
        <f>'Uscite dettaglio missioni'!KU36</f>
        <v>0</v>
      </c>
      <c r="AJ36" s="13">
        <f>'Uscite dettaglio missioni'!KV36</f>
        <v>0</v>
      </c>
      <c r="AK36" s="13">
        <f>'Uscite dettaglio missioni'!KW36</f>
        <v>0</v>
      </c>
      <c r="AL36" s="13">
        <f>'Uscite dettaglio missioni'!KX36</f>
        <v>0</v>
      </c>
      <c r="AM36" s="13">
        <f>'Uscite dettaglio missioni'!KY36</f>
        <v>0</v>
      </c>
      <c r="AN36" s="13">
        <f>'Uscite dettaglio missioni'!KZ36</f>
        <v>0</v>
      </c>
      <c r="AO36" s="13">
        <f>'Uscite dettaglio missioni'!LA36</f>
        <v>0</v>
      </c>
      <c r="AP36" s="13">
        <f>'Uscite dettaglio missioni'!LB36</f>
        <v>0</v>
      </c>
    </row>
    <row r="37" spans="1:42" x14ac:dyDescent="0.25">
      <c r="A37" s="5">
        <v>2120</v>
      </c>
      <c r="B37" s="9" t="s">
        <v>22</v>
      </c>
      <c r="C37" s="13">
        <f>'Uscite dettaglio missioni'!JP37</f>
        <v>126812.31999999999</v>
      </c>
      <c r="D37" s="13">
        <f>'Uscite dettaglio missioni'!JQ37</f>
        <v>128297.90999999999</v>
      </c>
      <c r="E37" s="13">
        <f>'Uscite dettaglio missioni'!JR37</f>
        <v>70016.58</v>
      </c>
      <c r="F37" s="13">
        <f>'Uscite dettaglio missioni'!JS37</f>
        <v>134900</v>
      </c>
      <c r="G37" s="13">
        <f>'Uscite dettaglio missioni'!JT37</f>
        <v>138000</v>
      </c>
      <c r="H37" s="13">
        <f>'Uscite dettaglio missioni'!JU37</f>
        <v>49046.74</v>
      </c>
      <c r="I37" s="13">
        <f>'Uscite dettaglio missioni'!JV37</f>
        <v>152400</v>
      </c>
      <c r="J37" s="13">
        <f>'Uscite dettaglio missioni'!JW37</f>
        <v>104983.61</v>
      </c>
      <c r="K37" s="13">
        <f>'Uscite dettaglio missioni'!JX37</f>
        <v>52305.80000000001</v>
      </c>
      <c r="L37" s="13">
        <f>'Uscite dettaglio missioni'!JY37</f>
        <v>120700</v>
      </c>
      <c r="M37" s="13">
        <f>'Uscite dettaglio missioni'!JZ37</f>
        <v>153700</v>
      </c>
      <c r="N37" s="13">
        <f>'Uscite dettaglio missioni'!KA37</f>
        <v>149092.47999999998</v>
      </c>
      <c r="O37" s="13">
        <f>'Uscite dettaglio missioni'!KB37</f>
        <v>144000</v>
      </c>
      <c r="P37" s="13">
        <f>'Uscite dettaglio missioni'!KC37</f>
        <v>144293.17000000001</v>
      </c>
      <c r="Q37" s="13">
        <f>'Uscite dettaglio missioni'!KD37</f>
        <v>77520.45</v>
      </c>
      <c r="R37" s="13">
        <f>'Uscite dettaglio missioni'!KE37</f>
        <v>110450</v>
      </c>
      <c r="S37" s="13">
        <f>'Uscite dettaglio missioni'!KF37</f>
        <v>128649</v>
      </c>
      <c r="T37" s="13">
        <f>'Uscite dettaglio missioni'!KG37</f>
        <v>93060.810000000012</v>
      </c>
      <c r="U37" s="13">
        <f>'Uscite dettaglio missioni'!KH37</f>
        <v>87010</v>
      </c>
      <c r="V37" s="13">
        <f>'Uscite dettaglio missioni'!KI37</f>
        <v>99510</v>
      </c>
      <c r="W37" s="13">
        <f>'Uscite dettaglio missioni'!KJ37</f>
        <v>94356.640000000014</v>
      </c>
      <c r="X37" s="13">
        <f>'Uscite dettaglio missioni'!KK37</f>
        <v>108250</v>
      </c>
      <c r="Y37" s="13">
        <f>'Uscite dettaglio missioni'!KL37</f>
        <v>130250</v>
      </c>
      <c r="Z37" s="13">
        <f>'Uscite dettaglio missioni'!KM37</f>
        <v>102719.46999999999</v>
      </c>
      <c r="AA37" s="13">
        <f>'Uscite dettaglio missioni'!KN37</f>
        <v>86900</v>
      </c>
      <c r="AB37" s="13">
        <f>'Uscite dettaglio missioni'!KO37</f>
        <v>109250</v>
      </c>
      <c r="AC37" s="13">
        <v>117922.44</v>
      </c>
      <c r="AD37" s="13">
        <v>117922.44</v>
      </c>
      <c r="AE37" s="13">
        <v>117922.44</v>
      </c>
      <c r="AF37" s="13">
        <f>'Uscite dettaglio missioni'!KR37</f>
        <v>95450</v>
      </c>
      <c r="AG37" s="13">
        <v>117922.44</v>
      </c>
      <c r="AH37" s="13">
        <v>117922.44</v>
      </c>
      <c r="AI37" s="13">
        <v>117922.44</v>
      </c>
      <c r="AJ37" s="13">
        <v>117922.44</v>
      </c>
      <c r="AK37" s="13">
        <v>117922.44</v>
      </c>
      <c r="AL37" s="13">
        <f>'Uscite dettaglio missioni'!KX37</f>
        <v>93250</v>
      </c>
      <c r="AM37" s="13">
        <f>'Uscite dettaglio missioni'!KY37</f>
        <v>78884.510000000009</v>
      </c>
      <c r="AN37" s="13">
        <f>'Uscite dettaglio missioni'!KZ37</f>
        <v>87150</v>
      </c>
      <c r="AO37" s="13">
        <f>'Uscite dettaglio missioni'!LA37</f>
        <v>0</v>
      </c>
      <c r="AP37" s="13">
        <f>'Uscite dettaglio missioni'!LB37</f>
        <v>0</v>
      </c>
    </row>
    <row r="38" spans="1:42" x14ac:dyDescent="0.25">
      <c r="A38" s="5">
        <v>2121</v>
      </c>
      <c r="B38" s="9" t="s">
        <v>23</v>
      </c>
      <c r="C38" s="13">
        <f>'Uscite dettaglio missioni'!JP38</f>
        <v>69336.88</v>
      </c>
      <c r="D38" s="13">
        <f>'Uscite dettaglio missioni'!JQ38</f>
        <v>70321.72</v>
      </c>
      <c r="E38" s="13">
        <f>'Uscite dettaglio missioni'!JR38</f>
        <v>31607.279999999999</v>
      </c>
      <c r="F38" s="13">
        <f>'Uscite dettaglio missioni'!JS38</f>
        <v>26100</v>
      </c>
      <c r="G38" s="13">
        <f>'Uscite dettaglio missioni'!JT38</f>
        <v>12950</v>
      </c>
      <c r="H38" s="13">
        <f>'Uscite dettaglio missioni'!JU38</f>
        <v>3441.25</v>
      </c>
      <c r="I38" s="13">
        <f>'Uscite dettaglio missioni'!JV38</f>
        <v>18850.010000000002</v>
      </c>
      <c r="J38" s="13">
        <f>'Uscite dettaglio missioni'!JW38</f>
        <v>5590</v>
      </c>
      <c r="K38" s="13">
        <f>'Uscite dettaglio missioni'!JX38</f>
        <v>9855.07</v>
      </c>
      <c r="L38" s="13">
        <f>'Uscite dettaglio missioni'!JY38</f>
        <v>12700</v>
      </c>
      <c r="M38" s="13">
        <f>'Uscite dettaglio missioni'!JZ38</f>
        <v>12804.78</v>
      </c>
      <c r="N38" s="13">
        <f>'Uscite dettaglio missioni'!KA38</f>
        <v>11395.699999999999</v>
      </c>
      <c r="O38" s="13">
        <f>'Uscite dettaglio missioni'!KB38</f>
        <v>11930</v>
      </c>
      <c r="P38" s="13">
        <f>'Uscite dettaglio missioni'!KC38</f>
        <v>13745</v>
      </c>
      <c r="Q38" s="13">
        <f>'Uscite dettaglio missioni'!KD38</f>
        <v>5512.01</v>
      </c>
      <c r="R38" s="13">
        <f>'Uscite dettaglio missioni'!KE38</f>
        <v>13690</v>
      </c>
      <c r="S38" s="13">
        <f>'Uscite dettaglio missioni'!KF38</f>
        <v>14987.26</v>
      </c>
      <c r="T38" s="13">
        <f>'Uscite dettaglio missioni'!KG38</f>
        <v>4451.8500000000004</v>
      </c>
      <c r="U38" s="13">
        <f>'Uscite dettaglio missioni'!KH38</f>
        <v>13259</v>
      </c>
      <c r="V38" s="13">
        <f>'Uscite dettaglio missioni'!KI38</f>
        <v>13259</v>
      </c>
      <c r="W38" s="13">
        <f>'Uscite dettaglio missioni'!KJ38</f>
        <v>9203.18</v>
      </c>
      <c r="X38" s="13">
        <f>'Uscite dettaglio missioni'!KK38</f>
        <v>17382</v>
      </c>
      <c r="Y38" s="13">
        <f>'Uscite dettaglio missioni'!KL38</f>
        <v>17882</v>
      </c>
      <c r="Z38" s="13">
        <f>'Uscite dettaglio missioni'!KM38</f>
        <v>16763.440000000002</v>
      </c>
      <c r="AA38" s="13">
        <f>'Uscite dettaglio missioni'!KN38</f>
        <v>19600</v>
      </c>
      <c r="AB38" s="13">
        <f>'Uscite dettaglio missioni'!KO38</f>
        <v>21250</v>
      </c>
      <c r="AC38" s="13">
        <v>11556.73</v>
      </c>
      <c r="AD38" s="13">
        <v>11556.73</v>
      </c>
      <c r="AE38" s="13">
        <v>11556.73</v>
      </c>
      <c r="AF38" s="13">
        <f>'Uscite dettaglio missioni'!KR38</f>
        <v>14000</v>
      </c>
      <c r="AG38" s="13">
        <v>11556.73</v>
      </c>
      <c r="AH38" s="13">
        <v>11556.73</v>
      </c>
      <c r="AI38" s="13">
        <v>11556.73</v>
      </c>
      <c r="AJ38" s="13">
        <v>11556.73</v>
      </c>
      <c r="AK38" s="13">
        <v>11556.73</v>
      </c>
      <c r="AL38" s="13">
        <f>'Uscite dettaglio missioni'!KX38</f>
        <v>17556</v>
      </c>
      <c r="AM38" s="13">
        <f>'Uscite dettaglio missioni'!KY38</f>
        <v>7108.1799999999994</v>
      </c>
      <c r="AN38" s="13">
        <f>'Uscite dettaglio missioni'!KZ38</f>
        <v>12595</v>
      </c>
      <c r="AO38" s="13">
        <f>'Uscite dettaglio missioni'!LA38</f>
        <v>0</v>
      </c>
      <c r="AP38" s="13">
        <f>'Uscite dettaglio missioni'!LB38</f>
        <v>0</v>
      </c>
    </row>
    <row r="39" spans="1:42" x14ac:dyDescent="0.25">
      <c r="A39" s="5">
        <v>2122</v>
      </c>
      <c r="B39" s="9" t="s">
        <v>24</v>
      </c>
      <c r="C39" s="13">
        <f>'Uscite dettaglio missioni'!JP39</f>
        <v>42967.94</v>
      </c>
      <c r="D39" s="13">
        <f>'Uscite dettaglio missioni'!JQ39</f>
        <v>43704.41</v>
      </c>
      <c r="E39" s="13">
        <f>'Uscite dettaglio missioni'!JR39</f>
        <v>43017.58</v>
      </c>
      <c r="F39" s="13">
        <f>'Uscite dettaglio missioni'!JS39</f>
        <v>42150</v>
      </c>
      <c r="G39" s="13">
        <f>'Uscite dettaglio missioni'!JT39</f>
        <v>39850</v>
      </c>
      <c r="H39" s="13">
        <f>'Uscite dettaglio missioni'!JU39</f>
        <v>35853.21</v>
      </c>
      <c r="I39" s="13">
        <f>'Uscite dettaglio missioni'!JV39</f>
        <v>30532.78</v>
      </c>
      <c r="J39" s="13">
        <f>'Uscite dettaglio missioni'!JW39</f>
        <v>42797.74</v>
      </c>
      <c r="K39" s="13">
        <f>'Uscite dettaglio missioni'!JX39</f>
        <v>42917.31</v>
      </c>
      <c r="L39" s="13">
        <f>'Uscite dettaglio missioni'!JY39</f>
        <v>42853</v>
      </c>
      <c r="M39" s="13">
        <f>'Uscite dettaglio missioni'!JZ39</f>
        <v>42853</v>
      </c>
      <c r="N39" s="13">
        <f>'Uscite dettaglio missioni'!KA39</f>
        <v>35449.79</v>
      </c>
      <c r="O39" s="13">
        <f>'Uscite dettaglio missioni'!KB39</f>
        <v>37370</v>
      </c>
      <c r="P39" s="13">
        <f>'Uscite dettaglio missioni'!KC39</f>
        <v>37370</v>
      </c>
      <c r="Q39" s="13">
        <f>'Uscite dettaglio missioni'!KD39</f>
        <v>35105.379999999997</v>
      </c>
      <c r="R39" s="13">
        <f>'Uscite dettaglio missioni'!KE39</f>
        <v>37117.08</v>
      </c>
      <c r="S39" s="13">
        <f>'Uscite dettaglio missioni'!KF39</f>
        <v>36650</v>
      </c>
      <c r="T39" s="13">
        <f>'Uscite dettaglio missioni'!KG39</f>
        <v>34169.880000000005</v>
      </c>
      <c r="U39" s="13">
        <f>'Uscite dettaglio missioni'!KH39</f>
        <v>37118</v>
      </c>
      <c r="V39" s="13">
        <f>'Uscite dettaglio missioni'!KI39</f>
        <v>37118</v>
      </c>
      <c r="W39" s="13">
        <f>'Uscite dettaglio missioni'!KJ39</f>
        <v>52849.78</v>
      </c>
      <c r="X39" s="13">
        <f>'Uscite dettaglio missioni'!KK39</f>
        <v>37470</v>
      </c>
      <c r="Y39" s="13">
        <f>'Uscite dettaglio missioni'!KL39</f>
        <v>38470</v>
      </c>
      <c r="Z39" s="13">
        <f>'Uscite dettaglio missioni'!KM39</f>
        <v>37548.26</v>
      </c>
      <c r="AA39" s="13">
        <f>'Uscite dettaglio missioni'!KN39</f>
        <v>40026</v>
      </c>
      <c r="AB39" s="13">
        <f>'Uscite dettaglio missioni'!KO39</f>
        <v>40700.229999999996</v>
      </c>
      <c r="AC39" s="13">
        <v>38866.33</v>
      </c>
      <c r="AD39" s="13">
        <v>38866.33</v>
      </c>
      <c r="AE39" s="13">
        <v>38866.33</v>
      </c>
      <c r="AF39" s="13">
        <f>'Uscite dettaglio missioni'!KR39</f>
        <v>39500</v>
      </c>
      <c r="AG39" s="13">
        <v>38866.33</v>
      </c>
      <c r="AH39" s="13">
        <v>38866.33</v>
      </c>
      <c r="AI39" s="13">
        <v>38866.33</v>
      </c>
      <c r="AJ39" s="13">
        <v>38866.33</v>
      </c>
      <c r="AK39" s="13">
        <v>38866.33</v>
      </c>
      <c r="AL39" s="13">
        <f>'Uscite dettaglio missioni'!KX39</f>
        <v>45500</v>
      </c>
      <c r="AM39" s="13">
        <f>'Uscite dettaglio missioni'!KY39</f>
        <v>41814.92</v>
      </c>
      <c r="AN39" s="13">
        <f>'Uscite dettaglio missioni'!KZ39</f>
        <v>41900</v>
      </c>
      <c r="AO39" s="13">
        <f>'Uscite dettaglio missioni'!LA39</f>
        <v>0</v>
      </c>
      <c r="AP39" s="13">
        <f>'Uscite dettaglio missioni'!LB39</f>
        <v>0</v>
      </c>
    </row>
    <row r="40" spans="1:42" x14ac:dyDescent="0.25">
      <c r="A40" s="5">
        <v>2123</v>
      </c>
      <c r="B40" s="9" t="s">
        <v>25</v>
      </c>
      <c r="C40" s="13">
        <f>'Uscite dettaglio missioni'!JP40</f>
        <v>194155.92000000004</v>
      </c>
      <c r="D40" s="13">
        <f>'Uscite dettaglio missioni'!JQ40</f>
        <v>194155.92000000004</v>
      </c>
      <c r="E40" s="13">
        <f>'Uscite dettaglio missioni'!JR40</f>
        <v>155475.69999999998</v>
      </c>
      <c r="F40" s="13">
        <f>'Uscite dettaglio missioni'!JS40</f>
        <v>93780</v>
      </c>
      <c r="G40" s="13">
        <f>'Uscite dettaglio missioni'!JT40</f>
        <v>210810.11</v>
      </c>
      <c r="H40" s="13">
        <f>'Uscite dettaglio missioni'!JU40</f>
        <v>189526.75</v>
      </c>
      <c r="I40" s="13">
        <f>'Uscite dettaglio missioni'!JV40</f>
        <v>185326.00000000003</v>
      </c>
      <c r="J40" s="13">
        <f>'Uscite dettaglio missioni'!JW40</f>
        <v>179617.6</v>
      </c>
      <c r="K40" s="13">
        <f>'Uscite dettaglio missioni'!JX40</f>
        <v>144400.75</v>
      </c>
      <c r="L40" s="13">
        <f>'Uscite dettaglio missioni'!JY40</f>
        <v>128014</v>
      </c>
      <c r="M40" s="13">
        <f>'Uscite dettaglio missioni'!JZ40</f>
        <v>129468.77</v>
      </c>
      <c r="N40" s="13">
        <f>'Uscite dettaglio missioni'!KA40</f>
        <v>144242.95000000001</v>
      </c>
      <c r="O40" s="13">
        <f>'Uscite dettaglio missioni'!KB40</f>
        <v>120173</v>
      </c>
      <c r="P40" s="13">
        <f>'Uscite dettaglio missioni'!KC40</f>
        <v>120365</v>
      </c>
      <c r="Q40" s="13">
        <f>'Uscite dettaglio missioni'!KD40</f>
        <v>127954.19</v>
      </c>
      <c r="R40" s="13">
        <f>'Uscite dettaglio missioni'!KE40</f>
        <v>194008.19999999998</v>
      </c>
      <c r="S40" s="13">
        <f>'Uscite dettaglio missioni'!KF40</f>
        <v>92783.510000000009</v>
      </c>
      <c r="T40" s="13">
        <f>'Uscite dettaglio missioni'!KG40</f>
        <v>111494.48</v>
      </c>
      <c r="U40" s="13">
        <f>'Uscite dettaglio missioni'!KH40</f>
        <v>87215</v>
      </c>
      <c r="V40" s="13">
        <f>'Uscite dettaglio missioni'!KI40</f>
        <v>83004</v>
      </c>
      <c r="W40" s="13">
        <f>'Uscite dettaglio missioni'!KJ40</f>
        <v>82874.850000000006</v>
      </c>
      <c r="X40" s="13">
        <f>'Uscite dettaglio missioni'!KK40</f>
        <v>85175</v>
      </c>
      <c r="Y40" s="13">
        <f>'Uscite dettaglio missioni'!KL40</f>
        <v>83470</v>
      </c>
      <c r="Z40" s="13">
        <f>'Uscite dettaglio missioni'!KM40</f>
        <v>16646.86</v>
      </c>
      <c r="AA40" s="13">
        <f>'Uscite dettaglio missioni'!KN40</f>
        <v>126813</v>
      </c>
      <c r="AB40" s="13">
        <f>'Uscite dettaglio missioni'!KO40</f>
        <v>109472</v>
      </c>
      <c r="AC40" s="13">
        <v>111762.16</v>
      </c>
      <c r="AD40" s="13">
        <v>111762.16</v>
      </c>
      <c r="AE40" s="13">
        <v>111762.16</v>
      </c>
      <c r="AF40" s="13">
        <f>'Uscite dettaglio missioni'!KR40</f>
        <v>85000</v>
      </c>
      <c r="AG40" s="13">
        <v>111762.16</v>
      </c>
      <c r="AH40" s="13">
        <v>111762.16</v>
      </c>
      <c r="AI40" s="13">
        <v>111762.16</v>
      </c>
      <c r="AJ40" s="13">
        <v>111762.16</v>
      </c>
      <c r="AK40" s="13">
        <v>111762.16</v>
      </c>
      <c r="AL40" s="13">
        <f>'Uscite dettaglio missioni'!KX40</f>
        <v>105034</v>
      </c>
      <c r="AM40" s="13">
        <f>'Uscite dettaglio missioni'!KY40</f>
        <v>47254.100000000006</v>
      </c>
      <c r="AN40" s="13">
        <f>'Uscite dettaglio missioni'!KZ40</f>
        <v>110960</v>
      </c>
      <c r="AO40" s="13">
        <f>'Uscite dettaglio missioni'!LA40</f>
        <v>0</v>
      </c>
      <c r="AP40" s="13">
        <f>'Uscite dettaglio missioni'!LB40</f>
        <v>0</v>
      </c>
    </row>
    <row r="41" spans="1:42" ht="15" customHeight="1" x14ac:dyDescent="0.25">
      <c r="A41" s="5">
        <v>2124</v>
      </c>
      <c r="B41" s="9" t="s">
        <v>26</v>
      </c>
      <c r="C41" s="13">
        <f>'Uscite dettaglio missioni'!JP41</f>
        <v>139579.15000000002</v>
      </c>
      <c r="D41" s="13">
        <f>'Uscite dettaglio missioni'!JQ41</f>
        <v>80007.959999999992</v>
      </c>
      <c r="E41" s="13">
        <f>'Uscite dettaglio missioni'!JR41</f>
        <v>39760.65</v>
      </c>
      <c r="F41" s="13">
        <f>'Uscite dettaglio missioni'!JS41</f>
        <v>66440</v>
      </c>
      <c r="G41" s="13">
        <f>'Uscite dettaglio missioni'!JT41</f>
        <v>102940</v>
      </c>
      <c r="H41" s="13">
        <f>'Uscite dettaglio missioni'!JU41</f>
        <v>94253.39</v>
      </c>
      <c r="I41" s="13">
        <f>'Uscite dettaglio missioni'!JV41</f>
        <v>142000</v>
      </c>
      <c r="J41" s="13">
        <f>'Uscite dettaglio missioni'!JW41</f>
        <v>263520</v>
      </c>
      <c r="K41" s="13">
        <f>'Uscite dettaglio missioni'!JX41</f>
        <v>183200.68</v>
      </c>
      <c r="L41" s="13">
        <f>'Uscite dettaglio missioni'!JY41</f>
        <v>90000</v>
      </c>
      <c r="M41" s="13">
        <f>'Uscite dettaglio missioni'!JZ41</f>
        <v>65400</v>
      </c>
      <c r="N41" s="13">
        <f>'Uscite dettaglio missioni'!KA41</f>
        <v>62270.67</v>
      </c>
      <c r="O41" s="13">
        <f>'Uscite dettaglio missioni'!KB41</f>
        <v>113300</v>
      </c>
      <c r="P41" s="13">
        <f>'Uscite dettaglio missioni'!KC41</f>
        <v>124926</v>
      </c>
      <c r="Q41" s="13">
        <f>'Uscite dettaglio missioni'!KD41</f>
        <v>34914.49</v>
      </c>
      <c r="R41" s="13">
        <f>'Uscite dettaglio missioni'!KE41</f>
        <v>120627.05</v>
      </c>
      <c r="S41" s="13">
        <f>'Uscite dettaglio missioni'!KF41</f>
        <v>116627.05</v>
      </c>
      <c r="T41" s="13">
        <f>'Uscite dettaglio missioni'!KG41</f>
        <v>179497.28999999998</v>
      </c>
      <c r="U41" s="13">
        <f>'Uscite dettaglio missioni'!KH41</f>
        <v>116800</v>
      </c>
      <c r="V41" s="13">
        <f>'Uscite dettaglio missioni'!KI41</f>
        <v>116800</v>
      </c>
      <c r="W41" s="13">
        <f>'Uscite dettaglio missioni'!KJ41</f>
        <v>131164.37</v>
      </c>
      <c r="X41" s="13">
        <f>'Uscite dettaglio missioni'!KK41</f>
        <v>148900</v>
      </c>
      <c r="Y41" s="13">
        <f>'Uscite dettaglio missioni'!KL41</f>
        <v>148900</v>
      </c>
      <c r="Z41" s="13">
        <f>'Uscite dettaglio missioni'!KM41</f>
        <v>87832.98</v>
      </c>
      <c r="AA41" s="13">
        <f>'Uscite dettaglio missioni'!KN41</f>
        <v>132847</v>
      </c>
      <c r="AB41" s="13">
        <f>'Uscite dettaglio missioni'!KO41</f>
        <v>137000</v>
      </c>
      <c r="AC41" s="13">
        <v>125879.31</v>
      </c>
      <c r="AD41" s="13">
        <v>125879.31</v>
      </c>
      <c r="AE41" s="13">
        <v>125879.31</v>
      </c>
      <c r="AF41" s="13">
        <f>'Uscite dettaglio missioni'!KR41</f>
        <v>143200</v>
      </c>
      <c r="AG41" s="13">
        <v>125879.31</v>
      </c>
      <c r="AH41" s="13">
        <v>125879.31</v>
      </c>
      <c r="AI41" s="13">
        <v>125879.31</v>
      </c>
      <c r="AJ41" s="13">
        <v>125879.31</v>
      </c>
      <c r="AK41" s="13">
        <v>125879.31</v>
      </c>
      <c r="AL41" s="13">
        <f>'Uscite dettaglio missioni'!KX41</f>
        <v>171100</v>
      </c>
      <c r="AM41" s="13">
        <f>'Uscite dettaglio missioni'!KY41</f>
        <v>185260.86</v>
      </c>
      <c r="AN41" s="13">
        <f>'Uscite dettaglio missioni'!KZ41</f>
        <v>183300</v>
      </c>
      <c r="AO41" s="13">
        <f>'Uscite dettaglio missioni'!LA41</f>
        <v>0</v>
      </c>
      <c r="AP41" s="13">
        <f>'Uscite dettaglio missioni'!LB41</f>
        <v>0</v>
      </c>
    </row>
    <row r="42" spans="1:42" x14ac:dyDescent="0.25">
      <c r="A42" s="5">
        <v>2125</v>
      </c>
      <c r="B42" s="9" t="s">
        <v>27</v>
      </c>
      <c r="C42" s="13">
        <f>'Uscite dettaglio missioni'!JP42</f>
        <v>134859.6</v>
      </c>
      <c r="D42" s="13">
        <f>'Uscite dettaglio missioni'!JQ42</f>
        <v>149419.14000000001</v>
      </c>
      <c r="E42" s="13">
        <f>'Uscite dettaglio missioni'!JR42</f>
        <v>151758.93</v>
      </c>
      <c r="F42" s="13">
        <f>'Uscite dettaglio missioni'!JS42</f>
        <v>135959</v>
      </c>
      <c r="G42" s="13">
        <f>'Uscite dettaglio missioni'!JT42</f>
        <v>118103.98999999999</v>
      </c>
      <c r="H42" s="13">
        <f>'Uscite dettaglio missioni'!JU42</f>
        <v>100708.15999999999</v>
      </c>
      <c r="I42" s="13">
        <f>'Uscite dettaglio missioni'!JV42</f>
        <v>83726.23</v>
      </c>
      <c r="J42" s="13">
        <f>'Uscite dettaglio missioni'!JW42</f>
        <v>101523.18</v>
      </c>
      <c r="K42" s="13">
        <f>'Uscite dettaglio missioni'!JX42</f>
        <v>80976.909999999989</v>
      </c>
      <c r="L42" s="13">
        <f>'Uscite dettaglio missioni'!JY42</f>
        <v>95910</v>
      </c>
      <c r="M42" s="13">
        <f>'Uscite dettaglio missioni'!JZ42</f>
        <v>97270</v>
      </c>
      <c r="N42" s="13">
        <f>'Uscite dettaglio missioni'!KA42</f>
        <v>76941.25</v>
      </c>
      <c r="O42" s="13">
        <f>'Uscite dettaglio missioni'!KB42</f>
        <v>91601</v>
      </c>
      <c r="P42" s="13">
        <f>'Uscite dettaglio missioni'!KC42</f>
        <v>91601</v>
      </c>
      <c r="Q42" s="13">
        <f>'Uscite dettaglio missioni'!KD42</f>
        <v>116964.03</v>
      </c>
      <c r="R42" s="13">
        <f>'Uscite dettaglio missioni'!KE42</f>
        <v>131884.67000000001</v>
      </c>
      <c r="S42" s="13">
        <f>'Uscite dettaglio missioni'!KF42</f>
        <v>128841.60000000001</v>
      </c>
      <c r="T42" s="13">
        <f>'Uscite dettaglio missioni'!KG42</f>
        <v>102428.67</v>
      </c>
      <c r="U42" s="13">
        <f>'Uscite dettaglio missioni'!KH42</f>
        <v>119493</v>
      </c>
      <c r="V42" s="13">
        <f>'Uscite dettaglio missioni'!KI42</f>
        <v>122643</v>
      </c>
      <c r="W42" s="13">
        <f>'Uscite dettaglio missioni'!KJ42</f>
        <v>99257.79</v>
      </c>
      <c r="X42" s="13">
        <f>'Uscite dettaglio missioni'!KK42</f>
        <v>120100</v>
      </c>
      <c r="Y42" s="13">
        <f>'Uscite dettaglio missioni'!KL42</f>
        <v>120100</v>
      </c>
      <c r="Z42" s="13">
        <f>'Uscite dettaglio missioni'!KM42</f>
        <v>94753</v>
      </c>
      <c r="AA42" s="13">
        <f>'Uscite dettaglio missioni'!KN42</f>
        <v>122663</v>
      </c>
      <c r="AB42" s="13">
        <f>'Uscite dettaglio missioni'!KO42</f>
        <v>101093</v>
      </c>
      <c r="AC42" s="13">
        <v>70246.28</v>
      </c>
      <c r="AD42" s="13">
        <v>70246.28</v>
      </c>
      <c r="AE42" s="13">
        <v>70246.28</v>
      </c>
      <c r="AF42" s="13">
        <f>'Uscite dettaglio missioni'!KR42</f>
        <v>90800</v>
      </c>
      <c r="AG42" s="13">
        <v>70246.28</v>
      </c>
      <c r="AH42" s="13">
        <v>70246.28</v>
      </c>
      <c r="AI42" s="13">
        <v>70246.28</v>
      </c>
      <c r="AJ42" s="13">
        <v>70246.28</v>
      </c>
      <c r="AK42" s="13">
        <v>70246.28</v>
      </c>
      <c r="AL42" s="13">
        <f>'Uscite dettaglio missioni'!KX42</f>
        <v>99839</v>
      </c>
      <c r="AM42" s="13">
        <f>'Uscite dettaglio missioni'!KY42</f>
        <v>48046.700000000004</v>
      </c>
      <c r="AN42" s="13">
        <f>'Uscite dettaglio missioni'!KZ42</f>
        <v>67836</v>
      </c>
      <c r="AO42" s="13">
        <f>'Uscite dettaglio missioni'!LA42</f>
        <v>0</v>
      </c>
      <c r="AP42" s="13">
        <f>'Uscite dettaglio missioni'!LB42</f>
        <v>0</v>
      </c>
    </row>
    <row r="43" spans="1:42" x14ac:dyDescent="0.25">
      <c r="A43" s="5">
        <v>2126</v>
      </c>
      <c r="B43" s="9" t="s">
        <v>28</v>
      </c>
      <c r="C43" s="13">
        <f>'Uscite dettaglio missioni'!JP43</f>
        <v>0</v>
      </c>
      <c r="D43" s="13">
        <f>'Uscite dettaglio missioni'!JQ43</f>
        <v>0</v>
      </c>
      <c r="E43" s="13">
        <f>'Uscite dettaglio missioni'!JR43</f>
        <v>601.20000000000005</v>
      </c>
      <c r="F43" s="13">
        <f>'Uscite dettaglio missioni'!JS43</f>
        <v>500</v>
      </c>
      <c r="G43" s="13">
        <f>'Uscite dettaglio missioni'!JT43</f>
        <v>2700</v>
      </c>
      <c r="H43" s="13">
        <f>'Uscite dettaglio missioni'!JU43</f>
        <v>2693.09</v>
      </c>
      <c r="I43" s="13">
        <f>'Uscite dettaglio missioni'!JV43</f>
        <v>3278.69</v>
      </c>
      <c r="J43" s="13">
        <f>'Uscite dettaglio missioni'!JW43</f>
        <v>9000</v>
      </c>
      <c r="K43" s="13">
        <f>'Uscite dettaglio missioni'!JX43</f>
        <v>6678.98</v>
      </c>
      <c r="L43" s="13">
        <f>'Uscite dettaglio missioni'!JY43</f>
        <v>6000</v>
      </c>
      <c r="M43" s="13">
        <f>'Uscite dettaglio missioni'!JZ43</f>
        <v>10000</v>
      </c>
      <c r="N43" s="13">
        <f>'Uscite dettaglio missioni'!KA43</f>
        <v>6196.1</v>
      </c>
      <c r="O43" s="13">
        <f>'Uscite dettaglio missioni'!KB43</f>
        <v>4700</v>
      </c>
      <c r="P43" s="13">
        <f>'Uscite dettaglio missioni'!KC43</f>
        <v>4700</v>
      </c>
      <c r="Q43" s="13">
        <f>'Uscite dettaglio missioni'!KD43</f>
        <v>3369.23</v>
      </c>
      <c r="R43" s="13">
        <f>'Uscite dettaglio missioni'!KE43</f>
        <v>4300</v>
      </c>
      <c r="S43" s="13">
        <f>'Uscite dettaglio missioni'!KF43</f>
        <v>4300</v>
      </c>
      <c r="T43" s="13">
        <f>'Uscite dettaglio missioni'!KG43</f>
        <v>4763.41</v>
      </c>
      <c r="U43" s="13">
        <f>'Uscite dettaglio missioni'!KH43</f>
        <v>3800</v>
      </c>
      <c r="V43" s="13">
        <f>'Uscite dettaglio missioni'!KI43</f>
        <v>3800</v>
      </c>
      <c r="W43" s="13">
        <f>'Uscite dettaglio missioni'!KJ43</f>
        <v>0</v>
      </c>
      <c r="X43" s="13">
        <f>'Uscite dettaglio missioni'!KK43</f>
        <v>3800</v>
      </c>
      <c r="Y43" s="13">
        <f>'Uscite dettaglio missioni'!KL43</f>
        <v>3800</v>
      </c>
      <c r="Z43" s="13">
        <f>'Uscite dettaglio missioni'!KM43</f>
        <v>8550.4</v>
      </c>
      <c r="AA43" s="13">
        <f>'Uscite dettaglio missioni'!KN43</f>
        <v>1800</v>
      </c>
      <c r="AB43" s="13">
        <f>'Uscite dettaglio missioni'!KO43</f>
        <v>1800</v>
      </c>
      <c r="AC43" s="13">
        <f>'Uscite dettaglio missioni'!KO43</f>
        <v>1800</v>
      </c>
      <c r="AD43" s="13">
        <f>'Uscite dettaglio missioni'!KP43</f>
        <v>0</v>
      </c>
      <c r="AE43" s="13">
        <f>'Uscite dettaglio missioni'!KQ43</f>
        <v>100</v>
      </c>
      <c r="AF43" s="13">
        <f>'Uscite dettaglio missioni'!KR43</f>
        <v>14371.2</v>
      </c>
      <c r="AG43" s="13">
        <f>'Uscite dettaglio missioni'!KS43</f>
        <v>24763.16</v>
      </c>
      <c r="AH43" s="13">
        <f>'Uscite dettaglio missioni'!KT43</f>
        <v>0</v>
      </c>
      <c r="AI43" s="13">
        <f>'Uscite dettaglio missioni'!KU43</f>
        <v>3670.24</v>
      </c>
      <c r="AJ43" s="13">
        <f>'Uscite dettaglio missioni'!KV43</f>
        <v>12296.92</v>
      </c>
      <c r="AK43" s="13">
        <f>'Uscite dettaglio missioni'!KW43</f>
        <v>18932</v>
      </c>
      <c r="AL43" s="13">
        <f>'Uscite dettaglio missioni'!KX43</f>
        <v>18932</v>
      </c>
      <c r="AM43" s="13">
        <f>'Uscite dettaglio missioni'!KY43</f>
        <v>17523.47</v>
      </c>
      <c r="AN43" s="13">
        <f>'Uscite dettaglio missioni'!KZ43</f>
        <v>60626</v>
      </c>
      <c r="AO43" s="13">
        <f>'Uscite dettaglio missioni'!LA43</f>
        <v>0</v>
      </c>
      <c r="AP43" s="13">
        <f>'Uscite dettaglio missioni'!LB43</f>
        <v>0</v>
      </c>
    </row>
    <row r="44" spans="1:42" x14ac:dyDescent="0.25">
      <c r="A44" s="5">
        <v>2127</v>
      </c>
      <c r="B44" s="9" t="s">
        <v>29</v>
      </c>
      <c r="C44" s="13">
        <f>'Uscite dettaglio missioni'!JP44</f>
        <v>435.93</v>
      </c>
      <c r="D44" s="13">
        <f>'Uscite dettaglio missioni'!JQ44</f>
        <v>435.93</v>
      </c>
      <c r="E44" s="13">
        <f>'Uscite dettaglio missioni'!JR44</f>
        <v>60.5</v>
      </c>
      <c r="F44" s="13">
        <f>'Uscite dettaglio missioni'!JS44</f>
        <v>0</v>
      </c>
      <c r="G44" s="13">
        <f>'Uscite dettaglio missioni'!JT44</f>
        <v>500</v>
      </c>
      <c r="H44" s="13">
        <f>'Uscite dettaglio missioni'!JU44</f>
        <v>452.67</v>
      </c>
      <c r="I44" s="13">
        <f>'Uscite dettaglio missioni'!JV44</f>
        <v>409.84</v>
      </c>
      <c r="J44" s="13">
        <f>'Uscite dettaglio missioni'!JW44</f>
        <v>409.84</v>
      </c>
      <c r="K44" s="13">
        <f>'Uscite dettaglio missioni'!JX44</f>
        <v>0</v>
      </c>
      <c r="L44" s="13">
        <f>'Uscite dettaglio missioni'!JY44</f>
        <v>500</v>
      </c>
      <c r="M44" s="13">
        <f>'Uscite dettaglio missioni'!JZ44</f>
        <v>500</v>
      </c>
      <c r="N44" s="13">
        <f>'Uscite dettaglio missioni'!KA44</f>
        <v>118</v>
      </c>
      <c r="O44" s="13">
        <f>'Uscite dettaglio missioni'!KB44</f>
        <v>500</v>
      </c>
      <c r="P44" s="13">
        <f>'Uscite dettaglio missioni'!KC44</f>
        <v>500</v>
      </c>
      <c r="Q44" s="13">
        <f>'Uscite dettaglio missioni'!KD44</f>
        <v>330</v>
      </c>
      <c r="R44" s="13">
        <f>'Uscite dettaglio missioni'!KE44</f>
        <v>500</v>
      </c>
      <c r="S44" s="13">
        <f>'Uscite dettaglio missioni'!KF44</f>
        <v>500</v>
      </c>
      <c r="T44" s="13">
        <f>'Uscite dettaglio missioni'!KG44</f>
        <v>0</v>
      </c>
      <c r="U44" s="13">
        <f>'Uscite dettaglio missioni'!KH44</f>
        <v>400</v>
      </c>
      <c r="V44" s="13">
        <f>'Uscite dettaglio missioni'!KI44</f>
        <v>400</v>
      </c>
      <c r="W44" s="13">
        <f>'Uscite dettaglio missioni'!KJ44</f>
        <v>351.3</v>
      </c>
      <c r="X44" s="13">
        <f>'Uscite dettaglio missioni'!KK44</f>
        <v>400</v>
      </c>
      <c r="Y44" s="13">
        <f>'Uscite dettaglio missioni'!KL44</f>
        <v>400</v>
      </c>
      <c r="Z44" s="13">
        <f>'Uscite dettaglio missioni'!KM44</f>
        <v>1451.13</v>
      </c>
      <c r="AA44" s="13">
        <f>'Uscite dettaglio missioni'!KN44</f>
        <v>400</v>
      </c>
      <c r="AB44" s="13">
        <f>'Uscite dettaglio missioni'!KO44</f>
        <v>1060</v>
      </c>
      <c r="AC44" s="13">
        <v>1060</v>
      </c>
      <c r="AD44" s="13">
        <v>1060</v>
      </c>
      <c r="AE44" s="13">
        <v>1060</v>
      </c>
      <c r="AF44" s="13">
        <f>'Uscite dettaglio missioni'!KR44</f>
        <v>1200</v>
      </c>
      <c r="AG44" s="13">
        <v>1060</v>
      </c>
      <c r="AH44" s="13">
        <v>1060</v>
      </c>
      <c r="AI44" s="13">
        <v>1060</v>
      </c>
      <c r="AJ44" s="13">
        <v>1060</v>
      </c>
      <c r="AK44" s="13">
        <v>1060</v>
      </c>
      <c r="AL44" s="13">
        <f>'Uscite dettaglio missioni'!KX44</f>
        <v>1800</v>
      </c>
      <c r="AM44" s="13">
        <f>'Uscite dettaglio missioni'!KY44</f>
        <v>55</v>
      </c>
      <c r="AN44" s="13">
        <f>'Uscite dettaglio missioni'!KZ44</f>
        <v>1300</v>
      </c>
      <c r="AO44" s="13">
        <f>'Uscite dettaglio missioni'!LA44</f>
        <v>0</v>
      </c>
      <c r="AP44" s="13">
        <f>'Uscite dettaglio missioni'!LB44</f>
        <v>0</v>
      </c>
    </row>
    <row r="45" spans="1:42" x14ac:dyDescent="0.25">
      <c r="A45" s="5">
        <v>2298</v>
      </c>
      <c r="B45" s="9" t="s">
        <v>30</v>
      </c>
      <c r="C45" s="13">
        <f>'Uscite dettaglio missioni'!JP45</f>
        <v>336077.73</v>
      </c>
      <c r="D45" s="13">
        <f>'Uscite dettaglio missioni'!JQ45</f>
        <v>543716.64</v>
      </c>
      <c r="E45" s="13">
        <f>'Uscite dettaglio missioni'!JR45</f>
        <v>1214393.1800000002</v>
      </c>
      <c r="F45" s="13">
        <f>'Uscite dettaglio missioni'!JS45</f>
        <v>877825</v>
      </c>
      <c r="G45" s="13">
        <f>'Uscite dettaglio missioni'!JT45</f>
        <v>994664.41999999993</v>
      </c>
      <c r="H45" s="13">
        <f>'Uscite dettaglio missioni'!JU45</f>
        <v>929819.16</v>
      </c>
      <c r="I45" s="13">
        <f>'Uscite dettaglio missioni'!JV45</f>
        <v>773155</v>
      </c>
      <c r="J45" s="13">
        <f>'Uscite dettaglio missioni'!JW45</f>
        <v>877038.32000000007</v>
      </c>
      <c r="K45" s="13">
        <f>'Uscite dettaglio missioni'!JX45</f>
        <v>765925.37</v>
      </c>
      <c r="L45" s="13">
        <f>'Uscite dettaglio missioni'!JY45</f>
        <v>569941</v>
      </c>
      <c r="M45" s="13">
        <f>'Uscite dettaglio missioni'!JZ45</f>
        <v>630438</v>
      </c>
      <c r="N45" s="13">
        <f>'Uscite dettaglio missioni'!KA45</f>
        <v>739739.44000000006</v>
      </c>
      <c r="O45" s="13">
        <f>'Uscite dettaglio missioni'!KB45</f>
        <v>1053671</v>
      </c>
      <c r="P45" s="13">
        <f>'Uscite dettaglio missioni'!KC45</f>
        <v>1450671</v>
      </c>
      <c r="Q45" s="13">
        <f>'Uscite dettaglio missioni'!KD45</f>
        <v>1152928.58</v>
      </c>
      <c r="R45" s="13">
        <f>'Uscite dettaglio missioni'!KE45</f>
        <v>867171.01</v>
      </c>
      <c r="S45" s="13">
        <f>'Uscite dettaglio missioni'!KF45</f>
        <v>1564599.46</v>
      </c>
      <c r="T45" s="13">
        <f>'Uscite dettaglio missioni'!KG45</f>
        <v>1562777.03</v>
      </c>
      <c r="U45" s="13">
        <f>'Uscite dettaglio missioni'!KH45</f>
        <v>1226755</v>
      </c>
      <c r="V45" s="13">
        <f>'Uscite dettaglio missioni'!KI45</f>
        <v>1517221.05</v>
      </c>
      <c r="W45" s="13">
        <f>'Uscite dettaglio missioni'!KJ45</f>
        <v>1918270.87</v>
      </c>
      <c r="X45" s="13">
        <f>'Uscite dettaglio missioni'!KK45</f>
        <v>1069310</v>
      </c>
      <c r="Y45" s="13">
        <f>'Uscite dettaglio missioni'!KL45</f>
        <v>1402335</v>
      </c>
      <c r="Z45" s="13">
        <f>'Uscite dettaglio missioni'!KM45</f>
        <v>1742351.2</v>
      </c>
      <c r="AA45" s="13">
        <f>'Uscite dettaglio missioni'!KN45</f>
        <v>1559839</v>
      </c>
      <c r="AB45" s="13">
        <f>'Uscite dettaglio missioni'!KO45</f>
        <v>1679509</v>
      </c>
      <c r="AC45" s="13">
        <v>1597111.09</v>
      </c>
      <c r="AD45" s="13">
        <v>1597111.09</v>
      </c>
      <c r="AE45" s="13">
        <v>1597111.09</v>
      </c>
      <c r="AF45" s="13">
        <f>'Uscite dettaglio missioni'!KR45</f>
        <v>1260290</v>
      </c>
      <c r="AG45" s="13">
        <v>1597111.09</v>
      </c>
      <c r="AH45" s="13">
        <v>1597111.09</v>
      </c>
      <c r="AI45" s="13">
        <v>1597111.09</v>
      </c>
      <c r="AJ45" s="13">
        <v>1597111.09</v>
      </c>
      <c r="AK45" s="13">
        <v>1597111.09</v>
      </c>
      <c r="AL45" s="13">
        <f>'Uscite dettaglio missioni'!KX45</f>
        <v>1980257</v>
      </c>
      <c r="AM45" s="13">
        <f>'Uscite dettaglio missioni'!KY45</f>
        <v>2016726.7200000002</v>
      </c>
      <c r="AN45" s="13">
        <f>'Uscite dettaglio missioni'!KZ45</f>
        <v>1451915</v>
      </c>
      <c r="AO45" s="13">
        <f>'Uscite dettaglio missioni'!LA45</f>
        <v>0</v>
      </c>
      <c r="AP45" s="13">
        <f>'Uscite dettaglio missioni'!LB45</f>
        <v>0</v>
      </c>
    </row>
    <row r="46" spans="1:42" x14ac:dyDescent="0.25">
      <c r="A46" s="5">
        <v>2299</v>
      </c>
      <c r="B46" s="9" t="s">
        <v>316</v>
      </c>
      <c r="C46" s="13">
        <f>'Uscite dettaglio missioni'!JP46</f>
        <v>4131.2</v>
      </c>
      <c r="D46" s="13">
        <f>'Uscite dettaglio missioni'!JQ46</f>
        <v>0</v>
      </c>
      <c r="E46" s="13">
        <f>'Uscite dettaglio missioni'!JR46</f>
        <v>0</v>
      </c>
      <c r="F46" s="13">
        <f>'Uscite dettaglio missioni'!JS46</f>
        <v>0</v>
      </c>
      <c r="G46" s="13">
        <f>'Uscite dettaglio missioni'!JT46</f>
        <v>0</v>
      </c>
      <c r="H46" s="13">
        <f>'Uscite dettaglio missioni'!JU46</f>
        <v>0</v>
      </c>
      <c r="I46" s="13">
        <f>'Uscite dettaglio missioni'!JV46</f>
        <v>0</v>
      </c>
      <c r="J46" s="13">
        <f>'Uscite dettaglio missioni'!JW46</f>
        <v>0</v>
      </c>
      <c r="K46" s="13">
        <f>'Uscite dettaglio missioni'!JX46</f>
        <v>50</v>
      </c>
      <c r="L46" s="13">
        <f>'Uscite dettaglio missioni'!JY46</f>
        <v>0</v>
      </c>
      <c r="M46" s="13">
        <f>'Uscite dettaglio missioni'!JZ46</f>
        <v>0</v>
      </c>
      <c r="N46" s="13">
        <f>'Uscite dettaglio missioni'!KA46</f>
        <v>1000</v>
      </c>
      <c r="O46" s="13">
        <f>'Uscite dettaglio missioni'!KB46</f>
        <v>0</v>
      </c>
      <c r="P46" s="13">
        <f>'Uscite dettaglio missioni'!KC46</f>
        <v>0</v>
      </c>
      <c r="Q46" s="13">
        <f>'Uscite dettaglio missioni'!KD46</f>
        <v>0</v>
      </c>
      <c r="R46" s="13">
        <f>'Uscite dettaglio missioni'!KE46</f>
        <v>0</v>
      </c>
      <c r="S46" s="13">
        <f>'Uscite dettaglio missioni'!KF46</f>
        <v>0</v>
      </c>
      <c r="T46" s="13">
        <f>'Uscite dettaglio missioni'!KG46</f>
        <v>0</v>
      </c>
      <c r="U46" s="13">
        <f>'Uscite dettaglio missioni'!KH46</f>
        <v>0</v>
      </c>
      <c r="V46" s="13">
        <f>'Uscite dettaglio missioni'!KI46</f>
        <v>0</v>
      </c>
      <c r="W46" s="13">
        <f>'Uscite dettaglio missioni'!KJ46</f>
        <v>305</v>
      </c>
      <c r="X46" s="13">
        <f>'Uscite dettaglio missioni'!KK46</f>
        <v>0</v>
      </c>
      <c r="Y46" s="13">
        <f>'Uscite dettaglio missioni'!KL46</f>
        <v>0</v>
      </c>
      <c r="Z46" s="13">
        <f>'Uscite dettaglio missioni'!KM46</f>
        <v>0</v>
      </c>
      <c r="AA46" s="13">
        <f>'Uscite dettaglio missioni'!KN46</f>
        <v>0</v>
      </c>
      <c r="AB46" s="13">
        <f>'Uscite dettaglio missioni'!KO46</f>
        <v>128.85</v>
      </c>
      <c r="AC46" s="13">
        <v>68.150000000000006</v>
      </c>
      <c r="AD46" s="13">
        <v>68.150000000000006</v>
      </c>
      <c r="AE46" s="13">
        <v>68.150000000000006</v>
      </c>
      <c r="AF46" s="13">
        <f>'Uscite dettaglio missioni'!KR46</f>
        <v>17.920000000000002</v>
      </c>
      <c r="AG46" s="13">
        <v>68.150000000000006</v>
      </c>
      <c r="AH46" s="13">
        <v>68.150000000000006</v>
      </c>
      <c r="AI46" s="13">
        <v>68.150000000000006</v>
      </c>
      <c r="AJ46" s="13">
        <v>68.150000000000006</v>
      </c>
      <c r="AK46" s="13">
        <v>68.150000000000006</v>
      </c>
      <c r="AL46" s="13">
        <f>'Uscite dettaglio missioni'!KX46</f>
        <v>0</v>
      </c>
      <c r="AM46" s="13">
        <f>'Uscite dettaglio missioni'!KY46</f>
        <v>0</v>
      </c>
      <c r="AN46" s="13">
        <f>'Uscite dettaglio missioni'!KZ46</f>
        <v>0</v>
      </c>
      <c r="AO46" s="13">
        <f>'Uscite dettaglio missioni'!LA46</f>
        <v>0</v>
      </c>
      <c r="AP46" s="13">
        <f>'Uscite dettaglio missioni'!LB46</f>
        <v>0</v>
      </c>
    </row>
    <row r="47" spans="1:42" ht="20.100000000000001" customHeight="1" x14ac:dyDescent="0.25">
      <c r="A47" s="5">
        <v>3</v>
      </c>
      <c r="B47" s="7" t="s">
        <v>87</v>
      </c>
      <c r="C47" s="11">
        <f>'Uscite dettaglio missioni'!JP47</f>
        <v>7497690.5300000003</v>
      </c>
      <c r="D47" s="11">
        <f>'Uscite dettaglio missioni'!JQ47</f>
        <v>7731787.8900000006</v>
      </c>
      <c r="E47" s="11">
        <f>'Uscite dettaglio missioni'!JR47</f>
        <v>8160425.790000001</v>
      </c>
      <c r="F47" s="11">
        <f>'Uscite dettaglio missioni'!JS47</f>
        <v>5336371</v>
      </c>
      <c r="G47" s="11">
        <f>'Uscite dettaglio missioni'!JT47</f>
        <v>6366882.3300000001</v>
      </c>
      <c r="H47" s="11">
        <f>'Uscite dettaglio missioni'!JU47</f>
        <v>5804756.3700000001</v>
      </c>
      <c r="I47" s="11">
        <f>'Uscite dettaglio missioni'!JV47</f>
        <v>4113519.21</v>
      </c>
      <c r="J47" s="11">
        <f>'Uscite dettaglio missioni'!JW47</f>
        <v>4045232.41</v>
      </c>
      <c r="K47" s="11">
        <f>'Uscite dettaglio missioni'!JX47</f>
        <v>3556593.12</v>
      </c>
      <c r="L47" s="11">
        <f>'Uscite dettaglio missioni'!JY47</f>
        <v>2711438</v>
      </c>
      <c r="M47" s="11">
        <f>'Uscite dettaglio missioni'!JZ47</f>
        <v>4045324.9200000004</v>
      </c>
      <c r="N47" s="11">
        <f>'Uscite dettaglio missioni'!KA47</f>
        <v>2170835.12</v>
      </c>
      <c r="O47" s="11">
        <f>'Uscite dettaglio missioni'!KB47</f>
        <v>4063250</v>
      </c>
      <c r="P47" s="11">
        <f>'Uscite dettaglio missioni'!KC47</f>
        <v>4576078.24</v>
      </c>
      <c r="Q47" s="11">
        <f>'Uscite dettaglio missioni'!KD47</f>
        <v>2652745.7000000002</v>
      </c>
      <c r="R47" s="11">
        <f>'Uscite dettaglio missioni'!KE47</f>
        <v>4836494.7699999996</v>
      </c>
      <c r="S47" s="11">
        <f>'Uscite dettaglio missioni'!KF47</f>
        <v>6008665.5599999996</v>
      </c>
      <c r="T47" s="11">
        <f>'Uscite dettaglio missioni'!KG47</f>
        <v>4517292.66</v>
      </c>
      <c r="U47" s="11">
        <f>'Uscite dettaglio missioni'!KH47</f>
        <v>2179808</v>
      </c>
      <c r="V47" s="11">
        <f>'Uscite dettaglio missioni'!KI47</f>
        <v>8357325.7400000002</v>
      </c>
      <c r="W47" s="11">
        <f>'Uscite dettaglio missioni'!KJ47</f>
        <v>3835494.94</v>
      </c>
      <c r="X47" s="11">
        <f>'Uscite dettaglio missioni'!KK47</f>
        <v>7317650</v>
      </c>
      <c r="Y47" s="11">
        <f>'Uscite dettaglio missioni'!KL47</f>
        <v>6684105</v>
      </c>
      <c r="Z47" s="11">
        <f>'Uscite dettaglio missioni'!KM47</f>
        <v>5043284.0299999993</v>
      </c>
      <c r="AA47" s="11">
        <f>'Uscite dettaglio missioni'!KN47</f>
        <v>1870400</v>
      </c>
      <c r="AB47" s="11">
        <f>'Uscite dettaglio missioni'!KO47</f>
        <v>2803200</v>
      </c>
      <c r="AC47" s="11">
        <f>'Uscite dettaglio missioni'!KO47</f>
        <v>2803200</v>
      </c>
      <c r="AD47" s="11">
        <f>'Uscite dettaglio missioni'!KP47</f>
        <v>2110316.56</v>
      </c>
      <c r="AE47" s="11">
        <f>'Uscite dettaglio missioni'!KQ47</f>
        <v>2512500</v>
      </c>
      <c r="AF47" s="11">
        <f>'Uscite dettaglio missioni'!KR47</f>
        <v>2707109.74</v>
      </c>
      <c r="AG47" s="11">
        <f>'Uscite dettaglio missioni'!KS47</f>
        <v>3098838.1399999997</v>
      </c>
      <c r="AH47" s="11">
        <f>'Uscite dettaglio missioni'!KT47</f>
        <v>2110360</v>
      </c>
      <c r="AI47" s="11">
        <f>'Uscite dettaglio missioni'!KU47</f>
        <v>2414411.25</v>
      </c>
      <c r="AJ47" s="11">
        <f>'Uscite dettaglio missioni'!KV47</f>
        <v>2387401.6100000003</v>
      </c>
      <c r="AK47" s="11">
        <f>'Uscite dettaglio missioni'!KW47</f>
        <v>2565999</v>
      </c>
      <c r="AL47" s="11">
        <f>'Uscite dettaglio missioni'!KX47</f>
        <v>2858949</v>
      </c>
      <c r="AM47" s="11">
        <f>'Uscite dettaglio missioni'!KY47</f>
        <v>2797289.24</v>
      </c>
      <c r="AN47" s="11">
        <f>'Uscite dettaglio missioni'!KZ47</f>
        <v>2530370</v>
      </c>
      <c r="AO47" s="11">
        <f>'Uscite dettaglio missioni'!LA47</f>
        <v>0</v>
      </c>
      <c r="AP47" s="11">
        <f>'Uscite dettaglio missioni'!LB47</f>
        <v>0</v>
      </c>
    </row>
    <row r="48" spans="1:42" ht="15" customHeight="1" x14ac:dyDescent="0.25">
      <c r="A48" s="5">
        <v>31</v>
      </c>
      <c r="B48" s="8" t="s">
        <v>88</v>
      </c>
      <c r="C48" s="12">
        <f>'Uscite dettaglio missioni'!JP48</f>
        <v>2517690.5300000003</v>
      </c>
      <c r="D48" s="12">
        <f>'Uscite dettaglio missioni'!JQ48</f>
        <v>2167653.41</v>
      </c>
      <c r="E48" s="12">
        <f>'Uscite dettaglio missioni'!JR48</f>
        <v>2686805.65</v>
      </c>
      <c r="F48" s="12">
        <f>'Uscite dettaglio missioni'!JS48</f>
        <v>1072996</v>
      </c>
      <c r="G48" s="12">
        <f>'Uscite dettaglio missioni'!JT48</f>
        <v>1163447.33</v>
      </c>
      <c r="H48" s="12">
        <f>'Uscite dettaglio missioni'!JU48</f>
        <v>1197490.99</v>
      </c>
      <c r="I48" s="12">
        <f>'Uscite dettaglio missioni'!JV48</f>
        <v>1082177.7</v>
      </c>
      <c r="J48" s="12">
        <f>'Uscite dettaglio missioni'!JW48</f>
        <v>1024341.9000000001</v>
      </c>
      <c r="K48" s="12">
        <f>'Uscite dettaglio missioni'!JX48</f>
        <v>1026980.4600000002</v>
      </c>
      <c r="L48" s="12">
        <f>'Uscite dettaglio missioni'!JY48</f>
        <v>954612</v>
      </c>
      <c r="M48" s="12">
        <f>'Uscite dettaglio missioni'!JZ48</f>
        <v>1577991.1800000002</v>
      </c>
      <c r="N48" s="12">
        <f>'Uscite dettaglio missioni'!KA48</f>
        <v>919423.58999999985</v>
      </c>
      <c r="O48" s="12">
        <f>'Uscite dettaglio missioni'!KB48</f>
        <v>1712909</v>
      </c>
      <c r="P48" s="12">
        <f>'Uscite dettaglio missioni'!KC48</f>
        <v>1827318.5</v>
      </c>
      <c r="Q48" s="12">
        <f>'Uscite dettaglio missioni'!KD48</f>
        <v>1039236.1399999999</v>
      </c>
      <c r="R48" s="12">
        <f>'Uscite dettaglio missioni'!KE48</f>
        <v>1356523</v>
      </c>
      <c r="S48" s="12">
        <f>'Uscite dettaglio missioni'!KF48</f>
        <v>2132864.5499999998</v>
      </c>
      <c r="T48" s="12">
        <f>'Uscite dettaglio missioni'!KG48</f>
        <v>1481388.2</v>
      </c>
      <c r="U48" s="12">
        <f>'Uscite dettaglio missioni'!KH48</f>
        <v>950000</v>
      </c>
      <c r="V48" s="12">
        <f>'Uscite dettaglio missioni'!KI48</f>
        <v>2243538.56</v>
      </c>
      <c r="W48" s="12">
        <f>'Uscite dettaglio missioni'!KJ48</f>
        <v>2056029.55</v>
      </c>
      <c r="X48" s="12">
        <f>'Uscite dettaglio missioni'!KK48</f>
        <v>1296250</v>
      </c>
      <c r="Y48" s="12">
        <f>'Uscite dettaglio missioni'!KL48</f>
        <v>1782250</v>
      </c>
      <c r="Z48" s="12">
        <f>'Uscite dettaglio missioni'!KM48</f>
        <v>1300495.54</v>
      </c>
      <c r="AA48" s="12">
        <f>'Uscite dettaglio missioni'!KN48</f>
        <v>983400</v>
      </c>
      <c r="AB48" s="12">
        <f>'Uscite dettaglio missioni'!KO48</f>
        <v>1441200</v>
      </c>
      <c r="AC48" s="12">
        <f>'Uscite dettaglio missioni'!KO48</f>
        <v>1441200</v>
      </c>
      <c r="AD48" s="12">
        <f>'Uscite dettaglio missioni'!KP48</f>
        <v>1009630.5</v>
      </c>
      <c r="AE48" s="12">
        <f>'Uscite dettaglio missioni'!KQ48</f>
        <v>840000</v>
      </c>
      <c r="AF48" s="12">
        <f>'Uscite dettaglio missioni'!KR48</f>
        <v>1023650</v>
      </c>
      <c r="AG48" s="12">
        <f>'Uscite dettaglio missioni'!KS48</f>
        <v>1424012.65</v>
      </c>
      <c r="AH48" s="12">
        <f>'Uscite dettaglio missioni'!KT48</f>
        <v>1254000</v>
      </c>
      <c r="AI48" s="12">
        <f>'Uscite dettaglio missioni'!KU48</f>
        <v>1385051.25</v>
      </c>
      <c r="AJ48" s="12">
        <f>'Uscite dettaglio missioni'!KV48</f>
        <v>1418941.54</v>
      </c>
      <c r="AK48" s="12">
        <f>'Uscite dettaglio missioni'!KW48</f>
        <v>1472919</v>
      </c>
      <c r="AL48" s="12">
        <f>'Uscite dettaglio missioni'!KX48</f>
        <v>1532919</v>
      </c>
      <c r="AM48" s="12">
        <f>'Uscite dettaglio missioni'!KY48</f>
        <v>1456682.63</v>
      </c>
      <c r="AN48" s="12">
        <f>'Uscite dettaglio missioni'!KZ48</f>
        <v>1245000</v>
      </c>
      <c r="AO48" s="12">
        <f>'Uscite dettaglio missioni'!LA48</f>
        <v>0</v>
      </c>
      <c r="AP48" s="12">
        <f>'Uscite dettaglio missioni'!LB48</f>
        <v>0</v>
      </c>
    </row>
    <row r="49" spans="1:42" x14ac:dyDescent="0.25">
      <c r="A49" s="5">
        <v>3101</v>
      </c>
      <c r="B49" s="9" t="s">
        <v>357</v>
      </c>
      <c r="C49" s="13">
        <f>'Uscite dettaglio missioni'!JP49</f>
        <v>722271.79</v>
      </c>
      <c r="D49" s="13">
        <f>'Uscite dettaglio missioni'!JQ49</f>
        <v>525049.06999999995</v>
      </c>
      <c r="E49" s="13">
        <f>'Uscite dettaglio missioni'!JR49</f>
        <v>689661.11999999988</v>
      </c>
      <c r="F49" s="13">
        <f>'Uscite dettaglio missioni'!JS49</f>
        <v>0</v>
      </c>
      <c r="G49" s="13">
        <f>'Uscite dettaglio missioni'!JT49</f>
        <v>0</v>
      </c>
      <c r="H49" s="13">
        <f>'Uscite dettaglio missioni'!JU49</f>
        <v>0</v>
      </c>
      <c r="I49" s="13">
        <f>'Uscite dettaglio missioni'!JV49</f>
        <v>0</v>
      </c>
      <c r="J49" s="13">
        <f>'Uscite dettaglio missioni'!JW49</f>
        <v>0</v>
      </c>
      <c r="K49" s="13">
        <f>'Uscite dettaglio missioni'!JX49</f>
        <v>0</v>
      </c>
      <c r="L49" s="13">
        <f>'Uscite dettaglio missioni'!JY49</f>
        <v>0</v>
      </c>
      <c r="M49" s="13">
        <f>'Uscite dettaglio missioni'!JZ49</f>
        <v>0</v>
      </c>
      <c r="N49" s="13">
        <f>'Uscite dettaglio missioni'!KA49</f>
        <v>0</v>
      </c>
      <c r="O49" s="13">
        <f>'Uscite dettaglio missioni'!KB49</f>
        <v>0</v>
      </c>
      <c r="P49" s="13">
        <f>'Uscite dettaglio missioni'!KC49</f>
        <v>0</v>
      </c>
      <c r="Q49" s="13">
        <f>'Uscite dettaglio missioni'!KD49</f>
        <v>0</v>
      </c>
      <c r="R49" s="13">
        <f>'Uscite dettaglio missioni'!KE49</f>
        <v>0</v>
      </c>
      <c r="S49" s="13">
        <f>'Uscite dettaglio missioni'!KF49</f>
        <v>0</v>
      </c>
      <c r="T49" s="13">
        <f>'Uscite dettaglio missioni'!KG49</f>
        <v>0</v>
      </c>
      <c r="U49" s="13">
        <f>'Uscite dettaglio missioni'!KH49</f>
        <v>0</v>
      </c>
      <c r="V49" s="13">
        <f>'Uscite dettaglio missioni'!KI49</f>
        <v>0</v>
      </c>
      <c r="W49" s="13">
        <f>'Uscite dettaglio missioni'!KJ49</f>
        <v>0</v>
      </c>
      <c r="X49" s="13">
        <f>'Uscite dettaglio missioni'!KK49</f>
        <v>0</v>
      </c>
      <c r="Y49" s="13">
        <f>'Uscite dettaglio missioni'!KL49</f>
        <v>0</v>
      </c>
      <c r="Z49" s="13">
        <f>'Uscite dettaglio missioni'!KM49</f>
        <v>0</v>
      </c>
      <c r="AA49" s="13">
        <f>'Uscite dettaglio missioni'!KN49</f>
        <v>0</v>
      </c>
      <c r="AB49" s="13">
        <f>'Uscite dettaglio missioni'!KO49</f>
        <v>0</v>
      </c>
      <c r="AC49" s="13">
        <f>'Uscite dettaglio missioni'!KO49</f>
        <v>0</v>
      </c>
      <c r="AD49" s="13">
        <f>'Uscite dettaglio missioni'!KP49</f>
        <v>0</v>
      </c>
      <c r="AE49" s="13">
        <f>'Uscite dettaglio missioni'!KQ49</f>
        <v>0</v>
      </c>
      <c r="AF49" s="13">
        <f>'Uscite dettaglio missioni'!KR49</f>
        <v>0</v>
      </c>
      <c r="AG49" s="13">
        <f>'Uscite dettaglio missioni'!KS49</f>
        <v>0</v>
      </c>
      <c r="AH49" s="13">
        <f>'Uscite dettaglio missioni'!KT49</f>
        <v>0</v>
      </c>
      <c r="AI49" s="13">
        <f>'Uscite dettaglio missioni'!KU49</f>
        <v>0</v>
      </c>
      <c r="AJ49" s="13">
        <f>'Uscite dettaglio missioni'!KV49</f>
        <v>0</v>
      </c>
      <c r="AK49" s="13">
        <f>'Uscite dettaglio missioni'!KW49</f>
        <v>0</v>
      </c>
      <c r="AL49" s="13">
        <f>'Uscite dettaglio missioni'!KX49</f>
        <v>0</v>
      </c>
      <c r="AM49" s="13">
        <f>'Uscite dettaglio missioni'!KY49</f>
        <v>0</v>
      </c>
      <c r="AN49" s="13">
        <f>'Uscite dettaglio missioni'!KZ49</f>
        <v>0</v>
      </c>
      <c r="AO49" s="13">
        <f>'Uscite dettaglio missioni'!LA49</f>
        <v>0</v>
      </c>
      <c r="AP49" s="13">
        <f>'Uscite dettaglio missioni'!LB49</f>
        <v>0</v>
      </c>
    </row>
    <row r="50" spans="1:42" ht="30" x14ac:dyDescent="0.25">
      <c r="A50" s="5">
        <v>3103</v>
      </c>
      <c r="B50" s="9" t="s">
        <v>31</v>
      </c>
      <c r="C50" s="13">
        <f>'Uscite dettaglio missioni'!JP50</f>
        <v>40000</v>
      </c>
      <c r="D50" s="13">
        <f>'Uscite dettaglio missioni'!JQ50</f>
        <v>187450</v>
      </c>
      <c r="E50" s="13">
        <f>'Uscite dettaglio missioni'!JR50</f>
        <v>227752.11</v>
      </c>
      <c r="F50" s="13">
        <f>'Uscite dettaglio missioni'!JS50</f>
        <v>30000</v>
      </c>
      <c r="G50" s="13">
        <f>'Uscite dettaglio missioni'!JT50</f>
        <v>0</v>
      </c>
      <c r="H50" s="13">
        <f>'Uscite dettaglio missioni'!JU50</f>
        <v>0</v>
      </c>
      <c r="I50" s="13">
        <f>'Uscite dettaglio missioni'!JV50</f>
        <v>0</v>
      </c>
      <c r="J50" s="13">
        <f>'Uscite dettaglio missioni'!JW50</f>
        <v>60000</v>
      </c>
      <c r="K50" s="13">
        <f>'Uscite dettaglio missioni'!JX50</f>
        <v>24699.67</v>
      </c>
      <c r="L50" s="13">
        <f>'Uscite dettaglio missioni'!JY50</f>
        <v>30000</v>
      </c>
      <c r="M50" s="13">
        <f>'Uscite dettaglio missioni'!JZ50</f>
        <v>30000</v>
      </c>
      <c r="N50" s="13">
        <f>'Uscite dettaglio missioni'!KA50</f>
        <v>58945.06</v>
      </c>
      <c r="O50" s="13">
        <f>'Uscite dettaglio missioni'!KB50</f>
        <v>262082</v>
      </c>
      <c r="P50" s="13">
        <f>'Uscite dettaglio missioni'!KC50</f>
        <v>262082</v>
      </c>
      <c r="Q50" s="13">
        <f>'Uscite dettaglio missioni'!KD50</f>
        <v>77565.649999999994</v>
      </c>
      <c r="R50" s="13">
        <f>'Uscite dettaglio missioni'!KE50</f>
        <v>70000</v>
      </c>
      <c r="S50" s="13">
        <f>'Uscite dettaglio missioni'!KF50</f>
        <v>128335</v>
      </c>
      <c r="T50" s="13">
        <f>'Uscite dettaglio missioni'!KG50</f>
        <v>75650.61</v>
      </c>
      <c r="U50" s="13">
        <f>'Uscite dettaglio missioni'!KH50</f>
        <v>70000</v>
      </c>
      <c r="V50" s="13">
        <f>'Uscite dettaglio missioni'!KI50</f>
        <v>71890</v>
      </c>
      <c r="W50" s="13">
        <f>'Uscite dettaglio missioni'!KJ50</f>
        <v>14032.9</v>
      </c>
      <c r="X50" s="13">
        <f>'Uscite dettaglio missioni'!KK50</f>
        <v>15000</v>
      </c>
      <c r="Y50" s="13">
        <f>'Uscite dettaglio missioni'!KL50</f>
        <v>15000</v>
      </c>
      <c r="Z50" s="13">
        <f>'Uscite dettaglio missioni'!KM50</f>
        <v>39370.28</v>
      </c>
      <c r="AA50" s="13">
        <f>'Uscite dettaglio missioni'!KN50</f>
        <v>45000</v>
      </c>
      <c r="AB50" s="13">
        <f>'Uscite dettaglio missioni'!KO50</f>
        <v>45000</v>
      </c>
      <c r="AC50" s="13">
        <v>34100</v>
      </c>
      <c r="AD50" s="13">
        <v>34100</v>
      </c>
      <c r="AE50" s="13">
        <v>34100</v>
      </c>
      <c r="AF50" s="13">
        <f>'Uscite dettaglio missioni'!KR50</f>
        <v>30000</v>
      </c>
      <c r="AG50" s="13">
        <v>34100</v>
      </c>
      <c r="AH50" s="13">
        <v>34100</v>
      </c>
      <c r="AI50" s="13">
        <v>34100</v>
      </c>
      <c r="AJ50" s="13">
        <v>34100</v>
      </c>
      <c r="AK50" s="13">
        <v>34100</v>
      </c>
      <c r="AL50" s="13">
        <f>'Uscite dettaglio missioni'!KX50</f>
        <v>100000</v>
      </c>
      <c r="AM50" s="13">
        <f>'Uscite dettaglio missioni'!KY50</f>
        <v>43985</v>
      </c>
      <c r="AN50" s="13">
        <f>'Uscite dettaglio missioni'!KZ50</f>
        <v>80000</v>
      </c>
      <c r="AO50" s="13">
        <f>'Uscite dettaglio missioni'!LA50</f>
        <v>0</v>
      </c>
      <c r="AP50" s="13">
        <f>'Uscite dettaglio missioni'!LB50</f>
        <v>0</v>
      </c>
    </row>
    <row r="51" spans="1:42" x14ac:dyDescent="0.25">
      <c r="A51" s="5">
        <v>3105</v>
      </c>
      <c r="B51" s="9" t="s">
        <v>358</v>
      </c>
      <c r="C51" s="13">
        <f>'Uscite dettaglio missioni'!JP51</f>
        <v>5000</v>
      </c>
      <c r="D51" s="13">
        <f>'Uscite dettaglio missioni'!JQ51</f>
        <v>21000</v>
      </c>
      <c r="E51" s="13">
        <f>'Uscite dettaglio missioni'!JR51</f>
        <v>24417.5</v>
      </c>
      <c r="F51" s="13">
        <f>'Uscite dettaglio missioni'!JS51</f>
        <v>0</v>
      </c>
      <c r="G51" s="13">
        <f>'Uscite dettaglio missioni'!JT51</f>
        <v>5000</v>
      </c>
      <c r="H51" s="13">
        <f>'Uscite dettaglio missioni'!JU51</f>
        <v>5000</v>
      </c>
      <c r="I51" s="13">
        <f>'Uscite dettaglio missioni'!JV51</f>
        <v>0</v>
      </c>
      <c r="J51" s="13">
        <f>'Uscite dettaglio missioni'!JW51</f>
        <v>0</v>
      </c>
      <c r="K51" s="13">
        <f>'Uscite dettaglio missioni'!JX51</f>
        <v>0</v>
      </c>
      <c r="L51" s="13">
        <f>'Uscite dettaglio missioni'!JY51</f>
        <v>0</v>
      </c>
      <c r="M51" s="13">
        <f>'Uscite dettaglio missioni'!JZ51</f>
        <v>0</v>
      </c>
      <c r="N51" s="13">
        <f>'Uscite dettaglio missioni'!KA51</f>
        <v>0</v>
      </c>
      <c r="O51" s="13">
        <f>'Uscite dettaglio missioni'!KB51</f>
        <v>0</v>
      </c>
      <c r="P51" s="13">
        <f>'Uscite dettaglio missioni'!KC51</f>
        <v>0</v>
      </c>
      <c r="Q51" s="13">
        <f>'Uscite dettaglio missioni'!KD51</f>
        <v>0</v>
      </c>
      <c r="R51" s="13">
        <f>'Uscite dettaglio missioni'!KE51</f>
        <v>0</v>
      </c>
      <c r="S51" s="13">
        <f>'Uscite dettaglio missioni'!KF51</f>
        <v>0</v>
      </c>
      <c r="T51" s="13">
        <f>'Uscite dettaglio missioni'!KG51</f>
        <v>0</v>
      </c>
      <c r="U51" s="13">
        <f>'Uscite dettaglio missioni'!KH51</f>
        <v>10000</v>
      </c>
      <c r="V51" s="13">
        <f>'Uscite dettaglio missioni'!KI51</f>
        <v>20000</v>
      </c>
      <c r="W51" s="13">
        <f>'Uscite dettaglio missioni'!KJ51</f>
        <v>10000</v>
      </c>
      <c r="X51" s="13">
        <f>'Uscite dettaglio missioni'!KK51</f>
        <v>0</v>
      </c>
      <c r="Y51" s="13">
        <f>'Uscite dettaglio missioni'!KL51</f>
        <v>0</v>
      </c>
      <c r="Z51" s="13">
        <f>'Uscite dettaglio missioni'!KM51</f>
        <v>0</v>
      </c>
      <c r="AA51" s="13">
        <f>'Uscite dettaglio missioni'!KN51</f>
        <v>0</v>
      </c>
      <c r="AB51" s="13">
        <f>'Uscite dettaglio missioni'!KO51</f>
        <v>0</v>
      </c>
      <c r="AC51" s="13">
        <f>'Uscite dettaglio missioni'!KO51</f>
        <v>0</v>
      </c>
      <c r="AD51" s="13">
        <f>'Uscite dettaglio missioni'!KP51</f>
        <v>0</v>
      </c>
      <c r="AE51" s="13">
        <f>'Uscite dettaglio missioni'!KQ51</f>
        <v>0</v>
      </c>
      <c r="AF51" s="13">
        <f>'Uscite dettaglio missioni'!KR51</f>
        <v>42700</v>
      </c>
      <c r="AG51" s="13">
        <f>'Uscite dettaglio missioni'!KS51</f>
        <v>42700</v>
      </c>
      <c r="AH51" s="13">
        <f>'Uscite dettaglio missioni'!KT51</f>
        <v>0</v>
      </c>
      <c r="AI51" s="13">
        <f>'Uscite dettaglio missioni'!KU51</f>
        <v>0</v>
      </c>
      <c r="AJ51" s="13">
        <f>'Uscite dettaglio missioni'!KV51</f>
        <v>0</v>
      </c>
      <c r="AK51" s="13">
        <f>'Uscite dettaglio missioni'!KW51</f>
        <v>0</v>
      </c>
      <c r="AL51" s="13">
        <f>'Uscite dettaglio missioni'!KX51</f>
        <v>0</v>
      </c>
      <c r="AM51" s="13">
        <f>'Uscite dettaglio missioni'!KY51</f>
        <v>0</v>
      </c>
      <c r="AN51" s="13">
        <f>'Uscite dettaglio missioni'!KZ51</f>
        <v>225000</v>
      </c>
      <c r="AO51" s="13">
        <f>'Uscite dettaglio missioni'!LA51</f>
        <v>0</v>
      </c>
      <c r="AP51" s="13">
        <f>'Uscite dettaglio missioni'!LB51</f>
        <v>0</v>
      </c>
    </row>
    <row r="52" spans="1:42" x14ac:dyDescent="0.25">
      <c r="A52" s="5">
        <v>3107</v>
      </c>
      <c r="B52" s="9" t="s">
        <v>359</v>
      </c>
      <c r="C52" s="13">
        <f>'Uscite dettaglio missioni'!JP52</f>
        <v>7213.5</v>
      </c>
      <c r="D52" s="13">
        <f>'Uscite dettaglio missioni'!JQ52</f>
        <v>28500</v>
      </c>
      <c r="E52" s="13">
        <f>'Uscite dettaglio missioni'!JR52</f>
        <v>137000</v>
      </c>
      <c r="F52" s="13">
        <f>'Uscite dettaglio missioni'!JS52</f>
        <v>35000</v>
      </c>
      <c r="G52" s="13">
        <f>'Uscite dettaglio missioni'!JT52</f>
        <v>35000</v>
      </c>
      <c r="H52" s="13">
        <f>'Uscite dettaglio missioni'!JU52</f>
        <v>30000</v>
      </c>
      <c r="I52" s="13">
        <f>'Uscite dettaglio missioni'!JV52</f>
        <v>0</v>
      </c>
      <c r="J52" s="13">
        <f>'Uscite dettaglio missioni'!JW52</f>
        <v>0</v>
      </c>
      <c r="K52" s="13">
        <f>'Uscite dettaglio missioni'!JX52</f>
        <v>0</v>
      </c>
      <c r="L52" s="13">
        <f>'Uscite dettaglio missioni'!JY52</f>
        <v>0</v>
      </c>
      <c r="M52" s="13">
        <f>'Uscite dettaglio missioni'!JZ52</f>
        <v>15000</v>
      </c>
      <c r="N52" s="13">
        <f>'Uscite dettaglio missioni'!KA52</f>
        <v>5000</v>
      </c>
      <c r="O52" s="13">
        <f>'Uscite dettaglio missioni'!KB52</f>
        <v>17500</v>
      </c>
      <c r="P52" s="13">
        <f>'Uscite dettaglio missioni'!KC52</f>
        <v>17500</v>
      </c>
      <c r="Q52" s="13">
        <f>'Uscite dettaglio missioni'!KD52</f>
        <v>600</v>
      </c>
      <c r="R52" s="13">
        <f>'Uscite dettaglio missioni'!KE52</f>
        <v>10000</v>
      </c>
      <c r="S52" s="13">
        <f>'Uscite dettaglio missioni'!KF52</f>
        <v>15000</v>
      </c>
      <c r="T52" s="13">
        <f>'Uscite dettaglio missioni'!KG52</f>
        <v>22300</v>
      </c>
      <c r="U52" s="13">
        <f>'Uscite dettaglio missioni'!KH52</f>
        <v>0</v>
      </c>
      <c r="V52" s="13">
        <f>'Uscite dettaglio missioni'!KI52</f>
        <v>87700</v>
      </c>
      <c r="W52" s="13">
        <f>'Uscite dettaglio missioni'!KJ52</f>
        <v>77700</v>
      </c>
      <c r="X52" s="13">
        <f>'Uscite dettaglio missioni'!KK52</f>
        <v>0</v>
      </c>
      <c r="Y52" s="13">
        <f>'Uscite dettaglio missioni'!KL52</f>
        <v>0</v>
      </c>
      <c r="Z52" s="13">
        <f>'Uscite dettaglio missioni'!KM52</f>
        <v>0</v>
      </c>
      <c r="AA52" s="13">
        <f>'Uscite dettaglio missioni'!KN52</f>
        <v>0</v>
      </c>
      <c r="AB52" s="13">
        <f>'Uscite dettaglio missioni'!KO52</f>
        <v>20000</v>
      </c>
      <c r="AC52" s="13">
        <v>1000</v>
      </c>
      <c r="AD52" s="13">
        <v>1000</v>
      </c>
      <c r="AE52" s="13">
        <v>1000</v>
      </c>
      <c r="AF52" s="13">
        <f>'Uscite dettaglio missioni'!KR52</f>
        <v>20000</v>
      </c>
      <c r="AG52" s="13">
        <v>1000</v>
      </c>
      <c r="AH52" s="13">
        <v>1000</v>
      </c>
      <c r="AI52" s="13">
        <v>1000</v>
      </c>
      <c r="AJ52" s="13">
        <v>1000</v>
      </c>
      <c r="AK52" s="13">
        <v>1000</v>
      </c>
      <c r="AL52" s="13">
        <f>'Uscite dettaglio missioni'!KX52</f>
        <v>25000</v>
      </c>
      <c r="AM52" s="13">
        <f>'Uscite dettaglio missioni'!KY52</f>
        <v>8000</v>
      </c>
      <c r="AN52" s="13">
        <f>'Uscite dettaglio missioni'!KZ52</f>
        <v>0</v>
      </c>
      <c r="AO52" s="13">
        <f>'Uscite dettaglio missioni'!LA52</f>
        <v>0</v>
      </c>
      <c r="AP52" s="13">
        <f>'Uscite dettaglio missioni'!LB52</f>
        <v>0</v>
      </c>
    </row>
    <row r="53" spans="1:42" x14ac:dyDescent="0.25">
      <c r="A53" s="5">
        <v>3108</v>
      </c>
      <c r="B53" s="9" t="s">
        <v>360</v>
      </c>
      <c r="C53" s="13">
        <f>'Uscite dettaglio missioni'!JP53</f>
        <v>7850</v>
      </c>
      <c r="D53" s="13">
        <f>'Uscite dettaglio missioni'!JQ53</f>
        <v>0</v>
      </c>
      <c r="E53" s="13">
        <f>'Uscite dettaglio missioni'!JR53</f>
        <v>0</v>
      </c>
      <c r="F53" s="13">
        <f>'Uscite dettaglio missioni'!JS53</f>
        <v>0</v>
      </c>
      <c r="G53" s="13">
        <f>'Uscite dettaglio missioni'!JT53</f>
        <v>0</v>
      </c>
      <c r="H53" s="13">
        <f>'Uscite dettaglio missioni'!JU53</f>
        <v>0</v>
      </c>
      <c r="I53" s="13">
        <f>'Uscite dettaglio missioni'!JV53</f>
        <v>0</v>
      </c>
      <c r="J53" s="13">
        <f>'Uscite dettaglio missioni'!JW53</f>
        <v>0</v>
      </c>
      <c r="K53" s="13">
        <f>'Uscite dettaglio missioni'!JX53</f>
        <v>0</v>
      </c>
      <c r="L53" s="13">
        <f>'Uscite dettaglio missioni'!JY53</f>
        <v>0</v>
      </c>
      <c r="M53" s="13">
        <f>'Uscite dettaglio missioni'!JZ53</f>
        <v>0</v>
      </c>
      <c r="N53" s="13">
        <f>'Uscite dettaglio missioni'!KA53</f>
        <v>0</v>
      </c>
      <c r="O53" s="13">
        <f>'Uscite dettaglio missioni'!KB53</f>
        <v>0</v>
      </c>
      <c r="P53" s="13">
        <f>'Uscite dettaglio missioni'!KC53</f>
        <v>0</v>
      </c>
      <c r="Q53" s="13">
        <f>'Uscite dettaglio missioni'!KD53</f>
        <v>0</v>
      </c>
      <c r="R53" s="13">
        <f>'Uscite dettaglio missioni'!KE53</f>
        <v>0</v>
      </c>
      <c r="S53" s="13">
        <f>'Uscite dettaglio missioni'!KF53</f>
        <v>0</v>
      </c>
      <c r="T53" s="13">
        <f>'Uscite dettaglio missioni'!KG53</f>
        <v>0</v>
      </c>
      <c r="U53" s="13">
        <f>'Uscite dettaglio missioni'!KH53</f>
        <v>0</v>
      </c>
      <c r="V53" s="13">
        <f>'Uscite dettaglio missioni'!KI53</f>
        <v>0</v>
      </c>
      <c r="W53" s="13">
        <f>'Uscite dettaglio missioni'!KJ53</f>
        <v>0</v>
      </c>
      <c r="X53" s="13">
        <f>'Uscite dettaglio missioni'!KK53</f>
        <v>0</v>
      </c>
      <c r="Y53" s="13">
        <f>'Uscite dettaglio missioni'!KL53</f>
        <v>0</v>
      </c>
      <c r="Z53" s="13">
        <f>'Uscite dettaglio missioni'!KM53</f>
        <v>0</v>
      </c>
      <c r="AA53" s="13">
        <f>'Uscite dettaglio missioni'!KN53</f>
        <v>0</v>
      </c>
      <c r="AB53" s="13">
        <f>'Uscite dettaglio missioni'!KO53</f>
        <v>0</v>
      </c>
      <c r="AC53" s="13">
        <f>'Uscite dettaglio missioni'!KO53</f>
        <v>0</v>
      </c>
      <c r="AD53" s="13">
        <f>'Uscite dettaglio missioni'!KP53</f>
        <v>0</v>
      </c>
      <c r="AE53" s="13">
        <f>'Uscite dettaglio missioni'!KQ53</f>
        <v>0</v>
      </c>
      <c r="AF53" s="13">
        <f>'Uscite dettaglio missioni'!KR53</f>
        <v>0</v>
      </c>
      <c r="AG53" s="13">
        <f>'Uscite dettaglio missioni'!KS53</f>
        <v>0</v>
      </c>
      <c r="AH53" s="13">
        <f>'Uscite dettaglio missioni'!KT53</f>
        <v>0</v>
      </c>
      <c r="AI53" s="13">
        <f>'Uscite dettaglio missioni'!KU53</f>
        <v>0</v>
      </c>
      <c r="AJ53" s="13">
        <f>'Uscite dettaglio missioni'!KV53</f>
        <v>0</v>
      </c>
      <c r="AK53" s="13">
        <f>'Uscite dettaglio missioni'!KW53</f>
        <v>0</v>
      </c>
      <c r="AL53" s="13">
        <f>'Uscite dettaglio missioni'!KX53</f>
        <v>0</v>
      </c>
      <c r="AM53" s="13">
        <f>'Uscite dettaglio missioni'!KY53</f>
        <v>0</v>
      </c>
      <c r="AN53" s="13">
        <f>'Uscite dettaglio missioni'!KZ53</f>
        <v>0</v>
      </c>
      <c r="AO53" s="13">
        <f>'Uscite dettaglio missioni'!LA53</f>
        <v>0</v>
      </c>
      <c r="AP53" s="13">
        <f>'Uscite dettaglio missioni'!LB53</f>
        <v>0</v>
      </c>
    </row>
    <row r="54" spans="1:42" x14ac:dyDescent="0.25">
      <c r="A54" s="5">
        <v>3109</v>
      </c>
      <c r="B54" s="9" t="s">
        <v>361</v>
      </c>
      <c r="C54" s="13">
        <f>'Uscite dettaglio missioni'!JP54</f>
        <v>7500</v>
      </c>
      <c r="D54" s="13">
        <f>'Uscite dettaglio missioni'!JQ54</f>
        <v>7500</v>
      </c>
      <c r="E54" s="13">
        <f>'Uscite dettaglio missioni'!JR54</f>
        <v>0</v>
      </c>
      <c r="F54" s="13">
        <f>'Uscite dettaglio missioni'!JS54</f>
        <v>0</v>
      </c>
      <c r="G54" s="13">
        <f>'Uscite dettaglio missioni'!JT54</f>
        <v>0</v>
      </c>
      <c r="H54" s="13">
        <f>'Uscite dettaglio missioni'!JU54</f>
        <v>0</v>
      </c>
      <c r="I54" s="13">
        <f>'Uscite dettaglio missioni'!JV54</f>
        <v>0</v>
      </c>
      <c r="J54" s="13">
        <f>'Uscite dettaglio missioni'!JW54</f>
        <v>0</v>
      </c>
      <c r="K54" s="13">
        <f>'Uscite dettaglio missioni'!JX54</f>
        <v>0</v>
      </c>
      <c r="L54" s="13">
        <f>'Uscite dettaglio missioni'!JY54</f>
        <v>0</v>
      </c>
      <c r="M54" s="13">
        <f>'Uscite dettaglio missioni'!JZ54</f>
        <v>0</v>
      </c>
      <c r="N54" s="13">
        <f>'Uscite dettaglio missioni'!KA54</f>
        <v>0</v>
      </c>
      <c r="O54" s="13">
        <f>'Uscite dettaglio missioni'!KB54</f>
        <v>0</v>
      </c>
      <c r="P54" s="13">
        <f>'Uscite dettaglio missioni'!KC54</f>
        <v>0</v>
      </c>
      <c r="Q54" s="13">
        <f>'Uscite dettaglio missioni'!KD54</f>
        <v>0</v>
      </c>
      <c r="R54" s="13">
        <f>'Uscite dettaglio missioni'!KE54</f>
        <v>0</v>
      </c>
      <c r="S54" s="13">
        <f>'Uscite dettaglio missioni'!KF54</f>
        <v>0</v>
      </c>
      <c r="T54" s="13">
        <f>'Uscite dettaglio missioni'!KG54</f>
        <v>0</v>
      </c>
      <c r="U54" s="13">
        <f>'Uscite dettaglio missioni'!KH54</f>
        <v>0</v>
      </c>
      <c r="V54" s="13">
        <f>'Uscite dettaglio missioni'!KI54</f>
        <v>0</v>
      </c>
      <c r="W54" s="13">
        <f>'Uscite dettaglio missioni'!KJ54</f>
        <v>0</v>
      </c>
      <c r="X54" s="13">
        <f>'Uscite dettaglio missioni'!KK54</f>
        <v>0</v>
      </c>
      <c r="Y54" s="13">
        <f>'Uscite dettaglio missioni'!KL54</f>
        <v>0</v>
      </c>
      <c r="Z54" s="13">
        <f>'Uscite dettaglio missioni'!KM54</f>
        <v>0</v>
      </c>
      <c r="AA54" s="13">
        <f>'Uscite dettaglio missioni'!KN54</f>
        <v>0</v>
      </c>
      <c r="AB54" s="13">
        <f>'Uscite dettaglio missioni'!KO54</f>
        <v>0</v>
      </c>
      <c r="AC54" s="13">
        <f>'Uscite dettaglio missioni'!KO54</f>
        <v>0</v>
      </c>
      <c r="AD54" s="13">
        <f>'Uscite dettaglio missioni'!KP54</f>
        <v>0</v>
      </c>
      <c r="AE54" s="13">
        <f>'Uscite dettaglio missioni'!KQ54</f>
        <v>0</v>
      </c>
      <c r="AF54" s="13">
        <f>'Uscite dettaglio missioni'!KR54</f>
        <v>0</v>
      </c>
      <c r="AG54" s="13">
        <f>'Uscite dettaglio missioni'!KS54</f>
        <v>0</v>
      </c>
      <c r="AH54" s="13">
        <f>'Uscite dettaglio missioni'!KT54</f>
        <v>0</v>
      </c>
      <c r="AI54" s="13">
        <f>'Uscite dettaglio missioni'!KU54</f>
        <v>0</v>
      </c>
      <c r="AJ54" s="13">
        <f>'Uscite dettaglio missioni'!KV54</f>
        <v>0</v>
      </c>
      <c r="AK54" s="13">
        <f>'Uscite dettaglio missioni'!KW54</f>
        <v>0</v>
      </c>
      <c r="AL54" s="13">
        <f>'Uscite dettaglio missioni'!KX54</f>
        <v>0</v>
      </c>
      <c r="AM54" s="13">
        <f>'Uscite dettaglio missioni'!KY54</f>
        <v>0</v>
      </c>
      <c r="AN54" s="13">
        <f>'Uscite dettaglio missioni'!KZ54</f>
        <v>0</v>
      </c>
      <c r="AO54" s="13">
        <f>'Uscite dettaglio missioni'!LA54</f>
        <v>0</v>
      </c>
      <c r="AP54" s="13">
        <f>'Uscite dettaglio missioni'!LB54</f>
        <v>0</v>
      </c>
    </row>
    <row r="55" spans="1:42" x14ac:dyDescent="0.25">
      <c r="A55" s="5">
        <v>3112</v>
      </c>
      <c r="B55" s="9" t="s">
        <v>356</v>
      </c>
      <c r="C55" s="13">
        <f>'Uscite dettaglio missioni'!JP55</f>
        <v>0</v>
      </c>
      <c r="D55" s="13">
        <f>'Uscite dettaglio missioni'!JQ55</f>
        <v>41225.910000000003</v>
      </c>
      <c r="E55" s="13">
        <f>'Uscite dettaglio missioni'!JR55</f>
        <v>28143.99</v>
      </c>
      <c r="F55" s="13">
        <f>'Uscite dettaglio missioni'!JS55</f>
        <v>0</v>
      </c>
      <c r="G55" s="13">
        <f>'Uscite dettaglio missioni'!JT55</f>
        <v>23000</v>
      </c>
      <c r="H55" s="13">
        <f>'Uscite dettaglio missioni'!JU55</f>
        <v>22619.39</v>
      </c>
      <c r="I55" s="13">
        <f>'Uscite dettaglio missioni'!JV55</f>
        <v>13666</v>
      </c>
      <c r="J55" s="13">
        <f>'Uscite dettaglio missioni'!JW55</f>
        <v>11.01</v>
      </c>
      <c r="K55" s="13">
        <f>'Uscite dettaglio missioni'!JX55</f>
        <v>11.01</v>
      </c>
      <c r="L55" s="13">
        <f>'Uscite dettaglio missioni'!JY55</f>
        <v>0</v>
      </c>
      <c r="M55" s="13">
        <f>'Uscite dettaglio missioni'!JZ55</f>
        <v>0</v>
      </c>
      <c r="N55" s="13">
        <f>'Uscite dettaglio missioni'!KA55</f>
        <v>9921</v>
      </c>
      <c r="O55" s="13">
        <f>'Uscite dettaglio missioni'!KB55</f>
        <v>0</v>
      </c>
      <c r="P55" s="13">
        <f>'Uscite dettaglio missioni'!KC55</f>
        <v>0</v>
      </c>
      <c r="Q55" s="13">
        <f>'Uscite dettaglio missioni'!KD55</f>
        <v>0</v>
      </c>
      <c r="R55" s="13">
        <f>'Uscite dettaglio missioni'!KE55</f>
        <v>0</v>
      </c>
      <c r="S55" s="13">
        <f>'Uscite dettaglio missioni'!KF55</f>
        <v>0</v>
      </c>
      <c r="T55" s="13">
        <f>'Uscite dettaglio missioni'!KG55</f>
        <v>0</v>
      </c>
      <c r="U55" s="13">
        <f>'Uscite dettaglio missioni'!KH55</f>
        <v>0</v>
      </c>
      <c r="V55" s="13">
        <f>'Uscite dettaglio missioni'!KI55</f>
        <v>0</v>
      </c>
      <c r="W55" s="13">
        <f>'Uscite dettaglio missioni'!KJ55</f>
        <v>0</v>
      </c>
      <c r="X55" s="13">
        <f>'Uscite dettaglio missioni'!KK55</f>
        <v>0</v>
      </c>
      <c r="Y55" s="13">
        <f>'Uscite dettaglio missioni'!KL55</f>
        <v>0</v>
      </c>
      <c r="Z55" s="13">
        <f>'Uscite dettaglio missioni'!KM55</f>
        <v>4002</v>
      </c>
      <c r="AA55" s="13">
        <f>'Uscite dettaglio missioni'!KN55</f>
        <v>0</v>
      </c>
      <c r="AB55" s="13">
        <f>'Uscite dettaglio missioni'!KO55</f>
        <v>0</v>
      </c>
      <c r="AC55" s="13">
        <f>'Uscite dettaglio missioni'!KO55</f>
        <v>0</v>
      </c>
      <c r="AD55" s="13">
        <f>'Uscite dettaglio missioni'!KP55</f>
        <v>0</v>
      </c>
      <c r="AE55" s="13">
        <f>'Uscite dettaglio missioni'!KQ55</f>
        <v>0</v>
      </c>
      <c r="AF55" s="13">
        <f>'Uscite dettaglio missioni'!KR55</f>
        <v>0</v>
      </c>
      <c r="AG55" s="13">
        <f>'Uscite dettaglio missioni'!KS55</f>
        <v>0</v>
      </c>
      <c r="AH55" s="13">
        <f>'Uscite dettaglio missioni'!KT55</f>
        <v>0</v>
      </c>
      <c r="AI55" s="13">
        <f>'Uscite dettaglio missioni'!KU55</f>
        <v>0</v>
      </c>
      <c r="AJ55" s="13">
        <f>'Uscite dettaglio missioni'!KV55</f>
        <v>0</v>
      </c>
      <c r="AK55" s="13">
        <f>'Uscite dettaglio missioni'!KW55</f>
        <v>0</v>
      </c>
      <c r="AL55" s="13">
        <f>'Uscite dettaglio missioni'!KX55</f>
        <v>0</v>
      </c>
      <c r="AM55" s="13">
        <f>'Uscite dettaglio missioni'!KY55</f>
        <v>0</v>
      </c>
      <c r="AN55" s="13">
        <f>'Uscite dettaglio missioni'!KZ55</f>
        <v>0</v>
      </c>
      <c r="AO55" s="13">
        <f>'Uscite dettaglio missioni'!LA55</f>
        <v>0</v>
      </c>
      <c r="AP55" s="13">
        <f>'Uscite dettaglio missioni'!LB55</f>
        <v>0</v>
      </c>
    </row>
    <row r="56" spans="1:42" ht="30" x14ac:dyDescent="0.25">
      <c r="A56" s="5">
        <v>3113</v>
      </c>
      <c r="B56" s="9" t="s">
        <v>32</v>
      </c>
      <c r="C56" s="13">
        <f>'Uscite dettaglio missioni'!JP56</f>
        <v>619000</v>
      </c>
      <c r="D56" s="13">
        <f>'Uscite dettaglio missioni'!JQ56</f>
        <v>412380</v>
      </c>
      <c r="E56" s="13">
        <f>'Uscite dettaglio missioni'!JR56</f>
        <v>577956</v>
      </c>
      <c r="F56" s="13">
        <f>'Uscite dettaglio missioni'!JS56</f>
        <v>393441</v>
      </c>
      <c r="G56" s="13">
        <f>'Uscite dettaglio missioni'!JT56</f>
        <v>397641.17000000004</v>
      </c>
      <c r="H56" s="13">
        <f>'Uscite dettaglio missioni'!JU56</f>
        <v>381576.03</v>
      </c>
      <c r="I56" s="13">
        <f>'Uscite dettaglio missioni'!JV56</f>
        <v>350000</v>
      </c>
      <c r="J56" s="13">
        <f>'Uscite dettaglio missioni'!JW56</f>
        <v>304832.40000000002</v>
      </c>
      <c r="K56" s="13">
        <f>'Uscite dettaglio missioni'!JX56</f>
        <v>304832.40000000002</v>
      </c>
      <c r="L56" s="13">
        <f>'Uscite dettaglio missioni'!JY56</f>
        <v>280000</v>
      </c>
      <c r="M56" s="13">
        <f>'Uscite dettaglio missioni'!JZ56</f>
        <v>247756.88999999998</v>
      </c>
      <c r="N56" s="13">
        <f>'Uscite dettaglio missioni'!KA56</f>
        <v>247756.88999999998</v>
      </c>
      <c r="O56" s="13">
        <f>'Uscite dettaglio missioni'!KB56</f>
        <v>250000</v>
      </c>
      <c r="P56" s="13">
        <f>'Uscite dettaglio missioni'!KC56</f>
        <v>250000</v>
      </c>
      <c r="Q56" s="13">
        <f>'Uscite dettaglio missioni'!KD56</f>
        <v>229567.14999999997</v>
      </c>
      <c r="R56" s="13">
        <f>'Uscite dettaglio missioni'!KE56</f>
        <v>230000</v>
      </c>
      <c r="S56" s="13">
        <f>'Uscite dettaglio missioni'!KF56</f>
        <v>230000</v>
      </c>
      <c r="T56" s="13">
        <f>'Uscite dettaglio missioni'!KG56</f>
        <v>229327.94</v>
      </c>
      <c r="U56" s="13">
        <f>'Uscite dettaglio missioni'!KH56</f>
        <v>250000</v>
      </c>
      <c r="V56" s="13">
        <f>'Uscite dettaglio missioni'!KI56</f>
        <v>250000</v>
      </c>
      <c r="W56" s="13">
        <f>'Uscite dettaglio missioni'!KJ56</f>
        <v>230865.85</v>
      </c>
      <c r="X56" s="13">
        <f>'Uscite dettaglio missioni'!KK56</f>
        <v>236000</v>
      </c>
      <c r="Y56" s="13">
        <f>'Uscite dettaglio missioni'!KL56</f>
        <v>246000</v>
      </c>
      <c r="Z56" s="13">
        <f>'Uscite dettaglio missioni'!KM56</f>
        <v>225246.77999999997</v>
      </c>
      <c r="AA56" s="13">
        <f>'Uscite dettaglio missioni'!KN56</f>
        <v>240000</v>
      </c>
      <c r="AB56" s="13">
        <f>'Uscite dettaglio missioni'!KO56</f>
        <v>240000</v>
      </c>
      <c r="AC56" s="13">
        <f>'Uscite dettaglio missioni'!KO56</f>
        <v>240000</v>
      </c>
      <c r="AD56" s="13">
        <f>'Uscite dettaglio missioni'!KP56</f>
        <v>0</v>
      </c>
      <c r="AE56" s="13">
        <f>'Uscite dettaglio missioni'!KQ56</f>
        <v>230000</v>
      </c>
      <c r="AF56" s="13">
        <f>'Uscite dettaglio missioni'!KR56</f>
        <v>228650</v>
      </c>
      <c r="AG56" s="13">
        <f>'Uscite dettaglio missioni'!KS56</f>
        <v>463651.91999999993</v>
      </c>
      <c r="AH56" s="13">
        <f>'Uscite dettaglio missioni'!KT56</f>
        <v>250000</v>
      </c>
      <c r="AI56" s="13">
        <f>'Uscite dettaglio missioni'!KU56</f>
        <v>250000</v>
      </c>
      <c r="AJ56" s="13">
        <f>'Uscite dettaglio missioni'!KV56</f>
        <v>244280.02000000002</v>
      </c>
      <c r="AK56" s="13">
        <f>'Uscite dettaglio missioni'!KW56</f>
        <v>297141.18</v>
      </c>
      <c r="AL56" s="13">
        <f>'Uscite dettaglio missioni'!KX56</f>
        <v>297141.18</v>
      </c>
      <c r="AM56" s="13">
        <f>'Uscite dettaglio missioni'!KY56</f>
        <v>252996.59000000003</v>
      </c>
      <c r="AN56" s="13">
        <f>'Uscite dettaglio missioni'!KZ56</f>
        <v>260000</v>
      </c>
      <c r="AO56" s="13">
        <f>'Uscite dettaglio missioni'!LA56</f>
        <v>0</v>
      </c>
      <c r="AP56" s="13">
        <f>'Uscite dettaglio missioni'!LB56</f>
        <v>0</v>
      </c>
    </row>
    <row r="57" spans="1:42" x14ac:dyDescent="0.25">
      <c r="A57" s="5">
        <v>3114</v>
      </c>
      <c r="B57" s="9" t="s">
        <v>33</v>
      </c>
      <c r="C57" s="13">
        <f>'Uscite dettaglio missioni'!JP57</f>
        <v>426855.24</v>
      </c>
      <c r="D57" s="13">
        <f>'Uscite dettaglio missioni'!JQ57</f>
        <v>421673.43</v>
      </c>
      <c r="E57" s="13">
        <f>'Uscite dettaglio missioni'!JR57</f>
        <v>421673.43</v>
      </c>
      <c r="F57" s="13">
        <f>'Uscite dettaglio missioni'!JS57</f>
        <v>274000</v>
      </c>
      <c r="G57" s="13">
        <f>'Uscite dettaglio missioni'!JT57</f>
        <v>273620.14</v>
      </c>
      <c r="H57" s="13">
        <f>'Uscite dettaglio missioni'!JU57</f>
        <v>272480.56999999995</v>
      </c>
      <c r="I57" s="13">
        <f>'Uscite dettaglio missioni'!JV57</f>
        <v>170850</v>
      </c>
      <c r="J57" s="13">
        <f>'Uscite dettaglio missioni'!JW57</f>
        <v>244870.79</v>
      </c>
      <c r="K57" s="13">
        <f>'Uscite dettaglio missioni'!JX57</f>
        <v>244870.79000000004</v>
      </c>
      <c r="L57" s="13">
        <f>'Uscite dettaglio missioni'!JY57</f>
        <v>220000</v>
      </c>
      <c r="M57" s="13">
        <f>'Uscite dettaglio missioni'!JZ57</f>
        <v>275685.26</v>
      </c>
      <c r="N57" s="13">
        <f>'Uscite dettaglio missioni'!KA57</f>
        <v>242685.25</v>
      </c>
      <c r="O57" s="13">
        <f>'Uscite dettaglio missioni'!KB57</f>
        <v>278000</v>
      </c>
      <c r="P57" s="13">
        <f>'Uscite dettaglio missioni'!KC57</f>
        <v>278000</v>
      </c>
      <c r="Q57" s="13">
        <f>'Uscite dettaglio missioni'!KD57</f>
        <v>232677.37</v>
      </c>
      <c r="R57" s="13">
        <f>'Uscite dettaglio missioni'!KE57</f>
        <v>240000</v>
      </c>
      <c r="S57" s="13">
        <f>'Uscite dettaglio missioni'!KF57</f>
        <v>728752.29</v>
      </c>
      <c r="T57" s="13">
        <f>'Uscite dettaglio missioni'!KG57</f>
        <v>212229.04</v>
      </c>
      <c r="U57" s="13">
        <f>'Uscite dettaglio missioni'!KH57</f>
        <v>220000</v>
      </c>
      <c r="V57" s="13">
        <f>'Uscite dettaglio missioni'!KI57</f>
        <v>237620</v>
      </c>
      <c r="W57" s="13">
        <f>'Uscite dettaglio missioni'!KJ57</f>
        <v>237569.83000000002</v>
      </c>
      <c r="X57" s="13">
        <f>'Uscite dettaglio missioni'!KK57</f>
        <v>232600</v>
      </c>
      <c r="Y57" s="13">
        <f>'Uscite dettaglio missioni'!KL57</f>
        <v>242600</v>
      </c>
      <c r="Z57" s="13">
        <f>'Uscite dettaglio missioni'!KM57</f>
        <v>242750.74</v>
      </c>
      <c r="AA57" s="13">
        <f>'Uscite dettaglio missioni'!KN57</f>
        <v>245000</v>
      </c>
      <c r="AB57" s="13">
        <f>'Uscite dettaglio missioni'!KO57</f>
        <v>224450</v>
      </c>
      <c r="AC57" s="13">
        <v>224231.95</v>
      </c>
      <c r="AD57" s="13">
        <v>224231.95</v>
      </c>
      <c r="AE57" s="13">
        <v>224231.95</v>
      </c>
      <c r="AF57" s="13">
        <f>'Uscite dettaglio missioni'!KR57</f>
        <v>225000</v>
      </c>
      <c r="AG57" s="13">
        <v>224231.95</v>
      </c>
      <c r="AH57" s="13">
        <v>224231.95</v>
      </c>
      <c r="AI57" s="13">
        <v>224231.95</v>
      </c>
      <c r="AJ57" s="13">
        <v>224231.95</v>
      </c>
      <c r="AK57" s="13">
        <v>224231.95</v>
      </c>
      <c r="AL57" s="13">
        <f>'Uscite dettaglio missioni'!KX57</f>
        <v>283299.07999999996</v>
      </c>
      <c r="AM57" s="13">
        <f>'Uscite dettaglio missioni'!KY57</f>
        <v>286109.87</v>
      </c>
      <c r="AN57" s="13">
        <f>'Uscite dettaglio missioni'!KZ57</f>
        <v>290000</v>
      </c>
      <c r="AO57" s="13">
        <f>'Uscite dettaglio missioni'!LA57</f>
        <v>0</v>
      </c>
      <c r="AP57" s="13">
        <f>'Uscite dettaglio missioni'!LB57</f>
        <v>0</v>
      </c>
    </row>
    <row r="58" spans="1:42" ht="30" x14ac:dyDescent="0.25">
      <c r="A58" s="5">
        <v>3116</v>
      </c>
      <c r="B58" s="9" t="s">
        <v>34</v>
      </c>
      <c r="C58" s="13">
        <f>'Uscite dettaglio missioni'!JP58</f>
        <v>682000</v>
      </c>
      <c r="D58" s="13">
        <f>'Uscite dettaglio missioni'!JQ58</f>
        <v>522875</v>
      </c>
      <c r="E58" s="13">
        <f>'Uscite dettaglio missioni'!JR58</f>
        <v>580201.5</v>
      </c>
      <c r="F58" s="13">
        <f>'Uscite dettaglio missioni'!JS58</f>
        <v>340555</v>
      </c>
      <c r="G58" s="13">
        <f>'Uscite dettaglio missioni'!JT58</f>
        <v>429186.02</v>
      </c>
      <c r="H58" s="13">
        <f>'Uscite dettaglio missioni'!JU58</f>
        <v>485815</v>
      </c>
      <c r="I58" s="13">
        <f>'Uscite dettaglio missioni'!JV58</f>
        <v>547661.69999999995</v>
      </c>
      <c r="J58" s="13">
        <f>'Uscite dettaglio missioni'!JW58</f>
        <v>414627.70000000007</v>
      </c>
      <c r="K58" s="13">
        <f>'Uscite dettaglio missioni'!JX58</f>
        <v>452566.59</v>
      </c>
      <c r="L58" s="13">
        <f>'Uscite dettaglio missioni'!JY58</f>
        <v>424612</v>
      </c>
      <c r="M58" s="13">
        <f>'Uscite dettaglio missioni'!JZ58</f>
        <v>1009549.0300000001</v>
      </c>
      <c r="N58" s="13">
        <f>'Uscite dettaglio missioni'!KA58</f>
        <v>355115.38999999996</v>
      </c>
      <c r="O58" s="13">
        <f>'Uscite dettaglio missioni'!KB58</f>
        <v>905327</v>
      </c>
      <c r="P58" s="13">
        <f>'Uscite dettaglio missioni'!KC58</f>
        <v>1019736.5</v>
      </c>
      <c r="Q58" s="13">
        <f>'Uscite dettaglio missioni'!KD58</f>
        <v>498825.97</v>
      </c>
      <c r="R58" s="13">
        <f>'Uscite dettaglio missioni'!KE58</f>
        <v>806523</v>
      </c>
      <c r="S58" s="13">
        <f>'Uscite dettaglio missioni'!KF58</f>
        <v>1030777.26</v>
      </c>
      <c r="T58" s="13">
        <f>'Uscite dettaglio missioni'!KG58</f>
        <v>891880.61</v>
      </c>
      <c r="U58" s="13">
        <f>'Uscite dettaglio missioni'!KH58</f>
        <v>400000</v>
      </c>
      <c r="V58" s="13">
        <f>'Uscite dettaglio missioni'!KI58</f>
        <v>1576328.56</v>
      </c>
      <c r="W58" s="13">
        <f>'Uscite dettaglio missioni'!KJ58</f>
        <v>1485860.97</v>
      </c>
      <c r="X58" s="13">
        <f>'Uscite dettaglio missioni'!KK58</f>
        <v>812650</v>
      </c>
      <c r="Y58" s="13">
        <f>'Uscite dettaglio missioni'!KL58</f>
        <v>1278650</v>
      </c>
      <c r="Z58" s="13">
        <f>'Uscite dettaglio missioni'!KM58</f>
        <v>739125.74</v>
      </c>
      <c r="AA58" s="13">
        <f>'Uscite dettaglio missioni'!KN58</f>
        <v>453400</v>
      </c>
      <c r="AB58" s="13">
        <f>'Uscite dettaglio missioni'!KO58</f>
        <v>852250</v>
      </c>
      <c r="AC58" s="13">
        <v>690798.55</v>
      </c>
      <c r="AD58" s="13">
        <v>690798.55</v>
      </c>
      <c r="AE58" s="13">
        <v>690798.55</v>
      </c>
      <c r="AF58" s="13">
        <f>'Uscite dettaglio missioni'!KR58</f>
        <v>477300</v>
      </c>
      <c r="AG58" s="13">
        <v>690798.55</v>
      </c>
      <c r="AH58" s="13">
        <v>690798.55</v>
      </c>
      <c r="AI58" s="13">
        <v>690798.55</v>
      </c>
      <c r="AJ58" s="13">
        <v>690798.55</v>
      </c>
      <c r="AK58" s="13">
        <v>690798.55</v>
      </c>
      <c r="AL58" s="13">
        <f>'Uscite dettaglio missioni'!KX58</f>
        <v>809139.74</v>
      </c>
      <c r="AM58" s="13">
        <f>'Uscite dettaglio missioni'!KY58</f>
        <v>865591.16999999993</v>
      </c>
      <c r="AN58" s="13">
        <f>'Uscite dettaglio missioni'!KZ58</f>
        <v>390000</v>
      </c>
      <c r="AO58" s="13">
        <f>'Uscite dettaglio missioni'!LA58</f>
        <v>0</v>
      </c>
      <c r="AP58" s="13">
        <f>'Uscite dettaglio missioni'!LB58</f>
        <v>0</v>
      </c>
    </row>
    <row r="59" spans="1:42" x14ac:dyDescent="0.25">
      <c r="A59" s="5">
        <v>3125</v>
      </c>
      <c r="B59" s="9" t="s">
        <v>411</v>
      </c>
      <c r="C59" s="13">
        <f>'Uscite dettaglio missioni'!JP59</f>
        <v>0</v>
      </c>
      <c r="D59" s="13">
        <f>'Uscite dettaglio missioni'!JQ59</f>
        <v>0</v>
      </c>
      <c r="E59" s="13">
        <f>'Uscite dettaglio missioni'!JR59</f>
        <v>0</v>
      </c>
      <c r="F59" s="13">
        <f>'Uscite dettaglio missioni'!JS59</f>
        <v>0</v>
      </c>
      <c r="G59" s="13">
        <f>'Uscite dettaglio missioni'!JT59</f>
        <v>0</v>
      </c>
      <c r="H59" s="13">
        <f>'Uscite dettaglio missioni'!JU59</f>
        <v>0</v>
      </c>
      <c r="I59" s="13">
        <f>'Uscite dettaglio missioni'!JV59</f>
        <v>0</v>
      </c>
      <c r="J59" s="13">
        <f>'Uscite dettaglio missioni'!JW59</f>
        <v>0</v>
      </c>
      <c r="K59" s="13">
        <f>'Uscite dettaglio missioni'!JX59</f>
        <v>0</v>
      </c>
      <c r="L59" s="13">
        <f>'Uscite dettaglio missioni'!JY59</f>
        <v>0</v>
      </c>
      <c r="M59" s="13">
        <f>'Uscite dettaglio missioni'!JZ59</f>
        <v>0</v>
      </c>
      <c r="N59" s="13">
        <f>'Uscite dettaglio missioni'!KA59</f>
        <v>0</v>
      </c>
      <c r="O59" s="13">
        <f>'Uscite dettaglio missioni'!KB59</f>
        <v>0</v>
      </c>
      <c r="P59" s="13">
        <f>'Uscite dettaglio missioni'!KC59</f>
        <v>0</v>
      </c>
      <c r="Q59" s="13">
        <f>'Uscite dettaglio missioni'!KD59</f>
        <v>0</v>
      </c>
      <c r="R59" s="13">
        <f>'Uscite dettaglio missioni'!KE59</f>
        <v>0</v>
      </c>
      <c r="S59" s="13">
        <f>'Uscite dettaglio missioni'!KF59</f>
        <v>0</v>
      </c>
      <c r="T59" s="13">
        <f>'Uscite dettaglio missioni'!KG59</f>
        <v>50000</v>
      </c>
      <c r="U59" s="13">
        <f>'Uscite dettaglio missioni'!KH59</f>
        <v>0</v>
      </c>
      <c r="V59" s="13">
        <f>'Uscite dettaglio missioni'!KI59</f>
        <v>0</v>
      </c>
      <c r="W59" s="13">
        <f>'Uscite dettaglio missioni'!KJ59</f>
        <v>0</v>
      </c>
      <c r="X59" s="13">
        <f>'Uscite dettaglio missioni'!KK59</f>
        <v>0</v>
      </c>
      <c r="Y59" s="13">
        <f>'Uscite dettaglio missioni'!KL59</f>
        <v>0</v>
      </c>
      <c r="Z59" s="13">
        <f>'Uscite dettaglio missioni'!KM59</f>
        <v>50000</v>
      </c>
      <c r="AA59" s="13">
        <f>'Uscite dettaglio missioni'!KN59</f>
        <v>0</v>
      </c>
      <c r="AB59" s="13">
        <f>'Uscite dettaglio missioni'!KO59</f>
        <v>59500</v>
      </c>
      <c r="AC59" s="13">
        <v>59500</v>
      </c>
      <c r="AD59" s="13">
        <v>59500</v>
      </c>
      <c r="AE59" s="13">
        <v>59500</v>
      </c>
      <c r="AF59" s="13">
        <f>'Uscite dettaglio missioni'!KR59</f>
        <v>0</v>
      </c>
      <c r="AG59" s="13">
        <v>59500</v>
      </c>
      <c r="AH59" s="13">
        <v>59500</v>
      </c>
      <c r="AI59" s="13">
        <v>59500</v>
      </c>
      <c r="AJ59" s="13">
        <v>59500</v>
      </c>
      <c r="AK59" s="13">
        <v>59500</v>
      </c>
      <c r="AL59" s="13">
        <f>'Uscite dettaglio missioni'!KX59</f>
        <v>18339</v>
      </c>
      <c r="AM59" s="13">
        <f>'Uscite dettaglio missioni'!KY59</f>
        <v>0</v>
      </c>
      <c r="AN59" s="13">
        <f>'Uscite dettaglio missioni'!KZ59</f>
        <v>0</v>
      </c>
      <c r="AO59" s="13">
        <f>'Uscite dettaglio missioni'!LA59</f>
        <v>0</v>
      </c>
      <c r="AP59" s="13">
        <f>'Uscite dettaglio missioni'!LB59</f>
        <v>0</v>
      </c>
    </row>
    <row r="60" spans="1:42" ht="15" customHeight="1" x14ac:dyDescent="0.25">
      <c r="A60" s="5">
        <v>32</v>
      </c>
      <c r="B60" s="8" t="s">
        <v>89</v>
      </c>
      <c r="C60" s="12">
        <f>'Uscite dettaglio missioni'!JP60</f>
        <v>4980000</v>
      </c>
      <c r="D60" s="12">
        <f>'Uscite dettaglio missioni'!JQ60</f>
        <v>5564134.4800000004</v>
      </c>
      <c r="E60" s="12">
        <f>'Uscite dettaglio missioni'!JR60</f>
        <v>5473620.1400000006</v>
      </c>
      <c r="F60" s="12">
        <f>'Uscite dettaglio missioni'!JS60</f>
        <v>4263375</v>
      </c>
      <c r="G60" s="12">
        <f>'Uscite dettaglio missioni'!JT60</f>
        <v>5203435</v>
      </c>
      <c r="H60" s="12">
        <f>'Uscite dettaglio missioni'!JU60</f>
        <v>4607265.38</v>
      </c>
      <c r="I60" s="12">
        <f>'Uscite dettaglio missioni'!JV60</f>
        <v>3031341.51</v>
      </c>
      <c r="J60" s="12">
        <f>'Uscite dettaglio missioni'!JW60</f>
        <v>3020890.51</v>
      </c>
      <c r="K60" s="12">
        <f>'Uscite dettaglio missioni'!JX60</f>
        <v>2529612.66</v>
      </c>
      <c r="L60" s="12">
        <f>'Uscite dettaglio missioni'!JY60</f>
        <v>1756826</v>
      </c>
      <c r="M60" s="12">
        <f>'Uscite dettaglio missioni'!JZ60</f>
        <v>2467333.7400000002</v>
      </c>
      <c r="N60" s="12">
        <f>'Uscite dettaglio missioni'!KA60</f>
        <v>1251411.53</v>
      </c>
      <c r="O60" s="12">
        <f>'Uscite dettaglio missioni'!KB60</f>
        <v>2350341</v>
      </c>
      <c r="P60" s="12">
        <f>'Uscite dettaglio missioni'!KC60</f>
        <v>2748759.74</v>
      </c>
      <c r="Q60" s="12">
        <f>'Uscite dettaglio missioni'!KD60</f>
        <v>1613509.56</v>
      </c>
      <c r="R60" s="12">
        <f>'Uscite dettaglio missioni'!KE60</f>
        <v>3479971.77</v>
      </c>
      <c r="S60" s="12">
        <f>'Uscite dettaglio missioni'!KF60</f>
        <v>3875801.01</v>
      </c>
      <c r="T60" s="12">
        <f>'Uscite dettaglio missioni'!KG60</f>
        <v>3035904.4600000004</v>
      </c>
      <c r="U60" s="12">
        <f>'Uscite dettaglio missioni'!KH60</f>
        <v>1229808</v>
      </c>
      <c r="V60" s="12">
        <f>'Uscite dettaglio missioni'!KI60</f>
        <v>6113787.1799999997</v>
      </c>
      <c r="W60" s="12">
        <f>'Uscite dettaglio missioni'!KJ60</f>
        <v>1779465.39</v>
      </c>
      <c r="X60" s="12">
        <f>'Uscite dettaglio missioni'!KK60</f>
        <v>6021400</v>
      </c>
      <c r="Y60" s="12">
        <f>'Uscite dettaglio missioni'!KL60</f>
        <v>4901855</v>
      </c>
      <c r="Z60" s="12">
        <f>'Uscite dettaglio missioni'!KM60</f>
        <v>3742788.4899999998</v>
      </c>
      <c r="AA60" s="12">
        <f>'Uscite dettaglio missioni'!KN60</f>
        <v>887000</v>
      </c>
      <c r="AB60" s="12">
        <f>'Uscite dettaglio missioni'!KO60</f>
        <v>1362000</v>
      </c>
      <c r="AC60" s="12">
        <f>'Uscite dettaglio missioni'!KO60</f>
        <v>1362000</v>
      </c>
      <c r="AD60" s="12">
        <f>'Uscite dettaglio missioni'!KP60</f>
        <v>1100686.06</v>
      </c>
      <c r="AE60" s="12">
        <f>'Uscite dettaglio missioni'!KQ60</f>
        <v>1672500</v>
      </c>
      <c r="AF60" s="12">
        <f>'Uscite dettaglio missioni'!KR60</f>
        <v>1683459.74</v>
      </c>
      <c r="AG60" s="12">
        <f>'Uscite dettaglio missioni'!KS60</f>
        <v>1674825.49</v>
      </c>
      <c r="AH60" s="12">
        <f>'Uscite dettaglio missioni'!KT60</f>
        <v>856360</v>
      </c>
      <c r="AI60" s="12">
        <f>'Uscite dettaglio missioni'!KU60</f>
        <v>1029360</v>
      </c>
      <c r="AJ60" s="12">
        <f>'Uscite dettaglio missioni'!KV60</f>
        <v>968460.07000000007</v>
      </c>
      <c r="AK60" s="12">
        <f>'Uscite dettaglio missioni'!KW60</f>
        <v>1093080</v>
      </c>
      <c r="AL60" s="12">
        <f>'Uscite dettaglio missioni'!KX60</f>
        <v>1326030</v>
      </c>
      <c r="AM60" s="12">
        <f>'Uscite dettaglio missioni'!KY60</f>
        <v>1340606.6100000001</v>
      </c>
      <c r="AN60" s="12">
        <f>'Uscite dettaglio missioni'!KZ60</f>
        <v>1285370</v>
      </c>
      <c r="AO60" s="12">
        <f>'Uscite dettaglio missioni'!LA60</f>
        <v>0</v>
      </c>
      <c r="AP60" s="12">
        <f>'Uscite dettaglio missioni'!LB60</f>
        <v>0</v>
      </c>
    </row>
    <row r="61" spans="1:42" x14ac:dyDescent="0.25">
      <c r="A61" s="5">
        <v>3201</v>
      </c>
      <c r="B61" s="9" t="s">
        <v>259</v>
      </c>
      <c r="C61" s="13">
        <f>'Uscite dettaglio missioni'!JP61</f>
        <v>0</v>
      </c>
      <c r="D61" s="13">
        <f>'Uscite dettaglio missioni'!JQ61</f>
        <v>0</v>
      </c>
      <c r="E61" s="13">
        <f>'Uscite dettaglio missioni'!JR61</f>
        <v>0</v>
      </c>
      <c r="F61" s="13">
        <f>'Uscite dettaglio missioni'!JS61</f>
        <v>0</v>
      </c>
      <c r="G61" s="13">
        <f>'Uscite dettaglio missioni'!JT61</f>
        <v>0</v>
      </c>
      <c r="H61" s="13">
        <f>'Uscite dettaglio missioni'!JU61</f>
        <v>0</v>
      </c>
      <c r="I61" s="13">
        <f>'Uscite dettaglio missioni'!JV61</f>
        <v>0</v>
      </c>
      <c r="J61" s="13">
        <f>'Uscite dettaglio missioni'!JW61</f>
        <v>0</v>
      </c>
      <c r="K61" s="13">
        <f>'Uscite dettaglio missioni'!JX61</f>
        <v>0</v>
      </c>
      <c r="L61" s="13">
        <f>'Uscite dettaglio missioni'!JY61</f>
        <v>0</v>
      </c>
      <c r="M61" s="13">
        <f>'Uscite dettaglio missioni'!JZ61</f>
        <v>0</v>
      </c>
      <c r="N61" s="13">
        <f>'Uscite dettaglio missioni'!KA61</f>
        <v>0</v>
      </c>
      <c r="O61" s="13">
        <f>'Uscite dettaglio missioni'!KB61</f>
        <v>0</v>
      </c>
      <c r="P61" s="13">
        <f>'Uscite dettaglio missioni'!KC61</f>
        <v>0</v>
      </c>
      <c r="Q61" s="13">
        <f>'Uscite dettaglio missioni'!KD61</f>
        <v>0</v>
      </c>
      <c r="R61" s="13">
        <f>'Uscite dettaglio missioni'!KE61</f>
        <v>0</v>
      </c>
      <c r="S61" s="13">
        <f>'Uscite dettaglio missioni'!KF61</f>
        <v>0</v>
      </c>
      <c r="T61" s="13">
        <f>'Uscite dettaglio missioni'!KG61</f>
        <v>0</v>
      </c>
      <c r="U61" s="13">
        <f>'Uscite dettaglio missioni'!KH61</f>
        <v>0</v>
      </c>
      <c r="V61" s="13">
        <f>'Uscite dettaglio missioni'!KI61</f>
        <v>0</v>
      </c>
      <c r="W61" s="13">
        <f>'Uscite dettaglio missioni'!KJ61</f>
        <v>0</v>
      </c>
      <c r="X61" s="13">
        <f>'Uscite dettaglio missioni'!KK61</f>
        <v>0</v>
      </c>
      <c r="Y61" s="13">
        <f>'Uscite dettaglio missioni'!KL61</f>
        <v>0</v>
      </c>
      <c r="Z61" s="13">
        <f>'Uscite dettaglio missioni'!KM61</f>
        <v>0</v>
      </c>
      <c r="AA61" s="13">
        <f>'Uscite dettaglio missioni'!KN61</f>
        <v>0</v>
      </c>
      <c r="AB61" s="13">
        <f>'Uscite dettaglio missioni'!KO61</f>
        <v>0</v>
      </c>
      <c r="AC61" s="13">
        <f>'Uscite dettaglio missioni'!KO61</f>
        <v>0</v>
      </c>
      <c r="AD61" s="13">
        <f>'Uscite dettaglio missioni'!KP61</f>
        <v>0</v>
      </c>
      <c r="AE61" s="13">
        <f>'Uscite dettaglio missioni'!KQ61</f>
        <v>0</v>
      </c>
      <c r="AF61" s="13">
        <f>'Uscite dettaglio missioni'!KR61</f>
        <v>0</v>
      </c>
      <c r="AG61" s="13">
        <f>'Uscite dettaglio missioni'!KS61</f>
        <v>0</v>
      </c>
      <c r="AH61" s="13">
        <f>'Uscite dettaglio missioni'!KT61</f>
        <v>0</v>
      </c>
      <c r="AI61" s="13">
        <f>'Uscite dettaglio missioni'!KU61</f>
        <v>0</v>
      </c>
      <c r="AJ61" s="13">
        <f>'Uscite dettaglio missioni'!KV61</f>
        <v>0</v>
      </c>
      <c r="AK61" s="13">
        <f>'Uscite dettaglio missioni'!KW61</f>
        <v>0</v>
      </c>
      <c r="AL61" s="13">
        <f>'Uscite dettaglio missioni'!KX61</f>
        <v>0</v>
      </c>
      <c r="AM61" s="13">
        <f>'Uscite dettaglio missioni'!KY61</f>
        <v>0</v>
      </c>
      <c r="AN61" s="13">
        <f>'Uscite dettaglio missioni'!KZ61</f>
        <v>0</v>
      </c>
      <c r="AO61" s="13">
        <f>'Uscite dettaglio missioni'!LA61</f>
        <v>0</v>
      </c>
      <c r="AP61" s="13">
        <f>'Uscite dettaglio missioni'!LB61</f>
        <v>0</v>
      </c>
    </row>
    <row r="62" spans="1:42" x14ac:dyDescent="0.25">
      <c r="A62" s="5">
        <v>3202</v>
      </c>
      <c r="B62" s="9" t="s">
        <v>354</v>
      </c>
      <c r="C62" s="13">
        <f>'Uscite dettaglio missioni'!JP62</f>
        <v>1100000</v>
      </c>
      <c r="D62" s="13">
        <f>'Uscite dettaglio missioni'!JQ62</f>
        <v>1524709.35</v>
      </c>
      <c r="E62" s="13">
        <f>'Uscite dettaglio missioni'!JR62</f>
        <v>1275175.06</v>
      </c>
      <c r="F62" s="13">
        <f>'Uscite dettaglio missioni'!JS62</f>
        <v>881925</v>
      </c>
      <c r="G62" s="13">
        <f>'Uscite dettaglio missioni'!JT62</f>
        <v>881925</v>
      </c>
      <c r="H62" s="13">
        <f>'Uscite dettaglio missioni'!JU62</f>
        <v>611949.23</v>
      </c>
      <c r="I62" s="13">
        <f>'Uscite dettaglio missioni'!JV62</f>
        <v>672000</v>
      </c>
      <c r="J62" s="13">
        <f>'Uscite dettaglio missioni'!JW62</f>
        <v>550000</v>
      </c>
      <c r="K62" s="13">
        <f>'Uscite dettaglio missioni'!JX62</f>
        <v>439600</v>
      </c>
      <c r="L62" s="13">
        <f>'Uscite dettaglio missioni'!JY62</f>
        <v>600000</v>
      </c>
      <c r="M62" s="13">
        <f>'Uscite dettaglio missioni'!JZ62</f>
        <v>600000</v>
      </c>
      <c r="N62" s="13">
        <f>'Uscite dettaglio missioni'!KA62</f>
        <v>343000</v>
      </c>
      <c r="O62" s="13">
        <f>'Uscite dettaglio missioni'!KB62</f>
        <v>0</v>
      </c>
      <c r="P62" s="13">
        <f>'Uscite dettaglio missioni'!KC62</f>
        <v>0</v>
      </c>
      <c r="Q62" s="13">
        <f>'Uscite dettaglio missioni'!KD62</f>
        <v>177494.28</v>
      </c>
      <c r="R62" s="13">
        <f>'Uscite dettaglio missioni'!KE62</f>
        <v>815000</v>
      </c>
      <c r="S62" s="13">
        <f>'Uscite dettaglio missioni'!KF62</f>
        <v>387500</v>
      </c>
      <c r="T62" s="13">
        <f>'Uscite dettaglio missioni'!KG62</f>
        <v>387500</v>
      </c>
      <c r="U62" s="13">
        <f>'Uscite dettaglio missioni'!KH62</f>
        <v>0</v>
      </c>
      <c r="V62" s="13">
        <f>'Uscite dettaglio missioni'!KI62</f>
        <v>4188.66</v>
      </c>
      <c r="W62" s="13">
        <f>'Uscite dettaglio missioni'!KJ62</f>
        <v>4188.66</v>
      </c>
      <c r="X62" s="13">
        <f>'Uscite dettaglio missioni'!KK62</f>
        <v>0</v>
      </c>
      <c r="Y62" s="13">
        <f>'Uscite dettaglio missioni'!KL62</f>
        <v>0</v>
      </c>
      <c r="Z62" s="13">
        <f>'Uscite dettaglio missioni'!KM62</f>
        <v>0</v>
      </c>
      <c r="AA62" s="13">
        <f>'Uscite dettaglio missioni'!KN62</f>
        <v>0</v>
      </c>
      <c r="AB62" s="13">
        <f>'Uscite dettaglio missioni'!KO62</f>
        <v>0</v>
      </c>
      <c r="AC62" s="13">
        <f>'Uscite dettaglio missioni'!KO62</f>
        <v>0</v>
      </c>
      <c r="AD62" s="13">
        <f>'Uscite dettaglio missioni'!KP62</f>
        <v>0</v>
      </c>
      <c r="AE62" s="13">
        <f>'Uscite dettaglio missioni'!KQ62</f>
        <v>0</v>
      </c>
      <c r="AF62" s="13">
        <f>'Uscite dettaglio missioni'!KR62</f>
        <v>0</v>
      </c>
      <c r="AG62" s="13">
        <f>'Uscite dettaglio missioni'!KS62</f>
        <v>0</v>
      </c>
      <c r="AH62" s="13">
        <f>'Uscite dettaglio missioni'!KT62</f>
        <v>0</v>
      </c>
      <c r="AI62" s="13">
        <f>'Uscite dettaglio missioni'!KU62</f>
        <v>0</v>
      </c>
      <c r="AJ62" s="13">
        <f>'Uscite dettaglio missioni'!KV62</f>
        <v>0</v>
      </c>
      <c r="AK62" s="13">
        <f>'Uscite dettaglio missioni'!KW62</f>
        <v>0</v>
      </c>
      <c r="AL62" s="13">
        <f>'Uscite dettaglio missioni'!KX62</f>
        <v>0</v>
      </c>
      <c r="AM62" s="13">
        <f>'Uscite dettaglio missioni'!KY62</f>
        <v>0</v>
      </c>
      <c r="AN62" s="13">
        <f>'Uscite dettaglio missioni'!KZ62</f>
        <v>0</v>
      </c>
      <c r="AO62" s="13">
        <f>'Uscite dettaglio missioni'!LA62</f>
        <v>0</v>
      </c>
      <c r="AP62" s="13">
        <f>'Uscite dettaglio missioni'!LB62</f>
        <v>0</v>
      </c>
    </row>
    <row r="63" spans="1:42" x14ac:dyDescent="0.25">
      <c r="A63" s="5">
        <v>3203</v>
      </c>
      <c r="B63" s="9" t="s">
        <v>355</v>
      </c>
      <c r="C63" s="13">
        <f>'Uscite dettaglio missioni'!JP63</f>
        <v>2740000</v>
      </c>
      <c r="D63" s="13">
        <f>'Uscite dettaglio missioni'!JQ63</f>
        <v>2893425.13</v>
      </c>
      <c r="E63" s="13">
        <f>'Uscite dettaglio missioni'!JR63</f>
        <v>3332810.98</v>
      </c>
      <c r="F63" s="13">
        <f>'Uscite dettaglio missioni'!JS63</f>
        <v>1779000</v>
      </c>
      <c r="G63" s="13">
        <f>'Uscite dettaglio missioni'!JT63</f>
        <v>2409060</v>
      </c>
      <c r="H63" s="13">
        <f>'Uscite dettaglio missioni'!JU63</f>
        <v>2177735.87</v>
      </c>
      <c r="I63" s="13">
        <f>'Uscite dettaglio missioni'!JV63</f>
        <v>1414343.96</v>
      </c>
      <c r="J63" s="13">
        <f>'Uscite dettaglio missioni'!JW63</f>
        <v>1419692.96</v>
      </c>
      <c r="K63" s="13">
        <f>'Uscite dettaglio missioni'!JX63</f>
        <v>1367914.89</v>
      </c>
      <c r="L63" s="13">
        <f>'Uscite dettaglio missioni'!JY63</f>
        <v>507700</v>
      </c>
      <c r="M63" s="13">
        <f>'Uscite dettaglio missioni'!JZ63</f>
        <v>1040207.74</v>
      </c>
      <c r="N63" s="13">
        <f>'Uscite dettaglio missioni'!KA63</f>
        <v>447059.3</v>
      </c>
      <c r="O63" s="13">
        <f>'Uscite dettaglio missioni'!KB63</f>
        <v>1373000</v>
      </c>
      <c r="P63" s="13">
        <f>'Uscite dettaglio missioni'!KC63</f>
        <v>1719558.74</v>
      </c>
      <c r="Q63" s="13">
        <f>'Uscite dettaglio missioni'!KD63</f>
        <v>681781.46</v>
      </c>
      <c r="R63" s="13">
        <f>'Uscite dettaglio missioni'!KE63</f>
        <v>1913931.77</v>
      </c>
      <c r="S63" s="13">
        <f>'Uscite dettaglio missioni'!KF63</f>
        <v>2432620.98</v>
      </c>
      <c r="T63" s="13">
        <f>'Uscite dettaglio missioni'!KG63</f>
        <v>1887748.78</v>
      </c>
      <c r="U63" s="13">
        <f>'Uscite dettaglio missioni'!KH63</f>
        <v>590339</v>
      </c>
      <c r="V63" s="13">
        <f>'Uscite dettaglio missioni'!KI63</f>
        <v>5282837</v>
      </c>
      <c r="W63" s="13">
        <f>'Uscite dettaglio missioni'!KJ63</f>
        <v>1466395.23</v>
      </c>
      <c r="X63" s="13">
        <f>'Uscite dettaglio missioni'!KK63</f>
        <v>4833400</v>
      </c>
      <c r="Y63" s="13">
        <f>'Uscite dettaglio missioni'!KL63</f>
        <v>4053855</v>
      </c>
      <c r="Z63" s="13">
        <f>'Uscite dettaglio missioni'!KM63</f>
        <v>3194845.6199999996</v>
      </c>
      <c r="AA63" s="13">
        <f>'Uscite dettaglio missioni'!KN63</f>
        <v>516000</v>
      </c>
      <c r="AB63" s="13">
        <f>'Uscite dettaglio missioni'!KO63</f>
        <v>710000</v>
      </c>
      <c r="AC63" s="13">
        <v>621162.56000000006</v>
      </c>
      <c r="AD63" s="13">
        <v>621162.56000000006</v>
      </c>
      <c r="AE63" s="13">
        <v>621162.56000000006</v>
      </c>
      <c r="AF63" s="13">
        <f>'Uscite dettaglio missioni'!KR63</f>
        <v>1103459.74</v>
      </c>
      <c r="AG63" s="13">
        <v>621162.56000000006</v>
      </c>
      <c r="AH63" s="13">
        <v>621162.56000000006</v>
      </c>
      <c r="AI63" s="13">
        <v>621162.56000000006</v>
      </c>
      <c r="AJ63" s="13">
        <v>621162.56000000006</v>
      </c>
      <c r="AK63" s="13">
        <v>621162.56000000006</v>
      </c>
      <c r="AL63" s="13">
        <f>'Uscite dettaglio missioni'!KX63</f>
        <v>827380</v>
      </c>
      <c r="AM63" s="13">
        <f>'Uscite dettaglio missioni'!KY63</f>
        <v>911621.94000000006</v>
      </c>
      <c r="AN63" s="13">
        <f>'Uscite dettaglio missioni'!KZ63</f>
        <v>1082870</v>
      </c>
      <c r="AO63" s="13">
        <f>'Uscite dettaglio missioni'!LA63</f>
        <v>0</v>
      </c>
      <c r="AP63" s="13">
        <f>'Uscite dettaglio missioni'!LB63</f>
        <v>0</v>
      </c>
    </row>
    <row r="64" spans="1:42" x14ac:dyDescent="0.25">
      <c r="A64" s="5">
        <v>3204</v>
      </c>
      <c r="B64" s="9" t="s">
        <v>260</v>
      </c>
      <c r="C64" s="13">
        <f>'Uscite dettaglio missioni'!JP64</f>
        <v>5000</v>
      </c>
      <c r="D64" s="13">
        <f>'Uscite dettaglio missioni'!JQ64</f>
        <v>5000</v>
      </c>
      <c r="E64" s="13">
        <f>'Uscite dettaglio missioni'!JR64</f>
        <v>0</v>
      </c>
      <c r="F64" s="13">
        <f>'Uscite dettaglio missioni'!JS64</f>
        <v>0</v>
      </c>
      <c r="G64" s="13">
        <f>'Uscite dettaglio missioni'!JT64</f>
        <v>0</v>
      </c>
      <c r="H64" s="13">
        <f>'Uscite dettaglio missioni'!JU64</f>
        <v>0</v>
      </c>
      <c r="I64" s="13">
        <f>'Uscite dettaglio missioni'!JV64</f>
        <v>0</v>
      </c>
      <c r="J64" s="13">
        <f>'Uscite dettaglio missioni'!JW64</f>
        <v>0</v>
      </c>
      <c r="K64" s="13">
        <f>'Uscite dettaglio missioni'!JX64</f>
        <v>0</v>
      </c>
      <c r="L64" s="13">
        <f>'Uscite dettaglio missioni'!JY64</f>
        <v>0</v>
      </c>
      <c r="M64" s="13">
        <f>'Uscite dettaglio missioni'!JZ64</f>
        <v>0</v>
      </c>
      <c r="N64" s="13">
        <f>'Uscite dettaglio missioni'!KA64</f>
        <v>0</v>
      </c>
      <c r="O64" s="13">
        <f>'Uscite dettaglio missioni'!KB64</f>
        <v>0</v>
      </c>
      <c r="P64" s="13">
        <f>'Uscite dettaglio missioni'!KC64</f>
        <v>0</v>
      </c>
      <c r="Q64" s="13">
        <f>'Uscite dettaglio missioni'!KD64</f>
        <v>0</v>
      </c>
      <c r="R64" s="13">
        <f>'Uscite dettaglio missioni'!KE64</f>
        <v>0</v>
      </c>
      <c r="S64" s="13">
        <f>'Uscite dettaglio missioni'!KF64</f>
        <v>0</v>
      </c>
      <c r="T64" s="13">
        <f>'Uscite dettaglio missioni'!KG64</f>
        <v>0</v>
      </c>
      <c r="U64" s="13">
        <f>'Uscite dettaglio missioni'!KH64</f>
        <v>0</v>
      </c>
      <c r="V64" s="13">
        <f>'Uscite dettaglio missioni'!KI64</f>
        <v>0</v>
      </c>
      <c r="W64" s="13">
        <f>'Uscite dettaglio missioni'!KJ64</f>
        <v>0</v>
      </c>
      <c r="X64" s="13">
        <f>'Uscite dettaglio missioni'!KK64</f>
        <v>0</v>
      </c>
      <c r="Y64" s="13">
        <f>'Uscite dettaglio missioni'!KL64</f>
        <v>0</v>
      </c>
      <c r="Z64" s="13">
        <f>'Uscite dettaglio missioni'!KM64</f>
        <v>0</v>
      </c>
      <c r="AA64" s="13">
        <f>'Uscite dettaglio missioni'!KN64</f>
        <v>0</v>
      </c>
      <c r="AB64" s="13">
        <f>'Uscite dettaglio missioni'!KO64</f>
        <v>0</v>
      </c>
      <c r="AC64" s="13">
        <f>'Uscite dettaglio missioni'!KO64</f>
        <v>0</v>
      </c>
      <c r="AD64" s="13">
        <f>'Uscite dettaglio missioni'!KP64</f>
        <v>0</v>
      </c>
      <c r="AE64" s="13">
        <f>'Uscite dettaglio missioni'!KQ64</f>
        <v>0</v>
      </c>
      <c r="AF64" s="13">
        <f>'Uscite dettaglio missioni'!KR64</f>
        <v>0</v>
      </c>
      <c r="AG64" s="13">
        <f>'Uscite dettaglio missioni'!KS64</f>
        <v>0</v>
      </c>
      <c r="AH64" s="13">
        <f>'Uscite dettaglio missioni'!KT64</f>
        <v>0</v>
      </c>
      <c r="AI64" s="13">
        <f>'Uscite dettaglio missioni'!KU64</f>
        <v>0</v>
      </c>
      <c r="AJ64" s="13">
        <f>'Uscite dettaglio missioni'!KV64</f>
        <v>0</v>
      </c>
      <c r="AK64" s="13">
        <f>'Uscite dettaglio missioni'!KW64</f>
        <v>0</v>
      </c>
      <c r="AL64" s="13">
        <f>'Uscite dettaglio missioni'!KX64</f>
        <v>75000</v>
      </c>
      <c r="AM64" s="13">
        <f>'Uscite dettaglio missioni'!KY64</f>
        <v>98715.65</v>
      </c>
      <c r="AN64" s="13">
        <f>'Uscite dettaglio missioni'!KZ64</f>
        <v>18000</v>
      </c>
      <c r="AO64" s="13">
        <f>'Uscite dettaglio missioni'!LA64</f>
        <v>0</v>
      </c>
      <c r="AP64" s="13">
        <f>'Uscite dettaglio missioni'!LB64</f>
        <v>0</v>
      </c>
    </row>
    <row r="65" spans="1:42" x14ac:dyDescent="0.25">
      <c r="A65" s="5">
        <v>3205</v>
      </c>
      <c r="B65" s="9" t="s">
        <v>362</v>
      </c>
      <c r="C65" s="13">
        <f>'Uscite dettaglio missioni'!JP65</f>
        <v>1135000</v>
      </c>
      <c r="D65" s="13">
        <f>'Uscite dettaglio missioni'!JQ65</f>
        <v>1141000</v>
      </c>
      <c r="E65" s="13">
        <f>'Uscite dettaglio missioni'!JR65</f>
        <v>865634.10000000009</v>
      </c>
      <c r="F65" s="13">
        <f>'Uscite dettaglio missioni'!JS65</f>
        <v>1602450</v>
      </c>
      <c r="G65" s="13">
        <f>'Uscite dettaglio missioni'!JT65</f>
        <v>1912450</v>
      </c>
      <c r="H65" s="13">
        <f>'Uscite dettaglio missioni'!JU65</f>
        <v>1817580.28</v>
      </c>
      <c r="I65" s="13">
        <f>'Uscite dettaglio missioni'!JV65</f>
        <v>944997.55</v>
      </c>
      <c r="J65" s="13">
        <f>'Uscite dettaglio missioni'!JW65</f>
        <v>1051197.55</v>
      </c>
      <c r="K65" s="13">
        <f>'Uscite dettaglio missioni'!JX65</f>
        <v>722097.77</v>
      </c>
      <c r="L65" s="13">
        <f>'Uscite dettaglio missioni'!JY65</f>
        <v>649126</v>
      </c>
      <c r="M65" s="13">
        <f>'Uscite dettaglio missioni'!JZ65</f>
        <v>827126</v>
      </c>
      <c r="N65" s="13">
        <f>'Uscite dettaglio missioni'!KA65</f>
        <v>461352.23</v>
      </c>
      <c r="O65" s="13">
        <f>'Uscite dettaglio missioni'!KB65</f>
        <v>977341</v>
      </c>
      <c r="P65" s="13">
        <f>'Uscite dettaglio missioni'!KC65</f>
        <v>1029201</v>
      </c>
      <c r="Q65" s="13">
        <f>'Uscite dettaglio missioni'!KD65</f>
        <v>754233.82000000007</v>
      </c>
      <c r="R65" s="13">
        <f>'Uscite dettaglio missioni'!KE65</f>
        <v>751040</v>
      </c>
      <c r="S65" s="13">
        <f>'Uscite dettaglio missioni'!KF65</f>
        <v>1055680.03</v>
      </c>
      <c r="T65" s="13">
        <f>'Uscite dettaglio missioni'!KG65</f>
        <v>760655.68</v>
      </c>
      <c r="U65" s="13">
        <f>'Uscite dettaglio missioni'!KH65</f>
        <v>639469</v>
      </c>
      <c r="V65" s="13">
        <f>'Uscite dettaglio missioni'!KI65</f>
        <v>826761.52</v>
      </c>
      <c r="W65" s="13">
        <f>'Uscite dettaglio missioni'!KJ65</f>
        <v>308881.5</v>
      </c>
      <c r="X65" s="13">
        <f>'Uscite dettaglio missioni'!KK65</f>
        <v>1188000</v>
      </c>
      <c r="Y65" s="13">
        <f>'Uscite dettaglio missioni'!KL65</f>
        <v>848000</v>
      </c>
      <c r="Z65" s="13">
        <f>'Uscite dettaglio missioni'!KM65</f>
        <v>547942.87000000011</v>
      </c>
      <c r="AA65" s="13">
        <f>'Uscite dettaglio missioni'!KN65</f>
        <v>371000</v>
      </c>
      <c r="AB65" s="13">
        <f>'Uscite dettaglio missioni'!KO65</f>
        <v>652000</v>
      </c>
      <c r="AC65" s="13">
        <v>479523.5</v>
      </c>
      <c r="AD65" s="13">
        <v>479523.5</v>
      </c>
      <c r="AE65" s="13">
        <v>479523.5</v>
      </c>
      <c r="AF65" s="13">
        <f>'Uscite dettaglio missioni'!KR65</f>
        <v>580000</v>
      </c>
      <c r="AG65" s="13">
        <v>479523.5</v>
      </c>
      <c r="AH65" s="13">
        <v>479523.5</v>
      </c>
      <c r="AI65" s="13">
        <v>479523.5</v>
      </c>
      <c r="AJ65" s="13">
        <v>479523.5</v>
      </c>
      <c r="AK65" s="13">
        <v>479523.5</v>
      </c>
      <c r="AL65" s="13">
        <f>'Uscite dettaglio missioni'!KX65</f>
        <v>418650</v>
      </c>
      <c r="AM65" s="13">
        <f>'Uscite dettaglio missioni'!KY65</f>
        <v>325411.20000000001</v>
      </c>
      <c r="AN65" s="13">
        <f>'Uscite dettaglio missioni'!KZ65</f>
        <v>182500</v>
      </c>
      <c r="AO65" s="13">
        <f>'Uscite dettaglio missioni'!LA65</f>
        <v>0</v>
      </c>
      <c r="AP65" s="13">
        <f>'Uscite dettaglio missioni'!LB65</f>
        <v>0</v>
      </c>
    </row>
    <row r="66" spans="1:42" x14ac:dyDescent="0.25">
      <c r="A66" s="5">
        <v>3206</v>
      </c>
      <c r="B66" s="9" t="s">
        <v>615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>
        <f>'Uscite dettaglio missioni'!KO66</f>
        <v>0</v>
      </c>
      <c r="AC66" s="13">
        <f>'Uscite dettaglio missioni'!KO66</f>
        <v>0</v>
      </c>
      <c r="AD66" s="13">
        <f>'Uscite dettaglio missioni'!KP66</f>
        <v>0</v>
      </c>
      <c r="AE66" s="13">
        <f>'Uscite dettaglio missioni'!KQ66</f>
        <v>0</v>
      </c>
      <c r="AF66" s="13">
        <f>'Uscite dettaglio missioni'!KR66</f>
        <v>0</v>
      </c>
      <c r="AG66" s="13">
        <f>'Uscite dettaglio missioni'!KS66</f>
        <v>0</v>
      </c>
      <c r="AH66" s="13">
        <f>'Uscite dettaglio missioni'!KT66</f>
        <v>0</v>
      </c>
      <c r="AI66" s="13">
        <f>'Uscite dettaglio missioni'!KU66</f>
        <v>0</v>
      </c>
      <c r="AJ66" s="13">
        <f>'Uscite dettaglio missioni'!KV66</f>
        <v>0</v>
      </c>
      <c r="AK66" s="13">
        <f>'Uscite dettaglio missioni'!KW66</f>
        <v>0</v>
      </c>
      <c r="AL66" s="13">
        <f>'Uscite dettaglio missioni'!KX66</f>
        <v>5000</v>
      </c>
      <c r="AM66" s="13">
        <f>'Uscite dettaglio missioni'!KY66</f>
        <v>4857.82</v>
      </c>
      <c r="AN66" s="13">
        <f>'Uscite dettaglio missioni'!KZ66</f>
        <v>2000</v>
      </c>
      <c r="AO66" s="13">
        <f>'Uscite dettaglio missioni'!LA66</f>
        <v>0</v>
      </c>
      <c r="AP66" s="13">
        <f>'Uscite dettaglio missioni'!LB66</f>
        <v>0</v>
      </c>
    </row>
    <row r="67" spans="1:42" ht="20.100000000000001" customHeight="1" x14ac:dyDescent="0.25">
      <c r="A67" s="5">
        <v>4</v>
      </c>
      <c r="B67" s="7" t="s">
        <v>90</v>
      </c>
      <c r="C67" s="11">
        <f>'Uscite dettaglio missioni'!JP67</f>
        <v>1110154.8799999999</v>
      </c>
      <c r="D67" s="11">
        <f>'Uscite dettaglio missioni'!JQ67</f>
        <v>1126861.4099999999</v>
      </c>
      <c r="E67" s="11">
        <f>'Uscite dettaglio missioni'!JR67</f>
        <v>995927.01</v>
      </c>
      <c r="F67" s="11">
        <f>'Uscite dettaglio missioni'!JS67</f>
        <v>1720726.9</v>
      </c>
      <c r="G67" s="11">
        <f>'Uscite dettaglio missioni'!JT67</f>
        <v>1880700.4</v>
      </c>
      <c r="H67" s="11">
        <f>'Uscite dettaglio missioni'!JU67</f>
        <v>1713271.43</v>
      </c>
      <c r="I67" s="11">
        <f>'Uscite dettaglio missioni'!JV67</f>
        <v>1672850.93</v>
      </c>
      <c r="J67" s="11">
        <f>'Uscite dettaglio missioni'!JW67</f>
        <v>1754652.08</v>
      </c>
      <c r="K67" s="11">
        <f>'Uscite dettaglio missioni'!JX67</f>
        <v>1592009.5599999998</v>
      </c>
      <c r="L67" s="11">
        <f>'Uscite dettaglio missioni'!JY67</f>
        <v>1576699</v>
      </c>
      <c r="M67" s="11">
        <f>'Uscite dettaglio missioni'!JZ67</f>
        <v>1583277.99</v>
      </c>
      <c r="N67" s="11">
        <f>'Uscite dettaglio missioni'!KA67</f>
        <v>1430168.25</v>
      </c>
      <c r="O67" s="11">
        <f>'Uscite dettaglio missioni'!KB67</f>
        <v>1440182</v>
      </c>
      <c r="P67" s="11">
        <f>'Uscite dettaglio missioni'!KC67</f>
        <v>1472543.78</v>
      </c>
      <c r="Q67" s="11">
        <f>'Uscite dettaglio missioni'!KD67</f>
        <v>1284752.5000000002</v>
      </c>
      <c r="R67" s="11">
        <f>'Uscite dettaglio missioni'!KE67</f>
        <v>1253534.01</v>
      </c>
      <c r="S67" s="11">
        <f>'Uscite dettaglio missioni'!KF67</f>
        <v>1350888.35</v>
      </c>
      <c r="T67" s="11">
        <f>'Uscite dettaglio missioni'!KG67</f>
        <v>1369341.3599999999</v>
      </c>
      <c r="U67" s="11">
        <f>'Uscite dettaglio missioni'!KH67</f>
        <v>1323970.3999999999</v>
      </c>
      <c r="V67" s="11">
        <f>'Uscite dettaglio missioni'!KI67</f>
        <v>1496746.1199999999</v>
      </c>
      <c r="W67" s="11">
        <f>'Uscite dettaglio missioni'!KJ67</f>
        <v>1509406.3099999998</v>
      </c>
      <c r="X67" s="11">
        <f>'Uscite dettaglio missioni'!KK67</f>
        <v>1524801</v>
      </c>
      <c r="Y67" s="11">
        <f>'Uscite dettaglio missioni'!KL67</f>
        <v>1645559.41</v>
      </c>
      <c r="Z67" s="11">
        <f>'Uscite dettaglio missioni'!KM67</f>
        <v>1433783.1000000003</v>
      </c>
      <c r="AA67" s="11">
        <f>'Uscite dettaglio missioni'!KN67</f>
        <v>1643508</v>
      </c>
      <c r="AB67" s="11">
        <f>'Uscite dettaglio missioni'!KO67</f>
        <v>1656561.7</v>
      </c>
      <c r="AC67" s="11">
        <f>'Uscite dettaglio missioni'!KO67</f>
        <v>1656561.7</v>
      </c>
      <c r="AD67" s="11">
        <f>'Uscite dettaglio missioni'!KP67</f>
        <v>1334004.8699999999</v>
      </c>
      <c r="AE67" s="11">
        <f>'Uscite dettaglio missioni'!KQ67</f>
        <v>1498065.5</v>
      </c>
      <c r="AF67" s="11">
        <f>'Uscite dettaglio missioni'!KR67</f>
        <v>2115578.23</v>
      </c>
      <c r="AG67" s="11">
        <f>'Uscite dettaglio missioni'!KS67</f>
        <v>1373614.22</v>
      </c>
      <c r="AH67" s="11">
        <f>'Uscite dettaglio missioni'!KT67</f>
        <v>867826</v>
      </c>
      <c r="AI67" s="11">
        <f>'Uscite dettaglio missioni'!KU67</f>
        <v>1708858.1900000002</v>
      </c>
      <c r="AJ67" s="11">
        <f>'Uscite dettaglio missioni'!KV67</f>
        <v>1557875.1599999997</v>
      </c>
      <c r="AK67" s="11">
        <f>'Uscite dettaglio missioni'!KW67</f>
        <v>1755166</v>
      </c>
      <c r="AL67" s="11">
        <f>'Uscite dettaglio missioni'!KX67</f>
        <v>1769166</v>
      </c>
      <c r="AM67" s="11">
        <f>'Uscite dettaglio missioni'!KY67</f>
        <v>1625758.18</v>
      </c>
      <c r="AN67" s="11">
        <f>'Uscite dettaglio missioni'!KZ67</f>
        <v>1950158</v>
      </c>
      <c r="AO67" s="11">
        <f>'Uscite dettaglio missioni'!LA67</f>
        <v>0</v>
      </c>
      <c r="AP67" s="11">
        <f>'Uscite dettaglio missioni'!LB67</f>
        <v>0</v>
      </c>
    </row>
    <row r="68" spans="1:42" ht="15" customHeight="1" x14ac:dyDescent="0.25">
      <c r="A68" s="5">
        <v>41</v>
      </c>
      <c r="B68" s="8" t="s">
        <v>91</v>
      </c>
      <c r="C68" s="12">
        <f>'Uscite dettaglio missioni'!JP68</f>
        <v>31055</v>
      </c>
      <c r="D68" s="12">
        <f>'Uscite dettaglio missioni'!JQ68</f>
        <v>40736.620000000003</v>
      </c>
      <c r="E68" s="12">
        <f>'Uscite dettaglio missioni'!JR68</f>
        <v>115616.92000000001</v>
      </c>
      <c r="F68" s="12">
        <f>'Uscite dettaglio missioni'!JS68</f>
        <v>37250</v>
      </c>
      <c r="G68" s="12">
        <f>'Uscite dettaglio missioni'!JT68</f>
        <v>180326.1</v>
      </c>
      <c r="H68" s="12">
        <f>'Uscite dettaglio missioni'!JU68</f>
        <v>145137.54999999999</v>
      </c>
      <c r="I68" s="12">
        <f>'Uscite dettaglio missioni'!JV68</f>
        <v>27600</v>
      </c>
      <c r="J68" s="12">
        <f>'Uscite dettaglio missioni'!JW68</f>
        <v>31232.1</v>
      </c>
      <c r="K68" s="12">
        <f>'Uscite dettaglio missioni'!JX68</f>
        <v>24665.829999999998</v>
      </c>
      <c r="L68" s="12">
        <f>'Uscite dettaglio missioni'!JY68</f>
        <v>27900</v>
      </c>
      <c r="M68" s="12">
        <f>'Uscite dettaglio missioni'!JZ68</f>
        <v>33900</v>
      </c>
      <c r="N68" s="12">
        <f>'Uscite dettaglio missioni'!KA68</f>
        <v>25049.67</v>
      </c>
      <c r="O68" s="12">
        <f>'Uscite dettaglio missioni'!KB68</f>
        <v>15160</v>
      </c>
      <c r="P68" s="12">
        <f>'Uscite dettaglio missioni'!KC68</f>
        <v>48160</v>
      </c>
      <c r="Q68" s="12">
        <f>'Uscite dettaglio missioni'!KD68</f>
        <v>30025.05</v>
      </c>
      <c r="R68" s="12">
        <f>'Uscite dettaglio missioni'!KE68</f>
        <v>15000</v>
      </c>
      <c r="S68" s="12">
        <f>'Uscite dettaglio missioni'!KF68</f>
        <v>12334.85</v>
      </c>
      <c r="T68" s="12">
        <f>'Uscite dettaglio missioni'!KG68</f>
        <v>12830.399999999998</v>
      </c>
      <c r="U68" s="12">
        <f>'Uscite dettaglio missioni'!KH68</f>
        <v>6000</v>
      </c>
      <c r="V68" s="12">
        <f>'Uscite dettaglio missioni'!KI68</f>
        <v>39000</v>
      </c>
      <c r="W68" s="12">
        <f>'Uscite dettaglio missioni'!KJ68</f>
        <v>23184.41</v>
      </c>
      <c r="X68" s="12">
        <f>'Uscite dettaglio missioni'!KK68</f>
        <v>16100</v>
      </c>
      <c r="Y68" s="12">
        <f>'Uscite dettaglio missioni'!KL68</f>
        <v>26900</v>
      </c>
      <c r="Z68" s="12">
        <f>'Uscite dettaglio missioni'!KM68</f>
        <v>27353.940000000002</v>
      </c>
      <c r="AA68" s="12">
        <f>'Uscite dettaglio missioni'!KN68</f>
        <v>16885</v>
      </c>
      <c r="AB68" s="12">
        <f>'Uscite dettaglio missioni'!KO68</f>
        <v>31085</v>
      </c>
      <c r="AC68" s="12">
        <f>'Uscite dettaglio missioni'!KO68</f>
        <v>31085</v>
      </c>
      <c r="AD68" s="12">
        <f>'Uscite dettaglio missioni'!KP68</f>
        <v>25457.56</v>
      </c>
      <c r="AE68" s="12">
        <f>'Uscite dettaglio missioni'!KQ68</f>
        <v>29750</v>
      </c>
      <c r="AF68" s="12">
        <f>'Uscite dettaglio missioni'!KR68</f>
        <v>541795.13</v>
      </c>
      <c r="AG68" s="12">
        <f>'Uscite dettaglio missioni'!KS68</f>
        <v>527830.05000000005</v>
      </c>
      <c r="AH68" s="12">
        <f>'Uscite dettaglio missioni'!KT68</f>
        <v>15716</v>
      </c>
      <c r="AI68" s="12">
        <f>'Uscite dettaglio missioni'!KU68</f>
        <v>36306</v>
      </c>
      <c r="AJ68" s="12">
        <f>'Uscite dettaglio missioni'!KV68</f>
        <v>37188.979999999996</v>
      </c>
      <c r="AK68" s="12">
        <f>'Uscite dettaglio missioni'!KW68</f>
        <v>18831</v>
      </c>
      <c r="AL68" s="12">
        <f>'Uscite dettaglio missioni'!KX68</f>
        <v>18831</v>
      </c>
      <c r="AM68" s="12">
        <f>'Uscite dettaglio missioni'!KY68</f>
        <v>47921.89</v>
      </c>
      <c r="AN68" s="12">
        <f>'Uscite dettaglio missioni'!KZ68</f>
        <v>22697</v>
      </c>
      <c r="AO68" s="12">
        <f>'Uscite dettaglio missioni'!LA68</f>
        <v>0</v>
      </c>
      <c r="AP68" s="12">
        <f>'Uscite dettaglio missioni'!LB68</f>
        <v>0</v>
      </c>
    </row>
    <row r="69" spans="1:42" x14ac:dyDescent="0.25">
      <c r="A69" s="5">
        <v>4101</v>
      </c>
      <c r="B69" s="9" t="s">
        <v>35</v>
      </c>
      <c r="C69" s="13">
        <f>'Uscite dettaglio missioni'!JP69</f>
        <v>15578.57</v>
      </c>
      <c r="D69" s="13">
        <f>'Uscite dettaglio missioni'!JQ69</f>
        <v>21874.23</v>
      </c>
      <c r="E69" s="13">
        <f>'Uscite dettaglio missioni'!JR69</f>
        <v>93274.540000000008</v>
      </c>
      <c r="F69" s="13">
        <f>'Uscite dettaglio missioni'!JS69</f>
        <v>30000</v>
      </c>
      <c r="G69" s="13">
        <f>'Uscite dettaglio missioni'!JT69</f>
        <v>157616.1</v>
      </c>
      <c r="H69" s="13">
        <f>'Uscite dettaglio missioni'!JU69</f>
        <v>129921.93</v>
      </c>
      <c r="I69" s="13">
        <f>'Uscite dettaglio missioni'!JV69</f>
        <v>27000</v>
      </c>
      <c r="J69" s="13">
        <f>'Uscite dettaglio missioni'!JW69</f>
        <v>15000</v>
      </c>
      <c r="K69" s="13">
        <f>'Uscite dettaglio missioni'!JX69</f>
        <v>9390.7999999999993</v>
      </c>
      <c r="L69" s="13">
        <f>'Uscite dettaglio missioni'!JY69</f>
        <v>10000</v>
      </c>
      <c r="M69" s="13">
        <f>'Uscite dettaglio missioni'!JZ69</f>
        <v>16000</v>
      </c>
      <c r="N69" s="13">
        <f>'Uscite dettaglio missioni'!KA69</f>
        <v>17008.98</v>
      </c>
      <c r="O69" s="13">
        <f>'Uscite dettaglio missioni'!KB69</f>
        <v>0</v>
      </c>
      <c r="P69" s="13">
        <f>'Uscite dettaglio missioni'!KC69</f>
        <v>30000</v>
      </c>
      <c r="Q69" s="13">
        <f>'Uscite dettaglio missioni'!KD69</f>
        <v>23467.73</v>
      </c>
      <c r="R69" s="13">
        <f>'Uscite dettaglio missioni'!KE69</f>
        <v>10000</v>
      </c>
      <c r="S69" s="13">
        <f>'Uscite dettaglio missioni'!KF69</f>
        <v>7000</v>
      </c>
      <c r="T69" s="13">
        <f>'Uscite dettaglio missioni'!KG69</f>
        <v>10500.109999999999</v>
      </c>
      <c r="U69" s="13">
        <f>'Uscite dettaglio missioni'!KH69</f>
        <v>0</v>
      </c>
      <c r="V69" s="13">
        <f>'Uscite dettaglio missioni'!KI69</f>
        <v>26400</v>
      </c>
      <c r="W69" s="13">
        <f>'Uscite dettaglio missioni'!KJ69</f>
        <v>11476.78</v>
      </c>
      <c r="X69" s="13">
        <f>'Uscite dettaglio missioni'!KK69</f>
        <v>10000</v>
      </c>
      <c r="Y69" s="13">
        <f>'Uscite dettaglio missioni'!KL69</f>
        <v>20000</v>
      </c>
      <c r="Z69" s="13">
        <f>'Uscite dettaglio missioni'!KM69</f>
        <v>22772.52</v>
      </c>
      <c r="AA69" s="13">
        <f>'Uscite dettaglio missioni'!KN69</f>
        <v>10000</v>
      </c>
      <c r="AB69" s="13">
        <f>'Uscite dettaglio missioni'!KO69</f>
        <v>22000</v>
      </c>
      <c r="AC69" s="13">
        <v>20224.82</v>
      </c>
      <c r="AD69" s="13">
        <v>20224.82</v>
      </c>
      <c r="AE69" s="13">
        <v>20224.82</v>
      </c>
      <c r="AF69" s="13">
        <f>'Uscite dettaglio missioni'!KR69</f>
        <v>70000</v>
      </c>
      <c r="AG69" s="13">
        <v>20224.82</v>
      </c>
      <c r="AH69" s="13">
        <v>20224.82</v>
      </c>
      <c r="AI69" s="13">
        <v>20224.82</v>
      </c>
      <c r="AJ69" s="13">
        <v>20224.82</v>
      </c>
      <c r="AK69" s="13">
        <v>20224.82</v>
      </c>
      <c r="AL69" s="13">
        <f>'Uscite dettaglio missioni'!KX69</f>
        <v>10000</v>
      </c>
      <c r="AM69" s="13">
        <f>'Uscite dettaglio missioni'!KY69</f>
        <v>34754.379999999997</v>
      </c>
      <c r="AN69" s="13">
        <f>'Uscite dettaglio missioni'!KZ69</f>
        <v>10000</v>
      </c>
      <c r="AO69" s="13">
        <f>'Uscite dettaglio missioni'!LA69</f>
        <v>0</v>
      </c>
      <c r="AP69" s="13">
        <f>'Uscite dettaglio missioni'!LB69</f>
        <v>0</v>
      </c>
    </row>
    <row r="70" spans="1:42" x14ac:dyDescent="0.25">
      <c r="A70" s="5">
        <v>4102</v>
      </c>
      <c r="B70" s="9" t="s">
        <v>36</v>
      </c>
      <c r="C70" s="13">
        <f>'Uscite dettaglio missioni'!JP70</f>
        <v>2671.73</v>
      </c>
      <c r="D70" s="13">
        <f>'Uscite dettaglio missioni'!JQ70</f>
        <v>2743.11</v>
      </c>
      <c r="E70" s="13">
        <f>'Uscite dettaglio missioni'!JR70</f>
        <v>2314.62</v>
      </c>
      <c r="F70" s="13">
        <f>'Uscite dettaglio missioni'!JS70</f>
        <v>2250</v>
      </c>
      <c r="G70" s="13">
        <f>'Uscite dettaglio missioni'!JT70</f>
        <v>3710</v>
      </c>
      <c r="H70" s="13">
        <f>'Uscite dettaglio missioni'!JU70</f>
        <v>3773.2</v>
      </c>
      <c r="I70" s="13">
        <f>'Uscite dettaglio missioni'!JV70</f>
        <v>600</v>
      </c>
      <c r="J70" s="13">
        <f>'Uscite dettaglio missioni'!JW70</f>
        <v>2800</v>
      </c>
      <c r="K70" s="13">
        <f>'Uscite dettaglio missioni'!JX70</f>
        <v>1839.43</v>
      </c>
      <c r="L70" s="13">
        <f>'Uscite dettaglio missioni'!JY70</f>
        <v>2900</v>
      </c>
      <c r="M70" s="13">
        <f>'Uscite dettaglio missioni'!JZ70</f>
        <v>2900</v>
      </c>
      <c r="N70" s="13">
        <f>'Uscite dettaglio missioni'!KA70</f>
        <v>3724.79</v>
      </c>
      <c r="O70" s="13">
        <f>'Uscite dettaglio missioni'!KB70</f>
        <v>160</v>
      </c>
      <c r="P70" s="13">
        <f>'Uscite dettaglio missioni'!KC70</f>
        <v>3160</v>
      </c>
      <c r="Q70" s="13">
        <f>'Uscite dettaglio missioni'!KD70</f>
        <v>6508.52</v>
      </c>
      <c r="R70" s="13">
        <f>'Uscite dettaglio missioni'!KE70</f>
        <v>5000</v>
      </c>
      <c r="S70" s="13">
        <f>'Uscite dettaglio missioni'!KF70</f>
        <v>5000</v>
      </c>
      <c r="T70" s="13">
        <f>'Uscite dettaglio missioni'!KG70</f>
        <v>1797.3</v>
      </c>
      <c r="U70" s="13">
        <f>'Uscite dettaglio missioni'!KH70</f>
        <v>6000</v>
      </c>
      <c r="V70" s="13">
        <f>'Uscite dettaglio missioni'!KI70</f>
        <v>6000</v>
      </c>
      <c r="W70" s="13">
        <f>'Uscite dettaglio missioni'!KJ70</f>
        <v>4971.29</v>
      </c>
      <c r="X70" s="13">
        <f>'Uscite dettaglio missioni'!KK70</f>
        <v>6100</v>
      </c>
      <c r="Y70" s="13">
        <f>'Uscite dettaglio missioni'!KL70</f>
        <v>6100</v>
      </c>
      <c r="Z70" s="13">
        <f>'Uscite dettaglio missioni'!KM70</f>
        <v>3401.11</v>
      </c>
      <c r="AA70" s="13">
        <f>'Uscite dettaglio missioni'!KN70</f>
        <v>5885</v>
      </c>
      <c r="AB70" s="13">
        <f>'Uscite dettaglio missioni'!KO70</f>
        <v>5885</v>
      </c>
      <c r="AC70" s="13">
        <v>3042.97</v>
      </c>
      <c r="AD70" s="13">
        <v>3042.97</v>
      </c>
      <c r="AE70" s="13">
        <v>3042.97</v>
      </c>
      <c r="AF70" s="13">
        <f>'Uscite dettaglio missioni'!KR70</f>
        <v>5150</v>
      </c>
      <c r="AG70" s="13">
        <v>3042.97</v>
      </c>
      <c r="AH70" s="13">
        <v>3042.97</v>
      </c>
      <c r="AI70" s="13">
        <v>3042.97</v>
      </c>
      <c r="AJ70" s="13">
        <v>3042.97</v>
      </c>
      <c r="AK70" s="13">
        <v>3042.97</v>
      </c>
      <c r="AL70" s="13">
        <f>'Uscite dettaglio missioni'!KX70</f>
        <v>3623</v>
      </c>
      <c r="AM70" s="13">
        <f>'Uscite dettaglio missioni'!KY70</f>
        <v>3443.32</v>
      </c>
      <c r="AN70" s="13">
        <f>'Uscite dettaglio missioni'!KZ70</f>
        <v>4673</v>
      </c>
      <c r="AO70" s="13">
        <f>'Uscite dettaglio missioni'!LA70</f>
        <v>0</v>
      </c>
      <c r="AP70" s="13">
        <f>'Uscite dettaglio missioni'!LB70</f>
        <v>0</v>
      </c>
    </row>
    <row r="71" spans="1:42" x14ac:dyDescent="0.25">
      <c r="A71" s="5">
        <v>4199</v>
      </c>
      <c r="B71" s="9" t="s">
        <v>37</v>
      </c>
      <c r="C71" s="13">
        <f>'Uscite dettaglio missioni'!JP71</f>
        <v>12804.7</v>
      </c>
      <c r="D71" s="13">
        <f>'Uscite dettaglio missioni'!JQ71</f>
        <v>16119.28</v>
      </c>
      <c r="E71" s="13">
        <f>'Uscite dettaglio missioni'!JR71</f>
        <v>20027.760000000002</v>
      </c>
      <c r="F71" s="13">
        <f>'Uscite dettaglio missioni'!JS71</f>
        <v>5000</v>
      </c>
      <c r="G71" s="13">
        <f>'Uscite dettaglio missioni'!JT71</f>
        <v>19000</v>
      </c>
      <c r="H71" s="13">
        <f>'Uscite dettaglio missioni'!JU71</f>
        <v>11442.419999999998</v>
      </c>
      <c r="I71" s="13">
        <f>'Uscite dettaglio missioni'!JV71</f>
        <v>0</v>
      </c>
      <c r="J71" s="13">
        <f>'Uscite dettaglio missioni'!JW71</f>
        <v>13432.099999999999</v>
      </c>
      <c r="K71" s="13">
        <f>'Uscite dettaglio missioni'!JX71</f>
        <v>13435.599999999999</v>
      </c>
      <c r="L71" s="13">
        <f>'Uscite dettaglio missioni'!JY71</f>
        <v>15000</v>
      </c>
      <c r="M71" s="13">
        <f>'Uscite dettaglio missioni'!JZ71</f>
        <v>15000</v>
      </c>
      <c r="N71" s="13">
        <f>'Uscite dettaglio missioni'!KA71</f>
        <v>4315.8999999999996</v>
      </c>
      <c r="O71" s="13">
        <f>'Uscite dettaglio missioni'!KB71</f>
        <v>15000</v>
      </c>
      <c r="P71" s="13">
        <f>'Uscite dettaglio missioni'!KC71</f>
        <v>15000</v>
      </c>
      <c r="Q71" s="13">
        <f>'Uscite dettaglio missioni'!KD71</f>
        <v>48.8</v>
      </c>
      <c r="R71" s="13">
        <f>'Uscite dettaglio missioni'!KE71</f>
        <v>0</v>
      </c>
      <c r="S71" s="13">
        <f>'Uscite dettaglio missioni'!KF71</f>
        <v>334.85</v>
      </c>
      <c r="T71" s="13">
        <f>'Uscite dettaglio missioni'!KG71</f>
        <v>532.99</v>
      </c>
      <c r="U71" s="13">
        <f>'Uscite dettaglio missioni'!KH71</f>
        <v>0</v>
      </c>
      <c r="V71" s="13">
        <f>'Uscite dettaglio missioni'!KI71</f>
        <v>6600</v>
      </c>
      <c r="W71" s="13">
        <f>'Uscite dettaglio missioni'!KJ71</f>
        <v>6736.34</v>
      </c>
      <c r="X71" s="13">
        <f>'Uscite dettaglio missioni'!KK71</f>
        <v>0</v>
      </c>
      <c r="Y71" s="13">
        <f>'Uscite dettaglio missioni'!KL71</f>
        <v>800</v>
      </c>
      <c r="Z71" s="13">
        <f>'Uscite dettaglio missioni'!KM71</f>
        <v>1180.31</v>
      </c>
      <c r="AA71" s="13">
        <f>'Uscite dettaglio missioni'!KN71</f>
        <v>1000</v>
      </c>
      <c r="AB71" s="13">
        <f>'Uscite dettaglio missioni'!KO71</f>
        <v>3200</v>
      </c>
      <c r="AC71" s="13">
        <v>2189.77</v>
      </c>
      <c r="AD71" s="13">
        <v>2189.77</v>
      </c>
      <c r="AE71" s="13">
        <v>2189.77</v>
      </c>
      <c r="AF71" s="13">
        <f>'Uscite dettaglio missioni'!KR71</f>
        <v>466645.13</v>
      </c>
      <c r="AG71" s="13">
        <v>2189.77</v>
      </c>
      <c r="AH71" s="13">
        <v>2189.77</v>
      </c>
      <c r="AI71" s="13">
        <v>2189.77</v>
      </c>
      <c r="AJ71" s="13">
        <v>2189.77</v>
      </c>
      <c r="AK71" s="13">
        <v>2189.77</v>
      </c>
      <c r="AL71" s="13">
        <f>'Uscite dettaglio missioni'!KX71</f>
        <v>5208</v>
      </c>
      <c r="AM71" s="13">
        <f>'Uscite dettaglio missioni'!KY71</f>
        <v>9724.19</v>
      </c>
      <c r="AN71" s="13">
        <f>'Uscite dettaglio missioni'!KZ71</f>
        <v>8024</v>
      </c>
      <c r="AO71" s="13">
        <f>'Uscite dettaglio missioni'!LA71</f>
        <v>0</v>
      </c>
      <c r="AP71" s="13">
        <f>'Uscite dettaglio missioni'!LB71</f>
        <v>0</v>
      </c>
    </row>
    <row r="72" spans="1:42" ht="15" customHeight="1" x14ac:dyDescent="0.25">
      <c r="A72" s="5">
        <v>42</v>
      </c>
      <c r="B72" s="8" t="s">
        <v>92</v>
      </c>
      <c r="C72" s="12">
        <f>'Uscite dettaglio missioni'!JP72</f>
        <v>161119.44</v>
      </c>
      <c r="D72" s="12">
        <f>'Uscite dettaglio missioni'!JQ72</f>
        <v>161119.44</v>
      </c>
      <c r="E72" s="12">
        <f>'Uscite dettaglio missioni'!JR72</f>
        <v>139772.12</v>
      </c>
      <c r="F72" s="12">
        <f>'Uscite dettaglio missioni'!JS72</f>
        <v>122498</v>
      </c>
      <c r="G72" s="12">
        <f>'Uscite dettaglio missioni'!JT72</f>
        <v>130698</v>
      </c>
      <c r="H72" s="12">
        <f>'Uscite dettaglio missioni'!JU72</f>
        <v>85672.47</v>
      </c>
      <c r="I72" s="12">
        <f>'Uscite dettaglio missioni'!JV72</f>
        <v>106216.94</v>
      </c>
      <c r="J72" s="12">
        <f>'Uscite dettaglio missioni'!JW72</f>
        <v>102478.74</v>
      </c>
      <c r="K72" s="12">
        <f>'Uscite dettaglio missioni'!JX72</f>
        <v>93146.65</v>
      </c>
      <c r="L72" s="12">
        <f>'Uscite dettaglio missioni'!JY72</f>
        <v>99797</v>
      </c>
      <c r="M72" s="12">
        <f>'Uscite dettaglio missioni'!JZ72</f>
        <v>90462.51</v>
      </c>
      <c r="N72" s="12">
        <f>'Uscite dettaglio missioni'!KA72</f>
        <v>77989.239999999991</v>
      </c>
      <c r="O72" s="12">
        <f>'Uscite dettaglio missioni'!KB72</f>
        <v>87770</v>
      </c>
      <c r="P72" s="12">
        <f>'Uscite dettaglio missioni'!KC72</f>
        <v>79516.59</v>
      </c>
      <c r="Q72" s="12">
        <f>'Uscite dettaglio missioni'!KD72</f>
        <v>81126.37</v>
      </c>
      <c r="R72" s="12">
        <f>'Uscite dettaglio missioni'!KE72</f>
        <v>90000.010000000009</v>
      </c>
      <c r="S72" s="12">
        <f>'Uscite dettaglio missioni'!KF72</f>
        <v>97446.19</v>
      </c>
      <c r="T72" s="12">
        <f>'Uscite dettaglio missioni'!KG72</f>
        <v>76061.600000000006</v>
      </c>
      <c r="U72" s="12">
        <f>'Uscite dettaglio missioni'!KH72</f>
        <v>81701</v>
      </c>
      <c r="V72" s="12">
        <f>'Uscite dettaglio missioni'!KI72</f>
        <v>81742</v>
      </c>
      <c r="W72" s="12">
        <f>'Uscite dettaglio missioni'!KJ72</f>
        <v>123150.34999999999</v>
      </c>
      <c r="X72" s="12">
        <f>'Uscite dettaglio missioni'!KK72</f>
        <v>106759</v>
      </c>
      <c r="Y72" s="12">
        <f>'Uscite dettaglio missioni'!KL72</f>
        <v>136717.41</v>
      </c>
      <c r="Z72" s="12">
        <f>'Uscite dettaglio missioni'!KM72</f>
        <v>87738.700000000012</v>
      </c>
      <c r="AA72" s="12">
        <f>'Uscite dettaglio missioni'!KN72</f>
        <v>49557</v>
      </c>
      <c r="AB72" s="12">
        <f>'Uscite dettaglio missioni'!KO72</f>
        <v>44057</v>
      </c>
      <c r="AC72" s="12">
        <f>'Uscite dettaglio missioni'!KO72</f>
        <v>44057</v>
      </c>
      <c r="AD72" s="12">
        <f>'Uscite dettaglio missioni'!KP72</f>
        <v>16894.080000000002</v>
      </c>
      <c r="AE72" s="12">
        <f>'Uscite dettaglio missioni'!KQ72</f>
        <v>51470.5</v>
      </c>
      <c r="AF72" s="12">
        <f>'Uscite dettaglio missioni'!KR72</f>
        <v>68378</v>
      </c>
      <c r="AG72" s="12">
        <f>'Uscite dettaglio missioni'!KS72</f>
        <v>42647.83</v>
      </c>
      <c r="AH72" s="12">
        <f>'Uscite dettaglio missioni'!KT72</f>
        <v>25982</v>
      </c>
      <c r="AI72" s="12">
        <f>'Uscite dettaglio missioni'!KU72</f>
        <v>32251.02</v>
      </c>
      <c r="AJ72" s="12">
        <f>'Uscite dettaglio missioni'!KV72</f>
        <v>35330.619999999995</v>
      </c>
      <c r="AK72" s="12">
        <f>'Uscite dettaglio missioni'!KW72</f>
        <v>37040</v>
      </c>
      <c r="AL72" s="12">
        <f>'Uscite dettaglio missioni'!KX72</f>
        <v>37040</v>
      </c>
      <c r="AM72" s="12">
        <f>'Uscite dettaglio missioni'!KY72</f>
        <v>25994.82</v>
      </c>
      <c r="AN72" s="12">
        <f>'Uscite dettaglio missioni'!KZ72</f>
        <v>33832</v>
      </c>
      <c r="AO72" s="12">
        <f>'Uscite dettaglio missioni'!LA72</f>
        <v>0</v>
      </c>
      <c r="AP72" s="12">
        <f>'Uscite dettaglio missioni'!LB72</f>
        <v>0</v>
      </c>
    </row>
    <row r="73" spans="1:42" x14ac:dyDescent="0.25">
      <c r="A73" s="5">
        <v>4201</v>
      </c>
      <c r="B73" s="9" t="s">
        <v>38</v>
      </c>
      <c r="C73" s="13">
        <f>'Uscite dettaglio missioni'!JP73</f>
        <v>53889.409999999996</v>
      </c>
      <c r="D73" s="13">
        <f>'Uscite dettaglio missioni'!JQ73</f>
        <v>53889.409999999996</v>
      </c>
      <c r="E73" s="13">
        <f>'Uscite dettaglio missioni'!JR73</f>
        <v>28826.21</v>
      </c>
      <c r="F73" s="13">
        <f>'Uscite dettaglio missioni'!JS73</f>
        <v>32498</v>
      </c>
      <c r="G73" s="13">
        <f>'Uscite dettaglio missioni'!JT73</f>
        <v>37098</v>
      </c>
      <c r="H73" s="13">
        <f>'Uscite dettaglio missioni'!JU73</f>
        <v>31212.929999999997</v>
      </c>
      <c r="I73" s="13">
        <f>'Uscite dettaglio missioni'!JV73</f>
        <v>30216.94</v>
      </c>
      <c r="J73" s="13">
        <f>'Uscite dettaglio missioni'!JW73</f>
        <v>30216.94</v>
      </c>
      <c r="K73" s="13">
        <f>'Uscite dettaglio missioni'!JX73</f>
        <v>20884.849999999999</v>
      </c>
      <c r="L73" s="13">
        <f>'Uscite dettaglio missioni'!JY73</f>
        <v>25297</v>
      </c>
      <c r="M73" s="13">
        <f>'Uscite dettaglio missioni'!JZ73</f>
        <v>24067</v>
      </c>
      <c r="N73" s="13">
        <f>'Uscite dettaglio missioni'!KA73</f>
        <v>11593.730000000001</v>
      </c>
      <c r="O73" s="13">
        <f>'Uscite dettaglio missioni'!KB73</f>
        <v>17770</v>
      </c>
      <c r="P73" s="13">
        <f>'Uscite dettaglio missioni'!KC73</f>
        <v>17770</v>
      </c>
      <c r="Q73" s="13">
        <f>'Uscite dettaglio missioni'!KD73</f>
        <v>19379.78</v>
      </c>
      <c r="R73" s="13">
        <f>'Uscite dettaglio missioni'!KE73</f>
        <v>22464.11</v>
      </c>
      <c r="S73" s="13">
        <f>'Uscite dettaglio missioni'!KF73</f>
        <v>22464.11</v>
      </c>
      <c r="T73" s="13">
        <f>'Uscite dettaglio missioni'!KG73</f>
        <v>13258.119999999999</v>
      </c>
      <c r="U73" s="13">
        <f>'Uscite dettaglio missioni'!KH73</f>
        <v>14165</v>
      </c>
      <c r="V73" s="13">
        <f>'Uscite dettaglio missioni'!KI73</f>
        <v>14206</v>
      </c>
      <c r="W73" s="13">
        <f>'Uscite dettaglio missioni'!KJ73</f>
        <v>14103.64</v>
      </c>
      <c r="X73" s="13">
        <f>'Uscite dettaglio missioni'!KK73</f>
        <v>14755</v>
      </c>
      <c r="Y73" s="13">
        <f>'Uscite dettaglio missioni'!KL73</f>
        <v>15200</v>
      </c>
      <c r="Z73" s="13">
        <f>'Uscite dettaglio missioni'!KM73</f>
        <v>10079.99</v>
      </c>
      <c r="AA73" s="13">
        <f>'Uscite dettaglio missioni'!KN73</f>
        <v>18857</v>
      </c>
      <c r="AB73" s="13">
        <f>'Uscite dettaglio missioni'!KO73</f>
        <v>21557</v>
      </c>
      <c r="AC73" s="13">
        <v>13710.22</v>
      </c>
      <c r="AD73" s="13">
        <v>13710.22</v>
      </c>
      <c r="AE73" s="13">
        <v>13710.22</v>
      </c>
      <c r="AF73" s="13">
        <f>'Uscite dettaglio missioni'!KR73</f>
        <v>31578</v>
      </c>
      <c r="AG73" s="13">
        <v>13710.22</v>
      </c>
      <c r="AH73" s="13">
        <v>13710.22</v>
      </c>
      <c r="AI73" s="13">
        <v>13710.22</v>
      </c>
      <c r="AJ73" s="13">
        <v>13710.22</v>
      </c>
      <c r="AK73" s="13">
        <v>13710.22</v>
      </c>
      <c r="AL73" s="13">
        <f>'Uscite dettaglio missioni'!KX73</f>
        <v>13822</v>
      </c>
      <c r="AM73" s="13">
        <f>'Uscite dettaglio missioni'!KY73</f>
        <v>7229.68</v>
      </c>
      <c r="AN73" s="13">
        <f>'Uscite dettaglio missioni'!KZ73</f>
        <v>14032</v>
      </c>
      <c r="AO73" s="13">
        <f>'Uscite dettaglio missioni'!LA73</f>
        <v>0</v>
      </c>
      <c r="AP73" s="13">
        <f>'Uscite dettaglio missioni'!LB73</f>
        <v>0</v>
      </c>
    </row>
    <row r="74" spans="1:42" x14ac:dyDescent="0.25">
      <c r="A74" s="5">
        <v>4202</v>
      </c>
      <c r="B74" s="9" t="s">
        <v>39</v>
      </c>
      <c r="C74" s="13">
        <f>'Uscite dettaglio missioni'!JP74</f>
        <v>107230.03</v>
      </c>
      <c r="D74" s="13">
        <f>'Uscite dettaglio missioni'!JQ74</f>
        <v>107230.03</v>
      </c>
      <c r="E74" s="13">
        <f>'Uscite dettaglio missioni'!JR74</f>
        <v>110945.91</v>
      </c>
      <c r="F74" s="13">
        <f>'Uscite dettaglio missioni'!JS74</f>
        <v>90000</v>
      </c>
      <c r="G74" s="13">
        <f>'Uscite dettaglio missioni'!JT74</f>
        <v>93600</v>
      </c>
      <c r="H74" s="13">
        <f>'Uscite dettaglio missioni'!JU74</f>
        <v>54459.54</v>
      </c>
      <c r="I74" s="13">
        <f>'Uscite dettaglio missioni'!JV74</f>
        <v>76000</v>
      </c>
      <c r="J74" s="13">
        <f>'Uscite dettaglio missioni'!JW74</f>
        <v>72261.8</v>
      </c>
      <c r="K74" s="13">
        <f>'Uscite dettaglio missioni'!JX74</f>
        <v>72261.8</v>
      </c>
      <c r="L74" s="13">
        <f>'Uscite dettaglio missioni'!JY74</f>
        <v>74500</v>
      </c>
      <c r="M74" s="13">
        <f>'Uscite dettaglio missioni'!JZ74</f>
        <v>66395.509999999995</v>
      </c>
      <c r="N74" s="13">
        <f>'Uscite dettaglio missioni'!KA74</f>
        <v>66395.509999999995</v>
      </c>
      <c r="O74" s="13">
        <f>'Uscite dettaglio missioni'!KB74</f>
        <v>70000</v>
      </c>
      <c r="P74" s="13">
        <f>'Uscite dettaglio missioni'!KC74</f>
        <v>61746.59</v>
      </c>
      <c r="Q74" s="13">
        <f>'Uscite dettaglio missioni'!KD74</f>
        <v>61746.59</v>
      </c>
      <c r="R74" s="13">
        <f>'Uscite dettaglio missioni'!KE74</f>
        <v>67535.900000000009</v>
      </c>
      <c r="S74" s="13">
        <f>'Uscite dettaglio missioni'!KF74</f>
        <v>74982.080000000002</v>
      </c>
      <c r="T74" s="13">
        <f>'Uscite dettaglio missioni'!KG74</f>
        <v>62803.48</v>
      </c>
      <c r="U74" s="13">
        <f>'Uscite dettaglio missioni'!KH74</f>
        <v>67536</v>
      </c>
      <c r="V74" s="13">
        <f>'Uscite dettaglio missioni'!KI74</f>
        <v>67536</v>
      </c>
      <c r="W74" s="13">
        <f>'Uscite dettaglio missioni'!KJ74</f>
        <v>109046.70999999999</v>
      </c>
      <c r="X74" s="13">
        <f>'Uscite dettaglio missioni'!KK74</f>
        <v>76300</v>
      </c>
      <c r="Y74" s="13">
        <f>'Uscite dettaglio missioni'!KL74</f>
        <v>101813.41</v>
      </c>
      <c r="Z74" s="13">
        <f>'Uscite dettaglio missioni'!KM74</f>
        <v>77213.41</v>
      </c>
      <c r="AA74" s="13">
        <f>'Uscite dettaglio missioni'!KN74</f>
        <v>14200</v>
      </c>
      <c r="AB74" s="13">
        <f>'Uscite dettaglio missioni'!KO74</f>
        <v>0</v>
      </c>
      <c r="AC74" s="13">
        <f>'Uscite dettaglio missioni'!KO74</f>
        <v>0</v>
      </c>
      <c r="AD74" s="13">
        <f>'Uscite dettaglio missioni'!KP74</f>
        <v>0</v>
      </c>
      <c r="AE74" s="13">
        <f>'Uscite dettaglio missioni'!KQ74</f>
        <v>0</v>
      </c>
      <c r="AF74" s="13">
        <f>'Uscite dettaglio missioni'!KR74</f>
        <v>0</v>
      </c>
      <c r="AG74" s="13">
        <f>'Uscite dettaglio missioni'!KS74</f>
        <v>0</v>
      </c>
      <c r="AH74" s="13">
        <f>'Uscite dettaglio missioni'!KT74</f>
        <v>0</v>
      </c>
      <c r="AI74" s="13">
        <f>'Uscite dettaglio missioni'!KU74</f>
        <v>0</v>
      </c>
      <c r="AJ74" s="13">
        <f>'Uscite dettaglio missioni'!KV74</f>
        <v>0</v>
      </c>
      <c r="AK74" s="13">
        <f>'Uscite dettaglio missioni'!KW74</f>
        <v>0</v>
      </c>
      <c r="AL74" s="13">
        <f>'Uscite dettaglio missioni'!KX74</f>
        <v>0</v>
      </c>
      <c r="AM74" s="13">
        <f>'Uscite dettaglio missioni'!KY74</f>
        <v>0</v>
      </c>
      <c r="AN74" s="13">
        <f>'Uscite dettaglio missioni'!KZ74</f>
        <v>0</v>
      </c>
      <c r="AO74" s="13">
        <f>'Uscite dettaglio missioni'!LA74</f>
        <v>0</v>
      </c>
      <c r="AP74" s="13">
        <f>'Uscite dettaglio missioni'!LB74</f>
        <v>0</v>
      </c>
    </row>
    <row r="75" spans="1:42" x14ac:dyDescent="0.25">
      <c r="A75" s="5">
        <v>4205</v>
      </c>
      <c r="B75" s="9" t="s">
        <v>261</v>
      </c>
      <c r="C75" s="13">
        <f>'Uscite dettaglio missioni'!JP75</f>
        <v>0</v>
      </c>
      <c r="D75" s="13">
        <f>'Uscite dettaglio missioni'!JQ75</f>
        <v>0</v>
      </c>
      <c r="E75" s="13">
        <f>'Uscite dettaglio missioni'!JR75</f>
        <v>0</v>
      </c>
      <c r="F75" s="13">
        <f>'Uscite dettaglio missioni'!JS75</f>
        <v>0</v>
      </c>
      <c r="G75" s="13">
        <f>'Uscite dettaglio missioni'!JT75</f>
        <v>0</v>
      </c>
      <c r="H75" s="13">
        <f>'Uscite dettaglio missioni'!JU75</f>
        <v>0</v>
      </c>
      <c r="I75" s="13">
        <f>'Uscite dettaglio missioni'!JV75</f>
        <v>0</v>
      </c>
      <c r="J75" s="13">
        <f>'Uscite dettaglio missioni'!JW75</f>
        <v>0</v>
      </c>
      <c r="K75" s="13">
        <f>'Uscite dettaglio missioni'!JX75</f>
        <v>0</v>
      </c>
      <c r="L75" s="13">
        <f>'Uscite dettaglio missioni'!JY75</f>
        <v>0</v>
      </c>
      <c r="M75" s="13">
        <f>'Uscite dettaglio missioni'!JZ75</f>
        <v>0</v>
      </c>
      <c r="N75" s="13">
        <f>'Uscite dettaglio missioni'!KA75</f>
        <v>0</v>
      </c>
      <c r="O75" s="13">
        <f>'Uscite dettaglio missioni'!KB75</f>
        <v>0</v>
      </c>
      <c r="P75" s="13">
        <f>'Uscite dettaglio missioni'!KC75</f>
        <v>0</v>
      </c>
      <c r="Q75" s="13">
        <f>'Uscite dettaglio missioni'!KD75</f>
        <v>0</v>
      </c>
      <c r="R75" s="13">
        <f>'Uscite dettaglio missioni'!KE75</f>
        <v>0</v>
      </c>
      <c r="S75" s="13">
        <f>'Uscite dettaglio missioni'!KF75</f>
        <v>0</v>
      </c>
      <c r="T75" s="13">
        <f>'Uscite dettaglio missioni'!KG75</f>
        <v>0</v>
      </c>
      <c r="U75" s="13">
        <f>'Uscite dettaglio missioni'!KH75</f>
        <v>0</v>
      </c>
      <c r="V75" s="13">
        <f>'Uscite dettaglio missioni'!KI75</f>
        <v>0</v>
      </c>
      <c r="W75" s="13">
        <f>'Uscite dettaglio missioni'!KJ75</f>
        <v>0</v>
      </c>
      <c r="X75" s="13">
        <f>'Uscite dettaglio missioni'!KK75</f>
        <v>15704</v>
      </c>
      <c r="Y75" s="13">
        <f>'Uscite dettaglio missioni'!KL75</f>
        <v>19704</v>
      </c>
      <c r="Z75" s="13">
        <f>'Uscite dettaglio missioni'!KM75</f>
        <v>445.3</v>
      </c>
      <c r="AA75" s="13">
        <f>'Uscite dettaglio missioni'!KN75</f>
        <v>16500</v>
      </c>
      <c r="AB75" s="13">
        <f>'Uscite dettaglio missioni'!KO75</f>
        <v>22500</v>
      </c>
      <c r="AC75" s="13">
        <v>3183.86</v>
      </c>
      <c r="AD75" s="13">
        <v>3183.86</v>
      </c>
      <c r="AE75" s="13">
        <v>3183.86</v>
      </c>
      <c r="AF75" s="13">
        <f>'Uscite dettaglio missioni'!KR75</f>
        <v>36800</v>
      </c>
      <c r="AG75" s="13">
        <v>3183.86</v>
      </c>
      <c r="AH75" s="13">
        <v>3183.86</v>
      </c>
      <c r="AI75" s="13">
        <v>3183.86</v>
      </c>
      <c r="AJ75" s="13">
        <v>3183.86</v>
      </c>
      <c r="AK75" s="13">
        <v>3183.86</v>
      </c>
      <c r="AL75" s="13">
        <f>'Uscite dettaglio missioni'!KX75</f>
        <v>23218</v>
      </c>
      <c r="AM75" s="13">
        <f>'Uscite dettaglio missioni'!KY75</f>
        <v>18765.14</v>
      </c>
      <c r="AN75" s="13">
        <f>'Uscite dettaglio missioni'!KZ75</f>
        <v>19800</v>
      </c>
      <c r="AO75" s="13">
        <f>'Uscite dettaglio missioni'!LA75</f>
        <v>0</v>
      </c>
      <c r="AP75" s="13">
        <f>'Uscite dettaglio missioni'!LB75</f>
        <v>0</v>
      </c>
    </row>
    <row r="76" spans="1:42" ht="15" customHeight="1" x14ac:dyDescent="0.25">
      <c r="A76" s="5">
        <v>43</v>
      </c>
      <c r="B76" s="8" t="s">
        <v>93</v>
      </c>
      <c r="C76" s="12">
        <f>'Uscite dettaglio missioni'!JP76</f>
        <v>57.3</v>
      </c>
      <c r="D76" s="12">
        <f>'Uscite dettaglio missioni'!JQ76</f>
        <v>57.3</v>
      </c>
      <c r="E76" s="12">
        <f>'Uscite dettaglio missioni'!JR76</f>
        <v>338.90000000000003</v>
      </c>
      <c r="F76" s="12">
        <f>'Uscite dettaglio missioni'!JS76</f>
        <v>21</v>
      </c>
      <c r="G76" s="12">
        <f>'Uscite dettaglio missioni'!JT76</f>
        <v>30.78</v>
      </c>
      <c r="H76" s="12">
        <f>'Uscite dettaglio missioni'!JU76</f>
        <v>7.4799999999999995</v>
      </c>
      <c r="I76" s="12">
        <f>'Uscite dettaglio missioni'!JV76</f>
        <v>10</v>
      </c>
      <c r="J76" s="12">
        <f>'Uscite dettaglio missioni'!JW76</f>
        <v>11.9</v>
      </c>
      <c r="K76" s="12">
        <f>'Uscite dettaglio missioni'!JX76</f>
        <v>78.67</v>
      </c>
      <c r="L76" s="12">
        <f>'Uscite dettaglio missioni'!JY76</f>
        <v>110</v>
      </c>
      <c r="M76" s="12">
        <f>'Uscite dettaglio missioni'!JZ76</f>
        <v>110.95</v>
      </c>
      <c r="N76" s="12">
        <f>'Uscite dettaglio missioni'!KA76</f>
        <v>1.44</v>
      </c>
      <c r="O76" s="12">
        <f>'Uscite dettaglio missioni'!KB76</f>
        <v>45</v>
      </c>
      <c r="P76" s="12">
        <f>'Uscite dettaglio missioni'!KC76</f>
        <v>46</v>
      </c>
      <c r="Q76" s="12">
        <f>'Uscite dettaglio missioni'!KD76</f>
        <v>8.68</v>
      </c>
      <c r="R76" s="12">
        <f>'Uscite dettaglio missioni'!KE76</f>
        <v>15</v>
      </c>
      <c r="S76" s="12">
        <f>'Uscite dettaglio missioni'!KF76</f>
        <v>16.2</v>
      </c>
      <c r="T76" s="12">
        <f>'Uscite dettaglio missioni'!KG76</f>
        <v>0.62000000000000011</v>
      </c>
      <c r="U76" s="12">
        <f>'Uscite dettaglio missioni'!KH76</f>
        <v>15.4</v>
      </c>
      <c r="V76" s="12">
        <f>'Uscite dettaglio missioni'!KI76</f>
        <v>20.9</v>
      </c>
      <c r="W76" s="12">
        <f>'Uscite dettaglio missioni'!KJ76</f>
        <v>3.42</v>
      </c>
      <c r="X76" s="12">
        <f>'Uscite dettaglio missioni'!KK76</f>
        <v>12</v>
      </c>
      <c r="Y76" s="12">
        <f>'Uscite dettaglio missioni'!KL76</f>
        <v>12</v>
      </c>
      <c r="Z76" s="12">
        <f>'Uscite dettaglio missioni'!KM76</f>
        <v>0.08</v>
      </c>
      <c r="AA76" s="12">
        <f>'Uscite dettaglio missioni'!KN76</f>
        <v>10.199999999999999</v>
      </c>
      <c r="AB76" s="12">
        <f>'Uscite dettaglio missioni'!KO76</f>
        <v>83.8</v>
      </c>
      <c r="AC76" s="12">
        <f>'Uscite dettaglio missioni'!KO76</f>
        <v>83.8</v>
      </c>
      <c r="AD76" s="12">
        <f>'Uscite dettaglio missioni'!KP76</f>
        <v>64.5</v>
      </c>
      <c r="AE76" s="12">
        <f>'Uscite dettaglio missioni'!KQ76</f>
        <v>45</v>
      </c>
      <c r="AF76" s="12">
        <f>'Uscite dettaglio missioni'!KR76</f>
        <v>49.1</v>
      </c>
      <c r="AG76" s="12">
        <f>'Uscite dettaglio missioni'!KS76</f>
        <v>3.8000000000000003</v>
      </c>
      <c r="AH76" s="12">
        <f>'Uscite dettaglio missioni'!KT76</f>
        <v>50</v>
      </c>
      <c r="AI76" s="12">
        <f>'Uscite dettaglio missioni'!KU76</f>
        <v>115</v>
      </c>
      <c r="AJ76" s="12">
        <f>'Uscite dettaglio missioni'!KV76</f>
        <v>64.849999999999994</v>
      </c>
      <c r="AK76" s="12">
        <f>'Uscite dettaglio missioni'!KW76</f>
        <v>121</v>
      </c>
      <c r="AL76" s="12">
        <f>'Uscite dettaglio missioni'!KX76</f>
        <v>121</v>
      </c>
      <c r="AM76" s="12">
        <f>'Uscite dettaglio missioni'!KY76</f>
        <v>0</v>
      </c>
      <c r="AN76" s="12">
        <f>'Uscite dettaglio missioni'!KZ76</f>
        <v>40</v>
      </c>
      <c r="AO76" s="12">
        <f>'Uscite dettaglio missioni'!LA76</f>
        <v>0</v>
      </c>
      <c r="AP76" s="12">
        <f>'Uscite dettaglio missioni'!LB76</f>
        <v>0</v>
      </c>
    </row>
    <row r="77" spans="1:42" x14ac:dyDescent="0.25">
      <c r="A77" s="5">
        <v>4301</v>
      </c>
      <c r="B77" s="9" t="s">
        <v>40</v>
      </c>
      <c r="C77" s="13">
        <f>'Uscite dettaglio missioni'!JP77</f>
        <v>17.89</v>
      </c>
      <c r="D77" s="13">
        <f>'Uscite dettaglio missioni'!JQ77</f>
        <v>17.89</v>
      </c>
      <c r="E77" s="13">
        <f>'Uscite dettaglio missioni'!JR77</f>
        <v>44.48</v>
      </c>
      <c r="F77" s="13">
        <f>'Uscite dettaglio missioni'!JS77</f>
        <v>0</v>
      </c>
      <c r="G77" s="13">
        <f>'Uscite dettaglio missioni'!JT77</f>
        <v>9.7799999999999994</v>
      </c>
      <c r="H77" s="13">
        <f>'Uscite dettaglio missioni'!JU77</f>
        <v>7.4799999999999995</v>
      </c>
      <c r="I77" s="13">
        <f>'Uscite dettaglio missioni'!JV77</f>
        <v>10</v>
      </c>
      <c r="J77" s="13">
        <f>'Uscite dettaglio missioni'!JW77</f>
        <v>10</v>
      </c>
      <c r="K77" s="13">
        <f>'Uscite dettaglio missioni'!JX77</f>
        <v>0.95</v>
      </c>
      <c r="L77" s="13">
        <f>'Uscite dettaglio missioni'!JY77</f>
        <v>110</v>
      </c>
      <c r="M77" s="13">
        <f>'Uscite dettaglio missioni'!JZ77</f>
        <v>110</v>
      </c>
      <c r="N77" s="13">
        <f>'Uscite dettaglio missioni'!KA77</f>
        <v>0.03</v>
      </c>
      <c r="O77" s="13">
        <f>'Uscite dettaglio missioni'!KB77</f>
        <v>45</v>
      </c>
      <c r="P77" s="13">
        <f>'Uscite dettaglio missioni'!KC77</f>
        <v>46</v>
      </c>
      <c r="Q77" s="13">
        <f>'Uscite dettaglio missioni'!KD77</f>
        <v>7.82</v>
      </c>
      <c r="R77" s="13">
        <f>'Uscite dettaglio missioni'!KE77</f>
        <v>15</v>
      </c>
      <c r="S77" s="13">
        <f>'Uscite dettaglio missioni'!KF77</f>
        <v>15</v>
      </c>
      <c r="T77" s="13">
        <f>'Uscite dettaglio missioni'!KG77</f>
        <v>0.33</v>
      </c>
      <c r="U77" s="13">
        <f>'Uscite dettaglio missioni'!KH77</f>
        <v>15.4</v>
      </c>
      <c r="V77" s="13">
        <f>'Uscite dettaglio missioni'!KI77</f>
        <v>15.4</v>
      </c>
      <c r="W77" s="13">
        <f>'Uscite dettaglio missioni'!KJ77</f>
        <v>1.73</v>
      </c>
      <c r="X77" s="13">
        <f>'Uscite dettaglio missioni'!KK77</f>
        <v>12</v>
      </c>
      <c r="Y77" s="13">
        <f>'Uscite dettaglio missioni'!KL77</f>
        <v>12</v>
      </c>
      <c r="Z77" s="13">
        <f>'Uscite dettaglio missioni'!KM77</f>
        <v>0.08</v>
      </c>
      <c r="AA77" s="13">
        <f>'Uscite dettaglio missioni'!KN77</f>
        <v>10.199999999999999</v>
      </c>
      <c r="AB77" s="13">
        <f>'Uscite dettaglio missioni'!KO77</f>
        <v>38.799999999999997</v>
      </c>
      <c r="AC77" s="13">
        <v>29.12</v>
      </c>
      <c r="AD77" s="13">
        <v>29.12</v>
      </c>
      <c r="AE77" s="13">
        <v>29.12</v>
      </c>
      <c r="AF77" s="13">
        <f>'Uscite dettaglio missioni'!KR77</f>
        <v>49.1</v>
      </c>
      <c r="AG77" s="13">
        <v>29.12</v>
      </c>
      <c r="AH77" s="13">
        <v>29.12</v>
      </c>
      <c r="AI77" s="13">
        <v>29.12</v>
      </c>
      <c r="AJ77" s="13">
        <v>29.12</v>
      </c>
      <c r="AK77" s="13">
        <v>29.12</v>
      </c>
      <c r="AL77" s="13">
        <f>'Uscite dettaglio missioni'!KX77</f>
        <v>50</v>
      </c>
      <c r="AM77" s="13">
        <f>'Uscite dettaglio missioni'!KY77</f>
        <v>0</v>
      </c>
      <c r="AN77" s="13">
        <f>'Uscite dettaglio missioni'!KZ77</f>
        <v>20</v>
      </c>
      <c r="AO77" s="13">
        <f>'Uscite dettaglio missioni'!LA77</f>
        <v>0</v>
      </c>
      <c r="AP77" s="13">
        <f>'Uscite dettaglio missioni'!LB77</f>
        <v>0</v>
      </c>
    </row>
    <row r="78" spans="1:42" x14ac:dyDescent="0.25">
      <c r="A78" s="5">
        <v>4306</v>
      </c>
      <c r="B78" s="9" t="s">
        <v>41</v>
      </c>
      <c r="C78" s="13">
        <f>'Uscite dettaglio missioni'!JP78</f>
        <v>39.409999999999997</v>
      </c>
      <c r="D78" s="13">
        <f>'Uscite dettaglio missioni'!JQ78</f>
        <v>39.409999999999997</v>
      </c>
      <c r="E78" s="13">
        <f>'Uscite dettaglio missioni'!JR78</f>
        <v>10.81</v>
      </c>
      <c r="F78" s="13">
        <f>'Uscite dettaglio missioni'!JS78</f>
        <v>21</v>
      </c>
      <c r="G78" s="13">
        <f>'Uscite dettaglio missioni'!JT78</f>
        <v>21</v>
      </c>
      <c r="H78" s="13">
        <f>'Uscite dettaglio missioni'!JU78</f>
        <v>0</v>
      </c>
      <c r="I78" s="13">
        <f>'Uscite dettaglio missioni'!JV78</f>
        <v>0</v>
      </c>
      <c r="J78" s="13">
        <f>'Uscite dettaglio missioni'!JW78</f>
        <v>1.9</v>
      </c>
      <c r="K78" s="13">
        <f>'Uscite dettaglio missioni'!JX78</f>
        <v>77.72</v>
      </c>
      <c r="L78" s="13">
        <f>'Uscite dettaglio missioni'!JY78</f>
        <v>0</v>
      </c>
      <c r="M78" s="13">
        <f>'Uscite dettaglio missioni'!JZ78</f>
        <v>0.94999999999999984</v>
      </c>
      <c r="N78" s="13">
        <f>'Uscite dettaglio missioni'!KA78</f>
        <v>1.41</v>
      </c>
      <c r="O78" s="13">
        <f>'Uscite dettaglio missioni'!KB78</f>
        <v>0</v>
      </c>
      <c r="P78" s="13">
        <f>'Uscite dettaglio missioni'!KC78</f>
        <v>0</v>
      </c>
      <c r="Q78" s="13">
        <f>'Uscite dettaglio missioni'!KD78</f>
        <v>0.86</v>
      </c>
      <c r="R78" s="13">
        <f>'Uscite dettaglio missioni'!KE78</f>
        <v>0</v>
      </c>
      <c r="S78" s="13">
        <f>'Uscite dettaglio missioni'!KF78</f>
        <v>1.2</v>
      </c>
      <c r="T78" s="13">
        <f>'Uscite dettaglio missioni'!KG78</f>
        <v>0.29000000000000004</v>
      </c>
      <c r="U78" s="13">
        <f>'Uscite dettaglio missioni'!KH78</f>
        <v>0</v>
      </c>
      <c r="V78" s="13">
        <f>'Uscite dettaglio missioni'!KI78</f>
        <v>5.5</v>
      </c>
      <c r="W78" s="13">
        <f>'Uscite dettaglio missioni'!KJ78</f>
        <v>1.69</v>
      </c>
      <c r="X78" s="13">
        <f>'Uscite dettaglio missioni'!KK78</f>
        <v>0</v>
      </c>
      <c r="Y78" s="13">
        <f>'Uscite dettaglio missioni'!KL78</f>
        <v>0</v>
      </c>
      <c r="Z78" s="13">
        <f>'Uscite dettaglio missioni'!KM78</f>
        <v>0</v>
      </c>
      <c r="AA78" s="13">
        <f>'Uscite dettaglio missioni'!KN78</f>
        <v>0</v>
      </c>
      <c r="AB78" s="13">
        <f>'Uscite dettaglio missioni'!KO78</f>
        <v>45</v>
      </c>
      <c r="AC78" s="13">
        <v>35.380000000000003</v>
      </c>
      <c r="AD78" s="13">
        <v>35.380000000000003</v>
      </c>
      <c r="AE78" s="13">
        <v>35.380000000000003</v>
      </c>
      <c r="AF78" s="13">
        <f>'Uscite dettaglio missioni'!KR78</f>
        <v>0</v>
      </c>
      <c r="AG78" s="13">
        <v>35.380000000000003</v>
      </c>
      <c r="AH78" s="13">
        <v>35.380000000000003</v>
      </c>
      <c r="AI78" s="13">
        <v>35.380000000000003</v>
      </c>
      <c r="AJ78" s="13">
        <v>35.380000000000003</v>
      </c>
      <c r="AK78" s="13">
        <v>35.380000000000003</v>
      </c>
      <c r="AL78" s="13">
        <f>'Uscite dettaglio missioni'!KX78</f>
        <v>71</v>
      </c>
      <c r="AM78" s="13">
        <f>'Uscite dettaglio missioni'!KY78</f>
        <v>0</v>
      </c>
      <c r="AN78" s="13">
        <f>'Uscite dettaglio missioni'!KZ78</f>
        <v>20</v>
      </c>
      <c r="AO78" s="13">
        <f>'Uscite dettaglio missioni'!LA78</f>
        <v>0</v>
      </c>
      <c r="AP78" s="13">
        <f>'Uscite dettaglio missioni'!LB78</f>
        <v>0</v>
      </c>
    </row>
    <row r="79" spans="1:42" x14ac:dyDescent="0.25">
      <c r="A79" s="5">
        <v>4399</v>
      </c>
      <c r="B79" s="9" t="s">
        <v>42</v>
      </c>
      <c r="C79" s="13">
        <f>'Uscite dettaglio missioni'!JP79</f>
        <v>0</v>
      </c>
      <c r="D79" s="13">
        <f>'Uscite dettaglio missioni'!JQ79</f>
        <v>0</v>
      </c>
      <c r="E79" s="13">
        <f>'Uscite dettaglio missioni'!JR79</f>
        <v>283.61</v>
      </c>
      <c r="F79" s="13">
        <f>'Uscite dettaglio missioni'!JS79</f>
        <v>0</v>
      </c>
      <c r="G79" s="13">
        <f>'Uscite dettaglio missioni'!JT79</f>
        <v>0</v>
      </c>
      <c r="H79" s="13">
        <f>'Uscite dettaglio missioni'!JU79</f>
        <v>0</v>
      </c>
      <c r="I79" s="13">
        <f>'Uscite dettaglio missioni'!JV79</f>
        <v>0</v>
      </c>
      <c r="J79" s="13">
        <f>'Uscite dettaglio missioni'!JW79</f>
        <v>0</v>
      </c>
      <c r="K79" s="13">
        <f>'Uscite dettaglio missioni'!JX79</f>
        <v>0</v>
      </c>
      <c r="L79" s="13">
        <f>'Uscite dettaglio missioni'!JY79</f>
        <v>0</v>
      </c>
      <c r="M79" s="13">
        <f>'Uscite dettaglio missioni'!JZ79</f>
        <v>0</v>
      </c>
      <c r="N79" s="13">
        <f>'Uscite dettaglio missioni'!KA79</f>
        <v>0</v>
      </c>
      <c r="O79" s="13">
        <f>'Uscite dettaglio missioni'!KB79</f>
        <v>0</v>
      </c>
      <c r="P79" s="13">
        <f>'Uscite dettaglio missioni'!KC79</f>
        <v>0</v>
      </c>
      <c r="Q79" s="13">
        <f>'Uscite dettaglio missioni'!KD79</f>
        <v>0</v>
      </c>
      <c r="R79" s="13">
        <f>'Uscite dettaglio missioni'!KE79</f>
        <v>0</v>
      </c>
      <c r="S79" s="13">
        <f>'Uscite dettaglio missioni'!KF79</f>
        <v>0</v>
      </c>
      <c r="T79" s="13">
        <f>'Uscite dettaglio missioni'!KG79</f>
        <v>0</v>
      </c>
      <c r="U79" s="13">
        <f>'Uscite dettaglio missioni'!KH79</f>
        <v>0</v>
      </c>
      <c r="V79" s="13">
        <f>'Uscite dettaglio missioni'!KI79</f>
        <v>0</v>
      </c>
      <c r="W79" s="13">
        <f>'Uscite dettaglio missioni'!KJ79</f>
        <v>0</v>
      </c>
      <c r="X79" s="13">
        <f>'Uscite dettaglio missioni'!KK79</f>
        <v>0</v>
      </c>
      <c r="Y79" s="13">
        <f>'Uscite dettaglio missioni'!KL79</f>
        <v>0</v>
      </c>
      <c r="Z79" s="13">
        <f>'Uscite dettaglio missioni'!KM79</f>
        <v>0</v>
      </c>
      <c r="AA79" s="13">
        <f>'Uscite dettaglio missioni'!KN79</f>
        <v>0</v>
      </c>
      <c r="AB79" s="13">
        <f>'Uscite dettaglio missioni'!KO79</f>
        <v>0</v>
      </c>
      <c r="AC79" s="13">
        <f>'Uscite dettaglio missioni'!KO79</f>
        <v>0</v>
      </c>
      <c r="AD79" s="13">
        <f>'Uscite dettaglio missioni'!KP79</f>
        <v>0</v>
      </c>
      <c r="AE79" s="13">
        <f>'Uscite dettaglio missioni'!KQ79</f>
        <v>0</v>
      </c>
      <c r="AF79" s="13">
        <f>'Uscite dettaglio missioni'!KR79</f>
        <v>0</v>
      </c>
      <c r="AG79" s="13">
        <f>'Uscite dettaglio missioni'!KS79</f>
        <v>0.02</v>
      </c>
      <c r="AH79" s="13">
        <f>'Uscite dettaglio missioni'!KT79</f>
        <v>0</v>
      </c>
      <c r="AI79" s="13">
        <f>'Uscite dettaglio missioni'!KU79</f>
        <v>5</v>
      </c>
      <c r="AJ79" s="13">
        <f>'Uscite dettaglio missioni'!KV79</f>
        <v>3.07</v>
      </c>
      <c r="AK79" s="13">
        <f>'Uscite dettaglio missioni'!KW79</f>
        <v>0</v>
      </c>
      <c r="AL79" s="13">
        <f>'Uscite dettaglio missioni'!KX79</f>
        <v>0</v>
      </c>
      <c r="AM79" s="13">
        <f>'Uscite dettaglio missioni'!KY79</f>
        <v>0</v>
      </c>
      <c r="AN79" s="13">
        <f>'Uscite dettaglio missioni'!KZ79</f>
        <v>0</v>
      </c>
      <c r="AO79" s="13">
        <f>'Uscite dettaglio missioni'!LA79</f>
        <v>0</v>
      </c>
      <c r="AP79" s="13">
        <f>'Uscite dettaglio missioni'!LB79</f>
        <v>0</v>
      </c>
    </row>
    <row r="80" spans="1:42" ht="15" customHeight="1" x14ac:dyDescent="0.25">
      <c r="A80" s="5">
        <v>44</v>
      </c>
      <c r="B80" s="8" t="s">
        <v>94</v>
      </c>
      <c r="C80" s="12">
        <f>'Uscite dettaglio missioni'!JP80</f>
        <v>350000</v>
      </c>
      <c r="D80" s="12">
        <f>'Uscite dettaglio missioni'!JQ80</f>
        <v>420000</v>
      </c>
      <c r="E80" s="12">
        <f>'Uscite dettaglio missioni'!JR80</f>
        <v>370665.75</v>
      </c>
      <c r="F80" s="12">
        <f>'Uscite dettaglio missioni'!JS80</f>
        <v>1152563</v>
      </c>
      <c r="G80" s="12">
        <f>'Uscite dettaglio missioni'!JT80</f>
        <v>1210981.1400000001</v>
      </c>
      <c r="H80" s="12">
        <f>'Uscite dettaglio missioni'!JU80</f>
        <v>1142551.5</v>
      </c>
      <c r="I80" s="12">
        <f>'Uscite dettaglio missioni'!JV80</f>
        <v>1160423.99</v>
      </c>
      <c r="J80" s="12">
        <f>'Uscite dettaglio missioni'!JW80</f>
        <v>1169183.99</v>
      </c>
      <c r="K80" s="12">
        <f>'Uscite dettaglio missioni'!JX80</f>
        <v>1123381.5899999999</v>
      </c>
      <c r="L80" s="12">
        <f>'Uscite dettaglio missioni'!JY80</f>
        <v>1129332</v>
      </c>
      <c r="M80" s="12">
        <f>'Uscite dettaglio missioni'!JZ80</f>
        <v>1130332</v>
      </c>
      <c r="N80" s="12">
        <f>'Uscite dettaglio missioni'!KA80</f>
        <v>1082140.27</v>
      </c>
      <c r="O80" s="12">
        <f>'Uscite dettaglio missioni'!KB80</f>
        <v>1105020</v>
      </c>
      <c r="P80" s="12">
        <f>'Uscite dettaglio missioni'!KC80</f>
        <v>1105020</v>
      </c>
      <c r="Q80" s="12">
        <f>'Uscite dettaglio missioni'!KD80</f>
        <v>1126467.08</v>
      </c>
      <c r="R80" s="12">
        <f>'Uscite dettaglio missioni'!KE80</f>
        <v>1054919</v>
      </c>
      <c r="S80" s="12">
        <f>'Uscite dettaglio missioni'!KF80</f>
        <v>1141896.31</v>
      </c>
      <c r="T80" s="12">
        <f>'Uscite dettaglio missioni'!KG80</f>
        <v>1174817.0699999998</v>
      </c>
      <c r="U80" s="12">
        <f>'Uscite dettaglio missioni'!KH80</f>
        <v>1129722</v>
      </c>
      <c r="V80" s="12">
        <f>'Uscite dettaglio missioni'!KI80</f>
        <v>1281845.22</v>
      </c>
      <c r="W80" s="12">
        <f>'Uscite dettaglio missioni'!KJ80</f>
        <v>1294262.8899999999</v>
      </c>
      <c r="X80" s="12">
        <f>'Uscite dettaglio missioni'!KK80</f>
        <v>1304855</v>
      </c>
      <c r="Y80" s="12">
        <f>'Uscite dettaglio missioni'!KL80</f>
        <v>1384855</v>
      </c>
      <c r="Z80" s="12">
        <f>'Uscite dettaglio missioni'!KM80</f>
        <v>1245136.2800000003</v>
      </c>
      <c r="AA80" s="12">
        <f>'Uscite dettaglio missioni'!KN80</f>
        <v>1477675</v>
      </c>
      <c r="AB80" s="12">
        <f>'Uscite dettaglio missioni'!KO80</f>
        <v>1495284</v>
      </c>
      <c r="AC80" s="12">
        <f>'Uscite dettaglio missioni'!KO80</f>
        <v>1495284</v>
      </c>
      <c r="AD80" s="12">
        <f>'Uscite dettaglio missioni'!KP80</f>
        <v>1242897.45</v>
      </c>
      <c r="AE80" s="12">
        <f>'Uscite dettaglio missioni'!KQ80</f>
        <v>1360900</v>
      </c>
      <c r="AF80" s="12">
        <f>'Uscite dettaglio missioni'!KR80</f>
        <v>1360900</v>
      </c>
      <c r="AG80" s="12">
        <f>'Uscite dettaglio missioni'!KS80</f>
        <v>478032.35999999993</v>
      </c>
      <c r="AH80" s="12">
        <f>'Uscite dettaglio missioni'!KT80</f>
        <v>596079</v>
      </c>
      <c r="AI80" s="12">
        <f>'Uscite dettaglio missioni'!KU80</f>
        <v>1376337.6400000001</v>
      </c>
      <c r="AJ80" s="12">
        <f>'Uscite dettaglio missioni'!KV80</f>
        <v>1273684.0099999998</v>
      </c>
      <c r="AK80" s="12">
        <f>'Uscite dettaglio missioni'!KW80</f>
        <v>1406854</v>
      </c>
      <c r="AL80" s="12">
        <f>'Uscite dettaglio missioni'!KX80</f>
        <v>1420854</v>
      </c>
      <c r="AM80" s="12">
        <f>'Uscite dettaglio missioni'!KY80</f>
        <v>1303115.6599999999</v>
      </c>
      <c r="AN80" s="12">
        <f>'Uscite dettaglio missioni'!KZ80</f>
        <v>1674089</v>
      </c>
      <c r="AO80" s="12">
        <f>'Uscite dettaglio missioni'!LA80</f>
        <v>0</v>
      </c>
      <c r="AP80" s="12">
        <f>'Uscite dettaglio missioni'!LB80</f>
        <v>0</v>
      </c>
    </row>
    <row r="81" spans="1:42" x14ac:dyDescent="0.25">
      <c r="A81" s="5">
        <v>4401</v>
      </c>
      <c r="B81" s="9" t="s">
        <v>43</v>
      </c>
      <c r="C81" s="13">
        <f>'Uscite dettaglio missioni'!JP81</f>
        <v>270000</v>
      </c>
      <c r="D81" s="13">
        <f>'Uscite dettaglio missioni'!JQ81</f>
        <v>270000</v>
      </c>
      <c r="E81" s="13">
        <f>'Uscite dettaglio missioni'!JR81</f>
        <v>229659.33</v>
      </c>
      <c r="F81" s="13">
        <f>'Uscite dettaglio missioni'!JS81</f>
        <v>255596</v>
      </c>
      <c r="G81" s="13">
        <f>'Uscite dettaglio missioni'!JT81</f>
        <v>255596</v>
      </c>
      <c r="H81" s="13">
        <f>'Uscite dettaglio missioni'!JU81</f>
        <v>205287.24</v>
      </c>
      <c r="I81" s="13">
        <f>'Uscite dettaglio missioni'!JV81</f>
        <v>246000</v>
      </c>
      <c r="J81" s="13">
        <f>'Uscite dettaglio missioni'!JW81</f>
        <v>246000</v>
      </c>
      <c r="K81" s="13">
        <f>'Uscite dettaglio missioni'!JX81</f>
        <v>210479.75</v>
      </c>
      <c r="L81" s="13">
        <f>'Uscite dettaglio missioni'!JY81</f>
        <v>222000</v>
      </c>
      <c r="M81" s="13">
        <f>'Uscite dettaglio missioni'!JZ81</f>
        <v>222000</v>
      </c>
      <c r="N81" s="13">
        <f>'Uscite dettaglio missioni'!KA81</f>
        <v>173043.99000000002</v>
      </c>
      <c r="O81" s="13">
        <f>'Uscite dettaglio missioni'!KB81</f>
        <v>208600</v>
      </c>
      <c r="P81" s="13">
        <f>'Uscite dettaglio missioni'!KC81</f>
        <v>208600</v>
      </c>
      <c r="Q81" s="13">
        <f>'Uscite dettaglio missioni'!KD81</f>
        <v>217339.74000000002</v>
      </c>
      <c r="R81" s="13">
        <f>'Uscite dettaglio missioni'!KE81</f>
        <v>208100</v>
      </c>
      <c r="S81" s="13">
        <f>'Uscite dettaglio missioni'!KF81</f>
        <v>210141</v>
      </c>
      <c r="T81" s="13">
        <f>'Uscite dettaglio missioni'!KG81</f>
        <v>178596.84</v>
      </c>
      <c r="U81" s="13">
        <f>'Uscite dettaglio missioni'!KH81</f>
        <v>225242</v>
      </c>
      <c r="V81" s="13">
        <f>'Uscite dettaglio missioni'!KI81</f>
        <v>225242</v>
      </c>
      <c r="W81" s="13">
        <f>'Uscite dettaglio missioni'!KJ81</f>
        <v>213855.56</v>
      </c>
      <c r="X81" s="13">
        <f>'Uscite dettaglio missioni'!KK81</f>
        <v>240706</v>
      </c>
      <c r="Y81" s="13">
        <f>'Uscite dettaglio missioni'!KL81</f>
        <v>240706</v>
      </c>
      <c r="Z81" s="13">
        <f>'Uscite dettaglio missioni'!KM81</f>
        <v>175067.47999999998</v>
      </c>
      <c r="AA81" s="13">
        <f>'Uscite dettaglio missioni'!KN81</f>
        <v>281602</v>
      </c>
      <c r="AB81" s="13">
        <f>'Uscite dettaglio missioni'!KO81</f>
        <v>281602</v>
      </c>
      <c r="AC81" s="13">
        <v>187492.38</v>
      </c>
      <c r="AD81" s="13">
        <v>187492.38</v>
      </c>
      <c r="AE81" s="13">
        <v>187492.38</v>
      </c>
      <c r="AF81" s="13">
        <f>'Uscite dettaglio missioni'!KR81</f>
        <v>242000</v>
      </c>
      <c r="AG81" s="13">
        <v>187492.38</v>
      </c>
      <c r="AH81" s="13">
        <v>187492.38</v>
      </c>
      <c r="AI81" s="13">
        <v>187492.38</v>
      </c>
      <c r="AJ81" s="13">
        <v>187492.38</v>
      </c>
      <c r="AK81" s="13">
        <v>187492.38</v>
      </c>
      <c r="AL81" s="13">
        <f>'Uscite dettaglio missioni'!KX81</f>
        <v>249480</v>
      </c>
      <c r="AM81" s="13">
        <f>'Uscite dettaglio missioni'!KY81</f>
        <v>231150.21000000002</v>
      </c>
      <c r="AN81" s="13">
        <f>'Uscite dettaglio missioni'!KZ81</f>
        <v>255000</v>
      </c>
      <c r="AO81" s="13">
        <f>'Uscite dettaglio missioni'!LA81</f>
        <v>0</v>
      </c>
      <c r="AP81" s="13">
        <f>'Uscite dettaglio missioni'!LB81</f>
        <v>0</v>
      </c>
    </row>
    <row r="82" spans="1:42" x14ac:dyDescent="0.25">
      <c r="A82" s="5">
        <v>4402</v>
      </c>
      <c r="B82" s="9" t="s">
        <v>412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>
        <v>0</v>
      </c>
      <c r="AD82" s="13">
        <v>0</v>
      </c>
      <c r="AE82" s="13">
        <v>0</v>
      </c>
      <c r="AF82" s="13"/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f>'Uscite dettaglio missioni'!KX82</f>
        <v>39600</v>
      </c>
      <c r="AM82" s="13">
        <f>'Uscite dettaglio missioni'!KY82</f>
        <v>54371</v>
      </c>
      <c r="AN82" s="13">
        <f>'Uscite dettaglio missioni'!KZ82</f>
        <v>288000</v>
      </c>
      <c r="AO82" s="13">
        <f>'Uscite dettaglio missioni'!LA82</f>
        <v>0</v>
      </c>
      <c r="AP82" s="13">
        <f>'Uscite dettaglio missioni'!LB82</f>
        <v>0</v>
      </c>
    </row>
    <row r="83" spans="1:42" x14ac:dyDescent="0.25">
      <c r="A83" s="5">
        <v>4403</v>
      </c>
      <c r="B83" s="9" t="s">
        <v>44</v>
      </c>
      <c r="C83" s="13">
        <f>'Uscite dettaglio missioni'!JP83</f>
        <v>0</v>
      </c>
      <c r="D83" s="13">
        <f>'Uscite dettaglio missioni'!JQ83</f>
        <v>30000</v>
      </c>
      <c r="E83" s="13">
        <f>'Uscite dettaglio missioni'!JR83</f>
        <v>30007.63</v>
      </c>
      <c r="F83" s="13">
        <f>'Uscite dettaglio missioni'!JS83</f>
        <v>30000</v>
      </c>
      <c r="G83" s="13">
        <f>'Uscite dettaglio missioni'!JT83</f>
        <v>85000</v>
      </c>
      <c r="H83" s="13">
        <f>'Uscite dettaglio missioni'!JU83</f>
        <v>70339.289999999994</v>
      </c>
      <c r="I83" s="13">
        <f>'Uscite dettaglio missioni'!JV83</f>
        <v>40000</v>
      </c>
      <c r="J83" s="13">
        <f>'Uscite dettaglio missioni'!JW83</f>
        <v>50000</v>
      </c>
      <c r="K83" s="13">
        <f>'Uscite dettaglio missioni'!JX83</f>
        <v>48242.52</v>
      </c>
      <c r="L83" s="13">
        <f>'Uscite dettaglio missioni'!JY83</f>
        <v>45000</v>
      </c>
      <c r="M83" s="13">
        <f>'Uscite dettaglio missioni'!JZ83</f>
        <v>45000</v>
      </c>
      <c r="N83" s="13">
        <f>'Uscite dettaglio missioni'!KA83</f>
        <v>58231.1</v>
      </c>
      <c r="O83" s="13">
        <f>'Uscite dettaglio missioni'!KB83</f>
        <v>50000</v>
      </c>
      <c r="P83" s="13">
        <f>'Uscite dettaglio missioni'!KC83</f>
        <v>50000</v>
      </c>
      <c r="Q83" s="13">
        <f>'Uscite dettaglio missioni'!KD83</f>
        <v>62869.64</v>
      </c>
      <c r="R83" s="13">
        <f>'Uscite dettaglio missioni'!KE83</f>
        <v>0</v>
      </c>
      <c r="S83" s="13">
        <f>'Uscite dettaglio missioni'!KF83</f>
        <v>22000</v>
      </c>
      <c r="T83" s="13">
        <f>'Uscite dettaglio missioni'!KG83</f>
        <v>63334.25</v>
      </c>
      <c r="U83" s="13">
        <f>'Uscite dettaglio missioni'!KH83</f>
        <v>60000</v>
      </c>
      <c r="V83" s="13">
        <f>'Uscite dettaglio missioni'!KI83</f>
        <v>60000</v>
      </c>
      <c r="W83" s="13">
        <f>'Uscite dettaglio missioni'!KJ83</f>
        <v>50262.400000000001</v>
      </c>
      <c r="X83" s="13">
        <f>'Uscite dettaglio missioni'!KK83</f>
        <v>60000</v>
      </c>
      <c r="Y83" s="13">
        <f>'Uscite dettaglio missioni'!KL83</f>
        <v>60000</v>
      </c>
      <c r="Z83" s="13">
        <f>'Uscite dettaglio missioni'!KM83</f>
        <v>54063.82</v>
      </c>
      <c r="AA83" s="13">
        <f>'Uscite dettaglio missioni'!KN83</f>
        <v>100000</v>
      </c>
      <c r="AB83" s="13">
        <f>'Uscite dettaglio missioni'!KO83</f>
        <v>100000</v>
      </c>
      <c r="AC83" s="13">
        <v>80799.509999999995</v>
      </c>
      <c r="AD83" s="13">
        <v>80799.509999999995</v>
      </c>
      <c r="AE83" s="13">
        <v>80799.509999999995</v>
      </c>
      <c r="AF83" s="13">
        <f>'Uscite dettaglio missioni'!KR83</f>
        <v>80000</v>
      </c>
      <c r="AG83" s="13">
        <v>80799.509999999995</v>
      </c>
      <c r="AH83" s="13">
        <v>80799.509999999995</v>
      </c>
      <c r="AI83" s="13">
        <v>80799.509999999995</v>
      </c>
      <c r="AJ83" s="13">
        <v>80799.509999999995</v>
      </c>
      <c r="AK83" s="13">
        <v>80799.509999999995</v>
      </c>
      <c r="AL83" s="13">
        <f>'Uscite dettaglio missioni'!KX83</f>
        <v>150000</v>
      </c>
      <c r="AM83" s="13">
        <f>'Uscite dettaglio missioni'!KY83</f>
        <v>61767.3</v>
      </c>
      <c r="AN83" s="13">
        <f>'Uscite dettaglio missioni'!KZ83</f>
        <v>150000</v>
      </c>
      <c r="AO83" s="13">
        <f>'Uscite dettaglio missioni'!LA83</f>
        <v>0</v>
      </c>
      <c r="AP83" s="13">
        <f>'Uscite dettaglio missioni'!LB83</f>
        <v>0</v>
      </c>
    </row>
    <row r="84" spans="1:42" x14ac:dyDescent="0.25">
      <c r="A84" s="5">
        <v>4405</v>
      </c>
      <c r="B84" s="9" t="s">
        <v>45</v>
      </c>
      <c r="C84" s="13">
        <f>'Uscite dettaglio missioni'!JP84</f>
        <v>60000</v>
      </c>
      <c r="D84" s="13">
        <f>'Uscite dettaglio missioni'!JQ84</f>
        <v>100000</v>
      </c>
      <c r="E84" s="13">
        <f>'Uscite dettaglio missioni'!JR84</f>
        <v>101333.28</v>
      </c>
      <c r="F84" s="13">
        <f>'Uscite dettaglio missioni'!JS84</f>
        <v>107890</v>
      </c>
      <c r="G84" s="13">
        <f>'Uscite dettaglio missioni'!JT84</f>
        <v>107927.13999999998</v>
      </c>
      <c r="H84" s="13">
        <f>'Uscite dettaglio missioni'!JU84</f>
        <v>106920.81</v>
      </c>
      <c r="I84" s="13">
        <f>'Uscite dettaglio missioni'!JV84</f>
        <v>111388</v>
      </c>
      <c r="J84" s="13">
        <f>'Uscite dettaglio missioni'!JW84</f>
        <v>110148</v>
      </c>
      <c r="K84" s="13">
        <f>'Uscite dettaglio missioni'!JX84</f>
        <v>107011.93</v>
      </c>
      <c r="L84" s="13">
        <f>'Uscite dettaglio missioni'!JY84</f>
        <v>107150</v>
      </c>
      <c r="M84" s="13">
        <f>'Uscite dettaglio missioni'!JZ84</f>
        <v>107150</v>
      </c>
      <c r="N84" s="13">
        <f>'Uscite dettaglio missioni'!KA84</f>
        <v>107149</v>
      </c>
      <c r="O84" s="13">
        <f>'Uscite dettaglio missioni'!KB84</f>
        <v>107150</v>
      </c>
      <c r="P84" s="13">
        <f>'Uscite dettaglio missioni'!KC84</f>
        <v>107150</v>
      </c>
      <c r="Q84" s="13">
        <f>'Uscite dettaglio missioni'!KD84</f>
        <v>107143</v>
      </c>
      <c r="R84" s="13">
        <f>'Uscite dettaglio missioni'!KE84</f>
        <v>107149</v>
      </c>
      <c r="S84" s="13">
        <f>'Uscite dettaglio missioni'!KF84</f>
        <v>107149</v>
      </c>
      <c r="T84" s="13">
        <f>'Uscite dettaglio missioni'!KG84</f>
        <v>107143</v>
      </c>
      <c r="U84" s="13">
        <f>'Uscite dettaglio missioni'!KH84</f>
        <v>107043</v>
      </c>
      <c r="V84" s="13">
        <f>'Uscite dettaglio missioni'!KI84</f>
        <v>107043</v>
      </c>
      <c r="W84" s="13">
        <f>'Uscite dettaglio missioni'!KJ84</f>
        <v>107142.36</v>
      </c>
      <c r="X84" s="13">
        <f>'Uscite dettaglio missioni'!KK84</f>
        <v>107049</v>
      </c>
      <c r="Y84" s="13">
        <f>'Uscite dettaglio missioni'!KL84</f>
        <v>107049</v>
      </c>
      <c r="Z84" s="13">
        <f>'Uscite dettaglio missioni'!KM84</f>
        <v>110572</v>
      </c>
      <c r="AA84" s="13">
        <f>'Uscite dettaglio missioni'!KN84</f>
        <v>147034</v>
      </c>
      <c r="AB84" s="13">
        <f>'Uscite dettaglio missioni'!KO84</f>
        <v>156000</v>
      </c>
      <c r="AC84" s="13">
        <v>158843.32</v>
      </c>
      <c r="AD84" s="13">
        <v>158843.32</v>
      </c>
      <c r="AE84" s="13">
        <v>158843.32</v>
      </c>
      <c r="AF84" s="13">
        <f>'Uscite dettaglio missioni'!KR84</f>
        <v>146600</v>
      </c>
      <c r="AG84" s="13">
        <v>158843.32</v>
      </c>
      <c r="AH84" s="13">
        <v>158843.32</v>
      </c>
      <c r="AI84" s="13">
        <v>158843.32</v>
      </c>
      <c r="AJ84" s="13">
        <v>158843.32</v>
      </c>
      <c r="AK84" s="13">
        <v>158843.32</v>
      </c>
      <c r="AL84" s="13">
        <f>'Uscite dettaglio missioni'!KX84</f>
        <v>153489</v>
      </c>
      <c r="AM84" s="13">
        <f>'Uscite dettaglio missioni'!KY84</f>
        <v>145898.45000000001</v>
      </c>
      <c r="AN84" s="13">
        <f>'Uscite dettaglio missioni'!KZ84</f>
        <v>157610</v>
      </c>
      <c r="AO84" s="13">
        <f>'Uscite dettaglio missioni'!LA84</f>
        <v>0</v>
      </c>
      <c r="AP84" s="13">
        <f>'Uscite dettaglio missioni'!LB84</f>
        <v>0</v>
      </c>
    </row>
    <row r="85" spans="1:42" x14ac:dyDescent="0.25">
      <c r="A85" s="5">
        <v>4499</v>
      </c>
      <c r="B85" s="9" t="s">
        <v>46</v>
      </c>
      <c r="C85" s="13">
        <f>'Uscite dettaglio missioni'!JP85</f>
        <v>20000</v>
      </c>
      <c r="D85" s="13">
        <f>'Uscite dettaglio missioni'!JQ85</f>
        <v>20000</v>
      </c>
      <c r="E85" s="13">
        <f>'Uscite dettaglio missioni'!JR85</f>
        <v>9665.51</v>
      </c>
      <c r="F85" s="13">
        <f>'Uscite dettaglio missioni'!JS85</f>
        <v>759077</v>
      </c>
      <c r="G85" s="13">
        <f>'Uscite dettaglio missioni'!JT85</f>
        <v>762458</v>
      </c>
      <c r="H85" s="13">
        <f>'Uscite dettaglio missioni'!JU85</f>
        <v>760004.16</v>
      </c>
      <c r="I85" s="13">
        <f>'Uscite dettaglio missioni'!JV85</f>
        <v>763035.99</v>
      </c>
      <c r="J85" s="13">
        <f>'Uscite dettaglio missioni'!JW85</f>
        <v>763035.99</v>
      </c>
      <c r="K85" s="13">
        <f>'Uscite dettaglio missioni'!JX85</f>
        <v>757647.39</v>
      </c>
      <c r="L85" s="13">
        <f>'Uscite dettaglio missioni'!JY85</f>
        <v>755182</v>
      </c>
      <c r="M85" s="13">
        <f>'Uscite dettaglio missioni'!JZ85</f>
        <v>756182</v>
      </c>
      <c r="N85" s="13">
        <f>'Uscite dettaglio missioni'!KA85</f>
        <v>743716.17999999993</v>
      </c>
      <c r="O85" s="13">
        <f>'Uscite dettaglio missioni'!KB85</f>
        <v>739270</v>
      </c>
      <c r="P85" s="13">
        <f>'Uscite dettaglio missioni'!KC85</f>
        <v>739270</v>
      </c>
      <c r="Q85" s="13">
        <f>'Uscite dettaglio missioni'!KD85</f>
        <v>739114.7</v>
      </c>
      <c r="R85" s="13">
        <f>'Uscite dettaglio missioni'!KE85</f>
        <v>739670</v>
      </c>
      <c r="S85" s="13">
        <f>'Uscite dettaglio missioni'!KF85</f>
        <v>739744.91</v>
      </c>
      <c r="T85" s="13">
        <f>'Uscite dettaglio missioni'!KG85</f>
        <v>735904.98</v>
      </c>
      <c r="U85" s="13">
        <f>'Uscite dettaglio missioni'!KH85</f>
        <v>737437</v>
      </c>
      <c r="V85" s="13">
        <f>'Uscite dettaglio missioni'!KI85</f>
        <v>801110.22</v>
      </c>
      <c r="W85" s="13">
        <f>'Uscite dettaglio missioni'!KJ85</f>
        <v>803419.04999999993</v>
      </c>
      <c r="X85" s="13">
        <f>'Uscite dettaglio missioni'!KK85</f>
        <v>807100</v>
      </c>
      <c r="Y85" s="13">
        <f>'Uscite dettaglio missioni'!KL85</f>
        <v>887100</v>
      </c>
      <c r="Z85" s="13">
        <f>'Uscite dettaglio missioni'!KM85</f>
        <v>802245.98000000021</v>
      </c>
      <c r="AA85" s="13">
        <f>'Uscite dettaglio missioni'!KN85</f>
        <v>849039</v>
      </c>
      <c r="AB85" s="13">
        <f>'Uscite dettaglio missioni'!KO85</f>
        <v>857682</v>
      </c>
      <c r="AC85" s="13">
        <v>815762.24</v>
      </c>
      <c r="AD85" s="13">
        <v>815762.24</v>
      </c>
      <c r="AE85" s="13">
        <v>815762.24</v>
      </c>
      <c r="AF85" s="13">
        <f>'Uscite dettaglio missioni'!KR85</f>
        <v>817300</v>
      </c>
      <c r="AG85" s="13">
        <v>815762.24</v>
      </c>
      <c r="AH85" s="13">
        <v>815762.24</v>
      </c>
      <c r="AI85" s="13">
        <v>815762.24</v>
      </c>
      <c r="AJ85" s="13">
        <v>815762.24</v>
      </c>
      <c r="AK85" s="13">
        <v>815762.24</v>
      </c>
      <c r="AL85" s="13">
        <f>'Uscite dettaglio missioni'!KX85</f>
        <v>828285</v>
      </c>
      <c r="AM85" s="13">
        <f>'Uscite dettaglio missioni'!KY85</f>
        <v>809928.7</v>
      </c>
      <c r="AN85" s="13">
        <f>'Uscite dettaglio missioni'!KZ85</f>
        <v>823479</v>
      </c>
      <c r="AO85" s="13">
        <f>'Uscite dettaglio missioni'!LA85</f>
        <v>0</v>
      </c>
      <c r="AP85" s="13">
        <f>'Uscite dettaglio missioni'!LB85</f>
        <v>0</v>
      </c>
    </row>
    <row r="86" spans="1:42" ht="15" customHeight="1" x14ac:dyDescent="0.25">
      <c r="A86" s="5">
        <v>45</v>
      </c>
      <c r="B86" s="8" t="s">
        <v>79</v>
      </c>
      <c r="C86" s="12">
        <f>'Uscite dettaglio missioni'!JP86</f>
        <v>567923.14</v>
      </c>
      <c r="D86" s="12">
        <f>'Uscite dettaglio missioni'!JQ86</f>
        <v>504948.05</v>
      </c>
      <c r="E86" s="12">
        <f>'Uscite dettaglio missioni'!JR86</f>
        <v>369533.32</v>
      </c>
      <c r="F86" s="12">
        <f>'Uscite dettaglio missioni'!JS86</f>
        <v>408394.9</v>
      </c>
      <c r="G86" s="12">
        <f>'Uscite dettaglio missioni'!JT86</f>
        <v>358664.38</v>
      </c>
      <c r="H86" s="12">
        <f>'Uscite dettaglio missioni'!JU86</f>
        <v>339902.42999999993</v>
      </c>
      <c r="I86" s="12">
        <f>'Uscite dettaglio missioni'!JV86</f>
        <v>378600</v>
      </c>
      <c r="J86" s="12">
        <f>'Uscite dettaglio missioni'!JW86</f>
        <v>451745.35</v>
      </c>
      <c r="K86" s="12">
        <f>'Uscite dettaglio missioni'!JX86</f>
        <v>350736.82</v>
      </c>
      <c r="L86" s="12">
        <f>'Uscite dettaglio missioni'!JY86</f>
        <v>319560</v>
      </c>
      <c r="M86" s="12">
        <f>'Uscite dettaglio missioni'!JZ86</f>
        <v>328472.53000000003</v>
      </c>
      <c r="N86" s="12">
        <f>'Uscite dettaglio missioni'!KA86</f>
        <v>244987.63</v>
      </c>
      <c r="O86" s="12">
        <f>'Uscite dettaglio missioni'!KB86</f>
        <v>232187</v>
      </c>
      <c r="P86" s="12">
        <f>'Uscite dettaglio missioni'!KC86</f>
        <v>239801.19</v>
      </c>
      <c r="Q86" s="12">
        <f>'Uscite dettaglio missioni'!KD86</f>
        <v>47125.32</v>
      </c>
      <c r="R86" s="12">
        <f>'Uscite dettaglio missioni'!KE86</f>
        <v>93600</v>
      </c>
      <c r="S86" s="12">
        <f>'Uscite dettaglio missioni'!KF86</f>
        <v>99194.8</v>
      </c>
      <c r="T86" s="12">
        <f>'Uscite dettaglio missioni'!KG86</f>
        <v>105631.67</v>
      </c>
      <c r="U86" s="12">
        <f>'Uscite dettaglio missioni'!KH86</f>
        <v>106532</v>
      </c>
      <c r="V86" s="12">
        <f>'Uscite dettaglio missioni'!KI86</f>
        <v>94138</v>
      </c>
      <c r="W86" s="12">
        <f>'Uscite dettaglio missioni'!KJ86</f>
        <v>68805.239999999991</v>
      </c>
      <c r="X86" s="12">
        <f>'Uscite dettaglio missioni'!KK86</f>
        <v>97075</v>
      </c>
      <c r="Y86" s="12">
        <f>'Uscite dettaglio missioni'!KL86</f>
        <v>97075</v>
      </c>
      <c r="Z86" s="12">
        <f>'Uscite dettaglio missioni'!KM86</f>
        <v>73554.100000000006</v>
      </c>
      <c r="AA86" s="12">
        <f>'Uscite dettaglio missioni'!KN86</f>
        <v>99380.800000000003</v>
      </c>
      <c r="AB86" s="12">
        <f>'Uscite dettaglio missioni'!KO86</f>
        <v>86051.9</v>
      </c>
      <c r="AC86" s="12">
        <f>'Uscite dettaglio missioni'!KO86</f>
        <v>86051.9</v>
      </c>
      <c r="AD86" s="12">
        <f>'Uscite dettaglio missioni'!KP86</f>
        <v>48691.280000000006</v>
      </c>
      <c r="AE86" s="12">
        <f>'Uscite dettaglio missioni'!KQ86</f>
        <v>55899.999999999993</v>
      </c>
      <c r="AF86" s="12">
        <f>'Uscite dettaglio missioni'!KR86</f>
        <v>144456.00000000003</v>
      </c>
      <c r="AG86" s="12">
        <f>'Uscite dettaglio missioni'!KS86</f>
        <v>325100.18</v>
      </c>
      <c r="AH86" s="12">
        <f>'Uscite dettaglio missioni'!KT86</f>
        <v>229999</v>
      </c>
      <c r="AI86" s="12">
        <f>'Uscite dettaglio missioni'!KU86</f>
        <v>263848.53000000003</v>
      </c>
      <c r="AJ86" s="12">
        <f>'Uscite dettaglio missioni'!KV86</f>
        <v>211606.69999999998</v>
      </c>
      <c r="AK86" s="12">
        <f>'Uscite dettaglio missioni'!KW86</f>
        <v>292320</v>
      </c>
      <c r="AL86" s="12">
        <f>'Uscite dettaglio missioni'!KX86</f>
        <v>292320</v>
      </c>
      <c r="AM86" s="12">
        <f>'Uscite dettaglio missioni'!KY86</f>
        <v>248725.81</v>
      </c>
      <c r="AN86" s="12">
        <f>'Uscite dettaglio missioni'!KZ86</f>
        <v>219500</v>
      </c>
      <c r="AO86" s="12">
        <f>'Uscite dettaglio missioni'!LA86</f>
        <v>0</v>
      </c>
      <c r="AP86" s="12">
        <f>'Uscite dettaglio missioni'!LB86</f>
        <v>0</v>
      </c>
    </row>
    <row r="87" spans="1:42" x14ac:dyDescent="0.25">
      <c r="A87" s="5">
        <v>4502</v>
      </c>
      <c r="B87" s="9" t="s">
        <v>47</v>
      </c>
      <c r="C87" s="13">
        <f>'Uscite dettaglio missioni'!JP87</f>
        <v>120000</v>
      </c>
      <c r="D87" s="13">
        <f>'Uscite dettaglio missioni'!JQ87</f>
        <v>120000</v>
      </c>
      <c r="E87" s="13">
        <f>'Uscite dettaglio missioni'!JR87</f>
        <v>49140.84</v>
      </c>
      <c r="F87" s="13">
        <f>'Uscite dettaglio missioni'!JS87</f>
        <v>51150</v>
      </c>
      <c r="G87" s="13">
        <f>'Uscite dettaglio missioni'!JT87</f>
        <v>46142.65</v>
      </c>
      <c r="H87" s="13">
        <f>'Uscite dettaglio missioni'!JU87</f>
        <v>46142.65</v>
      </c>
      <c r="I87" s="13">
        <f>'Uscite dettaglio missioni'!JV87</f>
        <v>55000</v>
      </c>
      <c r="J87" s="13">
        <f>'Uscite dettaglio missioni'!JW87</f>
        <v>66000</v>
      </c>
      <c r="K87" s="13">
        <f>'Uscite dettaglio missioni'!JX87</f>
        <v>68582.19</v>
      </c>
      <c r="L87" s="13">
        <f>'Uscite dettaglio missioni'!JY87</f>
        <v>35000</v>
      </c>
      <c r="M87" s="13">
        <f>'Uscite dettaglio missioni'!JZ87</f>
        <v>35000</v>
      </c>
      <c r="N87" s="13">
        <f>'Uscite dettaglio missioni'!KA87</f>
        <v>23703.119999999999</v>
      </c>
      <c r="O87" s="13">
        <f>'Uscite dettaglio missioni'!KB87</f>
        <v>5000</v>
      </c>
      <c r="P87" s="13">
        <f>'Uscite dettaglio missioni'!KC87</f>
        <v>5000</v>
      </c>
      <c r="Q87" s="13">
        <f>'Uscite dettaglio missioni'!KD87</f>
        <v>0</v>
      </c>
      <c r="R87" s="13">
        <f>'Uscite dettaglio missioni'!KE87</f>
        <v>4500</v>
      </c>
      <c r="S87" s="13">
        <f>'Uscite dettaglio missioni'!KF87</f>
        <v>0</v>
      </c>
      <c r="T87" s="13">
        <f>'Uscite dettaglio missioni'!KG87</f>
        <v>0</v>
      </c>
      <c r="U87" s="13">
        <f>'Uscite dettaglio missioni'!KH87</f>
        <v>4500</v>
      </c>
      <c r="V87" s="13">
        <f>'Uscite dettaglio missioni'!KI87</f>
        <v>1000</v>
      </c>
      <c r="W87" s="13">
        <f>'Uscite dettaglio missioni'!KJ87</f>
        <v>0</v>
      </c>
      <c r="X87" s="13">
        <f>'Uscite dettaglio missioni'!KK87</f>
        <v>2000</v>
      </c>
      <c r="Y87" s="13">
        <f>'Uscite dettaglio missioni'!KL87</f>
        <v>2000</v>
      </c>
      <c r="Z87" s="13">
        <f>'Uscite dettaglio missioni'!KM87</f>
        <v>0</v>
      </c>
      <c r="AA87" s="13">
        <f>'Uscite dettaglio missioni'!KN87</f>
        <v>0</v>
      </c>
      <c r="AB87" s="13">
        <f>'Uscite dettaglio missioni'!KO87</f>
        <v>0</v>
      </c>
      <c r="AC87" s="13">
        <f>'Uscite dettaglio missioni'!KO87</f>
        <v>0</v>
      </c>
      <c r="AD87" s="13">
        <f>'Uscite dettaglio missioni'!KP87</f>
        <v>0</v>
      </c>
      <c r="AE87" s="13">
        <f>'Uscite dettaglio missioni'!KQ87</f>
        <v>0</v>
      </c>
      <c r="AF87" s="13">
        <f>'Uscite dettaglio missioni'!KR87</f>
        <v>15000</v>
      </c>
      <c r="AG87" s="13">
        <f>'Uscite dettaglio missioni'!KS87</f>
        <v>20506.48</v>
      </c>
      <c r="AH87" s="13">
        <f>'Uscite dettaglio missioni'!KT87</f>
        <v>21312</v>
      </c>
      <c r="AI87" s="13">
        <f>'Uscite dettaglio missioni'!KU87</f>
        <v>21312</v>
      </c>
      <c r="AJ87" s="13">
        <f>'Uscite dettaglio missioni'!KV87</f>
        <v>14220.67</v>
      </c>
      <c r="AK87" s="13">
        <f>'Uscite dettaglio missioni'!KW87</f>
        <v>25500</v>
      </c>
      <c r="AL87" s="13">
        <f>'Uscite dettaglio missioni'!KX87</f>
        <v>25500</v>
      </c>
      <c r="AM87" s="13">
        <f>'Uscite dettaglio missioni'!KY87</f>
        <v>13983</v>
      </c>
      <c r="AN87" s="13">
        <f>'Uscite dettaglio missioni'!KZ87</f>
        <v>25000</v>
      </c>
      <c r="AO87" s="13">
        <f>'Uscite dettaglio missioni'!LA87</f>
        <v>0</v>
      </c>
      <c r="AP87" s="13">
        <f>'Uscite dettaglio missioni'!LB87</f>
        <v>0</v>
      </c>
    </row>
    <row r="88" spans="1:42" x14ac:dyDescent="0.25">
      <c r="A88" s="5">
        <v>4503</v>
      </c>
      <c r="B88" s="9" t="s">
        <v>48</v>
      </c>
      <c r="C88" s="13">
        <f>'Uscite dettaglio missioni'!JP88</f>
        <v>52000</v>
      </c>
      <c r="D88" s="13">
        <f>'Uscite dettaglio missioni'!JQ88</f>
        <v>52000</v>
      </c>
      <c r="E88" s="13">
        <f>'Uscite dettaglio missioni'!JR88</f>
        <v>29007.7</v>
      </c>
      <c r="F88" s="13">
        <f>'Uscite dettaglio missioni'!JS88</f>
        <v>39250</v>
      </c>
      <c r="G88" s="13">
        <f>'Uscite dettaglio missioni'!JT88</f>
        <v>14080.58</v>
      </c>
      <c r="H88" s="13">
        <f>'Uscite dettaglio missioni'!JU88</f>
        <v>15028.28</v>
      </c>
      <c r="I88" s="13">
        <f>'Uscite dettaglio missioni'!JV88</f>
        <v>55000</v>
      </c>
      <c r="J88" s="13">
        <f>'Uscite dettaglio missioni'!JW88</f>
        <v>32000</v>
      </c>
      <c r="K88" s="13">
        <f>'Uscite dettaglio missioni'!JX88</f>
        <v>27377.81</v>
      </c>
      <c r="L88" s="13">
        <f>'Uscite dettaglio missioni'!JY88</f>
        <v>20000</v>
      </c>
      <c r="M88" s="13">
        <f>'Uscite dettaglio missioni'!JZ88</f>
        <v>20000</v>
      </c>
      <c r="N88" s="13">
        <f>'Uscite dettaglio missioni'!KA88</f>
        <v>2698.8</v>
      </c>
      <c r="O88" s="13">
        <f>'Uscite dettaglio missioni'!KB88</f>
        <v>5000</v>
      </c>
      <c r="P88" s="13">
        <f>'Uscite dettaglio missioni'!KC88</f>
        <v>5000</v>
      </c>
      <c r="Q88" s="13">
        <f>'Uscite dettaglio missioni'!KD88</f>
        <v>0</v>
      </c>
      <c r="R88" s="13">
        <f>'Uscite dettaglio missioni'!KE88</f>
        <v>4500</v>
      </c>
      <c r="S88" s="13">
        <f>'Uscite dettaglio missioni'!KF88</f>
        <v>0</v>
      </c>
      <c r="T88" s="13">
        <f>'Uscite dettaglio missioni'!KG88</f>
        <v>0</v>
      </c>
      <c r="U88" s="13">
        <f>'Uscite dettaglio missioni'!KH88</f>
        <v>4500</v>
      </c>
      <c r="V88" s="13">
        <f>'Uscite dettaglio missioni'!KI88</f>
        <v>1010</v>
      </c>
      <c r="W88" s="13">
        <f>'Uscite dettaglio missioni'!KJ88</f>
        <v>0</v>
      </c>
      <c r="X88" s="13">
        <f>'Uscite dettaglio missioni'!KK88</f>
        <v>1000</v>
      </c>
      <c r="Y88" s="13">
        <f>'Uscite dettaglio missioni'!KL88</f>
        <v>1000</v>
      </c>
      <c r="Z88" s="13">
        <f>'Uscite dettaglio missioni'!KM88</f>
        <v>0</v>
      </c>
      <c r="AA88" s="13">
        <f>'Uscite dettaglio missioni'!KN88</f>
        <v>0</v>
      </c>
      <c r="AB88" s="13">
        <f>'Uscite dettaglio missioni'!KO88</f>
        <v>0</v>
      </c>
      <c r="AC88" s="13">
        <f>'Uscite dettaglio missioni'!KO88</f>
        <v>0</v>
      </c>
      <c r="AD88" s="13">
        <f>'Uscite dettaglio missioni'!KP88</f>
        <v>0</v>
      </c>
      <c r="AE88" s="13">
        <f>'Uscite dettaglio missioni'!KQ88</f>
        <v>0</v>
      </c>
      <c r="AF88" s="13">
        <f>'Uscite dettaglio missioni'!KR88</f>
        <v>35000</v>
      </c>
      <c r="AG88" s="13">
        <f>'Uscite dettaglio missioni'!KS88</f>
        <v>79015.37</v>
      </c>
      <c r="AH88" s="13">
        <f>'Uscite dettaglio missioni'!KT88</f>
        <v>62640</v>
      </c>
      <c r="AI88" s="13">
        <f>'Uscite dettaglio missioni'!KU88</f>
        <v>62640</v>
      </c>
      <c r="AJ88" s="13">
        <f>'Uscite dettaglio missioni'!KV88</f>
        <v>49700.56</v>
      </c>
      <c r="AK88" s="13">
        <f>'Uscite dettaglio missioni'!KW88</f>
        <v>75000</v>
      </c>
      <c r="AL88" s="13">
        <f>'Uscite dettaglio missioni'!KX88</f>
        <v>75000</v>
      </c>
      <c r="AM88" s="13">
        <f>'Uscite dettaglio missioni'!KY88</f>
        <v>54957.4</v>
      </c>
      <c r="AN88" s="13">
        <f>'Uscite dettaglio missioni'!KZ88</f>
        <v>75000</v>
      </c>
      <c r="AO88" s="13">
        <f>'Uscite dettaglio missioni'!LA88</f>
        <v>0</v>
      </c>
      <c r="AP88" s="13">
        <f>'Uscite dettaglio missioni'!LB88</f>
        <v>0</v>
      </c>
    </row>
    <row r="89" spans="1:42" x14ac:dyDescent="0.25">
      <c r="A89" s="5">
        <v>4504</v>
      </c>
      <c r="B89" s="9" t="s">
        <v>49</v>
      </c>
      <c r="C89" s="13">
        <f>'Uscite dettaglio missioni'!JP89</f>
        <v>59000</v>
      </c>
      <c r="D89" s="13">
        <f>'Uscite dettaglio missioni'!JQ89</f>
        <v>59000</v>
      </c>
      <c r="E89" s="13">
        <f>'Uscite dettaglio missioni'!JR89</f>
        <v>43483.67</v>
      </c>
      <c r="F89" s="13">
        <f>'Uscite dettaglio missioni'!JS89</f>
        <v>38500</v>
      </c>
      <c r="G89" s="13">
        <f>'Uscite dettaglio missioni'!JT89</f>
        <v>34930</v>
      </c>
      <c r="H89" s="13">
        <f>'Uscite dettaglio missioni'!JU89</f>
        <v>44162.25</v>
      </c>
      <c r="I89" s="13">
        <f>'Uscite dettaglio missioni'!JV89</f>
        <v>57500</v>
      </c>
      <c r="J89" s="13">
        <f>'Uscite dettaglio missioni'!JW89</f>
        <v>47000</v>
      </c>
      <c r="K89" s="13">
        <f>'Uscite dettaglio missioni'!JX89</f>
        <v>23585.85</v>
      </c>
      <c r="L89" s="13">
        <f>'Uscite dettaglio missioni'!JY89</f>
        <v>15000</v>
      </c>
      <c r="M89" s="13">
        <f>'Uscite dettaglio missioni'!JZ89</f>
        <v>15000</v>
      </c>
      <c r="N89" s="13">
        <f>'Uscite dettaglio missioni'!KA89</f>
        <v>11667.81</v>
      </c>
      <c r="O89" s="13">
        <f>'Uscite dettaglio missioni'!KB89</f>
        <v>5000</v>
      </c>
      <c r="P89" s="13">
        <f>'Uscite dettaglio missioni'!KC89</f>
        <v>5000</v>
      </c>
      <c r="Q89" s="13">
        <f>'Uscite dettaglio missioni'!KD89</f>
        <v>944.8</v>
      </c>
      <c r="R89" s="13">
        <f>'Uscite dettaglio missioni'!KE89</f>
        <v>5000</v>
      </c>
      <c r="S89" s="13">
        <f>'Uscite dettaglio missioni'!KF89</f>
        <v>5050</v>
      </c>
      <c r="T89" s="13">
        <f>'Uscite dettaglio missioni'!KG89</f>
        <v>929.5</v>
      </c>
      <c r="U89" s="13">
        <f>'Uscite dettaglio missioni'!KH89</f>
        <v>5000</v>
      </c>
      <c r="V89" s="13">
        <f>'Uscite dettaglio missioni'!KI89</f>
        <v>3500</v>
      </c>
      <c r="W89" s="13">
        <f>'Uscite dettaglio missioni'!KJ89</f>
        <v>51</v>
      </c>
      <c r="X89" s="13">
        <f>'Uscite dettaglio missioni'!KK89</f>
        <v>2500</v>
      </c>
      <c r="Y89" s="13">
        <f>'Uscite dettaglio missioni'!KL89</f>
        <v>2500</v>
      </c>
      <c r="Z89" s="13">
        <f>'Uscite dettaglio missioni'!KM89</f>
        <v>3.85</v>
      </c>
      <c r="AA89" s="13">
        <f>'Uscite dettaglio missioni'!KN89</f>
        <v>1500</v>
      </c>
      <c r="AB89" s="13">
        <f>'Uscite dettaglio missioni'!KO89</f>
        <v>1500</v>
      </c>
      <c r="AC89" s="13">
        <v>121.63</v>
      </c>
      <c r="AD89" s="13">
        <v>121.63</v>
      </c>
      <c r="AE89" s="13">
        <v>121.63</v>
      </c>
      <c r="AF89" s="13">
        <f>'Uscite dettaglio missioni'!KR89</f>
        <v>40000</v>
      </c>
      <c r="AG89" s="13">
        <v>121.63</v>
      </c>
      <c r="AH89" s="13">
        <v>121.63</v>
      </c>
      <c r="AI89" s="13">
        <v>121.63</v>
      </c>
      <c r="AJ89" s="13">
        <v>121.63</v>
      </c>
      <c r="AK89" s="13">
        <v>121.63</v>
      </c>
      <c r="AL89" s="13">
        <f>'Uscite dettaglio missioni'!KX89</f>
        <v>51800</v>
      </c>
      <c r="AM89" s="13">
        <f>'Uscite dettaglio missioni'!KY89</f>
        <v>35010.800000000003</v>
      </c>
      <c r="AN89" s="13">
        <f>'Uscite dettaglio missioni'!KZ89</f>
        <v>52700</v>
      </c>
      <c r="AO89" s="13">
        <f>'Uscite dettaglio missioni'!LA89</f>
        <v>0</v>
      </c>
      <c r="AP89" s="13">
        <f>'Uscite dettaglio missioni'!LB89</f>
        <v>0</v>
      </c>
    </row>
    <row r="90" spans="1:42" x14ac:dyDescent="0.25">
      <c r="A90" s="5">
        <v>4505</v>
      </c>
      <c r="B90" s="9" t="s">
        <v>50</v>
      </c>
      <c r="C90" s="13">
        <f>'Uscite dettaglio missioni'!JP90</f>
        <v>48000</v>
      </c>
      <c r="D90" s="13">
        <f>'Uscite dettaglio missioni'!JQ90</f>
        <v>48000</v>
      </c>
      <c r="E90" s="13">
        <f>'Uscite dettaglio missioni'!JR90</f>
        <v>37934.79</v>
      </c>
      <c r="F90" s="13">
        <f>'Uscite dettaglio missioni'!JS90</f>
        <v>42000</v>
      </c>
      <c r="G90" s="13">
        <f>'Uscite dettaglio missioni'!JT90</f>
        <v>28199.68</v>
      </c>
      <c r="H90" s="13">
        <f>'Uscite dettaglio missioni'!JU90</f>
        <v>38862.17</v>
      </c>
      <c r="I90" s="13">
        <f>'Uscite dettaglio missioni'!JV90</f>
        <v>58000</v>
      </c>
      <c r="J90" s="13">
        <f>'Uscite dettaglio missioni'!JW90</f>
        <v>53320</v>
      </c>
      <c r="K90" s="13">
        <f>'Uscite dettaglio missioni'!JX90</f>
        <v>41008.31</v>
      </c>
      <c r="L90" s="13">
        <f>'Uscite dettaglio missioni'!JY90</f>
        <v>58000</v>
      </c>
      <c r="M90" s="13">
        <f>'Uscite dettaglio missioni'!JZ90</f>
        <v>58007.73</v>
      </c>
      <c r="N90" s="13">
        <f>'Uscite dettaglio missioni'!KA90</f>
        <v>43516.75</v>
      </c>
      <c r="O90" s="13">
        <f>'Uscite dettaglio missioni'!KB90</f>
        <v>58000</v>
      </c>
      <c r="P90" s="13">
        <f>'Uscite dettaglio missioni'!KC90</f>
        <v>58000</v>
      </c>
      <c r="Q90" s="13">
        <f>'Uscite dettaglio missioni'!KD90</f>
        <v>14594.68</v>
      </c>
      <c r="R90" s="13">
        <f>'Uscite dettaglio missioni'!KE90</f>
        <v>58000</v>
      </c>
      <c r="S90" s="13">
        <f>'Uscite dettaglio missioni'!KF90</f>
        <v>58000</v>
      </c>
      <c r="T90" s="13">
        <f>'Uscite dettaglio missioni'!KG90</f>
        <v>60493.99</v>
      </c>
      <c r="U90" s="13">
        <f>'Uscite dettaglio missioni'!KH90</f>
        <v>55830</v>
      </c>
      <c r="V90" s="13">
        <f>'Uscite dettaglio missioni'!KI90</f>
        <v>55373</v>
      </c>
      <c r="W90" s="13">
        <f>'Uscite dettaglio missioni'!KJ90</f>
        <v>37151.919999999998</v>
      </c>
      <c r="X90" s="13">
        <f>'Uscite dettaglio missioni'!KK90</f>
        <v>58750</v>
      </c>
      <c r="Y90" s="13">
        <f>'Uscite dettaglio missioni'!KL90</f>
        <v>58750</v>
      </c>
      <c r="Z90" s="13">
        <f>'Uscite dettaglio missioni'!KM90</f>
        <v>33475.74</v>
      </c>
      <c r="AA90" s="13">
        <f>'Uscite dettaglio missioni'!KN90</f>
        <v>58800</v>
      </c>
      <c r="AB90" s="13">
        <f>'Uscite dettaglio missioni'!KO90</f>
        <v>38800</v>
      </c>
      <c r="AC90" s="13">
        <v>18518.330000000002</v>
      </c>
      <c r="AD90" s="13">
        <v>18518.330000000002</v>
      </c>
      <c r="AE90" s="13">
        <v>18518.330000000002</v>
      </c>
      <c r="AF90" s="13">
        <f>'Uscite dettaglio missioni'!KR90</f>
        <v>31885.119999999999</v>
      </c>
      <c r="AG90" s="13">
        <v>18518.330000000002</v>
      </c>
      <c r="AH90" s="13">
        <v>18518.330000000002</v>
      </c>
      <c r="AI90" s="13">
        <v>18518.330000000002</v>
      </c>
      <c r="AJ90" s="13">
        <v>18518.330000000002</v>
      </c>
      <c r="AK90" s="13">
        <v>18518.330000000002</v>
      </c>
      <c r="AL90" s="13">
        <f>'Uscite dettaglio missioni'!KX90</f>
        <v>36300</v>
      </c>
      <c r="AM90" s="13">
        <f>'Uscite dettaglio missioni'!KY90</f>
        <v>44078.73</v>
      </c>
      <c r="AN90" s="13">
        <f>'Uscite dettaglio missioni'!KZ90</f>
        <v>42000</v>
      </c>
      <c r="AO90" s="13">
        <f>'Uscite dettaglio missioni'!LA90</f>
        <v>0</v>
      </c>
      <c r="AP90" s="13">
        <f>'Uscite dettaglio missioni'!LB90</f>
        <v>0</v>
      </c>
    </row>
    <row r="91" spans="1:42" x14ac:dyDescent="0.25">
      <c r="A91" s="5">
        <v>4506</v>
      </c>
      <c r="B91" s="9" t="s">
        <v>51</v>
      </c>
      <c r="C91" s="13">
        <f>'Uscite dettaglio missioni'!JP91</f>
        <v>7000</v>
      </c>
      <c r="D91" s="13">
        <f>'Uscite dettaglio missioni'!JQ91</f>
        <v>7000</v>
      </c>
      <c r="E91" s="13">
        <f>'Uscite dettaglio missioni'!JR91</f>
        <v>7128.29</v>
      </c>
      <c r="F91" s="13">
        <f>'Uscite dettaglio missioni'!JS91</f>
        <v>11700</v>
      </c>
      <c r="G91" s="13">
        <f>'Uscite dettaglio missioni'!JT91</f>
        <v>11700</v>
      </c>
      <c r="H91" s="13">
        <f>'Uscite dettaglio missioni'!JU91</f>
        <v>11191.3</v>
      </c>
      <c r="I91" s="13">
        <f>'Uscite dettaglio missioni'!JV91</f>
        <v>0</v>
      </c>
      <c r="J91" s="13">
        <f>'Uscite dettaglio missioni'!JW91</f>
        <v>13500</v>
      </c>
      <c r="K91" s="13">
        <f>'Uscite dettaglio missioni'!JX91</f>
        <v>11319.49</v>
      </c>
      <c r="L91" s="13">
        <f>'Uscite dettaglio missioni'!JY91</f>
        <v>13500</v>
      </c>
      <c r="M91" s="13">
        <f>'Uscite dettaglio missioni'!JZ91</f>
        <v>13500</v>
      </c>
      <c r="N91" s="13">
        <f>'Uscite dettaglio missioni'!KA91</f>
        <v>12374.86</v>
      </c>
      <c r="O91" s="13">
        <f>'Uscite dettaglio missioni'!KB91</f>
        <v>13500</v>
      </c>
      <c r="P91" s="13">
        <f>'Uscite dettaglio missioni'!KC91</f>
        <v>16470</v>
      </c>
      <c r="Q91" s="13">
        <f>'Uscite dettaglio missioni'!KD91</f>
        <v>9833.61</v>
      </c>
      <c r="R91" s="13">
        <f>'Uscite dettaglio missioni'!KE91</f>
        <v>13500</v>
      </c>
      <c r="S91" s="13">
        <f>'Uscite dettaglio missioni'!KF91</f>
        <v>13500</v>
      </c>
      <c r="T91" s="13">
        <f>'Uscite dettaglio missioni'!KG91</f>
        <v>8539.9699999999993</v>
      </c>
      <c r="U91" s="13">
        <f>'Uscite dettaglio missioni'!KH91</f>
        <v>13500</v>
      </c>
      <c r="V91" s="13">
        <f>'Uscite dettaglio missioni'!KI91</f>
        <v>13040</v>
      </c>
      <c r="W91" s="13">
        <f>'Uscite dettaglio missioni'!KJ91</f>
        <v>11309.99</v>
      </c>
      <c r="X91" s="13">
        <f>'Uscite dettaglio missioni'!KK91</f>
        <v>13410</v>
      </c>
      <c r="Y91" s="13">
        <f>'Uscite dettaglio missioni'!KL91</f>
        <v>13410</v>
      </c>
      <c r="Z91" s="13">
        <f>'Uscite dettaglio missioni'!KM91</f>
        <v>14175.47</v>
      </c>
      <c r="AA91" s="13">
        <f>'Uscite dettaglio missioni'!KN91</f>
        <v>13400</v>
      </c>
      <c r="AB91" s="13">
        <f>'Uscite dettaglio missioni'!KO91</f>
        <v>13400</v>
      </c>
      <c r="AC91" s="13">
        <v>8033.38</v>
      </c>
      <c r="AD91" s="13">
        <v>8033.38</v>
      </c>
      <c r="AE91" s="13">
        <v>8033.38</v>
      </c>
      <c r="AF91" s="13">
        <f>'Uscite dettaglio missioni'!KR91</f>
        <v>10950</v>
      </c>
      <c r="AG91" s="13">
        <v>8033.38</v>
      </c>
      <c r="AH91" s="13">
        <v>8033.38</v>
      </c>
      <c r="AI91" s="13">
        <v>8033.38</v>
      </c>
      <c r="AJ91" s="13">
        <v>8033.38</v>
      </c>
      <c r="AK91" s="13">
        <v>8033.38</v>
      </c>
      <c r="AL91" s="13">
        <f>'Uscite dettaglio missioni'!KX91</f>
        <v>13400</v>
      </c>
      <c r="AM91" s="13">
        <f>'Uscite dettaglio missioni'!KY91</f>
        <v>5206</v>
      </c>
      <c r="AN91" s="13">
        <f>'Uscite dettaglio missioni'!KZ91</f>
        <v>13400</v>
      </c>
      <c r="AO91" s="13">
        <f>'Uscite dettaglio missioni'!LA91</f>
        <v>0</v>
      </c>
      <c r="AP91" s="13">
        <f>'Uscite dettaglio missioni'!LB91</f>
        <v>0</v>
      </c>
    </row>
    <row r="92" spans="1:42" x14ac:dyDescent="0.25">
      <c r="A92" s="5">
        <v>4507</v>
      </c>
      <c r="B92" s="9" t="s">
        <v>52</v>
      </c>
      <c r="C92" s="13">
        <f>'Uscite dettaglio missioni'!JP92</f>
        <v>4500</v>
      </c>
      <c r="D92" s="13">
        <f>'Uscite dettaglio missioni'!JQ92</f>
        <v>4500</v>
      </c>
      <c r="E92" s="13">
        <f>'Uscite dettaglio missioni'!JR92</f>
        <v>2795.12</v>
      </c>
      <c r="F92" s="13">
        <f>'Uscite dettaglio missioni'!JS92</f>
        <v>4094.9</v>
      </c>
      <c r="G92" s="13">
        <f>'Uscite dettaglio missioni'!JT92</f>
        <v>4094.9</v>
      </c>
      <c r="H92" s="13">
        <f>'Uscite dettaglio missioni'!JU92</f>
        <v>2286.8000000000002</v>
      </c>
      <c r="I92" s="13">
        <f>'Uscite dettaglio missioni'!JV92</f>
        <v>4095.3</v>
      </c>
      <c r="J92" s="13">
        <f>'Uscite dettaglio missioni'!JW92</f>
        <v>4115.3500000000004</v>
      </c>
      <c r="K92" s="13">
        <f>'Uscite dettaglio missioni'!JX92</f>
        <v>2712.95</v>
      </c>
      <c r="L92" s="13">
        <f>'Uscite dettaglio missioni'!JY92</f>
        <v>4060</v>
      </c>
      <c r="M92" s="13">
        <f>'Uscite dettaglio missioni'!JZ92</f>
        <v>4060</v>
      </c>
      <c r="N92" s="13">
        <f>'Uscite dettaglio missioni'!KA92</f>
        <v>2947.77</v>
      </c>
      <c r="O92" s="13">
        <f>'Uscite dettaglio missioni'!KB92</f>
        <v>4097</v>
      </c>
      <c r="P92" s="13">
        <f>'Uscite dettaglio missioni'!KC92</f>
        <v>4197</v>
      </c>
      <c r="Q92" s="13">
        <f>'Uscite dettaglio missioni'!KD92</f>
        <v>3376.47</v>
      </c>
      <c r="R92" s="13">
        <f>'Uscite dettaglio missioni'!KE92</f>
        <v>4170.3</v>
      </c>
      <c r="S92" s="13">
        <f>'Uscite dettaglio missioni'!KF92</f>
        <v>4170.3</v>
      </c>
      <c r="T92" s="13">
        <f>'Uscite dettaglio missioni'!KG92</f>
        <v>3017.16</v>
      </c>
      <c r="U92" s="13">
        <f>'Uscite dettaglio missioni'!KH92</f>
        <v>4095</v>
      </c>
      <c r="V92" s="13">
        <f>'Uscite dettaglio missioni'!KI92</f>
        <v>4095</v>
      </c>
      <c r="W92" s="13">
        <f>'Uscite dettaglio missioni'!KJ92</f>
        <v>1383.1299999999999</v>
      </c>
      <c r="X92" s="13">
        <f>'Uscite dettaglio missioni'!KK92</f>
        <v>4080</v>
      </c>
      <c r="Y92" s="13">
        <f>'Uscite dettaglio missioni'!KL92</f>
        <v>4080</v>
      </c>
      <c r="Z92" s="13">
        <f>'Uscite dettaglio missioni'!KM92</f>
        <v>2749.79</v>
      </c>
      <c r="AA92" s="13">
        <f>'Uscite dettaglio missioni'!KN92</f>
        <v>4193.8999999999996</v>
      </c>
      <c r="AB92" s="13">
        <f>'Uscite dettaglio missioni'!KO92</f>
        <v>4693.8999999999996</v>
      </c>
      <c r="AC92" s="13">
        <v>1747.99</v>
      </c>
      <c r="AD92" s="13">
        <v>1747.99</v>
      </c>
      <c r="AE92" s="13">
        <v>1747.99</v>
      </c>
      <c r="AF92" s="13">
        <f>'Uscite dettaglio missioni'!KR92</f>
        <v>3649.29</v>
      </c>
      <c r="AG92" s="13">
        <v>1747.99</v>
      </c>
      <c r="AH92" s="13">
        <v>1747.99</v>
      </c>
      <c r="AI92" s="13">
        <v>1747.99</v>
      </c>
      <c r="AJ92" s="13">
        <v>1747.99</v>
      </c>
      <c r="AK92" s="13">
        <v>1747.99</v>
      </c>
      <c r="AL92" s="13">
        <f>'Uscite dettaglio missioni'!KX92</f>
        <v>3785</v>
      </c>
      <c r="AM92" s="13">
        <f>'Uscite dettaglio missioni'!KY92</f>
        <v>2676.45</v>
      </c>
      <c r="AN92" s="13">
        <f>'Uscite dettaglio missioni'!KZ92</f>
        <v>3200</v>
      </c>
      <c r="AO92" s="13">
        <f>'Uscite dettaglio missioni'!LA92</f>
        <v>0</v>
      </c>
      <c r="AP92" s="13">
        <f>'Uscite dettaglio missioni'!LB92</f>
        <v>0</v>
      </c>
    </row>
    <row r="93" spans="1:42" x14ac:dyDescent="0.25">
      <c r="A93" s="5">
        <v>4508</v>
      </c>
      <c r="B93" s="9" t="s">
        <v>53</v>
      </c>
      <c r="C93" s="13">
        <f>'Uscite dettaglio missioni'!JP93</f>
        <v>0</v>
      </c>
      <c r="D93" s="13">
        <f>'Uscite dettaglio missioni'!JQ93</f>
        <v>0</v>
      </c>
      <c r="E93" s="13">
        <f>'Uscite dettaglio missioni'!JR93</f>
        <v>4000</v>
      </c>
      <c r="F93" s="13">
        <f>'Uscite dettaglio missioni'!JS93</f>
        <v>0</v>
      </c>
      <c r="G93" s="13">
        <f>'Uscite dettaglio missioni'!JT93</f>
        <v>0</v>
      </c>
      <c r="H93" s="13">
        <f>'Uscite dettaglio missioni'!JU93</f>
        <v>0</v>
      </c>
      <c r="I93" s="13">
        <f>'Uscite dettaglio missioni'!JV93</f>
        <v>18500</v>
      </c>
      <c r="J93" s="13">
        <f>'Uscite dettaglio missioni'!JW93</f>
        <v>5000</v>
      </c>
      <c r="K93" s="13">
        <f>'Uscite dettaglio missioni'!JX93</f>
        <v>0</v>
      </c>
      <c r="L93" s="13">
        <f>'Uscite dettaglio missioni'!JY93</f>
        <v>0</v>
      </c>
      <c r="M93" s="13">
        <f>'Uscite dettaglio missioni'!JZ93</f>
        <v>0</v>
      </c>
      <c r="N93" s="13">
        <f>'Uscite dettaglio missioni'!KA93</f>
        <v>0</v>
      </c>
      <c r="O93" s="13">
        <f>'Uscite dettaglio missioni'!KB93</f>
        <v>0</v>
      </c>
      <c r="P93" s="13">
        <f>'Uscite dettaglio missioni'!KC93</f>
        <v>0</v>
      </c>
      <c r="Q93" s="13">
        <f>'Uscite dettaglio missioni'!KD93</f>
        <v>0</v>
      </c>
      <c r="R93" s="13">
        <f>'Uscite dettaglio missioni'!KE93</f>
        <v>0</v>
      </c>
      <c r="S93" s="13">
        <f>'Uscite dettaglio missioni'!KF93</f>
        <v>0</v>
      </c>
      <c r="T93" s="13">
        <f>'Uscite dettaglio missioni'!KG93</f>
        <v>0</v>
      </c>
      <c r="U93" s="13">
        <f>'Uscite dettaglio missioni'!KH93</f>
        <v>0</v>
      </c>
      <c r="V93" s="13">
        <f>'Uscite dettaglio missioni'!KI93</f>
        <v>0</v>
      </c>
      <c r="W93" s="13">
        <f>'Uscite dettaglio missioni'!KJ93</f>
        <v>0</v>
      </c>
      <c r="X93" s="13">
        <f>'Uscite dettaglio missioni'!KK93</f>
        <v>0</v>
      </c>
      <c r="Y93" s="13">
        <f>'Uscite dettaglio missioni'!KL93</f>
        <v>0</v>
      </c>
      <c r="Z93" s="13">
        <f>'Uscite dettaglio missioni'!KM93</f>
        <v>0</v>
      </c>
      <c r="AA93" s="13">
        <f>'Uscite dettaglio missioni'!KN93</f>
        <v>0</v>
      </c>
      <c r="AB93" s="13">
        <f>'Uscite dettaglio missioni'!KO93</f>
        <v>0</v>
      </c>
      <c r="AC93" s="13">
        <f>'Uscite dettaglio missioni'!KO93</f>
        <v>0</v>
      </c>
      <c r="AD93" s="13">
        <f>'Uscite dettaglio missioni'!KP93</f>
        <v>92.55</v>
      </c>
      <c r="AE93" s="13">
        <f>'Uscite dettaglio missioni'!KQ93</f>
        <v>0</v>
      </c>
      <c r="AF93" s="13">
        <f>'Uscite dettaglio missioni'!KR93</f>
        <v>0</v>
      </c>
      <c r="AG93" s="13">
        <f>'Uscite dettaglio missioni'!KS93</f>
        <v>0</v>
      </c>
      <c r="AH93" s="13">
        <f>'Uscite dettaglio missioni'!KT93</f>
        <v>0</v>
      </c>
      <c r="AI93" s="13">
        <f>'Uscite dettaglio missioni'!KU93</f>
        <v>0</v>
      </c>
      <c r="AJ93" s="13">
        <f>'Uscite dettaglio missioni'!KV93</f>
        <v>0</v>
      </c>
      <c r="AK93" s="13">
        <f>'Uscite dettaglio missioni'!KW93</f>
        <v>0</v>
      </c>
      <c r="AL93" s="13">
        <f>'Uscite dettaglio missioni'!KX93</f>
        <v>0</v>
      </c>
      <c r="AM93" s="13">
        <f>'Uscite dettaglio missioni'!KY93</f>
        <v>0</v>
      </c>
      <c r="AN93" s="13">
        <f>'Uscite dettaglio missioni'!KZ93</f>
        <v>0</v>
      </c>
      <c r="AO93" s="13">
        <f>'Uscite dettaglio missioni'!LA93</f>
        <v>0</v>
      </c>
      <c r="AP93" s="13">
        <f>'Uscite dettaglio missioni'!LB93</f>
        <v>0</v>
      </c>
    </row>
    <row r="94" spans="1:42" ht="15" customHeight="1" x14ac:dyDescent="0.25">
      <c r="A94" s="5">
        <v>4509</v>
      </c>
      <c r="B94" s="9" t="s">
        <v>54</v>
      </c>
      <c r="C94" s="13">
        <f>'Uscite dettaglio missioni'!JP94</f>
        <v>98937.13</v>
      </c>
      <c r="D94" s="13">
        <f>'Uscite dettaglio missioni'!JQ94</f>
        <v>42000</v>
      </c>
      <c r="E94" s="13">
        <f>'Uscite dettaglio missioni'!JR94</f>
        <v>63066.41</v>
      </c>
      <c r="F94" s="13">
        <f>'Uscite dettaglio missioni'!JS94</f>
        <v>70000</v>
      </c>
      <c r="G94" s="13">
        <f>'Uscite dettaglio missioni'!JT94</f>
        <v>70000</v>
      </c>
      <c r="H94" s="13">
        <f>'Uscite dettaglio missioni'!JU94</f>
        <v>63743.97</v>
      </c>
      <c r="I94" s="13">
        <f>'Uscite dettaglio missioni'!JV94</f>
        <v>0</v>
      </c>
      <c r="J94" s="13">
        <f>'Uscite dettaglio missioni'!JW94</f>
        <v>65000</v>
      </c>
      <c r="K94" s="13">
        <f>'Uscite dettaglio missioni'!JX94</f>
        <v>53151.62</v>
      </c>
      <c r="L94" s="13">
        <f>'Uscite dettaglio missioni'!JY94</f>
        <v>48000</v>
      </c>
      <c r="M94" s="13">
        <f>'Uscite dettaglio missioni'!JZ94</f>
        <v>48000</v>
      </c>
      <c r="N94" s="13">
        <f>'Uscite dettaglio missioni'!KA94</f>
        <v>28061.919999999998</v>
      </c>
      <c r="O94" s="13">
        <f>'Uscite dettaglio missioni'!KB94</f>
        <v>0</v>
      </c>
      <c r="P94" s="13">
        <f>'Uscite dettaglio missioni'!KC94</f>
        <v>4693.3900000000003</v>
      </c>
      <c r="Q94" s="13">
        <f>'Uscite dettaglio missioni'!KD94</f>
        <v>15767.76</v>
      </c>
      <c r="R94" s="13">
        <f>'Uscite dettaglio missioni'!KE94</f>
        <v>0</v>
      </c>
      <c r="S94" s="13">
        <f>'Uscite dettaglio missioni'!KF94</f>
        <v>14500</v>
      </c>
      <c r="T94" s="13">
        <f>'Uscite dettaglio missioni'!KG94</f>
        <v>32501.05</v>
      </c>
      <c r="U94" s="13">
        <f>'Uscite dettaglio missioni'!KH94</f>
        <v>15000</v>
      </c>
      <c r="V94" s="13">
        <f>'Uscite dettaglio missioni'!KI94</f>
        <v>15000</v>
      </c>
      <c r="W94" s="13">
        <f>'Uscite dettaglio missioni'!KJ94</f>
        <v>18772.2</v>
      </c>
      <c r="X94" s="13">
        <f>'Uscite dettaglio missioni'!KK94</f>
        <v>15000</v>
      </c>
      <c r="Y94" s="13">
        <f>'Uscite dettaglio missioni'!KL94</f>
        <v>15000</v>
      </c>
      <c r="Z94" s="13">
        <f>'Uscite dettaglio missioni'!KM94</f>
        <v>22758.25</v>
      </c>
      <c r="AA94" s="13">
        <f>'Uscite dettaglio missioni'!KN94</f>
        <v>20619.8</v>
      </c>
      <c r="AB94" s="13">
        <f>'Uscite dettaglio missioni'!KO94</f>
        <v>26800</v>
      </c>
      <c r="AC94" s="13">
        <v>19904.95</v>
      </c>
      <c r="AD94" s="13">
        <v>19904.95</v>
      </c>
      <c r="AE94" s="13">
        <v>19904.95</v>
      </c>
      <c r="AF94" s="13">
        <f>'Uscite dettaglio missioni'!KR94</f>
        <v>7266.89</v>
      </c>
      <c r="AG94" s="13">
        <v>19904.95</v>
      </c>
      <c r="AH94" s="13">
        <v>19904.95</v>
      </c>
      <c r="AI94" s="13">
        <v>19904.95</v>
      </c>
      <c r="AJ94" s="13">
        <v>19904.95</v>
      </c>
      <c r="AK94" s="13">
        <v>19904.95</v>
      </c>
      <c r="AL94" s="13">
        <f>'Uscite dettaglio missioni'!KX94</f>
        <v>43180</v>
      </c>
      <c r="AM94" s="13">
        <f>'Uscite dettaglio missioni'!KY94</f>
        <v>57905.43</v>
      </c>
      <c r="AN94" s="13">
        <f>'Uscite dettaglio missioni'!KZ94</f>
        <v>5500</v>
      </c>
      <c r="AO94" s="13">
        <f>'Uscite dettaglio missioni'!LA94</f>
        <v>0</v>
      </c>
      <c r="AP94" s="13">
        <f>'Uscite dettaglio missioni'!LB94</f>
        <v>0</v>
      </c>
    </row>
    <row r="95" spans="1:42" ht="30" x14ac:dyDescent="0.25">
      <c r="A95" s="5">
        <v>4510</v>
      </c>
      <c r="B95" s="9" t="s">
        <v>55</v>
      </c>
      <c r="C95" s="13">
        <f>'Uscite dettaglio missioni'!JP95</f>
        <v>28040.050000000003</v>
      </c>
      <c r="D95" s="13">
        <f>'Uscite dettaglio missioni'!JQ95</f>
        <v>28040.050000000003</v>
      </c>
      <c r="E95" s="13">
        <f>'Uscite dettaglio missioni'!JR95</f>
        <v>20503.530000000002</v>
      </c>
      <c r="F95" s="13">
        <f>'Uscite dettaglio missioni'!JS95</f>
        <v>24400</v>
      </c>
      <c r="G95" s="13">
        <f>'Uscite dettaglio missioni'!JT95</f>
        <v>24400</v>
      </c>
      <c r="H95" s="13">
        <f>'Uscite dettaglio missioni'!JU95</f>
        <v>18904.440000000002</v>
      </c>
      <c r="I95" s="13">
        <f>'Uscite dettaglio missioni'!JV95</f>
        <v>20004.7</v>
      </c>
      <c r="J95" s="13">
        <f>'Uscite dettaglio missioni'!JW95</f>
        <v>24000</v>
      </c>
      <c r="K95" s="13">
        <f>'Uscite dettaglio missioni'!JX95</f>
        <v>21869.5</v>
      </c>
      <c r="L95" s="13">
        <f>'Uscite dettaglio missioni'!JY95</f>
        <v>14000</v>
      </c>
      <c r="M95" s="13">
        <f>'Uscite dettaglio missioni'!JZ95</f>
        <v>14004.8</v>
      </c>
      <c r="N95" s="13">
        <f>'Uscite dettaglio missioni'!KA95</f>
        <v>6175.56</v>
      </c>
      <c r="O95" s="13">
        <f>'Uscite dettaglio missioni'!KB95</f>
        <v>3930</v>
      </c>
      <c r="P95" s="13">
        <f>'Uscite dettaglio missioni'!KC95</f>
        <v>10</v>
      </c>
      <c r="Q95" s="13">
        <f>'Uscite dettaglio missioni'!KD95</f>
        <v>65.009999999999991</v>
      </c>
      <c r="R95" s="13">
        <f>'Uscite dettaglio missioni'!KE95</f>
        <v>3929.7</v>
      </c>
      <c r="S95" s="13">
        <f>'Uscite dettaglio missioni'!KF95</f>
        <v>3969.7</v>
      </c>
      <c r="T95" s="13">
        <f>'Uscite dettaglio missioni'!KG95</f>
        <v>99.76</v>
      </c>
      <c r="U95" s="13">
        <f>'Uscite dettaglio missioni'!KH95</f>
        <v>4075</v>
      </c>
      <c r="V95" s="13">
        <f>'Uscite dettaglio missioni'!KI95</f>
        <v>1088</v>
      </c>
      <c r="W95" s="13">
        <f>'Uscite dettaglio missioni'!KJ95</f>
        <v>91.4</v>
      </c>
      <c r="X95" s="13">
        <f>'Uscite dettaglio missioni'!KK95</f>
        <v>305</v>
      </c>
      <c r="Y95" s="13">
        <f>'Uscite dettaglio missioni'!KL95</f>
        <v>305</v>
      </c>
      <c r="Z95" s="13">
        <f>'Uscite dettaglio missioni'!KM95</f>
        <v>178.2</v>
      </c>
      <c r="AA95" s="13">
        <f>'Uscite dettaglio missioni'!KN95</f>
        <v>567.1</v>
      </c>
      <c r="AB95" s="13">
        <f>'Uscite dettaglio missioni'!KO95</f>
        <v>558</v>
      </c>
      <c r="AC95" s="13">
        <v>243.56</v>
      </c>
      <c r="AD95" s="13">
        <v>243.56</v>
      </c>
      <c r="AE95" s="13">
        <v>243.56</v>
      </c>
      <c r="AF95" s="13">
        <f>'Uscite dettaglio missioni'!KR95</f>
        <v>704.7</v>
      </c>
      <c r="AG95" s="13">
        <v>243.56</v>
      </c>
      <c r="AH95" s="13">
        <v>243.56</v>
      </c>
      <c r="AI95" s="13">
        <v>243.56</v>
      </c>
      <c r="AJ95" s="13">
        <v>243.56</v>
      </c>
      <c r="AK95" s="13">
        <v>243.56</v>
      </c>
      <c r="AL95" s="13">
        <f>'Uscite dettaglio missioni'!KX95</f>
        <v>24215</v>
      </c>
      <c r="AM95" s="13">
        <f>'Uscite dettaglio missioni'!KY95</f>
        <v>23272.16</v>
      </c>
      <c r="AN95" s="13">
        <f>'Uscite dettaglio missioni'!KZ95</f>
        <v>2450</v>
      </c>
      <c r="AO95" s="13">
        <f>'Uscite dettaglio missioni'!LA95</f>
        <v>0</v>
      </c>
      <c r="AP95" s="13">
        <f>'Uscite dettaglio missioni'!LB95</f>
        <v>0</v>
      </c>
    </row>
    <row r="96" spans="1:42" ht="30" x14ac:dyDescent="0.25">
      <c r="A96" s="5">
        <v>4512</v>
      </c>
      <c r="B96" s="9" t="s">
        <v>56</v>
      </c>
      <c r="C96" s="13">
        <f>'Uscite dettaglio missioni'!JP96</f>
        <v>14445.96</v>
      </c>
      <c r="D96" s="13">
        <f>'Uscite dettaglio missioni'!JQ96</f>
        <v>7000</v>
      </c>
      <c r="E96" s="13">
        <f>'Uscite dettaglio missioni'!JR96</f>
        <v>10246.469999999999</v>
      </c>
      <c r="F96" s="13">
        <f>'Uscite dettaglio missioni'!JS96</f>
        <v>11000</v>
      </c>
      <c r="G96" s="13">
        <f>'Uscite dettaglio missioni'!JT96</f>
        <v>7816.57</v>
      </c>
      <c r="H96" s="13">
        <f>'Uscite dettaglio missioni'!JU96</f>
        <v>9446.56</v>
      </c>
      <c r="I96" s="13">
        <f>'Uscite dettaglio missioni'!JV96</f>
        <v>0</v>
      </c>
      <c r="J96" s="13">
        <f>'Uscite dettaglio missioni'!JW96</f>
        <v>7000</v>
      </c>
      <c r="K96" s="13">
        <f>'Uscite dettaglio missioni'!JX96</f>
        <v>10934.5</v>
      </c>
      <c r="L96" s="13">
        <f>'Uscite dettaglio missioni'!JY96</f>
        <v>7000</v>
      </c>
      <c r="M96" s="13">
        <f>'Uscite dettaglio missioni'!JZ96</f>
        <v>7000</v>
      </c>
      <c r="N96" s="13">
        <f>'Uscite dettaglio missioni'!KA96</f>
        <v>3130.44</v>
      </c>
      <c r="O96" s="13">
        <f>'Uscite dettaglio missioni'!KB96</f>
        <v>0</v>
      </c>
      <c r="P96" s="13">
        <f>'Uscite dettaglio missioni'!KC96</f>
        <v>4.8</v>
      </c>
      <c r="Q96" s="13">
        <f>'Uscite dettaglio missioni'!KD96</f>
        <v>32.99</v>
      </c>
      <c r="R96" s="13">
        <f>'Uscite dettaglio missioni'!KE96</f>
        <v>0</v>
      </c>
      <c r="S96" s="13">
        <f>'Uscite dettaglio missioni'!KF96</f>
        <v>4.8</v>
      </c>
      <c r="T96" s="13">
        <f>'Uscite dettaglio missioni'!KG96</f>
        <v>50.24</v>
      </c>
      <c r="U96" s="13">
        <f>'Uscite dettaglio missioni'!KH96</f>
        <v>32</v>
      </c>
      <c r="V96" s="13">
        <f>'Uscite dettaglio missioni'!KI96</f>
        <v>32</v>
      </c>
      <c r="W96" s="13">
        <f>'Uscite dettaglio missioni'!KJ96</f>
        <v>45.6</v>
      </c>
      <c r="X96" s="13">
        <f>'Uscite dettaglio missioni'!KK96</f>
        <v>30</v>
      </c>
      <c r="Y96" s="13">
        <f>'Uscite dettaglio missioni'!KL96</f>
        <v>30</v>
      </c>
      <c r="Z96" s="13">
        <f>'Uscite dettaglio missioni'!KM96</f>
        <v>212.8</v>
      </c>
      <c r="AA96" s="13">
        <f>'Uscite dettaglio missioni'!KN96</f>
        <v>300</v>
      </c>
      <c r="AB96" s="13">
        <f>'Uscite dettaglio missioni'!KO96</f>
        <v>300</v>
      </c>
      <c r="AC96" s="13">
        <v>121.44</v>
      </c>
      <c r="AD96" s="13">
        <v>121.44</v>
      </c>
      <c r="AE96" s="13">
        <v>121.44</v>
      </c>
      <c r="AF96" s="13">
        <f>'Uscite dettaglio missioni'!KR96</f>
        <v>0</v>
      </c>
      <c r="AG96" s="13">
        <v>121.44</v>
      </c>
      <c r="AH96" s="13">
        <v>121.44</v>
      </c>
      <c r="AI96" s="13">
        <v>121.44</v>
      </c>
      <c r="AJ96" s="13">
        <v>121.44</v>
      </c>
      <c r="AK96" s="13">
        <v>121.44</v>
      </c>
      <c r="AL96" s="13">
        <f>'Uscite dettaglio missioni'!KX96</f>
        <v>19140</v>
      </c>
      <c r="AM96" s="13">
        <f>'Uscite dettaglio missioni'!KY96</f>
        <v>11635.84</v>
      </c>
      <c r="AN96" s="13">
        <f>'Uscite dettaglio missioni'!KZ96</f>
        <v>250</v>
      </c>
      <c r="AO96" s="13">
        <f>'Uscite dettaglio missioni'!LA96</f>
        <v>0</v>
      </c>
      <c r="AP96" s="13">
        <f>'Uscite dettaglio missioni'!LB96</f>
        <v>0</v>
      </c>
    </row>
    <row r="97" spans="1:42" x14ac:dyDescent="0.25">
      <c r="A97" s="5">
        <v>4513</v>
      </c>
      <c r="B97" s="9" t="s">
        <v>57</v>
      </c>
      <c r="C97" s="13">
        <f>'Uscite dettaglio missioni'!JP97</f>
        <v>136000</v>
      </c>
      <c r="D97" s="13">
        <f>'Uscite dettaglio missioni'!JQ97</f>
        <v>137408</v>
      </c>
      <c r="E97" s="13">
        <f>'Uscite dettaglio missioni'!JR97</f>
        <v>102226.5</v>
      </c>
      <c r="F97" s="13">
        <f>'Uscite dettaglio missioni'!JS97</f>
        <v>116300</v>
      </c>
      <c r="G97" s="13">
        <f>'Uscite dettaglio missioni'!JT97</f>
        <v>117300</v>
      </c>
      <c r="H97" s="13">
        <f>'Uscite dettaglio missioni'!JU97</f>
        <v>90134.01</v>
      </c>
      <c r="I97" s="13">
        <f>'Uscite dettaglio missioni'!JV97</f>
        <v>110500</v>
      </c>
      <c r="J97" s="13">
        <f>'Uscite dettaglio missioni'!JW97</f>
        <v>134810</v>
      </c>
      <c r="K97" s="13">
        <f>'Uscite dettaglio missioni'!JX97</f>
        <v>90194.6</v>
      </c>
      <c r="L97" s="13">
        <f>'Uscite dettaglio missioni'!JY97</f>
        <v>105000</v>
      </c>
      <c r="M97" s="13">
        <f>'Uscite dettaglio missioni'!JZ97</f>
        <v>113900</v>
      </c>
      <c r="N97" s="13">
        <f>'Uscite dettaglio missioni'!KA97</f>
        <v>110710.6</v>
      </c>
      <c r="O97" s="13">
        <f>'Uscite dettaglio missioni'!KB97</f>
        <v>137660</v>
      </c>
      <c r="P97" s="13">
        <f>'Uscite dettaglio missioni'!KC97</f>
        <v>141426</v>
      </c>
      <c r="Q97" s="13">
        <f>'Uscite dettaglio missioni'!KD97</f>
        <v>2510</v>
      </c>
      <c r="R97" s="13">
        <f>'Uscite dettaglio missioni'!KE97</f>
        <v>0</v>
      </c>
      <c r="S97" s="13">
        <f>'Uscite dettaglio missioni'!KF97</f>
        <v>0</v>
      </c>
      <c r="T97" s="13">
        <f>'Uscite dettaglio missioni'!KG97</f>
        <v>0</v>
      </c>
      <c r="U97" s="13">
        <f>'Uscite dettaglio missioni'!KH97</f>
        <v>0</v>
      </c>
      <c r="V97" s="13">
        <f>'Uscite dettaglio missioni'!KI97</f>
        <v>0</v>
      </c>
      <c r="W97" s="13">
        <f>'Uscite dettaglio missioni'!KJ97</f>
        <v>0</v>
      </c>
      <c r="X97" s="13">
        <f>'Uscite dettaglio missioni'!KK97</f>
        <v>0</v>
      </c>
      <c r="Y97" s="13">
        <f>'Uscite dettaglio missioni'!KL97</f>
        <v>0</v>
      </c>
      <c r="Z97" s="13">
        <f>'Uscite dettaglio missioni'!KM97</f>
        <v>0</v>
      </c>
      <c r="AA97" s="13">
        <f>'Uscite dettaglio missioni'!KN97</f>
        <v>0</v>
      </c>
      <c r="AB97" s="13">
        <f>'Uscite dettaglio missioni'!KO97</f>
        <v>0</v>
      </c>
      <c r="AC97" s="13">
        <f>'Uscite dettaglio missioni'!KO97</f>
        <v>0</v>
      </c>
      <c r="AD97" s="13">
        <f>'Uscite dettaglio missioni'!KP97</f>
        <v>0</v>
      </c>
      <c r="AE97" s="13">
        <f>'Uscite dettaglio missioni'!KQ97</f>
        <v>0</v>
      </c>
      <c r="AF97" s="13">
        <f>'Uscite dettaglio missioni'!KR97</f>
        <v>0</v>
      </c>
      <c r="AG97" s="13">
        <f>'Uscite dettaglio missioni'!KS97</f>
        <v>0</v>
      </c>
      <c r="AH97" s="13">
        <f>'Uscite dettaglio missioni'!KT97</f>
        <v>0</v>
      </c>
      <c r="AI97" s="13">
        <f>'Uscite dettaglio missioni'!KU97</f>
        <v>0</v>
      </c>
      <c r="AJ97" s="13">
        <f>'Uscite dettaglio missioni'!KV97</f>
        <v>0</v>
      </c>
      <c r="AK97" s="13">
        <f>'Uscite dettaglio missioni'!KW97</f>
        <v>0</v>
      </c>
      <c r="AL97" s="13">
        <f>'Uscite dettaglio missioni'!KX97</f>
        <v>0</v>
      </c>
      <c r="AM97" s="13">
        <f>'Uscite dettaglio missioni'!KY97</f>
        <v>0</v>
      </c>
      <c r="AN97" s="13">
        <f>'Uscite dettaglio missioni'!KZ97</f>
        <v>0</v>
      </c>
      <c r="AO97" s="13">
        <f>'Uscite dettaglio missioni'!LA97</f>
        <v>0</v>
      </c>
      <c r="AP97" s="13">
        <f>'Uscite dettaglio missioni'!LB97</f>
        <v>0</v>
      </c>
    </row>
    <row r="98" spans="1:42" ht="20.100000000000001" customHeight="1" x14ac:dyDescent="0.25">
      <c r="A98" s="5">
        <v>5</v>
      </c>
      <c r="B98" s="7" t="s">
        <v>95</v>
      </c>
      <c r="C98" s="11">
        <f>'Uscite dettaglio missioni'!JP98</f>
        <v>2317000</v>
      </c>
      <c r="D98" s="11">
        <f>'Uscite dettaglio missioni'!JQ98</f>
        <v>702636.19</v>
      </c>
      <c r="E98" s="11">
        <f>'Uscite dettaglio missioni'!JR98</f>
        <v>233386.05</v>
      </c>
      <c r="F98" s="11">
        <f>'Uscite dettaglio missioni'!JS98</f>
        <v>1922000</v>
      </c>
      <c r="G98" s="11">
        <f>'Uscite dettaglio missioni'!JT98</f>
        <v>836179.36</v>
      </c>
      <c r="H98" s="11">
        <f>'Uscite dettaglio missioni'!JU98</f>
        <v>742188.57000000007</v>
      </c>
      <c r="I98" s="11">
        <f>'Uscite dettaglio missioni'!JV98</f>
        <v>449729.5</v>
      </c>
      <c r="J98" s="11">
        <f>'Uscite dettaglio missioni'!JW98</f>
        <v>250274.64</v>
      </c>
      <c r="K98" s="11">
        <f>'Uscite dettaglio missioni'!JX98</f>
        <v>135067.53</v>
      </c>
      <c r="L98" s="11">
        <f>'Uscite dettaglio missioni'!JY98</f>
        <v>148941</v>
      </c>
      <c r="M98" s="11">
        <f>'Uscite dettaglio missioni'!JZ98</f>
        <v>170543.4</v>
      </c>
      <c r="N98" s="11">
        <f>'Uscite dettaglio missioni'!KA98</f>
        <v>80375.16</v>
      </c>
      <c r="O98" s="11">
        <f>'Uscite dettaglio missioni'!KB98</f>
        <v>161066</v>
      </c>
      <c r="P98" s="11">
        <f>'Uscite dettaglio missioni'!KC98</f>
        <v>190000</v>
      </c>
      <c r="Q98" s="11">
        <f>'Uscite dettaglio missioni'!KD98</f>
        <v>88081.93</v>
      </c>
      <c r="R98" s="11">
        <f>'Uscite dettaglio missioni'!KE98</f>
        <v>190000</v>
      </c>
      <c r="S98" s="11">
        <f>'Uscite dettaglio missioni'!KF98</f>
        <v>468324.54000000004</v>
      </c>
      <c r="T98" s="11">
        <f>'Uscite dettaglio missioni'!KG98</f>
        <v>204963.15</v>
      </c>
      <c r="U98" s="11">
        <f>'Uscite dettaglio missioni'!KH98</f>
        <v>206342</v>
      </c>
      <c r="V98" s="11">
        <f>'Uscite dettaglio missioni'!KI98</f>
        <v>202115.5</v>
      </c>
      <c r="W98" s="11">
        <f>'Uscite dettaglio missioni'!KJ98</f>
        <v>93507.62</v>
      </c>
      <c r="X98" s="11">
        <f>'Uscite dettaglio missioni'!KK98</f>
        <v>288542</v>
      </c>
      <c r="Y98" s="11">
        <f>'Uscite dettaglio missioni'!KL98</f>
        <v>393002.4</v>
      </c>
      <c r="Z98" s="11">
        <f>'Uscite dettaglio missioni'!KM98</f>
        <v>4077978.97</v>
      </c>
      <c r="AA98" s="11">
        <f>'Uscite dettaglio missioni'!KN98</f>
        <v>833880</v>
      </c>
      <c r="AB98" s="11">
        <f>'Uscite dettaglio missioni'!KO98</f>
        <v>538233</v>
      </c>
      <c r="AC98" s="11">
        <f>'Uscite dettaglio missioni'!KO98</f>
        <v>538233</v>
      </c>
      <c r="AD98" s="11">
        <f>'Uscite dettaglio missioni'!KP98</f>
        <v>167949.6</v>
      </c>
      <c r="AE98" s="11">
        <f>'Uscite dettaglio missioni'!KQ98</f>
        <v>748000</v>
      </c>
      <c r="AF98" s="11">
        <f>'Uscite dettaglio missioni'!KR98</f>
        <v>723802</v>
      </c>
      <c r="AG98" s="11">
        <f>'Uscite dettaglio missioni'!KS98</f>
        <v>262617.61</v>
      </c>
      <c r="AH98" s="11">
        <f>'Uscite dettaglio missioni'!KT98</f>
        <v>3252000</v>
      </c>
      <c r="AI98" s="11">
        <f>'Uscite dettaglio missioni'!KU98</f>
        <v>3259906.79</v>
      </c>
      <c r="AJ98" s="11">
        <f>'Uscite dettaglio missioni'!KV98</f>
        <v>338428.93000000005</v>
      </c>
      <c r="AK98" s="11">
        <f>'Uscite dettaglio missioni'!KW98</f>
        <v>25242002</v>
      </c>
      <c r="AL98" s="11">
        <f>'Uscite dettaglio missioni'!KX98</f>
        <v>29637002</v>
      </c>
      <c r="AM98" s="11">
        <f>'Uscite dettaglio missioni'!KY98</f>
        <v>23808994.899999999</v>
      </c>
      <c r="AN98" s="11">
        <f>'Uscite dettaglio missioni'!KZ98</f>
        <v>6611700</v>
      </c>
      <c r="AO98" s="11">
        <f>'Uscite dettaglio missioni'!LA98</f>
        <v>0</v>
      </c>
      <c r="AP98" s="11">
        <f>'Uscite dettaglio missioni'!LB98</f>
        <v>0</v>
      </c>
    </row>
    <row r="99" spans="1:42" ht="15" customHeight="1" x14ac:dyDescent="0.25">
      <c r="A99" s="5">
        <v>51</v>
      </c>
      <c r="B99" s="8" t="s">
        <v>96</v>
      </c>
      <c r="C99" s="12">
        <f>'Uscite dettaglio missioni'!JP99</f>
        <v>2317000</v>
      </c>
      <c r="D99" s="12">
        <f>'Uscite dettaglio missioni'!JQ99</f>
        <v>702636.19</v>
      </c>
      <c r="E99" s="12">
        <f>'Uscite dettaglio missioni'!JR99</f>
        <v>233386.05</v>
      </c>
      <c r="F99" s="12">
        <f>'Uscite dettaglio missioni'!JS99</f>
        <v>1922000</v>
      </c>
      <c r="G99" s="12">
        <f>'Uscite dettaglio missioni'!JT99</f>
        <v>766179.36</v>
      </c>
      <c r="H99" s="12">
        <f>'Uscite dettaglio missioni'!JU99</f>
        <v>672188.57000000007</v>
      </c>
      <c r="I99" s="12">
        <f>'Uscite dettaglio missioni'!JV99</f>
        <v>449729.5</v>
      </c>
      <c r="J99" s="12">
        <f>'Uscite dettaglio missioni'!JW99</f>
        <v>250274.64</v>
      </c>
      <c r="K99" s="12">
        <f>'Uscite dettaglio missioni'!JX99</f>
        <v>135067.53</v>
      </c>
      <c r="L99" s="12">
        <f>'Uscite dettaglio missioni'!JY99</f>
        <v>148941</v>
      </c>
      <c r="M99" s="12">
        <f>'Uscite dettaglio missioni'!JZ99</f>
        <v>170543.4</v>
      </c>
      <c r="N99" s="12">
        <f>'Uscite dettaglio missioni'!KA99</f>
        <v>80375.16</v>
      </c>
      <c r="O99" s="12">
        <f>'Uscite dettaglio missioni'!KB99</f>
        <v>161066</v>
      </c>
      <c r="P99" s="12">
        <f>'Uscite dettaglio missioni'!KC99</f>
        <v>180000</v>
      </c>
      <c r="Q99" s="12">
        <f>'Uscite dettaglio missioni'!KD99</f>
        <v>78081.929999999993</v>
      </c>
      <c r="R99" s="12">
        <f>'Uscite dettaglio missioni'!KE99</f>
        <v>190000</v>
      </c>
      <c r="S99" s="12">
        <f>'Uscite dettaglio missioni'!KF99</f>
        <v>342054.54000000004</v>
      </c>
      <c r="T99" s="12">
        <f>'Uscite dettaglio missioni'!KG99</f>
        <v>188862.72</v>
      </c>
      <c r="U99" s="12">
        <f>'Uscite dettaglio missioni'!KH99</f>
        <v>206342</v>
      </c>
      <c r="V99" s="12">
        <f>'Uscite dettaglio missioni'!KI99</f>
        <v>202115.5</v>
      </c>
      <c r="W99" s="12">
        <f>'Uscite dettaglio missioni'!KJ99</f>
        <v>93507.62</v>
      </c>
      <c r="X99" s="12">
        <f>'Uscite dettaglio missioni'!KK99</f>
        <v>288542</v>
      </c>
      <c r="Y99" s="12">
        <f>'Uscite dettaglio missioni'!KL99</f>
        <v>393002.4</v>
      </c>
      <c r="Z99" s="12">
        <f>'Uscite dettaglio missioni'!KM99</f>
        <v>4077978.97</v>
      </c>
      <c r="AA99" s="12">
        <f>'Uscite dettaglio missioni'!KN99</f>
        <v>833880</v>
      </c>
      <c r="AB99" s="12">
        <f>'Uscite dettaglio missioni'!KO99</f>
        <v>538233</v>
      </c>
      <c r="AC99" s="12">
        <f>'Uscite dettaglio missioni'!KO99</f>
        <v>538233</v>
      </c>
      <c r="AD99" s="12">
        <f>'Uscite dettaglio missioni'!KP99</f>
        <v>167949.6</v>
      </c>
      <c r="AE99" s="12">
        <f>'Uscite dettaglio missioni'!KQ99</f>
        <v>748000</v>
      </c>
      <c r="AF99" s="12">
        <f>'Uscite dettaglio missioni'!KR99</f>
        <v>723802</v>
      </c>
      <c r="AG99" s="12">
        <f>'Uscite dettaglio missioni'!KS99</f>
        <v>257919.37</v>
      </c>
      <c r="AH99" s="12">
        <f>'Uscite dettaglio missioni'!KT99</f>
        <v>1252000</v>
      </c>
      <c r="AI99" s="12">
        <f>'Uscite dettaglio missioni'!KU99</f>
        <v>1258832.8</v>
      </c>
      <c r="AJ99" s="12">
        <f>'Uscite dettaglio missioni'!KV99</f>
        <v>337354.94000000006</v>
      </c>
      <c r="AK99" s="12">
        <f>'Uscite dettaglio missioni'!KW99</f>
        <v>1742002</v>
      </c>
      <c r="AL99" s="12">
        <f>'Uscite dettaglio missioni'!KX99</f>
        <v>2137002</v>
      </c>
      <c r="AM99" s="12">
        <f>'Uscite dettaglio missioni'!KY99</f>
        <v>370736.9</v>
      </c>
      <c r="AN99" s="12">
        <f>'Uscite dettaglio missioni'!KZ99</f>
        <v>1511700</v>
      </c>
      <c r="AO99" s="12">
        <f>'Uscite dettaglio missioni'!LA99</f>
        <v>0</v>
      </c>
      <c r="AP99" s="12">
        <f>'Uscite dettaglio missioni'!LB99</f>
        <v>0</v>
      </c>
    </row>
    <row r="100" spans="1:42" x14ac:dyDescent="0.25">
      <c r="A100" s="5">
        <v>5101</v>
      </c>
      <c r="B100" s="9" t="s">
        <v>447</v>
      </c>
      <c r="C100" s="13">
        <f>'Uscite dettaglio missioni'!JP100</f>
        <v>0</v>
      </c>
      <c r="D100" s="13">
        <f>'Uscite dettaglio missioni'!JQ100</f>
        <v>0</v>
      </c>
      <c r="E100" s="13">
        <f>'Uscite dettaglio missioni'!JR100</f>
        <v>0</v>
      </c>
      <c r="F100" s="13">
        <f>'Uscite dettaglio missioni'!JS100</f>
        <v>0</v>
      </c>
      <c r="G100" s="13">
        <f>'Uscite dettaglio missioni'!JT100</f>
        <v>0</v>
      </c>
      <c r="H100" s="13">
        <f>'Uscite dettaglio missioni'!JU100</f>
        <v>0</v>
      </c>
      <c r="I100" s="13">
        <f>'Uscite dettaglio missioni'!JV100</f>
        <v>0</v>
      </c>
      <c r="J100" s="13">
        <f>'Uscite dettaglio missioni'!JW100</f>
        <v>0</v>
      </c>
      <c r="K100" s="13">
        <f>'Uscite dettaglio missioni'!JX100</f>
        <v>0</v>
      </c>
      <c r="L100" s="13">
        <f>'Uscite dettaglio missioni'!JY100</f>
        <v>0</v>
      </c>
      <c r="M100" s="13">
        <f>'Uscite dettaglio missioni'!JZ100</f>
        <v>0</v>
      </c>
      <c r="N100" s="13">
        <f>'Uscite dettaglio missioni'!KA100</f>
        <v>0</v>
      </c>
      <c r="O100" s="13">
        <f>'Uscite dettaglio missioni'!KB100</f>
        <v>0</v>
      </c>
      <c r="P100" s="13">
        <f>'Uscite dettaglio missioni'!KC100</f>
        <v>0</v>
      </c>
      <c r="Q100" s="13">
        <f>'Uscite dettaglio missioni'!KD100</f>
        <v>0</v>
      </c>
      <c r="R100" s="13">
        <f>'Uscite dettaglio missioni'!KE100</f>
        <v>0</v>
      </c>
      <c r="S100" s="13">
        <f>'Uscite dettaglio missioni'!KF100</f>
        <v>0</v>
      </c>
      <c r="T100" s="13">
        <f>'Uscite dettaglio missioni'!KG100</f>
        <v>0</v>
      </c>
      <c r="U100" s="13">
        <f>'Uscite dettaglio missioni'!KH100</f>
        <v>0</v>
      </c>
      <c r="V100" s="13">
        <f>'Uscite dettaglio missioni'!KI100</f>
        <v>0</v>
      </c>
      <c r="W100" s="13">
        <f>'Uscite dettaglio missioni'!KJ100</f>
        <v>0</v>
      </c>
      <c r="X100" s="13">
        <f>'Uscite dettaglio missioni'!KK100</f>
        <v>0</v>
      </c>
      <c r="Y100" s="13">
        <f>'Uscite dettaglio missioni'!KL100</f>
        <v>0</v>
      </c>
      <c r="Z100" s="13">
        <f>'Uscite dettaglio missioni'!KM100</f>
        <v>470773</v>
      </c>
      <c r="AA100" s="13">
        <f>'Uscite dettaglio missioni'!KN100</f>
        <v>0</v>
      </c>
      <c r="AB100" s="13">
        <f>'Uscite dettaglio missioni'!KO100</f>
        <v>0</v>
      </c>
      <c r="AC100" s="13">
        <f>'Uscite dettaglio missioni'!KO100</f>
        <v>0</v>
      </c>
      <c r="AD100" s="13">
        <f>'Uscite dettaglio missioni'!KP100</f>
        <v>0</v>
      </c>
      <c r="AE100" s="13">
        <f>'Uscite dettaglio missioni'!KQ100</f>
        <v>0</v>
      </c>
      <c r="AF100" s="13">
        <f>'Uscite dettaglio missioni'!KR100</f>
        <v>0</v>
      </c>
      <c r="AG100" s="13">
        <f>'Uscite dettaglio missioni'!KS100</f>
        <v>0</v>
      </c>
      <c r="AH100" s="13">
        <f>'Uscite dettaglio missioni'!KT100</f>
        <v>0</v>
      </c>
      <c r="AI100" s="13">
        <f>'Uscite dettaglio missioni'!KU100</f>
        <v>0</v>
      </c>
      <c r="AJ100" s="13">
        <f>'Uscite dettaglio missioni'!KV100</f>
        <v>0</v>
      </c>
      <c r="AK100" s="13">
        <f>'Uscite dettaglio missioni'!KW100</f>
        <v>0</v>
      </c>
      <c r="AL100" s="13">
        <f>'Uscite dettaglio missioni'!KX100</f>
        <v>0</v>
      </c>
      <c r="AM100" s="13">
        <f>'Uscite dettaglio missioni'!KY100</f>
        <v>0</v>
      </c>
      <c r="AN100" s="13">
        <f>'Uscite dettaglio missioni'!KZ100</f>
        <v>0</v>
      </c>
      <c r="AO100" s="13">
        <f>'Uscite dettaglio missioni'!LA100</f>
        <v>0</v>
      </c>
      <c r="AP100" s="13">
        <f>'Uscite dettaglio missioni'!LB100</f>
        <v>0</v>
      </c>
    </row>
    <row r="101" spans="1:42" x14ac:dyDescent="0.25">
      <c r="A101" s="5">
        <v>5102</v>
      </c>
      <c r="B101" s="9" t="s">
        <v>58</v>
      </c>
      <c r="C101" s="13">
        <f>'Uscite dettaglio missioni'!JP101</f>
        <v>40000</v>
      </c>
      <c r="D101" s="13">
        <f>'Uscite dettaglio missioni'!JQ101</f>
        <v>40000</v>
      </c>
      <c r="E101" s="13">
        <f>'Uscite dettaglio missioni'!JR101</f>
        <v>21142.89</v>
      </c>
      <c r="F101" s="13">
        <f>'Uscite dettaglio missioni'!JS101</f>
        <v>1540000</v>
      </c>
      <c r="G101" s="13">
        <f>'Uscite dettaglio missioni'!JT101</f>
        <v>41550</v>
      </c>
      <c r="H101" s="13">
        <f>'Uscite dettaglio missioni'!JU101</f>
        <v>21289</v>
      </c>
      <c r="I101" s="13">
        <f>'Uscite dettaglio missioni'!JV101</f>
        <v>140000</v>
      </c>
      <c r="J101" s="13">
        <f>'Uscite dettaglio missioni'!JW101</f>
        <v>18300</v>
      </c>
      <c r="K101" s="13">
        <f>'Uscite dettaglio missioni'!JX101</f>
        <v>893.04</v>
      </c>
      <c r="L101" s="13">
        <f>'Uscite dettaglio missioni'!JY101</f>
        <v>24400</v>
      </c>
      <c r="M101" s="13">
        <f>'Uscite dettaglio missioni'!JZ101</f>
        <v>14400</v>
      </c>
      <c r="N101" s="13">
        <f>'Uscite dettaglio missioni'!KA101</f>
        <v>13741.6</v>
      </c>
      <c r="O101" s="13">
        <f>'Uscite dettaglio missioni'!KB101</f>
        <v>33000</v>
      </c>
      <c r="P101" s="13">
        <f>'Uscite dettaglio missioni'!KC101</f>
        <v>33000</v>
      </c>
      <c r="Q101" s="13">
        <f>'Uscite dettaglio missioni'!KD101</f>
        <v>3242.76</v>
      </c>
      <c r="R101" s="13">
        <f>'Uscite dettaglio missioni'!KE101</f>
        <v>33000</v>
      </c>
      <c r="S101" s="13">
        <f>'Uscite dettaglio missioni'!KF101</f>
        <v>77755</v>
      </c>
      <c r="T101" s="13">
        <f>'Uscite dettaglio missioni'!KG101</f>
        <v>45932.08</v>
      </c>
      <c r="U101" s="13">
        <f>'Uscite dettaglio missioni'!KH101</f>
        <v>43000</v>
      </c>
      <c r="V101" s="13">
        <f>'Uscite dettaglio missioni'!KI101</f>
        <v>31000</v>
      </c>
      <c r="W101" s="13">
        <f>'Uscite dettaglio missioni'!KJ101</f>
        <v>7402.96</v>
      </c>
      <c r="X101" s="13">
        <f>'Uscite dettaglio missioni'!KK101</f>
        <v>31100</v>
      </c>
      <c r="Y101" s="13">
        <f>'Uscite dettaglio missioni'!KL101</f>
        <v>31100</v>
      </c>
      <c r="Z101" s="13">
        <f>'Uscite dettaglio missioni'!KM101</f>
        <v>3406617.36</v>
      </c>
      <c r="AA101" s="13">
        <f>'Uscite dettaglio missioni'!KN101</f>
        <v>160000</v>
      </c>
      <c r="AB101" s="13">
        <f>'Uscite dettaglio missioni'!KO101</f>
        <v>110000</v>
      </c>
      <c r="AC101" s="13">
        <v>21953.119999999999</v>
      </c>
      <c r="AD101" s="13">
        <v>21953.119999999999</v>
      </c>
      <c r="AE101" s="13">
        <v>21953.119999999999</v>
      </c>
      <c r="AF101" s="13">
        <f>'Uscite dettaglio missioni'!KR101</f>
        <v>130000</v>
      </c>
      <c r="AG101" s="13">
        <v>21953.119999999999</v>
      </c>
      <c r="AH101" s="13">
        <v>21953.119999999999</v>
      </c>
      <c r="AI101" s="13">
        <v>21953.119999999999</v>
      </c>
      <c r="AJ101" s="13">
        <v>21953.119999999999</v>
      </c>
      <c r="AK101" s="13">
        <v>21953.119999999999</v>
      </c>
      <c r="AL101" s="13">
        <f>'Uscite dettaglio missioni'!KX101</f>
        <v>634411</v>
      </c>
      <c r="AM101" s="13">
        <f>'Uscite dettaglio missioni'!KY101</f>
        <v>115056.02</v>
      </c>
      <c r="AN101" s="13">
        <f>'Uscite dettaglio missioni'!KZ101</f>
        <v>596000</v>
      </c>
      <c r="AO101" s="13">
        <f>'Uscite dettaglio missioni'!LA101</f>
        <v>0</v>
      </c>
      <c r="AP101" s="13">
        <f>'Uscite dettaglio missioni'!LB101</f>
        <v>0</v>
      </c>
    </row>
    <row r="102" spans="1:42" x14ac:dyDescent="0.25">
      <c r="A102" s="5">
        <v>5103</v>
      </c>
      <c r="B102" s="9" t="s">
        <v>59</v>
      </c>
      <c r="C102" s="13">
        <f>'Uscite dettaglio missioni'!JP102</f>
        <v>80000</v>
      </c>
      <c r="D102" s="13">
        <f>'Uscite dettaglio missioni'!JQ102</f>
        <v>80366</v>
      </c>
      <c r="E102" s="13">
        <f>'Uscite dettaglio missioni'!JR102</f>
        <v>77960.72</v>
      </c>
      <c r="F102" s="13">
        <f>'Uscite dettaglio missioni'!JS102</f>
        <v>180000</v>
      </c>
      <c r="G102" s="13">
        <f>'Uscite dettaglio missioni'!JT102</f>
        <v>90000</v>
      </c>
      <c r="H102" s="13">
        <f>'Uscite dettaglio missioni'!JU102</f>
        <v>67230.98</v>
      </c>
      <c r="I102" s="13">
        <f>'Uscite dettaglio missioni'!JV102</f>
        <v>117300</v>
      </c>
      <c r="J102" s="13">
        <f>'Uscite dettaglio missioni'!JW102</f>
        <v>80268.09</v>
      </c>
      <c r="K102" s="13">
        <f>'Uscite dettaglio missioni'!JX102</f>
        <v>36020.15</v>
      </c>
      <c r="L102" s="13">
        <f>'Uscite dettaglio missioni'!JY102</f>
        <v>60000</v>
      </c>
      <c r="M102" s="13">
        <f>'Uscite dettaglio missioni'!JZ102</f>
        <v>60000</v>
      </c>
      <c r="N102" s="13">
        <f>'Uscite dettaglio missioni'!KA102</f>
        <v>6241.5</v>
      </c>
      <c r="O102" s="13">
        <f>'Uscite dettaglio missioni'!KB102</f>
        <v>69966</v>
      </c>
      <c r="P102" s="13">
        <f>'Uscite dettaglio missioni'!KC102</f>
        <v>58000</v>
      </c>
      <c r="Q102" s="13">
        <f>'Uscite dettaglio missioni'!KD102</f>
        <v>29188.66</v>
      </c>
      <c r="R102" s="13">
        <f>'Uscite dettaglio missioni'!KE102</f>
        <v>70200</v>
      </c>
      <c r="S102" s="13">
        <f>'Uscite dettaglio missioni'!KF102</f>
        <v>127470</v>
      </c>
      <c r="T102" s="13">
        <f>'Uscite dettaglio missioni'!KG102</f>
        <v>62998.39</v>
      </c>
      <c r="U102" s="13">
        <f>'Uscite dettaglio missioni'!KH102</f>
        <v>70200</v>
      </c>
      <c r="V102" s="13">
        <f>'Uscite dettaglio missioni'!KI102</f>
        <v>88815</v>
      </c>
      <c r="W102" s="13">
        <f>'Uscite dettaglio missioni'!KJ102</f>
        <v>33763.740000000005</v>
      </c>
      <c r="X102" s="13">
        <f>'Uscite dettaglio missioni'!KK102</f>
        <v>159732</v>
      </c>
      <c r="Y102" s="13">
        <f>'Uscite dettaglio missioni'!KL102</f>
        <v>288150</v>
      </c>
      <c r="Z102" s="13">
        <f>'Uscite dettaglio missioni'!KM102</f>
        <v>148716.63999999998</v>
      </c>
      <c r="AA102" s="13">
        <f>'Uscite dettaglio missioni'!KN102</f>
        <v>613300</v>
      </c>
      <c r="AB102" s="13">
        <f>'Uscite dettaglio missioni'!KO102</f>
        <v>368300</v>
      </c>
      <c r="AC102" s="13">
        <v>96779.16</v>
      </c>
      <c r="AD102" s="13">
        <v>96779.16</v>
      </c>
      <c r="AE102" s="13">
        <v>96779.16</v>
      </c>
      <c r="AF102" s="13">
        <f>'Uscite dettaglio missioni'!KR102</f>
        <v>530000</v>
      </c>
      <c r="AG102" s="13">
        <v>96779.16</v>
      </c>
      <c r="AH102" s="13">
        <v>96779.16</v>
      </c>
      <c r="AI102" s="13">
        <v>96779.16</v>
      </c>
      <c r="AJ102" s="13">
        <v>96779.16</v>
      </c>
      <c r="AK102" s="13">
        <v>96779.16</v>
      </c>
      <c r="AL102" s="13">
        <f>'Uscite dettaglio missioni'!KX102</f>
        <v>1324700</v>
      </c>
      <c r="AM102" s="13">
        <f>'Uscite dettaglio missioni'!KY102</f>
        <v>200937.53</v>
      </c>
      <c r="AN102" s="13">
        <f>'Uscite dettaglio missioni'!KZ102</f>
        <v>729700</v>
      </c>
      <c r="AO102" s="13">
        <f>'Uscite dettaglio missioni'!LA102</f>
        <v>0</v>
      </c>
      <c r="AP102" s="13">
        <f>'Uscite dettaglio missioni'!LB102</f>
        <v>0</v>
      </c>
    </row>
    <row r="103" spans="1:42" x14ac:dyDescent="0.25">
      <c r="A103" s="5">
        <v>5104</v>
      </c>
      <c r="B103" s="9" t="s">
        <v>250</v>
      </c>
      <c r="C103" s="13">
        <f>'Uscite dettaglio missioni'!JP103</f>
        <v>15000</v>
      </c>
      <c r="D103" s="13">
        <f>'Uscite dettaglio missioni'!JQ103</f>
        <v>15000</v>
      </c>
      <c r="E103" s="13">
        <f>'Uscite dettaglio missioni'!JR103</f>
        <v>0</v>
      </c>
      <c r="F103" s="13">
        <f>'Uscite dettaglio missioni'!JS103</f>
        <v>15000</v>
      </c>
      <c r="G103" s="13">
        <f>'Uscite dettaglio missioni'!JT103</f>
        <v>18000</v>
      </c>
      <c r="H103" s="13">
        <f>'Uscite dettaglio missioni'!JU103</f>
        <v>12560.4</v>
      </c>
      <c r="I103" s="13">
        <f>'Uscite dettaglio missioni'!JV103</f>
        <v>2700</v>
      </c>
      <c r="J103" s="13">
        <f>'Uscite dettaglio missioni'!JW103</f>
        <v>3857.64</v>
      </c>
      <c r="K103" s="13">
        <f>'Uscite dettaglio missioni'!JX103</f>
        <v>3857.64</v>
      </c>
      <c r="L103" s="13">
        <f>'Uscite dettaglio missioni'!JY103</f>
        <v>2701</v>
      </c>
      <c r="M103" s="13">
        <f>'Uscite dettaglio missioni'!JZ103</f>
        <v>2701</v>
      </c>
      <c r="N103" s="13">
        <f>'Uscite dettaglio missioni'!KA103</f>
        <v>2129</v>
      </c>
      <c r="O103" s="13">
        <f>'Uscite dettaglio missioni'!KB103</f>
        <v>10000</v>
      </c>
      <c r="P103" s="13">
        <f>'Uscite dettaglio missioni'!KC103</f>
        <v>24400</v>
      </c>
      <c r="Q103" s="13">
        <f>'Uscite dettaglio missioni'!KD103</f>
        <v>20852.849999999999</v>
      </c>
      <c r="R103" s="13">
        <f>'Uscite dettaglio missioni'!KE103</f>
        <v>12700</v>
      </c>
      <c r="S103" s="13">
        <f>'Uscite dettaglio missioni'!KF103</f>
        <v>12700</v>
      </c>
      <c r="T103" s="13">
        <f>'Uscite dettaglio missioni'!KG103</f>
        <v>5209.3999999999996</v>
      </c>
      <c r="U103" s="13">
        <f>'Uscite dettaglio missioni'!KH103</f>
        <v>12700</v>
      </c>
      <c r="V103" s="13">
        <f>'Uscite dettaglio missioni'!KI103</f>
        <v>12700</v>
      </c>
      <c r="W103" s="13">
        <f>'Uscite dettaglio missioni'!KJ103</f>
        <v>11010.5</v>
      </c>
      <c r="X103" s="13">
        <f>'Uscite dettaglio missioni'!KK103</f>
        <v>13770</v>
      </c>
      <c r="Y103" s="13">
        <f>'Uscite dettaglio missioni'!KL103</f>
        <v>7450</v>
      </c>
      <c r="Z103" s="13">
        <f>'Uscite dettaglio missioni'!KM103</f>
        <v>8322</v>
      </c>
      <c r="AA103" s="13">
        <f>'Uscite dettaglio missioni'!KN103</f>
        <v>12700</v>
      </c>
      <c r="AB103" s="13">
        <f>'Uscite dettaglio missioni'!KO103</f>
        <v>14700</v>
      </c>
      <c r="AC103" s="13">
        <v>14219.48</v>
      </c>
      <c r="AD103" s="13">
        <v>14219.48</v>
      </c>
      <c r="AE103" s="13">
        <v>14219.48</v>
      </c>
      <c r="AF103" s="13">
        <f>'Uscite dettaglio missioni'!KR103</f>
        <v>16000</v>
      </c>
      <c r="AG103" s="13">
        <v>14219.48</v>
      </c>
      <c r="AH103" s="13">
        <v>14219.48</v>
      </c>
      <c r="AI103" s="13">
        <v>14219.48</v>
      </c>
      <c r="AJ103" s="13">
        <v>14219.48</v>
      </c>
      <c r="AK103" s="13">
        <v>14219.48</v>
      </c>
      <c r="AL103" s="13">
        <f>'Uscite dettaglio missioni'!KX103</f>
        <v>129991</v>
      </c>
      <c r="AM103" s="13">
        <f>'Uscite dettaglio missioni'!KY103</f>
        <v>14052.38</v>
      </c>
      <c r="AN103" s="13">
        <f>'Uscite dettaglio missioni'!KZ103</f>
        <v>105000</v>
      </c>
      <c r="AO103" s="13">
        <f>'Uscite dettaglio missioni'!LA103</f>
        <v>0</v>
      </c>
      <c r="AP103" s="13">
        <f>'Uscite dettaglio missioni'!LB103</f>
        <v>0</v>
      </c>
    </row>
    <row r="104" spans="1:42" x14ac:dyDescent="0.25">
      <c r="A104" s="5">
        <v>5105</v>
      </c>
      <c r="B104" s="9"/>
      <c r="C104" s="13">
        <f>'Uscite dettaglio missioni'!JP104</f>
        <v>0</v>
      </c>
      <c r="D104" s="13">
        <f>'Uscite dettaglio missioni'!JQ104</f>
        <v>0</v>
      </c>
      <c r="E104" s="13">
        <f>'Uscite dettaglio missioni'!JR104</f>
        <v>0</v>
      </c>
      <c r="F104" s="13">
        <f>'Uscite dettaglio missioni'!JS104</f>
        <v>0</v>
      </c>
      <c r="G104" s="13">
        <f>'Uscite dettaglio missioni'!JT104</f>
        <v>0</v>
      </c>
      <c r="H104" s="13">
        <f>'Uscite dettaglio missioni'!JU104</f>
        <v>0</v>
      </c>
      <c r="I104" s="13">
        <f>'Uscite dettaglio missioni'!JV104</f>
        <v>0</v>
      </c>
      <c r="J104" s="13">
        <f>'Uscite dettaglio missioni'!JW104</f>
        <v>0</v>
      </c>
      <c r="K104" s="13">
        <f>'Uscite dettaglio missioni'!JX104</f>
        <v>0</v>
      </c>
      <c r="L104" s="13">
        <f>'Uscite dettaglio missioni'!JY104</f>
        <v>0</v>
      </c>
      <c r="M104" s="13">
        <f>'Uscite dettaglio missioni'!JZ104</f>
        <v>0</v>
      </c>
      <c r="N104" s="13">
        <f>'Uscite dettaglio missioni'!KA104</f>
        <v>0</v>
      </c>
      <c r="O104" s="13">
        <f>'Uscite dettaglio missioni'!KB104</f>
        <v>0</v>
      </c>
      <c r="P104" s="13">
        <f>'Uscite dettaglio missioni'!KC104</f>
        <v>0</v>
      </c>
      <c r="Q104" s="13">
        <f>'Uscite dettaglio missioni'!KD104</f>
        <v>0</v>
      </c>
      <c r="R104" s="13">
        <f>'Uscite dettaglio missioni'!KE104</f>
        <v>0</v>
      </c>
      <c r="S104" s="13">
        <f>'Uscite dettaglio missioni'!KF104</f>
        <v>0</v>
      </c>
      <c r="T104" s="13">
        <f>'Uscite dettaglio missioni'!KG104</f>
        <v>0</v>
      </c>
      <c r="U104" s="13">
        <f>'Uscite dettaglio missioni'!KH104</f>
        <v>0</v>
      </c>
      <c r="V104" s="13">
        <f>'Uscite dettaglio missioni'!KI104</f>
        <v>0</v>
      </c>
      <c r="W104" s="13">
        <f>'Uscite dettaglio missioni'!KJ104</f>
        <v>0</v>
      </c>
      <c r="X104" s="13">
        <f>'Uscite dettaglio missioni'!KK104</f>
        <v>0</v>
      </c>
      <c r="Y104" s="13">
        <f>'Uscite dettaglio missioni'!KL104</f>
        <v>0</v>
      </c>
      <c r="Z104" s="13">
        <f>'Uscite dettaglio missioni'!KM104</f>
        <v>906.75</v>
      </c>
      <c r="AA104" s="13">
        <f>'Uscite dettaglio missioni'!KN104</f>
        <v>0</v>
      </c>
      <c r="AB104" s="13">
        <f>'Uscite dettaglio missioni'!KO104</f>
        <v>0</v>
      </c>
      <c r="AC104" s="13">
        <f>'Uscite dettaglio missioni'!KO104</f>
        <v>0</v>
      </c>
      <c r="AD104" s="13">
        <f>'Uscite dettaglio missioni'!KP104</f>
        <v>0</v>
      </c>
      <c r="AE104" s="13">
        <f>'Uscite dettaglio missioni'!KQ104</f>
        <v>0</v>
      </c>
      <c r="AF104" s="13">
        <f>'Uscite dettaglio missioni'!KR104</f>
        <v>0</v>
      </c>
      <c r="AG104" s="13">
        <f>'Uscite dettaglio missioni'!KS104</f>
        <v>0</v>
      </c>
      <c r="AH104" s="13">
        <f>'Uscite dettaglio missioni'!KT104</f>
        <v>0</v>
      </c>
      <c r="AI104" s="13">
        <f>'Uscite dettaglio missioni'!KU104</f>
        <v>0</v>
      </c>
      <c r="AJ104" s="13">
        <f>'Uscite dettaglio missioni'!KV104</f>
        <v>0</v>
      </c>
      <c r="AK104" s="13">
        <f>'Uscite dettaglio missioni'!KW104</f>
        <v>0</v>
      </c>
      <c r="AL104" s="13">
        <f>'Uscite dettaglio missioni'!KX104</f>
        <v>0</v>
      </c>
      <c r="AM104" s="13">
        <f>'Uscite dettaglio missioni'!KY104</f>
        <v>0</v>
      </c>
      <c r="AN104" s="13">
        <f>'Uscite dettaglio missioni'!KZ104</f>
        <v>0</v>
      </c>
      <c r="AO104" s="13">
        <f>'Uscite dettaglio missioni'!LA104</f>
        <v>0</v>
      </c>
      <c r="AP104" s="13">
        <f>'Uscite dettaglio missioni'!LB104</f>
        <v>0</v>
      </c>
    </row>
    <row r="105" spans="1:42" x14ac:dyDescent="0.25">
      <c r="A105" s="5">
        <v>5106</v>
      </c>
      <c r="B105" s="9" t="s">
        <v>60</v>
      </c>
      <c r="C105" s="13">
        <f>'Uscite dettaglio missioni'!JP105</f>
        <v>500</v>
      </c>
      <c r="D105" s="13">
        <f>'Uscite dettaglio missioni'!JQ105</f>
        <v>780</v>
      </c>
      <c r="E105" s="13">
        <f>'Uscite dettaglio missioni'!JR105</f>
        <v>336</v>
      </c>
      <c r="F105" s="13">
        <f>'Uscite dettaglio missioni'!JS105</f>
        <v>500</v>
      </c>
      <c r="G105" s="13">
        <f>'Uscite dettaglio missioni'!JT105</f>
        <v>229.36</v>
      </c>
      <c r="H105" s="13">
        <f>'Uscite dettaglio missioni'!JU105</f>
        <v>229.36</v>
      </c>
      <c r="I105" s="13">
        <f>'Uscite dettaglio missioni'!JV105</f>
        <v>500</v>
      </c>
      <c r="J105" s="13">
        <f>'Uscite dettaglio missioni'!JW105</f>
        <v>596.79999999999995</v>
      </c>
      <c r="K105" s="13">
        <f>'Uscite dettaglio missioni'!JX105</f>
        <v>536.79999999999995</v>
      </c>
      <c r="L105" s="13">
        <f>'Uscite dettaglio missioni'!JY105</f>
        <v>500</v>
      </c>
      <c r="M105" s="13">
        <f>'Uscite dettaglio missioni'!JZ105</f>
        <v>519.83999999999992</v>
      </c>
      <c r="N105" s="13">
        <f>'Uscite dettaglio missioni'!KA105</f>
        <v>500</v>
      </c>
      <c r="O105" s="13">
        <f>'Uscite dettaglio missioni'!KB105</f>
        <v>600</v>
      </c>
      <c r="P105" s="13">
        <f>'Uscite dettaglio missioni'!KC105</f>
        <v>600</v>
      </c>
      <c r="Q105" s="13">
        <f>'Uscite dettaglio missioni'!KD105</f>
        <v>549</v>
      </c>
      <c r="R105" s="13">
        <f>'Uscite dettaglio missioni'!KE105</f>
        <v>600</v>
      </c>
      <c r="S105" s="13">
        <f>'Uscite dettaglio missioni'!KF105</f>
        <v>600</v>
      </c>
      <c r="T105" s="13">
        <f>'Uscite dettaglio missioni'!KG105</f>
        <v>0</v>
      </c>
      <c r="U105" s="13">
        <f>'Uscite dettaglio missioni'!KH105</f>
        <v>600</v>
      </c>
      <c r="V105" s="13">
        <f>'Uscite dettaglio missioni'!KI105</f>
        <v>600</v>
      </c>
      <c r="W105" s="13">
        <f>'Uscite dettaglio missioni'!KJ105</f>
        <v>439.2</v>
      </c>
      <c r="X105" s="13">
        <f>'Uscite dettaglio missioni'!KK105</f>
        <v>600</v>
      </c>
      <c r="Y105" s="13">
        <f>'Uscite dettaglio missioni'!KL105</f>
        <v>512.4</v>
      </c>
      <c r="Z105" s="13">
        <f>'Uscite dettaglio missioni'!KM105</f>
        <v>512.4</v>
      </c>
      <c r="AA105" s="13">
        <f>'Uscite dettaglio missioni'!KN105</f>
        <v>1000</v>
      </c>
      <c r="AB105" s="13">
        <f>'Uscite dettaglio missioni'!KO105</f>
        <v>1000</v>
      </c>
      <c r="AC105" s="13">
        <v>402.6</v>
      </c>
      <c r="AD105" s="13">
        <v>402.6</v>
      </c>
      <c r="AE105" s="13">
        <v>402.6</v>
      </c>
      <c r="AF105" s="13">
        <f>'Uscite dettaglio missioni'!KR105</f>
        <v>1000</v>
      </c>
      <c r="AG105" s="13">
        <v>402.6</v>
      </c>
      <c r="AH105" s="13">
        <v>402.6</v>
      </c>
      <c r="AI105" s="13">
        <v>402.6</v>
      </c>
      <c r="AJ105" s="13">
        <v>402.6</v>
      </c>
      <c r="AK105" s="13">
        <v>402.6</v>
      </c>
      <c r="AL105" s="13">
        <f>'Uscite dettaglio missioni'!KX105</f>
        <v>1300</v>
      </c>
      <c r="AM105" s="13">
        <f>'Uscite dettaglio missioni'!KY105</f>
        <v>925.98</v>
      </c>
      <c r="AN105" s="13">
        <f>'Uscite dettaglio missioni'!KZ105</f>
        <v>1300</v>
      </c>
      <c r="AO105" s="13">
        <f>'Uscite dettaglio missioni'!LA105</f>
        <v>0</v>
      </c>
      <c r="AP105" s="13">
        <f>'Uscite dettaglio missioni'!LB105</f>
        <v>0</v>
      </c>
    </row>
    <row r="106" spans="1:42" x14ac:dyDescent="0.25">
      <c r="A106" s="5">
        <v>5149</v>
      </c>
      <c r="B106" s="9" t="s">
        <v>252</v>
      </c>
      <c r="C106" s="13">
        <f>'Uscite dettaglio missioni'!JP106</f>
        <v>0</v>
      </c>
      <c r="D106" s="13">
        <f>'Uscite dettaglio missioni'!JQ106</f>
        <v>0</v>
      </c>
      <c r="E106" s="13">
        <f>'Uscite dettaglio missioni'!JR106</f>
        <v>0</v>
      </c>
      <c r="F106" s="13">
        <f>'Uscite dettaglio missioni'!JS106</f>
        <v>0</v>
      </c>
      <c r="G106" s="13">
        <f>'Uscite dettaglio missioni'!JT106</f>
        <v>0</v>
      </c>
      <c r="H106" s="13">
        <f>'Uscite dettaglio missioni'!JU106</f>
        <v>0</v>
      </c>
      <c r="I106" s="13">
        <f>'Uscite dettaglio missioni'!JV106</f>
        <v>21229.51</v>
      </c>
      <c r="J106" s="13">
        <f>'Uscite dettaglio missioni'!JW106</f>
        <v>0</v>
      </c>
      <c r="K106" s="13">
        <f>'Uscite dettaglio missioni'!JX106</f>
        <v>0</v>
      </c>
      <c r="L106" s="13">
        <f>'Uscite dettaglio missioni'!JY106</f>
        <v>0</v>
      </c>
      <c r="M106" s="13">
        <f>'Uscite dettaglio missioni'!JZ106</f>
        <v>0</v>
      </c>
      <c r="N106" s="13">
        <f>'Uscite dettaglio missioni'!KA106</f>
        <v>0</v>
      </c>
      <c r="O106" s="13">
        <f>'Uscite dettaglio missioni'!KB106</f>
        <v>0</v>
      </c>
      <c r="P106" s="13">
        <f>'Uscite dettaglio missioni'!KC106</f>
        <v>0</v>
      </c>
      <c r="Q106" s="13">
        <f>'Uscite dettaglio missioni'!KD106</f>
        <v>0</v>
      </c>
      <c r="R106" s="13">
        <f>'Uscite dettaglio missioni'!KE106</f>
        <v>0</v>
      </c>
      <c r="S106" s="13">
        <f>'Uscite dettaglio missioni'!KF106</f>
        <v>0</v>
      </c>
      <c r="T106" s="13">
        <f>'Uscite dettaglio missioni'!KG106</f>
        <v>0</v>
      </c>
      <c r="U106" s="13">
        <f>'Uscite dettaglio missioni'!KH106</f>
        <v>0</v>
      </c>
      <c r="V106" s="13">
        <f>'Uscite dettaglio missioni'!KI106</f>
        <v>0</v>
      </c>
      <c r="W106" s="13">
        <f>'Uscite dettaglio missioni'!KJ106</f>
        <v>0</v>
      </c>
      <c r="X106" s="13">
        <f>'Uscite dettaglio missioni'!KK106</f>
        <v>0</v>
      </c>
      <c r="Y106" s="13">
        <f>'Uscite dettaglio missioni'!KL106</f>
        <v>0</v>
      </c>
      <c r="Z106" s="13">
        <f>'Uscite dettaglio missioni'!KM106</f>
        <v>0</v>
      </c>
      <c r="AA106" s="13">
        <f>'Uscite dettaglio missioni'!KN106</f>
        <v>0</v>
      </c>
      <c r="AB106" s="13">
        <f>'Uscite dettaglio missioni'!KO106</f>
        <v>0</v>
      </c>
      <c r="AC106" s="13">
        <f>'Uscite dettaglio missioni'!KO106</f>
        <v>0</v>
      </c>
      <c r="AD106" s="13">
        <f>'Uscite dettaglio missioni'!KP106</f>
        <v>0</v>
      </c>
      <c r="AE106" s="13">
        <f>'Uscite dettaglio missioni'!KQ106</f>
        <v>0</v>
      </c>
      <c r="AF106" s="13">
        <f>'Uscite dettaglio missioni'!KR106</f>
        <v>0</v>
      </c>
      <c r="AG106" s="13">
        <f>'Uscite dettaglio missioni'!KS106</f>
        <v>0</v>
      </c>
      <c r="AH106" s="13">
        <f>'Uscite dettaglio missioni'!KT106</f>
        <v>0</v>
      </c>
      <c r="AI106" s="13">
        <f>'Uscite dettaglio missioni'!KU106</f>
        <v>0</v>
      </c>
      <c r="AJ106" s="13">
        <f>'Uscite dettaglio missioni'!KV106</f>
        <v>0</v>
      </c>
      <c r="AK106" s="13">
        <f>'Uscite dettaglio missioni'!KW106</f>
        <v>0</v>
      </c>
      <c r="AL106" s="13">
        <f>'Uscite dettaglio missioni'!KX106</f>
        <v>0</v>
      </c>
      <c r="AM106" s="13">
        <f>'Uscite dettaglio missioni'!KY106</f>
        <v>0</v>
      </c>
      <c r="AN106" s="13">
        <f>'Uscite dettaglio missioni'!KZ106</f>
        <v>0</v>
      </c>
      <c r="AO106" s="13">
        <f>'Uscite dettaglio missioni'!LA106</f>
        <v>0</v>
      </c>
      <c r="AP106" s="13">
        <f>'Uscite dettaglio missioni'!LB106</f>
        <v>0</v>
      </c>
    </row>
    <row r="107" spans="1:42" x14ac:dyDescent="0.25">
      <c r="A107" s="5">
        <v>5151</v>
      </c>
      <c r="B107" s="9" t="s">
        <v>61</v>
      </c>
      <c r="C107" s="13">
        <f>'Uscite dettaglio missioni'!JP107</f>
        <v>1520000</v>
      </c>
      <c r="D107" s="13">
        <f>'Uscite dettaglio missioni'!JQ107</f>
        <v>20000</v>
      </c>
      <c r="E107" s="13">
        <f>'Uscite dettaglio missioni'!JR107</f>
        <v>8001.25</v>
      </c>
      <c r="F107" s="13">
        <f>'Uscite dettaglio missioni'!JS107</f>
        <v>17000</v>
      </c>
      <c r="G107" s="13">
        <f>'Uscite dettaglio missioni'!JT107</f>
        <v>14000</v>
      </c>
      <c r="H107" s="13">
        <f>'Uscite dettaglio missioni'!JU107</f>
        <v>10930</v>
      </c>
      <c r="I107" s="13">
        <f>'Uscite dettaglio missioni'!JV107</f>
        <v>0</v>
      </c>
      <c r="J107" s="13">
        <f>'Uscite dettaglio missioni'!JW107</f>
        <v>12054.1</v>
      </c>
      <c r="K107" s="13">
        <f>'Uscite dettaglio missioni'!JX107</f>
        <v>6675</v>
      </c>
      <c r="L107" s="13">
        <f>'Uscite dettaglio missioni'!JY107</f>
        <v>9000</v>
      </c>
      <c r="M107" s="13">
        <f>'Uscite dettaglio missioni'!JZ107</f>
        <v>9000</v>
      </c>
      <c r="N107" s="13">
        <f>'Uscite dettaglio missioni'!KA107</f>
        <v>3697.5</v>
      </c>
      <c r="O107" s="13">
        <f>'Uscite dettaglio missioni'!KB107</f>
        <v>10000</v>
      </c>
      <c r="P107" s="13">
        <f>'Uscite dettaglio missioni'!KC107</f>
        <v>26500</v>
      </c>
      <c r="Q107" s="13">
        <f>'Uscite dettaglio missioni'!KD107</f>
        <v>2422.5</v>
      </c>
      <c r="R107" s="13">
        <f>'Uscite dettaglio missioni'!KE107</f>
        <v>10000</v>
      </c>
      <c r="S107" s="13">
        <f>'Uscite dettaglio missioni'!KF107</f>
        <v>10000</v>
      </c>
      <c r="T107" s="13">
        <f>'Uscite dettaglio missioni'!KG107</f>
        <v>2524</v>
      </c>
      <c r="U107" s="13">
        <f>'Uscite dettaglio missioni'!KH107</f>
        <v>8000</v>
      </c>
      <c r="V107" s="13">
        <f>'Uscite dettaglio missioni'!KI107</f>
        <v>8000</v>
      </c>
      <c r="W107" s="13">
        <f>'Uscite dettaglio missioni'!KJ107</f>
        <v>1530</v>
      </c>
      <c r="X107" s="13">
        <f>'Uscite dettaglio missioni'!KK107</f>
        <v>8000</v>
      </c>
      <c r="Y107" s="13">
        <f>'Uscite dettaglio missioni'!KL107</f>
        <v>4000</v>
      </c>
      <c r="Z107" s="13">
        <f>'Uscite dettaglio missioni'!KM107</f>
        <v>1020</v>
      </c>
      <c r="AA107" s="13">
        <f>'Uscite dettaglio missioni'!KN107</f>
        <v>3000</v>
      </c>
      <c r="AB107" s="13">
        <f>'Uscite dettaglio missioni'!KO107</f>
        <v>255</v>
      </c>
      <c r="AC107" s="13">
        <v>255</v>
      </c>
      <c r="AD107" s="13">
        <v>255</v>
      </c>
      <c r="AE107" s="13">
        <v>255</v>
      </c>
      <c r="AF107" s="13">
        <f>'Uscite dettaglio missioni'!KR107</f>
        <v>2000</v>
      </c>
      <c r="AG107" s="13">
        <v>255</v>
      </c>
      <c r="AH107" s="13">
        <v>255</v>
      </c>
      <c r="AI107" s="13">
        <v>255</v>
      </c>
      <c r="AJ107" s="13">
        <v>255</v>
      </c>
      <c r="AK107" s="13">
        <v>255</v>
      </c>
      <c r="AL107" s="13">
        <f>'Uscite dettaglio missioni'!KX107</f>
        <v>15700</v>
      </c>
      <c r="AM107" s="13">
        <f>'Uscite dettaglio missioni'!KY107</f>
        <v>2164.5</v>
      </c>
      <c r="AN107" s="13">
        <f>'Uscite dettaglio missioni'!KZ107</f>
        <v>18700</v>
      </c>
      <c r="AO107" s="13">
        <f>'Uscite dettaglio missioni'!LA107</f>
        <v>0</v>
      </c>
      <c r="AP107" s="13">
        <f>'Uscite dettaglio missioni'!LB107</f>
        <v>0</v>
      </c>
    </row>
    <row r="108" spans="1:42" x14ac:dyDescent="0.25">
      <c r="A108" s="5">
        <v>5152</v>
      </c>
      <c r="B108" s="9" t="s">
        <v>62</v>
      </c>
      <c r="C108" s="13">
        <f>'Uscite dettaglio missioni'!JP108</f>
        <v>40000</v>
      </c>
      <c r="D108" s="13">
        <f>'Uscite dettaglio missioni'!JQ108</f>
        <v>40000</v>
      </c>
      <c r="E108" s="13">
        <f>'Uscite dettaglio missioni'!JR108</f>
        <v>13329.72</v>
      </c>
      <c r="F108" s="13">
        <f>'Uscite dettaglio missioni'!JS108</f>
        <v>40000</v>
      </c>
      <c r="G108" s="13">
        <f>'Uscite dettaglio missioni'!JT108</f>
        <v>2000</v>
      </c>
      <c r="H108" s="13">
        <f>'Uscite dettaglio missioni'!JU108</f>
        <v>0</v>
      </c>
      <c r="I108" s="13">
        <f>'Uscite dettaglio missioni'!JV108</f>
        <v>40000</v>
      </c>
      <c r="J108" s="13">
        <f>'Uscite dettaglio missioni'!JW108</f>
        <v>39978.01</v>
      </c>
      <c r="K108" s="13">
        <f>'Uscite dettaglio missioni'!JX108</f>
        <v>10981.9</v>
      </c>
      <c r="L108" s="13">
        <f>'Uscite dettaglio missioni'!JY108</f>
        <v>15000</v>
      </c>
      <c r="M108" s="13">
        <f>'Uscite dettaglio missioni'!JZ108</f>
        <v>15000</v>
      </c>
      <c r="N108" s="13">
        <f>'Uscite dettaglio missioni'!KA108</f>
        <v>159</v>
      </c>
      <c r="O108" s="13">
        <f>'Uscite dettaglio missioni'!KB108</f>
        <v>20000</v>
      </c>
      <c r="P108" s="13">
        <f>'Uscite dettaglio missioni'!KC108</f>
        <v>20000</v>
      </c>
      <c r="Q108" s="13">
        <f>'Uscite dettaglio missioni'!KD108</f>
        <v>5149.4400000000005</v>
      </c>
      <c r="R108" s="13">
        <f>'Uscite dettaglio missioni'!KE108</f>
        <v>20000</v>
      </c>
      <c r="S108" s="13">
        <f>'Uscite dettaglio missioni'!KF108</f>
        <v>20000</v>
      </c>
      <c r="T108" s="13">
        <f>'Uscite dettaglio missioni'!KG108</f>
        <v>15814.41</v>
      </c>
      <c r="U108" s="13">
        <f>'Uscite dettaglio missioni'!KH108</f>
        <v>20000</v>
      </c>
      <c r="V108" s="13">
        <f>'Uscite dettaglio missioni'!KI108</f>
        <v>20000</v>
      </c>
      <c r="W108" s="13">
        <f>'Uscite dettaglio missioni'!KJ108</f>
        <v>11043.02</v>
      </c>
      <c r="X108" s="13">
        <f>'Uscite dettaglio missioni'!KK108</f>
        <v>30000</v>
      </c>
      <c r="Y108" s="13">
        <f>'Uscite dettaglio missioni'!KL108</f>
        <v>35400</v>
      </c>
      <c r="Z108" s="13">
        <f>'Uscite dettaglio missioni'!KM108</f>
        <v>20341.62</v>
      </c>
      <c r="AA108" s="13">
        <f>'Uscite dettaglio missioni'!KN108</f>
        <v>30000</v>
      </c>
      <c r="AB108" s="13">
        <f>'Uscite dettaglio missioni'!KO108</f>
        <v>20000</v>
      </c>
      <c r="AC108" s="13">
        <v>14725.24</v>
      </c>
      <c r="AD108" s="13">
        <v>14725.24</v>
      </c>
      <c r="AE108" s="13">
        <v>14725.24</v>
      </c>
      <c r="AF108" s="13">
        <f>'Uscite dettaglio missioni'!KR108</f>
        <v>20802</v>
      </c>
      <c r="AG108" s="13">
        <v>14725.24</v>
      </c>
      <c r="AH108" s="13">
        <v>14725.24</v>
      </c>
      <c r="AI108" s="13">
        <v>14725.24</v>
      </c>
      <c r="AJ108" s="13">
        <v>14725.24</v>
      </c>
      <c r="AK108" s="13">
        <v>14725.24</v>
      </c>
      <c r="AL108" s="13">
        <f>'Uscite dettaglio missioni'!KX108</f>
        <v>26000</v>
      </c>
      <c r="AM108" s="13">
        <f>'Uscite dettaglio missioni'!KY108</f>
        <v>21832.15</v>
      </c>
      <c r="AN108" s="13">
        <f>'Uscite dettaglio missioni'!KZ108</f>
        <v>1700</v>
      </c>
      <c r="AO108" s="13">
        <f>'Uscite dettaglio missioni'!LA108</f>
        <v>0</v>
      </c>
      <c r="AP108" s="13">
        <f>'Uscite dettaglio missioni'!LB108</f>
        <v>0</v>
      </c>
    </row>
    <row r="109" spans="1:42" x14ac:dyDescent="0.25">
      <c r="A109" s="5">
        <v>5155</v>
      </c>
      <c r="B109" s="9" t="s">
        <v>63</v>
      </c>
      <c r="C109" s="13">
        <f>'Uscite dettaglio missioni'!JP109</f>
        <v>50000</v>
      </c>
      <c r="D109" s="13">
        <f>'Uscite dettaglio missioni'!JQ109</f>
        <v>57930</v>
      </c>
      <c r="E109" s="13">
        <f>'Uscite dettaglio missioni'!JR109</f>
        <v>25382.38</v>
      </c>
      <c r="F109" s="13">
        <f>'Uscite dettaglio missioni'!JS109</f>
        <v>50000</v>
      </c>
      <c r="G109" s="13">
        <f>'Uscite dettaglio missioni'!JT109</f>
        <v>25400</v>
      </c>
      <c r="H109" s="13">
        <f>'Uscite dettaglio missioni'!JU109</f>
        <v>1939.91</v>
      </c>
      <c r="I109" s="13">
        <f>'Uscite dettaglio missioni'!JV109</f>
        <v>49999.989999999991</v>
      </c>
      <c r="J109" s="13">
        <f>'Uscite dettaglio missioni'!JW109</f>
        <v>13720</v>
      </c>
      <c r="K109" s="13">
        <f>'Uscite dettaglio missioni'!JX109</f>
        <v>183</v>
      </c>
      <c r="L109" s="13">
        <f>'Uscite dettaglio missioni'!JY109</f>
        <v>13000</v>
      </c>
      <c r="M109" s="13">
        <f>'Uscite dettaglio missioni'!JZ109</f>
        <v>13000</v>
      </c>
      <c r="N109" s="13">
        <f>'Uscite dettaglio missioni'!KA109</f>
        <v>0</v>
      </c>
      <c r="O109" s="13">
        <f>'Uscite dettaglio missioni'!KB109</f>
        <v>15000</v>
      </c>
      <c r="P109" s="13">
        <f>'Uscite dettaglio missioni'!KC109</f>
        <v>15000</v>
      </c>
      <c r="Q109" s="13">
        <f>'Uscite dettaglio missioni'!KD109</f>
        <v>15586.720000000001</v>
      </c>
      <c r="R109" s="13">
        <f>'Uscite dettaglio missioni'!KE109</f>
        <v>30000</v>
      </c>
      <c r="S109" s="13">
        <f>'Uscite dettaglio missioni'!KF109</f>
        <v>81185.64</v>
      </c>
      <c r="T109" s="13">
        <f>'Uscite dettaglio missioni'!KG109</f>
        <v>53549.440000000002</v>
      </c>
      <c r="U109" s="13">
        <f>'Uscite dettaglio missioni'!KH109</f>
        <v>30002</v>
      </c>
      <c r="V109" s="13">
        <f>'Uscite dettaglio missioni'!KI109</f>
        <v>20707</v>
      </c>
      <c r="W109" s="13">
        <f>'Uscite dettaglio missioni'!KJ109</f>
        <v>11083.7</v>
      </c>
      <c r="X109" s="13">
        <f>'Uscite dettaglio missioni'!KK109</f>
        <v>19850</v>
      </c>
      <c r="Y109" s="13">
        <f>'Uscite dettaglio missioni'!KL109</f>
        <v>8900</v>
      </c>
      <c r="Z109" s="13">
        <f>'Uscite dettaglio missioni'!KM109</f>
        <v>0</v>
      </c>
      <c r="AA109" s="13">
        <f>'Uscite dettaglio missioni'!KN109</f>
        <v>4000</v>
      </c>
      <c r="AB109" s="13">
        <f>'Uscite dettaglio missioni'!KO109</f>
        <v>488</v>
      </c>
      <c r="AC109" s="13">
        <v>488</v>
      </c>
      <c r="AD109" s="13">
        <v>488</v>
      </c>
      <c r="AE109" s="13">
        <v>488</v>
      </c>
      <c r="AF109" s="13">
        <f>'Uscite dettaglio missioni'!KR109</f>
        <v>3500</v>
      </c>
      <c r="AG109" s="13">
        <v>488</v>
      </c>
      <c r="AH109" s="13">
        <v>488</v>
      </c>
      <c r="AI109" s="13">
        <v>488</v>
      </c>
      <c r="AJ109" s="13">
        <v>488</v>
      </c>
      <c r="AK109" s="13">
        <v>488</v>
      </c>
      <c r="AL109" s="13">
        <f>'Uscite dettaglio missioni'!KX109</f>
        <v>4900</v>
      </c>
      <c r="AM109" s="13">
        <f>'Uscite dettaglio missioni'!KY109</f>
        <v>0</v>
      </c>
      <c r="AN109" s="13">
        <f>'Uscite dettaglio missioni'!KZ109</f>
        <v>0</v>
      </c>
      <c r="AO109" s="13">
        <f>'Uscite dettaglio missioni'!LA109</f>
        <v>0</v>
      </c>
      <c r="AP109" s="13">
        <f>'Uscite dettaglio missioni'!LB109</f>
        <v>0</v>
      </c>
    </row>
    <row r="110" spans="1:42" x14ac:dyDescent="0.25">
      <c r="A110" s="5">
        <v>5157</v>
      </c>
      <c r="B110" s="9" t="s">
        <v>262</v>
      </c>
      <c r="C110" s="13">
        <f>'Uscite dettaglio missioni'!JP110</f>
        <v>0</v>
      </c>
      <c r="D110" s="13">
        <f>'Uscite dettaglio missioni'!JQ110</f>
        <v>0</v>
      </c>
      <c r="E110" s="13">
        <f>'Uscite dettaglio missioni'!JR110</f>
        <v>0</v>
      </c>
      <c r="F110" s="13">
        <f>'Uscite dettaglio missioni'!JS110</f>
        <v>0</v>
      </c>
      <c r="G110" s="13">
        <f>'Uscite dettaglio missioni'!JT110</f>
        <v>0</v>
      </c>
      <c r="H110" s="13">
        <f>'Uscite dettaglio missioni'!JU110</f>
        <v>0</v>
      </c>
      <c r="I110" s="13">
        <f>'Uscite dettaglio missioni'!JV110</f>
        <v>0</v>
      </c>
      <c r="J110" s="13">
        <f>'Uscite dettaglio missioni'!JW110</f>
        <v>0</v>
      </c>
      <c r="K110" s="13">
        <f>'Uscite dettaglio missioni'!JX110</f>
        <v>0</v>
      </c>
      <c r="L110" s="13">
        <f>'Uscite dettaglio missioni'!JY110</f>
        <v>0</v>
      </c>
      <c r="M110" s="13">
        <f>'Uscite dettaglio missioni'!JZ110</f>
        <v>0</v>
      </c>
      <c r="N110" s="13">
        <f>'Uscite dettaglio missioni'!KA110</f>
        <v>0</v>
      </c>
      <c r="O110" s="13">
        <f>'Uscite dettaglio missioni'!KB110</f>
        <v>0</v>
      </c>
      <c r="P110" s="13">
        <f>'Uscite dettaglio missioni'!KC110</f>
        <v>0</v>
      </c>
      <c r="Q110" s="13">
        <f>'Uscite dettaglio missioni'!KD110</f>
        <v>0</v>
      </c>
      <c r="R110" s="13">
        <f>'Uscite dettaglio missioni'!KE110</f>
        <v>0</v>
      </c>
      <c r="S110" s="13">
        <f>'Uscite dettaglio missioni'!KF110</f>
        <v>0</v>
      </c>
      <c r="T110" s="13">
        <f>'Uscite dettaglio missioni'!KG110</f>
        <v>0</v>
      </c>
      <c r="U110" s="13">
        <f>'Uscite dettaglio missioni'!KH110</f>
        <v>0</v>
      </c>
      <c r="V110" s="13">
        <f>'Uscite dettaglio missioni'!KI110</f>
        <v>664.9</v>
      </c>
      <c r="W110" s="13">
        <f>'Uscite dettaglio missioni'!KJ110</f>
        <v>664.9</v>
      </c>
      <c r="X110" s="13">
        <f>'Uscite dettaglio missioni'!KK110</f>
        <v>0</v>
      </c>
      <c r="Y110" s="13">
        <f>'Uscite dettaglio missioni'!KL110</f>
        <v>0</v>
      </c>
      <c r="Z110" s="13">
        <f>'Uscite dettaglio missioni'!KM110</f>
        <v>0</v>
      </c>
      <c r="AA110" s="13">
        <f>'Uscite dettaglio missioni'!KN110</f>
        <v>0</v>
      </c>
      <c r="AB110" s="13">
        <f>'Uscite dettaglio missioni'!KO110</f>
        <v>0</v>
      </c>
      <c r="AC110" s="13">
        <f>'Uscite dettaglio missioni'!KO110</f>
        <v>0</v>
      </c>
      <c r="AD110" s="13">
        <f>'Uscite dettaglio missioni'!KP110</f>
        <v>0</v>
      </c>
      <c r="AE110" s="13">
        <f>'Uscite dettaglio missioni'!KQ110</f>
        <v>0</v>
      </c>
      <c r="AF110" s="13">
        <f>'Uscite dettaglio missioni'!KR110</f>
        <v>0</v>
      </c>
      <c r="AG110" s="13">
        <f>'Uscite dettaglio missioni'!KS110</f>
        <v>0</v>
      </c>
      <c r="AH110" s="13">
        <f>'Uscite dettaglio missioni'!KT110</f>
        <v>0</v>
      </c>
      <c r="AI110" s="13">
        <f>'Uscite dettaglio missioni'!KU110</f>
        <v>0</v>
      </c>
      <c r="AJ110" s="13">
        <f>'Uscite dettaglio missioni'!KV110</f>
        <v>0</v>
      </c>
      <c r="AK110" s="13">
        <f>'Uscite dettaglio missioni'!KW110</f>
        <v>0</v>
      </c>
      <c r="AL110" s="13">
        <f>'Uscite dettaglio missioni'!KX110</f>
        <v>0</v>
      </c>
      <c r="AM110" s="13">
        <f>'Uscite dettaglio missioni'!KY110</f>
        <v>0</v>
      </c>
      <c r="AN110" s="13">
        <f>'Uscite dettaglio missioni'!KZ110</f>
        <v>20740</v>
      </c>
      <c r="AO110" s="13">
        <f>'Uscite dettaglio missioni'!LA110</f>
        <v>0</v>
      </c>
      <c r="AP110" s="13">
        <f>'Uscite dettaglio missioni'!LB110</f>
        <v>0</v>
      </c>
    </row>
    <row r="111" spans="1:42" x14ac:dyDescent="0.25">
      <c r="A111" s="5">
        <v>5199</v>
      </c>
      <c r="B111" s="9" t="s">
        <v>64</v>
      </c>
      <c r="C111" s="13">
        <f>'Uscite dettaglio missioni'!JP111</f>
        <v>571500</v>
      </c>
      <c r="D111" s="13">
        <f>'Uscite dettaglio missioni'!JQ111</f>
        <v>448560.19</v>
      </c>
      <c r="E111" s="13">
        <f>'Uscite dettaglio missioni'!JR111</f>
        <v>87233.09</v>
      </c>
      <c r="F111" s="13">
        <f>'Uscite dettaglio missioni'!JS111</f>
        <v>79500</v>
      </c>
      <c r="G111" s="13">
        <f>'Uscite dettaglio missioni'!JT111</f>
        <v>575000</v>
      </c>
      <c r="H111" s="13">
        <f>'Uscite dettaglio missioni'!JU111</f>
        <v>558008.92000000004</v>
      </c>
      <c r="I111" s="13">
        <f>'Uscite dettaglio missioni'!JV111</f>
        <v>78000</v>
      </c>
      <c r="J111" s="13">
        <f>'Uscite dettaglio missioni'!JW111</f>
        <v>81500</v>
      </c>
      <c r="K111" s="13">
        <f>'Uscite dettaglio missioni'!JX111</f>
        <v>75920</v>
      </c>
      <c r="L111" s="13">
        <f>'Uscite dettaglio missioni'!JY111</f>
        <v>24340</v>
      </c>
      <c r="M111" s="13">
        <f>'Uscite dettaglio missioni'!JZ111</f>
        <v>55922.559999999998</v>
      </c>
      <c r="N111" s="13">
        <f>'Uscite dettaglio missioni'!KA111</f>
        <v>53906.559999999998</v>
      </c>
      <c r="O111" s="13">
        <f>'Uscite dettaglio missioni'!KB111</f>
        <v>2500</v>
      </c>
      <c r="P111" s="13">
        <f>'Uscite dettaglio missioni'!KC111</f>
        <v>2500</v>
      </c>
      <c r="Q111" s="13">
        <f>'Uscite dettaglio missioni'!KD111</f>
        <v>1090</v>
      </c>
      <c r="R111" s="13">
        <f>'Uscite dettaglio missioni'!KE111</f>
        <v>13500</v>
      </c>
      <c r="S111" s="13">
        <f>'Uscite dettaglio missioni'!KF111</f>
        <v>12343.9</v>
      </c>
      <c r="T111" s="13">
        <f>'Uscite dettaglio missioni'!KG111</f>
        <v>2835</v>
      </c>
      <c r="U111" s="13">
        <f>'Uscite dettaglio missioni'!KH111</f>
        <v>21840</v>
      </c>
      <c r="V111" s="13">
        <f>'Uscite dettaglio missioni'!KI111</f>
        <v>19628.599999999999</v>
      </c>
      <c r="W111" s="13">
        <f>'Uscite dettaglio missioni'!KJ111</f>
        <v>16569.599999999999</v>
      </c>
      <c r="X111" s="13">
        <f>'Uscite dettaglio missioni'!KK111</f>
        <v>25490</v>
      </c>
      <c r="Y111" s="13">
        <f>'Uscite dettaglio missioni'!KL111</f>
        <v>17490</v>
      </c>
      <c r="Z111" s="13">
        <f>'Uscite dettaglio missioni'!KM111</f>
        <v>20769.2</v>
      </c>
      <c r="AA111" s="13">
        <f>'Uscite dettaglio missioni'!KN111</f>
        <v>9880</v>
      </c>
      <c r="AB111" s="13">
        <f>'Uscite dettaglio missioni'!KO111</f>
        <v>23490</v>
      </c>
      <c r="AC111" s="13">
        <v>19127</v>
      </c>
      <c r="AD111" s="13">
        <v>19127</v>
      </c>
      <c r="AE111" s="13">
        <v>19127</v>
      </c>
      <c r="AF111" s="13">
        <f>'Uscite dettaglio missioni'!KR111</f>
        <v>20500</v>
      </c>
      <c r="AG111" s="13">
        <v>19127</v>
      </c>
      <c r="AH111" s="13">
        <v>19127</v>
      </c>
      <c r="AI111" s="13">
        <v>19127</v>
      </c>
      <c r="AJ111" s="13">
        <v>19127</v>
      </c>
      <c r="AK111" s="13">
        <v>19127</v>
      </c>
      <c r="AL111" s="13">
        <f>'Uscite dettaglio missioni'!KX111</f>
        <v>0</v>
      </c>
      <c r="AM111" s="13">
        <f>'Uscite dettaglio missioni'!KY111</f>
        <v>15768.34</v>
      </c>
      <c r="AN111" s="13">
        <f>'Uscite dettaglio missioni'!KZ111</f>
        <v>38560</v>
      </c>
      <c r="AO111" s="13">
        <f>'Uscite dettaglio missioni'!LA111</f>
        <v>0</v>
      </c>
      <c r="AP111" s="13">
        <f>'Uscite dettaglio missioni'!LB111</f>
        <v>0</v>
      </c>
    </row>
    <row r="112" spans="1:42" ht="15" customHeight="1" x14ac:dyDescent="0.25">
      <c r="A112" s="5">
        <v>52</v>
      </c>
      <c r="B112" s="8" t="s">
        <v>263</v>
      </c>
      <c r="C112" s="12">
        <f>'Uscite dettaglio missioni'!JP112</f>
        <v>0</v>
      </c>
      <c r="D112" s="12">
        <f>'Uscite dettaglio missioni'!JQ112</f>
        <v>0</v>
      </c>
      <c r="E112" s="12">
        <f>'Uscite dettaglio missioni'!JR112</f>
        <v>0</v>
      </c>
      <c r="F112" s="12">
        <f>'Uscite dettaglio missioni'!JS112</f>
        <v>0</v>
      </c>
      <c r="G112" s="12">
        <f>'Uscite dettaglio missioni'!JT112</f>
        <v>70000</v>
      </c>
      <c r="H112" s="12">
        <f>'Uscite dettaglio missioni'!JU112</f>
        <v>70000</v>
      </c>
      <c r="I112" s="12">
        <f>'Uscite dettaglio missioni'!JV112</f>
        <v>0</v>
      </c>
      <c r="J112" s="12">
        <f>'Uscite dettaglio missioni'!JW112</f>
        <v>0</v>
      </c>
      <c r="K112" s="12">
        <f>'Uscite dettaglio missioni'!JX112</f>
        <v>0</v>
      </c>
      <c r="L112" s="12">
        <f>'Uscite dettaglio missioni'!JY112</f>
        <v>0</v>
      </c>
      <c r="M112" s="12">
        <f>'Uscite dettaglio missioni'!JZ112</f>
        <v>0</v>
      </c>
      <c r="N112" s="12">
        <f>'Uscite dettaglio missioni'!KA112</f>
        <v>0</v>
      </c>
      <c r="O112" s="12">
        <f>'Uscite dettaglio missioni'!KB112</f>
        <v>0</v>
      </c>
      <c r="P112" s="12">
        <f>'Uscite dettaglio missioni'!KC112</f>
        <v>10000</v>
      </c>
      <c r="Q112" s="12">
        <f>'Uscite dettaglio missioni'!KD112</f>
        <v>10000</v>
      </c>
      <c r="R112" s="12">
        <f>'Uscite dettaglio missioni'!KE112</f>
        <v>0</v>
      </c>
      <c r="S112" s="12">
        <f>'Uscite dettaglio missioni'!KF112</f>
        <v>126270</v>
      </c>
      <c r="T112" s="12">
        <f>'Uscite dettaglio missioni'!KG112</f>
        <v>16100.43</v>
      </c>
      <c r="U112" s="12">
        <f>'Uscite dettaglio missioni'!KH112</f>
        <v>0</v>
      </c>
      <c r="V112" s="12">
        <f>'Uscite dettaglio missioni'!KI112</f>
        <v>0</v>
      </c>
      <c r="W112" s="12">
        <f>'Uscite dettaglio missioni'!KJ112</f>
        <v>0</v>
      </c>
      <c r="X112" s="12">
        <f>'Uscite dettaglio missioni'!KK112</f>
        <v>0</v>
      </c>
      <c r="Y112" s="12">
        <f>'Uscite dettaglio missioni'!KL112</f>
        <v>0</v>
      </c>
      <c r="Z112" s="12">
        <f>'Uscite dettaglio missioni'!KM112</f>
        <v>0</v>
      </c>
      <c r="AA112" s="12">
        <f>'Uscite dettaglio missioni'!KN112</f>
        <v>0</v>
      </c>
      <c r="AB112" s="12">
        <f>'Uscite dettaglio missioni'!KO112</f>
        <v>0</v>
      </c>
      <c r="AC112" s="12">
        <f>'Uscite dettaglio missioni'!KO112</f>
        <v>0</v>
      </c>
      <c r="AD112" s="12">
        <f>'Uscite dettaglio missioni'!KP112</f>
        <v>0</v>
      </c>
      <c r="AE112" s="12">
        <f>'Uscite dettaglio missioni'!KQ112</f>
        <v>0</v>
      </c>
      <c r="AF112" s="12">
        <f>'Uscite dettaglio missioni'!KR112</f>
        <v>0</v>
      </c>
      <c r="AG112" s="12">
        <f>'Uscite dettaglio missioni'!KS112</f>
        <v>4698.24</v>
      </c>
      <c r="AH112" s="12">
        <f>'Uscite dettaglio missioni'!KT112</f>
        <v>2000000</v>
      </c>
      <c r="AI112" s="12">
        <f>'Uscite dettaglio missioni'!KU112</f>
        <v>2001073.99</v>
      </c>
      <c r="AJ112" s="12">
        <f>'Uscite dettaglio missioni'!KV112</f>
        <v>1073.99</v>
      </c>
      <c r="AK112" s="12">
        <f>'Uscite dettaglio missioni'!KW112</f>
        <v>23500000</v>
      </c>
      <c r="AL112" s="12">
        <f>'Uscite dettaglio missioni'!KX112</f>
        <v>27500000</v>
      </c>
      <c r="AM112" s="12">
        <f>'Uscite dettaglio missioni'!KY112</f>
        <v>23438258</v>
      </c>
      <c r="AN112" s="12">
        <f>'Uscite dettaglio missioni'!KZ112</f>
        <v>5100000</v>
      </c>
      <c r="AO112" s="12">
        <f>'Uscite dettaglio missioni'!LA112</f>
        <v>0</v>
      </c>
      <c r="AP112" s="12">
        <f>'Uscite dettaglio missioni'!LB112</f>
        <v>0</v>
      </c>
    </row>
    <row r="113" spans="1:42" x14ac:dyDescent="0.25">
      <c r="A113" s="5">
        <v>5201</v>
      </c>
      <c r="B113" s="9" t="s">
        <v>249</v>
      </c>
      <c r="C113" s="13">
        <f>'Uscite dettaglio missioni'!JP113</f>
        <v>0</v>
      </c>
      <c r="D113" s="13">
        <f>'Uscite dettaglio missioni'!JQ113</f>
        <v>0</v>
      </c>
      <c r="E113" s="13">
        <f>'Uscite dettaglio missioni'!JR113</f>
        <v>0</v>
      </c>
      <c r="F113" s="13">
        <f>'Uscite dettaglio missioni'!JS113</f>
        <v>0</v>
      </c>
      <c r="G113" s="13">
        <f>'Uscite dettaglio missioni'!JT113</f>
        <v>70000</v>
      </c>
      <c r="H113" s="13">
        <f>'Uscite dettaglio missioni'!JU113</f>
        <v>70000</v>
      </c>
      <c r="I113" s="13">
        <f>'Uscite dettaglio missioni'!JV113</f>
        <v>0</v>
      </c>
      <c r="J113" s="13">
        <f>'Uscite dettaglio missioni'!JW113</f>
        <v>0</v>
      </c>
      <c r="K113" s="13">
        <f>'Uscite dettaglio missioni'!JX113</f>
        <v>0</v>
      </c>
      <c r="L113" s="13">
        <f>'Uscite dettaglio missioni'!JY113</f>
        <v>0</v>
      </c>
      <c r="M113" s="13">
        <f>'Uscite dettaglio missioni'!JZ113</f>
        <v>0</v>
      </c>
      <c r="N113" s="13">
        <f>'Uscite dettaglio missioni'!KA113</f>
        <v>0</v>
      </c>
      <c r="O113" s="13">
        <f>'Uscite dettaglio missioni'!KB113</f>
        <v>0</v>
      </c>
      <c r="P113" s="13">
        <f>'Uscite dettaglio missioni'!KC113</f>
        <v>0</v>
      </c>
      <c r="Q113" s="13">
        <f>'Uscite dettaglio missioni'!KD113</f>
        <v>0</v>
      </c>
      <c r="R113" s="13">
        <f>'Uscite dettaglio missioni'!KE113</f>
        <v>0</v>
      </c>
      <c r="S113" s="13">
        <f>'Uscite dettaglio missioni'!KF113</f>
        <v>6170</v>
      </c>
      <c r="T113" s="13">
        <f>'Uscite dettaglio missioni'!KG113</f>
        <v>6169.05</v>
      </c>
      <c r="U113" s="13">
        <f>'Uscite dettaglio missioni'!KH113</f>
        <v>0</v>
      </c>
      <c r="V113" s="13">
        <f>'Uscite dettaglio missioni'!KI113</f>
        <v>0</v>
      </c>
      <c r="W113" s="13">
        <f>'Uscite dettaglio missioni'!KJ113</f>
        <v>0</v>
      </c>
      <c r="X113" s="13">
        <f>'Uscite dettaglio missioni'!KK113</f>
        <v>0</v>
      </c>
      <c r="Y113" s="13">
        <f>'Uscite dettaglio missioni'!KL113</f>
        <v>0</v>
      </c>
      <c r="Z113" s="13">
        <f>'Uscite dettaglio missioni'!KM113</f>
        <v>0</v>
      </c>
      <c r="AA113" s="13">
        <f>'Uscite dettaglio missioni'!KN113</f>
        <v>0</v>
      </c>
      <c r="AB113" s="13">
        <f>'Uscite dettaglio missioni'!KO113</f>
        <v>0</v>
      </c>
      <c r="AC113" s="13">
        <f>'Uscite dettaglio missioni'!KO113</f>
        <v>0</v>
      </c>
      <c r="AD113" s="13">
        <f>'Uscite dettaglio missioni'!KP113</f>
        <v>0</v>
      </c>
      <c r="AE113" s="13">
        <f>'Uscite dettaglio missioni'!KQ113</f>
        <v>0</v>
      </c>
      <c r="AF113" s="13">
        <f>'Uscite dettaglio missioni'!KR113</f>
        <v>0</v>
      </c>
      <c r="AG113" s="13">
        <f>'Uscite dettaglio missioni'!KS113</f>
        <v>0</v>
      </c>
      <c r="AH113" s="13">
        <f>'Uscite dettaglio missioni'!KT113</f>
        <v>0</v>
      </c>
      <c r="AI113" s="13">
        <f>'Uscite dettaglio missioni'!KU113</f>
        <v>0</v>
      </c>
      <c r="AJ113" s="13">
        <f>'Uscite dettaglio missioni'!KV113</f>
        <v>0</v>
      </c>
      <c r="AK113" s="13">
        <f>'Uscite dettaglio missioni'!KW113</f>
        <v>0</v>
      </c>
      <c r="AL113" s="13">
        <f>'Uscite dettaglio missioni'!KX113</f>
        <v>0</v>
      </c>
      <c r="AM113" s="13">
        <f>'Uscite dettaglio missioni'!KY113</f>
        <v>0</v>
      </c>
      <c r="AN113" s="13">
        <f>'Uscite dettaglio missioni'!KZ113</f>
        <v>0</v>
      </c>
      <c r="AO113" s="13">
        <f>'Uscite dettaglio missioni'!LA113</f>
        <v>0</v>
      </c>
      <c r="AP113" s="13">
        <f>'Uscite dettaglio missioni'!LB113</f>
        <v>0</v>
      </c>
    </row>
    <row r="114" spans="1:42" x14ac:dyDescent="0.25">
      <c r="A114" s="5">
        <v>5202</v>
      </c>
      <c r="B114" s="9" t="s">
        <v>605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>
        <f>'Uscite dettaglio missioni'!KX114</f>
        <v>27500000</v>
      </c>
      <c r="AM114" s="13">
        <f>'Uscite dettaglio missioni'!KY114</f>
        <v>23438258</v>
      </c>
      <c r="AN114" s="13">
        <f>'Uscite dettaglio missioni'!KZ114</f>
        <v>0</v>
      </c>
      <c r="AO114" s="13">
        <f>'Uscite dettaglio missioni'!LA114</f>
        <v>0</v>
      </c>
      <c r="AP114" s="13">
        <f>'Uscite dettaglio missioni'!LB114</f>
        <v>0</v>
      </c>
    </row>
    <row r="115" spans="1:42" x14ac:dyDescent="0.25">
      <c r="A115" s="5">
        <v>5203</v>
      </c>
      <c r="B115" s="9" t="s">
        <v>391</v>
      </c>
      <c r="C115" s="13">
        <f>'Uscite dettaglio missioni'!JP115</f>
        <v>0</v>
      </c>
      <c r="D115" s="13">
        <f>'Uscite dettaglio missioni'!JQ115</f>
        <v>0</v>
      </c>
      <c r="E115" s="13">
        <f>'Uscite dettaglio missioni'!JR115</f>
        <v>0</v>
      </c>
      <c r="F115" s="13">
        <f>'Uscite dettaglio missioni'!JS115</f>
        <v>0</v>
      </c>
      <c r="G115" s="13">
        <f>'Uscite dettaglio missioni'!JT115</f>
        <v>0</v>
      </c>
      <c r="H115" s="13">
        <f>'Uscite dettaglio missioni'!JU115</f>
        <v>0</v>
      </c>
      <c r="I115" s="13">
        <f>'Uscite dettaglio missioni'!JV115</f>
        <v>0</v>
      </c>
      <c r="J115" s="13">
        <f>'Uscite dettaglio missioni'!JW115</f>
        <v>0</v>
      </c>
      <c r="K115" s="13">
        <f>'Uscite dettaglio missioni'!JX115</f>
        <v>0</v>
      </c>
      <c r="L115" s="13">
        <f>'Uscite dettaglio missioni'!JY115</f>
        <v>0</v>
      </c>
      <c r="M115" s="13">
        <f>'Uscite dettaglio missioni'!JZ115</f>
        <v>0</v>
      </c>
      <c r="N115" s="13">
        <f>'Uscite dettaglio missioni'!KA115</f>
        <v>0</v>
      </c>
      <c r="O115" s="13">
        <f>'Uscite dettaglio missioni'!KB115</f>
        <v>0</v>
      </c>
      <c r="P115" s="13">
        <f>'Uscite dettaglio missioni'!KC115</f>
        <v>10000</v>
      </c>
      <c r="Q115" s="13">
        <f>'Uscite dettaglio missioni'!KD115</f>
        <v>10000</v>
      </c>
      <c r="R115" s="13">
        <f>'Uscite dettaglio missioni'!KE115</f>
        <v>0</v>
      </c>
      <c r="S115" s="13">
        <f>'Uscite dettaglio missioni'!KF115</f>
        <v>120100</v>
      </c>
      <c r="T115" s="13">
        <f>'Uscite dettaglio missioni'!KG115</f>
        <v>9931.3799999999992</v>
      </c>
      <c r="U115" s="13">
        <f>'Uscite dettaglio missioni'!KH115</f>
        <v>0</v>
      </c>
      <c r="V115" s="13">
        <f>'Uscite dettaglio missioni'!KI115</f>
        <v>0</v>
      </c>
      <c r="W115" s="13">
        <f>'Uscite dettaglio missioni'!KJ115</f>
        <v>0</v>
      </c>
      <c r="X115" s="13">
        <f>'Uscite dettaglio missioni'!KK115</f>
        <v>0</v>
      </c>
      <c r="Y115" s="13">
        <f>'Uscite dettaglio missioni'!KL115</f>
        <v>0</v>
      </c>
      <c r="Z115" s="13">
        <f>'Uscite dettaglio missioni'!KM115</f>
        <v>0</v>
      </c>
      <c r="AA115" s="13">
        <f>'Uscite dettaglio missioni'!KN115</f>
        <v>0</v>
      </c>
      <c r="AB115" s="13">
        <f>'Uscite dettaglio missioni'!KO115</f>
        <v>0</v>
      </c>
      <c r="AC115" s="13">
        <f>'Uscite dettaglio missioni'!KO115</f>
        <v>0</v>
      </c>
      <c r="AD115" s="13">
        <f>'Uscite dettaglio missioni'!KP115</f>
        <v>0</v>
      </c>
      <c r="AE115" s="13">
        <f>'Uscite dettaglio missioni'!KQ115</f>
        <v>0</v>
      </c>
      <c r="AF115" s="13">
        <f>'Uscite dettaglio missioni'!KR115</f>
        <v>0</v>
      </c>
      <c r="AG115" s="13">
        <f>'Uscite dettaglio missioni'!KS115</f>
        <v>4698.24</v>
      </c>
      <c r="AH115" s="13">
        <f>'Uscite dettaglio missioni'!KT115</f>
        <v>2000000</v>
      </c>
      <c r="AI115" s="13">
        <f>'Uscite dettaglio missioni'!KU115</f>
        <v>2001073.99</v>
      </c>
      <c r="AJ115" s="13">
        <f>'Uscite dettaglio missioni'!KV115</f>
        <v>1073.99</v>
      </c>
      <c r="AK115" s="13">
        <f>'Uscite dettaglio missioni'!KW115</f>
        <v>0</v>
      </c>
      <c r="AL115" s="13">
        <f>'Uscite dettaglio missioni'!KX115</f>
        <v>0</v>
      </c>
      <c r="AM115" s="13">
        <f>'Uscite dettaglio missioni'!KY115</f>
        <v>0</v>
      </c>
      <c r="AN115" s="13">
        <f>'Uscite dettaglio missioni'!KZ115</f>
        <v>5100000</v>
      </c>
      <c r="AO115" s="13">
        <f>'Uscite dettaglio missioni'!LA115</f>
        <v>0</v>
      </c>
      <c r="AP115" s="13">
        <f>'Uscite dettaglio missioni'!LB115</f>
        <v>0</v>
      </c>
    </row>
    <row r="116" spans="1:42" ht="20.100000000000001" customHeight="1" x14ac:dyDescent="0.25">
      <c r="A116" s="5">
        <v>6</v>
      </c>
      <c r="B116" s="7" t="s">
        <v>97</v>
      </c>
      <c r="C116" s="11">
        <f>'Uscite dettaglio missioni'!JP116</f>
        <v>350000</v>
      </c>
      <c r="D116" s="11">
        <f>'Uscite dettaglio missioni'!JQ116</f>
        <v>1886575.33</v>
      </c>
      <c r="E116" s="11">
        <f>'Uscite dettaglio missioni'!JR116</f>
        <v>1270132.48</v>
      </c>
      <c r="F116" s="11">
        <f>'Uscite dettaglio missioni'!JS116</f>
        <v>160960</v>
      </c>
      <c r="G116" s="11">
        <f>'Uscite dettaglio missioni'!JT116</f>
        <v>145960</v>
      </c>
      <c r="H116" s="11">
        <f>'Uscite dettaglio missioni'!JU116</f>
        <v>150295.15000000002</v>
      </c>
      <c r="I116" s="11">
        <f>'Uscite dettaglio missioni'!JV116</f>
        <v>152944.35</v>
      </c>
      <c r="J116" s="11">
        <f>'Uscite dettaglio missioni'!JW116</f>
        <v>92944.35</v>
      </c>
      <c r="K116" s="11">
        <f>'Uscite dettaglio missioni'!JX116</f>
        <v>104973.45</v>
      </c>
      <c r="L116" s="11">
        <f>'Uscite dettaglio missioni'!JY116</f>
        <v>105000</v>
      </c>
      <c r="M116" s="11">
        <f>'Uscite dettaglio missioni'!JZ116</f>
        <v>105000</v>
      </c>
      <c r="N116" s="11">
        <f>'Uscite dettaglio missioni'!KA116</f>
        <v>98739.73</v>
      </c>
      <c r="O116" s="11">
        <f>'Uscite dettaglio missioni'!KB116</f>
        <v>80000</v>
      </c>
      <c r="P116" s="11">
        <f>'Uscite dettaglio missioni'!KC116</f>
        <v>80000</v>
      </c>
      <c r="Q116" s="11">
        <f>'Uscite dettaglio missioni'!KD116</f>
        <v>85204.91</v>
      </c>
      <c r="R116" s="11">
        <f>'Uscite dettaglio missioni'!KE116</f>
        <v>130000</v>
      </c>
      <c r="S116" s="11">
        <f>'Uscite dettaglio missioni'!KF116</f>
        <v>137962</v>
      </c>
      <c r="T116" s="11">
        <f>'Uscite dettaglio missioni'!KG116</f>
        <v>208360.53</v>
      </c>
      <c r="U116" s="11">
        <f>'Uscite dettaglio missioni'!KH116</f>
        <v>150000</v>
      </c>
      <c r="V116" s="11">
        <f>'Uscite dettaglio missioni'!KI116</f>
        <v>152000</v>
      </c>
      <c r="W116" s="11">
        <f>'Uscite dettaglio missioni'!KJ116</f>
        <v>118300.5</v>
      </c>
      <c r="X116" s="11">
        <f>'Uscite dettaglio missioni'!KK116</f>
        <v>95000</v>
      </c>
      <c r="Y116" s="11">
        <f>'Uscite dettaglio missioni'!KL116</f>
        <v>3300000</v>
      </c>
      <c r="Z116" s="11">
        <f>'Uscite dettaglio missioni'!KM116</f>
        <v>4074569.57</v>
      </c>
      <c r="AA116" s="11">
        <f>'Uscite dettaglio missioni'!KN116</f>
        <v>620000</v>
      </c>
      <c r="AB116" s="11">
        <f>'Uscite dettaglio missioni'!KO116</f>
        <v>790000</v>
      </c>
      <c r="AC116" s="11">
        <f>'Uscite dettaglio missioni'!KO116</f>
        <v>790000</v>
      </c>
      <c r="AD116" s="11">
        <f>'Uscite dettaglio missioni'!KP116</f>
        <v>804677.97</v>
      </c>
      <c r="AE116" s="11">
        <f>'Uscite dettaglio missioni'!KQ116</f>
        <v>10000</v>
      </c>
      <c r="AF116" s="11">
        <f>'Uscite dettaglio missioni'!KR116</f>
        <v>735000</v>
      </c>
      <c r="AG116" s="11">
        <f>'Uscite dettaglio missioni'!KS116</f>
        <v>472810.88</v>
      </c>
      <c r="AH116" s="11">
        <f>'Uscite dettaglio missioni'!KT116</f>
        <v>600000</v>
      </c>
      <c r="AI116" s="11">
        <f>'Uscite dettaglio missioni'!KU116</f>
        <v>690000</v>
      </c>
      <c r="AJ116" s="11">
        <f>'Uscite dettaglio missioni'!KV116</f>
        <v>674834.59</v>
      </c>
      <c r="AK116" s="11">
        <f>'Uscite dettaglio missioni'!KW116</f>
        <v>528732</v>
      </c>
      <c r="AL116" s="11">
        <f>'Uscite dettaglio missioni'!KX116</f>
        <v>578732</v>
      </c>
      <c r="AM116" s="11">
        <f>'Uscite dettaglio missioni'!KY116</f>
        <v>636605.77</v>
      </c>
      <c r="AN116" s="11">
        <f>'Uscite dettaglio missioni'!KZ116</f>
        <v>135000</v>
      </c>
      <c r="AO116" s="11">
        <f>'Uscite dettaglio missioni'!LA116</f>
        <v>0</v>
      </c>
      <c r="AP116" s="11">
        <f>'Uscite dettaglio missioni'!LB116</f>
        <v>0</v>
      </c>
    </row>
    <row r="117" spans="1:42" ht="30" customHeight="1" x14ac:dyDescent="0.25">
      <c r="A117" s="5">
        <v>61</v>
      </c>
      <c r="B117" s="8" t="s">
        <v>98</v>
      </c>
      <c r="C117" s="12">
        <f>'Uscite dettaglio missioni'!JP117</f>
        <v>100000</v>
      </c>
      <c r="D117" s="12">
        <f>'Uscite dettaglio missioni'!JQ117</f>
        <v>116739.22</v>
      </c>
      <c r="E117" s="12">
        <f>'Uscite dettaglio missioni'!JR117</f>
        <v>116739.22</v>
      </c>
      <c r="F117" s="12">
        <f>'Uscite dettaglio missioni'!JS117</f>
        <v>80960</v>
      </c>
      <c r="G117" s="12">
        <f>'Uscite dettaglio missioni'!JT117</f>
        <v>50960</v>
      </c>
      <c r="H117" s="12">
        <f>'Uscite dettaglio missioni'!JU117</f>
        <v>50875.19</v>
      </c>
      <c r="I117" s="12">
        <f>'Uscite dettaglio missioni'!JV117</f>
        <v>60000</v>
      </c>
      <c r="J117" s="12">
        <f>'Uscite dettaglio missioni'!JW117</f>
        <v>0</v>
      </c>
      <c r="K117" s="12">
        <f>'Uscite dettaglio missioni'!JX117</f>
        <v>0</v>
      </c>
      <c r="L117" s="12">
        <f>'Uscite dettaglio missioni'!JY117</f>
        <v>0</v>
      </c>
      <c r="M117" s="12">
        <f>'Uscite dettaglio missioni'!JZ117</f>
        <v>0</v>
      </c>
      <c r="N117" s="12">
        <f>'Uscite dettaglio missioni'!KA117</f>
        <v>0</v>
      </c>
      <c r="O117" s="12">
        <f>'Uscite dettaglio missioni'!KB117</f>
        <v>0</v>
      </c>
      <c r="P117" s="12">
        <f>'Uscite dettaglio missioni'!KC117</f>
        <v>0</v>
      </c>
      <c r="Q117" s="12">
        <f>'Uscite dettaglio missioni'!KD117</f>
        <v>0</v>
      </c>
      <c r="R117" s="12">
        <f>'Uscite dettaglio missioni'!KE117</f>
        <v>0</v>
      </c>
      <c r="S117" s="12">
        <f>'Uscite dettaglio missioni'!KF117</f>
        <v>0</v>
      </c>
      <c r="T117" s="12">
        <f>'Uscite dettaglio missioni'!KG117</f>
        <v>0</v>
      </c>
      <c r="U117" s="12">
        <f>'Uscite dettaglio missioni'!KH117</f>
        <v>50000</v>
      </c>
      <c r="V117" s="12">
        <f>'Uscite dettaglio missioni'!KI117</f>
        <v>52000</v>
      </c>
      <c r="W117" s="12">
        <f>'Uscite dettaglio missioni'!KJ117</f>
        <v>2000</v>
      </c>
      <c r="X117" s="12">
        <f>'Uscite dettaglio missioni'!KK117</f>
        <v>50000</v>
      </c>
      <c r="Y117" s="12">
        <f>'Uscite dettaglio missioni'!KL117</f>
        <v>50000</v>
      </c>
      <c r="Z117" s="12">
        <f>'Uscite dettaglio missioni'!KM117</f>
        <v>4608.67</v>
      </c>
      <c r="AA117" s="12">
        <f>'Uscite dettaglio missioni'!KN117</f>
        <v>0</v>
      </c>
      <c r="AB117" s="12">
        <f>'Uscite dettaglio missioni'!KO117</f>
        <v>0</v>
      </c>
      <c r="AC117" s="12">
        <f>'Uscite dettaglio missioni'!KO117</f>
        <v>0</v>
      </c>
      <c r="AD117" s="12">
        <f>'Uscite dettaglio missioni'!KP117</f>
        <v>0</v>
      </c>
      <c r="AE117" s="12">
        <f>'Uscite dettaglio missioni'!KQ117</f>
        <v>0</v>
      </c>
      <c r="AF117" s="12">
        <f>'Uscite dettaglio missioni'!KR117</f>
        <v>0</v>
      </c>
      <c r="AG117" s="12">
        <f>'Uscite dettaglio missioni'!KS117</f>
        <v>0</v>
      </c>
      <c r="AH117" s="12">
        <f>'Uscite dettaglio missioni'!KT117</f>
        <v>0</v>
      </c>
      <c r="AI117" s="12">
        <f>'Uscite dettaglio missioni'!KU117</f>
        <v>0</v>
      </c>
      <c r="AJ117" s="12">
        <f>'Uscite dettaglio missioni'!KV117</f>
        <v>0</v>
      </c>
      <c r="AK117" s="12">
        <f>'Uscite dettaglio missioni'!KW117</f>
        <v>0</v>
      </c>
      <c r="AL117" s="12">
        <f>'Uscite dettaglio missioni'!KX117</f>
        <v>0</v>
      </c>
      <c r="AM117" s="12">
        <f>'Uscite dettaglio missioni'!KY117</f>
        <v>0</v>
      </c>
      <c r="AN117" s="12">
        <f>'Uscite dettaglio missioni'!KZ117</f>
        <v>35000</v>
      </c>
      <c r="AO117" s="12">
        <f>'Uscite dettaglio missioni'!LA117</f>
        <v>0</v>
      </c>
      <c r="AP117" s="12">
        <f>'Uscite dettaglio missioni'!LB117</f>
        <v>0</v>
      </c>
    </row>
    <row r="118" spans="1:42" x14ac:dyDescent="0.25">
      <c r="A118" s="5">
        <v>6102</v>
      </c>
      <c r="B118" s="9"/>
      <c r="C118" s="13">
        <f>'Uscite dettaglio missioni'!JP118</f>
        <v>0</v>
      </c>
      <c r="D118" s="13">
        <f>'Uscite dettaglio missioni'!JQ118</f>
        <v>0</v>
      </c>
      <c r="E118" s="13">
        <f>'Uscite dettaglio missioni'!JR118</f>
        <v>0</v>
      </c>
      <c r="F118" s="13">
        <f>'Uscite dettaglio missioni'!JS118</f>
        <v>0</v>
      </c>
      <c r="G118" s="13">
        <f>'Uscite dettaglio missioni'!JT118</f>
        <v>0</v>
      </c>
      <c r="H118" s="13">
        <f>'Uscite dettaglio missioni'!JU118</f>
        <v>0</v>
      </c>
      <c r="I118" s="13">
        <f>'Uscite dettaglio missioni'!JV118</f>
        <v>0</v>
      </c>
      <c r="J118" s="13">
        <f>'Uscite dettaglio missioni'!JW118</f>
        <v>0</v>
      </c>
      <c r="K118" s="13">
        <f>'Uscite dettaglio missioni'!JX118</f>
        <v>0</v>
      </c>
      <c r="L118" s="13">
        <f>'Uscite dettaglio missioni'!JY118</f>
        <v>0</v>
      </c>
      <c r="M118" s="13">
        <f>'Uscite dettaglio missioni'!JZ118</f>
        <v>0</v>
      </c>
      <c r="N118" s="13">
        <f>'Uscite dettaglio missioni'!KA118</f>
        <v>0</v>
      </c>
      <c r="O118" s="13">
        <f>'Uscite dettaglio missioni'!KB118</f>
        <v>0</v>
      </c>
      <c r="P118" s="13">
        <f>'Uscite dettaglio missioni'!KC118</f>
        <v>0</v>
      </c>
      <c r="Q118" s="13">
        <f>'Uscite dettaglio missioni'!KD118</f>
        <v>0</v>
      </c>
      <c r="R118" s="13">
        <f>'Uscite dettaglio missioni'!KE118</f>
        <v>0</v>
      </c>
      <c r="S118" s="13">
        <f>'Uscite dettaglio missioni'!KF118</f>
        <v>0</v>
      </c>
      <c r="T118" s="13">
        <f>'Uscite dettaglio missioni'!KG118</f>
        <v>0</v>
      </c>
      <c r="U118" s="13">
        <f>'Uscite dettaglio missioni'!KH118</f>
        <v>0</v>
      </c>
      <c r="V118" s="13">
        <f>'Uscite dettaglio missioni'!KI118</f>
        <v>0</v>
      </c>
      <c r="W118" s="13">
        <f>'Uscite dettaglio missioni'!KJ118</f>
        <v>0</v>
      </c>
      <c r="X118" s="13">
        <f>'Uscite dettaglio missioni'!KK118</f>
        <v>0</v>
      </c>
      <c r="Y118" s="13">
        <f>'Uscite dettaglio missioni'!KL118</f>
        <v>0</v>
      </c>
      <c r="Z118" s="13">
        <f>'Uscite dettaglio missioni'!KM118</f>
        <v>4608.67</v>
      </c>
      <c r="AA118" s="13">
        <f>'Uscite dettaglio missioni'!KN118</f>
        <v>0</v>
      </c>
      <c r="AB118" s="13">
        <f>'Uscite dettaglio missioni'!KO118</f>
        <v>0</v>
      </c>
      <c r="AC118" s="13">
        <f>'Uscite dettaglio missioni'!KO118</f>
        <v>0</v>
      </c>
      <c r="AD118" s="13">
        <f>'Uscite dettaglio missioni'!KP118</f>
        <v>0</v>
      </c>
      <c r="AE118" s="13">
        <f>'Uscite dettaglio missioni'!KQ118</f>
        <v>0</v>
      </c>
      <c r="AF118" s="13">
        <f>'Uscite dettaglio missioni'!KR118</f>
        <v>0</v>
      </c>
      <c r="AG118" s="13">
        <f>'Uscite dettaglio missioni'!KS118</f>
        <v>0</v>
      </c>
      <c r="AH118" s="13">
        <f>'Uscite dettaglio missioni'!KT118</f>
        <v>0</v>
      </c>
      <c r="AI118" s="13">
        <f>'Uscite dettaglio missioni'!KU118</f>
        <v>0</v>
      </c>
      <c r="AJ118" s="13">
        <f>'Uscite dettaglio missioni'!KV118</f>
        <v>0</v>
      </c>
      <c r="AK118" s="13">
        <f>'Uscite dettaglio missioni'!KW118</f>
        <v>0</v>
      </c>
      <c r="AL118" s="13">
        <f>'Uscite dettaglio missioni'!KX118</f>
        <v>0</v>
      </c>
      <c r="AM118" s="13">
        <f>'Uscite dettaglio missioni'!KY118</f>
        <v>0</v>
      </c>
      <c r="AN118" s="13">
        <f>'Uscite dettaglio missioni'!KZ118</f>
        <v>0</v>
      </c>
      <c r="AO118" s="13">
        <f>'Uscite dettaglio missioni'!LA118</f>
        <v>0</v>
      </c>
      <c r="AP118" s="13">
        <f>'Uscite dettaglio missioni'!LB118</f>
        <v>0</v>
      </c>
    </row>
    <row r="119" spans="1:42" ht="30" x14ac:dyDescent="0.25">
      <c r="A119" s="5">
        <v>6103</v>
      </c>
      <c r="B119" s="9" t="s">
        <v>65</v>
      </c>
      <c r="C119" s="13">
        <f>'Uscite dettaglio missioni'!JP119</f>
        <v>100000</v>
      </c>
      <c r="D119" s="13">
        <f>'Uscite dettaglio missioni'!JQ119</f>
        <v>116739.22</v>
      </c>
      <c r="E119" s="13">
        <f>'Uscite dettaglio missioni'!JR119</f>
        <v>116739.22</v>
      </c>
      <c r="F119" s="13">
        <f>'Uscite dettaglio missioni'!JS119</f>
        <v>80960</v>
      </c>
      <c r="G119" s="13">
        <f>'Uscite dettaglio missioni'!JT119</f>
        <v>50960</v>
      </c>
      <c r="H119" s="13">
        <f>'Uscite dettaglio missioni'!JU119</f>
        <v>50875.19</v>
      </c>
      <c r="I119" s="13">
        <f>'Uscite dettaglio missioni'!JV119</f>
        <v>60000</v>
      </c>
      <c r="J119" s="13">
        <f>'Uscite dettaglio missioni'!JW119</f>
        <v>0</v>
      </c>
      <c r="K119" s="13">
        <f>'Uscite dettaglio missioni'!JX119</f>
        <v>0</v>
      </c>
      <c r="L119" s="13">
        <f>'Uscite dettaglio missioni'!JY119</f>
        <v>0</v>
      </c>
      <c r="M119" s="13">
        <f>'Uscite dettaglio missioni'!JZ119</f>
        <v>0</v>
      </c>
      <c r="N119" s="13">
        <f>'Uscite dettaglio missioni'!KA119</f>
        <v>0</v>
      </c>
      <c r="O119" s="13">
        <f>'Uscite dettaglio missioni'!KB119</f>
        <v>0</v>
      </c>
      <c r="P119" s="13">
        <f>'Uscite dettaglio missioni'!KC119</f>
        <v>0</v>
      </c>
      <c r="Q119" s="13">
        <f>'Uscite dettaglio missioni'!KD119</f>
        <v>0</v>
      </c>
      <c r="R119" s="13">
        <f>'Uscite dettaglio missioni'!KE119</f>
        <v>0</v>
      </c>
      <c r="S119" s="13">
        <f>'Uscite dettaglio missioni'!KF119</f>
        <v>0</v>
      </c>
      <c r="T119" s="13">
        <f>'Uscite dettaglio missioni'!KG119</f>
        <v>0</v>
      </c>
      <c r="U119" s="13">
        <f>'Uscite dettaglio missioni'!KH119</f>
        <v>0</v>
      </c>
      <c r="V119" s="13">
        <f>'Uscite dettaglio missioni'!KI119</f>
        <v>2000</v>
      </c>
      <c r="W119" s="13">
        <f>'Uscite dettaglio missioni'!KJ119</f>
        <v>2000</v>
      </c>
      <c r="X119" s="13">
        <f>'Uscite dettaglio missioni'!KK119</f>
        <v>0</v>
      </c>
      <c r="Y119" s="13">
        <f>'Uscite dettaglio missioni'!KL119</f>
        <v>0</v>
      </c>
      <c r="Z119" s="13">
        <f>'Uscite dettaglio missioni'!KM119</f>
        <v>0</v>
      </c>
      <c r="AA119" s="13">
        <f>'Uscite dettaglio missioni'!KN119</f>
        <v>0</v>
      </c>
      <c r="AB119" s="13">
        <f>'Uscite dettaglio missioni'!KO119</f>
        <v>0</v>
      </c>
      <c r="AC119" s="13">
        <f>'Uscite dettaglio missioni'!KO119</f>
        <v>0</v>
      </c>
      <c r="AD119" s="13">
        <f>'Uscite dettaglio missioni'!KP119</f>
        <v>0</v>
      </c>
      <c r="AE119" s="13">
        <f>'Uscite dettaglio missioni'!KQ119</f>
        <v>0</v>
      </c>
      <c r="AF119" s="13">
        <f>'Uscite dettaglio missioni'!KR119</f>
        <v>0</v>
      </c>
      <c r="AG119" s="13">
        <f>'Uscite dettaglio missioni'!KS119</f>
        <v>0</v>
      </c>
      <c r="AH119" s="13">
        <f>'Uscite dettaglio missioni'!KT119</f>
        <v>0</v>
      </c>
      <c r="AI119" s="13">
        <f>'Uscite dettaglio missioni'!KU119</f>
        <v>0</v>
      </c>
      <c r="AJ119" s="13">
        <f>'Uscite dettaglio missioni'!KV119</f>
        <v>0</v>
      </c>
      <c r="AK119" s="13">
        <f>'Uscite dettaglio missioni'!KW119</f>
        <v>0</v>
      </c>
      <c r="AL119" s="13">
        <f>'Uscite dettaglio missioni'!KX119</f>
        <v>0</v>
      </c>
      <c r="AM119" s="13">
        <f>'Uscite dettaglio missioni'!KY119</f>
        <v>0</v>
      </c>
      <c r="AN119" s="13">
        <f>'Uscite dettaglio missioni'!KZ119</f>
        <v>0</v>
      </c>
      <c r="AO119" s="13">
        <f>'Uscite dettaglio missioni'!LA119</f>
        <v>0</v>
      </c>
      <c r="AP119" s="13">
        <f>'Uscite dettaglio missioni'!LB119</f>
        <v>0</v>
      </c>
    </row>
    <row r="120" spans="1:42" x14ac:dyDescent="0.25">
      <c r="A120" s="5">
        <v>6121</v>
      </c>
      <c r="B120" s="9" t="s">
        <v>401</v>
      </c>
      <c r="C120" s="13">
        <f>'Uscite dettaglio missioni'!JP121</f>
        <v>0</v>
      </c>
      <c r="D120" s="13">
        <f>'Uscite dettaglio missioni'!JQ121</f>
        <v>0</v>
      </c>
      <c r="E120" s="13">
        <f>'Uscite dettaglio missioni'!JR121</f>
        <v>0</v>
      </c>
      <c r="F120" s="13">
        <f>'Uscite dettaglio missioni'!JS121</f>
        <v>0</v>
      </c>
      <c r="G120" s="13">
        <f>'Uscite dettaglio missioni'!JT121</f>
        <v>0</v>
      </c>
      <c r="H120" s="13">
        <f>'Uscite dettaglio missioni'!JU121</f>
        <v>0</v>
      </c>
      <c r="I120" s="13">
        <f>'Uscite dettaglio missioni'!JV121</f>
        <v>0</v>
      </c>
      <c r="J120" s="13">
        <f>'Uscite dettaglio missioni'!JW121</f>
        <v>0</v>
      </c>
      <c r="K120" s="13">
        <f>'Uscite dettaglio missioni'!JX121</f>
        <v>0</v>
      </c>
      <c r="L120" s="13">
        <f>'Uscite dettaglio missioni'!JY121</f>
        <v>0</v>
      </c>
      <c r="M120" s="13">
        <f>'Uscite dettaglio missioni'!JZ121</f>
        <v>0</v>
      </c>
      <c r="N120" s="13">
        <f>'Uscite dettaglio missioni'!KA121</f>
        <v>0</v>
      </c>
      <c r="O120" s="13">
        <f>'Uscite dettaglio missioni'!KB121</f>
        <v>0</v>
      </c>
      <c r="P120" s="13">
        <f>'Uscite dettaglio missioni'!KC121</f>
        <v>0</v>
      </c>
      <c r="Q120" s="13">
        <f>'Uscite dettaglio missioni'!KD121</f>
        <v>0</v>
      </c>
      <c r="R120" s="13">
        <f>'Uscite dettaglio missioni'!KE121</f>
        <v>0</v>
      </c>
      <c r="S120" s="13">
        <f>'Uscite dettaglio missioni'!KF121</f>
        <v>0</v>
      </c>
      <c r="T120" s="13">
        <f>'Uscite dettaglio missioni'!KG121</f>
        <v>0</v>
      </c>
      <c r="U120" s="13">
        <f>'Uscite dettaglio missioni'!KH121</f>
        <v>50000</v>
      </c>
      <c r="V120" s="13">
        <f>'Uscite dettaglio missioni'!KI121</f>
        <v>50000</v>
      </c>
      <c r="W120" s="13">
        <f>'Uscite dettaglio missioni'!KJ121</f>
        <v>0</v>
      </c>
      <c r="X120" s="13">
        <f>'Uscite dettaglio missioni'!KK121</f>
        <v>50000</v>
      </c>
      <c r="Y120" s="13">
        <f>'Uscite dettaglio missioni'!KL121</f>
        <v>50000</v>
      </c>
      <c r="Z120" s="13">
        <f>'Uscite dettaglio missioni'!KM121</f>
        <v>0</v>
      </c>
      <c r="AA120" s="13">
        <f>'Uscite dettaglio missioni'!KN121</f>
        <v>0</v>
      </c>
      <c r="AB120" s="13">
        <f>'Uscite dettaglio missioni'!KO121</f>
        <v>0</v>
      </c>
      <c r="AC120" s="13">
        <f>'Uscite dettaglio missioni'!KO121</f>
        <v>0</v>
      </c>
      <c r="AD120" s="13">
        <f>'Uscite dettaglio missioni'!KP121</f>
        <v>0</v>
      </c>
      <c r="AE120" s="13">
        <f>'Uscite dettaglio missioni'!KQ121</f>
        <v>0</v>
      </c>
      <c r="AF120" s="13">
        <f>'Uscite dettaglio missioni'!KR121</f>
        <v>0</v>
      </c>
      <c r="AG120" s="13">
        <f>'Uscite dettaglio missioni'!KS121</f>
        <v>0</v>
      </c>
      <c r="AH120" s="13">
        <f>'Uscite dettaglio missioni'!KT121</f>
        <v>0</v>
      </c>
      <c r="AI120" s="13">
        <f>'Uscite dettaglio missioni'!KU121</f>
        <v>0</v>
      </c>
      <c r="AJ120" s="13">
        <f>'Uscite dettaglio missioni'!KV121</f>
        <v>0</v>
      </c>
      <c r="AK120" s="13">
        <f>'Uscite dettaglio missioni'!KW121</f>
        <v>0</v>
      </c>
      <c r="AL120" s="13">
        <f>'Uscite dettaglio missioni'!KX121</f>
        <v>0</v>
      </c>
      <c r="AM120" s="13">
        <f>'Uscite dettaglio missioni'!KY121</f>
        <v>0</v>
      </c>
      <c r="AN120" s="13">
        <f>'Uscite dettaglio missioni'!KZ121</f>
        <v>0</v>
      </c>
      <c r="AO120" s="13">
        <f>'Uscite dettaglio missioni'!LA121</f>
        <v>0</v>
      </c>
      <c r="AP120" s="13">
        <f>'Uscite dettaglio missioni'!LB121</f>
        <v>0</v>
      </c>
    </row>
    <row r="121" spans="1:42" ht="15" customHeight="1" x14ac:dyDescent="0.25">
      <c r="A121" s="5">
        <v>62</v>
      </c>
      <c r="B121" s="8" t="s">
        <v>99</v>
      </c>
      <c r="C121" s="12">
        <f>'Uscite dettaglio missioni'!JP122</f>
        <v>250000</v>
      </c>
      <c r="D121" s="12">
        <f>'Uscite dettaglio missioni'!JQ122</f>
        <v>1769836.11</v>
      </c>
      <c r="E121" s="12">
        <f>'Uscite dettaglio missioni'!JR122</f>
        <v>1153393.26</v>
      </c>
      <c r="F121" s="12">
        <f>'Uscite dettaglio missioni'!JS122</f>
        <v>80000</v>
      </c>
      <c r="G121" s="12">
        <f>'Uscite dettaglio missioni'!JT122</f>
        <v>95000</v>
      </c>
      <c r="H121" s="12">
        <f>'Uscite dettaglio missioni'!JU122</f>
        <v>99419.96</v>
      </c>
      <c r="I121" s="12">
        <f>'Uscite dettaglio missioni'!JV122</f>
        <v>92944.35</v>
      </c>
      <c r="J121" s="12">
        <f>'Uscite dettaglio missioni'!JW122</f>
        <v>92944.35</v>
      </c>
      <c r="K121" s="12">
        <f>'Uscite dettaglio missioni'!JX122</f>
        <v>104973.45</v>
      </c>
      <c r="L121" s="12">
        <f>'Uscite dettaglio missioni'!JY122</f>
        <v>105000</v>
      </c>
      <c r="M121" s="12">
        <f>'Uscite dettaglio missioni'!JZ122</f>
        <v>105000</v>
      </c>
      <c r="N121" s="12">
        <f>'Uscite dettaglio missioni'!KA122</f>
        <v>98739.73</v>
      </c>
      <c r="O121" s="12">
        <f>'Uscite dettaglio missioni'!KB122</f>
        <v>80000</v>
      </c>
      <c r="P121" s="12">
        <f>'Uscite dettaglio missioni'!KC122</f>
        <v>80000</v>
      </c>
      <c r="Q121" s="12">
        <f>'Uscite dettaglio missioni'!KD122</f>
        <v>85204.91</v>
      </c>
      <c r="R121" s="12">
        <f>'Uscite dettaglio missioni'!KE122</f>
        <v>130000</v>
      </c>
      <c r="S121" s="12">
        <f>'Uscite dettaglio missioni'!KF122</f>
        <v>137962</v>
      </c>
      <c r="T121" s="12">
        <f>'Uscite dettaglio missioni'!KG122</f>
        <v>208360.53</v>
      </c>
      <c r="U121" s="12">
        <f>'Uscite dettaglio missioni'!KH122</f>
        <v>100000</v>
      </c>
      <c r="V121" s="12">
        <f>'Uscite dettaglio missioni'!KI122</f>
        <v>100000</v>
      </c>
      <c r="W121" s="12">
        <f>'Uscite dettaglio missioni'!KJ122</f>
        <v>116300.5</v>
      </c>
      <c r="X121" s="12">
        <f>'Uscite dettaglio missioni'!KK122</f>
        <v>45000</v>
      </c>
      <c r="Y121" s="12">
        <f>'Uscite dettaglio missioni'!KL122</f>
        <v>3250000</v>
      </c>
      <c r="Z121" s="12">
        <f>'Uscite dettaglio missioni'!KM122</f>
        <v>4069960.9</v>
      </c>
      <c r="AA121" s="12">
        <f>'Uscite dettaglio missioni'!KN122</f>
        <v>620000</v>
      </c>
      <c r="AB121" s="12">
        <f>'Uscite dettaglio missioni'!KO122</f>
        <v>790000</v>
      </c>
      <c r="AC121" s="12">
        <f>'Uscite dettaglio missioni'!KO122</f>
        <v>790000</v>
      </c>
      <c r="AD121" s="12">
        <f>'Uscite dettaglio missioni'!KP122</f>
        <v>804677.97</v>
      </c>
      <c r="AE121" s="12">
        <f>'Uscite dettaglio missioni'!KQ122</f>
        <v>10000</v>
      </c>
      <c r="AF121" s="12">
        <f>'Uscite dettaglio missioni'!KR122</f>
        <v>735000</v>
      </c>
      <c r="AG121" s="12">
        <f>'Uscite dettaglio missioni'!KS122</f>
        <v>472810.88</v>
      </c>
      <c r="AH121" s="12">
        <f>'Uscite dettaglio missioni'!KT122</f>
        <v>600000</v>
      </c>
      <c r="AI121" s="12">
        <f>'Uscite dettaglio missioni'!KU122</f>
        <v>690000</v>
      </c>
      <c r="AJ121" s="12">
        <f>'Uscite dettaglio missioni'!KV122</f>
        <v>674834.59</v>
      </c>
      <c r="AK121" s="12">
        <f>'Uscite dettaglio missioni'!KW122</f>
        <v>528732</v>
      </c>
      <c r="AL121" s="12">
        <f>'Uscite dettaglio missioni'!KX122</f>
        <v>578732</v>
      </c>
      <c r="AM121" s="12">
        <f>'Uscite dettaglio missioni'!KY122</f>
        <v>636605.77</v>
      </c>
      <c r="AN121" s="12">
        <f>'Uscite dettaglio missioni'!KZ122</f>
        <v>100000</v>
      </c>
      <c r="AO121" s="12">
        <f>'Uscite dettaglio missioni'!LA122</f>
        <v>0</v>
      </c>
      <c r="AP121" s="12">
        <f>'Uscite dettaglio missioni'!LB122</f>
        <v>0</v>
      </c>
    </row>
    <row r="122" spans="1:42" x14ac:dyDescent="0.25">
      <c r="A122" s="5">
        <v>6204</v>
      </c>
      <c r="B122" s="9" t="s">
        <v>66</v>
      </c>
      <c r="C122" s="13">
        <f>'Uscite dettaglio missioni'!JP123</f>
        <v>120000</v>
      </c>
      <c r="D122" s="13">
        <f>'Uscite dettaglio missioni'!JQ123</f>
        <v>1704836.11</v>
      </c>
      <c r="E122" s="13">
        <f>'Uscite dettaglio missioni'!JR123</f>
        <v>1153393.26</v>
      </c>
      <c r="F122" s="13">
        <f>'Uscite dettaglio missioni'!JS123</f>
        <v>80000</v>
      </c>
      <c r="G122" s="13">
        <f>'Uscite dettaglio missioni'!JT123</f>
        <v>95000</v>
      </c>
      <c r="H122" s="13">
        <f>'Uscite dettaglio missioni'!JU123</f>
        <v>99419.96</v>
      </c>
      <c r="I122" s="13">
        <f>'Uscite dettaglio missioni'!JV123</f>
        <v>92944.35</v>
      </c>
      <c r="J122" s="13">
        <f>'Uscite dettaglio missioni'!JW123</f>
        <v>92944.35</v>
      </c>
      <c r="K122" s="13">
        <f>'Uscite dettaglio missioni'!JX123</f>
        <v>104973.45</v>
      </c>
      <c r="L122" s="13">
        <f>'Uscite dettaglio missioni'!JY123</f>
        <v>105000</v>
      </c>
      <c r="M122" s="13">
        <f>'Uscite dettaglio missioni'!JZ123</f>
        <v>105000</v>
      </c>
      <c r="N122" s="13">
        <f>'Uscite dettaglio missioni'!KA123</f>
        <v>98739.73</v>
      </c>
      <c r="O122" s="13">
        <f>'Uscite dettaglio missioni'!KB123</f>
        <v>80000</v>
      </c>
      <c r="P122" s="13">
        <f>'Uscite dettaglio missioni'!KC123</f>
        <v>80000</v>
      </c>
      <c r="Q122" s="13">
        <f>'Uscite dettaglio missioni'!KD123</f>
        <v>85204.91</v>
      </c>
      <c r="R122" s="13">
        <f>'Uscite dettaglio missioni'!KE123</f>
        <v>130000</v>
      </c>
      <c r="S122" s="13">
        <f>'Uscite dettaglio missioni'!KF123</f>
        <v>137962</v>
      </c>
      <c r="T122" s="13">
        <f>'Uscite dettaglio missioni'!KG123</f>
        <v>208360.53</v>
      </c>
      <c r="U122" s="13">
        <f>'Uscite dettaglio missioni'!KH123</f>
        <v>100000</v>
      </c>
      <c r="V122" s="13">
        <f>'Uscite dettaglio missioni'!KI123</f>
        <v>100000</v>
      </c>
      <c r="W122" s="13">
        <f>'Uscite dettaglio missioni'!KJ123</f>
        <v>116300.5</v>
      </c>
      <c r="X122" s="13">
        <f>'Uscite dettaglio missioni'!KK123</f>
        <v>45000</v>
      </c>
      <c r="Y122" s="13">
        <f>'Uscite dettaglio missioni'!KL123</f>
        <v>3250000</v>
      </c>
      <c r="Z122" s="13">
        <f>'Uscite dettaglio missioni'!KM123</f>
        <v>4069960.9</v>
      </c>
      <c r="AA122" s="13">
        <f>'Uscite dettaglio missioni'!KN123</f>
        <v>620000</v>
      </c>
      <c r="AB122" s="13">
        <f>'Uscite dettaglio missioni'!KO123</f>
        <v>790000</v>
      </c>
      <c r="AC122" s="13">
        <v>804677.97</v>
      </c>
      <c r="AD122" s="13">
        <v>804677.97</v>
      </c>
      <c r="AE122" s="13">
        <v>804677.97</v>
      </c>
      <c r="AF122" s="13">
        <f>'Uscite dettaglio missioni'!KR123</f>
        <v>640000</v>
      </c>
      <c r="AG122" s="13">
        <v>804677.97</v>
      </c>
      <c r="AH122" s="13">
        <v>804677.97</v>
      </c>
      <c r="AI122" s="13">
        <v>804677.97</v>
      </c>
      <c r="AJ122" s="13">
        <v>804677.97</v>
      </c>
      <c r="AK122" s="13">
        <v>804677.97</v>
      </c>
      <c r="AL122" s="13">
        <f>'Uscite dettaglio missioni'!KX123</f>
        <v>578732</v>
      </c>
      <c r="AM122" s="13">
        <f>'Uscite dettaglio missioni'!KY123</f>
        <v>636605.77</v>
      </c>
      <c r="AN122" s="13">
        <f>'Uscite dettaglio missioni'!KZ123</f>
        <v>100000</v>
      </c>
      <c r="AO122" s="13">
        <f>'Uscite dettaglio missioni'!LA123</f>
        <v>0</v>
      </c>
      <c r="AP122" s="13">
        <f>'Uscite dettaglio missioni'!LB123</f>
        <v>0</v>
      </c>
    </row>
    <row r="123" spans="1:42" ht="30" x14ac:dyDescent="0.25">
      <c r="A123" s="5">
        <v>6207</v>
      </c>
      <c r="B123" s="9" t="s">
        <v>344</v>
      </c>
      <c r="C123" s="13">
        <f>'Uscite dettaglio missioni'!JP124</f>
        <v>130000</v>
      </c>
      <c r="D123" s="13">
        <f>'Uscite dettaglio missioni'!JQ124</f>
        <v>65000</v>
      </c>
      <c r="E123" s="13">
        <f>'Uscite dettaglio missioni'!JR124</f>
        <v>0</v>
      </c>
      <c r="F123" s="13">
        <f>'Uscite dettaglio missioni'!JS124</f>
        <v>0</v>
      </c>
      <c r="G123" s="13">
        <f>'Uscite dettaglio missioni'!JT124</f>
        <v>0</v>
      </c>
      <c r="H123" s="13">
        <f>'Uscite dettaglio missioni'!JU124</f>
        <v>0</v>
      </c>
      <c r="I123" s="13">
        <f>'Uscite dettaglio missioni'!JV124</f>
        <v>0</v>
      </c>
      <c r="J123" s="13">
        <f>'Uscite dettaglio missioni'!JW124</f>
        <v>0</v>
      </c>
      <c r="K123" s="13">
        <f>'Uscite dettaglio missioni'!JX124</f>
        <v>0</v>
      </c>
      <c r="L123" s="13">
        <f>'Uscite dettaglio missioni'!JY124</f>
        <v>0</v>
      </c>
      <c r="M123" s="13">
        <f>'Uscite dettaglio missioni'!JZ124</f>
        <v>0</v>
      </c>
      <c r="N123" s="13">
        <f>'Uscite dettaglio missioni'!KA124</f>
        <v>0</v>
      </c>
      <c r="O123" s="13">
        <f>'Uscite dettaglio missioni'!KB124</f>
        <v>0</v>
      </c>
      <c r="P123" s="13">
        <f>'Uscite dettaglio missioni'!KC124</f>
        <v>0</v>
      </c>
      <c r="Q123" s="13">
        <f>'Uscite dettaglio missioni'!KD124</f>
        <v>0</v>
      </c>
      <c r="R123" s="13">
        <f>'Uscite dettaglio missioni'!KE124</f>
        <v>0</v>
      </c>
      <c r="S123" s="13">
        <f>'Uscite dettaglio missioni'!KF124</f>
        <v>0</v>
      </c>
      <c r="T123" s="13">
        <f>'Uscite dettaglio missioni'!KG124</f>
        <v>0</v>
      </c>
      <c r="U123" s="13">
        <f>'Uscite dettaglio missioni'!KH124</f>
        <v>0</v>
      </c>
      <c r="V123" s="13">
        <f>'Uscite dettaglio missioni'!KI124</f>
        <v>0</v>
      </c>
      <c r="W123" s="13">
        <f>'Uscite dettaglio missioni'!KJ124</f>
        <v>0</v>
      </c>
      <c r="X123" s="13">
        <f>'Uscite dettaglio missioni'!KK124</f>
        <v>0</v>
      </c>
      <c r="Y123" s="13">
        <f>'Uscite dettaglio missioni'!KL124</f>
        <v>0</v>
      </c>
      <c r="Z123" s="13">
        <f>'Uscite dettaglio missioni'!KM124</f>
        <v>0</v>
      </c>
      <c r="AA123" s="13">
        <f>'Uscite dettaglio missioni'!KN124</f>
        <v>0</v>
      </c>
      <c r="AB123" s="13">
        <f>'Uscite dettaglio missioni'!KO124</f>
        <v>0</v>
      </c>
      <c r="AC123" s="13">
        <f>'Uscite dettaglio missioni'!KO124</f>
        <v>0</v>
      </c>
      <c r="AD123" s="13">
        <f>'Uscite dettaglio missioni'!KP124</f>
        <v>0</v>
      </c>
      <c r="AE123" s="13">
        <f>'Uscite dettaglio missioni'!KQ124</f>
        <v>0</v>
      </c>
      <c r="AF123" s="13">
        <f>'Uscite dettaglio missioni'!KR124</f>
        <v>95000</v>
      </c>
      <c r="AG123" s="13">
        <f>'Uscite dettaglio missioni'!KS124</f>
        <v>17527.36</v>
      </c>
      <c r="AH123" s="13">
        <f>'Uscite dettaglio missioni'!KT124</f>
        <v>20000</v>
      </c>
      <c r="AI123" s="13">
        <f>'Uscite dettaglio missioni'!KU124</f>
        <v>20000</v>
      </c>
      <c r="AJ123" s="13">
        <f>'Uscite dettaglio missioni'!KV124</f>
        <v>0</v>
      </c>
      <c r="AK123" s="13">
        <f>'Uscite dettaglio missioni'!KW124</f>
        <v>0</v>
      </c>
      <c r="AL123" s="13">
        <f>'Uscite dettaglio missioni'!KX124</f>
        <v>0</v>
      </c>
      <c r="AM123" s="13">
        <f>'Uscite dettaglio missioni'!KY124</f>
        <v>0</v>
      </c>
      <c r="AN123" s="13">
        <f>'Uscite dettaglio missioni'!KZ124</f>
        <v>0</v>
      </c>
      <c r="AO123" s="13">
        <f>'Uscite dettaglio missioni'!LA124</f>
        <v>0</v>
      </c>
      <c r="AP123" s="13">
        <f>'Uscite dettaglio missioni'!LB124</f>
        <v>0</v>
      </c>
    </row>
    <row r="124" spans="1:42" ht="20.100000000000001" customHeight="1" x14ac:dyDescent="0.25">
      <c r="A124" s="5">
        <v>7</v>
      </c>
      <c r="B124" s="7" t="s">
        <v>100</v>
      </c>
      <c r="C124" s="11">
        <f>'Uscite dettaglio missioni'!JP125</f>
        <v>6450000</v>
      </c>
      <c r="D124" s="11">
        <f>'Uscite dettaglio missioni'!JQ125</f>
        <v>2454000.1</v>
      </c>
      <c r="E124" s="11">
        <f>'Uscite dettaglio missioni'!JR125</f>
        <v>2303867.9900000002</v>
      </c>
      <c r="F124" s="11">
        <f>'Uscite dettaglio missioni'!JS125</f>
        <v>2201300</v>
      </c>
      <c r="G124" s="11">
        <f>'Uscite dettaglio missioni'!JT125</f>
        <v>2700300</v>
      </c>
      <c r="H124" s="11">
        <f>'Uscite dettaglio missioni'!JU125</f>
        <v>2591711.94</v>
      </c>
      <c r="I124" s="11">
        <f>'Uscite dettaglio missioni'!JV125</f>
        <v>2426961.58</v>
      </c>
      <c r="J124" s="11">
        <f>'Uscite dettaglio missioni'!JW125</f>
        <v>2426977.08</v>
      </c>
      <c r="K124" s="11">
        <f>'Uscite dettaglio missioni'!JX125</f>
        <v>2538092.73</v>
      </c>
      <c r="L124" s="11">
        <f>'Uscite dettaglio missioni'!JY125</f>
        <v>2500000</v>
      </c>
      <c r="M124" s="11">
        <f>'Uscite dettaglio missioni'!JZ125</f>
        <v>2520000</v>
      </c>
      <c r="N124" s="11">
        <f>'Uscite dettaglio missioni'!KA125</f>
        <v>2380660.71</v>
      </c>
      <c r="O124" s="11">
        <f>'Uscite dettaglio missioni'!KB125</f>
        <v>2500000</v>
      </c>
      <c r="P124" s="11">
        <f>'Uscite dettaglio missioni'!KC125</f>
        <v>2661000</v>
      </c>
      <c r="Q124" s="11">
        <f>'Uscite dettaglio missioni'!KD125</f>
        <v>2543772.5499999998</v>
      </c>
      <c r="R124" s="11">
        <f>'Uscite dettaglio missioni'!KE125</f>
        <v>2600000</v>
      </c>
      <c r="S124" s="11">
        <f>'Uscite dettaglio missioni'!KF125</f>
        <v>2129900</v>
      </c>
      <c r="T124" s="11">
        <f>'Uscite dettaglio missioni'!KG125</f>
        <v>2472063.42</v>
      </c>
      <c r="U124" s="11">
        <f>'Uscite dettaglio missioni'!KH125</f>
        <v>2500000</v>
      </c>
      <c r="V124" s="11">
        <f>'Uscite dettaglio missioni'!KI125</f>
        <v>2510300</v>
      </c>
      <c r="W124" s="11">
        <f>'Uscite dettaglio missioni'!KJ125</f>
        <v>2075151.19</v>
      </c>
      <c r="X124" s="11">
        <f>'Uscite dettaglio missioni'!KK125</f>
        <v>2500000</v>
      </c>
      <c r="Y124" s="11">
        <f>'Uscite dettaglio missioni'!KL125</f>
        <v>2500000</v>
      </c>
      <c r="Z124" s="11">
        <f>'Uscite dettaglio missioni'!KM125</f>
        <v>2137006.0299999998</v>
      </c>
      <c r="AA124" s="11">
        <f>'Uscite dettaglio missioni'!KN125</f>
        <v>2400000</v>
      </c>
      <c r="AB124" s="11">
        <f>'Uscite dettaglio missioni'!KO125</f>
        <v>2430000</v>
      </c>
      <c r="AC124" s="11">
        <f>'Uscite dettaglio missioni'!KO125</f>
        <v>2430000</v>
      </c>
      <c r="AD124" s="11">
        <f>'Uscite dettaglio missioni'!KP125</f>
        <v>2273137.6</v>
      </c>
      <c r="AE124" s="11">
        <f>'Uscite dettaglio missioni'!KQ125</f>
        <v>2400000</v>
      </c>
      <c r="AF124" s="11">
        <f>'Uscite dettaglio missioni'!KR125</f>
        <v>2400871.79</v>
      </c>
      <c r="AG124" s="11">
        <f>'Uscite dettaglio missioni'!KS125</f>
        <v>2163182.79</v>
      </c>
      <c r="AH124" s="11">
        <f>'Uscite dettaglio missioni'!KT125</f>
        <v>2400000</v>
      </c>
      <c r="AI124" s="11">
        <f>'Uscite dettaglio missioni'!KU125</f>
        <v>2425436.69</v>
      </c>
      <c r="AJ124" s="11">
        <f>'Uscite dettaglio missioni'!KV125</f>
        <v>2232570.31</v>
      </c>
      <c r="AK124" s="11">
        <f>'Uscite dettaglio missioni'!KW125</f>
        <v>2400000</v>
      </c>
      <c r="AL124" s="11">
        <f>'Uscite dettaglio missioni'!KX125</f>
        <v>2400000</v>
      </c>
      <c r="AM124" s="11">
        <f>'Uscite dettaglio missioni'!KY125</f>
        <v>2284789.54</v>
      </c>
      <c r="AN124" s="11">
        <f>'Uscite dettaglio missioni'!KZ125</f>
        <v>2300000</v>
      </c>
      <c r="AO124" s="11">
        <f>'Uscite dettaglio missioni'!LA125</f>
        <v>0</v>
      </c>
      <c r="AP124" s="11">
        <f>'Uscite dettaglio missioni'!LB125</f>
        <v>0</v>
      </c>
    </row>
    <row r="125" spans="1:42" ht="15" customHeight="1" x14ac:dyDescent="0.25">
      <c r="A125" s="5">
        <v>72</v>
      </c>
      <c r="B125" s="8" t="s">
        <v>67</v>
      </c>
      <c r="C125" s="12">
        <f>'Uscite dettaglio missioni'!JP126</f>
        <v>0</v>
      </c>
      <c r="D125" s="12">
        <f>'Uscite dettaglio missioni'!JQ126</f>
        <v>1728</v>
      </c>
      <c r="E125" s="12">
        <f>'Uscite dettaglio missioni'!JR126</f>
        <v>1728</v>
      </c>
      <c r="F125" s="12">
        <f>'Uscite dettaglio missioni'!JS126</f>
        <v>1300</v>
      </c>
      <c r="G125" s="12">
        <f>'Uscite dettaglio missioni'!JT126</f>
        <v>300</v>
      </c>
      <c r="H125" s="12">
        <f>'Uscite dettaglio missioni'!JU126</f>
        <v>0</v>
      </c>
      <c r="I125" s="12">
        <f>'Uscite dettaglio missioni'!JV126</f>
        <v>300</v>
      </c>
      <c r="J125" s="12">
        <f>'Uscite dettaglio missioni'!JW126</f>
        <v>300</v>
      </c>
      <c r="K125" s="12">
        <f>'Uscite dettaglio missioni'!JX126</f>
        <v>0</v>
      </c>
      <c r="L125" s="12">
        <f>'Uscite dettaglio missioni'!JY126</f>
        <v>0</v>
      </c>
      <c r="M125" s="12">
        <f>'Uscite dettaglio missioni'!JZ126</f>
        <v>0</v>
      </c>
      <c r="N125" s="12">
        <f>'Uscite dettaglio missioni'!KA126</f>
        <v>0</v>
      </c>
      <c r="O125" s="12">
        <f>'Uscite dettaglio missioni'!KB126</f>
        <v>0</v>
      </c>
      <c r="P125" s="12">
        <f>'Uscite dettaglio missioni'!KC126</f>
        <v>0</v>
      </c>
      <c r="Q125" s="12">
        <f>'Uscite dettaglio missioni'!KD126</f>
        <v>0</v>
      </c>
      <c r="R125" s="12">
        <f>'Uscite dettaglio missioni'!KE126</f>
        <v>0</v>
      </c>
      <c r="S125" s="12">
        <f>'Uscite dettaglio missioni'!KF126</f>
        <v>0</v>
      </c>
      <c r="T125" s="12">
        <f>'Uscite dettaglio missioni'!KG126</f>
        <v>0</v>
      </c>
      <c r="U125" s="12">
        <f>'Uscite dettaglio missioni'!KH126</f>
        <v>0</v>
      </c>
      <c r="V125" s="12">
        <f>'Uscite dettaglio missioni'!KI126</f>
        <v>0</v>
      </c>
      <c r="W125" s="12">
        <f>'Uscite dettaglio missioni'!KJ126</f>
        <v>0</v>
      </c>
      <c r="X125" s="12">
        <f>'Uscite dettaglio missioni'!KK126</f>
        <v>0</v>
      </c>
      <c r="Y125" s="12">
        <f>'Uscite dettaglio missioni'!KL126</f>
        <v>0</v>
      </c>
      <c r="Z125" s="12">
        <f>'Uscite dettaglio missioni'!KM126</f>
        <v>0</v>
      </c>
      <c r="AA125" s="12">
        <f>'Uscite dettaglio missioni'!KN126</f>
        <v>0</v>
      </c>
      <c r="AB125" s="12">
        <f>'Uscite dettaglio missioni'!KO126</f>
        <v>0</v>
      </c>
      <c r="AC125" s="12">
        <f>'Uscite dettaglio missioni'!KO126</f>
        <v>0</v>
      </c>
      <c r="AD125" s="12">
        <f>'Uscite dettaglio missioni'!KP126</f>
        <v>0</v>
      </c>
      <c r="AE125" s="12">
        <f>'Uscite dettaglio missioni'!KQ126</f>
        <v>0</v>
      </c>
      <c r="AF125" s="12">
        <f>'Uscite dettaglio missioni'!KR126</f>
        <v>0</v>
      </c>
      <c r="AG125" s="12">
        <f>'Uscite dettaglio missioni'!KS126</f>
        <v>0</v>
      </c>
      <c r="AH125" s="12">
        <f>'Uscite dettaglio missioni'!KT126</f>
        <v>0</v>
      </c>
      <c r="AI125" s="12">
        <f>'Uscite dettaglio missioni'!KU126</f>
        <v>0</v>
      </c>
      <c r="AJ125" s="12">
        <f>'Uscite dettaglio missioni'!KV126</f>
        <v>0</v>
      </c>
      <c r="AK125" s="12">
        <f>'Uscite dettaglio missioni'!KW126</f>
        <v>0</v>
      </c>
      <c r="AL125" s="12">
        <f>'Uscite dettaglio missioni'!KX126</f>
        <v>0</v>
      </c>
      <c r="AM125" s="12">
        <f>'Uscite dettaglio missioni'!KY126</f>
        <v>0</v>
      </c>
      <c r="AN125" s="12">
        <f>'Uscite dettaglio missioni'!KZ126</f>
        <v>0</v>
      </c>
      <c r="AO125" s="12">
        <f>'Uscite dettaglio missioni'!LA126</f>
        <v>0</v>
      </c>
      <c r="AP125" s="12">
        <f>'Uscite dettaglio missioni'!LB126</f>
        <v>0</v>
      </c>
    </row>
    <row r="126" spans="1:42" x14ac:dyDescent="0.25">
      <c r="A126" s="5">
        <v>7200</v>
      </c>
      <c r="B126" s="9" t="s">
        <v>67</v>
      </c>
      <c r="C126" s="13">
        <f>'Uscite dettaglio missioni'!JP127</f>
        <v>0</v>
      </c>
      <c r="D126" s="13">
        <f>'Uscite dettaglio missioni'!JQ127</f>
        <v>1728</v>
      </c>
      <c r="E126" s="13">
        <f>'Uscite dettaglio missioni'!JR127</f>
        <v>1728</v>
      </c>
      <c r="F126" s="13">
        <f>'Uscite dettaglio missioni'!JS127</f>
        <v>1300</v>
      </c>
      <c r="G126" s="13">
        <f>'Uscite dettaglio missioni'!JT127</f>
        <v>300</v>
      </c>
      <c r="H126" s="13">
        <f>'Uscite dettaglio missioni'!JU127</f>
        <v>0</v>
      </c>
      <c r="I126" s="13">
        <f>'Uscite dettaglio missioni'!JV127</f>
        <v>300</v>
      </c>
      <c r="J126" s="13">
        <f>'Uscite dettaglio missioni'!JW127</f>
        <v>300</v>
      </c>
      <c r="K126" s="13">
        <f>'Uscite dettaglio missioni'!JX127</f>
        <v>0</v>
      </c>
      <c r="L126" s="13">
        <f>'Uscite dettaglio missioni'!JY127</f>
        <v>0</v>
      </c>
      <c r="M126" s="13">
        <f>'Uscite dettaglio missioni'!JZ127</f>
        <v>0</v>
      </c>
      <c r="N126" s="13">
        <f>'Uscite dettaglio missioni'!KA127</f>
        <v>0</v>
      </c>
      <c r="O126" s="13">
        <f>'Uscite dettaglio missioni'!KB127</f>
        <v>0</v>
      </c>
      <c r="P126" s="13">
        <f>'Uscite dettaglio missioni'!KC127</f>
        <v>0</v>
      </c>
      <c r="Q126" s="13">
        <f>'Uscite dettaglio missioni'!KD127</f>
        <v>0</v>
      </c>
      <c r="R126" s="13">
        <f>'Uscite dettaglio missioni'!KE127</f>
        <v>0</v>
      </c>
      <c r="S126" s="13">
        <f>'Uscite dettaglio missioni'!KF127</f>
        <v>0</v>
      </c>
      <c r="T126" s="13">
        <f>'Uscite dettaglio missioni'!KG127</f>
        <v>0</v>
      </c>
      <c r="U126" s="13">
        <f>'Uscite dettaglio missioni'!KH127</f>
        <v>0</v>
      </c>
      <c r="V126" s="13">
        <f>'Uscite dettaglio missioni'!KI127</f>
        <v>0</v>
      </c>
      <c r="W126" s="13">
        <f>'Uscite dettaglio missioni'!KJ127</f>
        <v>0</v>
      </c>
      <c r="X126" s="13">
        <f>'Uscite dettaglio missioni'!KK127</f>
        <v>0</v>
      </c>
      <c r="Y126" s="13">
        <f>'Uscite dettaglio missioni'!KL127</f>
        <v>0</v>
      </c>
      <c r="Z126" s="13">
        <f>'Uscite dettaglio missioni'!KM127</f>
        <v>0</v>
      </c>
      <c r="AA126" s="13">
        <f>'Uscite dettaglio missioni'!KN127</f>
        <v>0</v>
      </c>
      <c r="AB126" s="13">
        <f>'Uscite dettaglio missioni'!KO127</f>
        <v>0</v>
      </c>
      <c r="AC126" s="13">
        <f>'Uscite dettaglio missioni'!KO127</f>
        <v>0</v>
      </c>
      <c r="AD126" s="13">
        <f>'Uscite dettaglio missioni'!KP127</f>
        <v>0</v>
      </c>
      <c r="AE126" s="13">
        <f>'Uscite dettaglio missioni'!KQ127</f>
        <v>0</v>
      </c>
      <c r="AF126" s="13">
        <f>'Uscite dettaglio missioni'!KR127</f>
        <v>0</v>
      </c>
      <c r="AG126" s="13">
        <f>'Uscite dettaglio missioni'!KS127</f>
        <v>0</v>
      </c>
      <c r="AH126" s="13">
        <f>'Uscite dettaglio missioni'!KT127</f>
        <v>0</v>
      </c>
      <c r="AI126" s="13">
        <f>'Uscite dettaglio missioni'!KU127</f>
        <v>0</v>
      </c>
      <c r="AJ126" s="13">
        <f>'Uscite dettaglio missioni'!KV127</f>
        <v>0</v>
      </c>
      <c r="AK126" s="13">
        <f>'Uscite dettaglio missioni'!KW127</f>
        <v>0</v>
      </c>
      <c r="AL126" s="13">
        <f>'Uscite dettaglio missioni'!KX127</f>
        <v>0</v>
      </c>
      <c r="AM126" s="13">
        <f>'Uscite dettaglio missioni'!KY127</f>
        <v>0</v>
      </c>
      <c r="AN126" s="13">
        <f>'Uscite dettaglio missioni'!KZ127</f>
        <v>0</v>
      </c>
      <c r="AO126" s="13">
        <f>'Uscite dettaglio missioni'!LA127</f>
        <v>0</v>
      </c>
      <c r="AP126" s="13">
        <f>'Uscite dettaglio missioni'!LB127</f>
        <v>0</v>
      </c>
    </row>
    <row r="127" spans="1:42" ht="15" customHeight="1" x14ac:dyDescent="0.25">
      <c r="A127" s="5">
        <v>73</v>
      </c>
      <c r="B127" s="8" t="s">
        <v>264</v>
      </c>
      <c r="C127" s="12">
        <f>'Uscite dettaglio missioni'!JP128</f>
        <v>0</v>
      </c>
      <c r="D127" s="12">
        <f>'Uscite dettaglio missioni'!JQ128</f>
        <v>0</v>
      </c>
      <c r="E127" s="12">
        <f>'Uscite dettaglio missioni'!JR128</f>
        <v>0</v>
      </c>
      <c r="F127" s="12">
        <f>'Uscite dettaglio missioni'!JS128</f>
        <v>0</v>
      </c>
      <c r="G127" s="12">
        <f>'Uscite dettaglio missioni'!JT128</f>
        <v>0</v>
      </c>
      <c r="H127" s="12">
        <f>'Uscite dettaglio missioni'!JU128</f>
        <v>0</v>
      </c>
      <c r="I127" s="12">
        <f>'Uscite dettaglio missioni'!JV128</f>
        <v>0</v>
      </c>
      <c r="J127" s="12">
        <f>'Uscite dettaglio missioni'!JW128</f>
        <v>0</v>
      </c>
      <c r="K127" s="12">
        <f>'Uscite dettaglio missioni'!JX128</f>
        <v>0</v>
      </c>
      <c r="L127" s="12">
        <f>'Uscite dettaglio missioni'!JY128</f>
        <v>0</v>
      </c>
      <c r="M127" s="12">
        <f>'Uscite dettaglio missioni'!JZ128</f>
        <v>0</v>
      </c>
      <c r="N127" s="12">
        <f>'Uscite dettaglio missioni'!KA128</f>
        <v>0</v>
      </c>
      <c r="O127" s="12">
        <f>'Uscite dettaglio missioni'!KB128</f>
        <v>0</v>
      </c>
      <c r="P127" s="12">
        <f>'Uscite dettaglio missioni'!KC128</f>
        <v>0</v>
      </c>
      <c r="Q127" s="12">
        <f>'Uscite dettaglio missioni'!KD128</f>
        <v>0</v>
      </c>
      <c r="R127" s="12">
        <f>'Uscite dettaglio missioni'!KE128</f>
        <v>0</v>
      </c>
      <c r="S127" s="12">
        <f>'Uscite dettaglio missioni'!KF128</f>
        <v>0</v>
      </c>
      <c r="T127" s="12">
        <f>'Uscite dettaglio missioni'!KG128</f>
        <v>0</v>
      </c>
      <c r="U127" s="12">
        <f>'Uscite dettaglio missioni'!KH128</f>
        <v>0</v>
      </c>
      <c r="V127" s="12">
        <f>'Uscite dettaglio missioni'!KI128</f>
        <v>300</v>
      </c>
      <c r="W127" s="12">
        <f>'Uscite dettaglio missioni'!KJ128</f>
        <v>300</v>
      </c>
      <c r="X127" s="12">
        <f>'Uscite dettaglio missioni'!KK128</f>
        <v>0</v>
      </c>
      <c r="Y127" s="12">
        <f>'Uscite dettaglio missioni'!KL128</f>
        <v>0</v>
      </c>
      <c r="Z127" s="12">
        <f>'Uscite dettaglio missioni'!KM128</f>
        <v>0</v>
      </c>
      <c r="AA127" s="12">
        <f>'Uscite dettaglio missioni'!KN128</f>
        <v>0</v>
      </c>
      <c r="AB127" s="12">
        <f>'Uscite dettaglio missioni'!KO128</f>
        <v>0</v>
      </c>
      <c r="AC127" s="12">
        <f>'Uscite dettaglio missioni'!KO128</f>
        <v>0</v>
      </c>
      <c r="AD127" s="12">
        <f>'Uscite dettaglio missioni'!KP128</f>
        <v>0</v>
      </c>
      <c r="AE127" s="12">
        <f>'Uscite dettaglio missioni'!KQ128</f>
        <v>0</v>
      </c>
      <c r="AF127" s="12">
        <f>'Uscite dettaglio missioni'!KR128</f>
        <v>0</v>
      </c>
      <c r="AG127" s="12">
        <f>'Uscite dettaglio missioni'!KS128</f>
        <v>0</v>
      </c>
      <c r="AH127" s="12">
        <f>'Uscite dettaglio missioni'!KT128</f>
        <v>0</v>
      </c>
      <c r="AI127" s="12">
        <f>'Uscite dettaglio missioni'!KU128</f>
        <v>0</v>
      </c>
      <c r="AJ127" s="12">
        <f>'Uscite dettaglio missioni'!KV128</f>
        <v>0</v>
      </c>
      <c r="AK127" s="12">
        <f>'Uscite dettaglio missioni'!KW128</f>
        <v>0</v>
      </c>
      <c r="AL127" s="12">
        <f>'Uscite dettaglio missioni'!KX128</f>
        <v>0</v>
      </c>
      <c r="AM127" s="12">
        <f>'Uscite dettaglio missioni'!KY128</f>
        <v>0</v>
      </c>
      <c r="AN127" s="12">
        <f>'Uscite dettaglio missioni'!KZ128</f>
        <v>0</v>
      </c>
      <c r="AO127" s="12">
        <f>'Uscite dettaglio missioni'!LA128</f>
        <v>0</v>
      </c>
      <c r="AP127" s="12">
        <f>'Uscite dettaglio missioni'!LB128</f>
        <v>0</v>
      </c>
    </row>
    <row r="128" spans="1:42" x14ac:dyDescent="0.25">
      <c r="A128" s="5">
        <v>7300</v>
      </c>
      <c r="B128" s="9" t="s">
        <v>266</v>
      </c>
      <c r="C128" s="13">
        <f>'Uscite dettaglio missioni'!JP129</f>
        <v>0</v>
      </c>
      <c r="D128" s="13">
        <f>'Uscite dettaglio missioni'!JQ129</f>
        <v>0</v>
      </c>
      <c r="E128" s="13">
        <f>'Uscite dettaglio missioni'!JR129</f>
        <v>0</v>
      </c>
      <c r="F128" s="13">
        <f>'Uscite dettaglio missioni'!JS129</f>
        <v>0</v>
      </c>
      <c r="G128" s="13">
        <f>'Uscite dettaglio missioni'!JT129</f>
        <v>0</v>
      </c>
      <c r="H128" s="13">
        <f>'Uscite dettaglio missioni'!JU129</f>
        <v>0</v>
      </c>
      <c r="I128" s="13">
        <f>'Uscite dettaglio missioni'!JV129</f>
        <v>0</v>
      </c>
      <c r="J128" s="13">
        <f>'Uscite dettaglio missioni'!JW129</f>
        <v>0</v>
      </c>
      <c r="K128" s="13">
        <f>'Uscite dettaglio missioni'!JX129</f>
        <v>0</v>
      </c>
      <c r="L128" s="13">
        <f>'Uscite dettaglio missioni'!JY129</f>
        <v>0</v>
      </c>
      <c r="M128" s="13">
        <f>'Uscite dettaglio missioni'!JZ129</f>
        <v>0</v>
      </c>
      <c r="N128" s="13">
        <f>'Uscite dettaglio missioni'!KA129</f>
        <v>0</v>
      </c>
      <c r="O128" s="13">
        <f>'Uscite dettaglio missioni'!KB129</f>
        <v>0</v>
      </c>
      <c r="P128" s="13">
        <f>'Uscite dettaglio missioni'!KC129</f>
        <v>0</v>
      </c>
      <c r="Q128" s="13">
        <f>'Uscite dettaglio missioni'!KD129</f>
        <v>0</v>
      </c>
      <c r="R128" s="13">
        <f>'Uscite dettaglio missioni'!KE129</f>
        <v>0</v>
      </c>
      <c r="S128" s="13">
        <f>'Uscite dettaglio missioni'!KF129</f>
        <v>0</v>
      </c>
      <c r="T128" s="13">
        <f>'Uscite dettaglio missioni'!KG129</f>
        <v>0</v>
      </c>
      <c r="U128" s="13">
        <f>'Uscite dettaglio missioni'!KH129</f>
        <v>0</v>
      </c>
      <c r="V128" s="13">
        <f>'Uscite dettaglio missioni'!KI129</f>
        <v>300</v>
      </c>
      <c r="W128" s="13">
        <f>'Uscite dettaglio missioni'!KJ129</f>
        <v>300</v>
      </c>
      <c r="X128" s="13">
        <f>'Uscite dettaglio missioni'!KK129</f>
        <v>0</v>
      </c>
      <c r="Y128" s="13">
        <f>'Uscite dettaglio missioni'!KL129</f>
        <v>0</v>
      </c>
      <c r="Z128" s="13">
        <f>'Uscite dettaglio missioni'!KM129</f>
        <v>0</v>
      </c>
      <c r="AA128" s="13">
        <f>'Uscite dettaglio missioni'!KN129</f>
        <v>0</v>
      </c>
      <c r="AB128" s="13">
        <f>'Uscite dettaglio missioni'!KO129</f>
        <v>0</v>
      </c>
      <c r="AC128" s="13">
        <f>'Uscite dettaglio missioni'!KO129</f>
        <v>0</v>
      </c>
      <c r="AD128" s="13">
        <f>'Uscite dettaglio missioni'!KP129</f>
        <v>0</v>
      </c>
      <c r="AE128" s="13">
        <f>'Uscite dettaglio missioni'!KQ129</f>
        <v>0</v>
      </c>
      <c r="AF128" s="13">
        <f>'Uscite dettaglio missioni'!KR129</f>
        <v>0</v>
      </c>
      <c r="AG128" s="13">
        <f>'Uscite dettaglio missioni'!KS129</f>
        <v>0</v>
      </c>
      <c r="AH128" s="13">
        <f>'Uscite dettaglio missioni'!KT129</f>
        <v>0</v>
      </c>
      <c r="AI128" s="13">
        <f>'Uscite dettaglio missioni'!KU129</f>
        <v>0</v>
      </c>
      <c r="AJ128" s="13">
        <f>'Uscite dettaglio missioni'!KV129</f>
        <v>0</v>
      </c>
      <c r="AK128" s="13">
        <f>'Uscite dettaglio missioni'!KW129</f>
        <v>0</v>
      </c>
      <c r="AL128" s="13">
        <f>'Uscite dettaglio missioni'!KX129</f>
        <v>0</v>
      </c>
      <c r="AM128" s="13">
        <f>'Uscite dettaglio missioni'!KY129</f>
        <v>0</v>
      </c>
      <c r="AN128" s="13">
        <f>'Uscite dettaglio missioni'!KZ129</f>
        <v>0</v>
      </c>
      <c r="AO128" s="13">
        <f>'Uscite dettaglio missioni'!LA129</f>
        <v>0</v>
      </c>
      <c r="AP128" s="13">
        <f>'Uscite dettaglio missioni'!LB129</f>
        <v>0</v>
      </c>
    </row>
    <row r="129" spans="1:42" ht="15" customHeight="1" x14ac:dyDescent="0.25">
      <c r="A129" s="5">
        <v>74</v>
      </c>
      <c r="B129" s="8" t="s">
        <v>101</v>
      </c>
      <c r="C129" s="12">
        <f>'Uscite dettaglio missioni'!JP130</f>
        <v>4120000</v>
      </c>
      <c r="D129" s="12">
        <f>'Uscite dettaglio missioni'!JQ130</f>
        <v>121357.9</v>
      </c>
      <c r="E129" s="12">
        <f>'Uscite dettaglio missioni'!JR130</f>
        <v>5000</v>
      </c>
      <c r="F129" s="12">
        <f>'Uscite dettaglio missioni'!JS130</f>
        <v>0</v>
      </c>
      <c r="G129" s="12">
        <f>'Uscite dettaglio missioni'!JT130</f>
        <v>0</v>
      </c>
      <c r="H129" s="12">
        <f>'Uscite dettaglio missioni'!JU130</f>
        <v>0</v>
      </c>
      <c r="I129" s="12">
        <f>'Uscite dettaglio missioni'!JV130</f>
        <v>0</v>
      </c>
      <c r="J129" s="12">
        <f>'Uscite dettaglio missioni'!JW130</f>
        <v>0</v>
      </c>
      <c r="K129" s="12">
        <f>'Uscite dettaglio missioni'!JX130</f>
        <v>0</v>
      </c>
      <c r="L129" s="12">
        <f>'Uscite dettaglio missioni'!JY130</f>
        <v>0</v>
      </c>
      <c r="M129" s="12">
        <f>'Uscite dettaglio missioni'!JZ130</f>
        <v>20000</v>
      </c>
      <c r="N129" s="12">
        <f>'Uscite dettaglio missioni'!KA130</f>
        <v>20000</v>
      </c>
      <c r="O129" s="12">
        <f>'Uscite dettaglio missioni'!KB130</f>
        <v>0</v>
      </c>
      <c r="P129" s="12">
        <f>'Uscite dettaglio missioni'!KC130</f>
        <v>161000</v>
      </c>
      <c r="Q129" s="12">
        <f>'Uscite dettaglio missioni'!KD130</f>
        <v>97000</v>
      </c>
      <c r="R129" s="12">
        <f>'Uscite dettaglio missioni'!KE130</f>
        <v>100000</v>
      </c>
      <c r="S129" s="12">
        <f>'Uscite dettaglio missioni'!KF130</f>
        <v>129900</v>
      </c>
      <c r="T129" s="12">
        <f>'Uscite dettaglio missioni'!KG130</f>
        <v>129900</v>
      </c>
      <c r="U129" s="12">
        <f>'Uscite dettaglio missioni'!KH130</f>
        <v>0</v>
      </c>
      <c r="V129" s="12">
        <f>'Uscite dettaglio missioni'!KI130</f>
        <v>10000</v>
      </c>
      <c r="W129" s="12">
        <f>'Uscite dettaglio missioni'!KJ130</f>
        <v>10000</v>
      </c>
      <c r="X129" s="12">
        <f>'Uscite dettaglio missioni'!KK130</f>
        <v>0</v>
      </c>
      <c r="Y129" s="12">
        <f>'Uscite dettaglio missioni'!KL130</f>
        <v>0</v>
      </c>
      <c r="Z129" s="12">
        <f>'Uscite dettaglio missioni'!KM130</f>
        <v>0</v>
      </c>
      <c r="AA129" s="12">
        <f>'Uscite dettaglio missioni'!KN130</f>
        <v>0</v>
      </c>
      <c r="AB129" s="12">
        <f>'Uscite dettaglio missioni'!KO130</f>
        <v>0</v>
      </c>
      <c r="AC129" s="12">
        <f>'Uscite dettaglio missioni'!KO130</f>
        <v>0</v>
      </c>
      <c r="AD129" s="12">
        <f>'Uscite dettaglio missioni'!KP130</f>
        <v>0</v>
      </c>
      <c r="AE129" s="12">
        <f>'Uscite dettaglio missioni'!KQ130</f>
        <v>0</v>
      </c>
      <c r="AF129" s="12">
        <f>'Uscite dettaglio missioni'!KR130</f>
        <v>0</v>
      </c>
      <c r="AG129" s="12">
        <f>'Uscite dettaglio missioni'!KS130</f>
        <v>0</v>
      </c>
      <c r="AH129" s="12">
        <f>'Uscite dettaglio missioni'!KT130</f>
        <v>0</v>
      </c>
      <c r="AI129" s="12">
        <f>'Uscite dettaglio missioni'!KU130</f>
        <v>0</v>
      </c>
      <c r="AJ129" s="12">
        <f>'Uscite dettaglio missioni'!KV130</f>
        <v>0</v>
      </c>
      <c r="AK129" s="12">
        <f>'Uscite dettaglio missioni'!KW130</f>
        <v>0</v>
      </c>
      <c r="AL129" s="12">
        <f>'Uscite dettaglio missioni'!KX130</f>
        <v>0</v>
      </c>
      <c r="AM129" s="12">
        <f>'Uscite dettaglio missioni'!KY130</f>
        <v>75400</v>
      </c>
      <c r="AN129" s="12">
        <f>'Uscite dettaglio missioni'!KZ130</f>
        <v>0</v>
      </c>
      <c r="AO129" s="12">
        <f>'Uscite dettaglio missioni'!LA130</f>
        <v>0</v>
      </c>
      <c r="AP129" s="12">
        <f>'Uscite dettaglio missioni'!LB130</f>
        <v>0</v>
      </c>
    </row>
    <row r="130" spans="1:42" x14ac:dyDescent="0.25">
      <c r="A130" s="5">
        <v>7404</v>
      </c>
      <c r="B130" s="9" t="s">
        <v>265</v>
      </c>
      <c r="C130" s="13">
        <f>'Uscite dettaglio missioni'!JP131</f>
        <v>4000000</v>
      </c>
      <c r="D130" s="13">
        <f>'Uscite dettaglio missioni'!JQ131</f>
        <v>0</v>
      </c>
      <c r="E130" s="13">
        <f>'Uscite dettaglio missioni'!JR131</f>
        <v>0</v>
      </c>
      <c r="F130" s="13">
        <f>'Uscite dettaglio missioni'!JS131</f>
        <v>0</v>
      </c>
      <c r="G130" s="13">
        <f>'Uscite dettaglio missioni'!JT131</f>
        <v>0</v>
      </c>
      <c r="H130" s="13">
        <f>'Uscite dettaglio missioni'!JU131</f>
        <v>0</v>
      </c>
      <c r="I130" s="13">
        <f>'Uscite dettaglio missioni'!JV131</f>
        <v>0</v>
      </c>
      <c r="J130" s="13">
        <f>'Uscite dettaglio missioni'!JW131</f>
        <v>0</v>
      </c>
      <c r="K130" s="13">
        <f>'Uscite dettaglio missioni'!JX131</f>
        <v>0</v>
      </c>
      <c r="L130" s="13">
        <f>'Uscite dettaglio missioni'!JY131</f>
        <v>0</v>
      </c>
      <c r="M130" s="13">
        <f>'Uscite dettaglio missioni'!JZ131</f>
        <v>0</v>
      </c>
      <c r="N130" s="13">
        <f>'Uscite dettaglio missioni'!KA131</f>
        <v>0</v>
      </c>
      <c r="O130" s="13">
        <f>'Uscite dettaglio missioni'!KB131</f>
        <v>0</v>
      </c>
      <c r="P130" s="13">
        <f>'Uscite dettaglio missioni'!KC131</f>
        <v>0</v>
      </c>
      <c r="Q130" s="13">
        <f>'Uscite dettaglio missioni'!KD131</f>
        <v>0</v>
      </c>
      <c r="R130" s="13">
        <f>'Uscite dettaglio missioni'!KE131</f>
        <v>0</v>
      </c>
      <c r="S130" s="13">
        <f>'Uscite dettaglio missioni'!KF131</f>
        <v>0</v>
      </c>
      <c r="T130" s="13">
        <f>'Uscite dettaglio missioni'!KG131</f>
        <v>0</v>
      </c>
      <c r="U130" s="13">
        <f>'Uscite dettaglio missioni'!KH131</f>
        <v>0</v>
      </c>
      <c r="V130" s="13">
        <f>'Uscite dettaglio missioni'!KI131</f>
        <v>0</v>
      </c>
      <c r="W130" s="13">
        <f>'Uscite dettaglio missioni'!KJ131</f>
        <v>0</v>
      </c>
      <c r="X130" s="13">
        <f>'Uscite dettaglio missioni'!KK131</f>
        <v>0</v>
      </c>
      <c r="Y130" s="13">
        <f>'Uscite dettaglio missioni'!KL131</f>
        <v>0</v>
      </c>
      <c r="Z130" s="13">
        <f>'Uscite dettaglio missioni'!KM131</f>
        <v>0</v>
      </c>
      <c r="AA130" s="13">
        <f>'Uscite dettaglio missioni'!KN131</f>
        <v>0</v>
      </c>
      <c r="AB130" s="13">
        <f>'Uscite dettaglio missioni'!KO131</f>
        <v>0</v>
      </c>
      <c r="AC130" s="13">
        <f>'Uscite dettaglio missioni'!KO131</f>
        <v>0</v>
      </c>
      <c r="AD130" s="13">
        <f>'Uscite dettaglio missioni'!KP131</f>
        <v>0</v>
      </c>
      <c r="AE130" s="13">
        <f>'Uscite dettaglio missioni'!KQ131</f>
        <v>0</v>
      </c>
      <c r="AF130" s="13">
        <f>'Uscite dettaglio missioni'!KR131</f>
        <v>0</v>
      </c>
      <c r="AG130" s="13">
        <f>'Uscite dettaglio missioni'!KS131</f>
        <v>0</v>
      </c>
      <c r="AH130" s="13">
        <f>'Uscite dettaglio missioni'!KT131</f>
        <v>0</v>
      </c>
      <c r="AI130" s="13">
        <f>'Uscite dettaglio missioni'!KU131</f>
        <v>0</v>
      </c>
      <c r="AJ130" s="13">
        <f>'Uscite dettaglio missioni'!KV131</f>
        <v>0</v>
      </c>
      <c r="AK130" s="13">
        <f>'Uscite dettaglio missioni'!KW131</f>
        <v>0</v>
      </c>
      <c r="AL130" s="13">
        <f>'Uscite dettaglio missioni'!KX131</f>
        <v>0</v>
      </c>
      <c r="AM130" s="13">
        <f>'Uscite dettaglio missioni'!KY131</f>
        <v>0</v>
      </c>
      <c r="AN130" s="13">
        <f>'Uscite dettaglio missioni'!KZ131</f>
        <v>0</v>
      </c>
      <c r="AO130" s="13">
        <f>'Uscite dettaglio missioni'!LA131</f>
        <v>0</v>
      </c>
      <c r="AP130" s="13">
        <f>'Uscite dettaglio missioni'!LB131</f>
        <v>0</v>
      </c>
    </row>
    <row r="131" spans="1:42" x14ac:dyDescent="0.25">
      <c r="A131" s="5">
        <v>7405</v>
      </c>
      <c r="B131" s="9" t="s">
        <v>68</v>
      </c>
      <c r="C131" s="13">
        <f>'Uscite dettaglio missioni'!JP132</f>
        <v>120000</v>
      </c>
      <c r="D131" s="13">
        <f>'Uscite dettaglio missioni'!JQ132</f>
        <v>121357.9</v>
      </c>
      <c r="E131" s="13">
        <f>'Uscite dettaglio missioni'!JR132</f>
        <v>5000</v>
      </c>
      <c r="F131" s="13">
        <f>'Uscite dettaglio missioni'!JS132</f>
        <v>0</v>
      </c>
      <c r="G131" s="13">
        <f>'Uscite dettaglio missioni'!JT132</f>
        <v>0</v>
      </c>
      <c r="H131" s="13">
        <f>'Uscite dettaglio missioni'!JU132</f>
        <v>0</v>
      </c>
      <c r="I131" s="13">
        <f>'Uscite dettaglio missioni'!JV132</f>
        <v>0</v>
      </c>
      <c r="J131" s="13">
        <f>'Uscite dettaglio missioni'!JW132</f>
        <v>0</v>
      </c>
      <c r="K131" s="13">
        <f>'Uscite dettaglio missioni'!JX132</f>
        <v>0</v>
      </c>
      <c r="L131" s="13">
        <f>'Uscite dettaglio missioni'!JY132</f>
        <v>0</v>
      </c>
      <c r="M131" s="13">
        <f>'Uscite dettaglio missioni'!JZ132</f>
        <v>20000</v>
      </c>
      <c r="N131" s="13">
        <f>'Uscite dettaglio missioni'!KA132</f>
        <v>20000</v>
      </c>
      <c r="O131" s="13">
        <f>'Uscite dettaglio missioni'!KB132</f>
        <v>0</v>
      </c>
      <c r="P131" s="13">
        <f>'Uscite dettaglio missioni'!KC132</f>
        <v>161000</v>
      </c>
      <c r="Q131" s="13">
        <f>'Uscite dettaglio missioni'!KD132</f>
        <v>97000</v>
      </c>
      <c r="R131" s="13">
        <f>'Uscite dettaglio missioni'!KE132</f>
        <v>100000</v>
      </c>
      <c r="S131" s="13">
        <f>'Uscite dettaglio missioni'!KF132</f>
        <v>129900</v>
      </c>
      <c r="T131" s="13">
        <f>'Uscite dettaglio missioni'!KG132</f>
        <v>129900</v>
      </c>
      <c r="U131" s="13">
        <f>'Uscite dettaglio missioni'!KH132</f>
        <v>0</v>
      </c>
      <c r="V131" s="13">
        <f>'Uscite dettaglio missioni'!KI132</f>
        <v>10000</v>
      </c>
      <c r="W131" s="13">
        <f>'Uscite dettaglio missioni'!KJ132</f>
        <v>10000</v>
      </c>
      <c r="X131" s="13">
        <f>'Uscite dettaglio missioni'!KK132</f>
        <v>0</v>
      </c>
      <c r="Y131" s="13">
        <f>'Uscite dettaglio missioni'!KL132</f>
        <v>0</v>
      </c>
      <c r="Z131" s="13">
        <f>'Uscite dettaglio missioni'!KM132</f>
        <v>0</v>
      </c>
      <c r="AA131" s="13">
        <f>'Uscite dettaglio missioni'!KN132</f>
        <v>0</v>
      </c>
      <c r="AB131" s="13">
        <f>'Uscite dettaglio missioni'!KO132</f>
        <v>0</v>
      </c>
      <c r="AC131" s="13">
        <f>'Uscite dettaglio missioni'!KO132</f>
        <v>0</v>
      </c>
      <c r="AD131" s="13">
        <f>'Uscite dettaglio missioni'!KP132</f>
        <v>0</v>
      </c>
      <c r="AE131" s="13">
        <f>'Uscite dettaglio missioni'!KQ132</f>
        <v>0</v>
      </c>
      <c r="AF131" s="13">
        <f>'Uscite dettaglio missioni'!KR132</f>
        <v>0</v>
      </c>
      <c r="AG131" s="13">
        <f>'Uscite dettaglio missioni'!KS132</f>
        <v>0</v>
      </c>
      <c r="AH131" s="13">
        <f>'Uscite dettaglio missioni'!KT132</f>
        <v>0</v>
      </c>
      <c r="AI131" s="13">
        <f>'Uscite dettaglio missioni'!KU132</f>
        <v>0</v>
      </c>
      <c r="AJ131" s="13">
        <f>'Uscite dettaglio missioni'!KV132</f>
        <v>0</v>
      </c>
      <c r="AK131" s="13">
        <f>'Uscite dettaglio missioni'!KW132</f>
        <v>0</v>
      </c>
      <c r="AL131" s="13">
        <f>'Uscite dettaglio missioni'!KX132</f>
        <v>0</v>
      </c>
      <c r="AM131" s="13">
        <f>'Uscite dettaglio missioni'!KY132</f>
        <v>75400</v>
      </c>
      <c r="AN131" s="13">
        <f>'Uscite dettaglio missioni'!KZ132</f>
        <v>0</v>
      </c>
      <c r="AO131" s="13">
        <f>'Uscite dettaglio missioni'!LA132</f>
        <v>0</v>
      </c>
      <c r="AP131" s="13">
        <f>'Uscite dettaglio missioni'!LB132</f>
        <v>0</v>
      </c>
    </row>
    <row r="132" spans="1:42" ht="15" customHeight="1" x14ac:dyDescent="0.25">
      <c r="A132" s="5">
        <v>75</v>
      </c>
      <c r="B132" s="8" t="s">
        <v>69</v>
      </c>
      <c r="C132" s="12">
        <f>'Uscite dettaglio missioni'!JP133</f>
        <v>2330000</v>
      </c>
      <c r="D132" s="12">
        <f>'Uscite dettaglio missioni'!JQ133</f>
        <v>2330914.2000000002</v>
      </c>
      <c r="E132" s="12">
        <f>'Uscite dettaglio missioni'!JR133</f>
        <v>2297139.9900000002</v>
      </c>
      <c r="F132" s="12">
        <f>'Uscite dettaglio missioni'!JS133</f>
        <v>2200000</v>
      </c>
      <c r="G132" s="12">
        <f>'Uscite dettaglio missioni'!JT133</f>
        <v>2700000</v>
      </c>
      <c r="H132" s="12">
        <f>'Uscite dettaglio missioni'!JU133</f>
        <v>2591711.94</v>
      </c>
      <c r="I132" s="12">
        <f>'Uscite dettaglio missioni'!JV133</f>
        <v>2426661.58</v>
      </c>
      <c r="J132" s="12">
        <f>'Uscite dettaglio missioni'!JW133</f>
        <v>2426677.08</v>
      </c>
      <c r="K132" s="12">
        <f>'Uscite dettaglio missioni'!JX133</f>
        <v>2538092.73</v>
      </c>
      <c r="L132" s="12">
        <f>'Uscite dettaglio missioni'!JY133</f>
        <v>2500000</v>
      </c>
      <c r="M132" s="12">
        <f>'Uscite dettaglio missioni'!JZ133</f>
        <v>2500000</v>
      </c>
      <c r="N132" s="12">
        <f>'Uscite dettaglio missioni'!KA133</f>
        <v>2360660.71</v>
      </c>
      <c r="O132" s="12">
        <f>'Uscite dettaglio missioni'!KB133</f>
        <v>2500000</v>
      </c>
      <c r="P132" s="12">
        <f>'Uscite dettaglio missioni'!KC133</f>
        <v>2500000</v>
      </c>
      <c r="Q132" s="12">
        <f>'Uscite dettaglio missioni'!KD133</f>
        <v>2446772.5499999998</v>
      </c>
      <c r="R132" s="12">
        <f>'Uscite dettaglio missioni'!KE133</f>
        <v>2500000</v>
      </c>
      <c r="S132" s="12">
        <f>'Uscite dettaglio missioni'!KF133</f>
        <v>2000000</v>
      </c>
      <c r="T132" s="12">
        <f>'Uscite dettaglio missioni'!KG133</f>
        <v>2342163.42</v>
      </c>
      <c r="U132" s="12">
        <f>'Uscite dettaglio missioni'!KH133</f>
        <v>2500000</v>
      </c>
      <c r="V132" s="12">
        <f>'Uscite dettaglio missioni'!KI133</f>
        <v>2500000</v>
      </c>
      <c r="W132" s="12">
        <f>'Uscite dettaglio missioni'!KJ133</f>
        <v>2064851.19</v>
      </c>
      <c r="X132" s="12">
        <f>'Uscite dettaglio missioni'!KK133</f>
        <v>2500000</v>
      </c>
      <c r="Y132" s="12">
        <f>'Uscite dettaglio missioni'!KL133</f>
        <v>2500000</v>
      </c>
      <c r="Z132" s="12">
        <f>'Uscite dettaglio missioni'!KM133</f>
        <v>2137006.0299999998</v>
      </c>
      <c r="AA132" s="12">
        <f>'Uscite dettaglio missioni'!KN133</f>
        <v>2400000</v>
      </c>
      <c r="AB132" s="12">
        <f>'Uscite dettaglio missioni'!KO133</f>
        <v>2430000</v>
      </c>
      <c r="AC132" s="12">
        <f>'Uscite dettaglio missioni'!KO133</f>
        <v>2430000</v>
      </c>
      <c r="AD132" s="12">
        <f>'Uscite dettaglio missioni'!KP133</f>
        <v>2273137.6</v>
      </c>
      <c r="AE132" s="12">
        <f>'Uscite dettaglio missioni'!KQ133</f>
        <v>2400000</v>
      </c>
      <c r="AF132" s="12">
        <f>'Uscite dettaglio missioni'!KR133</f>
        <v>2400871.79</v>
      </c>
      <c r="AG132" s="12">
        <f>'Uscite dettaglio missioni'!KS133</f>
        <v>2163182.79</v>
      </c>
      <c r="AH132" s="12">
        <f>'Uscite dettaglio missioni'!KT133</f>
        <v>2400000</v>
      </c>
      <c r="AI132" s="12">
        <f>'Uscite dettaglio missioni'!KU133</f>
        <v>2425436.69</v>
      </c>
      <c r="AJ132" s="12">
        <f>'Uscite dettaglio missioni'!KV133</f>
        <v>2232570.31</v>
      </c>
      <c r="AK132" s="12">
        <f>'Uscite dettaglio missioni'!KW133</f>
        <v>2400000</v>
      </c>
      <c r="AL132" s="12">
        <f>'Uscite dettaglio missioni'!KX133</f>
        <v>2400000</v>
      </c>
      <c r="AM132" s="12">
        <f>'Uscite dettaglio missioni'!KY133</f>
        <v>2209389.54</v>
      </c>
      <c r="AN132" s="12">
        <f>'Uscite dettaglio missioni'!KZ133</f>
        <v>2300000</v>
      </c>
      <c r="AO132" s="12">
        <f>'Uscite dettaglio missioni'!LA133</f>
        <v>0</v>
      </c>
      <c r="AP132" s="12">
        <f>'Uscite dettaglio missioni'!LB133</f>
        <v>0</v>
      </c>
    </row>
    <row r="133" spans="1:42" x14ac:dyDescent="0.25">
      <c r="A133" s="5">
        <v>7500</v>
      </c>
      <c r="B133" s="9" t="s">
        <v>69</v>
      </c>
      <c r="C133" s="13">
        <f>'Uscite dettaglio missioni'!JP134</f>
        <v>2330000</v>
      </c>
      <c r="D133" s="13">
        <f>'Uscite dettaglio missioni'!JQ134</f>
        <v>2330914.2000000002</v>
      </c>
      <c r="E133" s="13">
        <f>'Uscite dettaglio missioni'!JR134</f>
        <v>2297139.9900000002</v>
      </c>
      <c r="F133" s="13">
        <f>'Uscite dettaglio missioni'!JS134</f>
        <v>2200000</v>
      </c>
      <c r="G133" s="13">
        <f>'Uscite dettaglio missioni'!JT134</f>
        <v>2700000</v>
      </c>
      <c r="H133" s="13">
        <f>'Uscite dettaglio missioni'!JU134</f>
        <v>2591711.94</v>
      </c>
      <c r="I133" s="13">
        <f>'Uscite dettaglio missioni'!JV134</f>
        <v>2426661.58</v>
      </c>
      <c r="J133" s="13">
        <f>'Uscite dettaglio missioni'!JW134</f>
        <v>2426677.08</v>
      </c>
      <c r="K133" s="13">
        <f>'Uscite dettaglio missioni'!JX134</f>
        <v>2538092.73</v>
      </c>
      <c r="L133" s="13">
        <f>'Uscite dettaglio missioni'!JY134</f>
        <v>2500000</v>
      </c>
      <c r="M133" s="13">
        <f>'Uscite dettaglio missioni'!JZ134</f>
        <v>2500000</v>
      </c>
      <c r="N133" s="13">
        <f>'Uscite dettaglio missioni'!KA134</f>
        <v>2360660.71</v>
      </c>
      <c r="O133" s="13">
        <f>'Uscite dettaglio missioni'!KB134</f>
        <v>2500000</v>
      </c>
      <c r="P133" s="13">
        <f>'Uscite dettaglio missioni'!KC134</f>
        <v>2500000</v>
      </c>
      <c r="Q133" s="13">
        <f>'Uscite dettaglio missioni'!KD134</f>
        <v>2446772.5499999998</v>
      </c>
      <c r="R133" s="13">
        <f>'Uscite dettaglio missioni'!KE134</f>
        <v>2500000</v>
      </c>
      <c r="S133" s="13">
        <f>'Uscite dettaglio missioni'!KF134</f>
        <v>2000000</v>
      </c>
      <c r="T133" s="13">
        <f>'Uscite dettaglio missioni'!KG134</f>
        <v>2342163.42</v>
      </c>
      <c r="U133" s="13">
        <f>'Uscite dettaglio missioni'!KH134</f>
        <v>2500000</v>
      </c>
      <c r="V133" s="13">
        <f>'Uscite dettaglio missioni'!KI134</f>
        <v>2500000</v>
      </c>
      <c r="W133" s="13">
        <f>'Uscite dettaglio missioni'!KJ134</f>
        <v>2064851.19</v>
      </c>
      <c r="X133" s="13">
        <f>'Uscite dettaglio missioni'!KK134</f>
        <v>2500000</v>
      </c>
      <c r="Y133" s="13">
        <f>'Uscite dettaglio missioni'!KL134</f>
        <v>2500000</v>
      </c>
      <c r="Z133" s="13">
        <f>'Uscite dettaglio missioni'!KM134</f>
        <v>2137006.0299999998</v>
      </c>
      <c r="AA133" s="13">
        <f>'Uscite dettaglio missioni'!KN134</f>
        <v>2400000</v>
      </c>
      <c r="AB133" s="13">
        <f>'Uscite dettaglio missioni'!KO134</f>
        <v>2430000</v>
      </c>
      <c r="AC133" s="13">
        <v>2273137.6</v>
      </c>
      <c r="AD133" s="13">
        <v>2273137.6</v>
      </c>
      <c r="AE133" s="13">
        <v>2273137.6</v>
      </c>
      <c r="AF133" s="13">
        <f>'Uscite dettaglio missioni'!KR134</f>
        <v>2400871.79</v>
      </c>
      <c r="AG133" s="13">
        <v>2273137.6</v>
      </c>
      <c r="AH133" s="13">
        <v>2273137.6</v>
      </c>
      <c r="AI133" s="13">
        <v>2273137.6</v>
      </c>
      <c r="AJ133" s="13">
        <v>2273137.6</v>
      </c>
      <c r="AK133" s="13">
        <v>2273137.6</v>
      </c>
      <c r="AL133" s="13">
        <f>'Uscite dettaglio missioni'!KX134</f>
        <v>2400000</v>
      </c>
      <c r="AM133" s="13">
        <f>'Uscite dettaglio missioni'!KY134</f>
        <v>2209389.54</v>
      </c>
      <c r="AN133" s="13">
        <f>'Uscite dettaglio missioni'!KZ134</f>
        <v>2300000</v>
      </c>
      <c r="AO133" s="13">
        <f>'Uscite dettaglio missioni'!LA134</f>
        <v>0</v>
      </c>
      <c r="AP133" s="13">
        <f>'Uscite dettaglio missioni'!LB134</f>
        <v>0</v>
      </c>
    </row>
    <row r="134" spans="1:42" ht="20.100000000000001" customHeight="1" x14ac:dyDescent="0.25">
      <c r="A134" s="5">
        <v>8</v>
      </c>
      <c r="B134" s="7" t="s">
        <v>253</v>
      </c>
      <c r="C134" s="11">
        <f>'Uscite dettaglio missioni'!JP135</f>
        <v>0</v>
      </c>
      <c r="D134" s="11">
        <f>'Uscite dettaglio missioni'!JQ135</f>
        <v>0</v>
      </c>
      <c r="E134" s="11">
        <f>'Uscite dettaglio missioni'!JR135</f>
        <v>0</v>
      </c>
      <c r="F134" s="11">
        <f>'Uscite dettaglio missioni'!JS135</f>
        <v>0</v>
      </c>
      <c r="G134" s="11">
        <f>'Uscite dettaglio missioni'!JT135</f>
        <v>0</v>
      </c>
      <c r="H134" s="11">
        <f>'Uscite dettaglio missioni'!JU135</f>
        <v>0</v>
      </c>
      <c r="I134" s="11">
        <f>'Uscite dettaglio missioni'!JV135</f>
        <v>0</v>
      </c>
      <c r="J134" s="11">
        <f>'Uscite dettaglio missioni'!JW135</f>
        <v>0</v>
      </c>
      <c r="K134" s="11">
        <f>'Uscite dettaglio missioni'!JX135</f>
        <v>0</v>
      </c>
      <c r="L134" s="11">
        <f>'Uscite dettaglio missioni'!JY135</f>
        <v>0</v>
      </c>
      <c r="M134" s="11">
        <f>'Uscite dettaglio missioni'!JZ135</f>
        <v>0</v>
      </c>
      <c r="N134" s="11">
        <f>'Uscite dettaglio missioni'!KA135</f>
        <v>0</v>
      </c>
      <c r="O134" s="11">
        <f>'Uscite dettaglio missioni'!KB135</f>
        <v>0</v>
      </c>
      <c r="P134" s="11">
        <f>'Uscite dettaglio missioni'!KC135</f>
        <v>0</v>
      </c>
      <c r="Q134" s="11">
        <f>'Uscite dettaglio missioni'!KD135</f>
        <v>0</v>
      </c>
      <c r="R134" s="11">
        <f>'Uscite dettaglio missioni'!KE135</f>
        <v>0</v>
      </c>
      <c r="S134" s="11">
        <f>'Uscite dettaglio missioni'!KF135</f>
        <v>0</v>
      </c>
      <c r="T134" s="11">
        <f>'Uscite dettaglio missioni'!KG135</f>
        <v>0</v>
      </c>
      <c r="U134" s="11">
        <f>'Uscite dettaglio missioni'!KH135</f>
        <v>0</v>
      </c>
      <c r="V134" s="11">
        <f>'Uscite dettaglio missioni'!KI135</f>
        <v>0</v>
      </c>
      <c r="W134" s="11">
        <f>'Uscite dettaglio missioni'!KJ135</f>
        <v>0</v>
      </c>
      <c r="X134" s="11">
        <f>'Uscite dettaglio missioni'!KK135</f>
        <v>0</v>
      </c>
      <c r="Y134" s="11">
        <f>'Uscite dettaglio missioni'!KL135</f>
        <v>0</v>
      </c>
      <c r="Z134" s="11">
        <f>'Uscite dettaglio missioni'!KM135</f>
        <v>0</v>
      </c>
      <c r="AA134" s="11">
        <f>'Uscite dettaglio missioni'!KN135</f>
        <v>0</v>
      </c>
      <c r="AB134" s="11">
        <f>'Uscite dettaglio missioni'!KO135</f>
        <v>0</v>
      </c>
      <c r="AC134" s="11">
        <f>'Uscite dettaglio missioni'!KO135</f>
        <v>0</v>
      </c>
      <c r="AD134" s="11">
        <f>'Uscite dettaglio missioni'!KP135</f>
        <v>0</v>
      </c>
      <c r="AE134" s="11">
        <f>'Uscite dettaglio missioni'!KQ135</f>
        <v>0</v>
      </c>
      <c r="AF134" s="11">
        <f>'Uscite dettaglio missioni'!KR135</f>
        <v>0</v>
      </c>
      <c r="AG134" s="11">
        <f>'Uscite dettaglio missioni'!KS135</f>
        <v>0</v>
      </c>
      <c r="AH134" s="11">
        <f>'Uscite dettaglio missioni'!KT135</f>
        <v>0</v>
      </c>
      <c r="AI134" s="11">
        <f>'Uscite dettaglio missioni'!KU135</f>
        <v>0</v>
      </c>
      <c r="AJ134" s="11">
        <f>'Uscite dettaglio missioni'!KV135</f>
        <v>0</v>
      </c>
      <c r="AK134" s="11">
        <f>'Uscite dettaglio missioni'!KW135</f>
        <v>0</v>
      </c>
      <c r="AL134" s="11">
        <f>'Uscite dettaglio missioni'!KX135</f>
        <v>0</v>
      </c>
      <c r="AM134" s="11">
        <f>'Uscite dettaglio missioni'!KY135</f>
        <v>0</v>
      </c>
      <c r="AN134" s="11">
        <f>'Uscite dettaglio missioni'!KZ135</f>
        <v>0</v>
      </c>
      <c r="AO134" s="11">
        <f>'Uscite dettaglio missioni'!LA135</f>
        <v>0</v>
      </c>
      <c r="AP134" s="11">
        <f>'Uscite dettaglio missioni'!LB135</f>
        <v>0</v>
      </c>
    </row>
    <row r="135" spans="1:42" x14ac:dyDescent="0.25">
      <c r="A135" s="5">
        <v>8100</v>
      </c>
      <c r="B135" s="9" t="s">
        <v>254</v>
      </c>
      <c r="C135" s="13">
        <f>'Uscite dettaglio missioni'!JP136</f>
        <v>0</v>
      </c>
      <c r="D135" s="13">
        <f>'Uscite dettaglio missioni'!JQ136</f>
        <v>0</v>
      </c>
      <c r="E135" s="13">
        <f>'Uscite dettaglio missioni'!JR136</f>
        <v>0</v>
      </c>
      <c r="F135" s="13">
        <f>'Uscite dettaglio missioni'!JS136</f>
        <v>0</v>
      </c>
      <c r="G135" s="13">
        <f>'Uscite dettaglio missioni'!JT136</f>
        <v>0</v>
      </c>
      <c r="H135" s="13">
        <f>'Uscite dettaglio missioni'!JU136</f>
        <v>0</v>
      </c>
      <c r="I135" s="13">
        <f>'Uscite dettaglio missioni'!JV136</f>
        <v>0</v>
      </c>
      <c r="J135" s="13">
        <f>'Uscite dettaglio missioni'!JW136</f>
        <v>0</v>
      </c>
      <c r="K135" s="13">
        <f>'Uscite dettaglio missioni'!JX136</f>
        <v>0</v>
      </c>
      <c r="L135" s="13">
        <f>'Uscite dettaglio missioni'!JY136</f>
        <v>0</v>
      </c>
      <c r="M135" s="13">
        <f>'Uscite dettaglio missioni'!JZ136</f>
        <v>0</v>
      </c>
      <c r="N135" s="13">
        <f>'Uscite dettaglio missioni'!KA136</f>
        <v>0</v>
      </c>
      <c r="O135" s="13">
        <f>'Uscite dettaglio missioni'!KB136</f>
        <v>0</v>
      </c>
      <c r="P135" s="13">
        <f>'Uscite dettaglio missioni'!KC136</f>
        <v>0</v>
      </c>
      <c r="Q135" s="13">
        <f>'Uscite dettaglio missioni'!KD136</f>
        <v>0</v>
      </c>
      <c r="R135" s="13">
        <f>'Uscite dettaglio missioni'!KE136</f>
        <v>0</v>
      </c>
      <c r="S135" s="13">
        <f>'Uscite dettaglio missioni'!KF136</f>
        <v>0</v>
      </c>
      <c r="T135" s="13">
        <f>'Uscite dettaglio missioni'!KG136</f>
        <v>0</v>
      </c>
      <c r="U135" s="13">
        <f>'Uscite dettaglio missioni'!KH136</f>
        <v>0</v>
      </c>
      <c r="V135" s="13">
        <f>'Uscite dettaglio missioni'!KI136</f>
        <v>0</v>
      </c>
      <c r="W135" s="13">
        <f>'Uscite dettaglio missioni'!KJ136</f>
        <v>0</v>
      </c>
      <c r="X135" s="13">
        <f>'Uscite dettaglio missioni'!KK136</f>
        <v>0</v>
      </c>
      <c r="Y135" s="13">
        <f>'Uscite dettaglio missioni'!KL136</f>
        <v>0</v>
      </c>
      <c r="Z135" s="13">
        <f>'Uscite dettaglio missioni'!KM136</f>
        <v>0</v>
      </c>
      <c r="AA135" s="13">
        <f>'Uscite dettaglio missioni'!KN136</f>
        <v>0</v>
      </c>
      <c r="AB135" s="13">
        <f>'Uscite dettaglio missioni'!KO136</f>
        <v>0</v>
      </c>
      <c r="AC135" s="13">
        <f>'Uscite dettaglio missioni'!KO136</f>
        <v>0</v>
      </c>
      <c r="AD135" s="13">
        <f>'Uscite dettaglio missioni'!KP136</f>
        <v>0</v>
      </c>
      <c r="AE135" s="13">
        <f>'Uscite dettaglio missioni'!KQ136</f>
        <v>0</v>
      </c>
      <c r="AF135" s="13">
        <f>'Uscite dettaglio missioni'!KR136</f>
        <v>0</v>
      </c>
      <c r="AG135" s="13">
        <f>'Uscite dettaglio missioni'!KS136</f>
        <v>0</v>
      </c>
      <c r="AH135" s="13">
        <f>'Uscite dettaglio missioni'!KT136</f>
        <v>0</v>
      </c>
      <c r="AI135" s="13">
        <f>'Uscite dettaglio missioni'!KU136</f>
        <v>0</v>
      </c>
      <c r="AJ135" s="13">
        <f>'Uscite dettaglio missioni'!KV136</f>
        <v>0</v>
      </c>
      <c r="AK135" s="13">
        <f>'Uscite dettaglio missioni'!KW136</f>
        <v>0</v>
      </c>
      <c r="AL135" s="13">
        <f>'Uscite dettaglio missioni'!KX136</f>
        <v>0</v>
      </c>
      <c r="AM135" s="13">
        <f>'Uscite dettaglio missioni'!KY136</f>
        <v>0</v>
      </c>
      <c r="AN135" s="13">
        <f>'Uscite dettaglio missioni'!KZ136</f>
        <v>0</v>
      </c>
      <c r="AO135" s="13">
        <f>'Uscite dettaglio missioni'!LA136</f>
        <v>0</v>
      </c>
      <c r="AP135" s="13">
        <f>'Uscite dettaglio missioni'!LB136</f>
        <v>0</v>
      </c>
    </row>
    <row r="136" spans="1:42" x14ac:dyDescent="0.25">
      <c r="A136" s="5">
        <v>8200</v>
      </c>
      <c r="B136" s="9" t="s">
        <v>255</v>
      </c>
      <c r="C136" s="13">
        <f>'Uscite dettaglio missioni'!JP137</f>
        <v>0</v>
      </c>
      <c r="D136" s="13">
        <f>'Uscite dettaglio missioni'!JQ137</f>
        <v>0</v>
      </c>
      <c r="E136" s="13">
        <f>'Uscite dettaglio missioni'!JR137</f>
        <v>0</v>
      </c>
      <c r="F136" s="13">
        <f>'Uscite dettaglio missioni'!JS137</f>
        <v>0</v>
      </c>
      <c r="G136" s="13">
        <f>'Uscite dettaglio missioni'!JT137</f>
        <v>0</v>
      </c>
      <c r="H136" s="13">
        <f>'Uscite dettaglio missioni'!JU137</f>
        <v>0</v>
      </c>
      <c r="I136" s="13">
        <f>'Uscite dettaglio missioni'!JV137</f>
        <v>0</v>
      </c>
      <c r="J136" s="13">
        <f>'Uscite dettaglio missioni'!JW137</f>
        <v>0</v>
      </c>
      <c r="K136" s="13">
        <f>'Uscite dettaglio missioni'!JX137</f>
        <v>0</v>
      </c>
      <c r="L136" s="13">
        <f>'Uscite dettaglio missioni'!JY137</f>
        <v>0</v>
      </c>
      <c r="M136" s="13">
        <f>'Uscite dettaglio missioni'!JZ137</f>
        <v>0</v>
      </c>
      <c r="N136" s="13">
        <f>'Uscite dettaglio missioni'!KA137</f>
        <v>0</v>
      </c>
      <c r="O136" s="13">
        <f>'Uscite dettaglio missioni'!KB137</f>
        <v>0</v>
      </c>
      <c r="P136" s="13">
        <f>'Uscite dettaglio missioni'!KC137</f>
        <v>0</v>
      </c>
      <c r="Q136" s="13">
        <f>'Uscite dettaglio missioni'!KD137</f>
        <v>0</v>
      </c>
      <c r="R136" s="13">
        <f>'Uscite dettaglio missioni'!KE137</f>
        <v>0</v>
      </c>
      <c r="S136" s="13">
        <f>'Uscite dettaglio missioni'!KF137</f>
        <v>0</v>
      </c>
      <c r="T136" s="13">
        <f>'Uscite dettaglio missioni'!KG137</f>
        <v>0</v>
      </c>
      <c r="U136" s="13">
        <f>'Uscite dettaglio missioni'!KH137</f>
        <v>0</v>
      </c>
      <c r="V136" s="13">
        <f>'Uscite dettaglio missioni'!KI137</f>
        <v>0</v>
      </c>
      <c r="W136" s="13">
        <f>'Uscite dettaglio missioni'!KJ137</f>
        <v>0</v>
      </c>
      <c r="X136" s="13">
        <f>'Uscite dettaglio missioni'!KK137</f>
        <v>0</v>
      </c>
      <c r="Y136" s="13">
        <f>'Uscite dettaglio missioni'!KL137</f>
        <v>0</v>
      </c>
      <c r="Z136" s="13">
        <f>'Uscite dettaglio missioni'!KM137</f>
        <v>0</v>
      </c>
      <c r="AA136" s="13">
        <f>'Uscite dettaglio missioni'!KN137</f>
        <v>0</v>
      </c>
      <c r="AB136" s="13">
        <f>'Uscite dettaglio missioni'!KO137</f>
        <v>0</v>
      </c>
      <c r="AC136" s="13">
        <f>'Uscite dettaglio missioni'!KO137</f>
        <v>0</v>
      </c>
      <c r="AD136" s="13">
        <f>'Uscite dettaglio missioni'!KP137</f>
        <v>0</v>
      </c>
      <c r="AE136" s="13">
        <f>'Uscite dettaglio missioni'!KQ137</f>
        <v>0</v>
      </c>
      <c r="AF136" s="13">
        <f>'Uscite dettaglio missioni'!KR137</f>
        <v>0</v>
      </c>
      <c r="AG136" s="13">
        <f>'Uscite dettaglio missioni'!KS137</f>
        <v>0</v>
      </c>
      <c r="AH136" s="13">
        <f>'Uscite dettaglio missioni'!KT137</f>
        <v>0</v>
      </c>
      <c r="AI136" s="13">
        <f>'Uscite dettaglio missioni'!KU137</f>
        <v>0</v>
      </c>
      <c r="AJ136" s="13">
        <f>'Uscite dettaglio missioni'!KV137</f>
        <v>0</v>
      </c>
      <c r="AK136" s="13">
        <f>'Uscite dettaglio missioni'!KW137</f>
        <v>0</v>
      </c>
      <c r="AL136" s="13">
        <f>'Uscite dettaglio missioni'!KX137</f>
        <v>0</v>
      </c>
      <c r="AM136" s="13">
        <f>'Uscite dettaglio missioni'!KY137</f>
        <v>0</v>
      </c>
      <c r="AN136" s="13">
        <f>'Uscite dettaglio missioni'!KZ137</f>
        <v>0</v>
      </c>
      <c r="AO136" s="13">
        <f>'Uscite dettaglio missioni'!LA137</f>
        <v>0</v>
      </c>
      <c r="AP136" s="13">
        <f>'Uscite dettaglio missioni'!LB137</f>
        <v>0</v>
      </c>
    </row>
    <row r="137" spans="1:42" ht="30" customHeight="1" x14ac:dyDescent="0.25">
      <c r="A137" s="5">
        <v>9997</v>
      </c>
      <c r="B137" s="7" t="s">
        <v>256</v>
      </c>
      <c r="C137" s="11">
        <f>'Uscite dettaglio missioni'!JP138</f>
        <v>0</v>
      </c>
      <c r="D137" s="11">
        <f>'Uscite dettaglio missioni'!JQ138</f>
        <v>0</v>
      </c>
      <c r="E137" s="11">
        <f>'Uscite dettaglio missioni'!JR138</f>
        <v>0</v>
      </c>
      <c r="F137" s="11">
        <f>'Uscite dettaglio missioni'!JS138</f>
        <v>0</v>
      </c>
      <c r="G137" s="11">
        <f>'Uscite dettaglio missioni'!JT138</f>
        <v>0</v>
      </c>
      <c r="H137" s="11">
        <f>'Uscite dettaglio missioni'!JU138</f>
        <v>0</v>
      </c>
      <c r="I137" s="11">
        <f>'Uscite dettaglio missioni'!JV138</f>
        <v>0</v>
      </c>
      <c r="J137" s="11">
        <f>'Uscite dettaglio missioni'!JW138</f>
        <v>0</v>
      </c>
      <c r="K137" s="11">
        <f>'Uscite dettaglio missioni'!JX138</f>
        <v>0</v>
      </c>
      <c r="L137" s="11">
        <f>'Uscite dettaglio missioni'!JY138</f>
        <v>0</v>
      </c>
      <c r="M137" s="11">
        <f>'Uscite dettaglio missioni'!JZ138</f>
        <v>0</v>
      </c>
      <c r="N137" s="11">
        <f>'Uscite dettaglio missioni'!KA138</f>
        <v>0</v>
      </c>
      <c r="O137" s="11">
        <f>'Uscite dettaglio missioni'!KB138</f>
        <v>0</v>
      </c>
      <c r="P137" s="11">
        <f>'Uscite dettaglio missioni'!KC138</f>
        <v>0</v>
      </c>
      <c r="Q137" s="11">
        <f>'Uscite dettaglio missioni'!KD138</f>
        <v>0</v>
      </c>
      <c r="R137" s="11">
        <f>'Uscite dettaglio missioni'!KE138</f>
        <v>0</v>
      </c>
      <c r="S137" s="11">
        <f>'Uscite dettaglio missioni'!KF138</f>
        <v>0</v>
      </c>
      <c r="T137" s="11">
        <f>'Uscite dettaglio missioni'!KG138</f>
        <v>0</v>
      </c>
      <c r="U137" s="11">
        <f>'Uscite dettaglio missioni'!KH138</f>
        <v>0</v>
      </c>
      <c r="V137" s="11">
        <f>'Uscite dettaglio missioni'!KI138</f>
        <v>0</v>
      </c>
      <c r="W137" s="11">
        <f>'Uscite dettaglio missioni'!KJ138</f>
        <v>0</v>
      </c>
      <c r="X137" s="11">
        <f>'Uscite dettaglio missioni'!KK138</f>
        <v>0</v>
      </c>
      <c r="Y137" s="11">
        <f>'Uscite dettaglio missioni'!KL138</f>
        <v>0</v>
      </c>
      <c r="Z137" s="11">
        <f>'Uscite dettaglio missioni'!KM138</f>
        <v>0</v>
      </c>
      <c r="AA137" s="11">
        <f>'Uscite dettaglio missioni'!KN138</f>
        <v>0</v>
      </c>
      <c r="AB137" s="11">
        <f>'Uscite dettaglio missioni'!KO138</f>
        <v>0</v>
      </c>
      <c r="AC137" s="11">
        <f>'Uscite dettaglio missioni'!KO138</f>
        <v>0</v>
      </c>
      <c r="AD137" s="11">
        <f>'Uscite dettaglio missioni'!KP138</f>
        <v>0</v>
      </c>
      <c r="AE137" s="11">
        <f>'Uscite dettaglio missioni'!KQ138</f>
        <v>0</v>
      </c>
      <c r="AF137" s="11">
        <f>'Uscite dettaglio missioni'!KR138</f>
        <v>0</v>
      </c>
      <c r="AG137" s="11">
        <f>'Uscite dettaglio missioni'!KS138</f>
        <v>0</v>
      </c>
      <c r="AH137" s="11">
        <f>'Uscite dettaglio missioni'!KT138</f>
        <v>0</v>
      </c>
      <c r="AI137" s="11">
        <f>'Uscite dettaglio missioni'!KU138</f>
        <v>0</v>
      </c>
      <c r="AJ137" s="11">
        <f>'Uscite dettaglio missioni'!KV138</f>
        <v>0</v>
      </c>
      <c r="AK137" s="11">
        <f>'Uscite dettaglio missioni'!KW138</f>
        <v>0</v>
      </c>
      <c r="AL137" s="11">
        <f>'Uscite dettaglio missioni'!KX138</f>
        <v>0</v>
      </c>
      <c r="AM137" s="11">
        <f>'Uscite dettaglio missioni'!KY138</f>
        <v>0</v>
      </c>
      <c r="AN137" s="11">
        <f>'Uscite dettaglio missioni'!KZ138</f>
        <v>0</v>
      </c>
      <c r="AO137" s="11">
        <f>'Uscite dettaglio missioni'!LA138</f>
        <v>0</v>
      </c>
      <c r="AP137" s="11">
        <f>'Uscite dettaglio missioni'!LB138</f>
        <v>0</v>
      </c>
    </row>
    <row r="138" spans="1:42" ht="30" customHeight="1" x14ac:dyDescent="0.25">
      <c r="A138" s="5">
        <v>9998</v>
      </c>
      <c r="B138" s="7" t="s">
        <v>257</v>
      </c>
      <c r="C138" s="11">
        <f>'Uscite dettaglio missioni'!JP139</f>
        <v>0</v>
      </c>
      <c r="D138" s="11">
        <f>'Uscite dettaglio missioni'!JQ139</f>
        <v>0</v>
      </c>
      <c r="E138" s="11">
        <f>'Uscite dettaglio missioni'!JR139</f>
        <v>0</v>
      </c>
      <c r="F138" s="11">
        <f>'Uscite dettaglio missioni'!JS139</f>
        <v>0</v>
      </c>
      <c r="G138" s="11">
        <f>'Uscite dettaglio missioni'!JT139</f>
        <v>0</v>
      </c>
      <c r="H138" s="11">
        <f>'Uscite dettaglio missioni'!JU139</f>
        <v>0</v>
      </c>
      <c r="I138" s="11">
        <f>'Uscite dettaglio missioni'!JV139</f>
        <v>0</v>
      </c>
      <c r="J138" s="11">
        <f>'Uscite dettaglio missioni'!JW139</f>
        <v>0</v>
      </c>
      <c r="K138" s="11">
        <f>'Uscite dettaglio missioni'!JX139</f>
        <v>0</v>
      </c>
      <c r="L138" s="11">
        <f>'Uscite dettaglio missioni'!JY139</f>
        <v>0</v>
      </c>
      <c r="M138" s="11">
        <f>'Uscite dettaglio missioni'!JZ139</f>
        <v>0</v>
      </c>
      <c r="N138" s="11">
        <f>'Uscite dettaglio missioni'!KA139</f>
        <v>0</v>
      </c>
      <c r="O138" s="11">
        <f>'Uscite dettaglio missioni'!KB139</f>
        <v>0</v>
      </c>
      <c r="P138" s="11">
        <f>'Uscite dettaglio missioni'!KC139</f>
        <v>0</v>
      </c>
      <c r="Q138" s="11">
        <f>'Uscite dettaglio missioni'!KD139</f>
        <v>0</v>
      </c>
      <c r="R138" s="11">
        <f>'Uscite dettaglio missioni'!KE139</f>
        <v>0</v>
      </c>
      <c r="S138" s="11">
        <f>'Uscite dettaglio missioni'!KF139</f>
        <v>0</v>
      </c>
      <c r="T138" s="11">
        <f>'Uscite dettaglio missioni'!KG139</f>
        <v>0</v>
      </c>
      <c r="U138" s="11">
        <f>'Uscite dettaglio missioni'!KH139</f>
        <v>0</v>
      </c>
      <c r="V138" s="11">
        <f>'Uscite dettaglio missioni'!KI139</f>
        <v>0</v>
      </c>
      <c r="W138" s="11">
        <f>'Uscite dettaglio missioni'!KJ139</f>
        <v>0</v>
      </c>
      <c r="X138" s="11">
        <f>'Uscite dettaglio missioni'!KK139</f>
        <v>0</v>
      </c>
      <c r="Y138" s="11">
        <f>'Uscite dettaglio missioni'!KL139</f>
        <v>0</v>
      </c>
      <c r="Z138" s="11">
        <f>'Uscite dettaglio missioni'!KM139</f>
        <v>0</v>
      </c>
      <c r="AA138" s="11">
        <f>'Uscite dettaglio missioni'!KN139</f>
        <v>0</v>
      </c>
      <c r="AB138" s="11">
        <f>'Uscite dettaglio missioni'!KO139</f>
        <v>0</v>
      </c>
      <c r="AC138" s="11">
        <f>'Uscite dettaglio missioni'!KO139</f>
        <v>0</v>
      </c>
      <c r="AD138" s="11">
        <f>'Uscite dettaglio missioni'!KP139</f>
        <v>0</v>
      </c>
      <c r="AE138" s="11">
        <f>'Uscite dettaglio missioni'!KQ139</f>
        <v>0</v>
      </c>
      <c r="AF138" s="11">
        <f>'Uscite dettaglio missioni'!KR139</f>
        <v>0</v>
      </c>
      <c r="AG138" s="11">
        <f>'Uscite dettaglio missioni'!KS139</f>
        <v>0</v>
      </c>
      <c r="AH138" s="11">
        <f>'Uscite dettaglio missioni'!KT139</f>
        <v>0</v>
      </c>
      <c r="AI138" s="11">
        <f>'Uscite dettaglio missioni'!KU139</f>
        <v>0</v>
      </c>
      <c r="AJ138" s="11">
        <f>'Uscite dettaglio missioni'!KV139</f>
        <v>0</v>
      </c>
      <c r="AK138" s="11">
        <f>'Uscite dettaglio missioni'!KW139</f>
        <v>0</v>
      </c>
      <c r="AL138" s="11">
        <f>'Uscite dettaglio missioni'!KX139</f>
        <v>0</v>
      </c>
      <c r="AM138" s="11">
        <f>'Uscite dettaglio missioni'!KY139</f>
        <v>0</v>
      </c>
      <c r="AN138" s="11">
        <f>'Uscite dettaglio missioni'!KZ139</f>
        <v>0</v>
      </c>
      <c r="AO138" s="11">
        <f>'Uscite dettaglio missioni'!LA139</f>
        <v>0</v>
      </c>
      <c r="AP138" s="11">
        <f>'Uscite dettaglio missioni'!LB139</f>
        <v>0</v>
      </c>
    </row>
    <row r="139" spans="1:42" ht="30" customHeight="1" x14ac:dyDescent="0.25">
      <c r="A139" s="5">
        <v>9999</v>
      </c>
      <c r="B139" s="7" t="s">
        <v>258</v>
      </c>
      <c r="C139" s="11">
        <f>'Uscite dettaglio missioni'!JP140</f>
        <v>0</v>
      </c>
      <c r="D139" s="11">
        <f>'Uscite dettaglio missioni'!JQ140</f>
        <v>0</v>
      </c>
      <c r="E139" s="11">
        <f>'Uscite dettaglio missioni'!JR140</f>
        <v>0</v>
      </c>
      <c r="F139" s="11">
        <f>'Uscite dettaglio missioni'!JS140</f>
        <v>0</v>
      </c>
      <c r="G139" s="11">
        <f>'Uscite dettaglio missioni'!JT140</f>
        <v>0</v>
      </c>
      <c r="H139" s="11">
        <f>'Uscite dettaglio missioni'!JU140</f>
        <v>0</v>
      </c>
      <c r="I139" s="11">
        <f>'Uscite dettaglio missioni'!JV140</f>
        <v>0</v>
      </c>
      <c r="J139" s="11">
        <f>'Uscite dettaglio missioni'!JW140</f>
        <v>0</v>
      </c>
      <c r="K139" s="11">
        <f>'Uscite dettaglio missioni'!JX140</f>
        <v>0</v>
      </c>
      <c r="L139" s="11">
        <f>'Uscite dettaglio missioni'!JY140</f>
        <v>0</v>
      </c>
      <c r="M139" s="11">
        <f>'Uscite dettaglio missioni'!JZ140</f>
        <v>0</v>
      </c>
      <c r="N139" s="11">
        <f>'Uscite dettaglio missioni'!KA140</f>
        <v>0</v>
      </c>
      <c r="O139" s="11">
        <f>'Uscite dettaglio missioni'!KB140</f>
        <v>0</v>
      </c>
      <c r="P139" s="11">
        <f>'Uscite dettaglio missioni'!KC140</f>
        <v>0</v>
      </c>
      <c r="Q139" s="11">
        <f>'Uscite dettaglio missioni'!KD140</f>
        <v>0</v>
      </c>
      <c r="R139" s="11">
        <f>'Uscite dettaglio missioni'!KE140</f>
        <v>0</v>
      </c>
      <c r="S139" s="11">
        <f>'Uscite dettaglio missioni'!KF140</f>
        <v>0</v>
      </c>
      <c r="T139" s="11">
        <f>'Uscite dettaglio missioni'!KG140</f>
        <v>0</v>
      </c>
      <c r="U139" s="11">
        <f>'Uscite dettaglio missioni'!KH140</f>
        <v>0</v>
      </c>
      <c r="V139" s="11">
        <f>'Uscite dettaglio missioni'!KI140</f>
        <v>0</v>
      </c>
      <c r="W139" s="11">
        <f>'Uscite dettaglio missioni'!KJ140</f>
        <v>0</v>
      </c>
      <c r="X139" s="11">
        <f>'Uscite dettaglio missioni'!KK140</f>
        <v>0</v>
      </c>
      <c r="Y139" s="11">
        <f>'Uscite dettaglio missioni'!KL140</f>
        <v>0</v>
      </c>
      <c r="Z139" s="11">
        <f>'Uscite dettaglio missioni'!KM140</f>
        <v>0</v>
      </c>
      <c r="AA139" s="11">
        <f>'Uscite dettaglio missioni'!KN140</f>
        <v>0</v>
      </c>
      <c r="AB139" s="11">
        <f>'Uscite dettaglio missioni'!KO140</f>
        <v>0</v>
      </c>
      <c r="AC139" s="11">
        <f>'Uscite dettaglio missioni'!KO140</f>
        <v>0</v>
      </c>
      <c r="AD139" s="11">
        <f>'Uscite dettaglio missioni'!KP140</f>
        <v>0</v>
      </c>
      <c r="AE139" s="11">
        <f>'Uscite dettaglio missioni'!KQ140</f>
        <v>0</v>
      </c>
      <c r="AF139" s="11">
        <f>'Uscite dettaglio missioni'!KR140</f>
        <v>0</v>
      </c>
      <c r="AG139" s="11">
        <f>'Uscite dettaglio missioni'!KS140</f>
        <v>0</v>
      </c>
      <c r="AH139" s="11">
        <f>'Uscite dettaglio missioni'!KT140</f>
        <v>0</v>
      </c>
      <c r="AI139" s="11">
        <f>'Uscite dettaglio missioni'!KU140</f>
        <v>0</v>
      </c>
      <c r="AJ139" s="11">
        <f>'Uscite dettaglio missioni'!KV140</f>
        <v>0</v>
      </c>
      <c r="AK139" s="11">
        <f>'Uscite dettaglio missioni'!KW140</f>
        <v>0</v>
      </c>
      <c r="AL139" s="11">
        <f>'Uscite dettaglio missioni'!KX140</f>
        <v>0</v>
      </c>
      <c r="AM139" s="11">
        <f>'Uscite dettaglio missioni'!KY140</f>
        <v>0</v>
      </c>
      <c r="AN139" s="11">
        <f>'Uscite dettaglio missioni'!KZ140</f>
        <v>0</v>
      </c>
      <c r="AO139" s="11">
        <f>'Uscite dettaglio missioni'!LA140</f>
        <v>0</v>
      </c>
      <c r="AP139" s="11">
        <f>'Uscite dettaglio missioni'!LB140</f>
        <v>0</v>
      </c>
    </row>
    <row r="140" spans="1:42" x14ac:dyDescent="0.25">
      <c r="C140" s="23">
        <f>'Uscite dettaglio missioni'!JP141</f>
        <v>0</v>
      </c>
      <c r="D140" s="23">
        <f>'Uscite dettaglio missioni'!JQ141</f>
        <v>0</v>
      </c>
      <c r="E140" s="23">
        <f>'Uscite dettaglio missioni'!JR141</f>
        <v>0</v>
      </c>
      <c r="F140" s="23">
        <f>'Uscite dettaglio missioni'!JS141</f>
        <v>0</v>
      </c>
      <c r="G140" s="23">
        <f>'Uscite dettaglio missioni'!JT141</f>
        <v>0</v>
      </c>
      <c r="H140" s="23">
        <f>'Uscite dettaglio missioni'!JU141</f>
        <v>0</v>
      </c>
      <c r="I140" s="23">
        <f>'Uscite dettaglio missioni'!JV141</f>
        <v>0</v>
      </c>
      <c r="J140" s="23">
        <f>'Uscite dettaglio missioni'!JW141</f>
        <v>0</v>
      </c>
      <c r="K140" s="23">
        <f>'Uscite dettaglio missioni'!JX141</f>
        <v>0</v>
      </c>
      <c r="L140" s="23">
        <f>'Uscite dettaglio missioni'!JY141</f>
        <v>0</v>
      </c>
      <c r="M140" s="23">
        <f>'Uscite dettaglio missioni'!JZ141</f>
        <v>0</v>
      </c>
      <c r="N140" s="23">
        <f>'Uscite dettaglio missioni'!KA141</f>
        <v>0</v>
      </c>
      <c r="O140" s="23">
        <f>'Uscite dettaglio missioni'!KB141</f>
        <v>0</v>
      </c>
      <c r="P140" s="23">
        <f>'Uscite dettaglio missioni'!KC141</f>
        <v>0</v>
      </c>
      <c r="Q140" s="23">
        <f>'Uscite dettaglio missioni'!KD141</f>
        <v>0</v>
      </c>
      <c r="R140" s="23">
        <f>'Uscite dettaglio missioni'!KE141</f>
        <v>0</v>
      </c>
      <c r="S140" s="23">
        <f>'Uscite dettaglio missioni'!KF141</f>
        <v>0</v>
      </c>
      <c r="T140" s="23">
        <f>'Uscite dettaglio missioni'!KG141</f>
        <v>0</v>
      </c>
      <c r="U140" s="23">
        <f>'Uscite dettaglio missioni'!KH141</f>
        <v>0</v>
      </c>
      <c r="V140" s="23">
        <f>'Uscite dettaglio missioni'!KI141</f>
        <v>0</v>
      </c>
      <c r="W140" s="23">
        <f>'Uscite dettaglio missioni'!KJ141</f>
        <v>0</v>
      </c>
      <c r="X140" s="23">
        <f>'Uscite dettaglio missioni'!KK141</f>
        <v>0</v>
      </c>
      <c r="Y140" s="23">
        <f>'Uscite dettaglio missioni'!KL141</f>
        <v>0</v>
      </c>
      <c r="Z140" s="23">
        <f>'Uscite dettaglio missioni'!KM141</f>
        <v>0</v>
      </c>
      <c r="AA140" s="23">
        <f>'Uscite dettaglio missioni'!KN141</f>
        <v>0</v>
      </c>
      <c r="AB140" s="23">
        <f>'Uscite dettaglio missioni'!KO141</f>
        <v>0</v>
      </c>
      <c r="AC140" s="23">
        <f>'Uscite dettaglio missioni'!KO141</f>
        <v>0</v>
      </c>
      <c r="AD140" s="23">
        <f>'Uscite dettaglio missioni'!KP141</f>
        <v>0</v>
      </c>
      <c r="AE140" s="23">
        <f>'Uscite dettaglio missioni'!KQ141</f>
        <v>0</v>
      </c>
      <c r="AF140" s="23">
        <f>'Uscite dettaglio missioni'!KR141</f>
        <v>0</v>
      </c>
      <c r="AG140" s="23">
        <f>'Uscite dettaglio missioni'!KS141</f>
        <v>0</v>
      </c>
      <c r="AH140" s="23">
        <f>'Uscite dettaglio missioni'!KT141</f>
        <v>0</v>
      </c>
      <c r="AI140" s="23">
        <f>'Uscite dettaglio missioni'!KU141</f>
        <v>0</v>
      </c>
      <c r="AJ140" s="23">
        <f>'Uscite dettaglio missioni'!KV141</f>
        <v>0</v>
      </c>
      <c r="AK140" s="23">
        <f>'Uscite dettaglio missioni'!KW141</f>
        <v>0</v>
      </c>
      <c r="AL140" s="23">
        <f>'Uscite dettaglio missioni'!KX141</f>
        <v>0</v>
      </c>
      <c r="AM140" s="23">
        <f>'Uscite dettaglio missioni'!KY141</f>
        <v>0</v>
      </c>
      <c r="AN140" s="23">
        <f>'Uscite dettaglio missioni'!KZ141</f>
        <v>0</v>
      </c>
      <c r="AO140" s="23">
        <f>'Uscite dettaglio missioni'!LA141</f>
        <v>0</v>
      </c>
      <c r="AP140" s="23">
        <f>'Uscite dettaglio missioni'!LB141</f>
        <v>0</v>
      </c>
    </row>
    <row r="141" spans="1:42" s="31" customFormat="1" ht="26.25" customHeight="1" x14ac:dyDescent="0.25">
      <c r="A141" s="29"/>
      <c r="B141" s="30" t="s">
        <v>78</v>
      </c>
      <c r="C141" s="27">
        <f>'Uscite dettaglio missioni'!JP142</f>
        <v>24801630.940000001</v>
      </c>
      <c r="D141" s="27">
        <f>'Uscite dettaglio missioni'!JQ142</f>
        <v>21124170.490000002</v>
      </c>
      <c r="E141" s="27">
        <f>'Uscite dettaglio missioni'!JR142</f>
        <v>20451637.980000004</v>
      </c>
      <c r="F141" s="27">
        <f>'Uscite dettaglio missioni'!JS142</f>
        <v>17861708.25</v>
      </c>
      <c r="G141" s="27">
        <f>'Uscite dettaglio missioni'!JT142</f>
        <v>18930384.630000003</v>
      </c>
      <c r="H141" s="27">
        <f>'Uscite dettaglio missioni'!JU142</f>
        <v>17306331.440000001</v>
      </c>
      <c r="I141" s="27">
        <f>'Uscite dettaglio missioni'!JV142</f>
        <v>16221909.41</v>
      </c>
      <c r="J141" s="27">
        <f>'Uscite dettaglio missioni'!JW142</f>
        <v>14863738.711000003</v>
      </c>
      <c r="K141" s="27">
        <f>'Uscite dettaglio missioni'!JX142</f>
        <v>13666757.26</v>
      </c>
      <c r="L141" s="27">
        <f>'Uscite dettaglio missioni'!JY142</f>
        <v>13021390</v>
      </c>
      <c r="M141" s="27">
        <f>'Uscite dettaglio missioni'!JZ142</f>
        <v>14475584.620000001</v>
      </c>
      <c r="N141" s="27">
        <f>'Uscite dettaglio missioni'!KA142</f>
        <v>11947986.51</v>
      </c>
      <c r="O141" s="27">
        <f>'Uscite dettaglio missioni'!KB142</f>
        <v>14464111</v>
      </c>
      <c r="P141" s="27">
        <f>'Uscite dettaglio missioni'!KC142</f>
        <v>15669792.92</v>
      </c>
      <c r="Q141" s="27">
        <f>'Uscite dettaglio missioni'!KD142</f>
        <v>12865157.140000002</v>
      </c>
      <c r="R141" s="27">
        <f>'Uscite dettaglio missioni'!KE142</f>
        <v>14942542.030000001</v>
      </c>
      <c r="S141" s="27">
        <f>'Uscite dettaglio missioni'!KF142</f>
        <v>16540537.07</v>
      </c>
      <c r="T141" s="27">
        <f>'Uscite dettaglio missioni'!KG142</f>
        <v>14935858.149999999</v>
      </c>
      <c r="U141" s="27">
        <f>'Uscite dettaglio missioni'!KH142</f>
        <v>12712605.4</v>
      </c>
      <c r="V141" s="27">
        <f>'Uscite dettaglio missioni'!KI142</f>
        <v>19155556.109999999</v>
      </c>
      <c r="W141" s="27">
        <f>'Uscite dettaglio missioni'!KJ142</f>
        <v>14558141.600000001</v>
      </c>
      <c r="X141" s="27">
        <f>'Uscite dettaglio missioni'!KK142</f>
        <v>18017784</v>
      </c>
      <c r="Y141" s="27">
        <f>'Uscite dettaglio missioni'!KL142</f>
        <v>21104890.410000004</v>
      </c>
      <c r="Z141" s="27">
        <f>'Uscite dettaglio missioni'!KM142</f>
        <v>23318468.359999999</v>
      </c>
      <c r="AA141" s="27">
        <f>'Uscite dettaglio missioni'!KN142</f>
        <v>15992212</v>
      </c>
      <c r="AB141" s="27">
        <f>'Uscite dettaglio missioni'!KO142</f>
        <v>15350011.23</v>
      </c>
      <c r="AC141" s="27">
        <f>'Uscite dettaglio missioni'!KO142</f>
        <v>15350011.23</v>
      </c>
      <c r="AD141" s="27">
        <f>'Uscite dettaglio missioni'!KP142</f>
        <v>13562782.5</v>
      </c>
      <c r="AE141" s="27">
        <f>'Uscite dettaglio missioni'!KQ142</f>
        <v>14081085.699999999</v>
      </c>
      <c r="AF141" s="27">
        <f>'Uscite dettaglio missioni'!KR142</f>
        <v>15537143.729999999</v>
      </c>
      <c r="AG141" s="27">
        <f>'Uscite dettaglio missioni'!KS142</f>
        <v>14811263.189999999</v>
      </c>
      <c r="AH141" s="27">
        <f>'Uscite dettaglio missioni'!KT142</f>
        <v>16574697.77</v>
      </c>
      <c r="AI141" s="27">
        <f>'Uscite dettaglio missioni'!KU142</f>
        <v>18248159.630000003</v>
      </c>
      <c r="AJ141" s="27">
        <f>'Uscite dettaglio missioni'!KV142</f>
        <v>14322510.619999999</v>
      </c>
      <c r="AK141" s="27">
        <f>'Uscite dettaglio missioni'!KW142</f>
        <v>39620933</v>
      </c>
      <c r="AL141" s="27">
        <f>'Uscite dettaglio missioni'!KX142</f>
        <v>45092000</v>
      </c>
      <c r="AM141" s="27">
        <f>'Uscite dettaglio missioni'!KY142</f>
        <v>38466972.339999996</v>
      </c>
      <c r="AN141" s="27">
        <f>'Uscite dettaglio missioni'!KZ142</f>
        <v>20495900</v>
      </c>
      <c r="AO141" s="27">
        <f>'Uscite dettaglio missioni'!LA142</f>
        <v>0</v>
      </c>
      <c r="AP141" s="27">
        <f>'Uscite dettaglio missioni'!LB142</f>
        <v>0</v>
      </c>
    </row>
    <row r="145" spans="3:7" hidden="1" x14ac:dyDescent="0.25">
      <c r="C145" s="23"/>
      <c r="D145" s="23"/>
      <c r="E145" s="23"/>
      <c r="F145" s="23"/>
      <c r="G145" s="23"/>
    </row>
    <row r="146" spans="3:7" x14ac:dyDescent="0.25">
      <c r="C146" s="23"/>
      <c r="D146" s="23"/>
      <c r="E146" s="23"/>
      <c r="F146" s="23"/>
      <c r="G146" s="23"/>
    </row>
  </sheetData>
  <printOptions horizontalCentered="1" gridLines="1"/>
  <pageMargins left="0.51181102362204722" right="0.51181102362204722" top="0.74803149606299213" bottom="0.74803149606299213" header="0.31496062992125984" footer="0.31496062992125984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W147"/>
  <sheetViews>
    <sheetView zoomScaleNormal="100" workbookViewId="0">
      <pane xSplit="2" ySplit="3" topLeftCell="KQ4" activePane="bottomRight" state="frozen"/>
      <selection pane="topRight" activeCell="C1" sqref="C1"/>
      <selection pane="bottomLeft" activeCell="A5" sqref="A5"/>
      <selection pane="bottomRight" activeCell="KY3" sqref="KY3"/>
    </sheetView>
  </sheetViews>
  <sheetFormatPr defaultColWidth="9.140625" defaultRowHeight="15" x14ac:dyDescent="0.25"/>
  <cols>
    <col min="1" max="1" width="8.140625" customWidth="1"/>
    <col min="2" max="2" width="60.85546875" style="2" customWidth="1"/>
    <col min="3" max="37" width="18.140625" style="1" hidden="1" customWidth="1"/>
    <col min="38" max="39" width="18.140625" style="1" customWidth="1"/>
    <col min="40" max="41" width="18.140625" style="1" hidden="1" customWidth="1"/>
    <col min="42" max="78" width="18.140625" style="1" customWidth="1"/>
    <col min="79" max="80" width="18.140625" style="1" hidden="1" customWidth="1"/>
    <col min="81" max="117" width="18.140625" style="1" customWidth="1"/>
    <col min="118" max="119" width="18.140625" style="1" hidden="1" customWidth="1"/>
    <col min="120" max="156" width="18.140625" style="1" customWidth="1"/>
    <col min="157" max="158" width="18.140625" style="1" hidden="1" customWidth="1"/>
    <col min="159" max="195" width="18.140625" style="1" customWidth="1"/>
    <col min="196" max="197" width="18.140625" style="1" hidden="1" customWidth="1"/>
    <col min="198" max="234" width="18.140625" style="1" customWidth="1"/>
    <col min="235" max="236" width="18.140625" style="1" hidden="1" customWidth="1"/>
    <col min="237" max="273" width="18.140625" style="1" customWidth="1"/>
    <col min="274" max="275" width="18.140625" style="1" hidden="1" customWidth="1"/>
    <col min="276" max="280" width="18.140625" style="1" customWidth="1"/>
    <col min="281" max="307" width="18.140625" style="23" customWidth="1"/>
    <col min="308" max="309" width="15.28515625" customWidth="1"/>
    <col min="310" max="312" width="18.140625" style="23" customWidth="1"/>
    <col min="313" max="314" width="18.140625" style="23" hidden="1" customWidth="1"/>
    <col min="335" max="335" width="16.85546875" bestFit="1" customWidth="1"/>
  </cols>
  <sheetData>
    <row r="1" spans="1:327" s="20" customFormat="1" ht="38.25" customHeight="1" x14ac:dyDescent="0.25">
      <c r="B1" s="38" t="s">
        <v>245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3"/>
      <c r="AF1" s="51"/>
      <c r="AG1" s="51"/>
      <c r="AH1" s="51"/>
      <c r="AI1" s="51"/>
      <c r="AL1" s="32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Y1" s="32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L1" s="32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Y1" s="32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L1" s="32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Y1" s="32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L1" s="32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</row>
    <row r="2" spans="1:327" ht="23.25" customHeight="1" x14ac:dyDescent="0.35">
      <c r="A2" s="49" t="s">
        <v>104</v>
      </c>
      <c r="B2"/>
      <c r="C2" s="50"/>
      <c r="D2" s="50"/>
      <c r="E2" s="33"/>
      <c r="F2" s="34"/>
      <c r="G2" s="34"/>
      <c r="H2" s="35"/>
      <c r="I2" s="35"/>
      <c r="J2" s="35"/>
      <c r="K2" s="35"/>
      <c r="L2" s="35"/>
      <c r="M2" s="35"/>
      <c r="N2" s="35"/>
      <c r="O2" s="35"/>
      <c r="P2" s="35"/>
      <c r="Q2" s="24"/>
      <c r="R2" s="35"/>
      <c r="S2" s="35"/>
      <c r="T2" s="24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61"/>
      <c r="DM2" s="61"/>
      <c r="DN2" s="61"/>
      <c r="DO2" s="61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6"/>
      <c r="IG2" s="36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45" t="s">
        <v>389</v>
      </c>
      <c r="IX2" s="45" t="s">
        <v>389</v>
      </c>
      <c r="IY2" s="45" t="s">
        <v>389</v>
      </c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/>
      <c r="KK2"/>
      <c r="KL2"/>
      <c r="KM2"/>
      <c r="KN2"/>
      <c r="KO2"/>
      <c r="KP2"/>
      <c r="KQ2"/>
      <c r="KR2"/>
      <c r="KS2"/>
      <c r="KT2"/>
      <c r="KU2"/>
      <c r="KX2"/>
      <c r="KY2"/>
      <c r="KZ2"/>
      <c r="LA2"/>
      <c r="LB2"/>
    </row>
    <row r="3" spans="1:327" s="2" customFormat="1" ht="45" x14ac:dyDescent="0.25">
      <c r="A3" s="3"/>
      <c r="B3" s="6" t="s">
        <v>102</v>
      </c>
      <c r="C3" s="32" t="s">
        <v>270</v>
      </c>
      <c r="D3" s="32" t="s">
        <v>468</v>
      </c>
      <c r="E3" s="32" t="s">
        <v>271</v>
      </c>
      <c r="F3" s="32" t="s">
        <v>272</v>
      </c>
      <c r="G3" s="32" t="s">
        <v>469</v>
      </c>
      <c r="H3" s="32" t="s">
        <v>276</v>
      </c>
      <c r="I3" s="32" t="s">
        <v>273</v>
      </c>
      <c r="J3" s="32" t="s">
        <v>470</v>
      </c>
      <c r="K3" s="32" t="s">
        <v>274</v>
      </c>
      <c r="L3" s="32" t="s">
        <v>275</v>
      </c>
      <c r="M3" s="32" t="s">
        <v>471</v>
      </c>
      <c r="N3" s="32" t="s">
        <v>371</v>
      </c>
      <c r="O3" s="32" t="s">
        <v>347</v>
      </c>
      <c r="P3" s="32" t="s">
        <v>472</v>
      </c>
      <c r="Q3" s="32" t="s">
        <v>376</v>
      </c>
      <c r="R3" s="32" t="s">
        <v>377</v>
      </c>
      <c r="S3" s="32" t="s">
        <v>473</v>
      </c>
      <c r="T3" s="32" t="s">
        <v>404</v>
      </c>
      <c r="U3" s="32" t="s">
        <v>392</v>
      </c>
      <c r="V3" s="32" t="s">
        <v>474</v>
      </c>
      <c r="W3" s="32" t="s">
        <v>418</v>
      </c>
      <c r="X3" s="32" t="s">
        <v>417</v>
      </c>
      <c r="Y3" s="32" t="s">
        <v>475</v>
      </c>
      <c r="Z3" s="32" t="s">
        <v>433</v>
      </c>
      <c r="AA3" s="32" t="s">
        <v>434</v>
      </c>
      <c r="AB3" s="32" t="s">
        <v>476</v>
      </c>
      <c r="AC3" s="32" t="s">
        <v>458</v>
      </c>
      <c r="AD3" s="32" t="s">
        <v>452</v>
      </c>
      <c r="AE3" s="32" t="s">
        <v>551</v>
      </c>
      <c r="AF3" s="32" t="s">
        <v>571</v>
      </c>
      <c r="AG3" s="32" t="s">
        <v>560</v>
      </c>
      <c r="AH3" s="32" t="s">
        <v>572</v>
      </c>
      <c r="AI3" s="32" t="s">
        <v>577</v>
      </c>
      <c r="AJ3" s="32" t="s">
        <v>578</v>
      </c>
      <c r="AK3" s="32" t="s">
        <v>613</v>
      </c>
      <c r="AL3" s="32" t="s">
        <v>620</v>
      </c>
      <c r="AM3" s="32" t="s">
        <v>621</v>
      </c>
      <c r="AN3" s="32" t="s">
        <v>640</v>
      </c>
      <c r="AO3" s="32" t="s">
        <v>650</v>
      </c>
      <c r="AP3" s="32" t="s">
        <v>277</v>
      </c>
      <c r="AQ3" s="32" t="s">
        <v>477</v>
      </c>
      <c r="AR3" s="32" t="s">
        <v>279</v>
      </c>
      <c r="AS3" s="32" t="s">
        <v>278</v>
      </c>
      <c r="AT3" s="32" t="s">
        <v>478</v>
      </c>
      <c r="AU3" s="32" t="s">
        <v>295</v>
      </c>
      <c r="AV3" s="32" t="s">
        <v>302</v>
      </c>
      <c r="AW3" s="32" t="s">
        <v>479</v>
      </c>
      <c r="AX3" s="32" t="s">
        <v>303</v>
      </c>
      <c r="AY3" s="32" t="s">
        <v>304</v>
      </c>
      <c r="AZ3" s="32" t="s">
        <v>480</v>
      </c>
      <c r="BA3" s="32" t="s">
        <v>365</v>
      </c>
      <c r="BB3" s="32" t="s">
        <v>348</v>
      </c>
      <c r="BC3" s="32" t="s">
        <v>481</v>
      </c>
      <c r="BD3" s="32" t="s">
        <v>378</v>
      </c>
      <c r="BE3" s="32" t="s">
        <v>379</v>
      </c>
      <c r="BF3" s="32" t="s">
        <v>482</v>
      </c>
      <c r="BG3" s="32" t="s">
        <v>405</v>
      </c>
      <c r="BH3" s="32" t="s">
        <v>393</v>
      </c>
      <c r="BI3" s="32" t="s">
        <v>483</v>
      </c>
      <c r="BJ3" s="32" t="s">
        <v>420</v>
      </c>
      <c r="BK3" s="32" t="s">
        <v>419</v>
      </c>
      <c r="BL3" s="32" t="s">
        <v>484</v>
      </c>
      <c r="BM3" s="32" t="s">
        <v>435</v>
      </c>
      <c r="BN3" s="32" t="s">
        <v>436</v>
      </c>
      <c r="BO3" s="32" t="s">
        <v>485</v>
      </c>
      <c r="BP3" s="32" t="s">
        <v>459</v>
      </c>
      <c r="BQ3" s="32" t="s">
        <v>453</v>
      </c>
      <c r="BR3" s="32" t="s">
        <v>552</v>
      </c>
      <c r="BS3" s="32" t="s">
        <v>573</v>
      </c>
      <c r="BT3" s="32" t="s">
        <v>561</v>
      </c>
      <c r="BU3" s="32" t="s">
        <v>574</v>
      </c>
      <c r="BV3" s="32" t="s">
        <v>575</v>
      </c>
      <c r="BW3" s="32" t="s">
        <v>576</v>
      </c>
      <c r="BX3" s="32" t="s">
        <v>612</v>
      </c>
      <c r="BY3" s="32" t="s">
        <v>618</v>
      </c>
      <c r="BZ3" s="32" t="s">
        <v>619</v>
      </c>
      <c r="CA3" s="32" t="s">
        <v>639</v>
      </c>
      <c r="CB3" s="32" t="s">
        <v>642</v>
      </c>
      <c r="CC3" s="32" t="s">
        <v>285</v>
      </c>
      <c r="CD3" s="32" t="s">
        <v>486</v>
      </c>
      <c r="CE3" s="32" t="s">
        <v>286</v>
      </c>
      <c r="CF3" s="32" t="s">
        <v>324</v>
      </c>
      <c r="CG3" s="32" t="s">
        <v>500</v>
      </c>
      <c r="CH3" s="32" t="s">
        <v>296</v>
      </c>
      <c r="CI3" s="32" t="s">
        <v>325</v>
      </c>
      <c r="CJ3" s="32" t="s">
        <v>501</v>
      </c>
      <c r="CK3" s="32" t="s">
        <v>306</v>
      </c>
      <c r="CL3" s="32" t="s">
        <v>307</v>
      </c>
      <c r="CM3" s="32" t="s">
        <v>502</v>
      </c>
      <c r="CN3" s="32" t="s">
        <v>370</v>
      </c>
      <c r="CO3" s="32" t="s">
        <v>349</v>
      </c>
      <c r="CP3" s="32" t="s">
        <v>503</v>
      </c>
      <c r="CQ3" s="32" t="s">
        <v>380</v>
      </c>
      <c r="CR3" s="32" t="s">
        <v>381</v>
      </c>
      <c r="CS3" s="32" t="s">
        <v>504</v>
      </c>
      <c r="CT3" s="32" t="s">
        <v>406</v>
      </c>
      <c r="CU3" s="32" t="s">
        <v>394</v>
      </c>
      <c r="CV3" s="32" t="s">
        <v>505</v>
      </c>
      <c r="CW3" s="32" t="s">
        <v>422</v>
      </c>
      <c r="CX3" s="32" t="s">
        <v>421</v>
      </c>
      <c r="CY3" s="32" t="s">
        <v>506</v>
      </c>
      <c r="CZ3" s="32" t="s">
        <v>437</v>
      </c>
      <c r="DA3" s="32" t="s">
        <v>438</v>
      </c>
      <c r="DB3" s="32" t="s">
        <v>507</v>
      </c>
      <c r="DC3" s="32" t="s">
        <v>460</v>
      </c>
      <c r="DD3" s="32" t="s">
        <v>454</v>
      </c>
      <c r="DE3" s="32" t="s">
        <v>553</v>
      </c>
      <c r="DF3" s="32" t="s">
        <v>579</v>
      </c>
      <c r="DG3" s="32" t="s">
        <v>562</v>
      </c>
      <c r="DH3" s="32" t="s">
        <v>580</v>
      </c>
      <c r="DI3" s="32" t="s">
        <v>582</v>
      </c>
      <c r="DJ3" s="32" t="s">
        <v>581</v>
      </c>
      <c r="DK3" s="32" t="s">
        <v>611</v>
      </c>
      <c r="DL3" s="32" t="s">
        <v>616</v>
      </c>
      <c r="DM3" s="32" t="s">
        <v>617</v>
      </c>
      <c r="DN3" s="32" t="s">
        <v>638</v>
      </c>
      <c r="DO3" s="32" t="s">
        <v>643</v>
      </c>
      <c r="DP3" s="32" t="s">
        <v>287</v>
      </c>
      <c r="DQ3" s="32" t="s">
        <v>508</v>
      </c>
      <c r="DR3" s="32" t="s">
        <v>288</v>
      </c>
      <c r="DS3" s="32" t="s">
        <v>326</v>
      </c>
      <c r="DT3" s="32" t="s">
        <v>509</v>
      </c>
      <c r="DU3" s="32" t="s">
        <v>297</v>
      </c>
      <c r="DV3" s="32" t="s">
        <v>327</v>
      </c>
      <c r="DW3" s="32" t="s">
        <v>510</v>
      </c>
      <c r="DX3" s="32" t="s">
        <v>308</v>
      </c>
      <c r="DY3" s="32" t="s">
        <v>309</v>
      </c>
      <c r="DZ3" s="32" t="s">
        <v>511</v>
      </c>
      <c r="EA3" s="32" t="s">
        <v>369</v>
      </c>
      <c r="EB3" s="32" t="s">
        <v>350</v>
      </c>
      <c r="EC3" s="32" t="s">
        <v>512</v>
      </c>
      <c r="ED3" s="32" t="s">
        <v>382</v>
      </c>
      <c r="EE3" s="32" t="s">
        <v>383</v>
      </c>
      <c r="EF3" s="32" t="s">
        <v>513</v>
      </c>
      <c r="EG3" s="32" t="s">
        <v>407</v>
      </c>
      <c r="EH3" s="32" t="s">
        <v>395</v>
      </c>
      <c r="EI3" s="32" t="s">
        <v>514</v>
      </c>
      <c r="EJ3" s="32" t="s">
        <v>424</v>
      </c>
      <c r="EK3" s="32" t="s">
        <v>423</v>
      </c>
      <c r="EL3" s="32" t="s">
        <v>515</v>
      </c>
      <c r="EM3" s="32" t="s">
        <v>439</v>
      </c>
      <c r="EN3" s="32" t="s">
        <v>440</v>
      </c>
      <c r="EO3" s="32" t="s">
        <v>516</v>
      </c>
      <c r="EP3" s="32" t="s">
        <v>461</v>
      </c>
      <c r="EQ3" s="32" t="s">
        <v>455</v>
      </c>
      <c r="ER3" s="32" t="s">
        <v>554</v>
      </c>
      <c r="ES3" s="32" t="s">
        <v>583</v>
      </c>
      <c r="ET3" s="32" t="s">
        <v>563</v>
      </c>
      <c r="EU3" s="32" t="s">
        <v>584</v>
      </c>
      <c r="EV3" s="32" t="s">
        <v>585</v>
      </c>
      <c r="EW3" s="32" t="s">
        <v>586</v>
      </c>
      <c r="EX3" s="32" t="s">
        <v>610</v>
      </c>
      <c r="EY3" s="32" t="s">
        <v>622</v>
      </c>
      <c r="EZ3" s="32" t="s">
        <v>623</v>
      </c>
      <c r="FA3" s="32" t="s">
        <v>645</v>
      </c>
      <c r="FB3" s="32" t="s">
        <v>644</v>
      </c>
      <c r="FC3" s="32" t="s">
        <v>289</v>
      </c>
      <c r="FD3" s="32" t="s">
        <v>517</v>
      </c>
      <c r="FE3" s="32" t="s">
        <v>290</v>
      </c>
      <c r="FF3" s="32" t="s">
        <v>328</v>
      </c>
      <c r="FG3" s="32" t="s">
        <v>518</v>
      </c>
      <c r="FH3" s="32" t="s">
        <v>298</v>
      </c>
      <c r="FI3" s="32" t="s">
        <v>329</v>
      </c>
      <c r="FJ3" s="32" t="s">
        <v>519</v>
      </c>
      <c r="FK3" s="32" t="s">
        <v>310</v>
      </c>
      <c r="FL3" s="32" t="s">
        <v>311</v>
      </c>
      <c r="FM3" s="32" t="s">
        <v>520</v>
      </c>
      <c r="FN3" s="32" t="s">
        <v>368</v>
      </c>
      <c r="FO3" s="32" t="s">
        <v>351</v>
      </c>
      <c r="FP3" s="32" t="s">
        <v>521</v>
      </c>
      <c r="FQ3" s="32" t="s">
        <v>384</v>
      </c>
      <c r="FR3" s="32" t="s">
        <v>385</v>
      </c>
      <c r="FS3" s="32" t="s">
        <v>522</v>
      </c>
      <c r="FT3" s="32" t="s">
        <v>408</v>
      </c>
      <c r="FU3" s="32" t="s">
        <v>396</v>
      </c>
      <c r="FV3" s="32" t="s">
        <v>523</v>
      </c>
      <c r="FW3" s="32" t="s">
        <v>426</v>
      </c>
      <c r="FX3" s="32" t="s">
        <v>425</v>
      </c>
      <c r="FY3" s="32" t="s">
        <v>524</v>
      </c>
      <c r="FZ3" s="32" t="s">
        <v>441</v>
      </c>
      <c r="GA3" s="32" t="s">
        <v>442</v>
      </c>
      <c r="GB3" s="32" t="s">
        <v>525</v>
      </c>
      <c r="GC3" s="32" t="s">
        <v>462</v>
      </c>
      <c r="GD3" s="32" t="s">
        <v>456</v>
      </c>
      <c r="GE3" s="32" t="s">
        <v>555</v>
      </c>
      <c r="GF3" s="32" t="s">
        <v>588</v>
      </c>
      <c r="GG3" s="32" t="s">
        <v>564</v>
      </c>
      <c r="GH3" s="32" t="s">
        <v>590</v>
      </c>
      <c r="GI3" s="32" t="s">
        <v>589</v>
      </c>
      <c r="GJ3" s="32" t="s">
        <v>587</v>
      </c>
      <c r="GK3" s="32" t="s">
        <v>609</v>
      </c>
      <c r="GL3" s="32" t="s">
        <v>624</v>
      </c>
      <c r="GM3" s="32" t="s">
        <v>625</v>
      </c>
      <c r="GN3" s="32" t="s">
        <v>647</v>
      </c>
      <c r="GO3" s="32" t="s">
        <v>646</v>
      </c>
      <c r="GP3" s="32" t="s">
        <v>291</v>
      </c>
      <c r="GQ3" s="32" t="s">
        <v>526</v>
      </c>
      <c r="GR3" s="32" t="s">
        <v>293</v>
      </c>
      <c r="GS3" s="32" t="s">
        <v>330</v>
      </c>
      <c r="GT3" s="32" t="s">
        <v>527</v>
      </c>
      <c r="GU3" s="32" t="s">
        <v>299</v>
      </c>
      <c r="GV3" s="32" t="s">
        <v>331</v>
      </c>
      <c r="GW3" s="32" t="s">
        <v>528</v>
      </c>
      <c r="GX3" s="32" t="s">
        <v>312</v>
      </c>
      <c r="GY3" s="32" t="s">
        <v>313</v>
      </c>
      <c r="GZ3" s="32" t="s">
        <v>529</v>
      </c>
      <c r="HA3" s="32" t="s">
        <v>367</v>
      </c>
      <c r="HB3" s="32" t="s">
        <v>352</v>
      </c>
      <c r="HC3" s="32" t="s">
        <v>530</v>
      </c>
      <c r="HD3" s="32" t="s">
        <v>386</v>
      </c>
      <c r="HE3" s="32" t="s">
        <v>387</v>
      </c>
      <c r="HF3" s="32" t="s">
        <v>531</v>
      </c>
      <c r="HG3" s="32" t="s">
        <v>409</v>
      </c>
      <c r="HH3" s="32" t="s">
        <v>397</v>
      </c>
      <c r="HI3" s="32" t="s">
        <v>532</v>
      </c>
      <c r="HJ3" s="32" t="s">
        <v>428</v>
      </c>
      <c r="HK3" s="32" t="s">
        <v>427</v>
      </c>
      <c r="HL3" s="32" t="s">
        <v>533</v>
      </c>
      <c r="HM3" s="32" t="s">
        <v>443</v>
      </c>
      <c r="HN3" s="32" t="s">
        <v>444</v>
      </c>
      <c r="HO3" s="32" t="s">
        <v>534</v>
      </c>
      <c r="HP3" s="32" t="s">
        <v>463</v>
      </c>
      <c r="HQ3" s="32" t="s">
        <v>457</v>
      </c>
      <c r="HR3" s="32" t="s">
        <v>556</v>
      </c>
      <c r="HS3" s="32" t="s">
        <v>591</v>
      </c>
      <c r="HT3" s="32" t="s">
        <v>565</v>
      </c>
      <c r="HU3" s="32" t="s">
        <v>592</v>
      </c>
      <c r="HV3" s="32" t="s">
        <v>593</v>
      </c>
      <c r="HW3" s="32" t="s">
        <v>594</v>
      </c>
      <c r="HX3" s="32" t="s">
        <v>608</v>
      </c>
      <c r="HY3" s="32" t="s">
        <v>626</v>
      </c>
      <c r="HZ3" s="32" t="s">
        <v>627</v>
      </c>
      <c r="IA3" s="32" t="s">
        <v>637</v>
      </c>
      <c r="IB3" s="32" t="s">
        <v>636</v>
      </c>
      <c r="IC3" s="32" t="s">
        <v>294</v>
      </c>
      <c r="ID3" s="32" t="s">
        <v>535</v>
      </c>
      <c r="IE3" s="32" t="s">
        <v>292</v>
      </c>
      <c r="IF3" s="32" t="s">
        <v>318</v>
      </c>
      <c r="IG3" s="32" t="s">
        <v>536</v>
      </c>
      <c r="IH3" s="32" t="s">
        <v>300</v>
      </c>
      <c r="II3" s="32" t="s">
        <v>332</v>
      </c>
      <c r="IJ3" s="32" t="s">
        <v>537</v>
      </c>
      <c r="IK3" s="32" t="s">
        <v>314</v>
      </c>
      <c r="IL3" s="32" t="s">
        <v>315</v>
      </c>
      <c r="IM3" s="32" t="s">
        <v>538</v>
      </c>
      <c r="IN3" s="32" t="s">
        <v>366</v>
      </c>
      <c r="IO3" s="32" t="s">
        <v>353</v>
      </c>
      <c r="IP3" s="32" t="s">
        <v>539</v>
      </c>
      <c r="IQ3" s="32" t="s">
        <v>388</v>
      </c>
      <c r="IR3" s="32" t="s">
        <v>389</v>
      </c>
      <c r="IS3" s="32" t="s">
        <v>499</v>
      </c>
      <c r="IT3" s="32" t="s">
        <v>410</v>
      </c>
      <c r="IU3" s="32" t="s">
        <v>398</v>
      </c>
      <c r="IV3" s="32" t="s">
        <v>498</v>
      </c>
      <c r="IW3" s="32" t="s">
        <v>430</v>
      </c>
      <c r="IX3" s="32" t="s">
        <v>429</v>
      </c>
      <c r="IY3" s="32" t="s">
        <v>497</v>
      </c>
      <c r="IZ3" s="32" t="s">
        <v>465</v>
      </c>
      <c r="JA3" s="32" t="s">
        <v>466</v>
      </c>
      <c r="JB3" s="32" t="s">
        <v>496</v>
      </c>
      <c r="JC3" s="32" t="s">
        <v>464</v>
      </c>
      <c r="JD3" s="32" t="s">
        <v>557</v>
      </c>
      <c r="JE3" s="32" t="s">
        <v>558</v>
      </c>
      <c r="JF3" s="32" t="s">
        <v>595</v>
      </c>
      <c r="JG3" s="32" t="s">
        <v>566</v>
      </c>
      <c r="JH3" s="32" t="s">
        <v>596</v>
      </c>
      <c r="JI3" s="32" t="s">
        <v>597</v>
      </c>
      <c r="JJ3" s="32" t="s">
        <v>598</v>
      </c>
      <c r="JK3" s="32" t="s">
        <v>607</v>
      </c>
      <c r="JL3" s="32" t="s">
        <v>628</v>
      </c>
      <c r="JM3" s="32" t="s">
        <v>629</v>
      </c>
      <c r="JN3" s="32" t="s">
        <v>634</v>
      </c>
      <c r="JO3" s="32" t="s">
        <v>635</v>
      </c>
      <c r="JP3" s="32" t="s">
        <v>282</v>
      </c>
      <c r="JQ3" s="32" t="s">
        <v>495</v>
      </c>
      <c r="JR3" s="32" t="s">
        <v>280</v>
      </c>
      <c r="JS3" s="32" t="s">
        <v>283</v>
      </c>
      <c r="JT3" s="32" t="s">
        <v>494</v>
      </c>
      <c r="JU3" s="32" t="s">
        <v>301</v>
      </c>
      <c r="JV3" s="32" t="s">
        <v>281</v>
      </c>
      <c r="JW3" s="32" t="s">
        <v>493</v>
      </c>
      <c r="JX3" s="32" t="s">
        <v>284</v>
      </c>
      <c r="JY3" s="32" t="s">
        <v>305</v>
      </c>
      <c r="JZ3" s="32" t="s">
        <v>492</v>
      </c>
      <c r="KA3" s="32" t="s">
        <v>364</v>
      </c>
      <c r="KB3" s="32" t="s">
        <v>346</v>
      </c>
      <c r="KC3" s="32" t="s">
        <v>491</v>
      </c>
      <c r="KD3" s="32" t="s">
        <v>374</v>
      </c>
      <c r="KE3" s="32" t="s">
        <v>375</v>
      </c>
      <c r="KF3" s="32" t="s">
        <v>490</v>
      </c>
      <c r="KG3" s="32" t="s">
        <v>403</v>
      </c>
      <c r="KH3" s="32" t="s">
        <v>399</v>
      </c>
      <c r="KI3" s="32" t="s">
        <v>489</v>
      </c>
      <c r="KJ3" s="32" t="s">
        <v>416</v>
      </c>
      <c r="KK3" s="32" t="s">
        <v>413</v>
      </c>
      <c r="KL3" s="32" t="s">
        <v>488</v>
      </c>
      <c r="KM3" s="32" t="s">
        <v>431</v>
      </c>
      <c r="KN3" s="32" t="s">
        <v>432</v>
      </c>
      <c r="KO3" s="32" t="s">
        <v>487</v>
      </c>
      <c r="KP3" s="32" t="s">
        <v>467</v>
      </c>
      <c r="KQ3" s="32" t="s">
        <v>451</v>
      </c>
      <c r="KR3" s="32" t="s">
        <v>549</v>
      </c>
      <c r="KS3" s="32" t="s">
        <v>569</v>
      </c>
      <c r="KT3" s="32" t="s">
        <v>567</v>
      </c>
      <c r="KU3" s="32" t="s">
        <v>570</v>
      </c>
      <c r="KV3" s="32" t="s">
        <v>599</v>
      </c>
      <c r="KW3" s="32" t="s">
        <v>600</v>
      </c>
      <c r="KX3" s="32" t="s">
        <v>614</v>
      </c>
      <c r="KY3" s="32" t="s">
        <v>630</v>
      </c>
      <c r="KZ3" s="32" t="s">
        <v>631</v>
      </c>
      <c r="LA3" s="32" t="s">
        <v>632</v>
      </c>
      <c r="LB3" s="32" t="s">
        <v>633</v>
      </c>
    </row>
    <row r="4" spans="1:327" ht="20.100000000000001" customHeight="1" x14ac:dyDescent="0.25">
      <c r="A4" s="5">
        <v>1</v>
      </c>
      <c r="B4" s="7" t="s">
        <v>85</v>
      </c>
      <c r="C4" s="11">
        <f t="shared" ref="C4:IH4" si="0">C5+C8+C12+C14+C17</f>
        <v>192255.77</v>
      </c>
      <c r="D4" s="11">
        <f t="shared" ref="D4" si="1">D5+D8+D12+D14+D17</f>
        <v>151205.76999999999</v>
      </c>
      <c r="E4" s="11">
        <f t="shared" si="0"/>
        <v>139926.66999999998</v>
      </c>
      <c r="F4" s="11">
        <f t="shared" si="0"/>
        <v>149917</v>
      </c>
      <c r="G4" s="11">
        <f t="shared" ref="G4" si="2">G5+G8+G12+G14+G17</f>
        <v>241493.71</v>
      </c>
      <c r="H4" s="11">
        <f t="shared" si="0"/>
        <v>231314.44999999998</v>
      </c>
      <c r="I4" s="11">
        <f t="shared" si="0"/>
        <v>327757.88</v>
      </c>
      <c r="J4" s="11">
        <f t="shared" ref="J4" si="3">J5+J8+J12+J14+J17</f>
        <v>234705.71</v>
      </c>
      <c r="K4" s="11">
        <f t="shared" si="0"/>
        <v>231647.79</v>
      </c>
      <c r="L4" s="11">
        <f t="shared" ref="L4:M4" si="4">L5+L8+L12+L14+L17</f>
        <v>231123</v>
      </c>
      <c r="M4" s="11">
        <f t="shared" si="4"/>
        <v>231123</v>
      </c>
      <c r="N4" s="11">
        <f>N5+N8+N12+N14+N17</f>
        <v>227485.19</v>
      </c>
      <c r="O4" s="11">
        <f t="shared" ref="O4" si="5">O5+O8+O12+O14+O17</f>
        <v>220106</v>
      </c>
      <c r="P4" s="11">
        <f t="shared" ref="P4:S4" si="6">P5+P8+P12+P14+P17</f>
        <v>221786</v>
      </c>
      <c r="Q4" s="11">
        <f>Q5+Q8+Q12+Q14+Q17</f>
        <v>236477.02</v>
      </c>
      <c r="R4" s="11">
        <f t="shared" ref="R4" si="7">R5+R8+R12+R14+R17</f>
        <v>220021.59</v>
      </c>
      <c r="S4" s="11">
        <f t="shared" si="6"/>
        <v>219797.16</v>
      </c>
      <c r="T4" s="11">
        <f>T5+T8+T12+T14+T17</f>
        <v>205763.42</v>
      </c>
      <c r="U4" s="11">
        <f t="shared" ref="U4" si="8">U5+U8+U12+U14+U17</f>
        <v>247307</v>
      </c>
      <c r="V4" s="11">
        <f t="shared" ref="V4:Y4" si="9">V5+V8+V12+V14+V17</f>
        <v>233327</v>
      </c>
      <c r="W4" s="11">
        <f t="shared" si="9"/>
        <v>233699.34</v>
      </c>
      <c r="X4" s="11">
        <f t="shared" ref="X4" si="10">X5+X8+X12+X14+X17</f>
        <v>233146</v>
      </c>
      <c r="Y4" s="11">
        <f t="shared" si="9"/>
        <v>237333.36</v>
      </c>
      <c r="Z4" s="11">
        <f t="shared" ref="Z4:AD4" si="11">Z5+Z8+Z12+Z14+Z17</f>
        <v>279129.76</v>
      </c>
      <c r="AA4" s="11">
        <f t="shared" si="11"/>
        <v>269200</v>
      </c>
      <c r="AB4" s="11">
        <f t="shared" ref="AB4:AM4" si="12">AB5+AB8+AB12+AB14+AB17</f>
        <v>254927.54</v>
      </c>
      <c r="AC4" s="11">
        <f t="shared" si="11"/>
        <v>272832.48000000004</v>
      </c>
      <c r="AD4" s="11">
        <f t="shared" si="11"/>
        <v>274690</v>
      </c>
      <c r="AE4" s="11">
        <f t="shared" si="12"/>
        <v>276670.56999999995</v>
      </c>
      <c r="AF4" s="11">
        <f t="shared" ref="AF4" si="13">AF5+AF8+AF12+AF14+AF17</f>
        <v>293862.55000000005</v>
      </c>
      <c r="AG4" s="11">
        <f t="shared" ref="AG4:AI4" si="14">AG5+AG8+AG12+AG14+AG17</f>
        <v>239284</v>
      </c>
      <c r="AH4" s="11">
        <f t="shared" si="14"/>
        <v>287044.57999999996</v>
      </c>
      <c r="AI4" s="11">
        <f t="shared" si="14"/>
        <v>253505.88999999998</v>
      </c>
      <c r="AJ4" s="11">
        <f t="shared" si="12"/>
        <v>274554</v>
      </c>
      <c r="AK4" s="11">
        <f t="shared" si="12"/>
        <v>303554</v>
      </c>
      <c r="AL4" s="11">
        <f t="shared" si="12"/>
        <v>282685.63999999996</v>
      </c>
      <c r="AM4" s="11">
        <f t="shared" si="12"/>
        <v>256205</v>
      </c>
      <c r="AN4" s="11">
        <f t="shared" ref="AN4:AO4" si="15">AN5+AN8+AN12+AN14+AN17</f>
        <v>0</v>
      </c>
      <c r="AO4" s="11">
        <f t="shared" si="15"/>
        <v>0</v>
      </c>
      <c r="AP4" s="11">
        <f>AP5+AP8+AP12+AP14+AP17</f>
        <v>1461642.96</v>
      </c>
      <c r="AQ4" s="11">
        <f t="shared" ref="AQ4:AU4" si="16">AQ5+AQ8+AQ12+AQ14+AQ17</f>
        <v>1149662.96</v>
      </c>
      <c r="AR4" s="11">
        <f t="shared" si="16"/>
        <v>1066462.1099999999</v>
      </c>
      <c r="AS4" s="11">
        <f t="shared" ref="AS4" si="17">AS5+AS8+AS12+AS14+AS17</f>
        <v>1243928</v>
      </c>
      <c r="AT4" s="11">
        <f>AT5+AT8+AT12+AT14+AT17</f>
        <v>1224125.06</v>
      </c>
      <c r="AU4" s="11">
        <f t="shared" si="16"/>
        <v>1081236.48</v>
      </c>
      <c r="AV4" s="11">
        <f>AV5+AV8+AV12+AV14+AV17</f>
        <v>1622315.44</v>
      </c>
      <c r="AW4" s="11">
        <f>AW5+AW8+AW12+AW14+AW17</f>
        <v>1175411.51</v>
      </c>
      <c r="AX4" s="11">
        <f>AX5+AX8+AX12+AX14+AX17</f>
        <v>1173818.3499999999</v>
      </c>
      <c r="AY4" s="11">
        <f t="shared" ref="AY4" si="18">AY5+AY8+AY12+AY14+AY17</f>
        <v>1190234</v>
      </c>
      <c r="AZ4" s="11">
        <f>AZ5+AZ8+AZ12+AZ14+AZ17</f>
        <v>1258856.21</v>
      </c>
      <c r="BA4" s="11">
        <f>BA5+BA8+BA12+BA14+BA17</f>
        <v>1220579.47</v>
      </c>
      <c r="BB4" s="11">
        <f t="shared" ref="BB4" si="19">BB5+BB8+BB12+BB14+BB17</f>
        <v>1149567</v>
      </c>
      <c r="BC4" s="11">
        <f t="shared" ref="BC4:BH4" si="20">BC5+BC8+BC12+BC14+BC17</f>
        <v>1201431.73</v>
      </c>
      <c r="BD4" s="11">
        <f>BD5+BD8+BD12+BD14+BD17</f>
        <v>1194189.1499999999</v>
      </c>
      <c r="BE4" s="11">
        <f t="shared" ref="BE4:BF4" si="21">BE5+BE8+BE12+BE14+BE17</f>
        <v>1077490.75</v>
      </c>
      <c r="BF4" s="11">
        <f t="shared" si="21"/>
        <v>1066902.99</v>
      </c>
      <c r="BG4" s="11">
        <f t="shared" si="20"/>
        <v>1000688.9500000001</v>
      </c>
      <c r="BH4" s="11">
        <f t="shared" si="20"/>
        <v>1152065</v>
      </c>
      <c r="BI4" s="11">
        <f>BI5+BI8+BI12+BI14+BI17</f>
        <v>1076774.29</v>
      </c>
      <c r="BJ4" s="11">
        <f>BJ5+BJ8+BJ12+BJ14+BJ17</f>
        <v>1131045.1599999999</v>
      </c>
      <c r="BK4" s="11">
        <f t="shared" ref="BK4" si="22">BK5+BK8+BK12+BK14+BK17</f>
        <v>1174638</v>
      </c>
      <c r="BL4" s="11">
        <f>BL5+BL8+BL12+BL14+BL17</f>
        <v>1190760.6299999999</v>
      </c>
      <c r="BM4" s="11">
        <f t="shared" ref="BM4:BP4" si="23">BM5+BM8+BM12+BM14+BM17</f>
        <v>1081878.0299999998</v>
      </c>
      <c r="BN4" s="11">
        <f t="shared" ref="BN4" si="24">BN5+BN8+BN12+BN14+BN17</f>
        <v>917000</v>
      </c>
      <c r="BO4" s="11">
        <f t="shared" si="23"/>
        <v>941044.71</v>
      </c>
      <c r="BP4" s="11">
        <f t="shared" si="23"/>
        <v>1039489.57</v>
      </c>
      <c r="BQ4" s="11">
        <f t="shared" ref="BQ4:BZ4" si="25">BQ5+BQ8+BQ12+BQ14+BQ17</f>
        <v>1085235</v>
      </c>
      <c r="BR4" s="11">
        <f t="shared" ref="BR4" si="26">BR5+BR8+BR12+BR14+BR17</f>
        <v>1136600.6099999999</v>
      </c>
      <c r="BS4" s="11">
        <f>BS5+BS8+BS12+BS14+BS17</f>
        <v>1198911.33</v>
      </c>
      <c r="BT4" s="11">
        <f t="shared" ref="BT4:BV4" si="27">BT5+BT8+BT12+BT14+BT17</f>
        <v>1150967.92</v>
      </c>
      <c r="BU4" s="11">
        <f t="shared" si="27"/>
        <v>1207730.69</v>
      </c>
      <c r="BV4" s="11">
        <f t="shared" si="27"/>
        <v>1205617.8500000001</v>
      </c>
      <c r="BW4" s="11">
        <f t="shared" si="25"/>
        <v>1238677</v>
      </c>
      <c r="BX4" s="11">
        <f t="shared" si="25"/>
        <v>1366277</v>
      </c>
      <c r="BY4" s="11">
        <f t="shared" si="25"/>
        <v>1272963.9099999999</v>
      </c>
      <c r="BZ4" s="11">
        <f t="shared" si="25"/>
        <v>1236190</v>
      </c>
      <c r="CA4" s="11">
        <f t="shared" ref="CA4:CB4" si="28">CA5+CA8+CA12+CA14+CA17</f>
        <v>0</v>
      </c>
      <c r="CB4" s="11">
        <f t="shared" si="28"/>
        <v>0</v>
      </c>
      <c r="CC4" s="11">
        <f>CC5+CC8+CC12+CC14+CC17</f>
        <v>884392.99</v>
      </c>
      <c r="CD4" s="11">
        <f>CD5+CD8+CD12+CD14+CD17</f>
        <v>695562.99</v>
      </c>
      <c r="CE4" s="11">
        <f>CE5+CE8+CE12+CE14+CE17</f>
        <v>643662.44999999995</v>
      </c>
      <c r="CF4" s="11">
        <f t="shared" ref="CF4" si="29">CF5+CF8+CF12+CF14+CF17</f>
        <v>447890</v>
      </c>
      <c r="CG4" s="11">
        <f>CG5+CG8+CG12+CG14+CG17</f>
        <v>432887.03999999998</v>
      </c>
      <c r="CH4" s="11">
        <f>CH5+CH8+CH12+CH14+CH17</f>
        <v>411601.25</v>
      </c>
      <c r="CI4" s="11">
        <f>CI5+CI8+CI12+CI14+CI17</f>
        <v>624744.56000000006</v>
      </c>
      <c r="CJ4" s="11">
        <f>CJ5+CJ8+CJ12+CJ14+CJ17</f>
        <v>456843.8</v>
      </c>
      <c r="CK4" s="11">
        <f>CK5+CK8+CK12+CK14+CK17</f>
        <v>461818.31000000006</v>
      </c>
      <c r="CL4" s="11">
        <f t="shared" ref="CL4" si="30">CL5+CL8+CL12+CL14+CL17</f>
        <v>455027</v>
      </c>
      <c r="CM4" s="11">
        <f>CM5+CM8+CM12+CM14+CM17</f>
        <v>455027</v>
      </c>
      <c r="CN4" s="11">
        <f>CN5+CN8+CN12+CN14+CN17</f>
        <v>439493.06</v>
      </c>
      <c r="CO4" s="11">
        <f t="shared" ref="CO4" si="31">CO5+CO8+CO12+CO14+CO17</f>
        <v>457203</v>
      </c>
      <c r="CP4" s="11">
        <f t="shared" ref="CP4:CU4" si="32">CP5+CP8+CP12+CP14+CP17</f>
        <v>460223</v>
      </c>
      <c r="CQ4" s="11">
        <f>CQ5+CQ8+CQ12+CQ14+CQ17</f>
        <v>462393.44</v>
      </c>
      <c r="CR4" s="11">
        <f t="shared" ref="CR4:CS4" si="33">CR5+CR8+CR12+CR14+CR17</f>
        <v>392025.05</v>
      </c>
      <c r="CS4" s="11">
        <f t="shared" si="33"/>
        <v>391626</v>
      </c>
      <c r="CT4" s="11">
        <f t="shared" si="32"/>
        <v>367111.69</v>
      </c>
      <c r="CU4" s="11">
        <f t="shared" si="32"/>
        <v>422319</v>
      </c>
      <c r="CV4" s="11">
        <f>CV5+CV8+CV12+CV14+CV17</f>
        <v>387040</v>
      </c>
      <c r="CW4" s="11">
        <f>CW5+CW8+CW12+CW14+CW17</f>
        <v>415465.44000000006</v>
      </c>
      <c r="CX4" s="11">
        <f t="shared" ref="CX4" si="34">CX5+CX8+CX12+CX14+CX17</f>
        <v>456524</v>
      </c>
      <c r="CY4" s="11">
        <f>CY5+CY8+CY12+CY14+CY17</f>
        <v>461318.34</v>
      </c>
      <c r="CZ4" s="11">
        <f t="shared" ref="CZ4:DI4" si="35">CZ5+CZ8+CZ12+CZ14+CZ17</f>
        <v>405305.55000000005</v>
      </c>
      <c r="DA4" s="11">
        <f t="shared" ref="DA4" si="36">DA5+DA8+DA12+DA14+DA17</f>
        <v>398490</v>
      </c>
      <c r="DB4" s="11">
        <f t="shared" si="35"/>
        <v>371421.33</v>
      </c>
      <c r="DC4" s="11">
        <f t="shared" si="35"/>
        <v>417252.44</v>
      </c>
      <c r="DD4" s="11">
        <f t="shared" si="35"/>
        <v>461689</v>
      </c>
      <c r="DE4" s="11">
        <f t="shared" ref="DE4:DF4" si="37">DE5+DE8+DE12+DE14+DE17</f>
        <v>420886.32</v>
      </c>
      <c r="DF4" s="11">
        <f t="shared" si="37"/>
        <v>439110.43</v>
      </c>
      <c r="DG4" s="11">
        <f t="shared" ref="DG4" si="38">DG5+DG8+DG12+DG14+DG17</f>
        <v>362422.12</v>
      </c>
      <c r="DH4" s="11">
        <f t="shared" si="35"/>
        <v>435718.85</v>
      </c>
      <c r="DI4" s="11">
        <f t="shared" si="35"/>
        <v>407545.37</v>
      </c>
      <c r="DJ4" s="11">
        <f t="shared" ref="DJ4:DP4" si="39">DJ5+DJ8+DJ12+DJ14+DJ17</f>
        <v>423454</v>
      </c>
      <c r="DK4" s="11">
        <f t="shared" si="39"/>
        <v>466954</v>
      </c>
      <c r="DL4" s="11">
        <f t="shared" si="39"/>
        <v>435460.03</v>
      </c>
      <c r="DM4" s="11">
        <f t="shared" si="39"/>
        <v>369985</v>
      </c>
      <c r="DN4" s="11">
        <f t="shared" ref="DN4:DO4" si="40">DN5+DN8+DN12+DN14+DN17</f>
        <v>0</v>
      </c>
      <c r="DO4" s="11">
        <f t="shared" si="40"/>
        <v>0</v>
      </c>
      <c r="DP4" s="11">
        <f t="shared" si="39"/>
        <v>38451.15</v>
      </c>
      <c r="DQ4" s="11">
        <f t="shared" ref="DQ4:DV4" si="41">DQ5+DQ8+DQ12+DQ14+DQ17</f>
        <v>40241.15</v>
      </c>
      <c r="DR4" s="11">
        <f t="shared" si="41"/>
        <v>36563.39</v>
      </c>
      <c r="DS4" s="11">
        <f t="shared" ref="DS4" si="42">DS5+DS8+DS12+DS14+DS17</f>
        <v>37157</v>
      </c>
      <c r="DT4" s="11">
        <f t="shared" si="41"/>
        <v>33172.19</v>
      </c>
      <c r="DU4" s="11">
        <f t="shared" si="41"/>
        <v>28957.559999999998</v>
      </c>
      <c r="DV4" s="11">
        <f t="shared" si="41"/>
        <v>56423.1</v>
      </c>
      <c r="DW4" s="11">
        <f t="shared" si="0"/>
        <v>29230.19</v>
      </c>
      <c r="DX4" s="11">
        <f t="shared" si="0"/>
        <v>29120.639999999999</v>
      </c>
      <c r="DY4" s="11">
        <f t="shared" ref="DY4" si="43">DY5+DY8+DY12+DY14+DY17</f>
        <v>25697</v>
      </c>
      <c r="DZ4" s="11">
        <f t="shared" si="0"/>
        <v>25697</v>
      </c>
      <c r="EA4" s="11">
        <f>EA5+EA8+EA12+EA14+EA17</f>
        <v>25276.129999999997</v>
      </c>
      <c r="EB4" s="11">
        <f t="shared" ref="EB4" si="44">EB5+EB8+EB12+EB14+EB17</f>
        <v>34674</v>
      </c>
      <c r="EC4" s="11">
        <f t="shared" ref="EC4:EH4" si="45">EC5+EC8+EC12+EC14+EC17</f>
        <v>34844</v>
      </c>
      <c r="ED4" s="11">
        <f>ED5+ED8+ED12+ED14+ED17</f>
        <v>26275.22</v>
      </c>
      <c r="EE4" s="11">
        <f t="shared" ref="EE4:EF4" si="46">EE5+EE8+EE12+EE14+EE17</f>
        <v>24481.27</v>
      </c>
      <c r="EF4" s="11">
        <f t="shared" si="46"/>
        <v>24456.33</v>
      </c>
      <c r="EG4" s="11">
        <f t="shared" si="45"/>
        <v>25656.61</v>
      </c>
      <c r="EH4" s="11">
        <f t="shared" si="45"/>
        <v>26023</v>
      </c>
      <c r="EI4" s="11">
        <f t="shared" ref="EI4:ER4" si="47">EI5+EI8+EI12+EI14+EI17</f>
        <v>25773</v>
      </c>
      <c r="EJ4" s="11">
        <f t="shared" si="47"/>
        <v>25966.66</v>
      </c>
      <c r="EK4" s="11">
        <f t="shared" ref="EK4" si="48">EK5+EK8+EK12+EK14+EK17</f>
        <v>25582</v>
      </c>
      <c r="EL4" s="11">
        <f t="shared" si="47"/>
        <v>35914.79</v>
      </c>
      <c r="EM4" s="11">
        <f t="shared" si="47"/>
        <v>56770.97</v>
      </c>
      <c r="EN4" s="11">
        <f t="shared" ref="EN4" si="49">EN5+EN8+EN12+EN14+EN17</f>
        <v>107000</v>
      </c>
      <c r="EO4" s="11">
        <f t="shared" si="47"/>
        <v>103481.02</v>
      </c>
      <c r="EP4" s="11">
        <f t="shared" si="47"/>
        <v>109132.96</v>
      </c>
      <c r="EQ4" s="11">
        <f t="shared" si="47"/>
        <v>119806</v>
      </c>
      <c r="ER4" s="11">
        <f t="shared" si="47"/>
        <v>120344.56</v>
      </c>
      <c r="ES4" s="11">
        <f t="shared" ref="ES4:FC4" si="50">ES5+ES8+ES12+ES14+ES17</f>
        <v>112440.88999999998</v>
      </c>
      <c r="ET4" s="11">
        <f t="shared" ref="ET4:EV4" si="51">ET5+ET8+ET12+ET14+ET17</f>
        <v>114454</v>
      </c>
      <c r="EU4" s="11">
        <f t="shared" si="51"/>
        <v>115703.15</v>
      </c>
      <c r="EV4" s="11">
        <f t="shared" si="51"/>
        <v>112827.56000000001</v>
      </c>
      <c r="EW4" s="11">
        <f t="shared" si="50"/>
        <v>115726</v>
      </c>
      <c r="EX4" s="11">
        <f t="shared" si="50"/>
        <v>127326</v>
      </c>
      <c r="EY4" s="11">
        <f t="shared" si="50"/>
        <v>113074.17</v>
      </c>
      <c r="EZ4" s="11">
        <f t="shared" si="50"/>
        <v>170770</v>
      </c>
      <c r="FA4" s="11">
        <f t="shared" ref="FA4:FB4" si="52">FA5+FA8+FA12+FA14+FA17</f>
        <v>0</v>
      </c>
      <c r="FB4" s="11">
        <f t="shared" si="52"/>
        <v>0</v>
      </c>
      <c r="FC4" s="11">
        <f t="shared" si="50"/>
        <v>384511.55</v>
      </c>
      <c r="FD4" s="11">
        <f t="shared" si="0"/>
        <v>302411.55</v>
      </c>
      <c r="FE4" s="11">
        <f t="shared" si="0"/>
        <v>279853.27999999997</v>
      </c>
      <c r="FF4" s="11">
        <f t="shared" ref="FF4" si="53">FF5+FF8+FF12+FF14+FF17</f>
        <v>280828</v>
      </c>
      <c r="FG4" s="11">
        <f t="shared" si="0"/>
        <v>271079.90000000002</v>
      </c>
      <c r="FH4" s="11">
        <f t="shared" si="0"/>
        <v>257016.03</v>
      </c>
      <c r="FI4" s="11">
        <f t="shared" ref="FI4" si="54">FI5+FI8+FI12+FI14+FI17</f>
        <v>403355.74</v>
      </c>
      <c r="FJ4" s="11">
        <f t="shared" si="0"/>
        <v>260001.9</v>
      </c>
      <c r="FK4" s="11">
        <f t="shared" si="0"/>
        <v>257386.48</v>
      </c>
      <c r="FL4" s="11">
        <f t="shared" ref="FL4:FM4" si="55">FL5+FL8+FL12+FL14+FL17</f>
        <v>257120</v>
      </c>
      <c r="FM4" s="11">
        <f t="shared" si="55"/>
        <v>257120</v>
      </c>
      <c r="FN4" s="11">
        <f>FN5+FN8+FN12+FN14+FN17</f>
        <v>252761.31</v>
      </c>
      <c r="FO4" s="11">
        <f>FO5+FO8+FO12+FO14+FO17</f>
        <v>244846</v>
      </c>
      <c r="FP4" s="11">
        <f>FP5+FP8+FP12+FP14+FP17</f>
        <v>246546</v>
      </c>
      <c r="FQ4" s="11">
        <f>FQ5+FQ8+FQ12+FQ14+FQ17</f>
        <v>262752.24</v>
      </c>
      <c r="FR4" s="11">
        <f t="shared" ref="FR4:FS4" si="56">FR5+FR8+FR12+FR14+FR17</f>
        <v>244762.66</v>
      </c>
      <c r="FS4" s="11">
        <f t="shared" si="56"/>
        <v>244513</v>
      </c>
      <c r="FT4" s="11">
        <f t="shared" ref="FT4:FU4" si="57">FT5+FT8+FT12+FT14+FT17</f>
        <v>228626.08000000002</v>
      </c>
      <c r="FU4" s="11">
        <f t="shared" si="57"/>
        <v>301902</v>
      </c>
      <c r="FV4" s="11">
        <f t="shared" ref="FV4:GE4" si="58">FV5+FV8+FV12+FV14+FV17</f>
        <v>289058.88</v>
      </c>
      <c r="FW4" s="11">
        <f t="shared" si="58"/>
        <v>301112.8</v>
      </c>
      <c r="FX4" s="11">
        <f t="shared" ref="FX4" si="59">FX5+FX8+FX12+FX14+FX17</f>
        <v>292240</v>
      </c>
      <c r="FY4" s="11">
        <f t="shared" si="58"/>
        <v>295573.95999999996</v>
      </c>
      <c r="FZ4" s="11">
        <f t="shared" si="58"/>
        <v>311604.90999999997</v>
      </c>
      <c r="GA4" s="11">
        <f t="shared" ref="GA4" si="60">GA5+GA8+GA12+GA14+GA17</f>
        <v>216925</v>
      </c>
      <c r="GB4" s="11">
        <f t="shared" si="58"/>
        <v>204558.05</v>
      </c>
      <c r="GC4" s="11">
        <f t="shared" si="58"/>
        <v>218265.78</v>
      </c>
      <c r="GD4" s="11">
        <f t="shared" si="58"/>
        <v>265000</v>
      </c>
      <c r="GE4" s="11">
        <f t="shared" si="58"/>
        <v>266594.61</v>
      </c>
      <c r="GF4" s="11">
        <f t="shared" ref="GF4:GP4" si="61">GF5+GF8+GF12+GF14+GF17</f>
        <v>278642.06</v>
      </c>
      <c r="GG4" s="11">
        <f t="shared" ref="GG4" si="62">GG5+GG8+GG12+GG14+GG17</f>
        <v>264231.8</v>
      </c>
      <c r="GH4" s="11">
        <f t="shared" ref="GH4:GI4" si="63">GH5+GH8+GH12+GH14+GH17</f>
        <v>271092.38</v>
      </c>
      <c r="GI4" s="11">
        <f t="shared" si="63"/>
        <v>274183.41000000003</v>
      </c>
      <c r="GJ4" s="11">
        <f t="shared" si="61"/>
        <v>279467</v>
      </c>
      <c r="GK4" s="11">
        <f t="shared" si="61"/>
        <v>308467</v>
      </c>
      <c r="GL4" s="11">
        <f t="shared" si="61"/>
        <v>282685.63999999996</v>
      </c>
      <c r="GM4" s="11">
        <f t="shared" si="61"/>
        <v>231610</v>
      </c>
      <c r="GN4" s="11">
        <f t="shared" ref="GN4:GO4" si="64">GN5+GN8+GN12+GN14+GN17</f>
        <v>0</v>
      </c>
      <c r="GO4" s="11">
        <f t="shared" si="64"/>
        <v>0</v>
      </c>
      <c r="GP4" s="11">
        <f t="shared" si="61"/>
        <v>884414.97</v>
      </c>
      <c r="GQ4" s="11">
        <f t="shared" si="0"/>
        <v>705584.97</v>
      </c>
      <c r="GR4" s="11">
        <f t="shared" si="0"/>
        <v>767237.62999999989</v>
      </c>
      <c r="GS4" s="11">
        <f t="shared" ref="GS4" si="65">GS5+GS8+GS12+GS14+GS17</f>
        <v>604815</v>
      </c>
      <c r="GT4" s="11">
        <f t="shared" si="0"/>
        <v>620919.18000000005</v>
      </c>
      <c r="GU4" s="11">
        <f t="shared" si="0"/>
        <v>588658.81999999995</v>
      </c>
      <c r="GV4" s="11">
        <f>GV5+GV8+GV12+GV14+GV17</f>
        <v>814808.14</v>
      </c>
      <c r="GW4" s="11">
        <f>GW5+GW8+GW12+GW14+GW17</f>
        <v>587624.18099999998</v>
      </c>
      <c r="GX4" s="11">
        <f t="shared" ref="GX4:IG4" si="66">GX5+GX8+GX12+GX14+GX17</f>
        <v>572323.77</v>
      </c>
      <c r="GY4" s="11">
        <f t="shared" ref="GY4" si="67">GY5+GY8+GY12+GY14+GY17</f>
        <v>575530</v>
      </c>
      <c r="GZ4" s="11">
        <f t="shared" si="66"/>
        <v>575530</v>
      </c>
      <c r="HA4" s="11">
        <f t="shared" ref="HA4:HB4" si="68">HA5+HA8+HA12+HA14+HA17</f>
        <v>560442.82000000007</v>
      </c>
      <c r="HB4" s="11">
        <f t="shared" si="68"/>
        <v>547057</v>
      </c>
      <c r="HC4" s="11">
        <f t="shared" ref="HC4:HH4" si="69">HC5+HC8+HC12+HC14+HC17</f>
        <v>551197</v>
      </c>
      <c r="HD4" s="11">
        <f t="shared" si="66"/>
        <v>582964.65999999992</v>
      </c>
      <c r="HE4" s="11">
        <f t="shared" ref="HE4" si="70">HE5+HE8+HE12+HE14+HE17</f>
        <v>545496.32999999996</v>
      </c>
      <c r="HF4" s="11">
        <f t="shared" si="66"/>
        <v>544760.81999999995</v>
      </c>
      <c r="HG4" s="11">
        <f t="shared" si="69"/>
        <v>506447.19999999995</v>
      </c>
      <c r="HH4" s="11">
        <f t="shared" si="69"/>
        <v>624616</v>
      </c>
      <c r="HI4" s="11">
        <f t="shared" ref="HI4:HR4" si="71">HI5+HI8+HI12+HI14+HI17</f>
        <v>592913.5</v>
      </c>
      <c r="HJ4" s="11">
        <f t="shared" si="71"/>
        <v>618449.54</v>
      </c>
      <c r="HK4" s="11">
        <f t="shared" ref="HK4" si="72">HK5+HK8+HK12+HK14+HK17</f>
        <v>567808</v>
      </c>
      <c r="HL4" s="11">
        <f t="shared" si="71"/>
        <v>576992.52</v>
      </c>
      <c r="HM4" s="11">
        <f t="shared" si="71"/>
        <v>495172.73</v>
      </c>
      <c r="HN4" s="11">
        <f t="shared" ref="HN4" si="73">HN5+HN8+HN12+HN14+HN17</f>
        <v>688910</v>
      </c>
      <c r="HO4" s="11">
        <f t="shared" si="71"/>
        <v>659778.88</v>
      </c>
      <c r="HP4" s="11">
        <f t="shared" si="71"/>
        <v>685519.15</v>
      </c>
      <c r="HQ4" s="11">
        <f t="shared" si="71"/>
        <v>713654</v>
      </c>
      <c r="HR4" s="11">
        <f t="shared" si="71"/>
        <v>726363.85</v>
      </c>
      <c r="HS4" s="11">
        <f t="shared" ref="HS4:IC4" si="74">HS5+HS8+HS12+HS14+HS17</f>
        <v>772685.53</v>
      </c>
      <c r="HT4" s="11">
        <f t="shared" ref="HT4" si="75">HT5+HT8+HT12+HT14+HT17</f>
        <v>686346.33</v>
      </c>
      <c r="HU4" s="11">
        <f t="shared" ref="HU4:HV4" si="76">HU5+HU8+HU12+HU14+HU17</f>
        <v>772941.22</v>
      </c>
      <c r="HV4" s="11">
        <f t="shared" si="76"/>
        <v>679398.18</v>
      </c>
      <c r="HW4" s="11">
        <f t="shared" si="74"/>
        <v>525167</v>
      </c>
      <c r="HX4" s="11">
        <f t="shared" si="74"/>
        <v>574383</v>
      </c>
      <c r="HY4" s="11">
        <f t="shared" si="74"/>
        <v>526726.74</v>
      </c>
      <c r="HZ4" s="11">
        <f t="shared" si="74"/>
        <v>681490</v>
      </c>
      <c r="IA4" s="11">
        <f t="shared" ref="IA4:IB4" si="77">IA5+IA8+IA12+IA14+IA17</f>
        <v>0</v>
      </c>
      <c r="IB4" s="11">
        <f t="shared" si="77"/>
        <v>0</v>
      </c>
      <c r="IC4" s="11">
        <f t="shared" si="74"/>
        <v>0</v>
      </c>
      <c r="ID4" s="11">
        <f t="shared" si="66"/>
        <v>801660.5</v>
      </c>
      <c r="IE4" s="11">
        <f t="shared" si="66"/>
        <v>1009530.46</v>
      </c>
      <c r="IF4" s="11">
        <f t="shared" ref="IF4" si="78">IF5+IF8+IF12+IF14+IF17</f>
        <v>1033300</v>
      </c>
      <c r="IG4" s="11">
        <f t="shared" si="66"/>
        <v>1014300</v>
      </c>
      <c r="IH4" s="11">
        <f t="shared" si="0"/>
        <v>905540.73</v>
      </c>
      <c r="II4" s="11">
        <f>II5+II8+II12+II14+II17</f>
        <v>1030335.41</v>
      </c>
      <c r="IJ4" s="11">
        <f>IJ5+IJ8+IJ12+IJ14+IJ17</f>
        <v>920600</v>
      </c>
      <c r="IK4" s="11">
        <f t="shared" ref="IK4:IM4" si="79">IK5+IK8+IK12+IK14+IK17</f>
        <v>916398.55000000016</v>
      </c>
      <c r="IL4" s="11">
        <f t="shared" ref="IL4" si="80">IL5+IL8+IL12+IL14+IL17</f>
        <v>952595</v>
      </c>
      <c r="IM4" s="11">
        <f t="shared" si="79"/>
        <v>957970</v>
      </c>
      <c r="IN4" s="11">
        <f>IN5+IN8+IN12+IN14+IN17</f>
        <v>902069.21</v>
      </c>
      <c r="IO4" s="11">
        <f t="shared" ref="IO4" si="81">IO5+IO8+IO12+IO14+IO17</f>
        <v>879468</v>
      </c>
      <c r="IP4" s="11">
        <f t="shared" ref="IP4:IU4" si="82">IP5+IP8+IP12+IP14+IP17</f>
        <v>879468</v>
      </c>
      <c r="IQ4" s="11">
        <f>IQ5+IQ8+IQ12+IQ14+IQ17</f>
        <v>966743.56</v>
      </c>
      <c r="IR4" s="11">
        <f t="shared" ref="IR4:IS4" si="83">IR5+IR8+IR12+IR14+IR17</f>
        <v>864046.56</v>
      </c>
      <c r="IS4" s="11">
        <f t="shared" si="83"/>
        <v>873620</v>
      </c>
      <c r="IT4" s="11">
        <f t="shared" si="82"/>
        <v>766209.3899999999</v>
      </c>
      <c r="IU4" s="11">
        <f t="shared" si="82"/>
        <v>922243</v>
      </c>
      <c r="IV4" s="11">
        <f t="shared" ref="IV4:JX4" si="84">IV5+IV8+IV12+IV14+IV17</f>
        <v>920409.79</v>
      </c>
      <c r="IW4" s="11">
        <f t="shared" si="84"/>
        <v>967257.80999999994</v>
      </c>
      <c r="IX4" s="11">
        <f t="shared" ref="IX4" si="85">IX5+IX8+IX12+IX14+IX17</f>
        <v>902000</v>
      </c>
      <c r="IY4" s="11">
        <f t="shared" si="84"/>
        <v>903500</v>
      </c>
      <c r="IZ4" s="11">
        <f t="shared" si="84"/>
        <v>1003228.5399999999</v>
      </c>
      <c r="JA4" s="11">
        <f t="shared" ref="JA4" si="86">JA5+JA8+JA12+JA14+JA17</f>
        <v>3006000</v>
      </c>
      <c r="JB4" s="11">
        <f t="shared" si="84"/>
        <v>1006654.92</v>
      </c>
      <c r="JC4" s="11">
        <f t="shared" si="84"/>
        <v>914306.58000000007</v>
      </c>
      <c r="JD4" s="11">
        <f t="shared" ref="JD4:JK4" si="87">JD5+JD8+JD12+JD14+JD17</f>
        <v>951060</v>
      </c>
      <c r="JE4" s="11">
        <f t="shared" ref="JE4" si="88">JE5+JE8+JE12+JE14+JE17</f>
        <v>963535.33</v>
      </c>
      <c r="JF4" s="11">
        <f t="shared" si="87"/>
        <v>939719.97</v>
      </c>
      <c r="JG4" s="11">
        <f t="shared" ref="JG4:JI4" si="89">JG5+JG8+JG12+JG14+JG17</f>
        <v>1100300</v>
      </c>
      <c r="JH4" s="11">
        <f t="shared" si="89"/>
        <v>1155000</v>
      </c>
      <c r="JI4" s="11">
        <f t="shared" si="89"/>
        <v>959607.34000000008</v>
      </c>
      <c r="JJ4" s="11">
        <f t="shared" si="87"/>
        <v>998200</v>
      </c>
      <c r="JK4" s="11">
        <f t="shared" si="87"/>
        <v>1118200</v>
      </c>
      <c r="JL4" s="11">
        <f t="shared" ref="JL4:JO4" si="90">JL5+JL8+JL12+JL14+JL17</f>
        <v>964488.27</v>
      </c>
      <c r="JM4" s="11">
        <f t="shared" ref="JM4:JN4" si="91">JM5+JM8+JM12+JM14+JM17</f>
        <v>989700</v>
      </c>
      <c r="JN4" s="11">
        <f t="shared" si="91"/>
        <v>0</v>
      </c>
      <c r="JO4" s="11">
        <f t="shared" si="90"/>
        <v>0</v>
      </c>
      <c r="JP4" s="11">
        <f t="shared" si="84"/>
        <v>3845669.39</v>
      </c>
      <c r="JQ4" s="11">
        <f t="shared" ref="JQ4" si="92">JQ5+JQ8+JQ12+JQ14+JQ17</f>
        <v>3846329.89</v>
      </c>
      <c r="JR4" s="11">
        <f t="shared" si="84"/>
        <v>3943235.99</v>
      </c>
      <c r="JS4" s="11">
        <f t="shared" si="84"/>
        <v>3797835</v>
      </c>
      <c r="JT4" s="11">
        <f t="shared" ref="JT4" si="93">JT5+JT8+JT12+JT14+JT17</f>
        <v>3837977.08</v>
      </c>
      <c r="JU4" s="11">
        <f t="shared" si="84"/>
        <v>3504325.3200000003</v>
      </c>
      <c r="JV4" s="11">
        <f t="shared" si="84"/>
        <v>4879740.2699999996</v>
      </c>
      <c r="JW4" s="11">
        <f t="shared" ref="JW4" si="94">JW5+JW8+JW12+JW14+JW17</f>
        <v>3664417.2910000002</v>
      </c>
      <c r="JX4" s="11">
        <f t="shared" si="84"/>
        <v>3642513.8900000006</v>
      </c>
      <c r="JY4" s="11">
        <f t="shared" ref="JY4:JZ4" si="95">JY5+JY8+JY12+JY14+JY17</f>
        <v>3687326</v>
      </c>
      <c r="JZ4" s="11">
        <f t="shared" si="95"/>
        <v>3761323.21</v>
      </c>
      <c r="KA4" s="11">
        <f t="shared" ref="KA4:KI4" si="96">KA5+KA8+KA12+KA14+KA17</f>
        <v>3628107.19</v>
      </c>
      <c r="KB4" s="11">
        <f t="shared" si="96"/>
        <v>3532921</v>
      </c>
      <c r="KC4" s="11">
        <f t="shared" ref="KC4" si="97">KC5+KC8+KC12+KC14+KC17</f>
        <v>3595495.73</v>
      </c>
      <c r="KD4" s="11">
        <f t="shared" si="96"/>
        <v>3731795.2900000005</v>
      </c>
      <c r="KE4" s="11">
        <f t="shared" ref="KE4:KH4" si="98">KE5+KE8+KE12+KE14+KE17</f>
        <v>3368324.21</v>
      </c>
      <c r="KF4" s="11">
        <f t="shared" ref="KF4" si="99">KF5+KF8+KF12+KF14+KF17</f>
        <v>3365676.3000000003</v>
      </c>
      <c r="KG4" s="11">
        <f t="shared" si="98"/>
        <v>3100503.34</v>
      </c>
      <c r="KH4" s="11">
        <f t="shared" si="98"/>
        <v>3696475</v>
      </c>
      <c r="KI4" s="11">
        <f t="shared" si="96"/>
        <v>3525296.46</v>
      </c>
      <c r="KJ4" s="11">
        <f t="shared" ref="KJ4:KL4" si="100">KJ5+KJ8+KJ12+KJ14+KJ17</f>
        <v>3692996.75</v>
      </c>
      <c r="KK4" s="11">
        <f t="shared" ref="KK4" si="101">KK5+KK8+KK12+KK14+KK17</f>
        <v>3651938</v>
      </c>
      <c r="KL4" s="11">
        <f t="shared" si="100"/>
        <v>3701393.6</v>
      </c>
      <c r="KM4" s="11">
        <f t="shared" ref="KM4:KO4" si="102">KM5+KM8+KM12+KM14+KM17</f>
        <v>3633090.49</v>
      </c>
      <c r="KN4" s="11">
        <f t="shared" ref="KN4" si="103">KN5+KN8+KN12+KN14+KN17</f>
        <v>5603525</v>
      </c>
      <c r="KO4" s="11">
        <f t="shared" si="102"/>
        <v>3541866.4499999997</v>
      </c>
      <c r="KP4" s="11">
        <f t="shared" ref="KP4" si="104">KP5+KP8+KP12+KP14+KP17</f>
        <v>3656798.96</v>
      </c>
      <c r="KQ4" s="11">
        <f t="shared" ref="KQ4" si="105">KQ5+KQ8+KQ12+KQ14+KQ17</f>
        <v>3871134</v>
      </c>
      <c r="KR4" s="11">
        <f t="shared" ref="KR4:KS4" si="106">KR5+KR8+KR12+KR14+KR17</f>
        <v>3910995.85</v>
      </c>
      <c r="KS4" s="11">
        <f t="shared" si="106"/>
        <v>4035372.7599999993</v>
      </c>
      <c r="KT4" s="11">
        <f t="shared" ref="KT4:KU4" si="107">KT5+KT8+KT12+KT14+KT17</f>
        <v>3918006.17</v>
      </c>
      <c r="KU4" s="11">
        <f t="shared" si="107"/>
        <v>4245230.87</v>
      </c>
      <c r="KV4" s="11">
        <f t="shared" ref="KV4:KW4" si="108">KV5+KV8+KV12+KV14+KV17</f>
        <v>3892685.6</v>
      </c>
      <c r="KW4" s="11">
        <f t="shared" si="108"/>
        <v>3855245</v>
      </c>
      <c r="KX4" s="11">
        <f t="shared" ref="KX4:LB4" si="109">KX5+KX8+KX12+KX14+KX17</f>
        <v>4265161</v>
      </c>
      <c r="KY4" s="11">
        <f t="shared" si="109"/>
        <v>3878084.4</v>
      </c>
      <c r="KZ4" s="11">
        <f t="shared" si="109"/>
        <v>3935950</v>
      </c>
      <c r="LA4" s="11">
        <f t="shared" si="109"/>
        <v>0</v>
      </c>
      <c r="LB4" s="11">
        <f t="shared" si="109"/>
        <v>0</v>
      </c>
    </row>
    <row r="5" spans="1:327" ht="15" customHeight="1" x14ac:dyDescent="0.25">
      <c r="A5" s="5">
        <v>11</v>
      </c>
      <c r="B5" s="8" t="s">
        <v>80</v>
      </c>
      <c r="C5" s="12">
        <f t="shared" ref="C5:D5" si="110">SUM(C6:C7)</f>
        <v>96000</v>
      </c>
      <c r="D5" s="12">
        <f t="shared" si="110"/>
        <v>96000</v>
      </c>
      <c r="E5" s="12">
        <f t="shared" ref="E5:GU5" si="111">SUM(E6:E7)</f>
        <v>103911.47</v>
      </c>
      <c r="F5" s="12">
        <f t="shared" si="111"/>
        <v>80000</v>
      </c>
      <c r="G5" s="12">
        <f t="shared" ref="G5" si="112">SUM(G6:G7)</f>
        <v>170000</v>
      </c>
      <c r="H5" s="12">
        <f t="shared" si="111"/>
        <v>168023.58</v>
      </c>
      <c r="I5" s="12">
        <f t="shared" si="111"/>
        <v>258329.41</v>
      </c>
      <c r="J5" s="12">
        <f t="shared" ref="J5" si="113">SUM(J6:J7)</f>
        <v>168000</v>
      </c>
      <c r="K5" s="12">
        <f t="shared" si="111"/>
        <v>165095.98000000001</v>
      </c>
      <c r="L5" s="12">
        <f t="shared" ref="L5:M5" si="114">SUM(L6:L7)</f>
        <v>165825</v>
      </c>
      <c r="M5" s="12">
        <f t="shared" si="114"/>
        <v>165825</v>
      </c>
      <c r="N5" s="12">
        <f>SUM(N6:N7)</f>
        <v>166639.62</v>
      </c>
      <c r="O5" s="12">
        <f t="shared" ref="O5" si="115">SUM(O6:O7)</f>
        <v>156789</v>
      </c>
      <c r="P5" s="12">
        <f t="shared" ref="P5:S5" si="116">SUM(P6:P7)</f>
        <v>156789</v>
      </c>
      <c r="Q5" s="12">
        <f>SUM(Q6:Q7)</f>
        <v>172789.58</v>
      </c>
      <c r="R5" s="12">
        <f t="shared" ref="R5" si="117">SUM(R6:R7)</f>
        <v>157220</v>
      </c>
      <c r="S5" s="12">
        <f t="shared" si="116"/>
        <v>157220</v>
      </c>
      <c r="T5" s="12">
        <f>SUM(T6:T7)</f>
        <v>151416.56</v>
      </c>
      <c r="U5" s="12">
        <f t="shared" ref="U5:V5" si="118">SUM(U6:U7)</f>
        <v>180230</v>
      </c>
      <c r="V5" s="12">
        <f t="shared" si="118"/>
        <v>170000</v>
      </c>
      <c r="W5" s="12">
        <f t="shared" ref="W5:Y5" si="119">SUM(W6:W7)</f>
        <v>171832.2</v>
      </c>
      <c r="X5" s="12">
        <f t="shared" ref="X5" si="120">SUM(X6:X7)</f>
        <v>170560</v>
      </c>
      <c r="Y5" s="12">
        <f t="shared" si="119"/>
        <v>171917.36</v>
      </c>
      <c r="Z5" s="12">
        <f t="shared" ref="Z5:AD5" si="121">SUM(Z6:Z7)</f>
        <v>223180.47</v>
      </c>
      <c r="AA5" s="12">
        <f t="shared" si="121"/>
        <v>187000</v>
      </c>
      <c r="AB5" s="12">
        <f t="shared" ref="AB5:AM5" si="122">SUM(AB6:AB7)</f>
        <v>186000</v>
      </c>
      <c r="AC5" s="12">
        <f t="shared" si="121"/>
        <v>204197.73</v>
      </c>
      <c r="AD5" s="12">
        <f t="shared" si="121"/>
        <v>198200</v>
      </c>
      <c r="AE5" s="12">
        <f t="shared" si="122"/>
        <v>199820.97</v>
      </c>
      <c r="AF5" s="12">
        <f t="shared" ref="AF5" si="123">SUM(AF6:AF7)</f>
        <v>216477.32</v>
      </c>
      <c r="AG5" s="12">
        <f t="shared" ref="AG5:AI5" si="124">SUM(AG6:AG7)</f>
        <v>169623</v>
      </c>
      <c r="AH5" s="12">
        <f t="shared" si="124"/>
        <v>217172.58</v>
      </c>
      <c r="AI5" s="12">
        <f t="shared" si="124"/>
        <v>199156.98</v>
      </c>
      <c r="AJ5" s="12">
        <f t="shared" si="122"/>
        <v>197110</v>
      </c>
      <c r="AK5" s="12">
        <f t="shared" si="122"/>
        <v>214110</v>
      </c>
      <c r="AL5" s="69">
        <f t="shared" si="122"/>
        <v>220673.69</v>
      </c>
      <c r="AM5" s="69">
        <f t="shared" si="122"/>
        <v>184293</v>
      </c>
      <c r="AN5" s="69">
        <f t="shared" ref="AN5:AO5" si="125">SUM(AN6:AN7)</f>
        <v>0</v>
      </c>
      <c r="AO5" s="69">
        <f t="shared" si="125"/>
        <v>0</v>
      </c>
      <c r="AP5" s="69">
        <f>SUM(AP6:AP7)</f>
        <v>729600</v>
      </c>
      <c r="AQ5" s="69">
        <f t="shared" ref="AQ5:AU5" si="126">SUM(AQ6:AQ7)</f>
        <v>729600</v>
      </c>
      <c r="AR5" s="69">
        <f t="shared" si="126"/>
        <v>792727.09</v>
      </c>
      <c r="AS5" s="69">
        <f t="shared" ref="AS5" si="127">SUM(AS6:AS7)</f>
        <v>815000</v>
      </c>
      <c r="AT5" s="69">
        <f t="shared" si="126"/>
        <v>807000</v>
      </c>
      <c r="AU5" s="69">
        <f t="shared" si="126"/>
        <v>784110.03</v>
      </c>
      <c r="AV5" s="69">
        <f>SUM(AV6:AV7)</f>
        <v>1219705.19</v>
      </c>
      <c r="AW5" s="69">
        <f>SUM(AW6:AW7)</f>
        <v>784100</v>
      </c>
      <c r="AX5" s="69">
        <f>SUM(AX6:AX7)</f>
        <v>770447.9</v>
      </c>
      <c r="AY5" s="69">
        <f t="shared" ref="AY5" si="128">SUM(AY6:AY7)</f>
        <v>773850</v>
      </c>
      <c r="AZ5" s="69">
        <f>SUM(AZ6:AZ7)</f>
        <v>773850</v>
      </c>
      <c r="BA5" s="69">
        <f>SUM(BA6:BA7)</f>
        <v>785133.4</v>
      </c>
      <c r="BB5" s="69">
        <f t="shared" ref="BB5" si="129">SUM(BB6:BB7)</f>
        <v>731681</v>
      </c>
      <c r="BC5" s="69">
        <f t="shared" ref="BC5:BG5" si="130">SUM(BC6:BC7)</f>
        <v>731681</v>
      </c>
      <c r="BD5" s="69">
        <f>SUM(BD6:BD7)</f>
        <v>810861.95</v>
      </c>
      <c r="BE5" s="69">
        <f t="shared" ref="BE5:BF5" si="131">SUM(BE6:BE7)</f>
        <v>733700</v>
      </c>
      <c r="BF5" s="69">
        <f t="shared" si="131"/>
        <v>733700</v>
      </c>
      <c r="BG5" s="69">
        <f t="shared" si="130"/>
        <v>706610.66</v>
      </c>
      <c r="BH5" s="69">
        <f t="shared" ref="BH5:BI5" si="132">SUM(BH6:BH7)</f>
        <v>778542</v>
      </c>
      <c r="BI5" s="69">
        <f t="shared" si="132"/>
        <v>760000</v>
      </c>
      <c r="BJ5" s="69">
        <f>SUM(BJ6:BJ7)</f>
        <v>801883.61</v>
      </c>
      <c r="BK5" s="69">
        <f t="shared" ref="BK5" si="133">SUM(BK6:BK7)</f>
        <v>764700</v>
      </c>
      <c r="BL5" s="69">
        <f>SUM(BL6:BL7)</f>
        <v>769882.63</v>
      </c>
      <c r="BM5" s="69">
        <f t="shared" ref="BM5:BP5" si="134">SUM(BM6:BM7)</f>
        <v>852143.58</v>
      </c>
      <c r="BN5" s="69">
        <f t="shared" ref="BN5" si="135">SUM(BN6:BN7)</f>
        <v>712000</v>
      </c>
      <c r="BO5" s="69">
        <f t="shared" si="134"/>
        <v>677000</v>
      </c>
      <c r="BP5" s="69">
        <f t="shared" si="134"/>
        <v>775951.24</v>
      </c>
      <c r="BQ5" s="69">
        <f t="shared" ref="BQ5:BZ5" si="136">SUM(BQ6:BQ7)</f>
        <v>752916.37</v>
      </c>
      <c r="BR5" s="69">
        <f t="shared" ref="BR5" si="137">SUM(BR6:BR7)</f>
        <v>759105.53</v>
      </c>
      <c r="BS5" s="69">
        <f>SUM(BS6:BS7)</f>
        <v>821098.62</v>
      </c>
      <c r="BT5" s="69">
        <f t="shared" ref="BT5:BV5" si="138">SUM(BT6:BT7)</f>
        <v>772727</v>
      </c>
      <c r="BU5" s="69">
        <f t="shared" si="138"/>
        <v>827341.77</v>
      </c>
      <c r="BV5" s="69">
        <f t="shared" si="138"/>
        <v>907270.71</v>
      </c>
      <c r="BW5" s="69">
        <f t="shared" si="136"/>
        <v>867284</v>
      </c>
      <c r="BX5" s="69">
        <f t="shared" si="136"/>
        <v>942084</v>
      </c>
      <c r="BY5" s="69">
        <f t="shared" si="136"/>
        <v>970964.37</v>
      </c>
      <c r="BZ5" s="69">
        <f t="shared" si="136"/>
        <v>860034</v>
      </c>
      <c r="CA5" s="69">
        <f t="shared" ref="CA5:CB5" si="139">SUM(CA6:CA7)</f>
        <v>0</v>
      </c>
      <c r="CB5" s="69">
        <f t="shared" si="139"/>
        <v>0</v>
      </c>
      <c r="CC5" s="69">
        <f>SUM(CC6:CC7)</f>
        <v>441600</v>
      </c>
      <c r="CD5" s="69">
        <f>SUM(CD6:CD7)</f>
        <v>441600</v>
      </c>
      <c r="CE5" s="69">
        <f>SUM(CE6:CE7)</f>
        <v>477992.72</v>
      </c>
      <c r="CF5" s="69">
        <f t="shared" ref="CF5" si="140">SUM(CF6:CF7)</f>
        <v>315000</v>
      </c>
      <c r="CG5" s="69">
        <f>SUM(CG6:CG7)</f>
        <v>305700</v>
      </c>
      <c r="CH5" s="69">
        <f>SUM(CH6:CH7)</f>
        <v>298618.59999999998</v>
      </c>
      <c r="CI5" s="69">
        <f>SUM(CI6:CI7)</f>
        <v>467252.28</v>
      </c>
      <c r="CJ5" s="69">
        <f>SUM(CJ6:CJ7)</f>
        <v>298600</v>
      </c>
      <c r="CK5" s="69">
        <f>SUM(CK6:CK7)</f>
        <v>293503.96000000002</v>
      </c>
      <c r="CL5" s="69">
        <f t="shared" ref="CL5" si="141">SUM(CL6:CL7)</f>
        <v>302800</v>
      </c>
      <c r="CM5" s="69">
        <f>SUM(CM6:CM7)</f>
        <v>302800</v>
      </c>
      <c r="CN5" s="69">
        <f>SUM(CN6:CN7)</f>
        <v>296248.2</v>
      </c>
      <c r="CO5" s="69">
        <f t="shared" ref="CO5" si="142">SUM(CO6:CO7)</f>
        <v>284096</v>
      </c>
      <c r="CP5" s="69">
        <f t="shared" ref="CP5:CT5" si="143">SUM(CP6:CP7)</f>
        <v>284096</v>
      </c>
      <c r="CQ5" s="69">
        <f>SUM(CQ6:CQ7)</f>
        <v>307181.52</v>
      </c>
      <c r="CR5" s="69">
        <f t="shared" ref="CR5:CS5" si="144">SUM(CR6:CR7)</f>
        <v>279500</v>
      </c>
      <c r="CS5" s="69">
        <f t="shared" si="144"/>
        <v>279500</v>
      </c>
      <c r="CT5" s="69">
        <f t="shared" si="143"/>
        <v>270495.02</v>
      </c>
      <c r="CU5" s="69">
        <f t="shared" ref="CU5:CV5" si="145">SUM(CU6:CU7)</f>
        <v>301947</v>
      </c>
      <c r="CV5" s="69">
        <f t="shared" si="145"/>
        <v>280000</v>
      </c>
      <c r="CW5" s="69">
        <f>SUM(CW6:CW7)</f>
        <v>305479.46000000002</v>
      </c>
      <c r="CX5" s="69">
        <f t="shared" ref="CX5" si="146">SUM(CX6:CX7)</f>
        <v>294700</v>
      </c>
      <c r="CY5" s="69">
        <f>SUM(CY6:CY7)</f>
        <v>296674.34000000003</v>
      </c>
      <c r="CZ5" s="69">
        <f t="shared" ref="CZ5:DI5" si="147">SUM(CZ6:CZ7)</f>
        <v>324626.13</v>
      </c>
      <c r="DA5" s="69">
        <f t="shared" ref="DA5" si="148">SUM(DA6:DA7)</f>
        <v>281100</v>
      </c>
      <c r="DB5" s="69">
        <f t="shared" si="147"/>
        <v>265000</v>
      </c>
      <c r="DC5" s="69">
        <f t="shared" si="147"/>
        <v>306296.53999999998</v>
      </c>
      <c r="DD5" s="69">
        <f t="shared" si="147"/>
        <v>303204.14</v>
      </c>
      <c r="DE5" s="69">
        <f t="shared" ref="DE5:DF5" si="149">SUM(DE6:DE7)</f>
        <v>305561.92000000004</v>
      </c>
      <c r="DF5" s="69">
        <f t="shared" si="149"/>
        <v>323497.13</v>
      </c>
      <c r="DG5" s="69">
        <f t="shared" ref="DG5" si="150">SUM(DG6:DG7)</f>
        <v>253011</v>
      </c>
      <c r="DH5" s="69">
        <f t="shared" si="147"/>
        <v>325693.73</v>
      </c>
      <c r="DI5" s="69">
        <f t="shared" si="147"/>
        <v>287671.20999999996</v>
      </c>
      <c r="DJ5" s="69">
        <f t="shared" ref="DJ5:DP5" si="151">SUM(DJ6:DJ7)</f>
        <v>295665</v>
      </c>
      <c r="DK5" s="69">
        <f t="shared" si="151"/>
        <v>321165</v>
      </c>
      <c r="DL5" s="69">
        <f t="shared" si="151"/>
        <v>331010.56</v>
      </c>
      <c r="DM5" s="69">
        <f t="shared" si="151"/>
        <v>266201</v>
      </c>
      <c r="DN5" s="69">
        <f t="shared" ref="DN5:DO5" si="152">SUM(DN6:DN7)</f>
        <v>0</v>
      </c>
      <c r="DO5" s="69">
        <f t="shared" si="152"/>
        <v>0</v>
      </c>
      <c r="DP5" s="69">
        <f t="shared" si="151"/>
        <v>19200</v>
      </c>
      <c r="DQ5" s="69">
        <f t="shared" ref="DQ5:DU5" si="153">SUM(DQ6:DQ7)</f>
        <v>29200</v>
      </c>
      <c r="DR5" s="69">
        <f t="shared" si="153"/>
        <v>29360.26</v>
      </c>
      <c r="DS5" s="69">
        <f t="shared" ref="DS5" si="154">SUM(DS6:DS7)</f>
        <v>29000</v>
      </c>
      <c r="DT5" s="69">
        <f t="shared" si="153"/>
        <v>25000</v>
      </c>
      <c r="DU5" s="69">
        <f t="shared" si="153"/>
        <v>21925.279999999999</v>
      </c>
      <c r="DV5" s="69">
        <f>SUM(DV6:DV7)</f>
        <v>48703.27</v>
      </c>
      <c r="DW5" s="69">
        <f>SUM(DW6:DW7)</f>
        <v>21900</v>
      </c>
      <c r="DX5" s="69">
        <f t="shared" ref="DX5:FG5" si="155">SUM(DX6:DX7)</f>
        <v>21726</v>
      </c>
      <c r="DY5" s="69">
        <f t="shared" ref="DY5" si="156">SUM(DY6:DY7)</f>
        <v>18425</v>
      </c>
      <c r="DZ5" s="69">
        <f t="shared" si="155"/>
        <v>18425</v>
      </c>
      <c r="EA5" s="69">
        <f>SUM(EA6:EA7)</f>
        <v>18515.509999999998</v>
      </c>
      <c r="EB5" s="69">
        <f t="shared" ref="EB5" si="157">SUM(EB6:EB7)</f>
        <v>27605</v>
      </c>
      <c r="EC5" s="69">
        <f t="shared" ref="EC5:EG5" si="158">SUM(EC6:EC7)</f>
        <v>27605</v>
      </c>
      <c r="ED5" s="69">
        <f>SUM(ED6:ED7)</f>
        <v>19198.849999999999</v>
      </c>
      <c r="EE5" s="69">
        <f t="shared" ref="EE5:EF5" si="159">SUM(EE6:EE7)</f>
        <v>17470</v>
      </c>
      <c r="EF5" s="69">
        <f t="shared" si="159"/>
        <v>17470</v>
      </c>
      <c r="EG5" s="69">
        <f t="shared" si="158"/>
        <v>19618.07</v>
      </c>
      <c r="EH5" s="69">
        <f t="shared" ref="EH5:EI5" si="160">SUM(EH6:EH7)</f>
        <v>18537</v>
      </c>
      <c r="EI5" s="69">
        <f t="shared" si="160"/>
        <v>18537</v>
      </c>
      <c r="EJ5" s="69">
        <f t="shared" ref="EJ5:ER5" si="161">SUM(EJ6:EJ7)</f>
        <v>19092.48</v>
      </c>
      <c r="EK5" s="69">
        <f t="shared" ref="EK5" si="162">SUM(EK6:EK7)</f>
        <v>18500</v>
      </c>
      <c r="EL5" s="69">
        <f t="shared" si="161"/>
        <v>22746.79</v>
      </c>
      <c r="EM5" s="69">
        <f t="shared" si="161"/>
        <v>40578.28</v>
      </c>
      <c r="EN5" s="69">
        <f t="shared" ref="EN5" si="163">SUM(EN6:EN7)</f>
        <v>75400</v>
      </c>
      <c r="EO5" s="69">
        <f t="shared" si="161"/>
        <v>75000</v>
      </c>
      <c r="EP5" s="69">
        <f t="shared" si="161"/>
        <v>81679.08</v>
      </c>
      <c r="EQ5" s="69">
        <f t="shared" si="161"/>
        <v>89250</v>
      </c>
      <c r="ER5" s="69">
        <f t="shared" si="161"/>
        <v>89544.73</v>
      </c>
      <c r="ES5" s="69">
        <f t="shared" ref="ES5:FC5" si="164">SUM(ES6:ES7)</f>
        <v>83668.149999999994</v>
      </c>
      <c r="ET5" s="69">
        <f t="shared" ref="ET5:EV5" si="165">SUM(ET6:ET7)</f>
        <v>83388</v>
      </c>
      <c r="EU5" s="69">
        <f t="shared" si="165"/>
        <v>84521.15</v>
      </c>
      <c r="EV5" s="69">
        <f t="shared" si="165"/>
        <v>88514.19</v>
      </c>
      <c r="EW5" s="69">
        <f t="shared" si="164"/>
        <v>78844</v>
      </c>
      <c r="EX5" s="69">
        <f t="shared" si="164"/>
        <v>85644</v>
      </c>
      <c r="EY5" s="69">
        <f t="shared" si="164"/>
        <v>88269.51</v>
      </c>
      <c r="EZ5" s="69">
        <f t="shared" si="164"/>
        <v>122862</v>
      </c>
      <c r="FA5" s="69">
        <f t="shared" ref="FA5:FB5" si="166">SUM(FA6:FA7)</f>
        <v>0</v>
      </c>
      <c r="FB5" s="69">
        <f t="shared" si="166"/>
        <v>0</v>
      </c>
      <c r="FC5" s="69">
        <f t="shared" si="164"/>
        <v>192000</v>
      </c>
      <c r="FD5" s="69">
        <f t="shared" si="155"/>
        <v>192000</v>
      </c>
      <c r="FE5" s="69">
        <f t="shared" si="155"/>
        <v>207822.91</v>
      </c>
      <c r="FF5" s="69">
        <f t="shared" ref="FF5" si="167">SUM(FF6:FF7)</f>
        <v>200000</v>
      </c>
      <c r="FG5" s="69">
        <f t="shared" si="155"/>
        <v>192000</v>
      </c>
      <c r="FH5" s="69">
        <f t="shared" si="111"/>
        <v>186692.86</v>
      </c>
      <c r="FI5" s="69">
        <f>SUM(FI6:FI7)</f>
        <v>316200.63</v>
      </c>
      <c r="FJ5" s="69">
        <f>SUM(FJ6:FJ7)</f>
        <v>186700</v>
      </c>
      <c r="FK5" s="69">
        <f t="shared" ref="FK5:GT5" si="168">SUM(FK6:FK7)</f>
        <v>183440</v>
      </c>
      <c r="FL5" s="69">
        <f t="shared" ref="FL5:FM5" si="169">SUM(FL6:FL7)</f>
        <v>184250</v>
      </c>
      <c r="FM5" s="69">
        <f t="shared" si="169"/>
        <v>184250</v>
      </c>
      <c r="FN5" s="69">
        <f>SUM(FN6:FN7)</f>
        <v>185155.13</v>
      </c>
      <c r="FO5" s="69">
        <f>SUM(FO6:FO7)</f>
        <v>174210</v>
      </c>
      <c r="FP5" s="69">
        <f>SUM(FP6:FP7)</f>
        <v>174210</v>
      </c>
      <c r="FQ5" s="69">
        <f>SUM(FQ6:FQ7)</f>
        <v>191988.43</v>
      </c>
      <c r="FR5" s="69">
        <f t="shared" ref="FR5:FS5" si="170">SUM(FR6:FR7)</f>
        <v>174700</v>
      </c>
      <c r="FS5" s="69">
        <f t="shared" si="170"/>
        <v>174700</v>
      </c>
      <c r="FT5" s="69">
        <f t="shared" ref="FT5" si="171">SUM(FT6:FT7)</f>
        <v>168240.63</v>
      </c>
      <c r="FU5" s="69">
        <f t="shared" ref="FU5:FV5" si="172">SUM(FU6:FU7)</f>
        <v>185367</v>
      </c>
      <c r="FV5" s="69">
        <f t="shared" si="172"/>
        <v>175000</v>
      </c>
      <c r="FW5" s="69">
        <f t="shared" ref="FW5:GE5" si="173">SUM(FW6:FW7)</f>
        <v>190924.67</v>
      </c>
      <c r="FX5" s="69">
        <f t="shared" ref="FX5" si="174">SUM(FX6:FX7)</f>
        <v>182100</v>
      </c>
      <c r="FY5" s="69">
        <f t="shared" si="173"/>
        <v>183333.96</v>
      </c>
      <c r="FZ5" s="69">
        <f t="shared" si="173"/>
        <v>202891.31999999998</v>
      </c>
      <c r="GA5" s="69">
        <f t="shared" ref="GA5" si="175">SUM(GA6:GA7)</f>
        <v>150034</v>
      </c>
      <c r="GB5" s="69">
        <f t="shared" si="173"/>
        <v>149000</v>
      </c>
      <c r="GC5" s="69">
        <f t="shared" si="173"/>
        <v>163358.06</v>
      </c>
      <c r="GD5" s="69">
        <f t="shared" si="173"/>
        <v>158509</v>
      </c>
      <c r="GE5" s="69">
        <f t="shared" si="173"/>
        <v>159982.60999999999</v>
      </c>
      <c r="GF5" s="69">
        <f t="shared" ref="GF5:GP5" si="176">SUM(GF6:GF7)</f>
        <v>174102.79</v>
      </c>
      <c r="GG5" s="69">
        <f t="shared" ref="GG5" si="177">SUM(GG6:GG7)</f>
        <v>169623</v>
      </c>
      <c r="GH5" s="69">
        <f t="shared" ref="GH5:GI5" si="178">SUM(GH6:GH7)</f>
        <v>176172.58</v>
      </c>
      <c r="GI5" s="69">
        <f t="shared" si="178"/>
        <v>199156.98</v>
      </c>
      <c r="GJ5" s="69">
        <f t="shared" si="176"/>
        <v>197110</v>
      </c>
      <c r="GK5" s="69">
        <f t="shared" si="176"/>
        <v>214110</v>
      </c>
      <c r="GL5" s="69">
        <f t="shared" si="176"/>
        <v>220673.69</v>
      </c>
      <c r="GM5" s="69">
        <f t="shared" si="176"/>
        <v>163816</v>
      </c>
      <c r="GN5" s="69">
        <f t="shared" ref="GN5:GO5" si="179">SUM(GN6:GN7)</f>
        <v>0</v>
      </c>
      <c r="GO5" s="69">
        <f t="shared" si="179"/>
        <v>0</v>
      </c>
      <c r="GP5" s="69">
        <f t="shared" si="176"/>
        <v>441600</v>
      </c>
      <c r="GQ5" s="69">
        <f t="shared" si="168"/>
        <v>431600</v>
      </c>
      <c r="GR5" s="69">
        <f t="shared" si="168"/>
        <v>583952.87</v>
      </c>
      <c r="GS5" s="69">
        <f t="shared" ref="GS5" si="180">SUM(GS6:GS7)</f>
        <v>425000</v>
      </c>
      <c r="GT5" s="69">
        <f t="shared" si="168"/>
        <v>434950</v>
      </c>
      <c r="GU5" s="69">
        <f t="shared" si="111"/>
        <v>416999.32</v>
      </c>
      <c r="GV5" s="69">
        <f>SUM(GV6:GV7)</f>
        <v>632271.88</v>
      </c>
      <c r="GW5" s="69">
        <f>SUM(GW6:GW7)</f>
        <v>411500</v>
      </c>
      <c r="GX5" s="69">
        <f t="shared" ref="GX5:GZ5" si="181">SUM(GX6:GX7)</f>
        <v>403967.93</v>
      </c>
      <c r="GY5" s="69">
        <f t="shared" ref="GY5" si="182">SUM(GY6:GY7)</f>
        <v>406150</v>
      </c>
      <c r="GZ5" s="69">
        <f t="shared" si="181"/>
        <v>406150</v>
      </c>
      <c r="HA5" s="69">
        <f>SUM(HA6:HA7)</f>
        <v>407741.27</v>
      </c>
      <c r="HB5" s="69">
        <f t="shared" ref="HB5" si="183">SUM(HB6:HB7)</f>
        <v>383798</v>
      </c>
      <c r="HC5" s="69">
        <f t="shared" ref="HC5:IU5" si="184">SUM(HC6:HC7)</f>
        <v>383798</v>
      </c>
      <c r="HD5" s="69">
        <f>SUM(HD6:HD7)</f>
        <v>422374.51</v>
      </c>
      <c r="HE5" s="69">
        <f t="shared" ref="HE5:HF5" si="185">SUM(HE6:HE7)</f>
        <v>384300</v>
      </c>
      <c r="HF5" s="69">
        <f t="shared" si="185"/>
        <v>384300</v>
      </c>
      <c r="HG5" s="69">
        <f t="shared" si="184"/>
        <v>370129.41</v>
      </c>
      <c r="HH5" s="69">
        <f t="shared" ref="HH5:HI5" si="186">SUM(HH6:HH7)</f>
        <v>407808</v>
      </c>
      <c r="HI5" s="69">
        <f t="shared" si="186"/>
        <v>380000</v>
      </c>
      <c r="HJ5" s="69">
        <f t="shared" ref="HJ5:HR5" si="187">SUM(HJ6:HJ7)</f>
        <v>420034.25</v>
      </c>
      <c r="HK5" s="69">
        <f t="shared" ref="HK5" si="188">SUM(HK6:HK7)</f>
        <v>400500</v>
      </c>
      <c r="HL5" s="69">
        <f t="shared" si="187"/>
        <v>402844.52</v>
      </c>
      <c r="HM5" s="69">
        <f t="shared" si="187"/>
        <v>385493.5</v>
      </c>
      <c r="HN5" s="69">
        <f t="shared" ref="HN5" si="189">SUM(HN6:HN7)</f>
        <v>467600</v>
      </c>
      <c r="HO5" s="69">
        <f t="shared" si="187"/>
        <v>460000</v>
      </c>
      <c r="HP5" s="69">
        <f t="shared" si="187"/>
        <v>510494.27</v>
      </c>
      <c r="HQ5" s="69">
        <f t="shared" si="187"/>
        <v>495340</v>
      </c>
      <c r="HR5" s="69">
        <f t="shared" si="187"/>
        <v>498139.86</v>
      </c>
      <c r="HS5" s="69">
        <f t="shared" ref="HS5:IC5" si="190">SUM(HS6:HS7)</f>
        <v>531119.68000000005</v>
      </c>
      <c r="HT5" s="69">
        <f t="shared" ref="HT5" si="191">SUM(HT6:HT7)</f>
        <v>452328</v>
      </c>
      <c r="HU5" s="69">
        <f t="shared" ref="HU5:HV5" si="192">SUM(HU6:HU7)</f>
        <v>538126.89</v>
      </c>
      <c r="HV5" s="69">
        <f t="shared" si="192"/>
        <v>531085.26</v>
      </c>
      <c r="HW5" s="69">
        <f t="shared" si="190"/>
        <v>335087</v>
      </c>
      <c r="HX5" s="69">
        <f t="shared" si="190"/>
        <v>363903</v>
      </c>
      <c r="HY5" s="69">
        <f t="shared" si="190"/>
        <v>375145.3</v>
      </c>
      <c r="HZ5" s="12">
        <f t="shared" si="190"/>
        <v>450494</v>
      </c>
      <c r="IA5" s="12">
        <f t="shared" ref="IA5:IB5" si="193">SUM(IA6:IA7)</f>
        <v>0</v>
      </c>
      <c r="IB5" s="12">
        <f t="shared" si="193"/>
        <v>0</v>
      </c>
      <c r="IC5" s="12">
        <f t="shared" si="190"/>
        <v>0</v>
      </c>
      <c r="ID5" s="12">
        <f t="shared" si="184"/>
        <v>0</v>
      </c>
      <c r="IE5" s="12">
        <f t="shared" si="184"/>
        <v>0</v>
      </c>
      <c r="IF5" s="12">
        <f t="shared" ref="IF5" si="194">SUM(IF6:IF7)</f>
        <v>0</v>
      </c>
      <c r="IG5" s="12">
        <f t="shared" si="184"/>
        <v>0</v>
      </c>
      <c r="IH5" s="12">
        <f t="shared" si="184"/>
        <v>0</v>
      </c>
      <c r="II5" s="12">
        <f t="shared" ref="II5" si="195">SUM(II6:II7)</f>
        <v>0</v>
      </c>
      <c r="IJ5" s="12">
        <f t="shared" si="184"/>
        <v>0</v>
      </c>
      <c r="IK5" s="12">
        <f t="shared" si="184"/>
        <v>0</v>
      </c>
      <c r="IL5" s="12">
        <f t="shared" ref="IL5" si="196">SUM(IL6:IL7)</f>
        <v>0</v>
      </c>
      <c r="IM5" s="12">
        <f t="shared" si="184"/>
        <v>0</v>
      </c>
      <c r="IN5" s="12">
        <f t="shared" si="184"/>
        <v>0</v>
      </c>
      <c r="IO5" s="12">
        <f t="shared" ref="IO5" si="197">SUM(IO6:IO7)</f>
        <v>0</v>
      </c>
      <c r="IP5" s="12">
        <f t="shared" si="184"/>
        <v>0</v>
      </c>
      <c r="IQ5" s="12">
        <f t="shared" si="184"/>
        <v>0</v>
      </c>
      <c r="IR5" s="12">
        <f t="shared" ref="IR5:IS5" si="198">SUM(IR6:IR7)</f>
        <v>0</v>
      </c>
      <c r="IS5" s="12">
        <f t="shared" si="198"/>
        <v>0</v>
      </c>
      <c r="IT5" s="12">
        <f t="shared" si="184"/>
        <v>0</v>
      </c>
      <c r="IU5" s="12">
        <f t="shared" si="184"/>
        <v>0</v>
      </c>
      <c r="IV5" s="12">
        <f t="shared" ref="IV5:JX5" si="199">SUM(IV6:IV7)</f>
        <v>0</v>
      </c>
      <c r="IW5" s="12">
        <f t="shared" ref="IW5:JC5" si="200">SUM(IW6:IW7)</f>
        <v>0</v>
      </c>
      <c r="IX5" s="12">
        <f t="shared" ref="IX5" si="201">SUM(IX6:IX7)</f>
        <v>0</v>
      </c>
      <c r="IY5" s="12">
        <f t="shared" si="200"/>
        <v>0</v>
      </c>
      <c r="IZ5" s="12">
        <f t="shared" si="200"/>
        <v>0</v>
      </c>
      <c r="JA5" s="12">
        <f t="shared" ref="JA5" si="202">SUM(JA6:JA7)</f>
        <v>0</v>
      </c>
      <c r="JB5" s="12">
        <f t="shared" si="200"/>
        <v>0</v>
      </c>
      <c r="JC5" s="12">
        <f t="shared" si="200"/>
        <v>0</v>
      </c>
      <c r="JD5" s="12">
        <f t="shared" ref="JD5:JK5" si="203">SUM(JD6:JD7)</f>
        <v>0</v>
      </c>
      <c r="JE5" s="12">
        <f t="shared" ref="JE5" si="204">SUM(JE6:JE7)</f>
        <v>0</v>
      </c>
      <c r="JF5" s="12">
        <f t="shared" si="203"/>
        <v>0</v>
      </c>
      <c r="JG5" s="12">
        <f t="shared" ref="JG5:JI5" si="205">SUM(JG6:JG7)</f>
        <v>0</v>
      </c>
      <c r="JH5" s="12">
        <f t="shared" si="205"/>
        <v>0</v>
      </c>
      <c r="JI5" s="12">
        <f t="shared" si="205"/>
        <v>0</v>
      </c>
      <c r="JJ5" s="12">
        <f t="shared" si="203"/>
        <v>0</v>
      </c>
      <c r="JK5" s="12">
        <f t="shared" si="203"/>
        <v>0</v>
      </c>
      <c r="JL5" s="12">
        <f t="shared" ref="JL5:JO5" si="206">SUM(JL6:JL7)</f>
        <v>0</v>
      </c>
      <c r="JM5" s="12">
        <f t="shared" ref="JM5:JN5" si="207">SUM(JM6:JM7)</f>
        <v>0</v>
      </c>
      <c r="JN5" s="12">
        <f t="shared" si="207"/>
        <v>0</v>
      </c>
      <c r="JO5" s="12">
        <f t="shared" si="206"/>
        <v>0</v>
      </c>
      <c r="JP5" s="12">
        <f t="shared" si="199"/>
        <v>1920000</v>
      </c>
      <c r="JQ5" s="12">
        <f t="shared" ref="JQ5" si="208">SUM(JQ6:JQ7)</f>
        <v>1920000</v>
      </c>
      <c r="JR5" s="12">
        <f t="shared" si="199"/>
        <v>2195767.3199999998</v>
      </c>
      <c r="JS5" s="12">
        <f t="shared" si="199"/>
        <v>1864000</v>
      </c>
      <c r="JT5" s="12">
        <f t="shared" ref="JT5" si="209">SUM(JT6:JT7)</f>
        <v>1934650</v>
      </c>
      <c r="JU5" s="12">
        <f t="shared" si="199"/>
        <v>1876369.6700000002</v>
      </c>
      <c r="JV5" s="12">
        <f t="shared" si="199"/>
        <v>2942462.6599999997</v>
      </c>
      <c r="JW5" s="12">
        <f t="shared" ref="JW5" si="210">SUM(JW6:JW7)</f>
        <v>1870800</v>
      </c>
      <c r="JX5" s="12">
        <f t="shared" si="199"/>
        <v>1838181.77</v>
      </c>
      <c r="JY5" s="12">
        <f t="shared" ref="JY5:JZ5" si="211">SUM(JY6:JY7)</f>
        <v>1851300</v>
      </c>
      <c r="JZ5" s="12">
        <f t="shared" si="211"/>
        <v>1851300</v>
      </c>
      <c r="KA5" s="12">
        <f t="shared" ref="KA5:KI5" si="212">SUM(KA6:KA7)</f>
        <v>1859433.13</v>
      </c>
      <c r="KB5" s="12">
        <f t="shared" si="212"/>
        <v>1758179</v>
      </c>
      <c r="KC5" s="12">
        <f t="shared" ref="KC5" si="213">SUM(KC6:KC7)</f>
        <v>1758179</v>
      </c>
      <c r="KD5" s="12">
        <f t="shared" si="212"/>
        <v>1924394.84</v>
      </c>
      <c r="KE5" s="12">
        <f t="shared" ref="KE5:KH5" si="214">SUM(KE6:KE7)</f>
        <v>1746890</v>
      </c>
      <c r="KF5" s="12">
        <f t="shared" ref="KF5" si="215">SUM(KF6:KF7)</f>
        <v>1746890</v>
      </c>
      <c r="KG5" s="12">
        <f t="shared" si="214"/>
        <v>1686510.3499999999</v>
      </c>
      <c r="KH5" s="12">
        <f t="shared" si="214"/>
        <v>1872431</v>
      </c>
      <c r="KI5" s="12">
        <f t="shared" si="212"/>
        <v>1783537</v>
      </c>
      <c r="KJ5" s="12">
        <f t="shared" ref="KJ5:KL5" si="216">SUM(KJ6:KJ7)</f>
        <v>1909246.67</v>
      </c>
      <c r="KK5" s="12">
        <f t="shared" ref="KK5" si="217">SUM(KK6:KK7)</f>
        <v>1831060</v>
      </c>
      <c r="KL5" s="12">
        <f t="shared" si="216"/>
        <v>1847399.6</v>
      </c>
      <c r="KM5" s="12">
        <f t="shared" ref="KM5:KO5" si="218">SUM(KM6:KM7)</f>
        <v>2028913.2800000003</v>
      </c>
      <c r="KN5" s="12">
        <f t="shared" ref="KN5" si="219">SUM(KN6:KN7)</f>
        <v>1873134</v>
      </c>
      <c r="KO5" s="12">
        <f t="shared" si="218"/>
        <v>1812000</v>
      </c>
      <c r="KP5" s="12">
        <f t="shared" ref="KP5" si="220">SUM(KP6:KP7)</f>
        <v>2041976.92</v>
      </c>
      <c r="KQ5" s="12">
        <f t="shared" ref="KQ5" si="221">SUM(KQ6:KQ7)</f>
        <v>1997419.51</v>
      </c>
      <c r="KR5" s="12">
        <f t="shared" ref="KR5:KS5" si="222">SUM(KR6:KR7)</f>
        <v>2012155.62</v>
      </c>
      <c r="KS5" s="12">
        <f t="shared" si="222"/>
        <v>2149963.6899999995</v>
      </c>
      <c r="KT5" s="12">
        <f t="shared" ref="KT5:KU5" si="223">SUM(KT6:KT7)</f>
        <v>1900700</v>
      </c>
      <c r="KU5" s="12">
        <f t="shared" si="223"/>
        <v>2169028.7000000002</v>
      </c>
      <c r="KV5" s="12">
        <f t="shared" ref="KV5:KW5" si="224">SUM(KV6:KV7)</f>
        <v>2212855.3299999996</v>
      </c>
      <c r="KW5" s="12">
        <f t="shared" si="224"/>
        <v>1971100</v>
      </c>
      <c r="KX5" s="12">
        <f t="shared" ref="KX5:LB5" si="225">SUM(KX6:KX7)</f>
        <v>2141016</v>
      </c>
      <c r="KY5" s="12">
        <f t="shared" si="225"/>
        <v>2206737.12</v>
      </c>
      <c r="KZ5" s="12">
        <f t="shared" si="225"/>
        <v>2047700</v>
      </c>
      <c r="LA5" s="12">
        <f t="shared" si="225"/>
        <v>0</v>
      </c>
      <c r="LB5" s="12">
        <f t="shared" si="225"/>
        <v>0</v>
      </c>
    </row>
    <row r="6" spans="1:327" x14ac:dyDescent="0.25">
      <c r="A6" s="5">
        <v>1101</v>
      </c>
      <c r="B6" s="9" t="s">
        <v>0</v>
      </c>
      <c r="C6" s="13">
        <v>96000</v>
      </c>
      <c r="D6" s="13">
        <v>96000</v>
      </c>
      <c r="E6" s="13">
        <v>103911.47</v>
      </c>
      <c r="F6" s="13">
        <v>80000</v>
      </c>
      <c r="G6" s="13">
        <v>170000</v>
      </c>
      <c r="H6" s="13">
        <v>168023.58</v>
      </c>
      <c r="I6" s="13">
        <v>258329.41</v>
      </c>
      <c r="J6" s="13">
        <v>168000</v>
      </c>
      <c r="K6" s="13">
        <v>165095.98000000001</v>
      </c>
      <c r="L6" s="13">
        <v>165825</v>
      </c>
      <c r="M6" s="13">
        <v>165825</v>
      </c>
      <c r="N6" s="13">
        <v>166639.62</v>
      </c>
      <c r="O6" s="13">
        <v>156789</v>
      </c>
      <c r="P6" s="13">
        <v>156789</v>
      </c>
      <c r="Q6" s="13">
        <v>170498.33</v>
      </c>
      <c r="R6" s="13">
        <v>157220</v>
      </c>
      <c r="S6" s="13">
        <v>157220</v>
      </c>
      <c r="T6" s="13">
        <v>151416.56</v>
      </c>
      <c r="U6" s="13">
        <v>180230</v>
      </c>
      <c r="V6" s="13">
        <v>170000</v>
      </c>
      <c r="W6" s="13">
        <v>171832.2</v>
      </c>
      <c r="X6" s="13">
        <v>170560</v>
      </c>
      <c r="Y6" s="13">
        <v>170560</v>
      </c>
      <c r="Z6" s="13">
        <v>221821.91</v>
      </c>
      <c r="AA6" s="13">
        <v>186000</v>
      </c>
      <c r="AB6" s="13">
        <v>186000</v>
      </c>
      <c r="AC6" s="13">
        <v>198084.2</v>
      </c>
      <c r="AD6" s="13">
        <v>198200</v>
      </c>
      <c r="AE6" s="13">
        <v>198200</v>
      </c>
      <c r="AF6" s="13">
        <v>216021.85</v>
      </c>
      <c r="AG6" s="13">
        <v>169623</v>
      </c>
      <c r="AH6" s="13">
        <v>216000</v>
      </c>
      <c r="AI6" s="58">
        <v>197940.95</v>
      </c>
      <c r="AJ6" s="13">
        <v>197110</v>
      </c>
      <c r="AK6" s="64">
        <v>214110</v>
      </c>
      <c r="AL6" s="70">
        <v>220673.69</v>
      </c>
      <c r="AM6" s="71">
        <v>184293</v>
      </c>
      <c r="AN6" s="71"/>
      <c r="AO6" s="71"/>
      <c r="AP6" s="71">
        <v>729600</v>
      </c>
      <c r="AQ6" s="71">
        <v>729600</v>
      </c>
      <c r="AR6" s="71">
        <v>792727.09</v>
      </c>
      <c r="AS6" s="71">
        <v>815000</v>
      </c>
      <c r="AT6" s="71">
        <v>807000</v>
      </c>
      <c r="AU6" s="71">
        <v>784110.03</v>
      </c>
      <c r="AV6" s="71">
        <v>1219705.19</v>
      </c>
      <c r="AW6" s="71">
        <v>784100</v>
      </c>
      <c r="AX6" s="71">
        <v>770447.9</v>
      </c>
      <c r="AY6" s="71">
        <v>773850</v>
      </c>
      <c r="AZ6" s="71">
        <v>773850</v>
      </c>
      <c r="BA6" s="71">
        <v>785133.4</v>
      </c>
      <c r="BB6" s="71">
        <v>731681</v>
      </c>
      <c r="BC6" s="71">
        <v>731681</v>
      </c>
      <c r="BD6" s="71">
        <v>798936.32</v>
      </c>
      <c r="BE6" s="71">
        <v>733700</v>
      </c>
      <c r="BF6" s="71">
        <v>733700</v>
      </c>
      <c r="BG6" s="71">
        <v>706610.66</v>
      </c>
      <c r="BH6" s="71">
        <v>778542</v>
      </c>
      <c r="BI6" s="71">
        <v>760000</v>
      </c>
      <c r="BJ6" s="71">
        <v>801883.61</v>
      </c>
      <c r="BK6" s="71">
        <v>764700</v>
      </c>
      <c r="BL6" s="71">
        <v>764700</v>
      </c>
      <c r="BM6" s="71">
        <v>846956.36</v>
      </c>
      <c r="BN6" s="71">
        <v>707000</v>
      </c>
      <c r="BO6" s="71">
        <v>677000</v>
      </c>
      <c r="BP6" s="71">
        <v>752719.82</v>
      </c>
      <c r="BQ6" s="71">
        <v>752916.37</v>
      </c>
      <c r="BR6" s="71">
        <v>752916.37</v>
      </c>
      <c r="BS6" s="71">
        <v>821098.6</v>
      </c>
      <c r="BT6" s="71">
        <v>772727</v>
      </c>
      <c r="BU6" s="71">
        <v>822000</v>
      </c>
      <c r="BV6" s="71">
        <v>901731</v>
      </c>
      <c r="BW6" s="71">
        <v>867284</v>
      </c>
      <c r="BX6" s="71">
        <v>942084</v>
      </c>
      <c r="BY6" s="70">
        <v>970964.37</v>
      </c>
      <c r="BZ6" s="71">
        <v>860034</v>
      </c>
      <c r="CA6" s="71"/>
      <c r="CB6" s="71"/>
      <c r="CC6" s="71">
        <v>441600</v>
      </c>
      <c r="CD6" s="71">
        <v>441600</v>
      </c>
      <c r="CE6" s="71">
        <v>477992.72</v>
      </c>
      <c r="CF6" s="71">
        <v>315000</v>
      </c>
      <c r="CG6" s="71">
        <v>305700</v>
      </c>
      <c r="CH6" s="71">
        <v>298618.59999999998</v>
      </c>
      <c r="CI6" s="71">
        <v>467252.28</v>
      </c>
      <c r="CJ6" s="71">
        <v>298600</v>
      </c>
      <c r="CK6" s="71">
        <v>293503.96000000002</v>
      </c>
      <c r="CL6" s="71">
        <v>302800</v>
      </c>
      <c r="CM6" s="71">
        <v>302800</v>
      </c>
      <c r="CN6" s="71">
        <v>296248.2</v>
      </c>
      <c r="CO6" s="71">
        <v>284096</v>
      </c>
      <c r="CP6" s="71">
        <v>284096</v>
      </c>
      <c r="CQ6" s="71">
        <v>303108.18</v>
      </c>
      <c r="CR6" s="71">
        <v>279500</v>
      </c>
      <c r="CS6" s="71">
        <v>279500</v>
      </c>
      <c r="CT6" s="71">
        <v>270495.02</v>
      </c>
      <c r="CU6" s="71">
        <v>301947</v>
      </c>
      <c r="CV6" s="71">
        <v>280000</v>
      </c>
      <c r="CW6" s="71">
        <v>305479.46000000002</v>
      </c>
      <c r="CX6" s="71">
        <v>294700</v>
      </c>
      <c r="CY6" s="71">
        <v>294700</v>
      </c>
      <c r="CZ6" s="71">
        <v>322650.03999999998</v>
      </c>
      <c r="DA6" s="71">
        <v>279100</v>
      </c>
      <c r="DB6" s="71">
        <v>265000</v>
      </c>
      <c r="DC6" s="71">
        <v>297126.24</v>
      </c>
      <c r="DD6" s="71">
        <v>303204.14</v>
      </c>
      <c r="DE6" s="71">
        <v>303204.14</v>
      </c>
      <c r="DF6" s="71">
        <v>323497.12</v>
      </c>
      <c r="DG6" s="71">
        <v>253011</v>
      </c>
      <c r="DH6" s="71">
        <v>324000</v>
      </c>
      <c r="DI6" s="71">
        <v>285914.71999999997</v>
      </c>
      <c r="DJ6" s="71">
        <v>295665</v>
      </c>
      <c r="DK6" s="71">
        <v>321165</v>
      </c>
      <c r="DL6" s="70">
        <v>331010.56</v>
      </c>
      <c r="DM6" s="71">
        <v>266201</v>
      </c>
      <c r="DN6" s="71"/>
      <c r="DO6" s="71"/>
      <c r="DP6" s="71">
        <v>19200</v>
      </c>
      <c r="DQ6" s="71">
        <v>29200</v>
      </c>
      <c r="DR6" s="71">
        <v>29360.26</v>
      </c>
      <c r="DS6" s="71">
        <v>29000</v>
      </c>
      <c r="DT6" s="71">
        <v>25000</v>
      </c>
      <c r="DU6" s="71">
        <v>21925.279999999999</v>
      </c>
      <c r="DV6" s="71">
        <v>48703.27</v>
      </c>
      <c r="DW6" s="71">
        <v>21900</v>
      </c>
      <c r="DX6" s="71">
        <v>21726</v>
      </c>
      <c r="DY6" s="71">
        <v>18425</v>
      </c>
      <c r="DZ6" s="71">
        <v>18425</v>
      </c>
      <c r="EA6" s="71">
        <v>18515.509999999998</v>
      </c>
      <c r="EB6" s="71">
        <v>27605</v>
      </c>
      <c r="EC6" s="71">
        <v>27605</v>
      </c>
      <c r="ED6" s="71">
        <v>18944.259999999998</v>
      </c>
      <c r="EE6" s="71">
        <v>17470</v>
      </c>
      <c r="EF6" s="71">
        <v>17470</v>
      </c>
      <c r="EG6" s="71">
        <v>19618.07</v>
      </c>
      <c r="EH6" s="71">
        <v>18537</v>
      </c>
      <c r="EI6" s="71">
        <v>18537</v>
      </c>
      <c r="EJ6" s="71">
        <v>19092.48</v>
      </c>
      <c r="EK6" s="71">
        <v>18500</v>
      </c>
      <c r="EL6" s="71">
        <v>22500</v>
      </c>
      <c r="EM6" s="71">
        <v>40331.26</v>
      </c>
      <c r="EN6" s="71">
        <v>75000</v>
      </c>
      <c r="EO6" s="71">
        <v>75000</v>
      </c>
      <c r="EP6" s="71">
        <v>79233.67</v>
      </c>
      <c r="EQ6" s="71">
        <v>89250</v>
      </c>
      <c r="ER6" s="71">
        <v>89250</v>
      </c>
      <c r="ES6" s="71">
        <v>83668.149999999994</v>
      </c>
      <c r="ET6" s="71">
        <v>83388</v>
      </c>
      <c r="EU6" s="71">
        <v>84000</v>
      </c>
      <c r="EV6" s="71">
        <v>87973.73</v>
      </c>
      <c r="EW6" s="71">
        <v>78844</v>
      </c>
      <c r="EX6" s="71">
        <v>85644</v>
      </c>
      <c r="EY6" s="70">
        <v>88269.51</v>
      </c>
      <c r="EZ6" s="71">
        <v>122862</v>
      </c>
      <c r="FA6" s="71"/>
      <c r="FB6" s="71"/>
      <c r="FC6" s="71">
        <v>192000</v>
      </c>
      <c r="FD6" s="71">
        <v>192000</v>
      </c>
      <c r="FE6" s="71">
        <v>207822.91</v>
      </c>
      <c r="FF6" s="71">
        <v>200000</v>
      </c>
      <c r="FG6" s="71">
        <v>192000</v>
      </c>
      <c r="FH6" s="71">
        <v>186692.86</v>
      </c>
      <c r="FI6" s="71">
        <v>316200.63</v>
      </c>
      <c r="FJ6" s="71">
        <v>186700</v>
      </c>
      <c r="FK6" s="71">
        <v>183440</v>
      </c>
      <c r="FL6" s="71">
        <v>184250</v>
      </c>
      <c r="FM6" s="71">
        <v>184250</v>
      </c>
      <c r="FN6" s="71">
        <v>185155.13</v>
      </c>
      <c r="FO6" s="71">
        <v>174210</v>
      </c>
      <c r="FP6" s="71">
        <v>174210</v>
      </c>
      <c r="FQ6" s="71">
        <v>189442.59</v>
      </c>
      <c r="FR6" s="71">
        <v>174700</v>
      </c>
      <c r="FS6" s="71">
        <v>174700</v>
      </c>
      <c r="FT6" s="71">
        <v>168240.63</v>
      </c>
      <c r="FU6" s="71">
        <v>185367</v>
      </c>
      <c r="FV6" s="71">
        <v>175000</v>
      </c>
      <c r="FW6" s="71">
        <v>190924.67</v>
      </c>
      <c r="FX6" s="71">
        <v>182100</v>
      </c>
      <c r="FY6" s="71">
        <v>182100</v>
      </c>
      <c r="FZ6" s="71">
        <v>201656.27</v>
      </c>
      <c r="GA6" s="71">
        <v>148834</v>
      </c>
      <c r="GB6" s="71">
        <v>149000</v>
      </c>
      <c r="GC6" s="71">
        <v>158467.24</v>
      </c>
      <c r="GD6" s="71">
        <v>158509</v>
      </c>
      <c r="GE6" s="71">
        <v>158509</v>
      </c>
      <c r="GF6" s="71">
        <v>174102.79</v>
      </c>
      <c r="GG6" s="71">
        <v>169623</v>
      </c>
      <c r="GH6" s="71">
        <v>175000</v>
      </c>
      <c r="GI6" s="71">
        <v>197940.95</v>
      </c>
      <c r="GJ6" s="71">
        <v>197110</v>
      </c>
      <c r="GK6" s="71">
        <v>214110</v>
      </c>
      <c r="GL6" s="70">
        <v>220673.69</v>
      </c>
      <c r="GM6" s="71">
        <v>163816</v>
      </c>
      <c r="GN6" s="71"/>
      <c r="GO6" s="71"/>
      <c r="GP6" s="71">
        <v>441600</v>
      </c>
      <c r="GQ6" s="71">
        <v>431600</v>
      </c>
      <c r="GR6" s="71">
        <v>493876.87</v>
      </c>
      <c r="GS6" s="71">
        <v>425000</v>
      </c>
      <c r="GT6" s="71">
        <v>424000</v>
      </c>
      <c r="GU6" s="71">
        <v>411524.32</v>
      </c>
      <c r="GV6" s="71">
        <v>632271.88</v>
      </c>
      <c r="GW6" s="71">
        <v>411500</v>
      </c>
      <c r="GX6" s="71">
        <v>403967.93</v>
      </c>
      <c r="GY6" s="71">
        <v>406150</v>
      </c>
      <c r="GZ6" s="71">
        <v>406150</v>
      </c>
      <c r="HA6" s="71">
        <v>407741.27</v>
      </c>
      <c r="HB6" s="71">
        <v>383798</v>
      </c>
      <c r="HC6" s="71">
        <v>383798</v>
      </c>
      <c r="HD6" s="71">
        <v>416773.71</v>
      </c>
      <c r="HE6" s="71">
        <v>384300</v>
      </c>
      <c r="HF6" s="71">
        <v>384300</v>
      </c>
      <c r="HG6" s="71">
        <v>370129.41</v>
      </c>
      <c r="HH6" s="71">
        <v>407808</v>
      </c>
      <c r="HI6" s="71">
        <v>380000</v>
      </c>
      <c r="HJ6" s="71">
        <v>420034.25</v>
      </c>
      <c r="HK6" s="71">
        <v>400500</v>
      </c>
      <c r="HL6" s="71">
        <v>400500</v>
      </c>
      <c r="HM6" s="71">
        <v>383146.9</v>
      </c>
      <c r="HN6" s="71">
        <v>465100</v>
      </c>
      <c r="HO6" s="71">
        <v>460000</v>
      </c>
      <c r="HP6" s="71">
        <v>495210.44</v>
      </c>
      <c r="HQ6" s="71">
        <v>495340</v>
      </c>
      <c r="HR6" s="71">
        <v>495340</v>
      </c>
      <c r="HS6" s="71">
        <v>531119.67000000004</v>
      </c>
      <c r="HT6" s="71">
        <v>452328</v>
      </c>
      <c r="HU6" s="71">
        <v>535000</v>
      </c>
      <c r="HV6" s="71">
        <v>527842.5</v>
      </c>
      <c r="HW6" s="71">
        <v>335087</v>
      </c>
      <c r="HX6" s="71">
        <v>363903</v>
      </c>
      <c r="HY6" s="70">
        <v>375145.3</v>
      </c>
      <c r="HZ6" s="66">
        <v>450494</v>
      </c>
      <c r="IA6" s="13"/>
      <c r="IB6" s="13"/>
      <c r="IC6" s="13">
        <v>0</v>
      </c>
      <c r="ID6" s="13">
        <v>0</v>
      </c>
      <c r="IE6" s="13">
        <v>0</v>
      </c>
      <c r="IF6" s="13">
        <v>0</v>
      </c>
      <c r="IG6" s="13">
        <v>0</v>
      </c>
      <c r="IH6" s="13">
        <v>0</v>
      </c>
      <c r="II6" s="13">
        <v>0</v>
      </c>
      <c r="IJ6" s="13">
        <v>0</v>
      </c>
      <c r="IK6" s="13">
        <v>0</v>
      </c>
      <c r="IL6" s="13">
        <v>0</v>
      </c>
      <c r="IM6" s="13">
        <v>0</v>
      </c>
      <c r="IN6" s="13">
        <v>0</v>
      </c>
      <c r="IO6" s="13">
        <v>0</v>
      </c>
      <c r="IP6" s="13">
        <v>0</v>
      </c>
      <c r="IQ6" s="13">
        <v>0</v>
      </c>
      <c r="IR6" s="13">
        <v>0</v>
      </c>
      <c r="IS6" s="13">
        <v>0</v>
      </c>
      <c r="IT6" s="13">
        <v>0</v>
      </c>
      <c r="IU6" s="13">
        <v>0</v>
      </c>
      <c r="IV6" s="13">
        <v>0</v>
      </c>
      <c r="IW6" s="13">
        <v>0</v>
      </c>
      <c r="IX6" s="13">
        <v>0</v>
      </c>
      <c r="IY6" s="13">
        <v>0</v>
      </c>
      <c r="IZ6" s="13">
        <v>0</v>
      </c>
      <c r="JA6" s="13">
        <v>0</v>
      </c>
      <c r="JB6" s="13">
        <v>0</v>
      </c>
      <c r="JC6" s="13">
        <v>0</v>
      </c>
      <c r="JD6" s="13">
        <v>0</v>
      </c>
      <c r="JE6" s="13">
        <v>0</v>
      </c>
      <c r="JF6" s="13">
        <v>0</v>
      </c>
      <c r="JG6" s="13">
        <v>0</v>
      </c>
      <c r="JH6" s="13">
        <v>0</v>
      </c>
      <c r="JI6" s="13">
        <v>0</v>
      </c>
      <c r="JJ6" s="13">
        <v>0</v>
      </c>
      <c r="JK6" s="13">
        <v>0</v>
      </c>
      <c r="JL6" s="13"/>
      <c r="JM6" s="13"/>
      <c r="JN6" s="13"/>
      <c r="JO6" s="13"/>
      <c r="JP6" s="13">
        <f t="shared" ref="JP6:JY7" si="226">C6+CC6+AP6+DP6+FC6+GP6+IC6</f>
        <v>1920000</v>
      </c>
      <c r="JQ6" s="13">
        <f t="shared" si="226"/>
        <v>1920000</v>
      </c>
      <c r="JR6" s="13">
        <f t="shared" si="226"/>
        <v>2105691.3199999998</v>
      </c>
      <c r="JS6" s="13">
        <f t="shared" si="226"/>
        <v>1864000</v>
      </c>
      <c r="JT6" s="13">
        <f t="shared" si="226"/>
        <v>1923700</v>
      </c>
      <c r="JU6" s="13">
        <f t="shared" si="226"/>
        <v>1870894.6700000002</v>
      </c>
      <c r="JV6" s="13">
        <f t="shared" si="226"/>
        <v>2942462.6599999997</v>
      </c>
      <c r="JW6" s="13">
        <f t="shared" si="226"/>
        <v>1870800</v>
      </c>
      <c r="JX6" s="13">
        <f t="shared" si="226"/>
        <v>1838181.77</v>
      </c>
      <c r="JY6" s="13">
        <f t="shared" si="226"/>
        <v>1851300</v>
      </c>
      <c r="JZ6" s="13">
        <f t="shared" ref="JZ6:KI7" si="227">M6+CM6+AZ6+DZ6+FM6+GZ6+IM6</f>
        <v>1851300</v>
      </c>
      <c r="KA6" s="13">
        <f t="shared" si="227"/>
        <v>1859433.13</v>
      </c>
      <c r="KB6" s="13">
        <f t="shared" si="227"/>
        <v>1758179</v>
      </c>
      <c r="KC6" s="13">
        <f t="shared" si="227"/>
        <v>1758179</v>
      </c>
      <c r="KD6" s="13">
        <f t="shared" si="227"/>
        <v>1897703.3900000001</v>
      </c>
      <c r="KE6" s="13">
        <f t="shared" si="227"/>
        <v>1746890</v>
      </c>
      <c r="KF6" s="13">
        <f t="shared" si="227"/>
        <v>1746890</v>
      </c>
      <c r="KG6" s="13">
        <f t="shared" si="227"/>
        <v>1686510.3499999999</v>
      </c>
      <c r="KH6" s="13">
        <f t="shared" si="227"/>
        <v>1872431</v>
      </c>
      <c r="KI6" s="13">
        <f t="shared" si="227"/>
        <v>1783537</v>
      </c>
      <c r="KJ6" s="13">
        <f t="shared" ref="KJ6:KL7" si="228">W6+CW6+BJ6+EJ6+FW6+HJ6+IW6</f>
        <v>1909246.67</v>
      </c>
      <c r="KK6" s="13">
        <f t="shared" si="228"/>
        <v>1831060</v>
      </c>
      <c r="KL6" s="13">
        <f t="shared" si="228"/>
        <v>1835060</v>
      </c>
      <c r="KM6" s="13">
        <f t="shared" ref="KM6:KX7" si="229">Z6+BM6+CZ6+EM6+FZ6+HM6+IZ6</f>
        <v>2016562.7400000002</v>
      </c>
      <c r="KN6" s="13">
        <f t="shared" si="229"/>
        <v>1861034</v>
      </c>
      <c r="KO6" s="13">
        <f t="shared" si="229"/>
        <v>1812000</v>
      </c>
      <c r="KP6" s="13">
        <f t="shared" si="229"/>
        <v>1980841.6099999999</v>
      </c>
      <c r="KQ6" s="13">
        <f t="shared" si="229"/>
        <v>1997419.51</v>
      </c>
      <c r="KR6" s="13">
        <f t="shared" si="229"/>
        <v>1997419.51</v>
      </c>
      <c r="KS6" s="13">
        <f t="shared" si="229"/>
        <v>2149508.1799999997</v>
      </c>
      <c r="KT6" s="13">
        <f t="shared" si="229"/>
        <v>1900700</v>
      </c>
      <c r="KU6" s="13">
        <f t="shared" si="229"/>
        <v>2156000</v>
      </c>
      <c r="KV6" s="13">
        <f t="shared" si="229"/>
        <v>2199343.8499999996</v>
      </c>
      <c r="KW6" s="13">
        <f t="shared" si="229"/>
        <v>1971100</v>
      </c>
      <c r="KX6" s="13">
        <f t="shared" si="229"/>
        <v>2141016</v>
      </c>
      <c r="KY6" s="13">
        <f t="shared" ref="KY6:LB7" si="230">AL6+BY6+DL6+EY6+GL6+HY6+JL6</f>
        <v>2206737.12</v>
      </c>
      <c r="KZ6" s="13">
        <f t="shared" si="230"/>
        <v>2047700</v>
      </c>
      <c r="LA6" s="13">
        <f t="shared" si="230"/>
        <v>0</v>
      </c>
      <c r="LB6" s="13">
        <f t="shared" si="230"/>
        <v>0</v>
      </c>
    </row>
    <row r="7" spans="1:327" x14ac:dyDescent="0.25">
      <c r="A7" s="5">
        <v>1103</v>
      </c>
      <c r="B7" s="9" t="s">
        <v>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2291.25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1357.36</v>
      </c>
      <c r="Z7" s="13">
        <v>1358.56</v>
      </c>
      <c r="AA7" s="13">
        <v>1000</v>
      </c>
      <c r="AB7" s="13">
        <v>0</v>
      </c>
      <c r="AC7" s="13">
        <v>6113.53</v>
      </c>
      <c r="AD7" s="13">
        <v>0</v>
      </c>
      <c r="AE7" s="13">
        <v>1620.97</v>
      </c>
      <c r="AF7" s="13">
        <v>455.47</v>
      </c>
      <c r="AG7" s="13">
        <v>0</v>
      </c>
      <c r="AH7" s="13">
        <v>1172.58</v>
      </c>
      <c r="AI7" s="58">
        <v>1216.03</v>
      </c>
      <c r="AJ7" s="13">
        <v>0</v>
      </c>
      <c r="AK7" s="64">
        <v>0</v>
      </c>
      <c r="AL7" s="70">
        <v>0</v>
      </c>
      <c r="AM7" s="71">
        <v>0</v>
      </c>
      <c r="AN7" s="71"/>
      <c r="AO7" s="71"/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71">
        <v>0</v>
      </c>
      <c r="AV7" s="71">
        <v>0</v>
      </c>
      <c r="AW7" s="71">
        <v>0</v>
      </c>
      <c r="AX7" s="71">
        <v>0</v>
      </c>
      <c r="AY7" s="71">
        <v>0</v>
      </c>
      <c r="AZ7" s="71">
        <v>0</v>
      </c>
      <c r="BA7" s="71">
        <v>0</v>
      </c>
      <c r="BB7" s="71">
        <v>0</v>
      </c>
      <c r="BC7" s="71">
        <v>0</v>
      </c>
      <c r="BD7" s="71">
        <v>11925.63</v>
      </c>
      <c r="BE7" s="71">
        <v>0</v>
      </c>
      <c r="BF7" s="71">
        <v>0</v>
      </c>
      <c r="BG7" s="71">
        <v>0</v>
      </c>
      <c r="BH7" s="71">
        <v>0</v>
      </c>
      <c r="BI7" s="71">
        <v>0</v>
      </c>
      <c r="BJ7" s="71">
        <v>0</v>
      </c>
      <c r="BK7" s="71">
        <v>0</v>
      </c>
      <c r="BL7" s="71">
        <v>5182.63</v>
      </c>
      <c r="BM7" s="71">
        <v>5187.22</v>
      </c>
      <c r="BN7" s="71">
        <v>5000</v>
      </c>
      <c r="BO7" s="71">
        <v>0</v>
      </c>
      <c r="BP7" s="71">
        <v>23231.42</v>
      </c>
      <c r="BQ7" s="71">
        <v>0</v>
      </c>
      <c r="BR7" s="71">
        <v>6189.16</v>
      </c>
      <c r="BS7" s="71">
        <v>0.02</v>
      </c>
      <c r="BT7" s="71">
        <v>0</v>
      </c>
      <c r="BU7" s="71">
        <v>5341.77</v>
      </c>
      <c r="BV7" s="71">
        <v>5539.71</v>
      </c>
      <c r="BW7" s="71">
        <v>0</v>
      </c>
      <c r="BX7" s="71">
        <v>0</v>
      </c>
      <c r="BY7" s="70">
        <v>0</v>
      </c>
      <c r="BZ7" s="71">
        <v>0</v>
      </c>
      <c r="CA7" s="71"/>
      <c r="CB7" s="71"/>
      <c r="CC7" s="71">
        <v>0</v>
      </c>
      <c r="CD7" s="71">
        <v>0</v>
      </c>
      <c r="CE7" s="71">
        <v>0</v>
      </c>
      <c r="CF7" s="71">
        <v>0</v>
      </c>
      <c r="CG7" s="71">
        <v>0</v>
      </c>
      <c r="CH7" s="71">
        <v>0</v>
      </c>
      <c r="CI7" s="71">
        <v>0</v>
      </c>
      <c r="CJ7" s="71">
        <v>0</v>
      </c>
      <c r="CK7" s="71">
        <v>0</v>
      </c>
      <c r="CL7" s="71">
        <v>0</v>
      </c>
      <c r="CM7" s="71">
        <v>0</v>
      </c>
      <c r="CN7" s="71">
        <v>0</v>
      </c>
      <c r="CO7" s="71">
        <v>0</v>
      </c>
      <c r="CP7" s="71">
        <v>0</v>
      </c>
      <c r="CQ7" s="71">
        <v>4073.34</v>
      </c>
      <c r="CR7" s="71">
        <v>0</v>
      </c>
      <c r="CS7" s="71">
        <v>0</v>
      </c>
      <c r="CT7" s="71">
        <v>0</v>
      </c>
      <c r="CU7" s="71">
        <v>0</v>
      </c>
      <c r="CV7" s="71">
        <v>0</v>
      </c>
      <c r="CW7" s="71">
        <v>0</v>
      </c>
      <c r="CX7" s="71">
        <v>0</v>
      </c>
      <c r="CY7" s="71">
        <v>1974.34</v>
      </c>
      <c r="CZ7" s="71">
        <v>1976.09</v>
      </c>
      <c r="DA7" s="71">
        <v>2000</v>
      </c>
      <c r="DB7" s="71">
        <v>0</v>
      </c>
      <c r="DC7" s="71">
        <v>9170.2999999999993</v>
      </c>
      <c r="DD7" s="71">
        <v>0</v>
      </c>
      <c r="DE7" s="71">
        <v>2357.7800000000002</v>
      </c>
      <c r="DF7" s="71">
        <v>0.01</v>
      </c>
      <c r="DG7" s="71">
        <v>0</v>
      </c>
      <c r="DH7" s="71">
        <v>1693.73</v>
      </c>
      <c r="DI7" s="71">
        <v>1756.49</v>
      </c>
      <c r="DJ7" s="71">
        <v>0</v>
      </c>
      <c r="DK7" s="71">
        <v>0</v>
      </c>
      <c r="DL7" s="70">
        <v>0</v>
      </c>
      <c r="DM7" s="71">
        <v>0</v>
      </c>
      <c r="DN7" s="71"/>
      <c r="DO7" s="71"/>
      <c r="DP7" s="71">
        <v>0</v>
      </c>
      <c r="DQ7" s="71">
        <v>0</v>
      </c>
      <c r="DR7" s="71">
        <v>0</v>
      </c>
      <c r="DS7" s="71">
        <v>0</v>
      </c>
      <c r="DT7" s="71">
        <v>0</v>
      </c>
      <c r="DU7" s="71">
        <v>0</v>
      </c>
      <c r="DV7" s="71">
        <v>0</v>
      </c>
      <c r="DW7" s="71">
        <v>0</v>
      </c>
      <c r="DX7" s="71">
        <v>0</v>
      </c>
      <c r="DY7" s="71">
        <v>0</v>
      </c>
      <c r="DZ7" s="71">
        <v>0</v>
      </c>
      <c r="EA7" s="71">
        <v>0</v>
      </c>
      <c r="EB7" s="71">
        <v>0</v>
      </c>
      <c r="EC7" s="71">
        <v>0</v>
      </c>
      <c r="ED7" s="71">
        <v>254.59</v>
      </c>
      <c r="EE7" s="71">
        <v>0</v>
      </c>
      <c r="EF7" s="71">
        <v>0</v>
      </c>
      <c r="EG7" s="71">
        <v>0</v>
      </c>
      <c r="EH7" s="71">
        <v>0</v>
      </c>
      <c r="EI7" s="71">
        <v>0</v>
      </c>
      <c r="EJ7" s="71">
        <v>0</v>
      </c>
      <c r="EK7" s="71">
        <v>0</v>
      </c>
      <c r="EL7" s="71">
        <v>246.79</v>
      </c>
      <c r="EM7" s="71">
        <v>247.02</v>
      </c>
      <c r="EN7" s="71">
        <v>400</v>
      </c>
      <c r="EO7" s="71">
        <v>0</v>
      </c>
      <c r="EP7" s="71">
        <v>2445.41</v>
      </c>
      <c r="EQ7" s="71">
        <v>0</v>
      </c>
      <c r="ER7" s="71">
        <v>294.73</v>
      </c>
      <c r="ES7" s="71"/>
      <c r="ET7" s="71">
        <v>0</v>
      </c>
      <c r="EU7" s="71">
        <v>521.15</v>
      </c>
      <c r="EV7" s="71">
        <v>540.46</v>
      </c>
      <c r="EW7" s="71">
        <v>0</v>
      </c>
      <c r="EX7" s="71">
        <v>0</v>
      </c>
      <c r="EY7" s="70">
        <v>0</v>
      </c>
      <c r="EZ7" s="71">
        <v>0</v>
      </c>
      <c r="FA7" s="71"/>
      <c r="FB7" s="71"/>
      <c r="FC7" s="71">
        <v>0</v>
      </c>
      <c r="FD7" s="71">
        <v>0</v>
      </c>
      <c r="FE7" s="71">
        <v>0</v>
      </c>
      <c r="FF7" s="71">
        <v>0</v>
      </c>
      <c r="FG7" s="71">
        <v>0</v>
      </c>
      <c r="FH7" s="71">
        <v>0</v>
      </c>
      <c r="FI7" s="71">
        <v>0</v>
      </c>
      <c r="FJ7" s="71">
        <v>0</v>
      </c>
      <c r="FK7" s="71">
        <v>0</v>
      </c>
      <c r="FL7" s="71">
        <v>0</v>
      </c>
      <c r="FM7" s="71">
        <v>0</v>
      </c>
      <c r="FN7" s="71">
        <v>0</v>
      </c>
      <c r="FO7" s="71">
        <v>0</v>
      </c>
      <c r="FP7" s="71">
        <v>0</v>
      </c>
      <c r="FQ7" s="71">
        <v>2545.84</v>
      </c>
      <c r="FR7" s="71">
        <v>0</v>
      </c>
      <c r="FS7" s="71">
        <v>0</v>
      </c>
      <c r="FT7" s="71">
        <v>0</v>
      </c>
      <c r="FU7" s="71">
        <v>0</v>
      </c>
      <c r="FV7" s="71">
        <v>0</v>
      </c>
      <c r="FW7" s="71">
        <v>0</v>
      </c>
      <c r="FX7" s="71">
        <v>0</v>
      </c>
      <c r="FY7" s="71">
        <v>1233.96</v>
      </c>
      <c r="FZ7" s="71">
        <v>1235.05</v>
      </c>
      <c r="GA7" s="71">
        <v>1200</v>
      </c>
      <c r="GB7" s="71">
        <v>0</v>
      </c>
      <c r="GC7" s="71">
        <v>4890.82</v>
      </c>
      <c r="GD7" s="71">
        <v>0</v>
      </c>
      <c r="GE7" s="71">
        <v>1473.61</v>
      </c>
      <c r="GF7" s="71"/>
      <c r="GG7" s="71">
        <v>0</v>
      </c>
      <c r="GH7" s="71">
        <v>1172.58</v>
      </c>
      <c r="GI7" s="71">
        <v>1216.03</v>
      </c>
      <c r="GJ7" s="71">
        <v>0</v>
      </c>
      <c r="GK7" s="71">
        <v>0</v>
      </c>
      <c r="GL7" s="70">
        <v>0</v>
      </c>
      <c r="GM7" s="71">
        <v>0</v>
      </c>
      <c r="GN7" s="71"/>
      <c r="GO7" s="71"/>
      <c r="GP7" s="71">
        <v>0</v>
      </c>
      <c r="GQ7" s="71">
        <v>0</v>
      </c>
      <c r="GR7" s="71">
        <v>90076</v>
      </c>
      <c r="GS7" s="71">
        <v>0</v>
      </c>
      <c r="GT7" s="71">
        <v>10950</v>
      </c>
      <c r="GU7" s="71">
        <v>5475</v>
      </c>
      <c r="GV7" s="71">
        <v>0</v>
      </c>
      <c r="GW7" s="71">
        <v>0</v>
      </c>
      <c r="GX7" s="71">
        <v>0</v>
      </c>
      <c r="GY7" s="71">
        <v>0</v>
      </c>
      <c r="GZ7" s="71">
        <v>0</v>
      </c>
      <c r="HA7" s="71">
        <v>0</v>
      </c>
      <c r="HB7" s="71">
        <v>0</v>
      </c>
      <c r="HC7" s="71">
        <v>0</v>
      </c>
      <c r="HD7" s="71">
        <v>5600.8</v>
      </c>
      <c r="HE7" s="71">
        <v>0</v>
      </c>
      <c r="HF7" s="71">
        <v>0</v>
      </c>
      <c r="HG7" s="71">
        <v>0</v>
      </c>
      <c r="HH7" s="71">
        <v>0</v>
      </c>
      <c r="HI7" s="71">
        <v>0</v>
      </c>
      <c r="HJ7" s="71">
        <v>0</v>
      </c>
      <c r="HK7" s="71">
        <v>0</v>
      </c>
      <c r="HL7" s="71">
        <v>2344.52</v>
      </c>
      <c r="HM7" s="71">
        <v>2346.6</v>
      </c>
      <c r="HN7" s="71">
        <v>2500</v>
      </c>
      <c r="HO7" s="71">
        <v>0</v>
      </c>
      <c r="HP7" s="71">
        <v>15283.83</v>
      </c>
      <c r="HQ7" s="71">
        <v>0</v>
      </c>
      <c r="HR7" s="71">
        <v>2799.86</v>
      </c>
      <c r="HS7" s="71">
        <v>0.01</v>
      </c>
      <c r="HT7" s="71">
        <v>0</v>
      </c>
      <c r="HU7" s="71">
        <v>3126.89</v>
      </c>
      <c r="HV7" s="71">
        <v>3242.76</v>
      </c>
      <c r="HW7" s="71">
        <v>0</v>
      </c>
      <c r="HX7" s="71">
        <v>0</v>
      </c>
      <c r="HY7" s="70">
        <v>0</v>
      </c>
      <c r="HZ7" s="66">
        <v>0</v>
      </c>
      <c r="IA7" s="13"/>
      <c r="IB7" s="13"/>
      <c r="IC7" s="13">
        <v>0</v>
      </c>
      <c r="ID7" s="13">
        <v>0</v>
      </c>
      <c r="IE7" s="13">
        <v>0</v>
      </c>
      <c r="IF7" s="13">
        <v>0</v>
      </c>
      <c r="IG7" s="13">
        <v>0</v>
      </c>
      <c r="IH7" s="13">
        <v>0</v>
      </c>
      <c r="II7" s="13">
        <v>0</v>
      </c>
      <c r="IJ7" s="13">
        <v>0</v>
      </c>
      <c r="IK7" s="13">
        <v>0</v>
      </c>
      <c r="IL7" s="13">
        <v>0</v>
      </c>
      <c r="IM7" s="13">
        <v>0</v>
      </c>
      <c r="IN7" s="13">
        <v>0</v>
      </c>
      <c r="IO7" s="13">
        <v>0</v>
      </c>
      <c r="IP7" s="13">
        <v>0</v>
      </c>
      <c r="IQ7" s="13">
        <v>0</v>
      </c>
      <c r="IR7" s="13">
        <v>0</v>
      </c>
      <c r="IS7" s="13">
        <v>0</v>
      </c>
      <c r="IT7" s="13">
        <v>0</v>
      </c>
      <c r="IU7" s="13">
        <v>0</v>
      </c>
      <c r="IV7" s="13">
        <v>0</v>
      </c>
      <c r="IW7" s="13">
        <v>0</v>
      </c>
      <c r="IX7" s="13">
        <v>0</v>
      </c>
      <c r="IY7" s="13">
        <v>0</v>
      </c>
      <c r="IZ7" s="13">
        <v>0</v>
      </c>
      <c r="JA7" s="13">
        <v>0</v>
      </c>
      <c r="JB7" s="13">
        <v>0</v>
      </c>
      <c r="JC7" s="13">
        <v>0</v>
      </c>
      <c r="JD7" s="13">
        <v>0</v>
      </c>
      <c r="JE7" s="13">
        <v>0</v>
      </c>
      <c r="JF7" s="13">
        <v>0</v>
      </c>
      <c r="JG7" s="13">
        <v>0</v>
      </c>
      <c r="JH7" s="13">
        <v>0</v>
      </c>
      <c r="JI7" s="13">
        <v>0</v>
      </c>
      <c r="JJ7" s="13">
        <v>0</v>
      </c>
      <c r="JK7" s="13">
        <v>0</v>
      </c>
      <c r="JL7" s="13"/>
      <c r="JM7" s="13"/>
      <c r="JN7" s="13"/>
      <c r="JO7" s="13"/>
      <c r="JP7" s="13">
        <f t="shared" si="226"/>
        <v>0</v>
      </c>
      <c r="JQ7" s="13">
        <f t="shared" si="226"/>
        <v>0</v>
      </c>
      <c r="JR7" s="13">
        <f t="shared" si="226"/>
        <v>90076</v>
      </c>
      <c r="JS7" s="13">
        <f t="shared" si="226"/>
        <v>0</v>
      </c>
      <c r="JT7" s="13">
        <f t="shared" si="226"/>
        <v>10950</v>
      </c>
      <c r="JU7" s="13">
        <f t="shared" si="226"/>
        <v>5475</v>
      </c>
      <c r="JV7" s="13">
        <f t="shared" si="226"/>
        <v>0</v>
      </c>
      <c r="JW7" s="13">
        <f t="shared" si="226"/>
        <v>0</v>
      </c>
      <c r="JX7" s="13">
        <f t="shared" si="226"/>
        <v>0</v>
      </c>
      <c r="JY7" s="13">
        <f t="shared" si="226"/>
        <v>0</v>
      </c>
      <c r="JZ7" s="13">
        <f t="shared" si="227"/>
        <v>0</v>
      </c>
      <c r="KA7" s="13">
        <f t="shared" si="227"/>
        <v>0</v>
      </c>
      <c r="KB7" s="13">
        <f t="shared" si="227"/>
        <v>0</v>
      </c>
      <c r="KC7" s="13">
        <f t="shared" si="227"/>
        <v>0</v>
      </c>
      <c r="KD7" s="13">
        <f t="shared" si="227"/>
        <v>26691.45</v>
      </c>
      <c r="KE7" s="13">
        <f t="shared" si="227"/>
        <v>0</v>
      </c>
      <c r="KF7" s="13">
        <f t="shared" si="227"/>
        <v>0</v>
      </c>
      <c r="KG7" s="13">
        <f t="shared" si="227"/>
        <v>0</v>
      </c>
      <c r="KH7" s="13">
        <f t="shared" si="227"/>
        <v>0</v>
      </c>
      <c r="KI7" s="13">
        <f t="shared" si="227"/>
        <v>0</v>
      </c>
      <c r="KJ7" s="13">
        <f t="shared" si="228"/>
        <v>0</v>
      </c>
      <c r="KK7" s="13">
        <f t="shared" si="228"/>
        <v>0</v>
      </c>
      <c r="KL7" s="13">
        <f t="shared" si="228"/>
        <v>12339.600000000002</v>
      </c>
      <c r="KM7" s="13">
        <f t="shared" si="229"/>
        <v>12350.54</v>
      </c>
      <c r="KN7" s="13">
        <f t="shared" si="229"/>
        <v>12100</v>
      </c>
      <c r="KO7" s="13">
        <f t="shared" si="229"/>
        <v>0</v>
      </c>
      <c r="KP7" s="13">
        <f t="shared" si="229"/>
        <v>61135.310000000005</v>
      </c>
      <c r="KQ7" s="13">
        <f t="shared" si="229"/>
        <v>0</v>
      </c>
      <c r="KR7" s="13">
        <f t="shared" si="229"/>
        <v>14736.11</v>
      </c>
      <c r="KS7" s="13">
        <f t="shared" si="229"/>
        <v>455.51</v>
      </c>
      <c r="KT7" s="13">
        <f t="shared" si="229"/>
        <v>0</v>
      </c>
      <c r="KU7" s="13">
        <f t="shared" si="229"/>
        <v>13028.699999999999</v>
      </c>
      <c r="KV7" s="13">
        <f t="shared" si="229"/>
        <v>13511.48</v>
      </c>
      <c r="KW7" s="13">
        <f t="shared" si="229"/>
        <v>0</v>
      </c>
      <c r="KX7" s="13">
        <f t="shared" si="229"/>
        <v>0</v>
      </c>
      <c r="KY7" s="13">
        <f t="shared" si="230"/>
        <v>0</v>
      </c>
      <c r="KZ7" s="13">
        <f t="shared" si="230"/>
        <v>0</v>
      </c>
      <c r="LA7" s="13">
        <f t="shared" si="230"/>
        <v>0</v>
      </c>
      <c r="LB7" s="13">
        <f t="shared" si="230"/>
        <v>0</v>
      </c>
    </row>
    <row r="8" spans="1:327" ht="15" customHeight="1" x14ac:dyDescent="0.25">
      <c r="A8" s="5">
        <v>12</v>
      </c>
      <c r="B8" s="8" t="s">
        <v>81</v>
      </c>
      <c r="C8" s="12">
        <f t="shared" ref="C8:D8" si="231">SUM(C9:C11)</f>
        <v>56275</v>
      </c>
      <c r="D8" s="12">
        <f t="shared" si="231"/>
        <v>16225</v>
      </c>
      <c r="E8" s="12">
        <f t="shared" ref="E8:K8" si="232">SUM(E9:E11)</f>
        <v>606.35</v>
      </c>
      <c r="F8" s="12">
        <f t="shared" si="232"/>
        <v>0</v>
      </c>
      <c r="G8" s="12">
        <f t="shared" ref="G8" si="233">SUM(G9:G11)</f>
        <v>0</v>
      </c>
      <c r="H8" s="12">
        <f t="shared" si="232"/>
        <v>0</v>
      </c>
      <c r="I8" s="12">
        <f t="shared" si="232"/>
        <v>0</v>
      </c>
      <c r="J8" s="12">
        <f t="shared" ref="J8" si="234">SUM(J9:J11)</f>
        <v>0</v>
      </c>
      <c r="K8" s="12">
        <f t="shared" si="232"/>
        <v>0</v>
      </c>
      <c r="L8" s="12">
        <f t="shared" ref="L8:M8" si="235">SUM(L9:L11)</f>
        <v>0</v>
      </c>
      <c r="M8" s="12">
        <f t="shared" si="235"/>
        <v>0</v>
      </c>
      <c r="N8" s="12">
        <f>SUM(N9:N11)</f>
        <v>0</v>
      </c>
      <c r="O8" s="12">
        <f t="shared" ref="O8" si="236">SUM(O9:O11)</f>
        <v>0</v>
      </c>
      <c r="P8" s="12">
        <f t="shared" ref="P8:IK8" si="237">SUM(P9:P11)</f>
        <v>0</v>
      </c>
      <c r="Q8" s="12">
        <f t="shared" si="237"/>
        <v>0</v>
      </c>
      <c r="R8" s="12">
        <f t="shared" ref="R8" si="238">SUM(R9:R11)</f>
        <v>0</v>
      </c>
      <c r="S8" s="12">
        <f t="shared" si="237"/>
        <v>0</v>
      </c>
      <c r="T8" s="12">
        <f t="shared" ref="T8:U8" si="239">SUM(T9:T11)</f>
        <v>0</v>
      </c>
      <c r="U8" s="12">
        <f t="shared" si="239"/>
        <v>0</v>
      </c>
      <c r="V8" s="12">
        <f t="shared" ref="V8:Y8" si="240">SUM(V9:V11)</f>
        <v>0</v>
      </c>
      <c r="W8" s="12">
        <f t="shared" si="240"/>
        <v>10.02</v>
      </c>
      <c r="X8" s="12">
        <f t="shared" ref="X8" si="241">SUM(X9:X11)</f>
        <v>0</v>
      </c>
      <c r="Y8" s="12">
        <f t="shared" si="240"/>
        <v>0</v>
      </c>
      <c r="Z8" s="12">
        <f t="shared" ref="Z8:AD8" si="242">SUM(Z9:Z11)</f>
        <v>5547.06</v>
      </c>
      <c r="AA8" s="12">
        <f t="shared" si="242"/>
        <v>11100</v>
      </c>
      <c r="AB8" s="12">
        <f t="shared" ref="AB8:AM8" si="243">SUM(AB9:AB11)</f>
        <v>0</v>
      </c>
      <c r="AC8" s="12">
        <f t="shared" si="242"/>
        <v>0</v>
      </c>
      <c r="AD8" s="12">
        <f t="shared" si="242"/>
        <v>0</v>
      </c>
      <c r="AE8" s="12">
        <f t="shared" si="243"/>
        <v>0</v>
      </c>
      <c r="AF8" s="12">
        <f t="shared" ref="AF8" si="244">SUM(AF9:AF11)</f>
        <v>0</v>
      </c>
      <c r="AG8" s="12">
        <f t="shared" ref="AG8:AI8" si="245">SUM(AG9:AG11)</f>
        <v>0</v>
      </c>
      <c r="AH8" s="12">
        <f t="shared" si="245"/>
        <v>0</v>
      </c>
      <c r="AI8" s="12">
        <f t="shared" si="245"/>
        <v>0</v>
      </c>
      <c r="AJ8" s="12">
        <f t="shared" si="243"/>
        <v>0</v>
      </c>
      <c r="AK8" s="12">
        <f t="shared" si="243"/>
        <v>0</v>
      </c>
      <c r="AL8" s="75">
        <f t="shared" si="243"/>
        <v>0</v>
      </c>
      <c r="AM8" s="75">
        <f t="shared" si="243"/>
        <v>0</v>
      </c>
      <c r="AN8" s="75">
        <f t="shared" ref="AN8:AO8" si="246">SUM(AN9:AN11)</f>
        <v>0</v>
      </c>
      <c r="AO8" s="75">
        <f t="shared" si="246"/>
        <v>0</v>
      </c>
      <c r="AP8" s="75">
        <f>SUM(AP9:AP11)</f>
        <v>427690</v>
      </c>
      <c r="AQ8" s="75">
        <f>SUM(AQ9:AQ11)</f>
        <v>123310</v>
      </c>
      <c r="AR8" s="75">
        <f>SUM(AR9:AR11)</f>
        <v>4607.97</v>
      </c>
      <c r="AS8" s="75">
        <f t="shared" ref="AS8" si="247">SUM(AS9:AS11)</f>
        <v>0</v>
      </c>
      <c r="AT8" s="75">
        <f>SUM(AT9:AT11)</f>
        <v>0</v>
      </c>
      <c r="AU8" s="75">
        <f>SUM(AU9:AU11)</f>
        <v>0</v>
      </c>
      <c r="AV8" s="75">
        <f t="shared" ref="AV8" si="248">SUM(AV9:AV11)</f>
        <v>0</v>
      </c>
      <c r="AW8" s="75">
        <f>SUM(AW9:AW11)</f>
        <v>0</v>
      </c>
      <c r="AX8" s="75">
        <f>SUM(AX9:AX11)</f>
        <v>0</v>
      </c>
      <c r="AY8" s="75">
        <f t="shared" ref="AY8" si="249">SUM(AY9:AY11)</f>
        <v>0</v>
      </c>
      <c r="AZ8" s="75">
        <f>SUM(AZ9:AZ11)</f>
        <v>0</v>
      </c>
      <c r="BA8" s="75">
        <f>SUM(BA9:BA11)</f>
        <v>0</v>
      </c>
      <c r="BB8" s="75">
        <f t="shared" ref="BB8" si="250">SUM(BB9:BB11)</f>
        <v>0</v>
      </c>
      <c r="BC8" s="75">
        <f>SUM(BC9:BC11)</f>
        <v>0</v>
      </c>
      <c r="BD8" s="75">
        <f>SUM(BD9:BD11)</f>
        <v>0</v>
      </c>
      <c r="BE8" s="75">
        <f t="shared" ref="BE8:BF8" si="251">SUM(BE9:BE11)</f>
        <v>0</v>
      </c>
      <c r="BF8" s="75">
        <f t="shared" si="251"/>
        <v>0</v>
      </c>
      <c r="BG8" s="75">
        <f>SUM(BG9:BG11)</f>
        <v>0</v>
      </c>
      <c r="BH8" s="75">
        <f>SUM(BH9:BH11)</f>
        <v>0</v>
      </c>
      <c r="BI8" s="75">
        <f>SUM(BI9:BI11)</f>
        <v>0</v>
      </c>
      <c r="BJ8" s="75">
        <f>SUM(BJ9:BJ11)</f>
        <v>46.69</v>
      </c>
      <c r="BK8" s="75">
        <f t="shared" ref="BK8" si="252">SUM(BK9:BK11)</f>
        <v>0</v>
      </c>
      <c r="BL8" s="75">
        <f>SUM(BL9:BL11)</f>
        <v>0</v>
      </c>
      <c r="BM8" s="75">
        <f t="shared" ref="BM8:BP8" si="253">SUM(BM9:BM11)</f>
        <v>21179.609999999997</v>
      </c>
      <c r="BN8" s="75">
        <f t="shared" ref="BN8" si="254">SUM(BN9:BN11)</f>
        <v>30300</v>
      </c>
      <c r="BO8" s="75">
        <f t="shared" si="253"/>
        <v>0</v>
      </c>
      <c r="BP8" s="75">
        <f t="shared" si="253"/>
        <v>0</v>
      </c>
      <c r="BQ8" s="75">
        <f t="shared" ref="BQ8:BZ8" si="255">SUM(BQ9:BQ11)</f>
        <v>0</v>
      </c>
      <c r="BR8" s="75">
        <f t="shared" ref="BR8" si="256">SUM(BR9:BR11)</f>
        <v>0</v>
      </c>
      <c r="BS8" s="75">
        <f>SUM(BS9:BS11)</f>
        <v>0</v>
      </c>
      <c r="BT8" s="75">
        <f t="shared" ref="BT8:BV8" si="257">SUM(BT9:BT11)</f>
        <v>0</v>
      </c>
      <c r="BU8" s="75">
        <f t="shared" si="257"/>
        <v>0</v>
      </c>
      <c r="BV8" s="75">
        <f t="shared" si="257"/>
        <v>0</v>
      </c>
      <c r="BW8" s="75">
        <f t="shared" si="255"/>
        <v>0</v>
      </c>
      <c r="BX8" s="75">
        <f t="shared" si="255"/>
        <v>0</v>
      </c>
      <c r="BY8" s="75">
        <f t="shared" si="255"/>
        <v>0</v>
      </c>
      <c r="BZ8" s="75">
        <f t="shared" si="255"/>
        <v>0</v>
      </c>
      <c r="CA8" s="75">
        <f t="shared" ref="CA8:CB8" si="258">SUM(CA9:CA11)</f>
        <v>0</v>
      </c>
      <c r="CB8" s="75">
        <f t="shared" si="258"/>
        <v>0</v>
      </c>
      <c r="CC8" s="75">
        <f>SUM(CC9:CC11)</f>
        <v>258865</v>
      </c>
      <c r="CD8" s="75">
        <f>SUM(CD9:CD11)</f>
        <v>74635</v>
      </c>
      <c r="CE8" s="75">
        <f>SUM(CE9:CE11)</f>
        <v>2789.14</v>
      </c>
      <c r="CF8" s="75">
        <f t="shared" ref="CF8" si="259">SUM(CF9:CF11)</f>
        <v>0</v>
      </c>
      <c r="CG8" s="75">
        <f>SUM(CG9:CG11)</f>
        <v>0</v>
      </c>
      <c r="CH8" s="75">
        <f>SUM(CH9:CH11)</f>
        <v>0</v>
      </c>
      <c r="CI8" s="75">
        <f t="shared" ref="CI8" si="260">SUM(CI9:CI11)</f>
        <v>0</v>
      </c>
      <c r="CJ8" s="75">
        <f>SUM(CJ9:CJ11)</f>
        <v>0</v>
      </c>
      <c r="CK8" s="75">
        <f>SUM(CK9:CK11)</f>
        <v>0</v>
      </c>
      <c r="CL8" s="75">
        <f t="shared" ref="CL8" si="261">SUM(CL9:CL11)</f>
        <v>0</v>
      </c>
      <c r="CM8" s="75">
        <f>SUM(CM9:CM11)</f>
        <v>0</v>
      </c>
      <c r="CN8" s="75">
        <f>SUM(CN9:CN11)</f>
        <v>0</v>
      </c>
      <c r="CO8" s="75">
        <f t="shared" ref="CO8" si="262">SUM(CO9:CO11)</f>
        <v>0</v>
      </c>
      <c r="CP8" s="75">
        <f>SUM(CP9:CP11)</f>
        <v>0</v>
      </c>
      <c r="CQ8" s="75">
        <f>SUM(CQ9:CQ11)</f>
        <v>0</v>
      </c>
      <c r="CR8" s="75">
        <f t="shared" ref="CR8:CS8" si="263">SUM(CR9:CR11)</f>
        <v>0</v>
      </c>
      <c r="CS8" s="75">
        <f t="shared" si="263"/>
        <v>0</v>
      </c>
      <c r="CT8" s="75">
        <f>SUM(CT9:CT11)</f>
        <v>0</v>
      </c>
      <c r="CU8" s="75">
        <f>SUM(CU9:CU11)</f>
        <v>0</v>
      </c>
      <c r="CV8" s="75">
        <f>SUM(CV9:CV11)</f>
        <v>0</v>
      </c>
      <c r="CW8" s="75">
        <f>SUM(CW9:CW11)</f>
        <v>17.77</v>
      </c>
      <c r="CX8" s="75">
        <f t="shared" ref="CX8" si="264">SUM(CX9:CX11)</f>
        <v>0</v>
      </c>
      <c r="CY8" s="75">
        <f>SUM(CY9:CY11)</f>
        <v>0</v>
      </c>
      <c r="CZ8" s="75">
        <f t="shared" ref="CZ8:DI8" si="265">SUM(CZ9:CZ11)</f>
        <v>8068.41</v>
      </c>
      <c r="DA8" s="75">
        <f t="shared" ref="DA8" si="266">SUM(DA9:DA11)</f>
        <v>10600</v>
      </c>
      <c r="DB8" s="75">
        <f t="shared" si="265"/>
        <v>0</v>
      </c>
      <c r="DC8" s="75">
        <f t="shared" si="265"/>
        <v>0</v>
      </c>
      <c r="DD8" s="75">
        <f t="shared" si="265"/>
        <v>0</v>
      </c>
      <c r="DE8" s="75">
        <f t="shared" ref="DE8:DF8" si="267">SUM(DE9:DE11)</f>
        <v>0</v>
      </c>
      <c r="DF8" s="75">
        <f t="shared" si="267"/>
        <v>0</v>
      </c>
      <c r="DG8" s="75">
        <f t="shared" ref="DG8" si="268">SUM(DG9:DG11)</f>
        <v>0</v>
      </c>
      <c r="DH8" s="75">
        <f t="shared" si="265"/>
        <v>0</v>
      </c>
      <c r="DI8" s="75">
        <f t="shared" si="265"/>
        <v>0</v>
      </c>
      <c r="DJ8" s="75">
        <f t="shared" ref="DJ8:DP8" si="269">SUM(DJ9:DJ11)</f>
        <v>0</v>
      </c>
      <c r="DK8" s="75">
        <f t="shared" si="269"/>
        <v>0</v>
      </c>
      <c r="DL8" s="75">
        <f t="shared" si="269"/>
        <v>0</v>
      </c>
      <c r="DM8" s="75">
        <f t="shared" si="269"/>
        <v>0</v>
      </c>
      <c r="DN8" s="75">
        <f t="shared" ref="DN8:DO8" si="270">SUM(DN9:DN11)</f>
        <v>0</v>
      </c>
      <c r="DO8" s="75">
        <f t="shared" si="270"/>
        <v>0</v>
      </c>
      <c r="DP8" s="75">
        <f t="shared" si="269"/>
        <v>11255</v>
      </c>
      <c r="DQ8" s="75">
        <f t="shared" si="237"/>
        <v>3245</v>
      </c>
      <c r="DR8" s="75">
        <f t="shared" si="237"/>
        <v>121.34</v>
      </c>
      <c r="DS8" s="75">
        <f t="shared" ref="DS8" si="271">SUM(DS9:DS11)</f>
        <v>0</v>
      </c>
      <c r="DT8" s="75">
        <f t="shared" si="237"/>
        <v>0</v>
      </c>
      <c r="DU8" s="75">
        <f t="shared" si="237"/>
        <v>0</v>
      </c>
      <c r="DV8" s="75">
        <f t="shared" ref="DV8" si="272">SUM(DV9:DV11)</f>
        <v>0</v>
      </c>
      <c r="DW8" s="75">
        <f t="shared" si="237"/>
        <v>0</v>
      </c>
      <c r="DX8" s="75">
        <f t="shared" si="237"/>
        <v>0</v>
      </c>
      <c r="DY8" s="75">
        <f t="shared" ref="DY8" si="273">SUM(DY9:DY11)</f>
        <v>0</v>
      </c>
      <c r="DZ8" s="75">
        <f t="shared" si="237"/>
        <v>0</v>
      </c>
      <c r="EA8" s="75">
        <f t="shared" si="237"/>
        <v>0</v>
      </c>
      <c r="EB8" s="75">
        <f t="shared" ref="EB8" si="274">SUM(EB9:EB11)</f>
        <v>0</v>
      </c>
      <c r="EC8" s="75">
        <f t="shared" si="237"/>
        <v>0</v>
      </c>
      <c r="ED8" s="75">
        <f t="shared" si="237"/>
        <v>0</v>
      </c>
      <c r="EE8" s="75">
        <f t="shared" ref="EE8:EF8" si="275">SUM(EE9:EE11)</f>
        <v>0</v>
      </c>
      <c r="EF8" s="75">
        <f t="shared" si="275"/>
        <v>0</v>
      </c>
      <c r="EG8" s="75">
        <f t="shared" si="237"/>
        <v>0</v>
      </c>
      <c r="EH8" s="75">
        <f t="shared" si="237"/>
        <v>0</v>
      </c>
      <c r="EI8" s="75">
        <f t="shared" ref="EI8:ER8" si="276">SUM(EI9:EI11)</f>
        <v>0</v>
      </c>
      <c r="EJ8" s="75">
        <f t="shared" si="276"/>
        <v>1.1299999999999999</v>
      </c>
      <c r="EK8" s="75">
        <f t="shared" ref="EK8" si="277">SUM(EK9:EK11)</f>
        <v>0</v>
      </c>
      <c r="EL8" s="75">
        <f t="shared" si="276"/>
        <v>0</v>
      </c>
      <c r="EM8" s="75">
        <f t="shared" si="276"/>
        <v>1008.55</v>
      </c>
      <c r="EN8" s="75">
        <f t="shared" ref="EN8" si="278">SUM(EN9:EN11)</f>
        <v>3050</v>
      </c>
      <c r="EO8" s="75">
        <f t="shared" si="276"/>
        <v>0</v>
      </c>
      <c r="EP8" s="75">
        <f t="shared" si="276"/>
        <v>0</v>
      </c>
      <c r="EQ8" s="75">
        <f t="shared" si="276"/>
        <v>0</v>
      </c>
      <c r="ER8" s="75">
        <f t="shared" si="276"/>
        <v>0</v>
      </c>
      <c r="ES8" s="75">
        <f t="shared" ref="ES8:FC8" si="279">SUM(ES9:ES11)</f>
        <v>0</v>
      </c>
      <c r="ET8" s="75">
        <f t="shared" ref="ET8:EV8" si="280">SUM(ET9:ET11)</f>
        <v>0</v>
      </c>
      <c r="EU8" s="75">
        <f t="shared" si="280"/>
        <v>0</v>
      </c>
      <c r="EV8" s="75">
        <f t="shared" si="280"/>
        <v>0</v>
      </c>
      <c r="EW8" s="75">
        <f t="shared" si="279"/>
        <v>0</v>
      </c>
      <c r="EX8" s="75">
        <f t="shared" si="279"/>
        <v>0</v>
      </c>
      <c r="EY8" s="75">
        <f t="shared" si="279"/>
        <v>0</v>
      </c>
      <c r="EZ8" s="75">
        <f t="shared" si="279"/>
        <v>0</v>
      </c>
      <c r="FA8" s="75">
        <f t="shared" ref="FA8:FB8" si="281">SUM(FA9:FA11)</f>
        <v>0</v>
      </c>
      <c r="FB8" s="75">
        <f t="shared" si="281"/>
        <v>0</v>
      </c>
      <c r="FC8" s="75">
        <f t="shared" si="279"/>
        <v>112550</v>
      </c>
      <c r="FD8" s="75">
        <f t="shared" si="237"/>
        <v>32450</v>
      </c>
      <c r="FE8" s="75">
        <f t="shared" si="237"/>
        <v>1212.72</v>
      </c>
      <c r="FF8" s="75">
        <f t="shared" ref="FF8" si="282">SUM(FF9:FF11)</f>
        <v>0</v>
      </c>
      <c r="FG8" s="75">
        <f t="shared" si="237"/>
        <v>0</v>
      </c>
      <c r="FH8" s="75">
        <f t="shared" si="237"/>
        <v>0</v>
      </c>
      <c r="FI8" s="75">
        <f t="shared" ref="FI8" si="283">SUM(FI9:FI11)</f>
        <v>0</v>
      </c>
      <c r="FJ8" s="75">
        <f t="shared" si="237"/>
        <v>0</v>
      </c>
      <c r="FK8" s="75">
        <f t="shared" si="237"/>
        <v>0</v>
      </c>
      <c r="FL8" s="75">
        <f t="shared" ref="FL8:FM8" si="284">SUM(FL9:FL11)</f>
        <v>0</v>
      </c>
      <c r="FM8" s="75">
        <f t="shared" si="284"/>
        <v>0</v>
      </c>
      <c r="FN8" s="75">
        <f>SUM(FN9:FN11)</f>
        <v>0</v>
      </c>
      <c r="FO8" s="75">
        <f>SUM(FO9:FO11)</f>
        <v>0</v>
      </c>
      <c r="FP8" s="75">
        <f>SUM(FP9:FP11)</f>
        <v>0</v>
      </c>
      <c r="FQ8" s="75">
        <f t="shared" si="237"/>
        <v>0</v>
      </c>
      <c r="FR8" s="75">
        <f t="shared" ref="FR8:FS8" si="285">SUM(FR9:FR11)</f>
        <v>0</v>
      </c>
      <c r="FS8" s="75">
        <f t="shared" si="285"/>
        <v>0</v>
      </c>
      <c r="FT8" s="75">
        <f t="shared" si="237"/>
        <v>0</v>
      </c>
      <c r="FU8" s="75">
        <f t="shared" si="237"/>
        <v>0</v>
      </c>
      <c r="FV8" s="75">
        <f t="shared" ref="FV8:GE8" si="286">SUM(FV9:FV11)</f>
        <v>0</v>
      </c>
      <c r="FW8" s="75">
        <f t="shared" si="286"/>
        <v>11.11</v>
      </c>
      <c r="FX8" s="75">
        <f t="shared" ref="FX8" si="287">SUM(FX9:FX11)</f>
        <v>0</v>
      </c>
      <c r="FY8" s="75">
        <f t="shared" si="286"/>
        <v>0</v>
      </c>
      <c r="FZ8" s="75">
        <f t="shared" si="286"/>
        <v>5042.78</v>
      </c>
      <c r="GA8" s="75">
        <f t="shared" ref="GA8" si="288">SUM(GA9:GA11)</f>
        <v>9100</v>
      </c>
      <c r="GB8" s="75">
        <f t="shared" si="286"/>
        <v>0</v>
      </c>
      <c r="GC8" s="75">
        <f t="shared" si="286"/>
        <v>0</v>
      </c>
      <c r="GD8" s="75">
        <f t="shared" si="286"/>
        <v>0</v>
      </c>
      <c r="GE8" s="75">
        <f t="shared" si="286"/>
        <v>0</v>
      </c>
      <c r="GF8" s="75">
        <f t="shared" ref="GF8:GP8" si="289">SUM(GF9:GF11)</f>
        <v>0</v>
      </c>
      <c r="GG8" s="75">
        <f t="shared" ref="GG8" si="290">SUM(GG9:GG11)</f>
        <v>0</v>
      </c>
      <c r="GH8" s="75">
        <f t="shared" ref="GH8:GI8" si="291">SUM(GH9:GH11)</f>
        <v>0</v>
      </c>
      <c r="GI8" s="75">
        <f t="shared" si="291"/>
        <v>0</v>
      </c>
      <c r="GJ8" s="75">
        <f t="shared" si="289"/>
        <v>0</v>
      </c>
      <c r="GK8" s="75">
        <f t="shared" si="289"/>
        <v>0</v>
      </c>
      <c r="GL8" s="75">
        <f t="shared" si="289"/>
        <v>0</v>
      </c>
      <c r="GM8" s="75">
        <f t="shared" si="289"/>
        <v>0</v>
      </c>
      <c r="GN8" s="75">
        <f t="shared" ref="GN8:GO8" si="292">SUM(GN9:GN11)</f>
        <v>0</v>
      </c>
      <c r="GO8" s="75">
        <f t="shared" si="292"/>
        <v>0</v>
      </c>
      <c r="GP8" s="75">
        <f t="shared" si="289"/>
        <v>258865</v>
      </c>
      <c r="GQ8" s="75">
        <f t="shared" si="237"/>
        <v>74635</v>
      </c>
      <c r="GR8" s="75">
        <f t="shared" si="237"/>
        <v>2788.7</v>
      </c>
      <c r="GS8" s="75">
        <f t="shared" ref="GS8" si="293">SUM(GS9:GS11)</f>
        <v>0</v>
      </c>
      <c r="GT8" s="75">
        <f t="shared" si="237"/>
        <v>0</v>
      </c>
      <c r="GU8" s="75">
        <f t="shared" si="237"/>
        <v>0</v>
      </c>
      <c r="GV8" s="75">
        <f t="shared" ref="GV8" si="294">SUM(GV9:GV11)</f>
        <v>0</v>
      </c>
      <c r="GW8" s="75">
        <f t="shared" si="237"/>
        <v>0</v>
      </c>
      <c r="GX8" s="75">
        <f t="shared" si="237"/>
        <v>0</v>
      </c>
      <c r="GY8" s="75">
        <f t="shared" ref="GY8" si="295">SUM(GY9:GY11)</f>
        <v>0</v>
      </c>
      <c r="GZ8" s="75">
        <f t="shared" si="237"/>
        <v>0</v>
      </c>
      <c r="HA8" s="75">
        <f t="shared" si="237"/>
        <v>0</v>
      </c>
      <c r="HB8" s="75">
        <f t="shared" ref="HB8" si="296">SUM(HB9:HB11)</f>
        <v>0</v>
      </c>
      <c r="HC8" s="75">
        <f t="shared" si="237"/>
        <v>0</v>
      </c>
      <c r="HD8" s="75">
        <f t="shared" si="237"/>
        <v>0</v>
      </c>
      <c r="HE8" s="75">
        <f t="shared" ref="HE8:HF8" si="297">SUM(HE9:HE11)</f>
        <v>0</v>
      </c>
      <c r="HF8" s="75">
        <f t="shared" si="297"/>
        <v>0</v>
      </c>
      <c r="HG8" s="75">
        <f t="shared" si="237"/>
        <v>0</v>
      </c>
      <c r="HH8" s="75">
        <f t="shared" si="237"/>
        <v>0</v>
      </c>
      <c r="HI8" s="75">
        <f t="shared" ref="HI8:HR8" si="298">SUM(HI9:HI11)</f>
        <v>0</v>
      </c>
      <c r="HJ8" s="75">
        <f t="shared" si="298"/>
        <v>24.46</v>
      </c>
      <c r="HK8" s="75">
        <f t="shared" ref="HK8" si="299">SUM(HK9:HK11)</f>
        <v>0</v>
      </c>
      <c r="HL8" s="75">
        <f t="shared" si="298"/>
        <v>0</v>
      </c>
      <c r="HM8" s="75">
        <f t="shared" si="298"/>
        <v>9581.25</v>
      </c>
      <c r="HN8" s="75">
        <f t="shared" ref="HN8" si="300">SUM(HN9:HN11)</f>
        <v>19150</v>
      </c>
      <c r="HO8" s="75">
        <f t="shared" si="298"/>
        <v>0</v>
      </c>
      <c r="HP8" s="75">
        <f t="shared" si="298"/>
        <v>0</v>
      </c>
      <c r="HQ8" s="75">
        <f t="shared" si="298"/>
        <v>0</v>
      </c>
      <c r="HR8" s="75">
        <f t="shared" si="298"/>
        <v>0</v>
      </c>
      <c r="HS8" s="75">
        <f t="shared" ref="HS8:IC8" si="301">SUM(HS9:HS11)</f>
        <v>0</v>
      </c>
      <c r="HT8" s="75">
        <f t="shared" ref="HT8" si="302">SUM(HT9:HT11)</f>
        <v>0</v>
      </c>
      <c r="HU8" s="75">
        <f t="shared" ref="HU8:HV8" si="303">SUM(HU9:HU11)</f>
        <v>0</v>
      </c>
      <c r="HV8" s="75">
        <f t="shared" si="303"/>
        <v>0</v>
      </c>
      <c r="HW8" s="75">
        <f t="shared" si="301"/>
        <v>0</v>
      </c>
      <c r="HX8" s="75">
        <f t="shared" si="301"/>
        <v>0</v>
      </c>
      <c r="HY8" s="75">
        <f t="shared" si="301"/>
        <v>0</v>
      </c>
      <c r="HZ8" s="12">
        <f t="shared" si="301"/>
        <v>0</v>
      </c>
      <c r="IA8" s="12">
        <f t="shared" ref="IA8:IB8" si="304">SUM(IA9:IA11)</f>
        <v>0</v>
      </c>
      <c r="IB8" s="12">
        <f t="shared" si="304"/>
        <v>0</v>
      </c>
      <c r="IC8" s="12">
        <f t="shared" si="301"/>
        <v>0</v>
      </c>
      <c r="ID8" s="12">
        <f t="shared" si="237"/>
        <v>801000</v>
      </c>
      <c r="IE8" s="12">
        <f t="shared" si="237"/>
        <v>988769.96</v>
      </c>
      <c r="IF8" s="12">
        <f t="shared" ref="IF8" si="305">SUM(IF9:IF11)</f>
        <v>1032800</v>
      </c>
      <c r="IG8" s="12">
        <f t="shared" si="237"/>
        <v>1013300</v>
      </c>
      <c r="IH8" s="12">
        <f t="shared" si="237"/>
        <v>904835.53</v>
      </c>
      <c r="II8" s="12">
        <f t="shared" ref="II8" si="306">SUM(II9:II11)</f>
        <v>1029835.41</v>
      </c>
      <c r="IJ8" s="12">
        <f t="shared" si="237"/>
        <v>918600</v>
      </c>
      <c r="IK8" s="12">
        <f t="shared" si="237"/>
        <v>913327.92000000016</v>
      </c>
      <c r="IL8" s="12">
        <f t="shared" ref="IL8" si="307">SUM(IL9:IL11)</f>
        <v>950595</v>
      </c>
      <c r="IM8" s="12">
        <f t="shared" ref="IM8:IU8" si="308">SUM(IM9:IM11)</f>
        <v>955970</v>
      </c>
      <c r="IN8" s="12">
        <f t="shared" si="308"/>
        <v>902069.21</v>
      </c>
      <c r="IO8" s="12">
        <f t="shared" ref="IO8" si="309">SUM(IO9:IO11)</f>
        <v>877968</v>
      </c>
      <c r="IP8" s="12">
        <f t="shared" si="308"/>
        <v>877968</v>
      </c>
      <c r="IQ8" s="12">
        <f t="shared" si="308"/>
        <v>927200.84000000008</v>
      </c>
      <c r="IR8" s="12">
        <f t="shared" ref="IR8:IS8" si="310">SUM(IR9:IR11)</f>
        <v>860440</v>
      </c>
      <c r="IS8" s="12">
        <f t="shared" si="310"/>
        <v>871700</v>
      </c>
      <c r="IT8" s="12">
        <f t="shared" si="308"/>
        <v>766172.04999999993</v>
      </c>
      <c r="IU8" s="12">
        <f t="shared" si="308"/>
        <v>922243</v>
      </c>
      <c r="IV8" s="12">
        <f t="shared" ref="IV8:JX8" si="311">SUM(IV9:IV11)</f>
        <v>875000</v>
      </c>
      <c r="IW8" s="12">
        <f t="shared" si="311"/>
        <v>920295.65</v>
      </c>
      <c r="IX8" s="12">
        <f t="shared" ref="IX8" si="312">SUM(IX9:IX11)</f>
        <v>902000</v>
      </c>
      <c r="IY8" s="12">
        <f t="shared" si="311"/>
        <v>902000</v>
      </c>
      <c r="IZ8" s="12">
        <f t="shared" si="311"/>
        <v>782717.78</v>
      </c>
      <c r="JA8" s="12">
        <f t="shared" ref="JA8" si="313">SUM(JA9:JA11)</f>
        <v>920949.7</v>
      </c>
      <c r="JB8" s="12">
        <f t="shared" si="311"/>
        <v>949900</v>
      </c>
      <c r="JC8" s="12">
        <f t="shared" si="311"/>
        <v>869687.05</v>
      </c>
      <c r="JD8" s="12">
        <f t="shared" ref="JD8:JK8" si="314">SUM(JD9:JD11)</f>
        <v>951060</v>
      </c>
      <c r="JE8" s="12">
        <f t="shared" ref="JE8" si="315">SUM(JE9:JE11)</f>
        <v>951060</v>
      </c>
      <c r="JF8" s="12">
        <f t="shared" si="314"/>
        <v>927244.64</v>
      </c>
      <c r="JG8" s="12">
        <f t="shared" ref="JG8:JI8" si="316">SUM(JG9:JG11)</f>
        <v>1100300</v>
      </c>
      <c r="JH8" s="12">
        <f t="shared" si="316"/>
        <v>1155000</v>
      </c>
      <c r="JI8" s="12">
        <f t="shared" si="316"/>
        <v>959607.34000000008</v>
      </c>
      <c r="JJ8" s="12">
        <f t="shared" si="314"/>
        <v>998200</v>
      </c>
      <c r="JK8" s="12">
        <f t="shared" si="314"/>
        <v>1118200</v>
      </c>
      <c r="JL8" s="69">
        <f t="shared" ref="JL8:JO8" si="317">SUM(JL9:JL11)</f>
        <v>964488.27</v>
      </c>
      <c r="JM8" s="12">
        <f t="shared" ref="JM8:JN8" si="318">SUM(JM9:JM11)</f>
        <v>989700</v>
      </c>
      <c r="JN8" s="12">
        <f t="shared" si="318"/>
        <v>0</v>
      </c>
      <c r="JO8" s="12">
        <f t="shared" si="317"/>
        <v>0</v>
      </c>
      <c r="JP8" s="12">
        <f t="shared" si="311"/>
        <v>1125500</v>
      </c>
      <c r="JQ8" s="12">
        <f t="shared" ref="JQ8" si="319">SUM(JQ9:JQ11)</f>
        <v>1125500</v>
      </c>
      <c r="JR8" s="12">
        <f t="shared" si="311"/>
        <v>1000896.18</v>
      </c>
      <c r="JS8" s="12">
        <f t="shared" si="311"/>
        <v>1032800</v>
      </c>
      <c r="JT8" s="12">
        <f t="shared" ref="JT8" si="320">SUM(JT9:JT11)</f>
        <v>1013300</v>
      </c>
      <c r="JU8" s="12">
        <f t="shared" si="311"/>
        <v>904835.53</v>
      </c>
      <c r="JV8" s="12">
        <f t="shared" si="311"/>
        <v>1029835.41</v>
      </c>
      <c r="JW8" s="12">
        <f t="shared" ref="JW8" si="321">SUM(JW9:JW11)</f>
        <v>918600</v>
      </c>
      <c r="JX8" s="12">
        <f t="shared" si="311"/>
        <v>913327.92000000016</v>
      </c>
      <c r="JY8" s="12">
        <f t="shared" ref="JY8:JZ8" si="322">SUM(JY9:JY11)</f>
        <v>950595</v>
      </c>
      <c r="JZ8" s="12">
        <f t="shared" si="322"/>
        <v>955970</v>
      </c>
      <c r="KA8" s="12">
        <f t="shared" ref="KA8:KI8" si="323">SUM(KA9:KA11)</f>
        <v>902069.21</v>
      </c>
      <c r="KB8" s="12">
        <f t="shared" si="323"/>
        <v>877968</v>
      </c>
      <c r="KC8" s="12">
        <f t="shared" ref="KC8" si="324">SUM(KC9:KC11)</f>
        <v>877968</v>
      </c>
      <c r="KD8" s="12">
        <f t="shared" si="323"/>
        <v>927200.84000000008</v>
      </c>
      <c r="KE8" s="12">
        <f t="shared" ref="KE8:KH8" si="325">SUM(KE9:KE11)</f>
        <v>860440</v>
      </c>
      <c r="KF8" s="12">
        <f t="shared" ref="KF8" si="326">SUM(KF9:KF11)</f>
        <v>871700</v>
      </c>
      <c r="KG8" s="12">
        <f t="shared" si="325"/>
        <v>766172.04999999993</v>
      </c>
      <c r="KH8" s="12">
        <f t="shared" si="325"/>
        <v>922243</v>
      </c>
      <c r="KI8" s="12">
        <f t="shared" si="323"/>
        <v>875000</v>
      </c>
      <c r="KJ8" s="12">
        <f t="shared" ref="KJ8:KL8" si="327">SUM(KJ9:KJ11)</f>
        <v>920406.83</v>
      </c>
      <c r="KK8" s="12">
        <f t="shared" ref="KK8" si="328">SUM(KK9:KK11)</f>
        <v>902000</v>
      </c>
      <c r="KL8" s="12">
        <f t="shared" si="327"/>
        <v>902000</v>
      </c>
      <c r="KM8" s="12">
        <f t="shared" ref="KM8:KO8" si="329">SUM(KM9:KM11)</f>
        <v>833145.44</v>
      </c>
      <c r="KN8" s="12">
        <f t="shared" ref="KN8" si="330">SUM(KN9:KN11)</f>
        <v>1004249.7</v>
      </c>
      <c r="KO8" s="12">
        <f t="shared" si="329"/>
        <v>949900</v>
      </c>
      <c r="KP8" s="12">
        <f t="shared" ref="KP8" si="331">SUM(KP9:KP11)</f>
        <v>869687.05</v>
      </c>
      <c r="KQ8" s="12">
        <f t="shared" ref="KQ8" si="332">SUM(KQ9:KQ11)</f>
        <v>951060</v>
      </c>
      <c r="KR8" s="12">
        <f t="shared" ref="KR8:KS8" si="333">SUM(KR9:KR11)</f>
        <v>951060</v>
      </c>
      <c r="KS8" s="12">
        <f t="shared" si="333"/>
        <v>927244.64</v>
      </c>
      <c r="KT8" s="12">
        <f t="shared" ref="KT8:KU8" si="334">SUM(KT9:KT11)</f>
        <v>1100300</v>
      </c>
      <c r="KU8" s="12">
        <f t="shared" si="334"/>
        <v>1155000</v>
      </c>
      <c r="KV8" s="12">
        <f t="shared" ref="KV8:KW8" si="335">SUM(KV9:KV11)</f>
        <v>959607.34000000008</v>
      </c>
      <c r="KW8" s="12">
        <f t="shared" si="335"/>
        <v>998200</v>
      </c>
      <c r="KX8" s="12">
        <f t="shared" ref="KX8:LB8" si="336">SUM(KX9:KX11)</f>
        <v>1118200</v>
      </c>
      <c r="KY8" s="12">
        <f t="shared" si="336"/>
        <v>964488.27</v>
      </c>
      <c r="KZ8" s="12">
        <f t="shared" si="336"/>
        <v>989700</v>
      </c>
      <c r="LA8" s="12">
        <f t="shared" si="336"/>
        <v>0</v>
      </c>
      <c r="LB8" s="12">
        <f t="shared" si="336"/>
        <v>0</v>
      </c>
    </row>
    <row r="9" spans="1:327" x14ac:dyDescent="0.25">
      <c r="A9" s="5">
        <v>1201</v>
      </c>
      <c r="B9" s="9" t="s">
        <v>2</v>
      </c>
      <c r="C9" s="13">
        <v>15200</v>
      </c>
      <c r="D9" s="13">
        <v>15200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10.02</v>
      </c>
      <c r="X9" s="13">
        <v>0</v>
      </c>
      <c r="Y9" s="13">
        <v>0</v>
      </c>
      <c r="Z9" s="13">
        <v>1465.66</v>
      </c>
      <c r="AA9" s="13">
        <v>3000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/>
      <c r="AM9" s="13">
        <v>0</v>
      </c>
      <c r="AN9" s="13"/>
      <c r="AO9" s="13"/>
      <c r="AP9" s="13">
        <v>115520</v>
      </c>
      <c r="AQ9" s="13">
        <v>115520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46.69</v>
      </c>
      <c r="BK9" s="13">
        <v>0</v>
      </c>
      <c r="BL9" s="13">
        <v>0</v>
      </c>
      <c r="BM9" s="13">
        <v>5596.14</v>
      </c>
      <c r="BN9" s="13">
        <v>10000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/>
      <c r="BZ9" s="13">
        <v>0</v>
      </c>
      <c r="CA9" s="13"/>
      <c r="CB9" s="13"/>
      <c r="CC9" s="13">
        <v>69920</v>
      </c>
      <c r="CD9" s="13">
        <v>69920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17.77</v>
      </c>
      <c r="CX9" s="13">
        <v>0</v>
      </c>
      <c r="CY9" s="13">
        <v>0</v>
      </c>
      <c r="CZ9" s="13">
        <v>2131.85</v>
      </c>
      <c r="DA9" s="13">
        <v>400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/>
      <c r="DM9" s="13">
        <v>0</v>
      </c>
      <c r="DN9" s="13"/>
      <c r="DO9" s="13"/>
      <c r="DP9" s="13">
        <v>3040</v>
      </c>
      <c r="DQ9" s="13">
        <v>3040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1.1299999999999999</v>
      </c>
      <c r="EK9" s="13">
        <v>0</v>
      </c>
      <c r="EL9" s="13">
        <v>0</v>
      </c>
      <c r="EM9" s="13">
        <v>266.5</v>
      </c>
      <c r="EN9" s="13">
        <v>1000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/>
      <c r="EZ9" s="13">
        <v>0</v>
      </c>
      <c r="FA9" s="13"/>
      <c r="FB9" s="13"/>
      <c r="FC9" s="13">
        <v>30400</v>
      </c>
      <c r="FD9" s="13">
        <v>30400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11.11</v>
      </c>
      <c r="FX9" s="13">
        <v>0</v>
      </c>
      <c r="FY9" s="13">
        <v>0</v>
      </c>
      <c r="FZ9" s="13">
        <v>1332.41</v>
      </c>
      <c r="GA9" s="13">
        <v>2000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3">
        <v>0</v>
      </c>
      <c r="GL9" s="13"/>
      <c r="GM9" s="13">
        <v>0</v>
      </c>
      <c r="GN9" s="13"/>
      <c r="GO9" s="13"/>
      <c r="GP9" s="13">
        <v>69920</v>
      </c>
      <c r="GQ9" s="13">
        <v>69920</v>
      </c>
      <c r="GR9" s="13">
        <v>0</v>
      </c>
      <c r="GS9" s="13">
        <v>0</v>
      </c>
      <c r="GT9" s="13">
        <v>0</v>
      </c>
      <c r="GU9" s="13">
        <v>0</v>
      </c>
      <c r="GV9" s="13">
        <v>0</v>
      </c>
      <c r="GW9" s="13">
        <v>0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3">
        <v>0</v>
      </c>
      <c r="HJ9" s="13">
        <v>24.46</v>
      </c>
      <c r="HK9" s="13">
        <v>0</v>
      </c>
      <c r="HL9" s="13">
        <v>0</v>
      </c>
      <c r="HM9" s="13">
        <v>2531.59</v>
      </c>
      <c r="HN9" s="13">
        <v>5000</v>
      </c>
      <c r="HO9" s="13">
        <v>0</v>
      </c>
      <c r="HP9" s="13"/>
      <c r="HQ9" s="13">
        <v>0</v>
      </c>
      <c r="HR9" s="13">
        <v>0</v>
      </c>
      <c r="HS9" s="13">
        <v>0</v>
      </c>
      <c r="HT9" s="13">
        <v>0</v>
      </c>
      <c r="HU9" s="13">
        <v>0</v>
      </c>
      <c r="HV9" s="13">
        <v>0</v>
      </c>
      <c r="HW9" s="13">
        <v>0</v>
      </c>
      <c r="HX9" s="13">
        <v>0</v>
      </c>
      <c r="HY9" s="13"/>
      <c r="HZ9" s="13">
        <v>0</v>
      </c>
      <c r="IA9" s="13"/>
      <c r="IB9" s="13"/>
      <c r="IC9" s="13">
        <v>0</v>
      </c>
      <c r="ID9" s="13">
        <v>0</v>
      </c>
      <c r="IE9" s="13">
        <v>270902.08</v>
      </c>
      <c r="IF9" s="13">
        <v>280000</v>
      </c>
      <c r="IG9" s="13">
        <v>300000</v>
      </c>
      <c r="IH9" s="13">
        <v>257709.57</v>
      </c>
      <c r="II9" s="13">
        <v>277850.88</v>
      </c>
      <c r="IJ9" s="13">
        <v>258000</v>
      </c>
      <c r="IK9" s="13">
        <v>252869.44</v>
      </c>
      <c r="IL9" s="13">
        <v>254000</v>
      </c>
      <c r="IM9" s="13">
        <v>254000</v>
      </c>
      <c r="IN9" s="13">
        <v>246339.04</v>
      </c>
      <c r="IO9" s="13">
        <v>236173</v>
      </c>
      <c r="IP9" s="13">
        <v>236173</v>
      </c>
      <c r="IQ9" s="13">
        <v>248402.63</v>
      </c>
      <c r="IR9" s="13">
        <v>234700</v>
      </c>
      <c r="IS9" s="13">
        <v>234700</v>
      </c>
      <c r="IT9" s="13">
        <v>217987.07</v>
      </c>
      <c r="IU9" s="13">
        <v>251521</v>
      </c>
      <c r="IV9" s="13">
        <v>230000</v>
      </c>
      <c r="IW9" s="13">
        <v>258825.3</v>
      </c>
      <c r="IX9" s="13">
        <v>246000</v>
      </c>
      <c r="IY9" s="13">
        <v>246000</v>
      </c>
      <c r="IZ9" s="13">
        <v>215586.07</v>
      </c>
      <c r="JA9" s="13">
        <v>250049.7</v>
      </c>
      <c r="JB9" s="13">
        <v>266000</v>
      </c>
      <c r="JC9" s="13">
        <v>223789.15</v>
      </c>
      <c r="JD9" s="13">
        <v>242710</v>
      </c>
      <c r="JE9" s="13">
        <v>242710</v>
      </c>
      <c r="JF9" s="13">
        <v>230059.49</v>
      </c>
      <c r="JG9" s="13">
        <v>310000</v>
      </c>
      <c r="JH9" s="13">
        <v>240000</v>
      </c>
      <c r="JI9" s="13">
        <v>204939.82</v>
      </c>
      <c r="JJ9" s="13">
        <v>210000</v>
      </c>
      <c r="JK9" s="64">
        <v>330000</v>
      </c>
      <c r="JL9" s="72">
        <v>273007.15000000002</v>
      </c>
      <c r="JM9" s="66">
        <v>293500</v>
      </c>
      <c r="JN9" s="13"/>
      <c r="JO9" s="13"/>
      <c r="JP9" s="13">
        <f t="shared" ref="JP9:JY11" si="337">C9+CC9+AP9+DP9+FC9+GP9+IC9</f>
        <v>304000</v>
      </c>
      <c r="JQ9" s="13">
        <f t="shared" si="337"/>
        <v>304000</v>
      </c>
      <c r="JR9" s="13">
        <f t="shared" si="337"/>
        <v>270902.08</v>
      </c>
      <c r="JS9" s="13">
        <f t="shared" si="337"/>
        <v>280000</v>
      </c>
      <c r="JT9" s="13">
        <f t="shared" si="337"/>
        <v>300000</v>
      </c>
      <c r="JU9" s="13">
        <f t="shared" si="337"/>
        <v>257709.57</v>
      </c>
      <c r="JV9" s="13">
        <f t="shared" si="337"/>
        <v>277850.88</v>
      </c>
      <c r="JW9" s="13">
        <f t="shared" si="337"/>
        <v>258000</v>
      </c>
      <c r="JX9" s="13">
        <f t="shared" si="337"/>
        <v>252869.44</v>
      </c>
      <c r="JY9" s="13">
        <f t="shared" si="337"/>
        <v>254000</v>
      </c>
      <c r="JZ9" s="13">
        <f t="shared" ref="JZ9:KI11" si="338">M9+CM9+AZ9+DZ9+FM9+GZ9+IM9</f>
        <v>254000</v>
      </c>
      <c r="KA9" s="13">
        <f t="shared" si="338"/>
        <v>246339.04</v>
      </c>
      <c r="KB9" s="13">
        <f t="shared" si="338"/>
        <v>236173</v>
      </c>
      <c r="KC9" s="13">
        <f t="shared" si="338"/>
        <v>236173</v>
      </c>
      <c r="KD9" s="13">
        <f t="shared" si="338"/>
        <v>248402.63</v>
      </c>
      <c r="KE9" s="13">
        <f t="shared" si="338"/>
        <v>234700</v>
      </c>
      <c r="KF9" s="13">
        <f t="shared" si="338"/>
        <v>234700</v>
      </c>
      <c r="KG9" s="13">
        <f t="shared" si="338"/>
        <v>217987.07</v>
      </c>
      <c r="KH9" s="13">
        <f t="shared" si="338"/>
        <v>251521</v>
      </c>
      <c r="KI9" s="13">
        <f t="shared" si="338"/>
        <v>230000</v>
      </c>
      <c r="KJ9" s="13">
        <f t="shared" ref="KJ9:KL11" si="339">W9+CW9+BJ9+EJ9+FW9+HJ9+IW9</f>
        <v>258936.47999999998</v>
      </c>
      <c r="KK9" s="13">
        <f t="shared" si="339"/>
        <v>246000</v>
      </c>
      <c r="KL9" s="13">
        <f t="shared" si="339"/>
        <v>246000</v>
      </c>
      <c r="KM9" s="13">
        <f t="shared" ref="KM9:KX11" si="340">Z9+BM9+CZ9+EM9+FZ9+HM9+IZ9</f>
        <v>228910.22</v>
      </c>
      <c r="KN9" s="13">
        <f t="shared" si="340"/>
        <v>271449.7</v>
      </c>
      <c r="KO9" s="13">
        <f t="shared" si="340"/>
        <v>266000</v>
      </c>
      <c r="KP9" s="13">
        <f t="shared" si="340"/>
        <v>223789.15</v>
      </c>
      <c r="KQ9" s="13">
        <f t="shared" si="340"/>
        <v>242710</v>
      </c>
      <c r="KR9" s="13">
        <f t="shared" si="340"/>
        <v>242710</v>
      </c>
      <c r="KS9" s="13">
        <f t="shared" si="340"/>
        <v>230059.49</v>
      </c>
      <c r="KT9" s="13">
        <f t="shared" si="340"/>
        <v>310000</v>
      </c>
      <c r="KU9" s="13">
        <f t="shared" si="340"/>
        <v>240000</v>
      </c>
      <c r="KV9" s="13">
        <f t="shared" si="340"/>
        <v>204939.82</v>
      </c>
      <c r="KW9" s="13">
        <f t="shared" si="340"/>
        <v>210000</v>
      </c>
      <c r="KX9" s="13">
        <f t="shared" si="340"/>
        <v>330000</v>
      </c>
      <c r="KY9" s="13">
        <f t="shared" ref="KY9:LB11" si="341">AL9+BY9+DL9+EY9+GL9+HY9+JL9</f>
        <v>273007.15000000002</v>
      </c>
      <c r="KZ9" s="13">
        <f t="shared" si="341"/>
        <v>293500</v>
      </c>
      <c r="LA9" s="13">
        <f t="shared" si="341"/>
        <v>0</v>
      </c>
      <c r="LB9" s="13">
        <f t="shared" si="341"/>
        <v>0</v>
      </c>
    </row>
    <row r="10" spans="1:327" x14ac:dyDescent="0.25">
      <c r="A10" s="5">
        <v>1202</v>
      </c>
      <c r="B10" s="9" t="s">
        <v>3</v>
      </c>
      <c r="C10" s="13">
        <v>40050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4011.55</v>
      </c>
      <c r="AA10" s="13">
        <v>8000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/>
      <c r="AM10" s="13">
        <v>0</v>
      </c>
      <c r="AN10" s="13"/>
      <c r="AO10" s="13"/>
      <c r="AP10" s="13">
        <v>304380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15316.8</v>
      </c>
      <c r="BN10" s="13">
        <v>20000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/>
      <c r="BZ10" s="13">
        <v>0</v>
      </c>
      <c r="CA10" s="13"/>
      <c r="CB10" s="13"/>
      <c r="CC10" s="13">
        <v>184230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5834.97</v>
      </c>
      <c r="DA10" s="13">
        <v>10000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/>
      <c r="DM10" s="13">
        <v>0</v>
      </c>
      <c r="DN10" s="13"/>
      <c r="DO10" s="13"/>
      <c r="DP10" s="13">
        <v>8010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729.37</v>
      </c>
      <c r="EN10" s="13">
        <v>2000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/>
      <c r="EZ10" s="13">
        <v>0</v>
      </c>
      <c r="FA10" s="13"/>
      <c r="FB10" s="13"/>
      <c r="FC10" s="13">
        <v>80100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3646.87</v>
      </c>
      <c r="GA10" s="13">
        <v>7000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  <c r="GH10" s="13">
        <v>0</v>
      </c>
      <c r="GI10" s="13">
        <v>0</v>
      </c>
      <c r="GJ10" s="13">
        <v>0</v>
      </c>
      <c r="GK10" s="13">
        <v>0</v>
      </c>
      <c r="GL10" s="13"/>
      <c r="GM10" s="13">
        <v>0</v>
      </c>
      <c r="GN10" s="13"/>
      <c r="GO10" s="13"/>
      <c r="GP10" s="13">
        <v>184230</v>
      </c>
      <c r="GQ10" s="13">
        <v>0</v>
      </c>
      <c r="GR10" s="13">
        <v>0</v>
      </c>
      <c r="GS10" s="13">
        <v>0</v>
      </c>
      <c r="GT10" s="13">
        <v>0</v>
      </c>
      <c r="GU10" s="13">
        <v>0</v>
      </c>
      <c r="GV10" s="13">
        <v>0</v>
      </c>
      <c r="GW10" s="13">
        <v>0</v>
      </c>
      <c r="GX10" s="13">
        <v>0</v>
      </c>
      <c r="GY10" s="13">
        <v>0</v>
      </c>
      <c r="GZ10" s="13">
        <v>0</v>
      </c>
      <c r="HA10" s="13">
        <v>0</v>
      </c>
      <c r="HB10" s="13">
        <v>0</v>
      </c>
      <c r="HC10" s="13">
        <v>0</v>
      </c>
      <c r="HD10" s="13">
        <v>0</v>
      </c>
      <c r="HE10" s="13">
        <v>0</v>
      </c>
      <c r="HF10" s="13">
        <v>0</v>
      </c>
      <c r="HG10" s="13">
        <v>0</v>
      </c>
      <c r="HH10" s="13">
        <v>0</v>
      </c>
      <c r="HI10" s="13">
        <v>0</v>
      </c>
      <c r="HJ10" s="13">
        <v>0</v>
      </c>
      <c r="HK10" s="13">
        <v>0</v>
      </c>
      <c r="HL10" s="13">
        <v>0</v>
      </c>
      <c r="HM10" s="13">
        <v>6929.02</v>
      </c>
      <c r="HN10" s="13">
        <v>14000</v>
      </c>
      <c r="HO10" s="13">
        <v>0</v>
      </c>
      <c r="HP10" s="13"/>
      <c r="HQ10" s="13">
        <v>0</v>
      </c>
      <c r="HR10" s="13">
        <v>0</v>
      </c>
      <c r="HS10" s="13">
        <v>0</v>
      </c>
      <c r="HT10" s="13">
        <v>0</v>
      </c>
      <c r="HU10" s="13">
        <v>0</v>
      </c>
      <c r="HV10" s="13">
        <v>0</v>
      </c>
      <c r="HW10" s="13">
        <v>0</v>
      </c>
      <c r="HX10" s="13">
        <v>0</v>
      </c>
      <c r="HY10" s="13"/>
      <c r="HZ10" s="13">
        <v>0</v>
      </c>
      <c r="IA10" s="13"/>
      <c r="IB10" s="13"/>
      <c r="IC10" s="13">
        <v>0</v>
      </c>
      <c r="ID10" s="13">
        <v>801000</v>
      </c>
      <c r="IE10" s="13">
        <v>716955.42</v>
      </c>
      <c r="IF10" s="13">
        <v>740000</v>
      </c>
      <c r="IG10" s="13">
        <v>700000</v>
      </c>
      <c r="IH10" s="13">
        <v>634642.46</v>
      </c>
      <c r="II10" s="13">
        <v>739184.53</v>
      </c>
      <c r="IJ10" s="13">
        <v>647800</v>
      </c>
      <c r="IK10" s="13">
        <v>648419.92000000004</v>
      </c>
      <c r="IL10" s="13">
        <v>683995</v>
      </c>
      <c r="IM10" s="13">
        <v>689370</v>
      </c>
      <c r="IN10" s="13">
        <v>644941.96</v>
      </c>
      <c r="IO10" s="13">
        <v>629795</v>
      </c>
      <c r="IP10" s="13">
        <v>629795</v>
      </c>
      <c r="IQ10" s="13">
        <v>672023.56</v>
      </c>
      <c r="IR10" s="13">
        <v>625740</v>
      </c>
      <c r="IS10" s="13">
        <v>634000</v>
      </c>
      <c r="IT10" s="13">
        <v>544990.66</v>
      </c>
      <c r="IU10" s="13">
        <v>670722</v>
      </c>
      <c r="IV10" s="13">
        <v>640000</v>
      </c>
      <c r="IW10" s="13">
        <v>654478.26</v>
      </c>
      <c r="IX10" s="13">
        <v>656000</v>
      </c>
      <c r="IY10" s="13">
        <v>656000</v>
      </c>
      <c r="IZ10" s="13">
        <v>556485.74</v>
      </c>
      <c r="JA10" s="13">
        <v>660000</v>
      </c>
      <c r="JB10" s="13">
        <v>670000</v>
      </c>
      <c r="JC10" s="13">
        <v>632302.14</v>
      </c>
      <c r="JD10" s="13">
        <v>694350</v>
      </c>
      <c r="JE10" s="13">
        <v>694350</v>
      </c>
      <c r="JF10" s="13">
        <v>682001.53</v>
      </c>
      <c r="JG10" s="13">
        <v>775300</v>
      </c>
      <c r="JH10" s="13">
        <v>900000</v>
      </c>
      <c r="JI10" s="13">
        <v>738994.46</v>
      </c>
      <c r="JJ10" s="13">
        <v>770200</v>
      </c>
      <c r="JK10" s="64">
        <v>770200</v>
      </c>
      <c r="JL10" s="70">
        <v>674705.41</v>
      </c>
      <c r="JM10" s="66">
        <v>675700</v>
      </c>
      <c r="JN10" s="13"/>
      <c r="JO10" s="13"/>
      <c r="JP10" s="13">
        <f t="shared" si="337"/>
        <v>801000</v>
      </c>
      <c r="JQ10" s="13">
        <f t="shared" si="337"/>
        <v>801000</v>
      </c>
      <c r="JR10" s="13">
        <f t="shared" si="337"/>
        <v>716955.42</v>
      </c>
      <c r="JS10" s="13">
        <f t="shared" si="337"/>
        <v>740000</v>
      </c>
      <c r="JT10" s="13">
        <f t="shared" si="337"/>
        <v>700000</v>
      </c>
      <c r="JU10" s="13">
        <f t="shared" si="337"/>
        <v>634642.46</v>
      </c>
      <c r="JV10" s="13">
        <f t="shared" si="337"/>
        <v>739184.53</v>
      </c>
      <c r="JW10" s="13">
        <f t="shared" si="337"/>
        <v>647800</v>
      </c>
      <c r="JX10" s="13">
        <f t="shared" si="337"/>
        <v>648419.92000000004</v>
      </c>
      <c r="JY10" s="13">
        <f t="shared" si="337"/>
        <v>683995</v>
      </c>
      <c r="JZ10" s="13">
        <f t="shared" si="338"/>
        <v>689370</v>
      </c>
      <c r="KA10" s="13">
        <f t="shared" si="338"/>
        <v>644941.96</v>
      </c>
      <c r="KB10" s="13">
        <f t="shared" si="338"/>
        <v>629795</v>
      </c>
      <c r="KC10" s="13">
        <f t="shared" si="338"/>
        <v>629795</v>
      </c>
      <c r="KD10" s="13">
        <f t="shared" si="338"/>
        <v>672023.56</v>
      </c>
      <c r="KE10" s="13">
        <f t="shared" si="338"/>
        <v>625740</v>
      </c>
      <c r="KF10" s="13">
        <f t="shared" si="338"/>
        <v>634000</v>
      </c>
      <c r="KG10" s="13">
        <f t="shared" si="338"/>
        <v>544990.66</v>
      </c>
      <c r="KH10" s="13">
        <f t="shared" si="338"/>
        <v>670722</v>
      </c>
      <c r="KI10" s="13">
        <f t="shared" si="338"/>
        <v>640000</v>
      </c>
      <c r="KJ10" s="13">
        <f t="shared" si="339"/>
        <v>654478.26</v>
      </c>
      <c r="KK10" s="13">
        <f t="shared" si="339"/>
        <v>656000</v>
      </c>
      <c r="KL10" s="13">
        <f t="shared" si="339"/>
        <v>656000</v>
      </c>
      <c r="KM10" s="13">
        <f t="shared" si="340"/>
        <v>592954.31999999995</v>
      </c>
      <c r="KN10" s="13">
        <f t="shared" si="340"/>
        <v>721000</v>
      </c>
      <c r="KO10" s="13">
        <f t="shared" si="340"/>
        <v>670000</v>
      </c>
      <c r="KP10" s="13">
        <f t="shared" si="340"/>
        <v>632302.14</v>
      </c>
      <c r="KQ10" s="13">
        <f t="shared" si="340"/>
        <v>694350</v>
      </c>
      <c r="KR10" s="13">
        <f t="shared" si="340"/>
        <v>694350</v>
      </c>
      <c r="KS10" s="13">
        <f t="shared" si="340"/>
        <v>682001.53</v>
      </c>
      <c r="KT10" s="13">
        <f t="shared" si="340"/>
        <v>775300</v>
      </c>
      <c r="KU10" s="13">
        <f t="shared" si="340"/>
        <v>900000</v>
      </c>
      <c r="KV10" s="13">
        <f t="shared" si="340"/>
        <v>738994.46</v>
      </c>
      <c r="KW10" s="13">
        <f t="shared" si="340"/>
        <v>770200</v>
      </c>
      <c r="KX10" s="13">
        <f t="shared" si="340"/>
        <v>770200</v>
      </c>
      <c r="KY10" s="13">
        <f t="shared" si="341"/>
        <v>674705.41</v>
      </c>
      <c r="KZ10" s="13">
        <f t="shared" si="341"/>
        <v>675700</v>
      </c>
      <c r="LA10" s="13">
        <f t="shared" si="341"/>
        <v>0</v>
      </c>
      <c r="LB10" s="13">
        <f t="shared" si="341"/>
        <v>0</v>
      </c>
    </row>
    <row r="11" spans="1:327" x14ac:dyDescent="0.25">
      <c r="A11" s="5">
        <v>1203</v>
      </c>
      <c r="B11" s="9" t="s">
        <v>4</v>
      </c>
      <c r="C11" s="13">
        <v>1025</v>
      </c>
      <c r="D11" s="13">
        <v>1025</v>
      </c>
      <c r="E11" s="13">
        <v>606.35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69.849999999999994</v>
      </c>
      <c r="AA11" s="13">
        <v>100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/>
      <c r="AM11" s="13">
        <v>0</v>
      </c>
      <c r="AN11" s="13"/>
      <c r="AO11" s="13"/>
      <c r="AP11" s="13">
        <v>7790</v>
      </c>
      <c r="AQ11" s="13">
        <v>7790</v>
      </c>
      <c r="AR11" s="13">
        <v>4607.97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266.67</v>
      </c>
      <c r="BN11" s="13">
        <v>300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/>
      <c r="BZ11" s="13">
        <v>0</v>
      </c>
      <c r="CA11" s="13"/>
      <c r="CB11" s="13"/>
      <c r="CC11" s="13">
        <v>4715</v>
      </c>
      <c r="CD11" s="13">
        <v>4715</v>
      </c>
      <c r="CE11" s="13">
        <v>2789.14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101.59</v>
      </c>
      <c r="DA11" s="13">
        <v>200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/>
      <c r="DM11" s="13">
        <v>0</v>
      </c>
      <c r="DN11" s="13"/>
      <c r="DO11" s="13"/>
      <c r="DP11" s="13">
        <v>205</v>
      </c>
      <c r="DQ11" s="13">
        <v>205</v>
      </c>
      <c r="DR11" s="13">
        <v>121.34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12.68</v>
      </c>
      <c r="EN11" s="13">
        <v>50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/>
      <c r="EZ11" s="13">
        <v>0</v>
      </c>
      <c r="FA11" s="13"/>
      <c r="FB11" s="13"/>
      <c r="FC11" s="13">
        <v>2050</v>
      </c>
      <c r="FD11" s="13">
        <v>2050</v>
      </c>
      <c r="FE11" s="13">
        <v>1212.72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63.5</v>
      </c>
      <c r="GA11" s="13">
        <v>100</v>
      </c>
      <c r="GB11" s="13">
        <v>0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0</v>
      </c>
      <c r="GJ11" s="13">
        <v>0</v>
      </c>
      <c r="GK11" s="13">
        <v>0</v>
      </c>
      <c r="GL11" s="13"/>
      <c r="GM11" s="13">
        <v>0</v>
      </c>
      <c r="GN11" s="13"/>
      <c r="GO11" s="13"/>
      <c r="GP11" s="13">
        <v>4715</v>
      </c>
      <c r="GQ11" s="13">
        <v>4715</v>
      </c>
      <c r="GR11" s="13">
        <v>2788.7</v>
      </c>
      <c r="GS11" s="13">
        <v>0</v>
      </c>
      <c r="GT11" s="13">
        <v>0</v>
      </c>
      <c r="GU11" s="13">
        <v>0</v>
      </c>
      <c r="GV11" s="13">
        <v>0</v>
      </c>
      <c r="GW11" s="13">
        <v>0</v>
      </c>
      <c r="GX11" s="13">
        <v>0</v>
      </c>
      <c r="GY11" s="13">
        <v>0</v>
      </c>
      <c r="GZ11" s="13">
        <v>0</v>
      </c>
      <c r="HA11" s="13">
        <v>0</v>
      </c>
      <c r="HB11" s="13">
        <v>0</v>
      </c>
      <c r="HC11" s="13">
        <v>0</v>
      </c>
      <c r="HD11" s="13">
        <v>0</v>
      </c>
      <c r="HE11" s="13">
        <v>0</v>
      </c>
      <c r="HF11" s="13">
        <v>0</v>
      </c>
      <c r="HG11" s="13">
        <v>0</v>
      </c>
      <c r="HH11" s="13">
        <v>0</v>
      </c>
      <c r="HI11" s="13">
        <v>0</v>
      </c>
      <c r="HJ11" s="13">
        <v>0</v>
      </c>
      <c r="HK11" s="13">
        <v>0</v>
      </c>
      <c r="HL11" s="13">
        <v>0</v>
      </c>
      <c r="HM11" s="13">
        <v>120.64</v>
      </c>
      <c r="HN11" s="13">
        <v>150</v>
      </c>
      <c r="HO11" s="13">
        <v>0</v>
      </c>
      <c r="HP11" s="13"/>
      <c r="HQ11" s="13">
        <v>0</v>
      </c>
      <c r="HR11" s="13">
        <v>0</v>
      </c>
      <c r="HS11" s="13">
        <v>0</v>
      </c>
      <c r="HT11" s="13">
        <v>0</v>
      </c>
      <c r="HU11" s="13">
        <v>0</v>
      </c>
      <c r="HV11" s="13">
        <v>0</v>
      </c>
      <c r="HW11" s="13">
        <v>0</v>
      </c>
      <c r="HX11" s="13">
        <v>0</v>
      </c>
      <c r="HY11" s="13"/>
      <c r="HZ11" s="13">
        <v>0</v>
      </c>
      <c r="IA11" s="13"/>
      <c r="IB11" s="13"/>
      <c r="IC11" s="13">
        <v>0</v>
      </c>
      <c r="ID11" s="13">
        <v>0</v>
      </c>
      <c r="IE11" s="13">
        <v>912.46</v>
      </c>
      <c r="IF11" s="13">
        <v>12800</v>
      </c>
      <c r="IG11" s="13">
        <v>13300</v>
      </c>
      <c r="IH11" s="13">
        <v>12483.5</v>
      </c>
      <c r="II11" s="13">
        <v>12800</v>
      </c>
      <c r="IJ11" s="13">
        <v>12800</v>
      </c>
      <c r="IK11" s="13">
        <v>12038.56</v>
      </c>
      <c r="IL11" s="13">
        <v>12600</v>
      </c>
      <c r="IM11" s="13">
        <v>12600</v>
      </c>
      <c r="IN11" s="13">
        <v>10788.21</v>
      </c>
      <c r="IO11" s="13">
        <v>12000</v>
      </c>
      <c r="IP11" s="13">
        <v>12000</v>
      </c>
      <c r="IQ11" s="13">
        <v>6774.65</v>
      </c>
      <c r="IR11" s="13"/>
      <c r="IS11" s="13">
        <v>3000</v>
      </c>
      <c r="IT11" s="13">
        <v>3194.32</v>
      </c>
      <c r="IU11" s="13"/>
      <c r="IV11" s="13">
        <v>5000</v>
      </c>
      <c r="IW11" s="13">
        <v>6992.09</v>
      </c>
      <c r="IX11" s="13"/>
      <c r="IY11" s="13"/>
      <c r="IZ11" s="13">
        <v>10645.97</v>
      </c>
      <c r="JA11" s="13">
        <v>10900</v>
      </c>
      <c r="JB11" s="13">
        <v>13900</v>
      </c>
      <c r="JC11" s="13">
        <v>13595.76</v>
      </c>
      <c r="JD11" s="13">
        <v>14000</v>
      </c>
      <c r="JE11" s="13">
        <v>14000</v>
      </c>
      <c r="JF11" s="13">
        <v>15183.62</v>
      </c>
      <c r="JG11" s="13">
        <v>15000</v>
      </c>
      <c r="JH11" s="13">
        <v>15000</v>
      </c>
      <c r="JI11" s="13">
        <v>15673.06</v>
      </c>
      <c r="JJ11" s="13">
        <v>18000</v>
      </c>
      <c r="JK11" s="64">
        <v>18000</v>
      </c>
      <c r="JL11" s="70">
        <v>16775.71</v>
      </c>
      <c r="JM11" s="66">
        <v>20500</v>
      </c>
      <c r="JN11" s="13"/>
      <c r="JO11" s="13"/>
      <c r="JP11" s="13">
        <f t="shared" si="337"/>
        <v>20500</v>
      </c>
      <c r="JQ11" s="13">
        <f t="shared" si="337"/>
        <v>20500</v>
      </c>
      <c r="JR11" s="13">
        <f t="shared" si="337"/>
        <v>13038.68</v>
      </c>
      <c r="JS11" s="13">
        <f t="shared" si="337"/>
        <v>12800</v>
      </c>
      <c r="JT11" s="13">
        <f t="shared" si="337"/>
        <v>13300</v>
      </c>
      <c r="JU11" s="13">
        <f t="shared" si="337"/>
        <v>12483.5</v>
      </c>
      <c r="JV11" s="13">
        <f t="shared" si="337"/>
        <v>12800</v>
      </c>
      <c r="JW11" s="13">
        <f t="shared" si="337"/>
        <v>12800</v>
      </c>
      <c r="JX11" s="13">
        <f t="shared" si="337"/>
        <v>12038.56</v>
      </c>
      <c r="JY11" s="13">
        <f t="shared" si="337"/>
        <v>12600</v>
      </c>
      <c r="JZ11" s="13">
        <f t="shared" si="338"/>
        <v>12600</v>
      </c>
      <c r="KA11" s="13">
        <f t="shared" si="338"/>
        <v>10788.21</v>
      </c>
      <c r="KB11" s="13">
        <f t="shared" si="338"/>
        <v>12000</v>
      </c>
      <c r="KC11" s="13">
        <f t="shared" si="338"/>
        <v>12000</v>
      </c>
      <c r="KD11" s="13">
        <f t="shared" si="338"/>
        <v>6774.65</v>
      </c>
      <c r="KE11" s="13">
        <f t="shared" si="338"/>
        <v>0</v>
      </c>
      <c r="KF11" s="13">
        <f t="shared" si="338"/>
        <v>3000</v>
      </c>
      <c r="KG11" s="13">
        <f t="shared" si="338"/>
        <v>3194.32</v>
      </c>
      <c r="KH11" s="13">
        <f t="shared" si="338"/>
        <v>0</v>
      </c>
      <c r="KI11" s="13">
        <f t="shared" si="338"/>
        <v>5000</v>
      </c>
      <c r="KJ11" s="13">
        <f t="shared" si="339"/>
        <v>6992.09</v>
      </c>
      <c r="KK11" s="13">
        <f t="shared" si="339"/>
        <v>0</v>
      </c>
      <c r="KL11" s="13">
        <f t="shared" si="339"/>
        <v>0</v>
      </c>
      <c r="KM11" s="13">
        <f t="shared" si="340"/>
        <v>11280.9</v>
      </c>
      <c r="KN11" s="13">
        <f t="shared" si="340"/>
        <v>11800</v>
      </c>
      <c r="KO11" s="13">
        <f t="shared" si="340"/>
        <v>13900</v>
      </c>
      <c r="KP11" s="13">
        <f t="shared" si="340"/>
        <v>13595.76</v>
      </c>
      <c r="KQ11" s="13">
        <f t="shared" si="340"/>
        <v>14000</v>
      </c>
      <c r="KR11" s="13">
        <f t="shared" si="340"/>
        <v>14000</v>
      </c>
      <c r="KS11" s="13">
        <f t="shared" si="340"/>
        <v>15183.62</v>
      </c>
      <c r="KT11" s="13">
        <f t="shared" si="340"/>
        <v>15000</v>
      </c>
      <c r="KU11" s="13">
        <f t="shared" si="340"/>
        <v>15000</v>
      </c>
      <c r="KV11" s="13">
        <f t="shared" si="340"/>
        <v>15673.06</v>
      </c>
      <c r="KW11" s="13">
        <f t="shared" si="340"/>
        <v>18000</v>
      </c>
      <c r="KX11" s="13">
        <f t="shared" si="340"/>
        <v>18000</v>
      </c>
      <c r="KY11" s="13">
        <f t="shared" si="341"/>
        <v>16775.71</v>
      </c>
      <c r="KZ11" s="13">
        <f t="shared" si="341"/>
        <v>20500</v>
      </c>
      <c r="LA11" s="13">
        <f t="shared" si="341"/>
        <v>0</v>
      </c>
      <c r="LB11" s="13">
        <f t="shared" si="341"/>
        <v>0</v>
      </c>
    </row>
    <row r="12" spans="1:327" ht="15" customHeight="1" x14ac:dyDescent="0.25">
      <c r="A12" s="5">
        <v>13</v>
      </c>
      <c r="B12" s="8" t="s">
        <v>82</v>
      </c>
      <c r="C12" s="12">
        <f t="shared" ref="C12:AO12" si="342">SUM(C13:C13)</f>
        <v>36500</v>
      </c>
      <c r="D12" s="12">
        <f t="shared" si="342"/>
        <v>36500</v>
      </c>
      <c r="E12" s="12">
        <f t="shared" si="342"/>
        <v>33548.870000000003</v>
      </c>
      <c r="F12" s="12">
        <f t="shared" si="342"/>
        <v>64000</v>
      </c>
      <c r="G12" s="12">
        <f t="shared" si="342"/>
        <v>66000</v>
      </c>
      <c r="H12" s="12">
        <f t="shared" si="342"/>
        <v>60364.04</v>
      </c>
      <c r="I12" s="12">
        <f t="shared" si="342"/>
        <v>63664.47</v>
      </c>
      <c r="J12" s="12">
        <f t="shared" si="342"/>
        <v>60364</v>
      </c>
      <c r="K12" s="12">
        <f t="shared" si="342"/>
        <v>59240.24</v>
      </c>
      <c r="L12" s="12">
        <f t="shared" si="342"/>
        <v>59670</v>
      </c>
      <c r="M12" s="12">
        <f t="shared" si="342"/>
        <v>59670</v>
      </c>
      <c r="N12" s="12">
        <f t="shared" si="342"/>
        <v>57400.01</v>
      </c>
      <c r="O12" s="12">
        <f t="shared" si="342"/>
        <v>57614</v>
      </c>
      <c r="P12" s="12">
        <f t="shared" si="342"/>
        <v>57614</v>
      </c>
      <c r="Q12" s="12">
        <f t="shared" ref="Q12" si="343">SUM(Q13:Q13)</f>
        <v>57996.15</v>
      </c>
      <c r="R12" s="12">
        <f t="shared" si="342"/>
        <v>57125</v>
      </c>
      <c r="S12" s="12">
        <f t="shared" si="342"/>
        <v>57125</v>
      </c>
      <c r="T12" s="12">
        <f t="shared" si="342"/>
        <v>51662.69</v>
      </c>
      <c r="U12" s="12">
        <f t="shared" si="342"/>
        <v>61500</v>
      </c>
      <c r="V12" s="12">
        <f t="shared" si="342"/>
        <v>60000</v>
      </c>
      <c r="W12" s="12">
        <f t="shared" si="342"/>
        <v>60920.24</v>
      </c>
      <c r="X12" s="12">
        <f t="shared" si="342"/>
        <v>59500</v>
      </c>
      <c r="Y12" s="12">
        <f t="shared" si="342"/>
        <v>59500</v>
      </c>
      <c r="Z12" s="12">
        <f t="shared" si="342"/>
        <v>39898.35</v>
      </c>
      <c r="AA12" s="12">
        <f t="shared" si="342"/>
        <v>64800</v>
      </c>
      <c r="AB12" s="12">
        <f t="shared" si="342"/>
        <v>62800</v>
      </c>
      <c r="AC12" s="12">
        <f t="shared" si="342"/>
        <v>63222.69</v>
      </c>
      <c r="AD12" s="12">
        <f t="shared" si="342"/>
        <v>70530</v>
      </c>
      <c r="AE12" s="12">
        <f t="shared" si="342"/>
        <v>70530</v>
      </c>
      <c r="AF12" s="12">
        <f t="shared" si="342"/>
        <v>69857.83</v>
      </c>
      <c r="AG12" s="12">
        <f t="shared" si="342"/>
        <v>64089</v>
      </c>
      <c r="AH12" s="12">
        <f t="shared" si="342"/>
        <v>64300</v>
      </c>
      <c r="AI12" s="12">
        <f t="shared" si="342"/>
        <v>46887.81</v>
      </c>
      <c r="AJ12" s="12">
        <f t="shared" si="342"/>
        <v>71940</v>
      </c>
      <c r="AK12" s="12">
        <f t="shared" si="342"/>
        <v>83940</v>
      </c>
      <c r="AL12" s="69">
        <f t="shared" si="342"/>
        <v>56062.06</v>
      </c>
      <c r="AM12" s="69">
        <f t="shared" si="342"/>
        <v>65961</v>
      </c>
      <c r="AN12" s="69">
        <f t="shared" si="342"/>
        <v>0</v>
      </c>
      <c r="AO12" s="69">
        <f t="shared" si="342"/>
        <v>0</v>
      </c>
      <c r="AP12" s="69">
        <f t="shared" ref="AP12:AT12" si="344">SUM(AP13:AP13)</f>
        <v>277400</v>
      </c>
      <c r="AQ12" s="69">
        <f t="shared" si="344"/>
        <v>277400</v>
      </c>
      <c r="AR12" s="69">
        <f t="shared" si="344"/>
        <v>254991.35</v>
      </c>
      <c r="AS12" s="69">
        <f t="shared" si="344"/>
        <v>300000</v>
      </c>
      <c r="AT12" s="69">
        <f t="shared" si="344"/>
        <v>311000</v>
      </c>
      <c r="AU12" s="69">
        <f t="shared" ref="AU12:BL12" si="345">SUM(AU13:AU13)</f>
        <v>283467.99</v>
      </c>
      <c r="AV12" s="69">
        <f t="shared" si="345"/>
        <v>307157.67</v>
      </c>
      <c r="AW12" s="69">
        <f t="shared" si="345"/>
        <v>283500</v>
      </c>
      <c r="AX12" s="69">
        <f t="shared" si="345"/>
        <v>276454.48</v>
      </c>
      <c r="AY12" s="69">
        <f t="shared" si="345"/>
        <v>278460</v>
      </c>
      <c r="AZ12" s="69">
        <f t="shared" si="345"/>
        <v>278460</v>
      </c>
      <c r="BA12" s="69">
        <f t="shared" si="345"/>
        <v>267866.63</v>
      </c>
      <c r="BB12" s="69">
        <f t="shared" si="345"/>
        <v>268866</v>
      </c>
      <c r="BC12" s="69">
        <f t="shared" si="345"/>
        <v>268866</v>
      </c>
      <c r="BD12" s="69">
        <f t="shared" si="345"/>
        <v>270648.57</v>
      </c>
      <c r="BE12" s="69">
        <f t="shared" si="345"/>
        <v>266500</v>
      </c>
      <c r="BF12" s="69">
        <f t="shared" si="345"/>
        <v>266500</v>
      </c>
      <c r="BG12" s="69">
        <f t="shared" si="345"/>
        <v>241092.59</v>
      </c>
      <c r="BH12" s="69">
        <f t="shared" si="345"/>
        <v>286997</v>
      </c>
      <c r="BI12" s="69">
        <f t="shared" si="345"/>
        <v>260000</v>
      </c>
      <c r="BJ12" s="69">
        <f t="shared" si="345"/>
        <v>284294.45</v>
      </c>
      <c r="BK12" s="69">
        <f t="shared" si="345"/>
        <v>299750</v>
      </c>
      <c r="BL12" s="69">
        <f t="shared" si="345"/>
        <v>299750</v>
      </c>
      <c r="BM12" s="69">
        <f t="shared" ref="BM12:CB12" si="346">SUM(BM13:BM13)</f>
        <v>152339.10999999999</v>
      </c>
      <c r="BN12" s="69">
        <f t="shared" si="346"/>
        <v>150000</v>
      </c>
      <c r="BO12" s="69">
        <f t="shared" si="346"/>
        <v>240000</v>
      </c>
      <c r="BP12" s="69">
        <f t="shared" si="346"/>
        <v>242972.52</v>
      </c>
      <c r="BQ12" s="69">
        <f t="shared" si="346"/>
        <v>268014</v>
      </c>
      <c r="BR12" s="69">
        <f t="shared" si="346"/>
        <v>268014</v>
      </c>
      <c r="BS12" s="69">
        <f>SUM(BS13:BS13)</f>
        <v>265627</v>
      </c>
      <c r="BT12" s="69">
        <f t="shared" si="346"/>
        <v>291961</v>
      </c>
      <c r="BU12" s="69">
        <f t="shared" si="346"/>
        <v>293250</v>
      </c>
      <c r="BV12" s="69">
        <f t="shared" si="346"/>
        <v>214619.37</v>
      </c>
      <c r="BW12" s="69">
        <f t="shared" si="346"/>
        <v>316536</v>
      </c>
      <c r="BX12" s="69">
        <f t="shared" si="346"/>
        <v>369336</v>
      </c>
      <c r="BY12" s="69">
        <f t="shared" si="346"/>
        <v>246672.92</v>
      </c>
      <c r="BZ12" s="69">
        <f t="shared" si="346"/>
        <v>307818</v>
      </c>
      <c r="CA12" s="69">
        <f t="shared" si="346"/>
        <v>0</v>
      </c>
      <c r="CB12" s="69">
        <f t="shared" si="346"/>
        <v>0</v>
      </c>
      <c r="CC12" s="69">
        <f t="shared" ref="CC12:CY12" si="347">SUM(CC13:CC13)</f>
        <v>167900</v>
      </c>
      <c r="CD12" s="69">
        <f t="shared" si="347"/>
        <v>167900</v>
      </c>
      <c r="CE12" s="69">
        <f t="shared" si="347"/>
        <v>154324.76999999999</v>
      </c>
      <c r="CF12" s="69">
        <f t="shared" si="347"/>
        <v>120000</v>
      </c>
      <c r="CG12" s="69">
        <f t="shared" si="347"/>
        <v>118000</v>
      </c>
      <c r="CH12" s="69">
        <f t="shared" si="347"/>
        <v>107779.45</v>
      </c>
      <c r="CI12" s="69">
        <f t="shared" si="347"/>
        <v>113181.28</v>
      </c>
      <c r="CJ12" s="69">
        <f t="shared" si="347"/>
        <v>107780</v>
      </c>
      <c r="CK12" s="69">
        <f t="shared" si="347"/>
        <v>105315.99</v>
      </c>
      <c r="CL12" s="69">
        <f t="shared" si="347"/>
        <v>106080</v>
      </c>
      <c r="CM12" s="69">
        <f t="shared" si="347"/>
        <v>106080</v>
      </c>
      <c r="CN12" s="69">
        <f t="shared" si="347"/>
        <v>102044.43</v>
      </c>
      <c r="CO12" s="69">
        <f t="shared" si="347"/>
        <v>102425</v>
      </c>
      <c r="CP12" s="69">
        <f t="shared" si="347"/>
        <v>102425</v>
      </c>
      <c r="CQ12" s="69">
        <f t="shared" si="347"/>
        <v>103104.23</v>
      </c>
      <c r="CR12" s="69">
        <f t="shared" si="347"/>
        <v>101500</v>
      </c>
      <c r="CS12" s="69">
        <f t="shared" si="347"/>
        <v>101500</v>
      </c>
      <c r="CT12" s="69">
        <f t="shared" si="347"/>
        <v>91844.800000000003</v>
      </c>
      <c r="CU12" s="69">
        <f t="shared" si="347"/>
        <v>109332</v>
      </c>
      <c r="CV12" s="69">
        <f t="shared" si="347"/>
        <v>100000</v>
      </c>
      <c r="CW12" s="69">
        <f t="shared" si="347"/>
        <v>108302.64</v>
      </c>
      <c r="CX12" s="69">
        <f t="shared" si="347"/>
        <v>113700</v>
      </c>
      <c r="CY12" s="69">
        <f t="shared" si="347"/>
        <v>113700</v>
      </c>
      <c r="CZ12" s="69">
        <f t="shared" ref="CZ12:DO12" si="348">SUM(CZ13:CZ13)</f>
        <v>58033.9</v>
      </c>
      <c r="DA12" s="69">
        <f t="shared" si="348"/>
        <v>97110</v>
      </c>
      <c r="DB12" s="69">
        <f t="shared" si="348"/>
        <v>97000</v>
      </c>
      <c r="DC12" s="69">
        <f t="shared" si="348"/>
        <v>94855.38</v>
      </c>
      <c r="DD12" s="69">
        <f t="shared" si="348"/>
        <v>105795</v>
      </c>
      <c r="DE12" s="69">
        <f t="shared" si="348"/>
        <v>105795</v>
      </c>
      <c r="DF12" s="69">
        <f t="shared" si="348"/>
        <v>104322.55</v>
      </c>
      <c r="DG12" s="69">
        <f t="shared" si="348"/>
        <v>92573</v>
      </c>
      <c r="DH12" s="69">
        <f t="shared" si="348"/>
        <v>93000</v>
      </c>
      <c r="DI12" s="69">
        <f t="shared" si="348"/>
        <v>67980.070000000007</v>
      </c>
      <c r="DJ12" s="69">
        <f t="shared" si="348"/>
        <v>107910</v>
      </c>
      <c r="DK12" s="69">
        <f t="shared" si="348"/>
        <v>125910</v>
      </c>
      <c r="DL12" s="69">
        <f t="shared" si="348"/>
        <v>84093.01</v>
      </c>
      <c r="DM12" s="69">
        <f t="shared" si="348"/>
        <v>95277</v>
      </c>
      <c r="DN12" s="69">
        <f t="shared" si="348"/>
        <v>0</v>
      </c>
      <c r="DO12" s="69">
        <f t="shared" si="348"/>
        <v>0</v>
      </c>
      <c r="DP12" s="69">
        <f t="shared" ref="DP12:DT12" si="349">SUM(DP13:DP13)</f>
        <v>7300</v>
      </c>
      <c r="DQ12" s="69">
        <f t="shared" si="349"/>
        <v>7300</v>
      </c>
      <c r="DR12" s="69">
        <f t="shared" si="349"/>
        <v>6709.78</v>
      </c>
      <c r="DS12" s="69">
        <f t="shared" si="349"/>
        <v>7500</v>
      </c>
      <c r="DT12" s="69">
        <f t="shared" si="349"/>
        <v>7500</v>
      </c>
      <c r="DU12" s="69">
        <f t="shared" ref="DU12:IH12" si="350">SUM(DU13:DU13)</f>
        <v>6707.1</v>
      </c>
      <c r="DV12" s="69">
        <f>SUM(DV13:DV13)</f>
        <v>7073.83</v>
      </c>
      <c r="DW12" s="69">
        <f>SUM(DW13:DW13)</f>
        <v>6700</v>
      </c>
      <c r="DX12" s="69">
        <f t="shared" ref="DX12:FG12" si="351">SUM(DX13:DX13)</f>
        <v>6582.24</v>
      </c>
      <c r="DY12" s="69">
        <f t="shared" si="351"/>
        <v>6630</v>
      </c>
      <c r="DZ12" s="69">
        <f t="shared" si="351"/>
        <v>6630</v>
      </c>
      <c r="EA12" s="69">
        <f t="shared" si="351"/>
        <v>6377.78</v>
      </c>
      <c r="EB12" s="69">
        <f t="shared" si="351"/>
        <v>6402</v>
      </c>
      <c r="EC12" s="69">
        <f t="shared" si="351"/>
        <v>6402</v>
      </c>
      <c r="ED12" s="69">
        <f t="shared" si="351"/>
        <v>6444.01</v>
      </c>
      <c r="EE12" s="69">
        <f t="shared" si="351"/>
        <v>6347.2</v>
      </c>
      <c r="EF12" s="69">
        <f t="shared" si="351"/>
        <v>6347.2</v>
      </c>
      <c r="EG12" s="69">
        <f t="shared" si="351"/>
        <v>5740.3</v>
      </c>
      <c r="EH12" s="69">
        <f t="shared" si="351"/>
        <v>6833</v>
      </c>
      <c r="EI12" s="69">
        <f t="shared" si="351"/>
        <v>6833</v>
      </c>
      <c r="EJ12" s="69">
        <f t="shared" si="351"/>
        <v>6768.95</v>
      </c>
      <c r="EK12" s="69">
        <f t="shared" si="351"/>
        <v>6700</v>
      </c>
      <c r="EL12" s="69">
        <f t="shared" si="351"/>
        <v>6700</v>
      </c>
      <c r="EM12" s="69">
        <f t="shared" ref="EM12:FB12" si="352">SUM(EM13:EM13)</f>
        <v>7254.32</v>
      </c>
      <c r="EN12" s="69">
        <f t="shared" si="352"/>
        <v>26000</v>
      </c>
      <c r="EO12" s="69">
        <f t="shared" si="352"/>
        <v>26000</v>
      </c>
      <c r="EP12" s="69">
        <f t="shared" si="352"/>
        <v>25289.08</v>
      </c>
      <c r="EQ12" s="69">
        <f t="shared" si="352"/>
        <v>28212</v>
      </c>
      <c r="ER12" s="69">
        <f t="shared" si="352"/>
        <v>28212</v>
      </c>
      <c r="ES12" s="69">
        <f t="shared" si="352"/>
        <v>25763.69</v>
      </c>
      <c r="ET12" s="69">
        <f t="shared" si="352"/>
        <v>28484</v>
      </c>
      <c r="EU12" s="69">
        <f t="shared" si="352"/>
        <v>28600</v>
      </c>
      <c r="EV12" s="69">
        <f t="shared" si="352"/>
        <v>20997.33</v>
      </c>
      <c r="EW12" s="69">
        <f t="shared" si="352"/>
        <v>28776</v>
      </c>
      <c r="EX12" s="69">
        <f t="shared" si="352"/>
        <v>33576</v>
      </c>
      <c r="EY12" s="69">
        <f t="shared" si="352"/>
        <v>22424.71</v>
      </c>
      <c r="EZ12" s="69">
        <f t="shared" si="352"/>
        <v>43974</v>
      </c>
      <c r="FA12" s="69">
        <f t="shared" si="352"/>
        <v>0</v>
      </c>
      <c r="FB12" s="69">
        <f t="shared" si="352"/>
        <v>0</v>
      </c>
      <c r="FC12" s="69">
        <f t="shared" si="351"/>
        <v>73000</v>
      </c>
      <c r="FD12" s="69">
        <f t="shared" si="351"/>
        <v>73000</v>
      </c>
      <c r="FE12" s="69">
        <f t="shared" si="351"/>
        <v>67097.73</v>
      </c>
      <c r="FF12" s="69">
        <f t="shared" si="351"/>
        <v>71000</v>
      </c>
      <c r="FG12" s="69">
        <f t="shared" si="351"/>
        <v>73000</v>
      </c>
      <c r="FH12" s="69">
        <f t="shared" si="350"/>
        <v>67071.14</v>
      </c>
      <c r="FI12" s="69">
        <f>SUM(FI13:FI13)</f>
        <v>80795.11</v>
      </c>
      <c r="FJ12" s="69">
        <f>SUM(FJ13:FJ13)</f>
        <v>67100</v>
      </c>
      <c r="FK12" s="69">
        <f t="shared" ref="FK12:GR12" si="353">SUM(FK13:FK13)</f>
        <v>65822.5</v>
      </c>
      <c r="FL12" s="69">
        <f t="shared" si="353"/>
        <v>66300</v>
      </c>
      <c r="FM12" s="69">
        <f t="shared" si="353"/>
        <v>66300</v>
      </c>
      <c r="FN12" s="69">
        <f>SUM(FN13:FN13)</f>
        <v>63777.77</v>
      </c>
      <c r="FO12" s="69">
        <f>SUM(FO13:FO13)</f>
        <v>64016</v>
      </c>
      <c r="FP12" s="69">
        <f>SUM(FP13:FP13)</f>
        <v>64016</v>
      </c>
      <c r="FQ12" s="69">
        <f t="shared" si="353"/>
        <v>64440.15</v>
      </c>
      <c r="FR12" s="69">
        <f t="shared" si="353"/>
        <v>63472</v>
      </c>
      <c r="FS12" s="69">
        <f t="shared" si="353"/>
        <v>63472</v>
      </c>
      <c r="FT12" s="69">
        <f t="shared" si="353"/>
        <v>57403.03</v>
      </c>
      <c r="FU12" s="69">
        <f t="shared" si="353"/>
        <v>68332</v>
      </c>
      <c r="FV12" s="69">
        <f t="shared" si="353"/>
        <v>68332</v>
      </c>
      <c r="FW12" s="69">
        <f t="shared" si="353"/>
        <v>67689.14</v>
      </c>
      <c r="FX12" s="69">
        <f t="shared" si="353"/>
        <v>73700</v>
      </c>
      <c r="FY12" s="69">
        <f t="shared" si="353"/>
        <v>73700</v>
      </c>
      <c r="FZ12" s="69">
        <f t="shared" ref="FZ12:GO12" si="354">SUM(FZ13:FZ13)</f>
        <v>36271.19</v>
      </c>
      <c r="GA12" s="69">
        <f t="shared" si="354"/>
        <v>51795</v>
      </c>
      <c r="GB12" s="69">
        <f t="shared" si="354"/>
        <v>49700</v>
      </c>
      <c r="GC12" s="69">
        <f t="shared" si="354"/>
        <v>50578.14</v>
      </c>
      <c r="GD12" s="69">
        <f t="shared" si="354"/>
        <v>56424</v>
      </c>
      <c r="GE12" s="69">
        <f t="shared" si="354"/>
        <v>56424</v>
      </c>
      <c r="GF12" s="69">
        <f t="shared" si="354"/>
        <v>56955.89</v>
      </c>
      <c r="GG12" s="69">
        <f t="shared" si="354"/>
        <v>64089</v>
      </c>
      <c r="GH12" s="69">
        <f t="shared" si="354"/>
        <v>64400</v>
      </c>
      <c r="GI12" s="69">
        <f t="shared" si="354"/>
        <v>47001.07</v>
      </c>
      <c r="GJ12" s="69">
        <f t="shared" si="354"/>
        <v>71940</v>
      </c>
      <c r="GK12" s="69">
        <f t="shared" si="354"/>
        <v>83940</v>
      </c>
      <c r="GL12" s="69">
        <f t="shared" si="354"/>
        <v>56062.06</v>
      </c>
      <c r="GM12" s="69">
        <f t="shared" si="354"/>
        <v>58632</v>
      </c>
      <c r="GN12" s="69">
        <f t="shared" si="354"/>
        <v>0</v>
      </c>
      <c r="GO12" s="69">
        <f t="shared" si="354"/>
        <v>0</v>
      </c>
      <c r="GP12" s="69">
        <f t="shared" si="353"/>
        <v>167900</v>
      </c>
      <c r="GQ12" s="69">
        <f t="shared" si="353"/>
        <v>167900</v>
      </c>
      <c r="GR12" s="69">
        <f t="shared" si="353"/>
        <v>154304.75</v>
      </c>
      <c r="GS12" s="69">
        <f>SUM(GS13)</f>
        <v>155000</v>
      </c>
      <c r="GT12" s="69">
        <f>SUM(GT13)</f>
        <v>162000</v>
      </c>
      <c r="GU12" s="69">
        <f>SUM(GU13)</f>
        <v>147769.81</v>
      </c>
      <c r="GV12" s="69">
        <f>SUM(GV13:GV13)</f>
        <v>155624.26</v>
      </c>
      <c r="GW12" s="69">
        <f>SUM(GW13:GW13)</f>
        <v>147800</v>
      </c>
      <c r="GX12" s="69">
        <f t="shared" ref="GX12:IG12" si="355">SUM(GX13:GX13)</f>
        <v>144809.51</v>
      </c>
      <c r="GY12" s="69">
        <f t="shared" si="355"/>
        <v>145860</v>
      </c>
      <c r="GZ12" s="69">
        <f t="shared" si="355"/>
        <v>145860</v>
      </c>
      <c r="HA12" s="69">
        <f t="shared" si="355"/>
        <v>140311.06</v>
      </c>
      <c r="HB12" s="69">
        <f t="shared" si="355"/>
        <v>140835</v>
      </c>
      <c r="HC12" s="69">
        <f t="shared" si="355"/>
        <v>140835</v>
      </c>
      <c r="HD12" s="69">
        <f t="shared" si="355"/>
        <v>141814.69</v>
      </c>
      <c r="HE12" s="69">
        <f t="shared" si="355"/>
        <v>139650</v>
      </c>
      <c r="HF12" s="69">
        <f t="shared" si="355"/>
        <v>139650</v>
      </c>
      <c r="HG12" s="69">
        <f t="shared" si="355"/>
        <v>126286.54</v>
      </c>
      <c r="HH12" s="69">
        <f t="shared" si="355"/>
        <v>150332</v>
      </c>
      <c r="HI12" s="69">
        <f t="shared" si="355"/>
        <v>130000</v>
      </c>
      <c r="HJ12" s="69">
        <f t="shared" si="355"/>
        <v>148916.18</v>
      </c>
      <c r="HK12" s="69">
        <f t="shared" si="355"/>
        <v>145300</v>
      </c>
      <c r="HL12" s="69">
        <f t="shared" si="355"/>
        <v>145300</v>
      </c>
      <c r="HM12" s="69">
        <f t="shared" ref="HM12:IB12" si="356">SUM(HM13:HM13)</f>
        <v>68915.320000000007</v>
      </c>
      <c r="HN12" s="69">
        <f t="shared" si="356"/>
        <v>161860</v>
      </c>
      <c r="HO12" s="69">
        <f t="shared" si="356"/>
        <v>161860</v>
      </c>
      <c r="HP12" s="69">
        <f t="shared" si="356"/>
        <v>158245.72</v>
      </c>
      <c r="HQ12" s="69">
        <f t="shared" si="356"/>
        <v>176325</v>
      </c>
      <c r="HR12" s="69">
        <f t="shared" si="356"/>
        <v>176325</v>
      </c>
      <c r="HS12" s="69">
        <f t="shared" si="356"/>
        <v>166991.96</v>
      </c>
      <c r="HT12" s="69">
        <f t="shared" si="356"/>
        <v>170904</v>
      </c>
      <c r="HU12" s="69">
        <f t="shared" si="356"/>
        <v>171700</v>
      </c>
      <c r="HV12" s="69">
        <f t="shared" si="356"/>
        <v>126171.89</v>
      </c>
      <c r="HW12" s="69">
        <f t="shared" si="356"/>
        <v>122298</v>
      </c>
      <c r="HX12" s="69">
        <f t="shared" si="356"/>
        <v>142698</v>
      </c>
      <c r="HY12" s="69">
        <f t="shared" si="356"/>
        <v>95305.45</v>
      </c>
      <c r="HZ12" s="12">
        <f t="shared" si="356"/>
        <v>161238</v>
      </c>
      <c r="IA12" s="12">
        <f t="shared" si="356"/>
        <v>0</v>
      </c>
      <c r="IB12" s="12">
        <f t="shared" si="356"/>
        <v>0</v>
      </c>
      <c r="IC12" s="12">
        <f t="shared" si="355"/>
        <v>0</v>
      </c>
      <c r="ID12" s="12">
        <f t="shared" si="355"/>
        <v>0</v>
      </c>
      <c r="IE12" s="12">
        <f t="shared" si="355"/>
        <v>0</v>
      </c>
      <c r="IF12" s="12">
        <f t="shared" si="355"/>
        <v>0</v>
      </c>
      <c r="IG12" s="12">
        <f t="shared" si="355"/>
        <v>0</v>
      </c>
      <c r="IH12" s="12">
        <f t="shared" si="350"/>
        <v>0</v>
      </c>
      <c r="II12" s="12">
        <f>SUM(II13:II13)</f>
        <v>0</v>
      </c>
      <c r="IJ12" s="12">
        <f>SUM(IJ13:IJ13)</f>
        <v>0</v>
      </c>
      <c r="IK12" s="12">
        <f t="shared" ref="IK12:LB12" si="357">SUM(IK13:IK13)</f>
        <v>1479.16</v>
      </c>
      <c r="IL12" s="12">
        <f t="shared" si="357"/>
        <v>0</v>
      </c>
      <c r="IM12" s="12">
        <f t="shared" si="357"/>
        <v>0</v>
      </c>
      <c r="IN12" s="12">
        <f t="shared" si="357"/>
        <v>0</v>
      </c>
      <c r="IO12" s="12">
        <f t="shared" si="357"/>
        <v>0</v>
      </c>
      <c r="IP12" s="12">
        <f t="shared" si="357"/>
        <v>0</v>
      </c>
      <c r="IQ12" s="12">
        <f t="shared" si="357"/>
        <v>0</v>
      </c>
      <c r="IR12" s="12">
        <f t="shared" si="357"/>
        <v>0</v>
      </c>
      <c r="IS12" s="12">
        <f t="shared" si="357"/>
        <v>0</v>
      </c>
      <c r="IT12" s="12">
        <f t="shared" si="357"/>
        <v>20.07</v>
      </c>
      <c r="IU12" s="12">
        <f t="shared" si="357"/>
        <v>0</v>
      </c>
      <c r="IV12" s="12">
        <f t="shared" si="357"/>
        <v>250</v>
      </c>
      <c r="IW12" s="12">
        <f t="shared" si="357"/>
        <v>129.71</v>
      </c>
      <c r="IX12" s="12">
        <f t="shared" si="357"/>
        <v>0</v>
      </c>
      <c r="IY12" s="12">
        <f t="shared" si="357"/>
        <v>0</v>
      </c>
      <c r="IZ12" s="12">
        <f t="shared" ref="IZ12:JO12" si="358">SUM(IZ13:IZ13)</f>
        <v>220234.68</v>
      </c>
      <c r="JA12" s="12">
        <f t="shared" si="358"/>
        <v>0</v>
      </c>
      <c r="JB12" s="12">
        <f t="shared" si="358"/>
        <v>0</v>
      </c>
      <c r="JC12" s="12">
        <f t="shared" si="358"/>
        <v>0</v>
      </c>
      <c r="JD12" s="12">
        <f t="shared" si="358"/>
        <v>0</v>
      </c>
      <c r="JE12" s="12">
        <f t="shared" si="358"/>
        <v>12475.33</v>
      </c>
      <c r="JF12" s="12">
        <f t="shared" si="358"/>
        <v>12475.33</v>
      </c>
      <c r="JG12" s="12">
        <f t="shared" si="358"/>
        <v>0</v>
      </c>
      <c r="JH12" s="12">
        <f t="shared" si="358"/>
        <v>0</v>
      </c>
      <c r="JI12" s="12">
        <f t="shared" si="358"/>
        <v>0</v>
      </c>
      <c r="JJ12" s="12">
        <f t="shared" si="358"/>
        <v>0</v>
      </c>
      <c r="JK12" s="12">
        <f t="shared" si="358"/>
        <v>0</v>
      </c>
      <c r="JL12" s="75">
        <f t="shared" si="358"/>
        <v>0</v>
      </c>
      <c r="JM12" s="12">
        <f t="shared" si="358"/>
        <v>0</v>
      </c>
      <c r="JN12" s="12">
        <f t="shared" si="358"/>
        <v>0</v>
      </c>
      <c r="JO12" s="12">
        <f t="shared" si="358"/>
        <v>0</v>
      </c>
      <c r="JP12" s="12">
        <f t="shared" si="357"/>
        <v>730000</v>
      </c>
      <c r="JQ12" s="12">
        <f t="shared" si="357"/>
        <v>730000</v>
      </c>
      <c r="JR12" s="12">
        <f t="shared" si="357"/>
        <v>670977.25</v>
      </c>
      <c r="JS12" s="12">
        <f t="shared" si="357"/>
        <v>717500</v>
      </c>
      <c r="JT12" s="12">
        <f t="shared" si="357"/>
        <v>737500</v>
      </c>
      <c r="JU12" s="12">
        <f t="shared" si="357"/>
        <v>673159.53</v>
      </c>
      <c r="JV12" s="12">
        <f t="shared" si="357"/>
        <v>727496.62</v>
      </c>
      <c r="JW12" s="12">
        <f t="shared" si="357"/>
        <v>673244</v>
      </c>
      <c r="JX12" s="12">
        <f t="shared" si="357"/>
        <v>659704.12</v>
      </c>
      <c r="JY12" s="12">
        <f t="shared" si="357"/>
        <v>663000</v>
      </c>
      <c r="JZ12" s="12">
        <f t="shared" si="357"/>
        <v>663000</v>
      </c>
      <c r="KA12" s="12">
        <f t="shared" si="357"/>
        <v>637777.68000000005</v>
      </c>
      <c r="KB12" s="12">
        <f t="shared" si="357"/>
        <v>640158</v>
      </c>
      <c r="KC12" s="12">
        <f t="shared" si="357"/>
        <v>640158</v>
      </c>
      <c r="KD12" s="12">
        <f t="shared" si="357"/>
        <v>644447.80000000005</v>
      </c>
      <c r="KE12" s="12">
        <f t="shared" si="357"/>
        <v>634594.19999999995</v>
      </c>
      <c r="KF12" s="12">
        <f t="shared" si="357"/>
        <v>634594.19999999995</v>
      </c>
      <c r="KG12" s="12">
        <f t="shared" si="357"/>
        <v>574050.0199999999</v>
      </c>
      <c r="KH12" s="12">
        <f t="shared" si="357"/>
        <v>683326</v>
      </c>
      <c r="KI12" s="12">
        <f t="shared" si="357"/>
        <v>625415</v>
      </c>
      <c r="KJ12" s="12">
        <f t="shared" si="357"/>
        <v>677021.31</v>
      </c>
      <c r="KK12" s="12">
        <f t="shared" si="357"/>
        <v>698650</v>
      </c>
      <c r="KL12" s="12">
        <f t="shared" si="357"/>
        <v>698650</v>
      </c>
      <c r="KM12" s="12">
        <f t="shared" si="357"/>
        <v>582946.87</v>
      </c>
      <c r="KN12" s="12">
        <f t="shared" si="357"/>
        <v>551565</v>
      </c>
      <c r="KO12" s="12">
        <f t="shared" si="357"/>
        <v>637360</v>
      </c>
      <c r="KP12" s="12">
        <f t="shared" si="357"/>
        <v>635163.53</v>
      </c>
      <c r="KQ12" s="12">
        <f t="shared" si="357"/>
        <v>705300</v>
      </c>
      <c r="KR12" s="12">
        <f t="shared" si="357"/>
        <v>717775.33</v>
      </c>
      <c r="KS12" s="12">
        <f t="shared" si="357"/>
        <v>701994.25</v>
      </c>
      <c r="KT12" s="12">
        <f t="shared" si="357"/>
        <v>712100</v>
      </c>
      <c r="KU12" s="12">
        <f t="shared" si="357"/>
        <v>715250</v>
      </c>
      <c r="KV12" s="12">
        <f t="shared" si="357"/>
        <v>523657.54000000004</v>
      </c>
      <c r="KW12" s="12">
        <f t="shared" si="357"/>
        <v>719400</v>
      </c>
      <c r="KX12" s="12">
        <f t="shared" si="357"/>
        <v>839400</v>
      </c>
      <c r="KY12" s="12">
        <f t="shared" si="357"/>
        <v>560620.21</v>
      </c>
      <c r="KZ12" s="12">
        <f t="shared" si="357"/>
        <v>732900</v>
      </c>
      <c r="LA12" s="12">
        <f t="shared" si="357"/>
        <v>0</v>
      </c>
      <c r="LB12" s="12">
        <f t="shared" si="357"/>
        <v>0</v>
      </c>
    </row>
    <row r="13" spans="1:327" x14ac:dyDescent="0.25">
      <c r="A13" s="5">
        <v>1301</v>
      </c>
      <c r="B13" s="9" t="s">
        <v>5</v>
      </c>
      <c r="C13" s="13">
        <v>36500</v>
      </c>
      <c r="D13" s="13">
        <v>36500</v>
      </c>
      <c r="E13" s="13">
        <v>33548.870000000003</v>
      </c>
      <c r="F13" s="13">
        <v>64000</v>
      </c>
      <c r="G13" s="13">
        <v>66000</v>
      </c>
      <c r="H13" s="13">
        <v>60364.04</v>
      </c>
      <c r="I13" s="13">
        <v>63664.47</v>
      </c>
      <c r="J13" s="13">
        <v>60364</v>
      </c>
      <c r="K13" s="13">
        <v>59240.24</v>
      </c>
      <c r="L13" s="13">
        <v>59670</v>
      </c>
      <c r="M13" s="13">
        <v>59670</v>
      </c>
      <c r="N13" s="13">
        <v>57400.01</v>
      </c>
      <c r="O13" s="13">
        <v>57614</v>
      </c>
      <c r="P13" s="13">
        <v>57614</v>
      </c>
      <c r="Q13" s="13">
        <v>57996.15</v>
      </c>
      <c r="R13" s="13">
        <v>57125</v>
      </c>
      <c r="S13" s="13">
        <v>57125</v>
      </c>
      <c r="T13" s="13">
        <v>51662.69</v>
      </c>
      <c r="U13" s="13">
        <v>61500</v>
      </c>
      <c r="V13" s="13">
        <v>60000</v>
      </c>
      <c r="W13" s="13">
        <v>60920.24</v>
      </c>
      <c r="X13" s="13">
        <v>59500</v>
      </c>
      <c r="Y13" s="13">
        <v>59500</v>
      </c>
      <c r="Z13" s="13">
        <v>39898.35</v>
      </c>
      <c r="AA13" s="13">
        <v>64800</v>
      </c>
      <c r="AB13" s="13">
        <v>62800</v>
      </c>
      <c r="AC13" s="13">
        <v>63222.69</v>
      </c>
      <c r="AD13" s="13">
        <v>70530</v>
      </c>
      <c r="AE13" s="13">
        <v>70530</v>
      </c>
      <c r="AF13" s="13">
        <v>69857.83</v>
      </c>
      <c r="AG13" s="13">
        <v>64089</v>
      </c>
      <c r="AH13" s="13">
        <v>64300</v>
      </c>
      <c r="AI13" s="59">
        <v>46887.81</v>
      </c>
      <c r="AJ13" s="13">
        <v>71940</v>
      </c>
      <c r="AK13" s="64">
        <v>83940</v>
      </c>
      <c r="AL13" s="72">
        <v>56062.06</v>
      </c>
      <c r="AM13" s="71">
        <v>65961</v>
      </c>
      <c r="AN13" s="71"/>
      <c r="AO13" s="71"/>
      <c r="AP13" s="71">
        <v>277400</v>
      </c>
      <c r="AQ13" s="71">
        <v>277400</v>
      </c>
      <c r="AR13" s="71">
        <v>254991.35</v>
      </c>
      <c r="AS13" s="71">
        <v>300000</v>
      </c>
      <c r="AT13" s="71">
        <v>311000</v>
      </c>
      <c r="AU13" s="71">
        <v>283467.99</v>
      </c>
      <c r="AV13" s="71">
        <v>307157.67</v>
      </c>
      <c r="AW13" s="71">
        <v>283500</v>
      </c>
      <c r="AX13" s="71">
        <v>276454.48</v>
      </c>
      <c r="AY13" s="71">
        <v>278460</v>
      </c>
      <c r="AZ13" s="71">
        <v>278460</v>
      </c>
      <c r="BA13" s="71">
        <v>267866.63</v>
      </c>
      <c r="BB13" s="71">
        <v>268866</v>
      </c>
      <c r="BC13" s="71">
        <v>268866</v>
      </c>
      <c r="BD13" s="71">
        <v>270648.57</v>
      </c>
      <c r="BE13" s="71">
        <v>266500</v>
      </c>
      <c r="BF13" s="71">
        <v>266500</v>
      </c>
      <c r="BG13" s="71">
        <v>241092.59</v>
      </c>
      <c r="BH13" s="71">
        <v>286997</v>
      </c>
      <c r="BI13" s="71">
        <v>260000</v>
      </c>
      <c r="BJ13" s="71">
        <v>284294.45</v>
      </c>
      <c r="BK13" s="71">
        <v>299750</v>
      </c>
      <c r="BL13" s="71">
        <v>299750</v>
      </c>
      <c r="BM13" s="71">
        <v>152339.10999999999</v>
      </c>
      <c r="BN13" s="71">
        <v>150000</v>
      </c>
      <c r="BO13" s="71">
        <v>240000</v>
      </c>
      <c r="BP13" s="71">
        <v>242972.52</v>
      </c>
      <c r="BQ13" s="71">
        <v>268014</v>
      </c>
      <c r="BR13" s="71">
        <v>268014</v>
      </c>
      <c r="BS13" s="71">
        <v>265627</v>
      </c>
      <c r="BT13" s="71">
        <v>291961</v>
      </c>
      <c r="BU13" s="71">
        <v>293250</v>
      </c>
      <c r="BV13" s="71">
        <v>214619.37</v>
      </c>
      <c r="BW13" s="71">
        <v>316536</v>
      </c>
      <c r="BX13" s="71">
        <v>369336</v>
      </c>
      <c r="BY13" s="72">
        <v>246672.92</v>
      </c>
      <c r="BZ13" s="71">
        <v>307818</v>
      </c>
      <c r="CA13" s="71"/>
      <c r="CB13" s="71"/>
      <c r="CC13" s="71">
        <v>167900</v>
      </c>
      <c r="CD13" s="71">
        <v>167900</v>
      </c>
      <c r="CE13" s="71">
        <v>154324.76999999999</v>
      </c>
      <c r="CF13" s="71">
        <v>120000</v>
      </c>
      <c r="CG13" s="71">
        <v>118000</v>
      </c>
      <c r="CH13" s="71">
        <v>107779.45</v>
      </c>
      <c r="CI13" s="71">
        <v>113181.28</v>
      </c>
      <c r="CJ13" s="71">
        <v>107780</v>
      </c>
      <c r="CK13" s="71">
        <v>105315.99</v>
      </c>
      <c r="CL13" s="71">
        <v>106080</v>
      </c>
      <c r="CM13" s="71">
        <v>106080</v>
      </c>
      <c r="CN13" s="71">
        <v>102044.43</v>
      </c>
      <c r="CO13" s="71">
        <v>102425</v>
      </c>
      <c r="CP13" s="71">
        <v>102425</v>
      </c>
      <c r="CQ13" s="71">
        <v>103104.23</v>
      </c>
      <c r="CR13" s="71">
        <v>101500</v>
      </c>
      <c r="CS13" s="71">
        <v>101500</v>
      </c>
      <c r="CT13" s="71">
        <v>91844.800000000003</v>
      </c>
      <c r="CU13" s="71">
        <v>109332</v>
      </c>
      <c r="CV13" s="71">
        <v>100000</v>
      </c>
      <c r="CW13" s="71">
        <v>108302.64</v>
      </c>
      <c r="CX13" s="71">
        <v>113700</v>
      </c>
      <c r="CY13" s="71">
        <v>113700</v>
      </c>
      <c r="CZ13" s="71">
        <v>58033.9</v>
      </c>
      <c r="DA13" s="71">
        <v>97110</v>
      </c>
      <c r="DB13" s="71">
        <v>97000</v>
      </c>
      <c r="DC13" s="71">
        <v>94855.38</v>
      </c>
      <c r="DD13" s="71">
        <v>105795</v>
      </c>
      <c r="DE13" s="71">
        <v>105795</v>
      </c>
      <c r="DF13" s="71">
        <v>104322.55</v>
      </c>
      <c r="DG13" s="71">
        <v>92573</v>
      </c>
      <c r="DH13" s="71">
        <v>93000</v>
      </c>
      <c r="DI13" s="71">
        <v>67980.070000000007</v>
      </c>
      <c r="DJ13" s="71">
        <v>107910</v>
      </c>
      <c r="DK13" s="71">
        <v>125910</v>
      </c>
      <c r="DL13" s="72">
        <v>84093.01</v>
      </c>
      <c r="DM13" s="71">
        <v>95277</v>
      </c>
      <c r="DN13" s="71"/>
      <c r="DO13" s="71"/>
      <c r="DP13" s="71">
        <v>7300</v>
      </c>
      <c r="DQ13" s="71">
        <v>7300</v>
      </c>
      <c r="DR13" s="71">
        <v>6709.78</v>
      </c>
      <c r="DS13" s="71">
        <v>7500</v>
      </c>
      <c r="DT13" s="71">
        <v>7500</v>
      </c>
      <c r="DU13" s="71">
        <v>6707.1</v>
      </c>
      <c r="DV13" s="71">
        <v>7073.83</v>
      </c>
      <c r="DW13" s="71">
        <v>6700</v>
      </c>
      <c r="DX13" s="71">
        <v>6582.24</v>
      </c>
      <c r="DY13" s="71">
        <v>6630</v>
      </c>
      <c r="DZ13" s="71">
        <v>6630</v>
      </c>
      <c r="EA13" s="71">
        <v>6377.78</v>
      </c>
      <c r="EB13" s="71">
        <v>6402</v>
      </c>
      <c r="EC13" s="71">
        <v>6402</v>
      </c>
      <c r="ED13" s="71">
        <v>6444.01</v>
      </c>
      <c r="EE13" s="71">
        <v>6347.2</v>
      </c>
      <c r="EF13" s="71">
        <v>6347.2</v>
      </c>
      <c r="EG13" s="71">
        <v>5740.3</v>
      </c>
      <c r="EH13" s="71">
        <v>6833</v>
      </c>
      <c r="EI13" s="71">
        <v>6833</v>
      </c>
      <c r="EJ13" s="71">
        <v>6768.95</v>
      </c>
      <c r="EK13" s="71">
        <v>6700</v>
      </c>
      <c r="EL13" s="71">
        <v>6700</v>
      </c>
      <c r="EM13" s="71">
        <v>7254.32</v>
      </c>
      <c r="EN13" s="71">
        <v>26000</v>
      </c>
      <c r="EO13" s="71">
        <v>26000</v>
      </c>
      <c r="EP13" s="71">
        <v>25289.08</v>
      </c>
      <c r="EQ13" s="71">
        <v>28212</v>
      </c>
      <c r="ER13" s="71">
        <v>28212</v>
      </c>
      <c r="ES13" s="71">
        <v>25763.69</v>
      </c>
      <c r="ET13" s="71">
        <v>28484</v>
      </c>
      <c r="EU13" s="71">
        <v>28600</v>
      </c>
      <c r="EV13" s="71">
        <v>20997.33</v>
      </c>
      <c r="EW13" s="71">
        <v>28776</v>
      </c>
      <c r="EX13" s="71">
        <v>33576</v>
      </c>
      <c r="EY13" s="72">
        <v>22424.71</v>
      </c>
      <c r="EZ13" s="71">
        <v>43974</v>
      </c>
      <c r="FA13" s="71"/>
      <c r="FB13" s="71"/>
      <c r="FC13" s="71">
        <v>73000</v>
      </c>
      <c r="FD13" s="71">
        <v>73000</v>
      </c>
      <c r="FE13" s="71">
        <v>67097.73</v>
      </c>
      <c r="FF13" s="71">
        <v>71000</v>
      </c>
      <c r="FG13" s="71">
        <v>73000</v>
      </c>
      <c r="FH13" s="71">
        <v>67071.14</v>
      </c>
      <c r="FI13" s="71">
        <v>80795.11</v>
      </c>
      <c r="FJ13" s="71">
        <v>67100</v>
      </c>
      <c r="FK13" s="71">
        <v>65822.5</v>
      </c>
      <c r="FL13" s="71">
        <v>66300</v>
      </c>
      <c r="FM13" s="71">
        <v>66300</v>
      </c>
      <c r="FN13" s="71">
        <v>63777.77</v>
      </c>
      <c r="FO13" s="71">
        <v>64016</v>
      </c>
      <c r="FP13" s="71">
        <v>64016</v>
      </c>
      <c r="FQ13" s="71">
        <v>64440.15</v>
      </c>
      <c r="FR13" s="71">
        <v>63472</v>
      </c>
      <c r="FS13" s="71">
        <v>63472</v>
      </c>
      <c r="FT13" s="71">
        <v>57403.03</v>
      </c>
      <c r="FU13" s="71">
        <v>68332</v>
      </c>
      <c r="FV13" s="71">
        <v>68332</v>
      </c>
      <c r="FW13" s="71">
        <v>67689.14</v>
      </c>
      <c r="FX13" s="71">
        <v>73700</v>
      </c>
      <c r="FY13" s="71">
        <v>73700</v>
      </c>
      <c r="FZ13" s="71">
        <v>36271.19</v>
      </c>
      <c r="GA13" s="71">
        <v>51795</v>
      </c>
      <c r="GB13" s="71">
        <v>49700</v>
      </c>
      <c r="GC13" s="71">
        <v>50578.14</v>
      </c>
      <c r="GD13" s="71">
        <v>56424</v>
      </c>
      <c r="GE13" s="71">
        <v>56424</v>
      </c>
      <c r="GF13" s="71">
        <v>56955.89</v>
      </c>
      <c r="GG13" s="71">
        <v>64089</v>
      </c>
      <c r="GH13" s="71">
        <v>64400</v>
      </c>
      <c r="GI13" s="71">
        <v>47001.07</v>
      </c>
      <c r="GJ13" s="71">
        <v>71940</v>
      </c>
      <c r="GK13" s="71">
        <v>83940</v>
      </c>
      <c r="GL13" s="72">
        <v>56062.06</v>
      </c>
      <c r="GM13" s="71">
        <v>58632</v>
      </c>
      <c r="GN13" s="71"/>
      <c r="GO13" s="71"/>
      <c r="GP13" s="71">
        <v>167900</v>
      </c>
      <c r="GQ13" s="71">
        <v>167900</v>
      </c>
      <c r="GR13" s="71">
        <v>154304.75</v>
      </c>
      <c r="GS13" s="71">
        <v>155000</v>
      </c>
      <c r="GT13" s="71">
        <v>162000</v>
      </c>
      <c r="GU13" s="71">
        <v>147769.81</v>
      </c>
      <c r="GV13" s="71">
        <v>155624.26</v>
      </c>
      <c r="GW13" s="71">
        <v>147800</v>
      </c>
      <c r="GX13" s="71">
        <v>144809.51</v>
      </c>
      <c r="GY13" s="71">
        <v>145860</v>
      </c>
      <c r="GZ13" s="71">
        <v>145860</v>
      </c>
      <c r="HA13" s="71">
        <v>140311.06</v>
      </c>
      <c r="HB13" s="71">
        <v>140835</v>
      </c>
      <c r="HC13" s="71">
        <v>140835</v>
      </c>
      <c r="HD13" s="71">
        <v>141814.69</v>
      </c>
      <c r="HE13" s="71">
        <v>139650</v>
      </c>
      <c r="HF13" s="71">
        <v>139650</v>
      </c>
      <c r="HG13" s="71">
        <v>126286.54</v>
      </c>
      <c r="HH13" s="71">
        <v>150332</v>
      </c>
      <c r="HI13" s="71">
        <v>130000</v>
      </c>
      <c r="HJ13" s="71">
        <v>148916.18</v>
      </c>
      <c r="HK13" s="71">
        <v>145300</v>
      </c>
      <c r="HL13" s="71">
        <v>145300</v>
      </c>
      <c r="HM13" s="71">
        <v>68915.320000000007</v>
      </c>
      <c r="HN13" s="71">
        <v>161860</v>
      </c>
      <c r="HO13" s="71">
        <v>161860</v>
      </c>
      <c r="HP13" s="71">
        <v>158245.72</v>
      </c>
      <c r="HQ13" s="71">
        <v>176325</v>
      </c>
      <c r="HR13" s="71">
        <v>176325</v>
      </c>
      <c r="HS13" s="71">
        <v>166991.96</v>
      </c>
      <c r="HT13" s="71">
        <v>170904</v>
      </c>
      <c r="HU13" s="71">
        <v>171700</v>
      </c>
      <c r="HV13" s="71">
        <v>126171.89</v>
      </c>
      <c r="HW13" s="71">
        <v>122298</v>
      </c>
      <c r="HX13" s="71">
        <v>142698</v>
      </c>
      <c r="HY13" s="72">
        <v>95305.45</v>
      </c>
      <c r="HZ13" s="66">
        <v>161238</v>
      </c>
      <c r="IA13" s="13"/>
      <c r="IB13" s="13"/>
      <c r="IC13" s="13">
        <v>0</v>
      </c>
      <c r="ID13" s="13">
        <v>0</v>
      </c>
      <c r="IE13" s="13">
        <v>0</v>
      </c>
      <c r="IF13" s="13">
        <v>0</v>
      </c>
      <c r="IG13" s="13">
        <v>0</v>
      </c>
      <c r="IH13" s="13">
        <v>0</v>
      </c>
      <c r="II13" s="13">
        <v>0</v>
      </c>
      <c r="IJ13" s="13">
        <v>0</v>
      </c>
      <c r="IK13" s="13">
        <v>1479.16</v>
      </c>
      <c r="IL13" s="13">
        <v>0</v>
      </c>
      <c r="IM13" s="13">
        <v>0</v>
      </c>
      <c r="IN13" s="13">
        <v>0</v>
      </c>
      <c r="IO13" s="13">
        <v>0</v>
      </c>
      <c r="IP13" s="13">
        <v>0</v>
      </c>
      <c r="IQ13" s="13">
        <v>0</v>
      </c>
      <c r="IR13" s="13">
        <v>0</v>
      </c>
      <c r="IS13" s="13">
        <v>0</v>
      </c>
      <c r="IT13" s="13">
        <v>20.07</v>
      </c>
      <c r="IU13" s="13">
        <v>0</v>
      </c>
      <c r="IV13" s="13">
        <v>250</v>
      </c>
      <c r="IW13" s="13">
        <v>129.71</v>
      </c>
      <c r="IX13" s="13">
        <v>0</v>
      </c>
      <c r="IY13" s="13">
        <v>0</v>
      </c>
      <c r="IZ13" s="13">
        <v>220234.68</v>
      </c>
      <c r="JA13" s="13">
        <v>0</v>
      </c>
      <c r="JB13" s="13">
        <v>0</v>
      </c>
      <c r="JC13" s="13">
        <v>0</v>
      </c>
      <c r="JD13" s="13">
        <v>0</v>
      </c>
      <c r="JE13" s="13">
        <v>12475.33</v>
      </c>
      <c r="JF13" s="13">
        <v>12475.33</v>
      </c>
      <c r="JG13" s="13">
        <v>0</v>
      </c>
      <c r="JH13" s="13">
        <v>0</v>
      </c>
      <c r="JI13" s="13"/>
      <c r="JJ13" s="13">
        <v>0</v>
      </c>
      <c r="JK13" s="13">
        <v>0</v>
      </c>
      <c r="JL13" s="13"/>
      <c r="JM13" s="13">
        <v>0</v>
      </c>
      <c r="JN13" s="13"/>
      <c r="JO13" s="13"/>
      <c r="JP13" s="13">
        <f t="shared" ref="JP13:KL13" si="359">C13+CC13+AP13+DP13+FC13+GP13+IC13</f>
        <v>730000</v>
      </c>
      <c r="JQ13" s="13">
        <f t="shared" si="359"/>
        <v>730000</v>
      </c>
      <c r="JR13" s="13">
        <f t="shared" si="359"/>
        <v>670977.25</v>
      </c>
      <c r="JS13" s="13">
        <f t="shared" si="359"/>
        <v>717500</v>
      </c>
      <c r="JT13" s="13">
        <f t="shared" si="359"/>
        <v>737500</v>
      </c>
      <c r="JU13" s="13">
        <f t="shared" si="359"/>
        <v>673159.53</v>
      </c>
      <c r="JV13" s="13">
        <f t="shared" si="359"/>
        <v>727496.62</v>
      </c>
      <c r="JW13" s="13">
        <f t="shared" si="359"/>
        <v>673244</v>
      </c>
      <c r="JX13" s="13">
        <f t="shared" si="359"/>
        <v>659704.12</v>
      </c>
      <c r="JY13" s="13">
        <f t="shared" si="359"/>
        <v>663000</v>
      </c>
      <c r="JZ13" s="13">
        <f t="shared" si="359"/>
        <v>663000</v>
      </c>
      <c r="KA13" s="13">
        <f t="shared" si="359"/>
        <v>637777.68000000005</v>
      </c>
      <c r="KB13" s="13">
        <f t="shared" si="359"/>
        <v>640158</v>
      </c>
      <c r="KC13" s="13">
        <f t="shared" si="359"/>
        <v>640158</v>
      </c>
      <c r="KD13" s="13">
        <f t="shared" si="359"/>
        <v>644447.80000000005</v>
      </c>
      <c r="KE13" s="13">
        <f t="shared" si="359"/>
        <v>634594.19999999995</v>
      </c>
      <c r="KF13" s="13">
        <f t="shared" si="359"/>
        <v>634594.19999999995</v>
      </c>
      <c r="KG13" s="13">
        <f t="shared" si="359"/>
        <v>574050.0199999999</v>
      </c>
      <c r="KH13" s="13">
        <f t="shared" si="359"/>
        <v>683326</v>
      </c>
      <c r="KI13" s="13">
        <f t="shared" si="359"/>
        <v>625415</v>
      </c>
      <c r="KJ13" s="13">
        <f t="shared" si="359"/>
        <v>677021.31</v>
      </c>
      <c r="KK13" s="13">
        <f t="shared" si="359"/>
        <v>698650</v>
      </c>
      <c r="KL13" s="13">
        <f t="shared" si="359"/>
        <v>698650</v>
      </c>
      <c r="KM13" s="13">
        <f t="shared" ref="KM13:KX13" si="360">Z13+BM13+CZ13+EM13+FZ13+HM13+IZ13</f>
        <v>582946.87</v>
      </c>
      <c r="KN13" s="13">
        <f t="shared" si="360"/>
        <v>551565</v>
      </c>
      <c r="KO13" s="13">
        <f t="shared" si="360"/>
        <v>637360</v>
      </c>
      <c r="KP13" s="13">
        <f t="shared" si="360"/>
        <v>635163.53</v>
      </c>
      <c r="KQ13" s="13">
        <f t="shared" si="360"/>
        <v>705300</v>
      </c>
      <c r="KR13" s="13">
        <f t="shared" si="360"/>
        <v>717775.33</v>
      </c>
      <c r="KS13" s="13">
        <f t="shared" si="360"/>
        <v>701994.25</v>
      </c>
      <c r="KT13" s="13">
        <f t="shared" si="360"/>
        <v>712100</v>
      </c>
      <c r="KU13" s="13">
        <f t="shared" si="360"/>
        <v>715250</v>
      </c>
      <c r="KV13" s="13">
        <f t="shared" si="360"/>
        <v>523657.54000000004</v>
      </c>
      <c r="KW13" s="13">
        <f t="shared" si="360"/>
        <v>719400</v>
      </c>
      <c r="KX13" s="13">
        <f t="shared" si="360"/>
        <v>839400</v>
      </c>
      <c r="KY13" s="13">
        <f t="shared" ref="KY13:LB13" si="361">AL13+BY13+DL13+EY13+GL13+HY13+JL13</f>
        <v>560620.21</v>
      </c>
      <c r="KZ13" s="13">
        <f t="shared" si="361"/>
        <v>732900</v>
      </c>
      <c r="LA13" s="13">
        <f t="shared" si="361"/>
        <v>0</v>
      </c>
      <c r="LB13" s="13">
        <f t="shared" si="361"/>
        <v>0</v>
      </c>
    </row>
    <row r="14" spans="1:327" ht="15" customHeight="1" x14ac:dyDescent="0.25">
      <c r="A14" s="5">
        <v>14</v>
      </c>
      <c r="B14" s="8" t="s">
        <v>83</v>
      </c>
      <c r="C14" s="12">
        <f t="shared" ref="C14:D14" si="362">SUM(C15:C16)</f>
        <v>2300</v>
      </c>
      <c r="D14" s="12">
        <f t="shared" si="362"/>
        <v>2300</v>
      </c>
      <c r="E14" s="12">
        <f t="shared" ref="E14:IH14" si="363">SUM(E15:E16)</f>
        <v>1652.55</v>
      </c>
      <c r="F14" s="12">
        <f t="shared" si="363"/>
        <v>4806</v>
      </c>
      <c r="G14" s="12">
        <f t="shared" ref="G14" si="364">SUM(G15:G16)</f>
        <v>4582.71</v>
      </c>
      <c r="H14" s="12">
        <f t="shared" si="363"/>
        <v>2250</v>
      </c>
      <c r="I14" s="12">
        <f t="shared" si="363"/>
        <v>4500</v>
      </c>
      <c r="J14" s="12">
        <f t="shared" ref="J14" si="365">SUM(J15:J16)</f>
        <v>5077.71</v>
      </c>
      <c r="K14" s="12">
        <f t="shared" si="363"/>
        <v>6812.1</v>
      </c>
      <c r="L14" s="12">
        <f t="shared" ref="L14:M14" si="366">SUM(L15:L16)</f>
        <v>4680</v>
      </c>
      <c r="M14" s="12">
        <f t="shared" si="366"/>
        <v>4680</v>
      </c>
      <c r="N14" s="12">
        <f>SUM(N15:N16)</f>
        <v>2250</v>
      </c>
      <c r="O14" s="12">
        <f t="shared" ref="O14" si="367">SUM(O15:O16)</f>
        <v>4770</v>
      </c>
      <c r="P14" s="12">
        <f t="shared" ref="P14:S14" si="368">SUM(P15:P16)</f>
        <v>6450</v>
      </c>
      <c r="Q14" s="12">
        <f>SUM(Q15:Q16)</f>
        <v>4375.9799999999996</v>
      </c>
      <c r="R14" s="12">
        <f t="shared" ref="R14" si="369">SUM(R15:R16)</f>
        <v>4590</v>
      </c>
      <c r="S14" s="12">
        <f t="shared" si="368"/>
        <v>4330.16</v>
      </c>
      <c r="T14" s="12">
        <f>SUM(T15:T16)</f>
        <v>2080.16</v>
      </c>
      <c r="U14" s="12">
        <f t="shared" ref="U14" si="370">SUM(U15:U16)</f>
        <v>4320</v>
      </c>
      <c r="V14" s="12">
        <f t="shared" ref="V14:Y14" si="371">SUM(V15:V16)</f>
        <v>2070</v>
      </c>
      <c r="W14" s="12">
        <f t="shared" si="371"/>
        <v>0</v>
      </c>
      <c r="X14" s="12">
        <f t="shared" ref="X14" si="372">SUM(X15:X16)</f>
        <v>2070</v>
      </c>
      <c r="Y14" s="12">
        <f t="shared" si="371"/>
        <v>4900</v>
      </c>
      <c r="Z14" s="12">
        <f t="shared" ref="Z14:AD14" si="373">SUM(Z15:Z16)</f>
        <v>4858.8999999999996</v>
      </c>
      <c r="AA14" s="12">
        <f t="shared" si="373"/>
        <v>5000</v>
      </c>
      <c r="AB14" s="12">
        <f t="shared" ref="AB14:AM14" si="374">SUM(AB15:AB16)</f>
        <v>4827.54</v>
      </c>
      <c r="AC14" s="12">
        <f t="shared" si="373"/>
        <v>4827.54</v>
      </c>
      <c r="AD14" s="12">
        <f t="shared" si="373"/>
        <v>5000</v>
      </c>
      <c r="AE14" s="12">
        <f t="shared" si="374"/>
        <v>5003.4399999999996</v>
      </c>
      <c r="AF14" s="12">
        <f t="shared" ref="AF14" si="375">SUM(AF15:AF16)</f>
        <v>5003.4399999999996</v>
      </c>
      <c r="AG14" s="12">
        <f t="shared" ref="AG14:AI14" si="376">SUM(AG15:AG16)</f>
        <v>4572</v>
      </c>
      <c r="AH14" s="12">
        <f t="shared" si="376"/>
        <v>4572</v>
      </c>
      <c r="AI14" s="12">
        <f t="shared" si="376"/>
        <v>4503.55</v>
      </c>
      <c r="AJ14" s="12">
        <f t="shared" si="374"/>
        <v>4432</v>
      </c>
      <c r="AK14" s="12">
        <f t="shared" si="374"/>
        <v>4432</v>
      </c>
      <c r="AL14" s="73">
        <f t="shared" si="374"/>
        <v>5168.8500000000004</v>
      </c>
      <c r="AM14" s="73">
        <f t="shared" si="374"/>
        <v>4950</v>
      </c>
      <c r="AN14" s="73">
        <f t="shared" ref="AN14:AO14" si="377">SUM(AN15:AN16)</f>
        <v>0</v>
      </c>
      <c r="AO14" s="73">
        <f t="shared" si="377"/>
        <v>0</v>
      </c>
      <c r="AP14" s="73">
        <f>SUM(AP15:AP16)</f>
        <v>17480</v>
      </c>
      <c r="AQ14" s="73">
        <f t="shared" ref="AQ14:AU14" si="378">SUM(AQ15:AQ16)</f>
        <v>17480</v>
      </c>
      <c r="AR14" s="73">
        <f t="shared" si="378"/>
        <v>12559.38</v>
      </c>
      <c r="AS14" s="73">
        <f t="shared" ref="AS14" si="379">SUM(AS15:AS16)</f>
        <v>22428</v>
      </c>
      <c r="AT14" s="73">
        <f t="shared" si="378"/>
        <v>21385.98</v>
      </c>
      <c r="AU14" s="73">
        <f t="shared" si="378"/>
        <v>10500</v>
      </c>
      <c r="AV14" s="73">
        <f>SUM(AV15:AV16)</f>
        <v>21000</v>
      </c>
      <c r="AW14" s="73">
        <f>SUM(AW15:AW16)</f>
        <v>23695.98</v>
      </c>
      <c r="AX14" s="73">
        <f>SUM(AX15:AX16)</f>
        <v>31789.8</v>
      </c>
      <c r="AY14" s="73">
        <f t="shared" ref="AY14" si="380">SUM(AY15:AY16)</f>
        <v>21840</v>
      </c>
      <c r="AZ14" s="73">
        <f>SUM(AZ15:AZ16)</f>
        <v>21840</v>
      </c>
      <c r="BA14" s="73">
        <f t="shared" ref="BA14:BB14" si="381">SUM(BA15:BA16)</f>
        <v>10500</v>
      </c>
      <c r="BB14" s="73">
        <f t="shared" si="381"/>
        <v>22260</v>
      </c>
      <c r="BC14" s="73">
        <f t="shared" ref="BC14:BH14" si="382">SUM(BC15:BC16)</f>
        <v>30300</v>
      </c>
      <c r="BD14" s="73">
        <f t="shared" si="382"/>
        <v>20421.239999999998</v>
      </c>
      <c r="BE14" s="73">
        <f t="shared" ref="BE14:BF14" si="383">SUM(BE15:BE16)</f>
        <v>21420</v>
      </c>
      <c r="BF14" s="73">
        <f t="shared" si="383"/>
        <v>20207.41</v>
      </c>
      <c r="BG14" s="73">
        <f t="shared" si="382"/>
        <v>9707.41</v>
      </c>
      <c r="BH14" s="73">
        <f t="shared" si="382"/>
        <v>20160</v>
      </c>
      <c r="BI14" s="73">
        <f>SUM(BI15:BI16)</f>
        <v>9660</v>
      </c>
      <c r="BJ14" s="73">
        <f>SUM(BJ15:BJ16)</f>
        <v>0</v>
      </c>
      <c r="BK14" s="73">
        <f t="shared" ref="BK14" si="384">SUM(BK15:BK16)</f>
        <v>9660</v>
      </c>
      <c r="BL14" s="73">
        <f>SUM(BL15:BL16)</f>
        <v>20600</v>
      </c>
      <c r="BM14" s="73">
        <f t="shared" ref="BM14:BP14" si="385">SUM(BM15:BM16)</f>
        <v>20515.330000000002</v>
      </c>
      <c r="BN14" s="73">
        <f t="shared" ref="BN14" si="386">SUM(BN15:BN16)</f>
        <v>19000</v>
      </c>
      <c r="BO14" s="73">
        <f t="shared" si="385"/>
        <v>18344.71</v>
      </c>
      <c r="BP14" s="73">
        <f t="shared" si="385"/>
        <v>18344.71</v>
      </c>
      <c r="BQ14" s="73">
        <f t="shared" ref="BQ14:BZ14" si="387">SUM(BQ15:BQ16)</f>
        <v>19000</v>
      </c>
      <c r="BR14" s="73">
        <f t="shared" ref="BR14" si="388">SUM(BR15:BR16)</f>
        <v>19013.080000000002</v>
      </c>
      <c r="BS14" s="73">
        <f>SUM(BS15:BS16)</f>
        <v>19013.080000000002</v>
      </c>
      <c r="BT14" s="73">
        <f t="shared" ref="BT14:BV14" si="389">SUM(BT15:BT16)</f>
        <v>20828</v>
      </c>
      <c r="BU14" s="73">
        <f t="shared" si="389"/>
        <v>20828</v>
      </c>
      <c r="BV14" s="73">
        <f t="shared" si="389"/>
        <v>20516.2</v>
      </c>
      <c r="BW14" s="73">
        <f t="shared" si="387"/>
        <v>21052</v>
      </c>
      <c r="BX14" s="73">
        <f t="shared" si="387"/>
        <v>21052</v>
      </c>
      <c r="BY14" s="73">
        <f t="shared" si="387"/>
        <v>22742.94</v>
      </c>
      <c r="BZ14" s="73">
        <f t="shared" si="387"/>
        <v>23100</v>
      </c>
      <c r="CA14" s="73">
        <f t="shared" ref="CA14:CB14" si="390">SUM(CA15:CA16)</f>
        <v>0</v>
      </c>
      <c r="CB14" s="73">
        <f t="shared" si="390"/>
        <v>0</v>
      </c>
      <c r="CC14" s="73">
        <f>SUM(CC15:CC16)</f>
        <v>10580</v>
      </c>
      <c r="CD14" s="73">
        <f>SUM(CD15:CD16)</f>
        <v>10580</v>
      </c>
      <c r="CE14" s="73">
        <f>SUM(CE15:CE16)</f>
        <v>7601.73</v>
      </c>
      <c r="CF14" s="73">
        <f t="shared" ref="CF14" si="391">SUM(CF15:CF16)</f>
        <v>8550</v>
      </c>
      <c r="CG14" s="73">
        <f>SUM(CG15:CG16)</f>
        <v>8147.04</v>
      </c>
      <c r="CH14" s="73">
        <f>SUM(CH15:CH16)</f>
        <v>4000</v>
      </c>
      <c r="CI14" s="73">
        <f>SUM(CI15:CI16)</f>
        <v>8000</v>
      </c>
      <c r="CJ14" s="73">
        <f>SUM(CJ15:CJ16)</f>
        <v>9027.0400000000009</v>
      </c>
      <c r="CK14" s="73">
        <f>SUM(CK15:CK16)</f>
        <v>12110.4</v>
      </c>
      <c r="CL14" s="73">
        <f t="shared" ref="CL14" si="392">SUM(CL15:CL16)</f>
        <v>8320</v>
      </c>
      <c r="CM14" s="73">
        <f>SUM(CM15:CM16)</f>
        <v>8320</v>
      </c>
      <c r="CN14" s="73">
        <f t="shared" ref="CN14:CO14" si="393">SUM(CN15:CN16)</f>
        <v>4000</v>
      </c>
      <c r="CO14" s="73">
        <f t="shared" si="393"/>
        <v>8480</v>
      </c>
      <c r="CP14" s="73">
        <f t="shared" ref="CP14:CU14" si="394">SUM(CP15:CP16)</f>
        <v>11500</v>
      </c>
      <c r="CQ14" s="73">
        <f>SUM(CQ15:CQ16)</f>
        <v>7779.52</v>
      </c>
      <c r="CR14" s="73">
        <f t="shared" ref="CR14" si="395">SUM(CR15:CR16)</f>
        <v>8160</v>
      </c>
      <c r="CS14" s="73">
        <f>SUM(CS15:CS16)</f>
        <v>7698</v>
      </c>
      <c r="CT14" s="73">
        <f t="shared" si="394"/>
        <v>3698.06</v>
      </c>
      <c r="CU14" s="73">
        <f t="shared" si="394"/>
        <v>7680</v>
      </c>
      <c r="CV14" s="73">
        <f>SUM(CV15:CV16)</f>
        <v>3680</v>
      </c>
      <c r="CW14" s="73">
        <f>SUM(CW15:CW16)</f>
        <v>0</v>
      </c>
      <c r="CX14" s="73">
        <f t="shared" ref="CX14" si="396">SUM(CX15:CX16)</f>
        <v>3680</v>
      </c>
      <c r="CY14" s="73">
        <f>SUM(CY15:CY16)</f>
        <v>6500</v>
      </c>
      <c r="CZ14" s="73">
        <f t="shared" ref="CZ14:DI14" si="397">SUM(CZ15:CZ16)</f>
        <v>6478.53</v>
      </c>
      <c r="DA14" s="73">
        <f t="shared" ref="DA14" si="398">SUM(DA15:DA16)</f>
        <v>7500</v>
      </c>
      <c r="DB14" s="73">
        <f t="shared" si="397"/>
        <v>7241.33</v>
      </c>
      <c r="DC14" s="73">
        <f t="shared" si="397"/>
        <v>7241.33</v>
      </c>
      <c r="DD14" s="73">
        <f t="shared" si="397"/>
        <v>7500</v>
      </c>
      <c r="DE14" s="73">
        <f t="shared" ref="DE14:DF14" si="399">SUM(DE15:DE16)</f>
        <v>7505.16</v>
      </c>
      <c r="DF14" s="73">
        <f t="shared" si="399"/>
        <v>7505.16</v>
      </c>
      <c r="DG14" s="73">
        <f t="shared" ref="DG14" si="400">SUM(DG15:DG16)</f>
        <v>6604</v>
      </c>
      <c r="DH14" s="73">
        <f t="shared" si="397"/>
        <v>6604</v>
      </c>
      <c r="DI14" s="73">
        <f t="shared" si="397"/>
        <v>6505.14</v>
      </c>
      <c r="DJ14" s="73">
        <f t="shared" ref="DJ14:DP14" si="401">SUM(DJ15:DJ16)</f>
        <v>6648</v>
      </c>
      <c r="DK14" s="73">
        <f t="shared" si="401"/>
        <v>6648</v>
      </c>
      <c r="DL14" s="73">
        <f t="shared" si="401"/>
        <v>7753.28</v>
      </c>
      <c r="DM14" s="73">
        <f t="shared" si="401"/>
        <v>7150</v>
      </c>
      <c r="DN14" s="73">
        <f t="shared" ref="DN14:DO14" si="402">SUM(DN15:DN16)</f>
        <v>0</v>
      </c>
      <c r="DO14" s="73">
        <f t="shared" si="402"/>
        <v>0</v>
      </c>
      <c r="DP14" s="73">
        <f t="shared" si="401"/>
        <v>460</v>
      </c>
      <c r="DQ14" s="73">
        <f t="shared" ref="DQ14:DU14" si="403">SUM(DQ15:DQ16)</f>
        <v>460</v>
      </c>
      <c r="DR14" s="73">
        <f t="shared" si="403"/>
        <v>330.51</v>
      </c>
      <c r="DS14" s="73">
        <f t="shared" ref="DS14" si="404">SUM(DS15:DS16)</f>
        <v>534</v>
      </c>
      <c r="DT14" s="73">
        <f t="shared" si="403"/>
        <v>509.19</v>
      </c>
      <c r="DU14" s="73">
        <f t="shared" si="403"/>
        <v>250</v>
      </c>
      <c r="DV14" s="73">
        <f>SUM(DV15:DV16)</f>
        <v>500</v>
      </c>
      <c r="DW14" s="73">
        <f>SUM(DW15:DW16)</f>
        <v>564.19000000000005</v>
      </c>
      <c r="DX14" s="73">
        <f t="shared" ref="DX14:FG14" si="405">SUM(DX15:DX16)</f>
        <v>756.9</v>
      </c>
      <c r="DY14" s="73">
        <f t="shared" ref="DY14" si="406">SUM(DY15:DY16)</f>
        <v>520</v>
      </c>
      <c r="DZ14" s="73">
        <f t="shared" si="405"/>
        <v>520</v>
      </c>
      <c r="EA14" s="73">
        <f t="shared" ref="EA14:EB14" si="407">SUM(EA15:EA16)</f>
        <v>250</v>
      </c>
      <c r="EB14" s="73">
        <f t="shared" si="407"/>
        <v>530</v>
      </c>
      <c r="EC14" s="73">
        <f t="shared" ref="EC14:EH14" si="408">SUM(EC15:EC16)</f>
        <v>700</v>
      </c>
      <c r="ED14" s="73">
        <f t="shared" si="405"/>
        <v>486.22</v>
      </c>
      <c r="EE14" s="73">
        <f t="shared" ref="EE14" si="409">SUM(EE15:EE16)</f>
        <v>510</v>
      </c>
      <c r="EF14" s="73">
        <f t="shared" si="405"/>
        <v>481.13</v>
      </c>
      <c r="EG14" s="73">
        <f t="shared" si="408"/>
        <v>231.13</v>
      </c>
      <c r="EH14" s="73">
        <f t="shared" si="408"/>
        <v>480</v>
      </c>
      <c r="EI14" s="73">
        <f t="shared" ref="EI14:ER14" si="410">SUM(EI15:EI16)</f>
        <v>230</v>
      </c>
      <c r="EJ14" s="73">
        <f t="shared" si="410"/>
        <v>0</v>
      </c>
      <c r="EK14" s="73">
        <f t="shared" ref="EK14" si="411">SUM(EK15:EK16)</f>
        <v>230</v>
      </c>
      <c r="EL14" s="73">
        <f t="shared" si="410"/>
        <v>6000</v>
      </c>
      <c r="EM14" s="73">
        <f t="shared" si="410"/>
        <v>5938.65</v>
      </c>
      <c r="EN14" s="73">
        <f t="shared" ref="EN14" si="412">SUM(EN15:EN16)</f>
        <v>2000</v>
      </c>
      <c r="EO14" s="73">
        <f t="shared" si="410"/>
        <v>1931.02</v>
      </c>
      <c r="EP14" s="73">
        <f t="shared" si="410"/>
        <v>1931.02</v>
      </c>
      <c r="EQ14" s="73">
        <f t="shared" si="410"/>
        <v>2000</v>
      </c>
      <c r="ER14" s="73">
        <f t="shared" si="410"/>
        <v>2001.37</v>
      </c>
      <c r="ES14" s="73">
        <f t="shared" ref="ES14:FC14" si="413">SUM(ES15:ES16)</f>
        <v>2001.37</v>
      </c>
      <c r="ET14" s="73">
        <f t="shared" ref="ET14:EV14" si="414">SUM(ET15:ET16)</f>
        <v>2032</v>
      </c>
      <c r="EU14" s="73">
        <f t="shared" si="414"/>
        <v>2032</v>
      </c>
      <c r="EV14" s="73">
        <f t="shared" si="414"/>
        <v>2001.58</v>
      </c>
      <c r="EW14" s="73">
        <f t="shared" si="413"/>
        <v>6648</v>
      </c>
      <c r="EX14" s="73">
        <f t="shared" si="413"/>
        <v>6648</v>
      </c>
      <c r="EY14" s="73">
        <f t="shared" si="413"/>
        <v>2067.54</v>
      </c>
      <c r="EZ14" s="73">
        <f t="shared" si="413"/>
        <v>3300</v>
      </c>
      <c r="FA14" s="73">
        <f t="shared" ref="FA14:FB14" si="415">SUM(FA15:FA16)</f>
        <v>0</v>
      </c>
      <c r="FB14" s="73">
        <f t="shared" si="415"/>
        <v>0</v>
      </c>
      <c r="FC14" s="73">
        <f t="shared" si="413"/>
        <v>4600</v>
      </c>
      <c r="FD14" s="73">
        <f t="shared" si="405"/>
        <v>4600</v>
      </c>
      <c r="FE14" s="73">
        <f t="shared" si="405"/>
        <v>3305.1</v>
      </c>
      <c r="FF14" s="73">
        <f t="shared" ref="FF14" si="416">SUM(FF15:FF16)</f>
        <v>5340</v>
      </c>
      <c r="FG14" s="73">
        <f t="shared" si="405"/>
        <v>5091.8999999999996</v>
      </c>
      <c r="FH14" s="73">
        <f t="shared" si="363"/>
        <v>2500</v>
      </c>
      <c r="FI14" s="73">
        <f>SUM(FI15:FI16)</f>
        <v>5000</v>
      </c>
      <c r="FJ14" s="73">
        <f>SUM(FJ15:FJ16)</f>
        <v>5641.9</v>
      </c>
      <c r="FK14" s="73">
        <f t="shared" ref="FK14:GT14" si="417">SUM(FK15:FK16)</f>
        <v>7569</v>
      </c>
      <c r="FL14" s="73">
        <f t="shared" ref="FL14:FM14" si="418">SUM(FL15:FL16)</f>
        <v>5200</v>
      </c>
      <c r="FM14" s="73">
        <f t="shared" si="418"/>
        <v>5200</v>
      </c>
      <c r="FN14" s="73">
        <f>SUM(FN15:FN16)</f>
        <v>2500</v>
      </c>
      <c r="FO14" s="73">
        <f>SUM(FO15:FO16)</f>
        <v>5300</v>
      </c>
      <c r="FP14" s="73">
        <f>SUM(FP15:FP16)</f>
        <v>7000</v>
      </c>
      <c r="FQ14" s="73">
        <f t="shared" ref="FQ14:FS14" si="419">SUM(FQ15:FQ16)</f>
        <v>4862.2</v>
      </c>
      <c r="FR14" s="73">
        <f t="shared" ref="FR14" si="420">SUM(FR15:FR16)</f>
        <v>5100</v>
      </c>
      <c r="FS14" s="73">
        <f t="shared" si="419"/>
        <v>4811</v>
      </c>
      <c r="FT14" s="73">
        <f t="shared" ref="FT14:FU14" si="421">SUM(FT15:FT16)</f>
        <v>2311.29</v>
      </c>
      <c r="FU14" s="73">
        <f t="shared" si="421"/>
        <v>4800</v>
      </c>
      <c r="FV14" s="73">
        <f t="shared" ref="FV14:GE14" si="422">SUM(FV15:FV16)</f>
        <v>2300</v>
      </c>
      <c r="FW14" s="73">
        <f t="shared" si="422"/>
        <v>0</v>
      </c>
      <c r="FX14" s="73">
        <f t="shared" ref="FX14" si="423">SUM(FX15:FX16)</f>
        <v>2300</v>
      </c>
      <c r="FY14" s="73">
        <f t="shared" si="422"/>
        <v>4400</v>
      </c>
      <c r="FZ14" s="73">
        <f t="shared" si="422"/>
        <v>4319.0200000000004</v>
      </c>
      <c r="GA14" s="73">
        <f t="shared" ref="GA14" si="424">SUM(GA15:GA16)</f>
        <v>4000</v>
      </c>
      <c r="GB14" s="73">
        <f t="shared" si="422"/>
        <v>3862.05</v>
      </c>
      <c r="GC14" s="73">
        <f t="shared" si="422"/>
        <v>3862.05</v>
      </c>
      <c r="GD14" s="73">
        <f t="shared" si="422"/>
        <v>4000</v>
      </c>
      <c r="GE14" s="73">
        <f t="shared" si="422"/>
        <v>4000</v>
      </c>
      <c r="GF14" s="73">
        <f t="shared" ref="GF14:GP14" si="425">SUM(GF15:GF16)</f>
        <v>4002.75</v>
      </c>
      <c r="GG14" s="73">
        <f t="shared" ref="GG14" si="426">SUM(GG15:GG16)</f>
        <v>4572</v>
      </c>
      <c r="GH14" s="73">
        <f t="shared" ref="GH14:GI14" si="427">SUM(GH15:GH16)</f>
        <v>4572</v>
      </c>
      <c r="GI14" s="73">
        <f t="shared" si="427"/>
        <v>4503.55</v>
      </c>
      <c r="GJ14" s="73">
        <f t="shared" si="425"/>
        <v>4986</v>
      </c>
      <c r="GK14" s="73">
        <f t="shared" si="425"/>
        <v>4986</v>
      </c>
      <c r="GL14" s="73">
        <f t="shared" si="425"/>
        <v>5168.8500000000004</v>
      </c>
      <c r="GM14" s="73">
        <f t="shared" si="425"/>
        <v>4400</v>
      </c>
      <c r="GN14" s="73">
        <f t="shared" ref="GN14:GO14" si="428">SUM(GN15:GN16)</f>
        <v>0</v>
      </c>
      <c r="GO14" s="73">
        <f t="shared" si="428"/>
        <v>0</v>
      </c>
      <c r="GP14" s="73">
        <f t="shared" si="425"/>
        <v>10580</v>
      </c>
      <c r="GQ14" s="73">
        <f t="shared" si="417"/>
        <v>10580</v>
      </c>
      <c r="GR14" s="73">
        <f t="shared" si="417"/>
        <v>7601.73</v>
      </c>
      <c r="GS14" s="73">
        <f t="shared" ref="GS14" si="429">SUM(GS15:GS16)</f>
        <v>11748</v>
      </c>
      <c r="GT14" s="73">
        <f t="shared" si="417"/>
        <v>11202.18</v>
      </c>
      <c r="GU14" s="73">
        <f t="shared" si="363"/>
        <v>15500</v>
      </c>
      <c r="GV14" s="73">
        <f>SUM(GV15:GV16)</f>
        <v>11000</v>
      </c>
      <c r="GW14" s="73">
        <f>SUM(GW15:GW16)</f>
        <v>12412.181</v>
      </c>
      <c r="GX14" s="73">
        <f t="shared" ref="GX14:IG14" si="430">SUM(GX15:GX16)</f>
        <v>16651.8</v>
      </c>
      <c r="GY14" s="73">
        <f t="shared" ref="GY14" si="431">SUM(GY15:GY16)</f>
        <v>11440</v>
      </c>
      <c r="GZ14" s="73">
        <f t="shared" si="430"/>
        <v>11440</v>
      </c>
      <c r="HA14" s="73">
        <f t="shared" ref="HA14:HB14" si="432">SUM(HA15:HA16)</f>
        <v>5500</v>
      </c>
      <c r="HB14" s="73">
        <f t="shared" si="432"/>
        <v>11660</v>
      </c>
      <c r="HC14" s="73">
        <f t="shared" ref="HC14:HH14" si="433">SUM(HC15:HC16)</f>
        <v>15800</v>
      </c>
      <c r="HD14" s="73">
        <f t="shared" si="430"/>
        <v>10696.84</v>
      </c>
      <c r="HE14" s="73">
        <f t="shared" ref="HE14" si="434">SUM(HE15:HE16)</f>
        <v>11220</v>
      </c>
      <c r="HF14" s="73">
        <f t="shared" si="430"/>
        <v>10584.82</v>
      </c>
      <c r="HG14" s="73">
        <f t="shared" si="433"/>
        <v>5084.82</v>
      </c>
      <c r="HH14" s="73">
        <f t="shared" si="433"/>
        <v>10560</v>
      </c>
      <c r="HI14" s="73">
        <f t="shared" ref="HI14:HR14" si="435">SUM(HI15:HI16)</f>
        <v>5060</v>
      </c>
      <c r="HJ14" s="73">
        <f t="shared" si="435"/>
        <v>0</v>
      </c>
      <c r="HK14" s="73">
        <f t="shared" ref="HK14" si="436">SUM(HK15:HK16)</f>
        <v>5060</v>
      </c>
      <c r="HL14" s="73">
        <f t="shared" si="435"/>
        <v>11900</v>
      </c>
      <c r="HM14" s="73">
        <f t="shared" si="435"/>
        <v>11877.3</v>
      </c>
      <c r="HN14" s="73">
        <f t="shared" ref="HN14" si="437">SUM(HN15:HN16)</f>
        <v>12500</v>
      </c>
      <c r="HO14" s="73">
        <f t="shared" si="435"/>
        <v>12068.88</v>
      </c>
      <c r="HP14" s="73">
        <f t="shared" si="435"/>
        <v>12068.88</v>
      </c>
      <c r="HQ14" s="73">
        <f t="shared" si="435"/>
        <v>12500</v>
      </c>
      <c r="HR14" s="73">
        <f t="shared" si="435"/>
        <v>12508.6</v>
      </c>
      <c r="HS14" s="73">
        <f t="shared" ref="HS14:IC14" si="438">SUM(HS15:HS16)</f>
        <v>12508.6</v>
      </c>
      <c r="HT14" s="73">
        <f t="shared" ref="HT14" si="439">SUM(HT15:HT16)</f>
        <v>12192</v>
      </c>
      <c r="HU14" s="73">
        <f t="shared" ref="HU14:HV14" si="440">SUM(HU15:HU16)</f>
        <v>12192</v>
      </c>
      <c r="HV14" s="73">
        <f t="shared" si="440"/>
        <v>12009.48</v>
      </c>
      <c r="HW14" s="73">
        <f t="shared" si="438"/>
        <v>11080</v>
      </c>
      <c r="HX14" s="73">
        <f t="shared" si="438"/>
        <v>11080</v>
      </c>
      <c r="HY14" s="73">
        <f t="shared" si="438"/>
        <v>8787.0400000000009</v>
      </c>
      <c r="HZ14" s="12">
        <f t="shared" si="438"/>
        <v>12100</v>
      </c>
      <c r="IA14" s="12">
        <f t="shared" ref="IA14:IB14" si="441">SUM(IA15:IA16)</f>
        <v>0</v>
      </c>
      <c r="IB14" s="12">
        <f t="shared" si="441"/>
        <v>0</v>
      </c>
      <c r="IC14" s="12">
        <f t="shared" si="438"/>
        <v>0</v>
      </c>
      <c r="ID14" s="12">
        <f t="shared" si="430"/>
        <v>0</v>
      </c>
      <c r="IE14" s="12">
        <f t="shared" si="430"/>
        <v>20100</v>
      </c>
      <c r="IF14" s="12">
        <f t="shared" ref="IF14" si="442">SUM(IF15:IF16)</f>
        <v>0</v>
      </c>
      <c r="IG14" s="12">
        <f t="shared" si="430"/>
        <v>0</v>
      </c>
      <c r="IH14" s="12">
        <f t="shared" si="363"/>
        <v>0</v>
      </c>
      <c r="II14" s="12">
        <f>SUM(II15:II16)</f>
        <v>0</v>
      </c>
      <c r="IJ14" s="12">
        <f>SUM(IJ15:IJ16)</f>
        <v>0</v>
      </c>
      <c r="IK14" s="12">
        <f t="shared" ref="IK14:IS14" si="443">SUM(IK15:IK16)</f>
        <v>0</v>
      </c>
      <c r="IL14" s="12">
        <f t="shared" ref="IL14" si="444">SUM(IL15:IL16)</f>
        <v>0</v>
      </c>
      <c r="IM14" s="12">
        <f t="shared" si="443"/>
        <v>0</v>
      </c>
      <c r="IN14" s="12">
        <f t="shared" ref="IN14:IO14" si="445">SUM(IN15:IN16)</f>
        <v>0</v>
      </c>
      <c r="IO14" s="12">
        <f t="shared" si="445"/>
        <v>0</v>
      </c>
      <c r="IP14" s="12">
        <f t="shared" ref="IP14:IU14" si="446">SUM(IP15:IP16)</f>
        <v>0</v>
      </c>
      <c r="IQ14" s="12">
        <f t="shared" si="443"/>
        <v>0</v>
      </c>
      <c r="IR14" s="12">
        <f t="shared" ref="IR14" si="447">SUM(IR15:IR16)</f>
        <v>0</v>
      </c>
      <c r="IS14" s="12">
        <f t="shared" si="443"/>
        <v>0</v>
      </c>
      <c r="IT14" s="12">
        <f t="shared" si="446"/>
        <v>0</v>
      </c>
      <c r="IU14" s="12">
        <f t="shared" si="446"/>
        <v>0</v>
      </c>
      <c r="IV14" s="12">
        <f t="shared" ref="IV14:JX14" si="448">SUM(IV15:IV16)</f>
        <v>0</v>
      </c>
      <c r="IW14" s="12">
        <f t="shared" si="448"/>
        <v>0</v>
      </c>
      <c r="IX14" s="12">
        <f t="shared" ref="IX14" si="449">SUM(IX15:IX16)</f>
        <v>0</v>
      </c>
      <c r="IY14" s="12">
        <f t="shared" si="448"/>
        <v>0</v>
      </c>
      <c r="IZ14" s="12">
        <f t="shared" si="448"/>
        <v>0</v>
      </c>
      <c r="JA14" s="12">
        <f t="shared" ref="JA14" si="450">SUM(JA15:JA16)</f>
        <v>0</v>
      </c>
      <c r="JB14" s="12">
        <f t="shared" si="448"/>
        <v>0</v>
      </c>
      <c r="JC14" s="12">
        <f t="shared" si="448"/>
        <v>0</v>
      </c>
      <c r="JD14" s="12">
        <f t="shared" ref="JD14:JK14" si="451">SUM(JD15:JD16)</f>
        <v>0</v>
      </c>
      <c r="JE14" s="12">
        <f t="shared" ref="JE14" si="452">SUM(JE15:JE16)</f>
        <v>0</v>
      </c>
      <c r="JF14" s="12">
        <f t="shared" si="451"/>
        <v>0</v>
      </c>
      <c r="JG14" s="12">
        <f t="shared" ref="JG14:JI14" si="453">SUM(JG15:JG16)</f>
        <v>0</v>
      </c>
      <c r="JH14" s="12">
        <f t="shared" si="453"/>
        <v>0</v>
      </c>
      <c r="JI14" s="12">
        <f t="shared" si="453"/>
        <v>0</v>
      </c>
      <c r="JJ14" s="12">
        <f t="shared" si="451"/>
        <v>0</v>
      </c>
      <c r="JK14" s="12">
        <f t="shared" si="451"/>
        <v>0</v>
      </c>
      <c r="JL14" s="12">
        <f t="shared" ref="JL14:JO14" si="454">SUM(JL15:JL16)</f>
        <v>0</v>
      </c>
      <c r="JM14" s="12">
        <f t="shared" ref="JM14:JN14" si="455">SUM(JM15:JM16)</f>
        <v>0</v>
      </c>
      <c r="JN14" s="12">
        <f t="shared" si="455"/>
        <v>0</v>
      </c>
      <c r="JO14" s="12">
        <f t="shared" si="454"/>
        <v>0</v>
      </c>
      <c r="JP14" s="12">
        <f t="shared" si="448"/>
        <v>46000</v>
      </c>
      <c r="JQ14" s="12">
        <f t="shared" ref="JQ14" si="456">SUM(JQ15:JQ16)</f>
        <v>46000</v>
      </c>
      <c r="JR14" s="12">
        <f t="shared" si="448"/>
        <v>53150.999999999993</v>
      </c>
      <c r="JS14" s="12">
        <f t="shared" si="448"/>
        <v>53406</v>
      </c>
      <c r="JT14" s="12">
        <f t="shared" ref="JT14" si="457">SUM(JT15:JT16)</f>
        <v>50919</v>
      </c>
      <c r="JU14" s="12">
        <f t="shared" si="448"/>
        <v>35000</v>
      </c>
      <c r="JV14" s="12">
        <f t="shared" si="448"/>
        <v>50000</v>
      </c>
      <c r="JW14" s="12">
        <f t="shared" ref="JW14" si="458">SUM(JW15:JW16)</f>
        <v>56419.001000000004</v>
      </c>
      <c r="JX14" s="12">
        <f t="shared" si="448"/>
        <v>75690</v>
      </c>
      <c r="JY14" s="12">
        <f t="shared" ref="JY14:JZ14" si="459">SUM(JY15:JY16)</f>
        <v>52000</v>
      </c>
      <c r="JZ14" s="12">
        <f t="shared" si="459"/>
        <v>52000</v>
      </c>
      <c r="KA14" s="12">
        <f t="shared" ref="KA14:KI14" si="460">SUM(KA15:KA16)</f>
        <v>25000</v>
      </c>
      <c r="KB14" s="12">
        <f t="shared" si="460"/>
        <v>53000</v>
      </c>
      <c r="KC14" s="12">
        <f t="shared" ref="KC14" si="461">SUM(KC15:KC16)</f>
        <v>71750</v>
      </c>
      <c r="KD14" s="12">
        <f t="shared" si="460"/>
        <v>48622</v>
      </c>
      <c r="KE14" s="12">
        <f t="shared" ref="KE14:KH14" si="462">SUM(KE15:KE16)</f>
        <v>51000</v>
      </c>
      <c r="KF14" s="12">
        <f t="shared" ref="KF14" si="463">SUM(KF15:KF16)</f>
        <v>48112.52</v>
      </c>
      <c r="KG14" s="12">
        <f t="shared" si="462"/>
        <v>23112.87</v>
      </c>
      <c r="KH14" s="12">
        <f t="shared" si="462"/>
        <v>48000</v>
      </c>
      <c r="KI14" s="12">
        <f t="shared" si="460"/>
        <v>23000</v>
      </c>
      <c r="KJ14" s="12">
        <f t="shared" ref="KJ14:KL14" si="464">SUM(KJ15:KJ16)</f>
        <v>0</v>
      </c>
      <c r="KK14" s="12">
        <f t="shared" ref="KK14" si="465">SUM(KK15:KK16)</f>
        <v>23000</v>
      </c>
      <c r="KL14" s="12">
        <f t="shared" si="464"/>
        <v>54300</v>
      </c>
      <c r="KM14" s="12">
        <f t="shared" ref="KM14:KO14" si="466">SUM(KM15:KM16)</f>
        <v>53987.73000000001</v>
      </c>
      <c r="KN14" s="12">
        <f t="shared" ref="KN14" si="467">SUM(KN15:KN16)</f>
        <v>50000</v>
      </c>
      <c r="KO14" s="12">
        <f t="shared" si="466"/>
        <v>48275.53</v>
      </c>
      <c r="KP14" s="12">
        <f t="shared" ref="KP14" si="468">SUM(KP15:KP16)</f>
        <v>48275.53</v>
      </c>
      <c r="KQ14" s="12">
        <f t="shared" ref="KQ14" si="469">SUM(KQ15:KQ16)</f>
        <v>50000</v>
      </c>
      <c r="KR14" s="12">
        <f t="shared" ref="KR14:KS14" si="470">SUM(KR15:KR16)</f>
        <v>50031.65</v>
      </c>
      <c r="KS14" s="12">
        <f t="shared" si="470"/>
        <v>50034.400000000001</v>
      </c>
      <c r="KT14" s="12">
        <f t="shared" ref="KT14:KU14" si="471">SUM(KT15:KT16)</f>
        <v>50800</v>
      </c>
      <c r="KU14" s="12">
        <f t="shared" si="471"/>
        <v>50800</v>
      </c>
      <c r="KV14" s="12">
        <f t="shared" ref="KV14:KW14" si="472">SUM(KV15:KV16)</f>
        <v>50039.5</v>
      </c>
      <c r="KW14" s="12">
        <f t="shared" si="472"/>
        <v>54846</v>
      </c>
      <c r="KX14" s="12">
        <f t="shared" ref="KX14:LB14" si="473">SUM(KX15:KX16)</f>
        <v>54846</v>
      </c>
      <c r="KY14" s="12">
        <f t="shared" si="473"/>
        <v>51688.5</v>
      </c>
      <c r="KZ14" s="12">
        <f t="shared" si="473"/>
        <v>55000</v>
      </c>
      <c r="LA14" s="12">
        <f t="shared" si="473"/>
        <v>0</v>
      </c>
      <c r="LB14" s="12">
        <f t="shared" si="473"/>
        <v>0</v>
      </c>
    </row>
    <row r="15" spans="1:327" x14ac:dyDescent="0.25">
      <c r="A15" s="5">
        <v>1401</v>
      </c>
      <c r="B15" s="9" t="s">
        <v>247</v>
      </c>
      <c r="C15" s="14">
        <v>0</v>
      </c>
      <c r="D15" s="14">
        <v>0</v>
      </c>
      <c r="E15" s="14">
        <v>0</v>
      </c>
      <c r="F15" s="14">
        <v>2250</v>
      </c>
      <c r="G15" s="14">
        <v>2250</v>
      </c>
      <c r="H15" s="14">
        <v>2250</v>
      </c>
      <c r="I15" s="14">
        <v>2250</v>
      </c>
      <c r="J15" s="14">
        <v>2250</v>
      </c>
      <c r="K15" s="14">
        <v>2250</v>
      </c>
      <c r="L15" s="14">
        <v>2250</v>
      </c>
      <c r="M15" s="14">
        <v>2250</v>
      </c>
      <c r="N15" s="13">
        <v>2250</v>
      </c>
      <c r="O15" s="14">
        <v>2250</v>
      </c>
      <c r="P15" s="14">
        <v>2250</v>
      </c>
      <c r="Q15" s="13">
        <v>2250</v>
      </c>
      <c r="R15" s="14">
        <v>2250</v>
      </c>
      <c r="S15" s="14">
        <v>2250</v>
      </c>
      <c r="T15" s="13">
        <v>0</v>
      </c>
      <c r="U15" s="14">
        <v>2250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3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58">
        <v>0</v>
      </c>
      <c r="AJ15" s="14">
        <v>0</v>
      </c>
      <c r="AK15" s="78">
        <v>0</v>
      </c>
      <c r="AL15" s="74">
        <v>0</v>
      </c>
      <c r="AM15" s="74">
        <v>0</v>
      </c>
      <c r="AN15" s="74"/>
      <c r="AO15" s="74"/>
      <c r="AP15" s="74">
        <v>0</v>
      </c>
      <c r="AQ15" s="74">
        <v>0</v>
      </c>
      <c r="AR15" s="74">
        <v>0</v>
      </c>
      <c r="AS15" s="74">
        <v>10500</v>
      </c>
      <c r="AT15" s="74">
        <v>10500</v>
      </c>
      <c r="AU15" s="74">
        <v>10500</v>
      </c>
      <c r="AV15" s="74">
        <v>10500</v>
      </c>
      <c r="AW15" s="74">
        <v>10500</v>
      </c>
      <c r="AX15" s="74">
        <v>10500</v>
      </c>
      <c r="AY15" s="74">
        <v>10500</v>
      </c>
      <c r="AZ15" s="74">
        <v>10500</v>
      </c>
      <c r="BA15" s="74">
        <v>10500</v>
      </c>
      <c r="BB15" s="74">
        <v>10500</v>
      </c>
      <c r="BC15" s="74">
        <v>10500</v>
      </c>
      <c r="BD15" s="74">
        <v>10500</v>
      </c>
      <c r="BE15" s="74">
        <v>10500</v>
      </c>
      <c r="BF15" s="74">
        <v>10500</v>
      </c>
      <c r="BG15" s="74">
        <v>0</v>
      </c>
      <c r="BH15" s="74">
        <v>10500</v>
      </c>
      <c r="BI15" s="74">
        <v>0</v>
      </c>
      <c r="BJ15" s="74">
        <v>0</v>
      </c>
      <c r="BK15" s="74">
        <v>0</v>
      </c>
      <c r="BL15" s="74">
        <v>0</v>
      </c>
      <c r="BM15" s="74">
        <v>0</v>
      </c>
      <c r="BN15" s="74">
        <v>0</v>
      </c>
      <c r="BO15" s="74">
        <v>0</v>
      </c>
      <c r="BP15" s="71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0">
        <v>0</v>
      </c>
      <c r="BZ15" s="74">
        <v>0</v>
      </c>
      <c r="CA15" s="74"/>
      <c r="CB15" s="74"/>
      <c r="CC15" s="74">
        <v>0</v>
      </c>
      <c r="CD15" s="74">
        <v>0</v>
      </c>
      <c r="CE15" s="74">
        <v>0</v>
      </c>
      <c r="CF15" s="74">
        <v>4000</v>
      </c>
      <c r="CG15" s="74">
        <v>4000</v>
      </c>
      <c r="CH15" s="74">
        <v>4000</v>
      </c>
      <c r="CI15" s="74">
        <v>4000</v>
      </c>
      <c r="CJ15" s="74">
        <v>4000</v>
      </c>
      <c r="CK15" s="74">
        <v>4000</v>
      </c>
      <c r="CL15" s="74">
        <v>4000</v>
      </c>
      <c r="CM15" s="74">
        <v>4000</v>
      </c>
      <c r="CN15" s="74">
        <v>4000</v>
      </c>
      <c r="CO15" s="74">
        <v>4000</v>
      </c>
      <c r="CP15" s="74">
        <v>4000</v>
      </c>
      <c r="CQ15" s="74">
        <v>4000</v>
      </c>
      <c r="CR15" s="74">
        <v>4000</v>
      </c>
      <c r="CS15" s="74">
        <v>4000</v>
      </c>
      <c r="CT15" s="74">
        <v>0</v>
      </c>
      <c r="CU15" s="74">
        <v>4000</v>
      </c>
      <c r="CV15" s="74">
        <v>0</v>
      </c>
      <c r="CW15" s="74"/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1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0">
        <v>0</v>
      </c>
      <c r="DM15" s="74">
        <v>0</v>
      </c>
      <c r="DN15" s="74"/>
      <c r="DO15" s="74"/>
      <c r="DP15" s="74">
        <v>0</v>
      </c>
      <c r="DQ15" s="74">
        <v>0</v>
      </c>
      <c r="DR15" s="74">
        <v>0</v>
      </c>
      <c r="DS15" s="74">
        <v>250</v>
      </c>
      <c r="DT15" s="74">
        <v>250</v>
      </c>
      <c r="DU15" s="74">
        <v>250</v>
      </c>
      <c r="DV15" s="74">
        <v>250</v>
      </c>
      <c r="DW15" s="74">
        <v>250</v>
      </c>
      <c r="DX15" s="74">
        <v>250</v>
      </c>
      <c r="DY15" s="74">
        <v>250</v>
      </c>
      <c r="DZ15" s="74">
        <v>250</v>
      </c>
      <c r="EA15" s="74">
        <v>250</v>
      </c>
      <c r="EB15" s="74">
        <v>250</v>
      </c>
      <c r="EC15" s="74">
        <v>250</v>
      </c>
      <c r="ED15" s="74">
        <v>250</v>
      </c>
      <c r="EE15" s="74">
        <v>250</v>
      </c>
      <c r="EF15" s="74">
        <v>250</v>
      </c>
      <c r="EG15" s="74">
        <v>0</v>
      </c>
      <c r="EH15" s="74">
        <v>250</v>
      </c>
      <c r="EI15" s="74">
        <v>0</v>
      </c>
      <c r="EJ15" s="74">
        <v>0</v>
      </c>
      <c r="EK15" s="74">
        <v>0</v>
      </c>
      <c r="EL15" s="74">
        <v>0</v>
      </c>
      <c r="EM15" s="74">
        <v>0</v>
      </c>
      <c r="EN15" s="74">
        <v>0</v>
      </c>
      <c r="EO15" s="74">
        <v>0</v>
      </c>
      <c r="EP15" s="71">
        <v>0</v>
      </c>
      <c r="EQ15" s="74">
        <v>0</v>
      </c>
      <c r="ER15" s="74">
        <v>0</v>
      </c>
      <c r="ES15" s="74">
        <v>0</v>
      </c>
      <c r="ET15" s="74">
        <v>0</v>
      </c>
      <c r="EU15" s="74">
        <v>0</v>
      </c>
      <c r="EV15" s="74">
        <v>0</v>
      </c>
      <c r="EW15" s="74">
        <v>0</v>
      </c>
      <c r="EX15" s="74">
        <v>0</v>
      </c>
      <c r="EY15" s="70">
        <v>0</v>
      </c>
      <c r="EZ15" s="74">
        <v>0</v>
      </c>
      <c r="FA15" s="74"/>
      <c r="FB15" s="74"/>
      <c r="FC15" s="74">
        <v>0</v>
      </c>
      <c r="FD15" s="74">
        <v>0</v>
      </c>
      <c r="FE15" s="74">
        <v>0</v>
      </c>
      <c r="FF15" s="74">
        <v>2500</v>
      </c>
      <c r="FG15" s="74">
        <v>2500</v>
      </c>
      <c r="FH15" s="74">
        <v>2500</v>
      </c>
      <c r="FI15" s="74">
        <v>2500</v>
      </c>
      <c r="FJ15" s="74">
        <v>2500</v>
      </c>
      <c r="FK15" s="74">
        <v>2500</v>
      </c>
      <c r="FL15" s="74">
        <v>2500</v>
      </c>
      <c r="FM15" s="74">
        <v>2500</v>
      </c>
      <c r="FN15" s="74">
        <v>2500</v>
      </c>
      <c r="FO15" s="74">
        <v>2500</v>
      </c>
      <c r="FP15" s="74">
        <v>2500</v>
      </c>
      <c r="FQ15" s="74">
        <v>2500</v>
      </c>
      <c r="FR15" s="74">
        <v>2500</v>
      </c>
      <c r="FS15" s="74">
        <v>2500</v>
      </c>
      <c r="FT15" s="74">
        <v>0</v>
      </c>
      <c r="FU15" s="74">
        <v>2500</v>
      </c>
      <c r="FV15" s="74">
        <v>0</v>
      </c>
      <c r="FW15" s="74">
        <v>0</v>
      </c>
      <c r="FX15" s="74">
        <v>0</v>
      </c>
      <c r="FY15" s="74">
        <v>0</v>
      </c>
      <c r="FZ15" s="74">
        <v>0</v>
      </c>
      <c r="GA15" s="74">
        <v>0</v>
      </c>
      <c r="GB15" s="74">
        <v>0</v>
      </c>
      <c r="GC15" s="74">
        <v>0</v>
      </c>
      <c r="GD15" s="74">
        <v>0</v>
      </c>
      <c r="GE15" s="74">
        <v>0</v>
      </c>
      <c r="GF15" s="74">
        <v>0</v>
      </c>
      <c r="GG15" s="74">
        <v>0</v>
      </c>
      <c r="GH15" s="74">
        <v>0</v>
      </c>
      <c r="GI15" s="74">
        <v>0</v>
      </c>
      <c r="GJ15" s="74">
        <v>0</v>
      </c>
      <c r="GK15" s="74">
        <v>0</v>
      </c>
      <c r="GL15" s="70">
        <v>0</v>
      </c>
      <c r="GM15" s="74">
        <v>0</v>
      </c>
      <c r="GN15" s="74"/>
      <c r="GO15" s="74"/>
      <c r="GP15" s="74">
        <v>0</v>
      </c>
      <c r="GQ15" s="74">
        <v>0</v>
      </c>
      <c r="GR15" s="74">
        <v>0</v>
      </c>
      <c r="GS15" s="74">
        <v>5500</v>
      </c>
      <c r="GT15" s="74">
        <v>5500</v>
      </c>
      <c r="GU15" s="74">
        <v>15500</v>
      </c>
      <c r="GV15" s="74">
        <v>5500</v>
      </c>
      <c r="GW15" s="74">
        <v>5500</v>
      </c>
      <c r="GX15" s="74">
        <v>5500</v>
      </c>
      <c r="GY15" s="74">
        <v>5500</v>
      </c>
      <c r="GZ15" s="74">
        <v>5500</v>
      </c>
      <c r="HA15" s="74">
        <v>5500</v>
      </c>
      <c r="HB15" s="74">
        <v>5500</v>
      </c>
      <c r="HC15" s="74">
        <v>5500</v>
      </c>
      <c r="HD15" s="74">
        <v>5500</v>
      </c>
      <c r="HE15" s="74">
        <v>5500</v>
      </c>
      <c r="HF15" s="74">
        <v>5500</v>
      </c>
      <c r="HG15" s="74">
        <v>0</v>
      </c>
      <c r="HH15" s="74">
        <v>5500</v>
      </c>
      <c r="HI15" s="74">
        <v>0</v>
      </c>
      <c r="HJ15" s="74">
        <v>0</v>
      </c>
      <c r="HK15" s="74">
        <v>0</v>
      </c>
      <c r="HL15" s="74">
        <v>0</v>
      </c>
      <c r="HM15" s="74">
        <v>0</v>
      </c>
      <c r="HN15" s="74">
        <v>0</v>
      </c>
      <c r="HO15" s="74">
        <v>0</v>
      </c>
      <c r="HP15" s="74"/>
      <c r="HQ15" s="74">
        <v>0</v>
      </c>
      <c r="HR15" s="74">
        <v>0</v>
      </c>
      <c r="HS15" s="74">
        <v>0</v>
      </c>
      <c r="HT15" s="74">
        <v>0</v>
      </c>
      <c r="HU15" s="74">
        <v>0</v>
      </c>
      <c r="HV15" s="74">
        <v>0</v>
      </c>
      <c r="HW15" s="74">
        <v>0</v>
      </c>
      <c r="HX15" s="74">
        <v>0</v>
      </c>
      <c r="HY15" s="70">
        <v>0</v>
      </c>
      <c r="HZ15" s="79">
        <v>0</v>
      </c>
      <c r="IA15" s="14"/>
      <c r="IB15" s="14"/>
      <c r="IC15" s="14">
        <v>0</v>
      </c>
      <c r="ID15" s="14">
        <v>0</v>
      </c>
      <c r="IE15" s="14">
        <v>0</v>
      </c>
      <c r="IF15" s="14">
        <v>0</v>
      </c>
      <c r="IG15" s="14">
        <v>0</v>
      </c>
      <c r="IH15" s="14">
        <v>0</v>
      </c>
      <c r="II15" s="14">
        <v>0</v>
      </c>
      <c r="IJ15" s="14">
        <v>0</v>
      </c>
      <c r="IK15" s="14">
        <v>0</v>
      </c>
      <c r="IL15" s="14">
        <v>0</v>
      </c>
      <c r="IM15" s="14">
        <v>0</v>
      </c>
      <c r="IN15" s="13">
        <v>0</v>
      </c>
      <c r="IO15" s="14">
        <v>0</v>
      </c>
      <c r="IP15" s="14">
        <v>0</v>
      </c>
      <c r="IQ15" s="13">
        <v>0</v>
      </c>
      <c r="IR15" s="14">
        <v>0</v>
      </c>
      <c r="IS15" s="14">
        <v>0</v>
      </c>
      <c r="IT15" s="14">
        <v>0</v>
      </c>
      <c r="IU15" s="14">
        <v>0</v>
      </c>
      <c r="IV15" s="14">
        <v>0</v>
      </c>
      <c r="IW15" s="14">
        <v>0</v>
      </c>
      <c r="IX15" s="14">
        <v>0</v>
      </c>
      <c r="IY15" s="14">
        <v>0</v>
      </c>
      <c r="IZ15" s="14">
        <v>0</v>
      </c>
      <c r="JA15" s="14">
        <v>0</v>
      </c>
      <c r="JB15" s="14">
        <v>0</v>
      </c>
      <c r="JC15" s="14">
        <v>0</v>
      </c>
      <c r="JD15" s="14">
        <v>0</v>
      </c>
      <c r="JE15" s="14">
        <v>0</v>
      </c>
      <c r="JF15" s="14">
        <v>0</v>
      </c>
      <c r="JG15" s="14">
        <v>0</v>
      </c>
      <c r="JH15" s="14">
        <v>0</v>
      </c>
      <c r="JI15" s="14">
        <v>0</v>
      </c>
      <c r="JJ15" s="14">
        <v>0</v>
      </c>
      <c r="JK15" s="14">
        <v>0</v>
      </c>
      <c r="JL15" s="14"/>
      <c r="JM15" s="14">
        <v>0</v>
      </c>
      <c r="JN15" s="14"/>
      <c r="JO15" s="14"/>
      <c r="JP15" s="13">
        <f t="shared" ref="JP15:JY16" si="474">C15+CC15+AP15+DP15+FC15+GP15+IC15</f>
        <v>0</v>
      </c>
      <c r="JQ15" s="13">
        <f t="shared" si="474"/>
        <v>0</v>
      </c>
      <c r="JR15" s="13">
        <f t="shared" si="474"/>
        <v>0</v>
      </c>
      <c r="JS15" s="13">
        <f t="shared" si="474"/>
        <v>25000</v>
      </c>
      <c r="JT15" s="13">
        <f t="shared" si="474"/>
        <v>25000</v>
      </c>
      <c r="JU15" s="13">
        <f t="shared" si="474"/>
        <v>35000</v>
      </c>
      <c r="JV15" s="13">
        <f t="shared" si="474"/>
        <v>25000</v>
      </c>
      <c r="JW15" s="13">
        <f t="shared" si="474"/>
        <v>25000</v>
      </c>
      <c r="JX15" s="13">
        <f t="shared" si="474"/>
        <v>25000</v>
      </c>
      <c r="JY15" s="13">
        <f t="shared" si="474"/>
        <v>25000</v>
      </c>
      <c r="JZ15" s="13">
        <f t="shared" ref="JZ15:KI16" si="475">M15+CM15+AZ15+DZ15+FM15+GZ15+IM15</f>
        <v>25000</v>
      </c>
      <c r="KA15" s="13">
        <f t="shared" si="475"/>
        <v>25000</v>
      </c>
      <c r="KB15" s="13">
        <f t="shared" si="475"/>
        <v>25000</v>
      </c>
      <c r="KC15" s="13">
        <f t="shared" si="475"/>
        <v>25000</v>
      </c>
      <c r="KD15" s="13">
        <f t="shared" si="475"/>
        <v>25000</v>
      </c>
      <c r="KE15" s="13">
        <f t="shared" si="475"/>
        <v>25000</v>
      </c>
      <c r="KF15" s="13">
        <f t="shared" si="475"/>
        <v>25000</v>
      </c>
      <c r="KG15" s="13">
        <f t="shared" si="475"/>
        <v>0</v>
      </c>
      <c r="KH15" s="13">
        <f t="shared" si="475"/>
        <v>25000</v>
      </c>
      <c r="KI15" s="13">
        <f t="shared" si="475"/>
        <v>0</v>
      </c>
      <c r="KJ15" s="13">
        <f t="shared" ref="KJ15:KL16" si="476">W15+CW15+BJ15+EJ15+FW15+HJ15+IW15</f>
        <v>0</v>
      </c>
      <c r="KK15" s="13">
        <f t="shared" si="476"/>
        <v>0</v>
      </c>
      <c r="KL15" s="13">
        <f t="shared" si="476"/>
        <v>0</v>
      </c>
      <c r="KM15" s="13">
        <f t="shared" ref="KM15:KX16" si="477">Z15+BM15+CZ15+EM15+FZ15+HM15+IZ15</f>
        <v>0</v>
      </c>
      <c r="KN15" s="13">
        <f t="shared" si="477"/>
        <v>0</v>
      </c>
      <c r="KO15" s="13">
        <f t="shared" si="477"/>
        <v>0</v>
      </c>
      <c r="KP15" s="13">
        <f t="shared" si="477"/>
        <v>0</v>
      </c>
      <c r="KQ15" s="13">
        <f t="shared" si="477"/>
        <v>0</v>
      </c>
      <c r="KR15" s="13">
        <f t="shared" si="477"/>
        <v>0</v>
      </c>
      <c r="KS15" s="13">
        <f t="shared" si="477"/>
        <v>0</v>
      </c>
      <c r="KT15" s="13">
        <f t="shared" si="477"/>
        <v>0</v>
      </c>
      <c r="KU15" s="13">
        <f t="shared" si="477"/>
        <v>0</v>
      </c>
      <c r="KV15" s="13">
        <f t="shared" si="477"/>
        <v>0</v>
      </c>
      <c r="KW15" s="13">
        <f t="shared" si="477"/>
        <v>0</v>
      </c>
      <c r="KX15" s="13">
        <f t="shared" si="477"/>
        <v>0</v>
      </c>
      <c r="KY15" s="13">
        <f t="shared" ref="KY15:LB16" si="478">AL15+BY15+DL15+EY15+GL15+HY15+JL15</f>
        <v>0</v>
      </c>
      <c r="KZ15" s="13">
        <f t="shared" si="478"/>
        <v>0</v>
      </c>
      <c r="LA15" s="13">
        <f t="shared" si="478"/>
        <v>0</v>
      </c>
      <c r="LB15" s="13">
        <f t="shared" si="478"/>
        <v>0</v>
      </c>
    </row>
    <row r="16" spans="1:327" x14ac:dyDescent="0.25">
      <c r="A16" s="5">
        <v>1402</v>
      </c>
      <c r="B16" s="9" t="s">
        <v>6</v>
      </c>
      <c r="C16" s="13">
        <v>2300</v>
      </c>
      <c r="D16" s="13">
        <v>2300</v>
      </c>
      <c r="E16" s="13">
        <v>1652.55</v>
      </c>
      <c r="F16" s="13">
        <v>2556</v>
      </c>
      <c r="G16" s="13">
        <v>2332.71</v>
      </c>
      <c r="H16" s="13">
        <v>0</v>
      </c>
      <c r="I16" s="13">
        <v>2250</v>
      </c>
      <c r="J16" s="13">
        <v>2827.71</v>
      </c>
      <c r="K16" s="13">
        <v>4562.1000000000004</v>
      </c>
      <c r="L16" s="13">
        <v>2430</v>
      </c>
      <c r="M16" s="13">
        <v>2430</v>
      </c>
      <c r="N16" s="13">
        <v>0</v>
      </c>
      <c r="O16" s="13">
        <v>2520</v>
      </c>
      <c r="P16" s="13">
        <v>4200</v>
      </c>
      <c r="Q16" s="13">
        <v>2125.98</v>
      </c>
      <c r="R16" s="13">
        <v>2340</v>
      </c>
      <c r="S16" s="13">
        <v>2080.16</v>
      </c>
      <c r="T16" s="13">
        <v>2080.16</v>
      </c>
      <c r="U16" s="13">
        <v>2070</v>
      </c>
      <c r="V16" s="13">
        <v>2070</v>
      </c>
      <c r="W16" s="13">
        <v>0</v>
      </c>
      <c r="X16" s="13">
        <v>2070</v>
      </c>
      <c r="Y16" s="13">
        <v>4900</v>
      </c>
      <c r="Z16" s="13">
        <v>4858.8999999999996</v>
      </c>
      <c r="AA16" s="13">
        <v>5000</v>
      </c>
      <c r="AB16" s="13">
        <v>4827.54</v>
      </c>
      <c r="AC16" s="13">
        <v>4827.54</v>
      </c>
      <c r="AD16" s="13">
        <v>5000</v>
      </c>
      <c r="AE16" s="13">
        <v>5003.4399999999996</v>
      </c>
      <c r="AF16" s="13">
        <v>5003.4399999999996</v>
      </c>
      <c r="AG16" s="13">
        <v>4572</v>
      </c>
      <c r="AH16" s="13">
        <v>4572</v>
      </c>
      <c r="AI16" s="58">
        <v>4503.55</v>
      </c>
      <c r="AJ16" s="13">
        <v>4432</v>
      </c>
      <c r="AK16" s="64">
        <v>4432</v>
      </c>
      <c r="AL16" s="70">
        <v>5168.8500000000004</v>
      </c>
      <c r="AM16" s="71">
        <v>4950</v>
      </c>
      <c r="AN16" s="71"/>
      <c r="AO16" s="71"/>
      <c r="AP16" s="71">
        <v>17480</v>
      </c>
      <c r="AQ16" s="71">
        <v>17480</v>
      </c>
      <c r="AR16" s="71">
        <v>12559.38</v>
      </c>
      <c r="AS16" s="71">
        <v>11928</v>
      </c>
      <c r="AT16" s="71">
        <v>10885.98</v>
      </c>
      <c r="AU16" s="71">
        <v>0</v>
      </c>
      <c r="AV16" s="71">
        <v>10500</v>
      </c>
      <c r="AW16" s="71">
        <v>13195.98</v>
      </c>
      <c r="AX16" s="71">
        <v>21289.8</v>
      </c>
      <c r="AY16" s="71">
        <v>11340</v>
      </c>
      <c r="AZ16" s="71">
        <v>11340</v>
      </c>
      <c r="BA16" s="71">
        <v>0</v>
      </c>
      <c r="BB16" s="71">
        <v>11760</v>
      </c>
      <c r="BC16" s="71">
        <v>19800</v>
      </c>
      <c r="BD16" s="71">
        <v>9921.24</v>
      </c>
      <c r="BE16" s="71">
        <v>10920</v>
      </c>
      <c r="BF16" s="71">
        <v>9707.41</v>
      </c>
      <c r="BG16" s="71">
        <v>9707.41</v>
      </c>
      <c r="BH16" s="71">
        <v>9660</v>
      </c>
      <c r="BI16" s="71">
        <v>9660</v>
      </c>
      <c r="BJ16" s="71">
        <v>0</v>
      </c>
      <c r="BK16" s="71">
        <v>9660</v>
      </c>
      <c r="BL16" s="71">
        <v>20600</v>
      </c>
      <c r="BM16" s="71">
        <v>20515.330000000002</v>
      </c>
      <c r="BN16" s="71">
        <v>19000</v>
      </c>
      <c r="BO16" s="71">
        <v>18344.71</v>
      </c>
      <c r="BP16" s="71">
        <v>18344.71</v>
      </c>
      <c r="BQ16" s="71">
        <v>19000</v>
      </c>
      <c r="BR16" s="71">
        <v>19013.080000000002</v>
      </c>
      <c r="BS16" s="71">
        <v>19013.080000000002</v>
      </c>
      <c r="BT16" s="71">
        <v>20828</v>
      </c>
      <c r="BU16" s="71">
        <v>20828</v>
      </c>
      <c r="BV16" s="71">
        <v>20516.2</v>
      </c>
      <c r="BW16" s="71">
        <v>21052</v>
      </c>
      <c r="BX16" s="71">
        <v>21052</v>
      </c>
      <c r="BY16" s="70">
        <v>22742.94</v>
      </c>
      <c r="BZ16" s="71">
        <v>23100</v>
      </c>
      <c r="CA16" s="71"/>
      <c r="CB16" s="71"/>
      <c r="CC16" s="71">
        <v>10580</v>
      </c>
      <c r="CD16" s="71">
        <v>10580</v>
      </c>
      <c r="CE16" s="71">
        <v>7601.73</v>
      </c>
      <c r="CF16" s="71">
        <v>4550</v>
      </c>
      <c r="CG16" s="71">
        <v>4147.04</v>
      </c>
      <c r="CH16" s="71">
        <v>0</v>
      </c>
      <c r="CI16" s="71">
        <v>4000</v>
      </c>
      <c r="CJ16" s="71">
        <v>5027.04</v>
      </c>
      <c r="CK16" s="71">
        <v>8110.4</v>
      </c>
      <c r="CL16" s="71">
        <v>4320</v>
      </c>
      <c r="CM16" s="71">
        <v>4320</v>
      </c>
      <c r="CN16" s="71">
        <v>0</v>
      </c>
      <c r="CO16" s="71">
        <v>4480</v>
      </c>
      <c r="CP16" s="71">
        <v>7500</v>
      </c>
      <c r="CQ16" s="71">
        <v>3779.52</v>
      </c>
      <c r="CR16" s="71">
        <v>4160</v>
      </c>
      <c r="CS16" s="71">
        <v>3698</v>
      </c>
      <c r="CT16" s="71">
        <v>3698.06</v>
      </c>
      <c r="CU16" s="71">
        <v>3680</v>
      </c>
      <c r="CV16" s="71">
        <v>3680</v>
      </c>
      <c r="CW16" s="71">
        <v>0</v>
      </c>
      <c r="CX16" s="71">
        <v>3680</v>
      </c>
      <c r="CY16" s="71">
        <v>6500</v>
      </c>
      <c r="CZ16" s="71">
        <v>6478.53</v>
      </c>
      <c r="DA16" s="71">
        <v>7500</v>
      </c>
      <c r="DB16" s="71">
        <v>7241.33</v>
      </c>
      <c r="DC16" s="71">
        <v>7241.33</v>
      </c>
      <c r="DD16" s="71">
        <v>7500</v>
      </c>
      <c r="DE16" s="71">
        <v>7505.16</v>
      </c>
      <c r="DF16" s="71">
        <v>7505.16</v>
      </c>
      <c r="DG16" s="71">
        <v>6604</v>
      </c>
      <c r="DH16" s="71">
        <v>6604</v>
      </c>
      <c r="DI16" s="71">
        <v>6505.14</v>
      </c>
      <c r="DJ16" s="71">
        <v>6648</v>
      </c>
      <c r="DK16" s="71">
        <v>6648</v>
      </c>
      <c r="DL16" s="70">
        <v>7753.28</v>
      </c>
      <c r="DM16" s="71">
        <v>7150</v>
      </c>
      <c r="DN16" s="71"/>
      <c r="DO16" s="71"/>
      <c r="DP16" s="71">
        <v>460</v>
      </c>
      <c r="DQ16" s="71">
        <v>460</v>
      </c>
      <c r="DR16" s="71">
        <v>330.51</v>
      </c>
      <c r="DS16" s="71">
        <v>284</v>
      </c>
      <c r="DT16" s="71">
        <v>259.19</v>
      </c>
      <c r="DU16" s="71"/>
      <c r="DV16" s="71">
        <v>250</v>
      </c>
      <c r="DW16" s="71">
        <v>314.19</v>
      </c>
      <c r="DX16" s="71">
        <v>506.9</v>
      </c>
      <c r="DY16" s="71">
        <v>270</v>
      </c>
      <c r="DZ16" s="71">
        <v>270</v>
      </c>
      <c r="EA16" s="71">
        <v>0</v>
      </c>
      <c r="EB16" s="71">
        <v>280</v>
      </c>
      <c r="EC16" s="71">
        <v>450</v>
      </c>
      <c r="ED16" s="71">
        <v>236.22</v>
      </c>
      <c r="EE16" s="71">
        <v>260</v>
      </c>
      <c r="EF16" s="71">
        <v>231.13</v>
      </c>
      <c r="EG16" s="71">
        <v>231.13</v>
      </c>
      <c r="EH16" s="71">
        <v>230</v>
      </c>
      <c r="EI16" s="71">
        <v>230</v>
      </c>
      <c r="EJ16" s="71">
        <v>0</v>
      </c>
      <c r="EK16" s="71">
        <v>230</v>
      </c>
      <c r="EL16" s="71">
        <v>6000</v>
      </c>
      <c r="EM16" s="71">
        <v>5938.65</v>
      </c>
      <c r="EN16" s="71">
        <v>2000</v>
      </c>
      <c r="EO16" s="71">
        <v>1931.02</v>
      </c>
      <c r="EP16" s="71">
        <v>1931.02</v>
      </c>
      <c r="EQ16" s="71">
        <v>2000</v>
      </c>
      <c r="ER16" s="71">
        <v>2001.37</v>
      </c>
      <c r="ES16" s="71">
        <v>2001.37</v>
      </c>
      <c r="ET16" s="71">
        <v>2032</v>
      </c>
      <c r="EU16" s="71">
        <v>2032</v>
      </c>
      <c r="EV16" s="71">
        <v>2001.58</v>
      </c>
      <c r="EW16" s="71">
        <v>6648</v>
      </c>
      <c r="EX16" s="71">
        <v>6648</v>
      </c>
      <c r="EY16" s="70">
        <v>2067.54</v>
      </c>
      <c r="EZ16" s="71">
        <v>3300</v>
      </c>
      <c r="FA16" s="71"/>
      <c r="FB16" s="71"/>
      <c r="FC16" s="71">
        <v>4600</v>
      </c>
      <c r="FD16" s="71">
        <v>4600</v>
      </c>
      <c r="FE16" s="71">
        <v>3305.1</v>
      </c>
      <c r="FF16" s="71">
        <v>2840</v>
      </c>
      <c r="FG16" s="71">
        <v>2591.9</v>
      </c>
      <c r="FH16" s="71">
        <v>0</v>
      </c>
      <c r="FI16" s="71">
        <v>2500</v>
      </c>
      <c r="FJ16" s="71">
        <v>3141.9</v>
      </c>
      <c r="FK16" s="71">
        <v>5069</v>
      </c>
      <c r="FL16" s="71">
        <v>2700</v>
      </c>
      <c r="FM16" s="71">
        <v>2700</v>
      </c>
      <c r="FN16" s="71">
        <v>0</v>
      </c>
      <c r="FO16" s="71">
        <v>2800</v>
      </c>
      <c r="FP16" s="71">
        <v>4500</v>
      </c>
      <c r="FQ16" s="71">
        <v>2362.1999999999998</v>
      </c>
      <c r="FR16" s="71">
        <v>2600</v>
      </c>
      <c r="FS16" s="71">
        <v>2311</v>
      </c>
      <c r="FT16" s="71">
        <v>2311.29</v>
      </c>
      <c r="FU16" s="71">
        <v>2300</v>
      </c>
      <c r="FV16" s="71">
        <v>2300</v>
      </c>
      <c r="FW16" s="71">
        <v>0</v>
      </c>
      <c r="FX16" s="71">
        <v>2300</v>
      </c>
      <c r="FY16" s="71">
        <v>4400</v>
      </c>
      <c r="FZ16" s="71">
        <v>4319.0200000000004</v>
      </c>
      <c r="GA16" s="71">
        <v>4000</v>
      </c>
      <c r="GB16" s="71">
        <v>3862.05</v>
      </c>
      <c r="GC16" s="71">
        <v>3862.05</v>
      </c>
      <c r="GD16" s="71">
        <v>4000</v>
      </c>
      <c r="GE16" s="71">
        <v>4000</v>
      </c>
      <c r="GF16" s="71">
        <v>4002.75</v>
      </c>
      <c r="GG16" s="71">
        <v>4572</v>
      </c>
      <c r="GH16" s="71">
        <v>4572</v>
      </c>
      <c r="GI16" s="71">
        <v>4503.55</v>
      </c>
      <c r="GJ16" s="71">
        <v>4986</v>
      </c>
      <c r="GK16" s="71">
        <v>4986</v>
      </c>
      <c r="GL16" s="70">
        <v>5168.8500000000004</v>
      </c>
      <c r="GM16" s="71">
        <v>4400</v>
      </c>
      <c r="GN16" s="71"/>
      <c r="GO16" s="71"/>
      <c r="GP16" s="71">
        <v>10580</v>
      </c>
      <c r="GQ16" s="71">
        <v>10580</v>
      </c>
      <c r="GR16" s="71">
        <v>7601.73</v>
      </c>
      <c r="GS16" s="71">
        <v>6248</v>
      </c>
      <c r="GT16" s="71">
        <v>5702.18</v>
      </c>
      <c r="GU16" s="71">
        <v>0</v>
      </c>
      <c r="GV16" s="71">
        <v>5500</v>
      </c>
      <c r="GW16" s="71">
        <v>6912.1809999999996</v>
      </c>
      <c r="GX16" s="71">
        <v>11151.8</v>
      </c>
      <c r="GY16" s="71">
        <v>5940</v>
      </c>
      <c r="GZ16" s="71">
        <v>5940</v>
      </c>
      <c r="HA16" s="71">
        <v>0</v>
      </c>
      <c r="HB16" s="71">
        <v>6160</v>
      </c>
      <c r="HC16" s="71">
        <v>10300</v>
      </c>
      <c r="HD16" s="71">
        <v>5196.84</v>
      </c>
      <c r="HE16" s="71">
        <v>5720</v>
      </c>
      <c r="HF16" s="71">
        <v>5084.82</v>
      </c>
      <c r="HG16" s="71">
        <v>5084.82</v>
      </c>
      <c r="HH16" s="71">
        <v>5060</v>
      </c>
      <c r="HI16" s="71">
        <v>5060</v>
      </c>
      <c r="HJ16" s="71">
        <v>0</v>
      </c>
      <c r="HK16" s="71">
        <v>5060</v>
      </c>
      <c r="HL16" s="71">
        <v>11900</v>
      </c>
      <c r="HM16" s="71">
        <v>11877.3</v>
      </c>
      <c r="HN16" s="71">
        <v>12500</v>
      </c>
      <c r="HO16" s="71">
        <v>12068.88</v>
      </c>
      <c r="HP16" s="71">
        <v>12068.88</v>
      </c>
      <c r="HQ16" s="71">
        <v>12500</v>
      </c>
      <c r="HR16" s="71">
        <v>12508.6</v>
      </c>
      <c r="HS16" s="71">
        <v>12508.6</v>
      </c>
      <c r="HT16" s="71">
        <v>12192</v>
      </c>
      <c r="HU16" s="71">
        <v>12192</v>
      </c>
      <c r="HV16" s="71">
        <v>12009.48</v>
      </c>
      <c r="HW16" s="71">
        <v>11080</v>
      </c>
      <c r="HX16" s="71">
        <v>11080</v>
      </c>
      <c r="HY16" s="70">
        <v>8787.0400000000009</v>
      </c>
      <c r="HZ16" s="66">
        <v>12100</v>
      </c>
      <c r="IA16" s="13"/>
      <c r="IB16" s="13"/>
      <c r="IC16" s="13">
        <v>0</v>
      </c>
      <c r="ID16" s="13">
        <v>0</v>
      </c>
      <c r="IE16" s="13">
        <v>20100</v>
      </c>
      <c r="IF16" s="13">
        <v>0</v>
      </c>
      <c r="IG16" s="13">
        <v>0</v>
      </c>
      <c r="IH16" s="13">
        <v>0</v>
      </c>
      <c r="II16" s="13">
        <v>0</v>
      </c>
      <c r="IJ16" s="13">
        <v>0</v>
      </c>
      <c r="IK16" s="13">
        <v>0</v>
      </c>
      <c r="IL16" s="13">
        <v>0</v>
      </c>
      <c r="IM16" s="13">
        <v>0</v>
      </c>
      <c r="IN16" s="13">
        <v>0</v>
      </c>
      <c r="IO16" s="13">
        <v>0</v>
      </c>
      <c r="IP16" s="13">
        <v>0</v>
      </c>
      <c r="IQ16" s="13">
        <v>0</v>
      </c>
      <c r="IR16" s="13">
        <v>0</v>
      </c>
      <c r="IS16" s="13">
        <v>0</v>
      </c>
      <c r="IT16" s="13">
        <v>0</v>
      </c>
      <c r="IU16" s="13">
        <v>0</v>
      </c>
      <c r="IV16" s="13">
        <v>0</v>
      </c>
      <c r="IW16" s="13">
        <v>0</v>
      </c>
      <c r="IX16" s="13">
        <v>0</v>
      </c>
      <c r="IY16" s="13">
        <v>0</v>
      </c>
      <c r="IZ16" s="13">
        <v>0</v>
      </c>
      <c r="JA16" s="13">
        <v>0</v>
      </c>
      <c r="JB16" s="13">
        <v>0</v>
      </c>
      <c r="JC16" s="13">
        <v>0</v>
      </c>
      <c r="JD16" s="13">
        <v>0</v>
      </c>
      <c r="JE16" s="13">
        <v>0</v>
      </c>
      <c r="JF16" s="13">
        <v>0</v>
      </c>
      <c r="JG16" s="13">
        <v>0</v>
      </c>
      <c r="JH16" s="13">
        <v>0</v>
      </c>
      <c r="JI16" s="13">
        <v>0</v>
      </c>
      <c r="JJ16" s="13">
        <v>0</v>
      </c>
      <c r="JK16" s="13">
        <v>0</v>
      </c>
      <c r="JL16" s="13"/>
      <c r="JM16" s="13">
        <v>0</v>
      </c>
      <c r="JN16" s="13"/>
      <c r="JO16" s="13"/>
      <c r="JP16" s="13">
        <f t="shared" si="474"/>
        <v>46000</v>
      </c>
      <c r="JQ16" s="13">
        <f t="shared" si="474"/>
        <v>46000</v>
      </c>
      <c r="JR16" s="13">
        <f t="shared" si="474"/>
        <v>53150.999999999993</v>
      </c>
      <c r="JS16" s="13">
        <f t="shared" si="474"/>
        <v>28406</v>
      </c>
      <c r="JT16" s="13">
        <f t="shared" si="474"/>
        <v>25919</v>
      </c>
      <c r="JU16" s="13">
        <f t="shared" si="474"/>
        <v>0</v>
      </c>
      <c r="JV16" s="13">
        <f t="shared" si="474"/>
        <v>25000</v>
      </c>
      <c r="JW16" s="13">
        <f t="shared" si="474"/>
        <v>31419.001</v>
      </c>
      <c r="JX16" s="13">
        <f t="shared" si="474"/>
        <v>50690</v>
      </c>
      <c r="JY16" s="13">
        <f t="shared" si="474"/>
        <v>27000</v>
      </c>
      <c r="JZ16" s="13">
        <f t="shared" si="475"/>
        <v>27000</v>
      </c>
      <c r="KA16" s="13">
        <f t="shared" si="475"/>
        <v>0</v>
      </c>
      <c r="KB16" s="13">
        <f t="shared" si="475"/>
        <v>28000</v>
      </c>
      <c r="KC16" s="13">
        <f t="shared" si="475"/>
        <v>46750</v>
      </c>
      <c r="KD16" s="13">
        <f t="shared" si="475"/>
        <v>23622</v>
      </c>
      <c r="KE16" s="13">
        <f t="shared" si="475"/>
        <v>26000</v>
      </c>
      <c r="KF16" s="13">
        <f t="shared" si="475"/>
        <v>23112.519999999997</v>
      </c>
      <c r="KG16" s="13">
        <f t="shared" si="475"/>
        <v>23112.87</v>
      </c>
      <c r="KH16" s="13">
        <f t="shared" si="475"/>
        <v>23000</v>
      </c>
      <c r="KI16" s="13">
        <f t="shared" si="475"/>
        <v>23000</v>
      </c>
      <c r="KJ16" s="13">
        <f t="shared" si="476"/>
        <v>0</v>
      </c>
      <c r="KK16" s="13">
        <f t="shared" si="476"/>
        <v>23000</v>
      </c>
      <c r="KL16" s="13">
        <f t="shared" si="476"/>
        <v>54300</v>
      </c>
      <c r="KM16" s="13">
        <f t="shared" si="477"/>
        <v>53987.73000000001</v>
      </c>
      <c r="KN16" s="13">
        <f t="shared" si="477"/>
        <v>50000</v>
      </c>
      <c r="KO16" s="13">
        <f t="shared" si="477"/>
        <v>48275.53</v>
      </c>
      <c r="KP16" s="13">
        <f t="shared" si="477"/>
        <v>48275.53</v>
      </c>
      <c r="KQ16" s="13">
        <f t="shared" si="477"/>
        <v>50000</v>
      </c>
      <c r="KR16" s="13">
        <f t="shared" si="477"/>
        <v>50031.65</v>
      </c>
      <c r="KS16" s="13">
        <f t="shared" si="477"/>
        <v>50034.400000000001</v>
      </c>
      <c r="KT16" s="13">
        <f t="shared" si="477"/>
        <v>50800</v>
      </c>
      <c r="KU16" s="13">
        <f t="shared" si="477"/>
        <v>50800</v>
      </c>
      <c r="KV16" s="13">
        <f t="shared" si="477"/>
        <v>50039.5</v>
      </c>
      <c r="KW16" s="13">
        <f t="shared" si="477"/>
        <v>54846</v>
      </c>
      <c r="KX16" s="13">
        <f t="shared" si="477"/>
        <v>54846</v>
      </c>
      <c r="KY16" s="13">
        <f t="shared" si="478"/>
        <v>51688.5</v>
      </c>
      <c r="KZ16" s="13">
        <f t="shared" si="478"/>
        <v>55000</v>
      </c>
      <c r="LA16" s="13">
        <f t="shared" si="478"/>
        <v>0</v>
      </c>
      <c r="LB16" s="13">
        <f t="shared" si="478"/>
        <v>0</v>
      </c>
    </row>
    <row r="17" spans="1:314" ht="15" customHeight="1" x14ac:dyDescent="0.25">
      <c r="A17" s="5">
        <v>15</v>
      </c>
      <c r="B17" s="8" t="s">
        <v>84</v>
      </c>
      <c r="C17" s="12">
        <f t="shared" ref="C17:D17" si="479">SUM(C18:C20)</f>
        <v>1180.77</v>
      </c>
      <c r="D17" s="12">
        <f t="shared" si="479"/>
        <v>180.77</v>
      </c>
      <c r="E17" s="12">
        <f t="shared" ref="E17:IH17" si="480">SUM(E18:E20)</f>
        <v>207.43</v>
      </c>
      <c r="F17" s="12">
        <f t="shared" si="480"/>
        <v>1111</v>
      </c>
      <c r="G17" s="12">
        <f t="shared" ref="G17" si="481">SUM(G18:G20)</f>
        <v>911</v>
      </c>
      <c r="H17" s="12">
        <f t="shared" si="480"/>
        <v>676.82999999999993</v>
      </c>
      <c r="I17" s="12">
        <f t="shared" si="480"/>
        <v>1264</v>
      </c>
      <c r="J17" s="12">
        <f t="shared" ref="J17" si="482">SUM(J18:J20)</f>
        <v>1264</v>
      </c>
      <c r="K17" s="12">
        <f t="shared" si="480"/>
        <v>499.47</v>
      </c>
      <c r="L17" s="12">
        <f t="shared" ref="L17:M17" si="483">SUM(L18:L20)</f>
        <v>948</v>
      </c>
      <c r="M17" s="12">
        <f t="shared" si="483"/>
        <v>948</v>
      </c>
      <c r="N17" s="12">
        <f>SUM(N18:N20)</f>
        <v>1195.56</v>
      </c>
      <c r="O17" s="12">
        <f t="shared" ref="O17" si="484">SUM(O18:O20)</f>
        <v>933</v>
      </c>
      <c r="P17" s="12">
        <f t="shared" ref="P17:S17" si="485">SUM(P18:P20)</f>
        <v>933</v>
      </c>
      <c r="Q17" s="12">
        <f>SUM(Q18:Q20)</f>
        <v>1315.31</v>
      </c>
      <c r="R17" s="12">
        <f t="shared" ref="R17" si="486">SUM(R18:R20)</f>
        <v>1086.5900000000001</v>
      </c>
      <c r="S17" s="12">
        <f t="shared" si="485"/>
        <v>1122</v>
      </c>
      <c r="T17" s="12">
        <f>SUM(T18:T20)</f>
        <v>604.00999999999988</v>
      </c>
      <c r="U17" s="12">
        <f t="shared" ref="U17" si="487">SUM(U18:U20)</f>
        <v>1257</v>
      </c>
      <c r="V17" s="12">
        <f t="shared" ref="V17:Y17" si="488">SUM(V18:V20)</f>
        <v>1257</v>
      </c>
      <c r="W17" s="12">
        <f t="shared" si="488"/>
        <v>936.88000000000011</v>
      </c>
      <c r="X17" s="12">
        <f t="shared" ref="X17" si="489">SUM(X18:X20)</f>
        <v>1016</v>
      </c>
      <c r="Y17" s="12">
        <f t="shared" si="488"/>
        <v>1016</v>
      </c>
      <c r="Z17" s="12">
        <f t="shared" ref="Z17:AD17" si="490">SUM(Z18:Z20)</f>
        <v>5644.98</v>
      </c>
      <c r="AA17" s="12">
        <f t="shared" si="490"/>
        <v>1300</v>
      </c>
      <c r="AB17" s="12">
        <f t="shared" ref="AB17:AM17" si="491">SUM(AB18:AB20)</f>
        <v>1300</v>
      </c>
      <c r="AC17" s="12">
        <f t="shared" si="490"/>
        <v>584.52</v>
      </c>
      <c r="AD17" s="12">
        <f t="shared" si="490"/>
        <v>960</v>
      </c>
      <c r="AE17" s="12">
        <f t="shared" si="491"/>
        <v>1316.1599999999999</v>
      </c>
      <c r="AF17" s="12">
        <f t="shared" ref="AF17" si="492">SUM(AF18:AF20)</f>
        <v>2523.96</v>
      </c>
      <c r="AG17" s="12">
        <f t="shared" ref="AG17:AI17" si="493">SUM(AG18:AG20)</f>
        <v>1000</v>
      </c>
      <c r="AH17" s="12">
        <f t="shared" si="493"/>
        <v>1000</v>
      </c>
      <c r="AI17" s="12">
        <f t="shared" si="493"/>
        <v>2957.5499999999997</v>
      </c>
      <c r="AJ17" s="12">
        <f t="shared" si="491"/>
        <v>1072</v>
      </c>
      <c r="AK17" s="12">
        <f t="shared" si="491"/>
        <v>1072</v>
      </c>
      <c r="AL17" s="73">
        <f t="shared" si="491"/>
        <v>781.04</v>
      </c>
      <c r="AM17" s="73">
        <f t="shared" si="491"/>
        <v>1001</v>
      </c>
      <c r="AN17" s="73">
        <f t="shared" ref="AN17:AO17" si="494">SUM(AN18:AN20)</f>
        <v>0</v>
      </c>
      <c r="AO17" s="73">
        <f t="shared" si="494"/>
        <v>0</v>
      </c>
      <c r="AP17" s="73">
        <f>SUM(AP18:AP20)</f>
        <v>9472.9599999999991</v>
      </c>
      <c r="AQ17" s="73">
        <f t="shared" ref="AQ17:AU17" si="495">SUM(AQ18:AQ20)</f>
        <v>1872.96</v>
      </c>
      <c r="AR17" s="73">
        <f t="shared" si="495"/>
        <v>1576.32</v>
      </c>
      <c r="AS17" s="73">
        <f t="shared" ref="AS17" si="496">SUM(AS18:AS20)</f>
        <v>106500</v>
      </c>
      <c r="AT17" s="73">
        <f t="shared" si="495"/>
        <v>84739.08</v>
      </c>
      <c r="AU17" s="73">
        <f t="shared" si="495"/>
        <v>3158.46</v>
      </c>
      <c r="AV17" s="73">
        <f>SUM(AV18:AV20)</f>
        <v>74452.58</v>
      </c>
      <c r="AW17" s="73">
        <f>SUM(AW18:AW20)</f>
        <v>84115.53</v>
      </c>
      <c r="AX17" s="73">
        <f>SUM(AX18:AX20)</f>
        <v>95126.17</v>
      </c>
      <c r="AY17" s="73">
        <f t="shared" ref="AY17" si="497">SUM(AY18:AY20)</f>
        <v>116084</v>
      </c>
      <c r="AZ17" s="73">
        <f>SUM(AZ18:AZ20)</f>
        <v>184706.21</v>
      </c>
      <c r="BA17" s="73">
        <f t="shared" ref="BA17:BB17" si="498">SUM(BA18:BA20)</f>
        <v>157079.44</v>
      </c>
      <c r="BB17" s="73">
        <f t="shared" si="498"/>
        <v>126760</v>
      </c>
      <c r="BC17" s="73">
        <f t="shared" ref="BC17:BH17" si="499">SUM(BC18:BC20)</f>
        <v>170584.73</v>
      </c>
      <c r="BD17" s="73">
        <f t="shared" si="499"/>
        <v>92257.39</v>
      </c>
      <c r="BE17" s="73">
        <f t="shared" ref="BE17:BF17" si="500">SUM(BE18:BE20)</f>
        <v>55870.75</v>
      </c>
      <c r="BF17" s="73">
        <f t="shared" si="500"/>
        <v>46495.58</v>
      </c>
      <c r="BG17" s="73">
        <f t="shared" si="499"/>
        <v>43278.29</v>
      </c>
      <c r="BH17" s="73">
        <f t="shared" si="499"/>
        <v>66366</v>
      </c>
      <c r="BI17" s="73">
        <f>SUM(BI18:BI20)</f>
        <v>47114.29</v>
      </c>
      <c r="BJ17" s="73">
        <f>SUM(BJ18:BJ20)</f>
        <v>44820.409999999996</v>
      </c>
      <c r="BK17" s="73">
        <f t="shared" ref="BK17" si="501">SUM(BK18:BK20)</f>
        <v>100528</v>
      </c>
      <c r="BL17" s="73">
        <f>SUM(BL18:BL20)</f>
        <v>100528</v>
      </c>
      <c r="BM17" s="73">
        <f t="shared" ref="BM17:BP17" si="502">SUM(BM18:BM20)</f>
        <v>35700.400000000001</v>
      </c>
      <c r="BN17" s="73">
        <f t="shared" ref="BN17" si="503">SUM(BN18:BN20)</f>
        <v>5700</v>
      </c>
      <c r="BO17" s="73">
        <f t="shared" si="502"/>
        <v>5700</v>
      </c>
      <c r="BP17" s="73">
        <f t="shared" si="502"/>
        <v>2221.1000000000004</v>
      </c>
      <c r="BQ17" s="73">
        <f t="shared" ref="BQ17:BZ17" si="504">SUM(BQ18:BQ20)</f>
        <v>45304.63</v>
      </c>
      <c r="BR17" s="73">
        <f t="shared" ref="BR17" si="505">SUM(BR18:BR20)</f>
        <v>90468</v>
      </c>
      <c r="BS17" s="73">
        <f>SUM(BS18:BS20)</f>
        <v>93172.63</v>
      </c>
      <c r="BT17" s="73">
        <f t="shared" ref="BT17:BV17" si="506">SUM(BT18:BT20)</f>
        <v>65451.92</v>
      </c>
      <c r="BU17" s="73">
        <f t="shared" si="506"/>
        <v>66310.92</v>
      </c>
      <c r="BV17" s="73">
        <f t="shared" si="506"/>
        <v>63211.57</v>
      </c>
      <c r="BW17" s="73">
        <f t="shared" si="504"/>
        <v>33805</v>
      </c>
      <c r="BX17" s="73">
        <f t="shared" si="504"/>
        <v>33805</v>
      </c>
      <c r="BY17" s="73">
        <f t="shared" si="504"/>
        <v>32583.68</v>
      </c>
      <c r="BZ17" s="73">
        <f t="shared" si="504"/>
        <v>45238</v>
      </c>
      <c r="CA17" s="73">
        <f t="shared" ref="CA17:CB17" si="507">SUM(CA18:CA20)</f>
        <v>0</v>
      </c>
      <c r="CB17" s="73">
        <f t="shared" si="507"/>
        <v>0</v>
      </c>
      <c r="CC17" s="73">
        <f>SUM(CC18:CC20)</f>
        <v>5447.99</v>
      </c>
      <c r="CD17" s="73">
        <f>SUM(CD18:CD20)</f>
        <v>847.99</v>
      </c>
      <c r="CE17" s="73">
        <f>SUM(CE18:CE20)</f>
        <v>954.09</v>
      </c>
      <c r="CF17" s="73">
        <f t="shared" ref="CF17" si="508">SUM(CF18:CF20)</f>
        <v>4340</v>
      </c>
      <c r="CG17" s="73">
        <f>SUM(CG18:CG20)</f>
        <v>1040</v>
      </c>
      <c r="CH17" s="73">
        <f>SUM(CH18:CH20)</f>
        <v>1203.2</v>
      </c>
      <c r="CI17" s="73">
        <f>SUM(CI18:CI20)</f>
        <v>36311</v>
      </c>
      <c r="CJ17" s="73">
        <f>SUM(CJ18:CJ20)</f>
        <v>41436.76</v>
      </c>
      <c r="CK17" s="73">
        <f>SUM(CK18:CK20)</f>
        <v>50887.96</v>
      </c>
      <c r="CL17" s="73">
        <f t="shared" ref="CL17" si="509">SUM(CL18:CL20)</f>
        <v>37827</v>
      </c>
      <c r="CM17" s="73">
        <f>SUM(CM18:CM20)</f>
        <v>37827</v>
      </c>
      <c r="CN17" s="73">
        <f t="shared" ref="CN17:CO17" si="510">SUM(CN18:CN20)</f>
        <v>37200.43</v>
      </c>
      <c r="CO17" s="73">
        <f t="shared" si="510"/>
        <v>62202</v>
      </c>
      <c r="CP17" s="73">
        <f t="shared" ref="CP17:CU17" si="511">SUM(CP18:CP20)</f>
        <v>62202</v>
      </c>
      <c r="CQ17" s="73">
        <f>SUM(CQ18:CQ20)</f>
        <v>44328.17</v>
      </c>
      <c r="CR17" s="73">
        <f t="shared" ref="CR17" si="512">SUM(CR18:CR20)</f>
        <v>2865.05</v>
      </c>
      <c r="CS17" s="73">
        <f>SUM(CS18:CS20)</f>
        <v>2928</v>
      </c>
      <c r="CT17" s="73">
        <f t="shared" si="511"/>
        <v>1073.81</v>
      </c>
      <c r="CU17" s="73">
        <f t="shared" si="511"/>
        <v>3360</v>
      </c>
      <c r="CV17" s="73">
        <f>SUM(CV18:CV20)</f>
        <v>3360</v>
      </c>
      <c r="CW17" s="73">
        <f>SUM(CW18:CW20)</f>
        <v>1665.5700000000002</v>
      </c>
      <c r="CX17" s="73">
        <f t="shared" ref="CX17" si="513">SUM(CX18:CX20)</f>
        <v>44444</v>
      </c>
      <c r="CY17" s="73">
        <f>SUM(CY18:CY20)</f>
        <v>44444</v>
      </c>
      <c r="CZ17" s="73">
        <f t="shared" ref="CZ17:DI17" si="514">SUM(CZ18:CZ20)</f>
        <v>8098.58</v>
      </c>
      <c r="DA17" s="73">
        <f t="shared" ref="DA17" si="515">SUM(DA18:DA20)</f>
        <v>2180</v>
      </c>
      <c r="DB17" s="73">
        <f t="shared" si="514"/>
        <v>2180</v>
      </c>
      <c r="DC17" s="73">
        <f t="shared" si="514"/>
        <v>8859.19</v>
      </c>
      <c r="DD17" s="73">
        <f t="shared" si="514"/>
        <v>45189.86</v>
      </c>
      <c r="DE17" s="73">
        <f t="shared" ref="DE17:DF17" si="516">SUM(DE18:DE20)</f>
        <v>2024.24</v>
      </c>
      <c r="DF17" s="73">
        <f t="shared" si="516"/>
        <v>3785.59</v>
      </c>
      <c r="DG17" s="73">
        <f t="shared" ref="DG17" si="517">SUM(DG18:DG20)</f>
        <v>10234.120000000001</v>
      </c>
      <c r="DH17" s="73">
        <f t="shared" si="514"/>
        <v>10421.120000000001</v>
      </c>
      <c r="DI17" s="73">
        <f t="shared" si="514"/>
        <v>45388.95</v>
      </c>
      <c r="DJ17" s="73">
        <f t="shared" ref="DJ17:DP17" si="518">SUM(DJ18:DJ20)</f>
        <v>13231</v>
      </c>
      <c r="DK17" s="73">
        <f t="shared" si="518"/>
        <v>13231</v>
      </c>
      <c r="DL17" s="73">
        <f t="shared" si="518"/>
        <v>12603.18</v>
      </c>
      <c r="DM17" s="73">
        <f t="shared" si="518"/>
        <v>1357</v>
      </c>
      <c r="DN17" s="73">
        <f t="shared" ref="DN17:DO17" si="519">SUM(DN18:DN20)</f>
        <v>0</v>
      </c>
      <c r="DO17" s="73">
        <f t="shared" si="519"/>
        <v>0</v>
      </c>
      <c r="DP17" s="73">
        <f t="shared" si="518"/>
        <v>236.15</v>
      </c>
      <c r="DQ17" s="73">
        <f t="shared" ref="DQ17:DU17" si="520">SUM(DQ18:DQ20)</f>
        <v>36.15</v>
      </c>
      <c r="DR17" s="73">
        <f t="shared" si="520"/>
        <v>41.5</v>
      </c>
      <c r="DS17" s="73">
        <f t="shared" ref="DS17" si="521">SUM(DS18:DS20)</f>
        <v>123</v>
      </c>
      <c r="DT17" s="73">
        <f t="shared" si="520"/>
        <v>163</v>
      </c>
      <c r="DU17" s="73">
        <f t="shared" si="520"/>
        <v>75.180000000000007</v>
      </c>
      <c r="DV17" s="73">
        <f>SUM(DV18:DV20)</f>
        <v>146</v>
      </c>
      <c r="DW17" s="73">
        <f>SUM(DW18:DW20)</f>
        <v>66</v>
      </c>
      <c r="DX17" s="73">
        <f t="shared" ref="DX17:FG17" si="522">SUM(DX18:DX20)</f>
        <v>55.5</v>
      </c>
      <c r="DY17" s="73">
        <f t="shared" ref="DY17" si="523">SUM(DY18:DY20)</f>
        <v>122</v>
      </c>
      <c r="DZ17" s="73">
        <f t="shared" si="522"/>
        <v>122</v>
      </c>
      <c r="EA17" s="73">
        <f t="shared" ref="EA17:EB17" si="524">SUM(EA18:EA20)</f>
        <v>132.84</v>
      </c>
      <c r="EB17" s="73">
        <f t="shared" si="524"/>
        <v>137</v>
      </c>
      <c r="EC17" s="73">
        <f t="shared" ref="EC17:EH17" si="525">SUM(EC18:EC20)</f>
        <v>137</v>
      </c>
      <c r="ED17" s="73">
        <f t="shared" si="522"/>
        <v>146.13999999999999</v>
      </c>
      <c r="EE17" s="73">
        <f t="shared" ref="EE17" si="526">SUM(EE18:EE20)</f>
        <v>154.07</v>
      </c>
      <c r="EF17" s="73">
        <f t="shared" si="522"/>
        <v>158</v>
      </c>
      <c r="EG17" s="73">
        <f t="shared" si="525"/>
        <v>67.11</v>
      </c>
      <c r="EH17" s="73">
        <f t="shared" si="525"/>
        <v>173</v>
      </c>
      <c r="EI17" s="73">
        <f t="shared" ref="EI17:ER17" si="527">SUM(EI18:EI20)</f>
        <v>173</v>
      </c>
      <c r="EJ17" s="73">
        <f t="shared" si="527"/>
        <v>104.1</v>
      </c>
      <c r="EK17" s="73">
        <f t="shared" ref="EK17" si="528">SUM(EK18:EK20)</f>
        <v>152</v>
      </c>
      <c r="EL17" s="73">
        <f t="shared" si="527"/>
        <v>468</v>
      </c>
      <c r="EM17" s="73">
        <f t="shared" si="527"/>
        <v>1991.17</v>
      </c>
      <c r="EN17" s="73">
        <f t="shared" ref="EN17" si="529">SUM(EN18:EN20)</f>
        <v>550</v>
      </c>
      <c r="EO17" s="73">
        <f t="shared" si="527"/>
        <v>550</v>
      </c>
      <c r="EP17" s="73">
        <f t="shared" si="527"/>
        <v>233.77999999999997</v>
      </c>
      <c r="EQ17" s="73">
        <f t="shared" si="527"/>
        <v>344</v>
      </c>
      <c r="ER17" s="73">
        <f t="shared" si="527"/>
        <v>586.46</v>
      </c>
      <c r="ES17" s="73">
        <f t="shared" ref="ES17:FC17" si="530">SUM(ES18:ES20)</f>
        <v>1007.68</v>
      </c>
      <c r="ET17" s="73">
        <f t="shared" ref="ET17:EV17" si="531">SUM(ET18:ET20)</f>
        <v>550</v>
      </c>
      <c r="EU17" s="73">
        <f t="shared" si="531"/>
        <v>550</v>
      </c>
      <c r="EV17" s="73">
        <f t="shared" si="531"/>
        <v>1314.46</v>
      </c>
      <c r="EW17" s="73">
        <f t="shared" si="530"/>
        <v>1458</v>
      </c>
      <c r="EX17" s="73">
        <f t="shared" si="530"/>
        <v>1458</v>
      </c>
      <c r="EY17" s="73">
        <f t="shared" si="530"/>
        <v>312.40999999999997</v>
      </c>
      <c r="EZ17" s="73">
        <f t="shared" si="530"/>
        <v>634</v>
      </c>
      <c r="FA17" s="73">
        <f t="shared" ref="FA17:FB17" si="532">SUM(FA18:FA20)</f>
        <v>0</v>
      </c>
      <c r="FB17" s="73">
        <f t="shared" si="532"/>
        <v>0</v>
      </c>
      <c r="FC17" s="73">
        <f t="shared" si="530"/>
        <v>2361.5500000000002</v>
      </c>
      <c r="FD17" s="73">
        <f t="shared" si="522"/>
        <v>361.55</v>
      </c>
      <c r="FE17" s="73">
        <f t="shared" si="522"/>
        <v>414.82</v>
      </c>
      <c r="FF17" s="73">
        <f t="shared" ref="FF17" si="533">SUM(FF18:FF20)</f>
        <v>4488</v>
      </c>
      <c r="FG17" s="73">
        <f t="shared" si="522"/>
        <v>988</v>
      </c>
      <c r="FH17" s="73">
        <f t="shared" si="480"/>
        <v>752.03</v>
      </c>
      <c r="FI17" s="73">
        <f>SUM(FI18:FI20)</f>
        <v>1360</v>
      </c>
      <c r="FJ17" s="73">
        <f>SUM(FJ18:FJ20)</f>
        <v>560</v>
      </c>
      <c r="FK17" s="73">
        <f t="shared" ref="FK17:GT17" si="534">SUM(FK18:FK20)</f>
        <v>554.98</v>
      </c>
      <c r="FL17" s="73">
        <f t="shared" ref="FL17:FM17" si="535">SUM(FL18:FL20)</f>
        <v>1370</v>
      </c>
      <c r="FM17" s="73">
        <f t="shared" si="535"/>
        <v>1370</v>
      </c>
      <c r="FN17" s="73">
        <f>SUM(FN18:FN20)</f>
        <v>1328.4099999999999</v>
      </c>
      <c r="FO17" s="73">
        <f>SUM(FO18:FO20)</f>
        <v>1320</v>
      </c>
      <c r="FP17" s="73">
        <f>SUM(FP18:FP20)</f>
        <v>1320</v>
      </c>
      <c r="FQ17" s="73">
        <f t="shared" ref="FQ17:FS17" si="536">SUM(FQ18:FQ20)</f>
        <v>1461.46</v>
      </c>
      <c r="FR17" s="73">
        <f t="shared" ref="FR17" si="537">SUM(FR18:FR20)</f>
        <v>1490.6599999999999</v>
      </c>
      <c r="FS17" s="73">
        <f t="shared" si="536"/>
        <v>1530</v>
      </c>
      <c r="FT17" s="73">
        <f t="shared" ref="FT17:FU17" si="538">SUM(FT18:FT20)</f>
        <v>671.13000000000011</v>
      </c>
      <c r="FU17" s="73">
        <f t="shared" si="538"/>
        <v>43403</v>
      </c>
      <c r="FV17" s="73">
        <f t="shared" ref="FV17:GE17" si="539">SUM(FV18:FV20)</f>
        <v>43426.879999999997</v>
      </c>
      <c r="FW17" s="73">
        <f t="shared" si="539"/>
        <v>42487.88</v>
      </c>
      <c r="FX17" s="73">
        <f t="shared" ref="FX17" si="540">SUM(FX18:FX20)</f>
        <v>34140</v>
      </c>
      <c r="FY17" s="73">
        <f t="shared" si="539"/>
        <v>34140</v>
      </c>
      <c r="FZ17" s="73">
        <f t="shared" si="539"/>
        <v>63080.6</v>
      </c>
      <c r="GA17" s="73">
        <f t="shared" ref="GA17" si="541">SUM(GA18:GA20)</f>
        <v>1996</v>
      </c>
      <c r="GB17" s="73">
        <f t="shared" si="539"/>
        <v>1996</v>
      </c>
      <c r="GC17" s="73">
        <f t="shared" si="539"/>
        <v>467.53</v>
      </c>
      <c r="GD17" s="73">
        <f t="shared" si="539"/>
        <v>46067</v>
      </c>
      <c r="GE17" s="73">
        <f t="shared" si="539"/>
        <v>46188</v>
      </c>
      <c r="GF17" s="73">
        <f t="shared" ref="GF17:GP17" si="542">SUM(GF18:GF20)</f>
        <v>43580.63</v>
      </c>
      <c r="GG17" s="73">
        <f t="shared" ref="GG17" si="543">SUM(GG18:GG20)</f>
        <v>25947.8</v>
      </c>
      <c r="GH17" s="73">
        <f t="shared" ref="GH17:GI17" si="544">SUM(GH18:GH20)</f>
        <v>25947.8</v>
      </c>
      <c r="GI17" s="73">
        <f t="shared" si="544"/>
        <v>23521.81</v>
      </c>
      <c r="GJ17" s="73">
        <f t="shared" si="542"/>
        <v>5431</v>
      </c>
      <c r="GK17" s="73">
        <f t="shared" si="542"/>
        <v>5431</v>
      </c>
      <c r="GL17" s="73">
        <f t="shared" si="542"/>
        <v>781.04</v>
      </c>
      <c r="GM17" s="73">
        <f t="shared" si="542"/>
        <v>4762</v>
      </c>
      <c r="GN17" s="73">
        <f t="shared" ref="GN17:GO17" si="545">SUM(GN18:GN20)</f>
        <v>0</v>
      </c>
      <c r="GO17" s="73">
        <f t="shared" si="545"/>
        <v>0</v>
      </c>
      <c r="GP17" s="73">
        <f t="shared" si="542"/>
        <v>5469.97</v>
      </c>
      <c r="GQ17" s="73">
        <f t="shared" si="534"/>
        <v>20869.97</v>
      </c>
      <c r="GR17" s="73">
        <f t="shared" si="534"/>
        <v>18589.579999999998</v>
      </c>
      <c r="GS17" s="73">
        <f t="shared" ref="GS17" si="546">SUM(GS18:GS20)</f>
        <v>13067</v>
      </c>
      <c r="GT17" s="73">
        <f t="shared" si="534"/>
        <v>12767</v>
      </c>
      <c r="GU17" s="73">
        <f t="shared" si="480"/>
        <v>8389.69</v>
      </c>
      <c r="GV17" s="73">
        <f>SUM(GV18:GV20)</f>
        <v>15912</v>
      </c>
      <c r="GW17" s="73">
        <f>SUM(GW18:GW20)</f>
        <v>15912</v>
      </c>
      <c r="GX17" s="73">
        <f t="shared" ref="GX17:IG17" si="547">SUM(GX18:GX20)</f>
        <v>6894.53</v>
      </c>
      <c r="GY17" s="73">
        <f t="shared" ref="GY17" si="548">SUM(GY18:GY20)</f>
        <v>12080</v>
      </c>
      <c r="GZ17" s="73">
        <f t="shared" si="547"/>
        <v>12080</v>
      </c>
      <c r="HA17" s="73">
        <f t="shared" ref="HA17:HB17" si="549">SUM(HA18:HA20)</f>
        <v>6890.49</v>
      </c>
      <c r="HB17" s="73">
        <f t="shared" si="549"/>
        <v>10764</v>
      </c>
      <c r="HC17" s="73">
        <f t="shared" ref="HC17:HH17" si="550">SUM(HC18:HC20)</f>
        <v>10764</v>
      </c>
      <c r="HD17" s="73">
        <f t="shared" si="547"/>
        <v>8078.6200000000008</v>
      </c>
      <c r="HE17" s="73">
        <f t="shared" ref="HE17" si="551">SUM(HE18:HE20)</f>
        <v>10326.33</v>
      </c>
      <c r="HF17" s="73">
        <f t="shared" si="547"/>
        <v>10226</v>
      </c>
      <c r="HG17" s="73">
        <f t="shared" si="550"/>
        <v>4946.43</v>
      </c>
      <c r="HH17" s="73">
        <f t="shared" si="550"/>
        <v>55916</v>
      </c>
      <c r="HI17" s="73">
        <f t="shared" ref="HI17:HR17" si="552">SUM(HI18:HI20)</f>
        <v>77853.5</v>
      </c>
      <c r="HJ17" s="73">
        <f t="shared" si="552"/>
        <v>49474.649999999994</v>
      </c>
      <c r="HK17" s="73">
        <f t="shared" ref="HK17" si="553">SUM(HK18:HK20)</f>
        <v>16948</v>
      </c>
      <c r="HL17" s="73">
        <f t="shared" si="552"/>
        <v>16948</v>
      </c>
      <c r="HM17" s="73">
        <f t="shared" si="552"/>
        <v>19305.36</v>
      </c>
      <c r="HN17" s="73">
        <f t="shared" ref="HN17" si="554">SUM(HN18:HN20)</f>
        <v>27800</v>
      </c>
      <c r="HO17" s="73">
        <f t="shared" si="552"/>
        <v>25850</v>
      </c>
      <c r="HP17" s="73">
        <f t="shared" si="552"/>
        <v>4710.28</v>
      </c>
      <c r="HQ17" s="73">
        <f t="shared" si="552"/>
        <v>29489</v>
      </c>
      <c r="HR17" s="73">
        <f t="shared" si="552"/>
        <v>39390.39</v>
      </c>
      <c r="HS17" s="73">
        <f t="shared" ref="HS17:IC17" si="555">SUM(HS18:HS20)</f>
        <v>62065.29</v>
      </c>
      <c r="HT17" s="73">
        <f t="shared" ref="HT17" si="556">SUM(HT18:HT20)</f>
        <v>50922.33</v>
      </c>
      <c r="HU17" s="73">
        <f t="shared" ref="HU17:HV17" si="557">SUM(HU18:HU20)</f>
        <v>50922.33</v>
      </c>
      <c r="HV17" s="73">
        <f t="shared" si="557"/>
        <v>10131.549999999999</v>
      </c>
      <c r="HW17" s="73">
        <f t="shared" si="555"/>
        <v>56702</v>
      </c>
      <c r="HX17" s="73">
        <f t="shared" si="555"/>
        <v>56702</v>
      </c>
      <c r="HY17" s="73">
        <f t="shared" si="555"/>
        <v>47488.95</v>
      </c>
      <c r="HZ17" s="12">
        <f t="shared" si="555"/>
        <v>57658</v>
      </c>
      <c r="IA17" s="12">
        <f t="shared" ref="IA17:IB17" si="558">SUM(IA18:IA20)</f>
        <v>0</v>
      </c>
      <c r="IB17" s="12">
        <f t="shared" si="558"/>
        <v>0</v>
      </c>
      <c r="IC17" s="12">
        <f t="shared" si="555"/>
        <v>0</v>
      </c>
      <c r="ID17" s="12">
        <f t="shared" si="547"/>
        <v>660.5</v>
      </c>
      <c r="IE17" s="12">
        <f t="shared" si="547"/>
        <v>660.5</v>
      </c>
      <c r="IF17" s="12">
        <f t="shared" ref="IF17" si="559">SUM(IF18:IF20)</f>
        <v>500</v>
      </c>
      <c r="IG17" s="12">
        <f t="shared" si="547"/>
        <v>1000</v>
      </c>
      <c r="IH17" s="12">
        <f t="shared" si="480"/>
        <v>705.2</v>
      </c>
      <c r="II17" s="12">
        <f>SUM(II18:II20)</f>
        <v>500</v>
      </c>
      <c r="IJ17" s="12">
        <f>SUM(IJ18:IJ20)</f>
        <v>2000</v>
      </c>
      <c r="IK17" s="12">
        <f t="shared" ref="IK17:IS17" si="560">SUM(IK18:IK20)</f>
        <v>1591.47</v>
      </c>
      <c r="IL17" s="12">
        <f t="shared" ref="IL17" si="561">SUM(IL18:IL20)</f>
        <v>2000</v>
      </c>
      <c r="IM17" s="12">
        <f t="shared" si="560"/>
        <v>2000</v>
      </c>
      <c r="IN17" s="12">
        <f t="shared" ref="IN17:IO17" si="562">SUM(IN18:IN20)</f>
        <v>0</v>
      </c>
      <c r="IO17" s="12">
        <f t="shared" si="562"/>
        <v>1500</v>
      </c>
      <c r="IP17" s="12">
        <f t="shared" ref="IP17:IU17" si="563">SUM(IP18:IP20)</f>
        <v>1500</v>
      </c>
      <c r="IQ17" s="12">
        <f t="shared" si="560"/>
        <v>39542.720000000001</v>
      </c>
      <c r="IR17" s="12">
        <f t="shared" ref="IR17" si="564">SUM(IR18:IR20)</f>
        <v>3606.56</v>
      </c>
      <c r="IS17" s="12">
        <f t="shared" si="560"/>
        <v>1920</v>
      </c>
      <c r="IT17" s="12">
        <f t="shared" si="563"/>
        <v>17.27</v>
      </c>
      <c r="IU17" s="12">
        <f t="shared" si="563"/>
        <v>0</v>
      </c>
      <c r="IV17" s="12">
        <f t="shared" ref="IV17:JX17" si="565">SUM(IV18:IV20)</f>
        <v>45159.79</v>
      </c>
      <c r="IW17" s="12">
        <f t="shared" si="565"/>
        <v>46832.450000000004</v>
      </c>
      <c r="IX17" s="12">
        <f t="shared" ref="IX17" si="566">SUM(IX18:IX20)</f>
        <v>0</v>
      </c>
      <c r="IY17" s="12">
        <f t="shared" si="565"/>
        <v>1500</v>
      </c>
      <c r="IZ17" s="12">
        <f t="shared" si="565"/>
        <v>276.08000000000004</v>
      </c>
      <c r="JA17" s="12">
        <f t="shared" ref="JA17" si="567">SUM(JA18:JA20)</f>
        <v>2085050.3</v>
      </c>
      <c r="JB17" s="12">
        <f t="shared" si="565"/>
        <v>56754.92</v>
      </c>
      <c r="JC17" s="12">
        <f t="shared" si="565"/>
        <v>44619.53</v>
      </c>
      <c r="JD17" s="12">
        <f t="shared" ref="JD17:JK17" si="568">SUM(JD18:JD20)</f>
        <v>0</v>
      </c>
      <c r="JE17" s="12">
        <f t="shared" ref="JE17" si="569">SUM(JE18:JE20)</f>
        <v>0</v>
      </c>
      <c r="JF17" s="12">
        <f t="shared" si="568"/>
        <v>0</v>
      </c>
      <c r="JG17" s="12">
        <f t="shared" ref="JG17:JI17" si="570">SUM(JG18:JG20)</f>
        <v>0</v>
      </c>
      <c r="JH17" s="12">
        <f t="shared" si="570"/>
        <v>0</v>
      </c>
      <c r="JI17" s="12">
        <f t="shared" si="570"/>
        <v>0</v>
      </c>
      <c r="JJ17" s="12">
        <f t="shared" si="568"/>
        <v>0</v>
      </c>
      <c r="JK17" s="12">
        <f t="shared" si="568"/>
        <v>0</v>
      </c>
      <c r="JL17" s="12">
        <f t="shared" ref="JL17:JO17" si="571">SUM(JL18:JL20)</f>
        <v>0</v>
      </c>
      <c r="JM17" s="12">
        <f t="shared" ref="JM17:JN17" si="572">SUM(JM18:JM20)</f>
        <v>0</v>
      </c>
      <c r="JN17" s="12">
        <f t="shared" si="572"/>
        <v>0</v>
      </c>
      <c r="JO17" s="12">
        <f t="shared" si="571"/>
        <v>0</v>
      </c>
      <c r="JP17" s="12">
        <f t="shared" si="565"/>
        <v>24169.39</v>
      </c>
      <c r="JQ17" s="12">
        <f t="shared" ref="JQ17" si="573">SUM(JQ18:JQ20)</f>
        <v>24829.89</v>
      </c>
      <c r="JR17" s="12">
        <f t="shared" si="565"/>
        <v>22444.239999999998</v>
      </c>
      <c r="JS17" s="12">
        <f t="shared" si="565"/>
        <v>130129</v>
      </c>
      <c r="JT17" s="12">
        <f t="shared" ref="JT17" si="574">SUM(JT18:JT20)</f>
        <v>101608.08</v>
      </c>
      <c r="JU17" s="12">
        <f t="shared" si="565"/>
        <v>14960.59</v>
      </c>
      <c r="JV17" s="12">
        <f t="shared" si="565"/>
        <v>129945.58</v>
      </c>
      <c r="JW17" s="12">
        <f t="shared" ref="JW17" si="575">SUM(JW18:JW20)</f>
        <v>145354.29</v>
      </c>
      <c r="JX17" s="12">
        <f t="shared" si="565"/>
        <v>155610.07999999999</v>
      </c>
      <c r="JY17" s="12">
        <f t="shared" ref="JY17:JZ17" si="576">SUM(JY18:JY20)</f>
        <v>170431</v>
      </c>
      <c r="JZ17" s="12">
        <f t="shared" si="576"/>
        <v>239053.21</v>
      </c>
      <c r="KA17" s="12">
        <f t="shared" ref="KA17:KI17" si="577">SUM(KA18:KA20)</f>
        <v>203827.17</v>
      </c>
      <c r="KB17" s="12">
        <f t="shared" si="577"/>
        <v>203616</v>
      </c>
      <c r="KC17" s="12">
        <f t="shared" ref="KC17" si="578">SUM(KC18:KC20)</f>
        <v>247440.73</v>
      </c>
      <c r="KD17" s="12">
        <f t="shared" si="577"/>
        <v>187129.81</v>
      </c>
      <c r="KE17" s="12">
        <f t="shared" ref="KE17:KH17" si="579">SUM(KE18:KE20)</f>
        <v>75400.009999999995</v>
      </c>
      <c r="KF17" s="12">
        <f t="shared" ref="KF17" si="580">SUM(KF18:KF20)</f>
        <v>64379.58</v>
      </c>
      <c r="KG17" s="12">
        <f t="shared" si="579"/>
        <v>50658.049999999996</v>
      </c>
      <c r="KH17" s="12">
        <f t="shared" si="579"/>
        <v>170475</v>
      </c>
      <c r="KI17" s="12">
        <f t="shared" si="577"/>
        <v>218344.46</v>
      </c>
      <c r="KJ17" s="12">
        <f t="shared" ref="KJ17:KL17" si="581">SUM(KJ18:KJ20)</f>
        <v>186321.94</v>
      </c>
      <c r="KK17" s="12">
        <f t="shared" ref="KK17" si="582">SUM(KK18:KK20)</f>
        <v>197228</v>
      </c>
      <c r="KL17" s="12">
        <f t="shared" si="581"/>
        <v>199044</v>
      </c>
      <c r="KM17" s="12">
        <f t="shared" ref="KM17:KO17" si="583">SUM(KM18:KM20)</f>
        <v>134097.17000000001</v>
      </c>
      <c r="KN17" s="12">
        <f t="shared" ref="KN17" si="584">SUM(KN18:KN20)</f>
        <v>2124576.2999999998</v>
      </c>
      <c r="KO17" s="12">
        <f t="shared" si="583"/>
        <v>94330.92</v>
      </c>
      <c r="KP17" s="12">
        <f t="shared" ref="KP17" si="585">SUM(KP18:KP20)</f>
        <v>61695.93</v>
      </c>
      <c r="KQ17" s="12">
        <f t="shared" ref="KQ17" si="586">SUM(KQ18:KQ20)</f>
        <v>167354.49</v>
      </c>
      <c r="KR17" s="12">
        <f t="shared" ref="KR17:KS17" si="587">SUM(KR18:KR20)</f>
        <v>179973.25</v>
      </c>
      <c r="KS17" s="12">
        <f t="shared" si="587"/>
        <v>206135.78</v>
      </c>
      <c r="KT17" s="12">
        <f t="shared" ref="KT17:KU17" si="588">SUM(KT18:KT20)</f>
        <v>154106.16999999998</v>
      </c>
      <c r="KU17" s="12">
        <f t="shared" si="588"/>
        <v>155152.16999999998</v>
      </c>
      <c r="KV17" s="12">
        <f t="shared" ref="KV17:KW17" si="589">SUM(KV18:KV20)</f>
        <v>146525.89000000001</v>
      </c>
      <c r="KW17" s="12">
        <f t="shared" si="589"/>
        <v>111699</v>
      </c>
      <c r="KX17" s="12">
        <f t="shared" ref="KX17:LB17" si="590">SUM(KX18:KX20)</f>
        <v>111699</v>
      </c>
      <c r="KY17" s="12">
        <f t="shared" si="590"/>
        <v>94550.3</v>
      </c>
      <c r="KZ17" s="12">
        <f t="shared" si="590"/>
        <v>110650</v>
      </c>
      <c r="LA17" s="12">
        <f t="shared" si="590"/>
        <v>0</v>
      </c>
      <c r="LB17" s="12">
        <f t="shared" si="590"/>
        <v>0</v>
      </c>
    </row>
    <row r="18" spans="1:314" x14ac:dyDescent="0.25">
      <c r="A18" s="5">
        <v>1501</v>
      </c>
      <c r="B18" s="9" t="s">
        <v>7</v>
      </c>
      <c r="C18" s="13">
        <v>180.77</v>
      </c>
      <c r="D18" s="13">
        <v>180.77</v>
      </c>
      <c r="E18" s="13">
        <v>207.43</v>
      </c>
      <c r="F18" s="13">
        <v>189</v>
      </c>
      <c r="G18" s="13">
        <v>489</v>
      </c>
      <c r="H18" s="13">
        <v>273.8</v>
      </c>
      <c r="I18" s="13">
        <v>544</v>
      </c>
      <c r="J18" s="13">
        <v>544</v>
      </c>
      <c r="K18" s="13">
        <v>299.07</v>
      </c>
      <c r="L18" s="13">
        <v>300</v>
      </c>
      <c r="M18" s="13">
        <v>300</v>
      </c>
      <c r="N18" s="13">
        <v>413.63</v>
      </c>
      <c r="O18" s="13">
        <v>312</v>
      </c>
      <c r="P18" s="13">
        <v>312</v>
      </c>
      <c r="Q18" s="13">
        <v>558.08000000000004</v>
      </c>
      <c r="R18" s="13">
        <v>312</v>
      </c>
      <c r="S18" s="13">
        <v>312</v>
      </c>
      <c r="T18" s="13">
        <v>552.30999999999995</v>
      </c>
      <c r="U18" s="13">
        <v>312</v>
      </c>
      <c r="V18" s="13">
        <v>312</v>
      </c>
      <c r="W18" s="13">
        <v>128.76</v>
      </c>
      <c r="X18" s="13">
        <v>260</v>
      </c>
      <c r="Y18" s="13">
        <v>260</v>
      </c>
      <c r="Z18" s="13">
        <v>155.15</v>
      </c>
      <c r="AA18" s="13">
        <v>300</v>
      </c>
      <c r="AB18" s="13">
        <v>300</v>
      </c>
      <c r="AC18" s="13">
        <v>215.57</v>
      </c>
      <c r="AD18" s="13">
        <v>100</v>
      </c>
      <c r="AE18" s="13">
        <v>300</v>
      </c>
      <c r="AF18" s="13">
        <v>418.67</v>
      </c>
      <c r="AG18" s="13">
        <v>109</v>
      </c>
      <c r="AH18" s="13">
        <v>109</v>
      </c>
      <c r="AI18" s="58">
        <v>364.16</v>
      </c>
      <c r="AJ18" s="13">
        <v>200</v>
      </c>
      <c r="AK18" s="64">
        <v>200</v>
      </c>
      <c r="AL18" s="72">
        <v>203.74</v>
      </c>
      <c r="AM18" s="71">
        <v>200</v>
      </c>
      <c r="AN18" s="71"/>
      <c r="AO18" s="71"/>
      <c r="AP18" s="71">
        <v>1872.96</v>
      </c>
      <c r="AQ18" s="71">
        <v>1872.96</v>
      </c>
      <c r="AR18" s="71">
        <v>1576.32</v>
      </c>
      <c r="AS18" s="71">
        <v>2200</v>
      </c>
      <c r="AT18" s="71">
        <v>1500</v>
      </c>
      <c r="AU18" s="71">
        <v>1277.68</v>
      </c>
      <c r="AV18" s="71">
        <v>1972</v>
      </c>
      <c r="AW18" s="71">
        <v>1972</v>
      </c>
      <c r="AX18" s="71">
        <v>1395.71</v>
      </c>
      <c r="AY18" s="71">
        <v>2300</v>
      </c>
      <c r="AZ18" s="71">
        <v>2300</v>
      </c>
      <c r="BA18" s="71">
        <v>1930.31</v>
      </c>
      <c r="BB18" s="71">
        <v>2256</v>
      </c>
      <c r="BC18" s="71">
        <v>2256</v>
      </c>
      <c r="BD18" s="71">
        <v>2604.41</v>
      </c>
      <c r="BE18" s="71">
        <v>2256</v>
      </c>
      <c r="BF18" s="71">
        <v>2256</v>
      </c>
      <c r="BG18" s="71">
        <v>2577.4499999999998</v>
      </c>
      <c r="BH18" s="71">
        <v>2256</v>
      </c>
      <c r="BI18" s="71">
        <v>2256</v>
      </c>
      <c r="BJ18" s="71">
        <v>600.88</v>
      </c>
      <c r="BK18" s="71">
        <v>2000</v>
      </c>
      <c r="BL18" s="71">
        <v>2000</v>
      </c>
      <c r="BM18" s="71">
        <v>592.55999999999995</v>
      </c>
      <c r="BN18" s="71">
        <v>2130</v>
      </c>
      <c r="BO18" s="71">
        <v>2130</v>
      </c>
      <c r="BP18" s="71">
        <v>819.1</v>
      </c>
      <c r="BQ18" s="71">
        <v>200</v>
      </c>
      <c r="BR18" s="71">
        <v>1000</v>
      </c>
      <c r="BS18" s="71">
        <v>1591.08</v>
      </c>
      <c r="BT18" s="71">
        <v>141</v>
      </c>
      <c r="BU18" s="71">
        <v>1000</v>
      </c>
      <c r="BV18" s="71">
        <v>1658.89</v>
      </c>
      <c r="BW18" s="71">
        <v>200</v>
      </c>
      <c r="BX18" s="71">
        <v>200</v>
      </c>
      <c r="BY18" s="72">
        <v>896.31</v>
      </c>
      <c r="BZ18" s="71">
        <v>200</v>
      </c>
      <c r="CA18" s="71"/>
      <c r="CB18" s="71"/>
      <c r="CC18" s="71">
        <v>847.99</v>
      </c>
      <c r="CD18" s="71">
        <v>847.99</v>
      </c>
      <c r="CE18" s="71">
        <v>954.09</v>
      </c>
      <c r="CF18" s="71">
        <v>2700</v>
      </c>
      <c r="CG18" s="71">
        <v>600</v>
      </c>
      <c r="CH18" s="71">
        <v>486.71</v>
      </c>
      <c r="CI18" s="71">
        <v>1906</v>
      </c>
      <c r="CJ18" s="71">
        <v>1906</v>
      </c>
      <c r="CK18" s="71">
        <v>531.70000000000005</v>
      </c>
      <c r="CL18" s="71">
        <v>1600</v>
      </c>
      <c r="CM18" s="71">
        <v>1600</v>
      </c>
      <c r="CN18" s="71">
        <v>735.35</v>
      </c>
      <c r="CO18" s="71">
        <v>1588</v>
      </c>
      <c r="CP18" s="71">
        <v>1588</v>
      </c>
      <c r="CQ18" s="71">
        <v>1236.05</v>
      </c>
      <c r="CR18" s="71">
        <v>1488</v>
      </c>
      <c r="CS18" s="71">
        <v>1488</v>
      </c>
      <c r="CT18" s="71">
        <v>981.9</v>
      </c>
      <c r="CU18" s="71">
        <v>1680</v>
      </c>
      <c r="CV18" s="71">
        <v>1680</v>
      </c>
      <c r="CW18" s="71">
        <v>228.9</v>
      </c>
      <c r="CX18" s="71">
        <v>1100</v>
      </c>
      <c r="CY18" s="71">
        <v>1100</v>
      </c>
      <c r="CZ18" s="71">
        <v>225.74</v>
      </c>
      <c r="DA18" s="71">
        <v>770</v>
      </c>
      <c r="DB18" s="71">
        <v>770</v>
      </c>
      <c r="DC18" s="71">
        <v>423.96</v>
      </c>
      <c r="DD18" s="71">
        <v>200</v>
      </c>
      <c r="DE18" s="71">
        <v>500</v>
      </c>
      <c r="DF18" s="71">
        <v>627.66</v>
      </c>
      <c r="DG18" s="71">
        <v>213</v>
      </c>
      <c r="DH18" s="71">
        <v>400</v>
      </c>
      <c r="DI18" s="71">
        <v>525.99</v>
      </c>
      <c r="DJ18" s="71">
        <v>250</v>
      </c>
      <c r="DK18" s="71">
        <v>250</v>
      </c>
      <c r="DL18" s="72">
        <v>305.58999999999997</v>
      </c>
      <c r="DM18" s="71">
        <v>200</v>
      </c>
      <c r="DN18" s="71"/>
      <c r="DO18" s="71"/>
      <c r="DP18" s="71">
        <v>36.15</v>
      </c>
      <c r="DQ18" s="71">
        <v>36.15</v>
      </c>
      <c r="DR18" s="71">
        <v>41.5</v>
      </c>
      <c r="DS18" s="71">
        <v>21</v>
      </c>
      <c r="DT18" s="71">
        <v>61</v>
      </c>
      <c r="DU18" s="71">
        <v>30.4</v>
      </c>
      <c r="DV18" s="71">
        <v>66</v>
      </c>
      <c r="DW18" s="71">
        <v>66</v>
      </c>
      <c r="DX18" s="71">
        <v>33.229999999999997</v>
      </c>
      <c r="DY18" s="71">
        <v>50</v>
      </c>
      <c r="DZ18" s="71">
        <v>50</v>
      </c>
      <c r="EA18" s="71">
        <v>45.96</v>
      </c>
      <c r="EB18" s="71">
        <v>68</v>
      </c>
      <c r="EC18" s="71">
        <v>68</v>
      </c>
      <c r="ED18" s="71">
        <v>62.01</v>
      </c>
      <c r="EE18" s="71">
        <v>68</v>
      </c>
      <c r="EF18" s="71">
        <v>68</v>
      </c>
      <c r="EG18" s="71">
        <v>61.37</v>
      </c>
      <c r="EH18" s="71">
        <v>68</v>
      </c>
      <c r="EI18" s="71">
        <v>68</v>
      </c>
      <c r="EJ18" s="71">
        <v>14.3</v>
      </c>
      <c r="EK18" s="71">
        <v>68</v>
      </c>
      <c r="EL18" s="71">
        <v>68</v>
      </c>
      <c r="EM18" s="71">
        <v>28.22</v>
      </c>
      <c r="EN18" s="71">
        <v>150</v>
      </c>
      <c r="EO18" s="71">
        <v>150</v>
      </c>
      <c r="EP18" s="71">
        <v>86.21</v>
      </c>
      <c r="EQ18" s="71">
        <v>0</v>
      </c>
      <c r="ER18" s="71">
        <v>180</v>
      </c>
      <c r="ES18" s="71">
        <v>165.56</v>
      </c>
      <c r="ET18" s="71">
        <v>154</v>
      </c>
      <c r="EU18" s="71">
        <v>154</v>
      </c>
      <c r="EV18" s="71">
        <v>161.84</v>
      </c>
      <c r="EW18" s="71">
        <v>150</v>
      </c>
      <c r="EX18" s="71">
        <v>150</v>
      </c>
      <c r="EY18" s="72">
        <v>81.489999999999995</v>
      </c>
      <c r="EZ18" s="71">
        <v>100</v>
      </c>
      <c r="FA18" s="71"/>
      <c r="FB18" s="71"/>
      <c r="FC18" s="71">
        <v>361.55</v>
      </c>
      <c r="FD18" s="71">
        <v>361.55</v>
      </c>
      <c r="FE18" s="71">
        <v>414.82</v>
      </c>
      <c r="FF18" s="71">
        <v>3463</v>
      </c>
      <c r="FG18" s="71">
        <v>463</v>
      </c>
      <c r="FH18" s="71">
        <v>304.22000000000003</v>
      </c>
      <c r="FI18" s="71">
        <v>560</v>
      </c>
      <c r="FJ18" s="71">
        <v>560</v>
      </c>
      <c r="FK18" s="71">
        <v>332.32</v>
      </c>
      <c r="FL18" s="71">
        <v>650</v>
      </c>
      <c r="FM18" s="71">
        <v>650</v>
      </c>
      <c r="FN18" s="71">
        <v>459.61</v>
      </c>
      <c r="FO18" s="71">
        <v>630</v>
      </c>
      <c r="FP18" s="71">
        <v>630</v>
      </c>
      <c r="FQ18" s="71">
        <v>620.11</v>
      </c>
      <c r="FR18" s="71">
        <v>630</v>
      </c>
      <c r="FS18" s="71">
        <v>630</v>
      </c>
      <c r="FT18" s="71">
        <v>613.69000000000005</v>
      </c>
      <c r="FU18" s="71">
        <v>930</v>
      </c>
      <c r="FV18" s="71">
        <v>930</v>
      </c>
      <c r="FW18" s="71">
        <v>143.07</v>
      </c>
      <c r="FX18" s="71">
        <v>1000</v>
      </c>
      <c r="FY18" s="71">
        <v>1000</v>
      </c>
      <c r="FZ18" s="71">
        <v>141.09</v>
      </c>
      <c r="GA18" s="71">
        <v>1244</v>
      </c>
      <c r="GB18" s="71">
        <v>1244</v>
      </c>
      <c r="GC18" s="71">
        <v>172.38</v>
      </c>
      <c r="GD18" s="71">
        <v>3000</v>
      </c>
      <c r="GE18" s="71">
        <v>3000</v>
      </c>
      <c r="GF18" s="71">
        <v>335.84</v>
      </c>
      <c r="GG18" s="71">
        <v>4459</v>
      </c>
      <c r="GH18" s="71">
        <v>4459</v>
      </c>
      <c r="GI18" s="71">
        <v>364.16</v>
      </c>
      <c r="GJ18" s="71">
        <v>4450</v>
      </c>
      <c r="GK18" s="71">
        <v>4450</v>
      </c>
      <c r="GL18" s="72">
        <v>203.74</v>
      </c>
      <c r="GM18" s="71">
        <v>4050</v>
      </c>
      <c r="GN18" s="71"/>
      <c r="GO18" s="71"/>
      <c r="GP18" s="71">
        <v>869.97</v>
      </c>
      <c r="GQ18" s="71">
        <v>869.97</v>
      </c>
      <c r="GR18" s="71">
        <v>954.03</v>
      </c>
      <c r="GS18" s="71">
        <v>1062</v>
      </c>
      <c r="GT18" s="71">
        <v>762</v>
      </c>
      <c r="GU18" s="71">
        <v>669.24</v>
      </c>
      <c r="GV18" s="71">
        <v>652</v>
      </c>
      <c r="GW18" s="71">
        <v>652</v>
      </c>
      <c r="GX18" s="71">
        <v>731.03</v>
      </c>
      <c r="GY18" s="71">
        <v>700</v>
      </c>
      <c r="GZ18" s="71">
        <v>700</v>
      </c>
      <c r="HA18" s="71">
        <v>1011.11</v>
      </c>
      <c r="HB18" s="71">
        <v>646</v>
      </c>
      <c r="HC18" s="71">
        <v>646</v>
      </c>
      <c r="HD18" s="71">
        <v>1364.24</v>
      </c>
      <c r="HE18" s="71">
        <v>646</v>
      </c>
      <c r="HF18" s="71">
        <v>646</v>
      </c>
      <c r="HG18" s="71">
        <v>1350.05</v>
      </c>
      <c r="HH18" s="71">
        <v>646</v>
      </c>
      <c r="HI18" s="71">
        <v>646</v>
      </c>
      <c r="HJ18" s="71">
        <v>314.74</v>
      </c>
      <c r="HK18" s="71">
        <v>500</v>
      </c>
      <c r="HL18" s="71">
        <v>500</v>
      </c>
      <c r="HM18" s="71">
        <v>268.07</v>
      </c>
      <c r="HN18" s="71">
        <v>850</v>
      </c>
      <c r="HO18" s="71">
        <v>850</v>
      </c>
      <c r="HP18" s="71">
        <v>538.9</v>
      </c>
      <c r="HQ18" s="71">
        <v>100</v>
      </c>
      <c r="HR18" s="71">
        <v>1000</v>
      </c>
      <c r="HS18" s="71">
        <v>1040.25</v>
      </c>
      <c r="HT18" s="71">
        <v>124</v>
      </c>
      <c r="HU18" s="71">
        <v>124</v>
      </c>
      <c r="HV18" s="71">
        <v>971.01</v>
      </c>
      <c r="HW18" s="71">
        <v>100</v>
      </c>
      <c r="HX18" s="71">
        <v>100</v>
      </c>
      <c r="HY18" s="72">
        <v>346.33</v>
      </c>
      <c r="HZ18" s="66">
        <v>100</v>
      </c>
      <c r="IA18" s="13"/>
      <c r="IB18" s="13"/>
      <c r="IC18" s="13">
        <v>0</v>
      </c>
      <c r="ID18" s="13">
        <v>498.5</v>
      </c>
      <c r="IE18" s="13">
        <v>498.5</v>
      </c>
      <c r="IF18" s="13">
        <v>500</v>
      </c>
      <c r="IG18" s="13">
        <v>0</v>
      </c>
      <c r="IH18" s="13">
        <v>0</v>
      </c>
      <c r="II18" s="13">
        <v>0</v>
      </c>
      <c r="IJ18" s="13">
        <v>0</v>
      </c>
      <c r="IK18" s="13">
        <v>0</v>
      </c>
      <c r="IL18" s="13">
        <v>0</v>
      </c>
      <c r="IM18" s="13">
        <v>0</v>
      </c>
      <c r="IN18" s="13">
        <v>0</v>
      </c>
      <c r="IO18" s="13">
        <v>0</v>
      </c>
      <c r="IP18" s="13">
        <v>0</v>
      </c>
      <c r="IQ18" s="13">
        <v>0</v>
      </c>
      <c r="IR18" s="13">
        <v>0</v>
      </c>
      <c r="IS18" s="13">
        <v>20</v>
      </c>
      <c r="IT18" s="13">
        <v>17.27</v>
      </c>
      <c r="IU18" s="13">
        <v>0</v>
      </c>
      <c r="IV18" s="13">
        <v>0</v>
      </c>
      <c r="IW18" s="13">
        <v>0</v>
      </c>
      <c r="IX18" s="13">
        <v>0</v>
      </c>
      <c r="IY18" s="13">
        <v>0</v>
      </c>
      <c r="IZ18" s="13">
        <v>0</v>
      </c>
      <c r="JA18" s="13">
        <v>0</v>
      </c>
      <c r="JB18" s="13">
        <v>0</v>
      </c>
      <c r="JC18" s="13">
        <v>0</v>
      </c>
      <c r="JD18" s="13">
        <v>0</v>
      </c>
      <c r="JE18" s="13">
        <v>0</v>
      </c>
      <c r="JF18" s="13">
        <v>0</v>
      </c>
      <c r="JG18" s="13">
        <v>0</v>
      </c>
      <c r="JH18" s="13">
        <v>0</v>
      </c>
      <c r="JI18" s="13">
        <v>0</v>
      </c>
      <c r="JJ18" s="13">
        <v>0</v>
      </c>
      <c r="JK18" s="13">
        <v>0</v>
      </c>
      <c r="JL18" s="13"/>
      <c r="JM18" s="13">
        <v>0</v>
      </c>
      <c r="JN18" s="13"/>
      <c r="JO18" s="13"/>
      <c r="JP18" s="13">
        <f t="shared" ref="JP18:JY20" si="591">C18+CC18+AP18+DP18+FC18+GP18+IC18</f>
        <v>4169.3900000000003</v>
      </c>
      <c r="JQ18" s="13">
        <f t="shared" si="591"/>
        <v>4667.8900000000003</v>
      </c>
      <c r="JR18" s="13">
        <f t="shared" si="591"/>
        <v>4646.6900000000005</v>
      </c>
      <c r="JS18" s="13">
        <f t="shared" si="591"/>
        <v>10135</v>
      </c>
      <c r="JT18" s="13">
        <f t="shared" si="591"/>
        <v>3875</v>
      </c>
      <c r="JU18" s="13">
        <f t="shared" si="591"/>
        <v>3042.05</v>
      </c>
      <c r="JV18" s="13">
        <f t="shared" si="591"/>
        <v>5700</v>
      </c>
      <c r="JW18" s="13">
        <f t="shared" si="591"/>
        <v>5700</v>
      </c>
      <c r="JX18" s="13">
        <f t="shared" si="591"/>
        <v>3323.0600000000004</v>
      </c>
      <c r="JY18" s="13">
        <f t="shared" si="591"/>
        <v>5600</v>
      </c>
      <c r="JZ18" s="13">
        <f t="shared" ref="JZ18:KI20" si="592">M18+CM18+AZ18+DZ18+FM18+GZ18+IM18</f>
        <v>5600</v>
      </c>
      <c r="KA18" s="13">
        <f t="shared" si="592"/>
        <v>4595.97</v>
      </c>
      <c r="KB18" s="13">
        <f t="shared" si="592"/>
        <v>5500</v>
      </c>
      <c r="KC18" s="13">
        <f t="shared" si="592"/>
        <v>5500</v>
      </c>
      <c r="KD18" s="13">
        <f t="shared" si="592"/>
        <v>6444.9</v>
      </c>
      <c r="KE18" s="13">
        <f t="shared" si="592"/>
        <v>5400</v>
      </c>
      <c r="KF18" s="13">
        <f t="shared" si="592"/>
        <v>5420</v>
      </c>
      <c r="KG18" s="13">
        <f t="shared" si="592"/>
        <v>6154.04</v>
      </c>
      <c r="KH18" s="13">
        <f t="shared" si="592"/>
        <v>5892</v>
      </c>
      <c r="KI18" s="13">
        <f t="shared" si="592"/>
        <v>5892</v>
      </c>
      <c r="KJ18" s="13">
        <f t="shared" ref="KJ18:KL20" si="593">W18+CW18+BJ18+EJ18+FW18+HJ18+IW18</f>
        <v>1430.6499999999999</v>
      </c>
      <c r="KK18" s="13">
        <f t="shared" si="593"/>
        <v>4928</v>
      </c>
      <c r="KL18" s="13">
        <f t="shared" si="593"/>
        <v>4928</v>
      </c>
      <c r="KM18" s="13">
        <f t="shared" ref="KM18:KX20" si="594">Z18+BM18+CZ18+EM18+FZ18+HM18+IZ18</f>
        <v>1410.83</v>
      </c>
      <c r="KN18" s="13">
        <f t="shared" si="594"/>
        <v>5444</v>
      </c>
      <c r="KO18" s="13">
        <f t="shared" si="594"/>
        <v>5444</v>
      </c>
      <c r="KP18" s="13">
        <f t="shared" si="594"/>
        <v>2256.1200000000003</v>
      </c>
      <c r="KQ18" s="13">
        <f t="shared" si="594"/>
        <v>3600</v>
      </c>
      <c r="KR18" s="13">
        <f t="shared" si="594"/>
        <v>5980</v>
      </c>
      <c r="KS18" s="13">
        <f t="shared" si="594"/>
        <v>4179.0599999999995</v>
      </c>
      <c r="KT18" s="13">
        <f t="shared" si="594"/>
        <v>5200</v>
      </c>
      <c r="KU18" s="13">
        <f t="shared" si="594"/>
        <v>6246</v>
      </c>
      <c r="KV18" s="13">
        <f t="shared" si="594"/>
        <v>4046.05</v>
      </c>
      <c r="KW18" s="13">
        <f t="shared" si="594"/>
        <v>5350</v>
      </c>
      <c r="KX18" s="13">
        <f t="shared" si="594"/>
        <v>5350</v>
      </c>
      <c r="KY18" s="13">
        <f t="shared" ref="KY18:LB20" si="595">AL18+BY18+DL18+EY18+GL18+HY18+JL18</f>
        <v>2037.1999999999998</v>
      </c>
      <c r="KZ18" s="13">
        <f t="shared" si="595"/>
        <v>4850</v>
      </c>
      <c r="LA18" s="13">
        <f t="shared" si="595"/>
        <v>0</v>
      </c>
      <c r="LB18" s="13">
        <f t="shared" si="595"/>
        <v>0</v>
      </c>
    </row>
    <row r="19" spans="1:314" x14ac:dyDescent="0.25">
      <c r="A19" s="5">
        <v>1502</v>
      </c>
      <c r="B19" s="9" t="s">
        <v>251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31.48</v>
      </c>
      <c r="R19" s="13">
        <v>0</v>
      </c>
      <c r="S19" s="13">
        <v>0</v>
      </c>
      <c r="T19" s="13">
        <v>34.4</v>
      </c>
      <c r="U19" s="13">
        <v>0</v>
      </c>
      <c r="V19" s="13">
        <v>0</v>
      </c>
      <c r="W19" s="13">
        <v>30.92</v>
      </c>
      <c r="X19" s="13">
        <v>0</v>
      </c>
      <c r="Y19" s="13">
        <v>0</v>
      </c>
      <c r="Z19" s="13">
        <v>4562.5</v>
      </c>
      <c r="AA19" s="13">
        <v>0</v>
      </c>
      <c r="AB19" s="13">
        <v>0</v>
      </c>
      <c r="AC19" s="13">
        <v>99.66</v>
      </c>
      <c r="AD19" s="13">
        <v>0</v>
      </c>
      <c r="AE19" s="13">
        <v>156.16</v>
      </c>
      <c r="AF19" s="13">
        <v>386.4</v>
      </c>
      <c r="AG19" s="13">
        <v>0</v>
      </c>
      <c r="AH19" s="13">
        <v>0</v>
      </c>
      <c r="AI19" s="59">
        <v>1869.85</v>
      </c>
      <c r="AJ19" s="13">
        <v>0</v>
      </c>
      <c r="AK19" s="64">
        <v>0</v>
      </c>
      <c r="AL19" s="72">
        <v>74.650000000000006</v>
      </c>
      <c r="AM19" s="71">
        <v>0</v>
      </c>
      <c r="AN19" s="71"/>
      <c r="AO19" s="71"/>
      <c r="AP19" s="71">
        <v>0</v>
      </c>
      <c r="AQ19" s="71">
        <v>0</v>
      </c>
      <c r="AR19" s="71">
        <v>0</v>
      </c>
      <c r="AS19" s="71">
        <v>100000</v>
      </c>
      <c r="AT19" s="71">
        <v>81939.08</v>
      </c>
      <c r="AU19" s="71">
        <v>0</v>
      </c>
      <c r="AV19" s="71">
        <v>69120.58</v>
      </c>
      <c r="AW19" s="71">
        <v>82143.53</v>
      </c>
      <c r="AX19" s="71">
        <v>92795.28</v>
      </c>
      <c r="AY19" s="71">
        <v>110760</v>
      </c>
      <c r="AZ19" s="71">
        <v>179382.21</v>
      </c>
      <c r="BA19" s="71">
        <v>151500.16</v>
      </c>
      <c r="BB19" s="71">
        <v>121606</v>
      </c>
      <c r="BC19" s="71">
        <v>165430.73000000001</v>
      </c>
      <c r="BD19" s="71">
        <v>86266.19</v>
      </c>
      <c r="BE19" s="71">
        <v>50000</v>
      </c>
      <c r="BF19" s="71">
        <v>40459.58</v>
      </c>
      <c r="BG19" s="71">
        <v>40620.120000000003</v>
      </c>
      <c r="BH19" s="71">
        <v>59700</v>
      </c>
      <c r="BI19" s="71">
        <v>40448.29</v>
      </c>
      <c r="BJ19" s="71">
        <v>40592.58</v>
      </c>
      <c r="BK19" s="71">
        <v>95000</v>
      </c>
      <c r="BL19" s="71">
        <v>95000</v>
      </c>
      <c r="BM19" s="71">
        <v>31192.5</v>
      </c>
      <c r="BN19" s="71">
        <v>0</v>
      </c>
      <c r="BO19" s="71">
        <v>0</v>
      </c>
      <c r="BP19" s="71">
        <v>378.72</v>
      </c>
      <c r="BQ19" s="71">
        <v>41836.629999999997</v>
      </c>
      <c r="BR19" s="71">
        <v>86200</v>
      </c>
      <c r="BS19" s="71">
        <v>85049.82</v>
      </c>
      <c r="BT19" s="71">
        <v>61251.92</v>
      </c>
      <c r="BU19" s="71">
        <v>61251.92</v>
      </c>
      <c r="BV19" s="71">
        <v>58256.54</v>
      </c>
      <c r="BW19" s="71">
        <v>29463</v>
      </c>
      <c r="BX19" s="71">
        <v>29463</v>
      </c>
      <c r="BY19" s="72">
        <v>29475.71</v>
      </c>
      <c r="BZ19" s="71">
        <v>41300</v>
      </c>
      <c r="CA19" s="71"/>
      <c r="CB19" s="71"/>
      <c r="CC19" s="71">
        <v>0</v>
      </c>
      <c r="CD19" s="71">
        <v>0</v>
      </c>
      <c r="CE19" s="71">
        <v>0</v>
      </c>
      <c r="CF19" s="71">
        <v>0</v>
      </c>
      <c r="CG19" s="71">
        <v>0</v>
      </c>
      <c r="CH19" s="71">
        <v>0</v>
      </c>
      <c r="CI19" s="71">
        <v>33125</v>
      </c>
      <c r="CJ19" s="71">
        <v>38250.76</v>
      </c>
      <c r="CK19" s="71">
        <v>50000</v>
      </c>
      <c r="CL19" s="71">
        <v>35075</v>
      </c>
      <c r="CM19" s="71">
        <v>35075</v>
      </c>
      <c r="CN19" s="71">
        <v>35075</v>
      </c>
      <c r="CO19" s="71">
        <v>59510</v>
      </c>
      <c r="CP19" s="71">
        <v>59510</v>
      </c>
      <c r="CQ19" s="71">
        <v>41801.919999999998</v>
      </c>
      <c r="CR19" s="71">
        <v>0</v>
      </c>
      <c r="CS19" s="71">
        <v>0</v>
      </c>
      <c r="CT19" s="71">
        <v>61.16</v>
      </c>
      <c r="CU19" s="71">
        <v>0</v>
      </c>
      <c r="CV19" s="71">
        <v>0</v>
      </c>
      <c r="CW19" s="71">
        <v>54.97</v>
      </c>
      <c r="CX19" s="71">
        <v>42000</v>
      </c>
      <c r="CY19" s="71">
        <v>42000</v>
      </c>
      <c r="CZ19" s="71">
        <v>6636.4</v>
      </c>
      <c r="DA19" s="71">
        <v>0</v>
      </c>
      <c r="DB19" s="71">
        <v>0</v>
      </c>
      <c r="DC19" s="71">
        <v>8031.3</v>
      </c>
      <c r="DD19" s="71">
        <v>43699.86</v>
      </c>
      <c r="DE19" s="71">
        <v>234.24</v>
      </c>
      <c r="DF19" s="71">
        <v>579.6</v>
      </c>
      <c r="DG19" s="71">
        <v>8734.1200000000008</v>
      </c>
      <c r="DH19" s="71">
        <v>8734.1200000000008</v>
      </c>
      <c r="DI19" s="71">
        <v>43817.84</v>
      </c>
      <c r="DJ19" s="71">
        <v>11673</v>
      </c>
      <c r="DK19" s="71">
        <v>11673</v>
      </c>
      <c r="DL19" s="72">
        <v>11543.62</v>
      </c>
      <c r="DM19" s="71">
        <v>0</v>
      </c>
      <c r="DN19" s="71"/>
      <c r="DO19" s="71"/>
      <c r="DP19" s="71">
        <v>0</v>
      </c>
      <c r="DQ19" s="71">
        <v>0</v>
      </c>
      <c r="DR19" s="71">
        <v>0</v>
      </c>
      <c r="DS19" s="71">
        <v>0</v>
      </c>
      <c r="DT19" s="71">
        <v>0</v>
      </c>
      <c r="DU19" s="71">
        <v>0</v>
      </c>
      <c r="DV19" s="71">
        <v>0</v>
      </c>
      <c r="DW19" s="71">
        <v>0</v>
      </c>
      <c r="DX19" s="71">
        <v>0</v>
      </c>
      <c r="DY19" s="71">
        <v>0</v>
      </c>
      <c r="DZ19" s="71">
        <v>0</v>
      </c>
      <c r="EA19" s="71">
        <v>0</v>
      </c>
      <c r="EB19" s="71">
        <v>0</v>
      </c>
      <c r="EC19" s="71">
        <v>0</v>
      </c>
      <c r="ED19" s="71">
        <v>3.5</v>
      </c>
      <c r="EE19" s="71">
        <v>0</v>
      </c>
      <c r="EF19" s="71">
        <v>0</v>
      </c>
      <c r="EG19" s="71">
        <v>3.82</v>
      </c>
      <c r="EH19" s="71">
        <v>0</v>
      </c>
      <c r="EI19" s="71">
        <v>0</v>
      </c>
      <c r="EJ19" s="71">
        <v>3.44</v>
      </c>
      <c r="EK19" s="71">
        <v>0</v>
      </c>
      <c r="EL19" s="71">
        <v>0</v>
      </c>
      <c r="EM19" s="71">
        <v>829.56</v>
      </c>
      <c r="EN19" s="71">
        <v>0</v>
      </c>
      <c r="EO19" s="71">
        <v>0</v>
      </c>
      <c r="EP19" s="71">
        <v>39.86</v>
      </c>
      <c r="EQ19" s="71">
        <v>0</v>
      </c>
      <c r="ER19" s="71">
        <v>62.46</v>
      </c>
      <c r="ES19" s="71">
        <v>154.56</v>
      </c>
      <c r="ET19" s="71">
        <v>0</v>
      </c>
      <c r="EU19" s="71">
        <v>0</v>
      </c>
      <c r="EV19" s="71">
        <v>831.05</v>
      </c>
      <c r="EW19" s="71">
        <v>0</v>
      </c>
      <c r="EX19" s="71">
        <v>0</v>
      </c>
      <c r="EY19" s="72">
        <v>29.86</v>
      </c>
      <c r="EZ19" s="71">
        <v>0</v>
      </c>
      <c r="FA19" s="71"/>
      <c r="FB19" s="71"/>
      <c r="FC19" s="71">
        <v>0</v>
      </c>
      <c r="FD19" s="71">
        <v>0</v>
      </c>
      <c r="FE19" s="71">
        <v>0</v>
      </c>
      <c r="FF19" s="71">
        <v>0</v>
      </c>
      <c r="FG19" s="71">
        <v>0</v>
      </c>
      <c r="FH19" s="71">
        <v>0</v>
      </c>
      <c r="FI19" s="71">
        <v>0</v>
      </c>
      <c r="FJ19" s="71">
        <v>0</v>
      </c>
      <c r="FK19" s="71">
        <v>0</v>
      </c>
      <c r="FL19" s="71">
        <v>0</v>
      </c>
      <c r="FM19" s="71">
        <v>0</v>
      </c>
      <c r="FN19" s="71">
        <v>0</v>
      </c>
      <c r="FO19" s="71">
        <v>0</v>
      </c>
      <c r="FP19" s="71">
        <v>0</v>
      </c>
      <c r="FQ19" s="71">
        <v>34.979999999999997</v>
      </c>
      <c r="FR19" s="71">
        <v>0</v>
      </c>
      <c r="FS19" s="71">
        <v>0</v>
      </c>
      <c r="FT19" s="71">
        <v>38.22</v>
      </c>
      <c r="FU19" s="71">
        <v>41423</v>
      </c>
      <c r="FV19" s="71">
        <v>41446.879999999997</v>
      </c>
      <c r="FW19" s="71">
        <v>41481.24</v>
      </c>
      <c r="FX19" s="71">
        <v>32300</v>
      </c>
      <c r="FY19" s="71">
        <v>32300</v>
      </c>
      <c r="FZ19" s="71">
        <v>62115.23</v>
      </c>
      <c r="GA19" s="71">
        <v>0</v>
      </c>
      <c r="GB19" s="71">
        <v>0</v>
      </c>
      <c r="GC19" s="71">
        <v>79.73</v>
      </c>
      <c r="GD19" s="71">
        <v>42379</v>
      </c>
      <c r="GE19" s="71">
        <v>42500</v>
      </c>
      <c r="GF19" s="71">
        <v>41869.68</v>
      </c>
      <c r="GG19" s="71">
        <v>20597.8</v>
      </c>
      <c r="GH19" s="71">
        <v>20597.8</v>
      </c>
      <c r="GI19" s="71">
        <v>22434.11</v>
      </c>
      <c r="GJ19" s="71">
        <v>0</v>
      </c>
      <c r="GK19" s="71">
        <v>0</v>
      </c>
      <c r="GL19" s="72">
        <v>74.650000000000006</v>
      </c>
      <c r="GM19" s="71">
        <v>0</v>
      </c>
      <c r="GN19" s="71"/>
      <c r="GO19" s="71"/>
      <c r="GP19" s="71">
        <v>0</v>
      </c>
      <c r="GQ19" s="71">
        <v>0</v>
      </c>
      <c r="GR19" s="71">
        <v>0</v>
      </c>
      <c r="GS19" s="71">
        <v>0</v>
      </c>
      <c r="GT19" s="71">
        <v>0</v>
      </c>
      <c r="GU19" s="71">
        <v>0</v>
      </c>
      <c r="GV19" s="71">
        <v>0</v>
      </c>
      <c r="GW19" s="71">
        <v>0</v>
      </c>
      <c r="GX19" s="71">
        <v>0</v>
      </c>
      <c r="GY19" s="71">
        <v>0</v>
      </c>
      <c r="GZ19" s="71">
        <v>0</v>
      </c>
      <c r="HA19" s="71">
        <v>0</v>
      </c>
      <c r="HB19" s="71">
        <v>0</v>
      </c>
      <c r="HC19" s="71">
        <v>0</v>
      </c>
      <c r="HD19" s="71">
        <v>76.95</v>
      </c>
      <c r="HE19" s="71">
        <v>0</v>
      </c>
      <c r="HF19" s="71">
        <v>0</v>
      </c>
      <c r="HG19" s="71">
        <v>84.09</v>
      </c>
      <c r="HH19" s="71">
        <v>40460</v>
      </c>
      <c r="HI19" s="71">
        <v>35833.5</v>
      </c>
      <c r="HJ19" s="71">
        <v>35909.07</v>
      </c>
      <c r="HK19" s="71">
        <v>0</v>
      </c>
      <c r="HL19" s="71">
        <v>0</v>
      </c>
      <c r="HM19" s="71">
        <v>7880.72</v>
      </c>
      <c r="HN19" s="71">
        <v>0</v>
      </c>
      <c r="HO19" s="71">
        <v>0</v>
      </c>
      <c r="HP19" s="71">
        <v>249.16</v>
      </c>
      <c r="HQ19" s="71">
        <v>0</v>
      </c>
      <c r="HR19" s="71">
        <v>390.39</v>
      </c>
      <c r="HS19" s="71">
        <v>965.98</v>
      </c>
      <c r="HT19" s="71">
        <v>42122.33</v>
      </c>
      <c r="HU19" s="71">
        <v>42122.33</v>
      </c>
      <c r="HV19" s="71">
        <v>4986.28</v>
      </c>
      <c r="HW19" s="71">
        <v>42122</v>
      </c>
      <c r="HX19" s="71">
        <v>42122</v>
      </c>
      <c r="HY19" s="72">
        <v>42538.52</v>
      </c>
      <c r="HZ19" s="66">
        <v>49500</v>
      </c>
      <c r="IA19" s="13"/>
      <c r="IB19" s="13"/>
      <c r="IC19" s="13">
        <v>0</v>
      </c>
      <c r="ID19" s="13">
        <v>0</v>
      </c>
      <c r="IE19" s="13">
        <v>0</v>
      </c>
      <c r="IF19" s="13">
        <v>0</v>
      </c>
      <c r="IG19" s="13">
        <v>0</v>
      </c>
      <c r="IH19" s="13">
        <v>0</v>
      </c>
      <c r="II19" s="13">
        <v>0</v>
      </c>
      <c r="IJ19" s="13">
        <v>0</v>
      </c>
      <c r="IK19" s="13">
        <v>0</v>
      </c>
      <c r="IL19" s="13">
        <v>0</v>
      </c>
      <c r="IM19" s="13">
        <v>0</v>
      </c>
      <c r="IN19" s="13">
        <v>0</v>
      </c>
      <c r="IO19" s="13">
        <v>0</v>
      </c>
      <c r="IP19" s="13">
        <v>0</v>
      </c>
      <c r="IQ19" s="13">
        <v>39542.720000000001</v>
      </c>
      <c r="IR19" s="13">
        <v>0</v>
      </c>
      <c r="IS19" s="13">
        <v>0</v>
      </c>
      <c r="IT19" s="13">
        <v>0</v>
      </c>
      <c r="IU19" s="13">
        <v>0</v>
      </c>
      <c r="IV19" s="13">
        <v>45159.79</v>
      </c>
      <c r="IW19" s="13">
        <v>45159.79</v>
      </c>
      <c r="IX19" s="13">
        <v>0</v>
      </c>
      <c r="IY19" s="13">
        <v>0</v>
      </c>
      <c r="IZ19" s="13">
        <v>9.92</v>
      </c>
      <c r="JA19" s="13">
        <v>2085050.3</v>
      </c>
      <c r="JB19" s="13">
        <v>56754.92</v>
      </c>
      <c r="JC19" s="13">
        <v>44619.53</v>
      </c>
      <c r="JD19" s="13">
        <v>0</v>
      </c>
      <c r="JE19" s="13">
        <v>0</v>
      </c>
      <c r="JF19" s="13">
        <v>0</v>
      </c>
      <c r="JG19" s="13">
        <v>0</v>
      </c>
      <c r="JH19" s="13">
        <v>0</v>
      </c>
      <c r="JI19" s="13"/>
      <c r="JJ19" s="13">
        <v>0</v>
      </c>
      <c r="JK19" s="13">
        <v>0</v>
      </c>
      <c r="JL19" s="13"/>
      <c r="JM19" s="13">
        <v>0</v>
      </c>
      <c r="JN19" s="13"/>
      <c r="JO19" s="13"/>
      <c r="JP19" s="13">
        <f t="shared" si="591"/>
        <v>0</v>
      </c>
      <c r="JQ19" s="13">
        <f t="shared" si="591"/>
        <v>0</v>
      </c>
      <c r="JR19" s="13">
        <f t="shared" si="591"/>
        <v>0</v>
      </c>
      <c r="JS19" s="13">
        <f t="shared" si="591"/>
        <v>100000</v>
      </c>
      <c r="JT19" s="13">
        <f t="shared" si="591"/>
        <v>81939.08</v>
      </c>
      <c r="JU19" s="13">
        <f t="shared" si="591"/>
        <v>0</v>
      </c>
      <c r="JV19" s="13">
        <f t="shared" si="591"/>
        <v>102245.58</v>
      </c>
      <c r="JW19" s="13">
        <f t="shared" si="591"/>
        <v>120394.29000000001</v>
      </c>
      <c r="JX19" s="13">
        <f t="shared" si="591"/>
        <v>142795.28</v>
      </c>
      <c r="JY19" s="13">
        <f t="shared" si="591"/>
        <v>145835</v>
      </c>
      <c r="JZ19" s="13">
        <f t="shared" si="592"/>
        <v>214457.21</v>
      </c>
      <c r="KA19" s="13">
        <f t="shared" si="592"/>
        <v>186575.16</v>
      </c>
      <c r="KB19" s="13">
        <f t="shared" si="592"/>
        <v>181116</v>
      </c>
      <c r="KC19" s="13">
        <f t="shared" si="592"/>
        <v>224940.73</v>
      </c>
      <c r="KD19" s="13">
        <f t="shared" si="592"/>
        <v>167757.74</v>
      </c>
      <c r="KE19" s="13">
        <f t="shared" si="592"/>
        <v>50000</v>
      </c>
      <c r="KF19" s="13">
        <f t="shared" si="592"/>
        <v>40459.58</v>
      </c>
      <c r="KG19" s="13">
        <f t="shared" si="592"/>
        <v>40841.81</v>
      </c>
      <c r="KH19" s="13">
        <f t="shared" si="592"/>
        <v>141583</v>
      </c>
      <c r="KI19" s="13">
        <f t="shared" si="592"/>
        <v>162888.46</v>
      </c>
      <c r="KJ19" s="13">
        <f t="shared" si="593"/>
        <v>163232.01</v>
      </c>
      <c r="KK19" s="13">
        <f t="shared" si="593"/>
        <v>169300</v>
      </c>
      <c r="KL19" s="13">
        <f t="shared" si="593"/>
        <v>169300</v>
      </c>
      <c r="KM19" s="13">
        <f t="shared" si="594"/>
        <v>113226.83</v>
      </c>
      <c r="KN19" s="13">
        <f t="shared" si="594"/>
        <v>2085050.3</v>
      </c>
      <c r="KO19" s="13">
        <f t="shared" si="594"/>
        <v>56754.92</v>
      </c>
      <c r="KP19" s="13">
        <f t="shared" si="594"/>
        <v>53497.96</v>
      </c>
      <c r="KQ19" s="13">
        <f t="shared" si="594"/>
        <v>127915.48999999999</v>
      </c>
      <c r="KR19" s="13">
        <f t="shared" si="594"/>
        <v>129543.25000000001</v>
      </c>
      <c r="KS19" s="13">
        <f t="shared" si="594"/>
        <v>129006.04</v>
      </c>
      <c r="KT19" s="13">
        <f t="shared" si="594"/>
        <v>132706.16999999998</v>
      </c>
      <c r="KU19" s="13">
        <f t="shared" si="594"/>
        <v>132706.16999999998</v>
      </c>
      <c r="KV19" s="13">
        <f t="shared" si="594"/>
        <v>132195.67000000001</v>
      </c>
      <c r="KW19" s="13">
        <f t="shared" si="594"/>
        <v>83258</v>
      </c>
      <c r="KX19" s="13">
        <f t="shared" si="594"/>
        <v>83258</v>
      </c>
      <c r="KY19" s="13">
        <f t="shared" si="595"/>
        <v>83737.010000000009</v>
      </c>
      <c r="KZ19" s="13">
        <f t="shared" si="595"/>
        <v>90800</v>
      </c>
      <c r="LA19" s="13">
        <f t="shared" si="595"/>
        <v>0</v>
      </c>
      <c r="LB19" s="13">
        <f t="shared" si="595"/>
        <v>0</v>
      </c>
    </row>
    <row r="20" spans="1:314" x14ac:dyDescent="0.25">
      <c r="A20" s="5">
        <v>1599</v>
      </c>
      <c r="B20" s="9" t="s">
        <v>8</v>
      </c>
      <c r="C20" s="13">
        <v>1000</v>
      </c>
      <c r="D20" s="13">
        <v>0</v>
      </c>
      <c r="E20" s="13">
        <v>0</v>
      </c>
      <c r="F20" s="13">
        <v>922</v>
      </c>
      <c r="G20" s="13">
        <v>422</v>
      </c>
      <c r="H20" s="13">
        <v>403.03</v>
      </c>
      <c r="I20" s="13">
        <v>720</v>
      </c>
      <c r="J20" s="13">
        <v>720</v>
      </c>
      <c r="K20" s="13">
        <v>200.4</v>
      </c>
      <c r="L20" s="13">
        <v>648</v>
      </c>
      <c r="M20" s="13">
        <v>648</v>
      </c>
      <c r="N20" s="13">
        <v>781.93</v>
      </c>
      <c r="O20" s="13">
        <v>621</v>
      </c>
      <c r="P20" s="13">
        <v>621</v>
      </c>
      <c r="Q20" s="13">
        <v>725.75</v>
      </c>
      <c r="R20" s="13">
        <v>774.59</v>
      </c>
      <c r="S20" s="13">
        <v>810</v>
      </c>
      <c r="T20" s="13">
        <v>17.3</v>
      </c>
      <c r="U20" s="13">
        <v>945</v>
      </c>
      <c r="V20" s="13">
        <v>945</v>
      </c>
      <c r="W20" s="13">
        <v>777.2</v>
      </c>
      <c r="X20" s="13">
        <v>756</v>
      </c>
      <c r="Y20" s="13">
        <v>756</v>
      </c>
      <c r="Z20" s="13">
        <v>927.33</v>
      </c>
      <c r="AA20" s="13">
        <v>1000</v>
      </c>
      <c r="AB20" s="13">
        <v>1000</v>
      </c>
      <c r="AC20" s="13">
        <v>269.29000000000002</v>
      </c>
      <c r="AD20" s="13">
        <v>860</v>
      </c>
      <c r="AE20" s="13">
        <v>860</v>
      </c>
      <c r="AF20" s="13">
        <v>1718.89</v>
      </c>
      <c r="AG20" s="13">
        <v>891</v>
      </c>
      <c r="AH20" s="13">
        <v>891</v>
      </c>
      <c r="AI20" s="58">
        <v>723.54</v>
      </c>
      <c r="AJ20" s="13">
        <v>872</v>
      </c>
      <c r="AK20" s="64">
        <v>872</v>
      </c>
      <c r="AL20" s="70">
        <v>502.65</v>
      </c>
      <c r="AM20" s="71">
        <v>801</v>
      </c>
      <c r="AN20" s="71"/>
      <c r="AO20" s="71"/>
      <c r="AP20" s="71">
        <v>7600</v>
      </c>
      <c r="AQ20" s="71">
        <v>0</v>
      </c>
      <c r="AR20" s="71">
        <v>0</v>
      </c>
      <c r="AS20" s="71">
        <v>4300</v>
      </c>
      <c r="AT20" s="71">
        <v>1300</v>
      </c>
      <c r="AU20" s="71">
        <v>1880.78</v>
      </c>
      <c r="AV20" s="71">
        <v>3360</v>
      </c>
      <c r="AW20" s="71">
        <v>0</v>
      </c>
      <c r="AX20" s="71">
        <v>935.18</v>
      </c>
      <c r="AY20" s="71">
        <v>3024</v>
      </c>
      <c r="AZ20" s="71">
        <v>3024</v>
      </c>
      <c r="BA20" s="71">
        <v>3648.97</v>
      </c>
      <c r="BB20" s="71">
        <v>2898</v>
      </c>
      <c r="BC20" s="71">
        <v>2898</v>
      </c>
      <c r="BD20" s="71">
        <v>3386.79</v>
      </c>
      <c r="BE20" s="71">
        <v>3614.75</v>
      </c>
      <c r="BF20" s="71">
        <v>3780</v>
      </c>
      <c r="BG20" s="71">
        <v>80.72</v>
      </c>
      <c r="BH20" s="71">
        <v>4410</v>
      </c>
      <c r="BI20" s="71">
        <v>4410</v>
      </c>
      <c r="BJ20" s="71">
        <v>3626.95</v>
      </c>
      <c r="BK20" s="71">
        <v>3528</v>
      </c>
      <c r="BL20" s="71">
        <v>3528</v>
      </c>
      <c r="BM20" s="71">
        <v>3915.34</v>
      </c>
      <c r="BN20" s="71">
        <v>3570</v>
      </c>
      <c r="BO20" s="71">
        <v>3570</v>
      </c>
      <c r="BP20" s="71">
        <v>1023.28</v>
      </c>
      <c r="BQ20" s="71">
        <v>3268</v>
      </c>
      <c r="BR20" s="71">
        <v>3268</v>
      </c>
      <c r="BS20" s="71">
        <v>6531.73</v>
      </c>
      <c r="BT20" s="71">
        <v>4059</v>
      </c>
      <c r="BU20" s="71">
        <v>4059</v>
      </c>
      <c r="BV20" s="71">
        <v>3296.14</v>
      </c>
      <c r="BW20" s="71">
        <v>4142</v>
      </c>
      <c r="BX20" s="71">
        <v>4142</v>
      </c>
      <c r="BY20" s="70">
        <v>2211.66</v>
      </c>
      <c r="BZ20" s="71">
        <v>3738</v>
      </c>
      <c r="CA20" s="71"/>
      <c r="CB20" s="71"/>
      <c r="CC20" s="71">
        <v>4600</v>
      </c>
      <c r="CD20" s="71">
        <v>0</v>
      </c>
      <c r="CE20" s="71">
        <v>0</v>
      </c>
      <c r="CF20" s="71">
        <v>1640</v>
      </c>
      <c r="CG20" s="71">
        <v>440</v>
      </c>
      <c r="CH20" s="71">
        <v>716.49</v>
      </c>
      <c r="CI20" s="71">
        <v>1280</v>
      </c>
      <c r="CJ20" s="71">
        <v>1280</v>
      </c>
      <c r="CK20" s="71">
        <v>356.26</v>
      </c>
      <c r="CL20" s="71">
        <v>1152</v>
      </c>
      <c r="CM20" s="71">
        <v>1152</v>
      </c>
      <c r="CN20" s="71">
        <v>1390.08</v>
      </c>
      <c r="CO20" s="71">
        <v>1104</v>
      </c>
      <c r="CP20" s="71">
        <v>1104</v>
      </c>
      <c r="CQ20" s="71">
        <v>1290.2</v>
      </c>
      <c r="CR20" s="71">
        <v>1377.05</v>
      </c>
      <c r="CS20" s="71">
        <v>1440</v>
      </c>
      <c r="CT20" s="71">
        <v>30.75</v>
      </c>
      <c r="CU20" s="71">
        <v>1680</v>
      </c>
      <c r="CV20" s="71">
        <v>1680</v>
      </c>
      <c r="CW20" s="71">
        <v>1381.7</v>
      </c>
      <c r="CX20" s="71">
        <v>1344</v>
      </c>
      <c r="CY20" s="71">
        <v>1344</v>
      </c>
      <c r="CZ20" s="71">
        <v>1236.44</v>
      </c>
      <c r="DA20" s="71">
        <v>1410</v>
      </c>
      <c r="DB20" s="71">
        <v>1410</v>
      </c>
      <c r="DC20" s="71">
        <v>403.93</v>
      </c>
      <c r="DD20" s="71">
        <v>1290</v>
      </c>
      <c r="DE20" s="71">
        <v>1290</v>
      </c>
      <c r="DF20" s="71">
        <v>2578.33</v>
      </c>
      <c r="DG20" s="71">
        <v>1287</v>
      </c>
      <c r="DH20" s="71">
        <v>1287</v>
      </c>
      <c r="DI20" s="71">
        <v>1045.1199999999999</v>
      </c>
      <c r="DJ20" s="71">
        <v>1308</v>
      </c>
      <c r="DK20" s="71">
        <v>1308</v>
      </c>
      <c r="DL20" s="70">
        <v>753.97</v>
      </c>
      <c r="DM20" s="71">
        <v>1157</v>
      </c>
      <c r="DN20" s="71"/>
      <c r="DO20" s="71"/>
      <c r="DP20" s="71">
        <v>200</v>
      </c>
      <c r="DQ20" s="71">
        <v>0</v>
      </c>
      <c r="DR20" s="71">
        <v>0</v>
      </c>
      <c r="DS20" s="71">
        <v>102</v>
      </c>
      <c r="DT20" s="71">
        <v>102</v>
      </c>
      <c r="DU20" s="71">
        <v>44.78</v>
      </c>
      <c r="DV20" s="71">
        <v>80</v>
      </c>
      <c r="DW20" s="71">
        <v>0</v>
      </c>
      <c r="DX20" s="71">
        <v>22.27</v>
      </c>
      <c r="DY20" s="71">
        <v>72</v>
      </c>
      <c r="DZ20" s="71">
        <v>72</v>
      </c>
      <c r="EA20" s="71">
        <v>86.88</v>
      </c>
      <c r="EB20" s="71">
        <v>69</v>
      </c>
      <c r="EC20" s="71">
        <v>69</v>
      </c>
      <c r="ED20" s="71">
        <v>80.63</v>
      </c>
      <c r="EE20" s="71">
        <v>86.07</v>
      </c>
      <c r="EF20" s="71">
        <v>90</v>
      </c>
      <c r="EG20" s="71">
        <v>1.92</v>
      </c>
      <c r="EH20" s="71">
        <v>105</v>
      </c>
      <c r="EI20" s="71">
        <v>105</v>
      </c>
      <c r="EJ20" s="71">
        <v>86.36</v>
      </c>
      <c r="EK20" s="71">
        <v>84</v>
      </c>
      <c r="EL20" s="71">
        <v>400</v>
      </c>
      <c r="EM20" s="71">
        <v>1133.3900000000001</v>
      </c>
      <c r="EN20" s="71">
        <v>400</v>
      </c>
      <c r="EO20" s="71">
        <v>400</v>
      </c>
      <c r="EP20" s="71">
        <v>107.71</v>
      </c>
      <c r="EQ20" s="71">
        <v>344</v>
      </c>
      <c r="ER20" s="71">
        <v>344</v>
      </c>
      <c r="ES20" s="71">
        <v>687.56</v>
      </c>
      <c r="ET20" s="71">
        <v>396</v>
      </c>
      <c r="EU20" s="71">
        <v>396</v>
      </c>
      <c r="EV20" s="71">
        <v>321.57</v>
      </c>
      <c r="EW20" s="71">
        <v>1308</v>
      </c>
      <c r="EX20" s="71">
        <v>1308</v>
      </c>
      <c r="EY20" s="70">
        <v>201.06</v>
      </c>
      <c r="EZ20" s="71">
        <v>534</v>
      </c>
      <c r="FA20" s="71"/>
      <c r="FB20" s="71"/>
      <c r="FC20" s="71">
        <v>2000</v>
      </c>
      <c r="FD20" s="71">
        <v>0</v>
      </c>
      <c r="FE20" s="71">
        <v>0</v>
      </c>
      <c r="FF20" s="71">
        <v>1025</v>
      </c>
      <c r="FG20" s="71">
        <v>525</v>
      </c>
      <c r="FH20" s="71">
        <v>447.81</v>
      </c>
      <c r="FI20" s="71">
        <v>800</v>
      </c>
      <c r="FJ20" s="71">
        <v>0</v>
      </c>
      <c r="FK20" s="71">
        <v>222.66</v>
      </c>
      <c r="FL20" s="71">
        <v>720</v>
      </c>
      <c r="FM20" s="71">
        <v>720</v>
      </c>
      <c r="FN20" s="71">
        <v>868.8</v>
      </c>
      <c r="FO20" s="71">
        <v>690</v>
      </c>
      <c r="FP20" s="71">
        <v>690</v>
      </c>
      <c r="FQ20" s="71">
        <v>806.37</v>
      </c>
      <c r="FR20" s="71">
        <v>860.66</v>
      </c>
      <c r="FS20" s="71">
        <v>900</v>
      </c>
      <c r="FT20" s="71">
        <v>19.22</v>
      </c>
      <c r="FU20" s="71">
        <v>1050</v>
      </c>
      <c r="FV20" s="71">
        <v>1050</v>
      </c>
      <c r="FW20" s="71">
        <v>863.57</v>
      </c>
      <c r="FX20" s="71">
        <v>840</v>
      </c>
      <c r="FY20" s="71">
        <v>840</v>
      </c>
      <c r="FZ20" s="71">
        <v>824.28</v>
      </c>
      <c r="GA20" s="71">
        <v>752</v>
      </c>
      <c r="GB20" s="71">
        <v>752</v>
      </c>
      <c r="GC20" s="71">
        <v>215.42</v>
      </c>
      <c r="GD20" s="71">
        <v>688</v>
      </c>
      <c r="GE20" s="71">
        <v>688</v>
      </c>
      <c r="GF20" s="71">
        <v>1375.11</v>
      </c>
      <c r="GG20" s="71">
        <v>891</v>
      </c>
      <c r="GH20" s="71">
        <v>891</v>
      </c>
      <c r="GI20" s="71">
        <v>723.54</v>
      </c>
      <c r="GJ20" s="71">
        <v>981</v>
      </c>
      <c r="GK20" s="71">
        <v>981</v>
      </c>
      <c r="GL20" s="70">
        <v>502.65</v>
      </c>
      <c r="GM20" s="71">
        <v>712</v>
      </c>
      <c r="GN20" s="71"/>
      <c r="GO20" s="71"/>
      <c r="GP20" s="71">
        <v>4600</v>
      </c>
      <c r="GQ20" s="71">
        <v>20000</v>
      </c>
      <c r="GR20" s="71">
        <v>17635.55</v>
      </c>
      <c r="GS20" s="71">
        <v>12005</v>
      </c>
      <c r="GT20" s="71">
        <v>12005</v>
      </c>
      <c r="GU20" s="71">
        <v>7720.45</v>
      </c>
      <c r="GV20" s="71">
        <v>15260</v>
      </c>
      <c r="GW20" s="71">
        <v>15260</v>
      </c>
      <c r="GX20" s="71">
        <v>6163.5</v>
      </c>
      <c r="GY20" s="71">
        <v>11380</v>
      </c>
      <c r="GZ20" s="71">
        <v>11380</v>
      </c>
      <c r="HA20" s="71">
        <v>5879.38</v>
      </c>
      <c r="HB20" s="71">
        <v>10118</v>
      </c>
      <c r="HC20" s="71">
        <v>10118</v>
      </c>
      <c r="HD20" s="71">
        <v>6637.43</v>
      </c>
      <c r="HE20" s="71">
        <v>9680.33</v>
      </c>
      <c r="HF20" s="71">
        <v>9580</v>
      </c>
      <c r="HG20" s="71">
        <v>3512.29</v>
      </c>
      <c r="HH20" s="71">
        <v>14810</v>
      </c>
      <c r="HI20" s="71">
        <v>41374</v>
      </c>
      <c r="HJ20" s="71">
        <v>13250.84</v>
      </c>
      <c r="HK20" s="71">
        <v>16448</v>
      </c>
      <c r="HL20" s="71">
        <v>16448</v>
      </c>
      <c r="HM20" s="71">
        <v>11156.57</v>
      </c>
      <c r="HN20" s="71">
        <v>26950</v>
      </c>
      <c r="HO20" s="71">
        <v>25000</v>
      </c>
      <c r="HP20" s="71">
        <v>3922.22</v>
      </c>
      <c r="HQ20" s="71">
        <v>29389</v>
      </c>
      <c r="HR20" s="71">
        <v>38000</v>
      </c>
      <c r="HS20" s="71">
        <v>60059.06</v>
      </c>
      <c r="HT20" s="71">
        <v>8676</v>
      </c>
      <c r="HU20" s="71">
        <v>8676</v>
      </c>
      <c r="HV20" s="71">
        <v>4174.26</v>
      </c>
      <c r="HW20" s="71">
        <v>14480</v>
      </c>
      <c r="HX20" s="71">
        <v>14480</v>
      </c>
      <c r="HY20" s="70">
        <v>4604.1000000000004</v>
      </c>
      <c r="HZ20" s="66">
        <v>8058</v>
      </c>
      <c r="IA20" s="13"/>
      <c r="IB20" s="13"/>
      <c r="IC20" s="13">
        <v>0</v>
      </c>
      <c r="ID20" s="13">
        <v>162</v>
      </c>
      <c r="IE20" s="13">
        <v>162</v>
      </c>
      <c r="IF20" s="13">
        <v>0</v>
      </c>
      <c r="IG20" s="13">
        <v>1000</v>
      </c>
      <c r="IH20" s="13">
        <v>705.2</v>
      </c>
      <c r="II20" s="13">
        <v>500</v>
      </c>
      <c r="IJ20" s="13">
        <v>2000</v>
      </c>
      <c r="IK20" s="13">
        <v>1591.47</v>
      </c>
      <c r="IL20" s="13">
        <v>2000</v>
      </c>
      <c r="IM20" s="13">
        <v>2000</v>
      </c>
      <c r="IN20" s="13">
        <v>0</v>
      </c>
      <c r="IO20" s="13">
        <v>1500</v>
      </c>
      <c r="IP20" s="13">
        <v>1500</v>
      </c>
      <c r="IQ20" s="13">
        <v>0</v>
      </c>
      <c r="IR20" s="13">
        <v>3606.56</v>
      </c>
      <c r="IS20" s="13">
        <v>1900</v>
      </c>
      <c r="IT20" s="13">
        <v>0</v>
      </c>
      <c r="IU20" s="13"/>
      <c r="IV20" s="13"/>
      <c r="IW20" s="13">
        <v>1672.66</v>
      </c>
      <c r="IX20" s="13">
        <v>0</v>
      </c>
      <c r="IY20" s="13">
        <v>1500</v>
      </c>
      <c r="IZ20" s="13">
        <v>266.16000000000003</v>
      </c>
      <c r="JA20" s="13">
        <v>0</v>
      </c>
      <c r="JB20" s="13">
        <v>0</v>
      </c>
      <c r="JC20" s="13">
        <v>0</v>
      </c>
      <c r="JD20" s="13">
        <v>0</v>
      </c>
      <c r="JE20" s="13">
        <v>0</v>
      </c>
      <c r="JF20" s="13">
        <v>0</v>
      </c>
      <c r="JG20" s="13">
        <v>0</v>
      </c>
      <c r="JH20" s="13">
        <v>0</v>
      </c>
      <c r="JI20" s="13">
        <v>0</v>
      </c>
      <c r="JJ20" s="13">
        <v>0</v>
      </c>
      <c r="JK20" s="13">
        <v>0</v>
      </c>
      <c r="JL20" s="13"/>
      <c r="JM20" s="13">
        <v>0</v>
      </c>
      <c r="JN20" s="13"/>
      <c r="JO20" s="13"/>
      <c r="JP20" s="13">
        <f t="shared" si="591"/>
        <v>20000</v>
      </c>
      <c r="JQ20" s="13">
        <f t="shared" si="591"/>
        <v>20162</v>
      </c>
      <c r="JR20" s="13">
        <f t="shared" si="591"/>
        <v>17797.55</v>
      </c>
      <c r="JS20" s="13">
        <f t="shared" si="591"/>
        <v>19994</v>
      </c>
      <c r="JT20" s="13">
        <f t="shared" si="591"/>
        <v>15794</v>
      </c>
      <c r="JU20" s="13">
        <f t="shared" si="591"/>
        <v>11918.54</v>
      </c>
      <c r="JV20" s="13">
        <f t="shared" si="591"/>
        <v>22000</v>
      </c>
      <c r="JW20" s="13">
        <f t="shared" si="591"/>
        <v>19260</v>
      </c>
      <c r="JX20" s="13">
        <f t="shared" si="591"/>
        <v>9491.74</v>
      </c>
      <c r="JY20" s="13">
        <f t="shared" si="591"/>
        <v>18996</v>
      </c>
      <c r="JZ20" s="13">
        <f t="shared" si="592"/>
        <v>18996</v>
      </c>
      <c r="KA20" s="13">
        <f t="shared" si="592"/>
        <v>12656.04</v>
      </c>
      <c r="KB20" s="13">
        <f t="shared" si="592"/>
        <v>17000</v>
      </c>
      <c r="KC20" s="13">
        <f t="shared" si="592"/>
        <v>17000</v>
      </c>
      <c r="KD20" s="13">
        <f t="shared" si="592"/>
        <v>12927.17</v>
      </c>
      <c r="KE20" s="13">
        <f t="shared" si="592"/>
        <v>20000.009999999998</v>
      </c>
      <c r="KF20" s="13">
        <f t="shared" si="592"/>
        <v>18500</v>
      </c>
      <c r="KG20" s="13">
        <f t="shared" si="592"/>
        <v>3662.2</v>
      </c>
      <c r="KH20" s="13">
        <f t="shared" si="592"/>
        <v>23000</v>
      </c>
      <c r="KI20" s="13">
        <f t="shared" si="592"/>
        <v>49564</v>
      </c>
      <c r="KJ20" s="13">
        <f t="shared" si="593"/>
        <v>21659.279999999999</v>
      </c>
      <c r="KK20" s="13">
        <f t="shared" si="593"/>
        <v>23000</v>
      </c>
      <c r="KL20" s="13">
        <f t="shared" si="593"/>
        <v>24816</v>
      </c>
      <c r="KM20" s="13">
        <f t="shared" si="594"/>
        <v>19459.509999999998</v>
      </c>
      <c r="KN20" s="13">
        <f t="shared" si="594"/>
        <v>34082</v>
      </c>
      <c r="KO20" s="13">
        <f t="shared" si="594"/>
        <v>32132</v>
      </c>
      <c r="KP20" s="13">
        <f t="shared" si="594"/>
        <v>5941.85</v>
      </c>
      <c r="KQ20" s="13">
        <f t="shared" si="594"/>
        <v>35839</v>
      </c>
      <c r="KR20" s="13">
        <f t="shared" si="594"/>
        <v>44450</v>
      </c>
      <c r="KS20" s="13">
        <f t="shared" si="594"/>
        <v>72950.679999999993</v>
      </c>
      <c r="KT20" s="13">
        <f t="shared" si="594"/>
        <v>16200</v>
      </c>
      <c r="KU20" s="13">
        <f t="shared" si="594"/>
        <v>16200</v>
      </c>
      <c r="KV20" s="13">
        <f t="shared" si="594"/>
        <v>10284.169999999998</v>
      </c>
      <c r="KW20" s="13">
        <f t="shared" si="594"/>
        <v>23091</v>
      </c>
      <c r="KX20" s="13">
        <f t="shared" si="594"/>
        <v>23091</v>
      </c>
      <c r="KY20" s="13">
        <f t="shared" si="595"/>
        <v>8776.09</v>
      </c>
      <c r="KZ20" s="13">
        <f t="shared" si="595"/>
        <v>15000</v>
      </c>
      <c r="LA20" s="13">
        <f t="shared" si="595"/>
        <v>0</v>
      </c>
      <c r="LB20" s="13">
        <f t="shared" si="595"/>
        <v>0</v>
      </c>
    </row>
    <row r="21" spans="1:314" ht="20.100000000000001" customHeight="1" x14ac:dyDescent="0.25">
      <c r="A21" s="5">
        <v>2</v>
      </c>
      <c r="B21" s="7" t="s">
        <v>86</v>
      </c>
      <c r="C21" s="11">
        <f>SUM(C22:C46)</f>
        <v>142390.44000000003</v>
      </c>
      <c r="D21" s="11">
        <f>SUM(D22:D46)</f>
        <v>200548.11</v>
      </c>
      <c r="E21" s="11">
        <f t="shared" ref="E21:GZ21" si="596">SUM(E22:E46)</f>
        <v>177101.91</v>
      </c>
      <c r="F21" s="11">
        <f t="shared" si="596"/>
        <v>80946</v>
      </c>
      <c r="G21" s="11">
        <f t="shared" ref="G21" si="597">SUM(G22:G46)</f>
        <v>220607.27000000002</v>
      </c>
      <c r="H21" s="11">
        <f t="shared" si="596"/>
        <v>226534.91</v>
      </c>
      <c r="I21" s="11">
        <f t="shared" si="596"/>
        <v>78353.62</v>
      </c>
      <c r="J21" s="11">
        <f t="shared" ref="J21" si="598">SUM(J22:J46)</f>
        <v>86180.89</v>
      </c>
      <c r="K21" s="11">
        <f t="shared" si="596"/>
        <v>88264.41</v>
      </c>
      <c r="L21" s="11">
        <f t="shared" ref="L21:M21" si="599">SUM(L22:L46)</f>
        <v>139288</v>
      </c>
      <c r="M21" s="11">
        <f t="shared" si="599"/>
        <v>129498.19</v>
      </c>
      <c r="N21" s="11">
        <f>SUM(N22:N45)</f>
        <v>84472.75</v>
      </c>
      <c r="O21" s="11">
        <f t="shared" ref="O21" si="600">SUM(O22:O46)</f>
        <v>301990</v>
      </c>
      <c r="P21" s="11">
        <f t="shared" ref="P21:S21" si="601">SUM(P22:P46)</f>
        <v>321227</v>
      </c>
      <c r="Q21" s="11">
        <f>SUM(Q22:Q45)</f>
        <v>172515.83999999997</v>
      </c>
      <c r="R21" s="11">
        <f t="shared" ref="R21" si="602">SUM(R22:R46)</f>
        <v>115630.1</v>
      </c>
      <c r="S21" s="11">
        <f t="shared" si="601"/>
        <v>223662.31</v>
      </c>
      <c r="T21" s="11">
        <f>SUM(T22:T45)</f>
        <v>215544.59999999998</v>
      </c>
      <c r="U21" s="11">
        <f t="shared" ref="U21" si="603">SUM(U22:U46)</f>
        <v>61089</v>
      </c>
      <c r="V21" s="11">
        <f t="shared" ref="V21:Y21" si="604">SUM(V22:V46)</f>
        <v>144418.29999999999</v>
      </c>
      <c r="W21" s="11">
        <f t="shared" si="604"/>
        <v>167350.06</v>
      </c>
      <c r="X21" s="11">
        <f t="shared" ref="X21" si="605">SUM(X22:X46)</f>
        <v>54840</v>
      </c>
      <c r="Y21" s="11">
        <f t="shared" si="604"/>
        <v>85865</v>
      </c>
      <c r="Z21" s="11">
        <f t="shared" ref="Z21:AD21" si="606">SUM(Z22:Z46)</f>
        <v>76645.19</v>
      </c>
      <c r="AA21" s="11">
        <f t="shared" si="606"/>
        <v>262800</v>
      </c>
      <c r="AB21" s="11">
        <f t="shared" ref="AB21:AM21" si="607">SUM(AB22:AB46)</f>
        <v>278499.33999999997</v>
      </c>
      <c r="AC21" s="11">
        <f t="shared" si="606"/>
        <v>106019.54</v>
      </c>
      <c r="AD21" s="11">
        <f t="shared" si="606"/>
        <v>445494</v>
      </c>
      <c r="AE21" s="11">
        <f t="shared" si="607"/>
        <v>378480</v>
      </c>
      <c r="AF21" s="11">
        <f t="shared" ref="AF21" si="608">SUM(AF22:AF46)</f>
        <v>128545.31999999999</v>
      </c>
      <c r="AG21" s="11">
        <f t="shared" ref="AG21:AI21" si="609">SUM(AG22:AG46)</f>
        <v>626314</v>
      </c>
      <c r="AH21" s="11">
        <f t="shared" si="609"/>
        <v>414864</v>
      </c>
      <c r="AI21" s="11">
        <f t="shared" si="609"/>
        <v>140714.79</v>
      </c>
      <c r="AJ21" s="11">
        <f t="shared" si="607"/>
        <v>574448</v>
      </c>
      <c r="AK21" s="11">
        <f t="shared" si="607"/>
        <v>576324</v>
      </c>
      <c r="AL21" s="77">
        <f t="shared" si="607"/>
        <v>243668.75</v>
      </c>
      <c r="AM21" s="77">
        <f t="shared" si="607"/>
        <v>385263.8</v>
      </c>
      <c r="AN21" s="77">
        <f t="shared" ref="AN21:AO21" si="610">SUM(AN22:AN46)</f>
        <v>0</v>
      </c>
      <c r="AO21" s="77">
        <f t="shared" si="610"/>
        <v>0</v>
      </c>
      <c r="AP21" s="77">
        <f>SUM(AP22:AP46)</f>
        <v>1306369.2</v>
      </c>
      <c r="AQ21" s="77">
        <f>SUM(AQ22:AQ46)</f>
        <v>1179787.24</v>
      </c>
      <c r="AR21" s="77">
        <f>SUM(AR22:AR46)</f>
        <v>961300.72</v>
      </c>
      <c r="AS21" s="77">
        <f t="shared" ref="AS21" si="611">SUM(AS22:AS46)</f>
        <v>821734</v>
      </c>
      <c r="AT21" s="77">
        <f>SUM(AT22:AT46)</f>
        <v>896433.86</v>
      </c>
      <c r="AU21" s="77">
        <f>SUM(AU22:AU46)</f>
        <v>836630.39</v>
      </c>
      <c r="AV21" s="77">
        <f t="shared" ref="AV21" si="612">SUM(AV22:AV46)</f>
        <v>677705.3600000001</v>
      </c>
      <c r="AW21" s="77">
        <f>SUM(AW22:AW46)</f>
        <v>672355.18</v>
      </c>
      <c r="AX21" s="77">
        <f>SUM(AX22:AX46)</f>
        <v>605437.1100000001</v>
      </c>
      <c r="AY21" s="77">
        <f t="shared" ref="AY21" si="613">SUM(AY22:AY46)</f>
        <v>614527</v>
      </c>
      <c r="AZ21" s="77">
        <f>SUM(AZ22:AZ46)</f>
        <v>653466.51</v>
      </c>
      <c r="BA21" s="77">
        <f t="shared" ref="BA21" si="614">SUM(BA22:BA45)</f>
        <v>579996.81999999995</v>
      </c>
      <c r="BB21" s="77">
        <f t="shared" ref="BB21" si="615">SUM(BB22:BB46)</f>
        <v>691506</v>
      </c>
      <c r="BC21" s="77">
        <f t="shared" ref="BC21:BH21" si="616">SUM(BC22:BC46)</f>
        <v>691506</v>
      </c>
      <c r="BD21" s="77">
        <f t="shared" ref="BD21" si="617">SUM(BD22:BD45)</f>
        <v>709966.52</v>
      </c>
      <c r="BE21" s="77">
        <f t="shared" ref="BE21:BF21" si="618">SUM(BE22:BE46)</f>
        <v>727658.5</v>
      </c>
      <c r="BF21" s="77">
        <f t="shared" si="618"/>
        <v>834622.4</v>
      </c>
      <c r="BG21" s="77">
        <f t="shared" si="616"/>
        <v>711501.19</v>
      </c>
      <c r="BH21" s="77">
        <f t="shared" si="616"/>
        <v>642593</v>
      </c>
      <c r="BI21" s="77">
        <f>SUM(BI22:BI46)</f>
        <v>669219.6</v>
      </c>
      <c r="BJ21" s="77">
        <f>SUM(BJ22:BJ46)</f>
        <v>763571.42999999993</v>
      </c>
      <c r="BK21" s="77">
        <f t="shared" ref="BK21" si="619">SUM(BK22:BK46)</f>
        <v>831500</v>
      </c>
      <c r="BL21" s="77">
        <f>SUM(BL22:BL46)</f>
        <v>732500</v>
      </c>
      <c r="BM21" s="77">
        <f t="shared" ref="BM21:BP21" si="620">SUM(BM22:BM46)</f>
        <v>671758.79</v>
      </c>
      <c r="BN21" s="77">
        <f t="shared" ref="BN21" si="621">SUM(BN22:BN46)</f>
        <v>948250</v>
      </c>
      <c r="BO21" s="77">
        <f t="shared" si="620"/>
        <v>920225.42999999993</v>
      </c>
      <c r="BP21" s="77">
        <f t="shared" si="620"/>
        <v>779558.69000000006</v>
      </c>
      <c r="BQ21" s="77">
        <f t="shared" ref="BQ21:BZ21" si="622">SUM(BQ22:BQ46)</f>
        <v>737517</v>
      </c>
      <c r="BR21" s="77">
        <f t="shared" ref="BR21" si="623">SUM(BR22:BR46)</f>
        <v>703781.92</v>
      </c>
      <c r="BS21" s="77">
        <f>SUM(BS22:BS46)</f>
        <v>564232.9</v>
      </c>
      <c r="BT21" s="77">
        <f t="shared" ref="BT21:BV21" si="624">SUM(BT22:BT46)</f>
        <v>645454</v>
      </c>
      <c r="BU21" s="77">
        <f t="shared" si="624"/>
        <v>839044</v>
      </c>
      <c r="BV21" s="77">
        <f t="shared" si="624"/>
        <v>386301.34</v>
      </c>
      <c r="BW21" s="77">
        <f t="shared" si="622"/>
        <v>629131</v>
      </c>
      <c r="BX21" s="77">
        <f t="shared" si="622"/>
        <v>629131</v>
      </c>
      <c r="BY21" s="77">
        <f t="shared" si="622"/>
        <v>562098.90000000014</v>
      </c>
      <c r="BZ21" s="77">
        <f t="shared" si="622"/>
        <v>616956.4</v>
      </c>
      <c r="CA21" s="77">
        <f t="shared" ref="CA21:CB21" si="625">SUM(CA22:CA46)</f>
        <v>0</v>
      </c>
      <c r="CB21" s="77">
        <f t="shared" si="625"/>
        <v>0</v>
      </c>
      <c r="CC21" s="77">
        <f>SUM(CC22:CC46)</f>
        <v>491892.20999999996</v>
      </c>
      <c r="CD21" s="77">
        <f>SUM(CD22:CD46)</f>
        <v>488446.32999999996</v>
      </c>
      <c r="CE21" s="77">
        <f>SUM(CE22:CE46)</f>
        <v>435009.18</v>
      </c>
      <c r="CF21" s="77">
        <f t="shared" ref="CF21" si="626">SUM(CF22:CF46)</f>
        <v>326088</v>
      </c>
      <c r="CG21" s="77">
        <f>SUM(CG22:CG46)</f>
        <v>357644.25</v>
      </c>
      <c r="CH21" s="77">
        <f>SUM(CH22:CH46)</f>
        <v>285147.63</v>
      </c>
      <c r="CI21" s="77">
        <f t="shared" ref="CI21" si="627">SUM(CI22:CI46)</f>
        <v>294446.70999999996</v>
      </c>
      <c r="CJ21" s="77">
        <f>SUM(CJ22:CJ46)</f>
        <v>278413.03000000003</v>
      </c>
      <c r="CK21" s="77">
        <f>SUM(CK22:CK46)</f>
        <v>248380.32</v>
      </c>
      <c r="CL21" s="77">
        <f t="shared" ref="CL21" si="628">SUM(CL22:CL46)</f>
        <v>279832</v>
      </c>
      <c r="CM21" s="77">
        <f>SUM(CM22:CM46)</f>
        <v>272300.90000000002</v>
      </c>
      <c r="CN21" s="77">
        <f t="shared" ref="CN21:CQ21" si="629">SUM(CN22:CN45)</f>
        <v>232071.33000000002</v>
      </c>
      <c r="CO21" s="77">
        <f t="shared" ref="CO21" si="630">SUM(CO22:CO46)</f>
        <v>196001</v>
      </c>
      <c r="CP21" s="77">
        <f t="shared" ref="CP21:CU21" si="631">SUM(CP22:CP46)</f>
        <v>196001</v>
      </c>
      <c r="CQ21" s="77">
        <f t="shared" si="629"/>
        <v>168252.77999999997</v>
      </c>
      <c r="CR21" s="77">
        <f t="shared" ref="CR21:CS21" si="632">SUM(CR22:CR46)</f>
        <v>205908.4</v>
      </c>
      <c r="CS21" s="77">
        <f t="shared" si="632"/>
        <v>166224.30000000002</v>
      </c>
      <c r="CT21" s="77">
        <f t="shared" si="631"/>
        <v>144851.79</v>
      </c>
      <c r="CU21" s="77">
        <f t="shared" si="631"/>
        <v>153010</v>
      </c>
      <c r="CV21" s="77">
        <f t="shared" ref="CV21:CW21" si="633">SUM(CV22:CV46)</f>
        <v>153424</v>
      </c>
      <c r="CW21" s="77">
        <f t="shared" si="633"/>
        <v>114876.83000000002</v>
      </c>
      <c r="CX21" s="77">
        <f>SUM(CX22:CX46)</f>
        <v>139220</v>
      </c>
      <c r="CY21" s="77">
        <f>SUM(CY22:CY46)</f>
        <v>139220</v>
      </c>
      <c r="CZ21" s="77">
        <f t="shared" ref="CZ21:DI21" si="634">SUM(CZ22:CZ46)</f>
        <v>122277.37</v>
      </c>
      <c r="DA21" s="77">
        <f t="shared" ref="DA21" si="635">SUM(DA22:DA46)</f>
        <v>140329</v>
      </c>
      <c r="DB21" s="77">
        <f t="shared" si="634"/>
        <v>163049</v>
      </c>
      <c r="DC21" s="77">
        <f t="shared" si="634"/>
        <v>142606.80000000002</v>
      </c>
      <c r="DD21" s="77">
        <f t="shared" si="634"/>
        <v>161004</v>
      </c>
      <c r="DE21" s="77">
        <f t="shared" ref="DE21:DF21" si="636">SUM(DE22:DE46)</f>
        <v>154004</v>
      </c>
      <c r="DF21" s="77">
        <f t="shared" si="636"/>
        <v>133128.82</v>
      </c>
      <c r="DG21" s="77">
        <f t="shared" ref="DG21" si="637">SUM(DG22:DG46)</f>
        <v>139357.6</v>
      </c>
      <c r="DH21" s="77">
        <f t="shared" si="634"/>
        <v>174741.6</v>
      </c>
      <c r="DI21" s="77">
        <f t="shared" si="634"/>
        <v>116720.89</v>
      </c>
      <c r="DJ21" s="77">
        <f t="shared" ref="DJ21:DP21" si="638">SUM(DJ22:DJ46)</f>
        <v>158695</v>
      </c>
      <c r="DK21" s="77">
        <f t="shared" si="638"/>
        <v>154269</v>
      </c>
      <c r="DL21" s="77">
        <f t="shared" si="638"/>
        <v>134598.59</v>
      </c>
      <c r="DM21" s="77">
        <f t="shared" si="638"/>
        <v>155287.6</v>
      </c>
      <c r="DN21" s="77">
        <f t="shared" ref="DN21:DO21" si="639">SUM(DN22:DN46)</f>
        <v>0</v>
      </c>
      <c r="DO21" s="77">
        <f t="shared" si="639"/>
        <v>0</v>
      </c>
      <c r="DP21" s="77">
        <f t="shared" si="638"/>
        <v>242151.2</v>
      </c>
      <c r="DQ21" s="77">
        <f t="shared" si="596"/>
        <v>374305.41</v>
      </c>
      <c r="DR21" s="77">
        <f t="shared" si="596"/>
        <v>946589.19000000006</v>
      </c>
      <c r="DS21" s="77">
        <f t="shared" ref="DS21" si="640">SUM(DS22:DS46)</f>
        <v>171553</v>
      </c>
      <c r="DT21" s="77">
        <f t="shared" si="596"/>
        <v>278094.5</v>
      </c>
      <c r="DU21" s="77">
        <f t="shared" si="596"/>
        <v>211472.8</v>
      </c>
      <c r="DV21" s="77">
        <f t="shared" ref="DV21" si="641">SUM(DV22:DV46)</f>
        <v>217022.51</v>
      </c>
      <c r="DW21" s="77">
        <f t="shared" si="596"/>
        <v>220589.29</v>
      </c>
      <c r="DX21" s="77">
        <f t="shared" si="596"/>
        <v>115258.04</v>
      </c>
      <c r="DY21" s="77">
        <f t="shared" ref="DY21" si="642">SUM(DY22:DY46)</f>
        <v>83191</v>
      </c>
      <c r="DZ21" s="77">
        <f t="shared" si="596"/>
        <v>132648.44</v>
      </c>
      <c r="EA21" s="77">
        <f t="shared" ref="EA21:ED21" si="643">SUM(EA22:EA45)</f>
        <v>286155.46000000002</v>
      </c>
      <c r="EB21" s="77">
        <f t="shared" ref="EB21" si="644">SUM(EB22:EB46)</f>
        <v>187873</v>
      </c>
      <c r="EC21" s="77">
        <f t="shared" ref="EC21:EH21" si="645">SUM(EC22:EC46)</f>
        <v>507873</v>
      </c>
      <c r="ED21" s="77">
        <f t="shared" si="643"/>
        <v>452773.56</v>
      </c>
      <c r="EE21" s="77">
        <f t="shared" ref="EE21:EF21" si="646">SUM(EE22:EE46)</f>
        <v>116907.33</v>
      </c>
      <c r="EF21" s="77">
        <f t="shared" si="646"/>
        <v>533540.04</v>
      </c>
      <c r="EG21" s="77">
        <f t="shared" si="645"/>
        <v>710040.06</v>
      </c>
      <c r="EH21" s="77">
        <f t="shared" si="645"/>
        <v>623757</v>
      </c>
      <c r="EI21" s="77">
        <f t="shared" ref="EI21:ER21" si="647">SUM(EI22:EI46)</f>
        <v>769173.55</v>
      </c>
      <c r="EJ21" s="77">
        <f t="shared" si="647"/>
        <v>1077751.46</v>
      </c>
      <c r="EK21" s="77">
        <f t="shared" ref="EK21" si="648">SUM(EK22:EK46)</f>
        <v>418462</v>
      </c>
      <c r="EL21" s="77">
        <f t="shared" si="647"/>
        <v>740324</v>
      </c>
      <c r="EM21" s="77">
        <f t="shared" si="647"/>
        <v>923513.51</v>
      </c>
      <c r="EN21" s="77">
        <f t="shared" ref="EN21" si="649">SUM(EN22:EN46)</f>
        <v>572200</v>
      </c>
      <c r="EO21" s="77">
        <f t="shared" si="647"/>
        <v>981100</v>
      </c>
      <c r="EP21" s="77">
        <f t="shared" si="647"/>
        <v>1141364.25</v>
      </c>
      <c r="EQ21" s="77">
        <f t="shared" si="647"/>
        <v>612122.4</v>
      </c>
      <c r="ER21" s="77">
        <f t="shared" si="647"/>
        <v>610713.19999999995</v>
      </c>
      <c r="ES21" s="77">
        <f t="shared" ref="ES21:FC21" si="650">SUM(ES22:ES46)</f>
        <v>1501147.73</v>
      </c>
      <c r="ET21" s="77">
        <f t="shared" ref="ET21:EV21" si="651">SUM(ET22:ET46)</f>
        <v>922068</v>
      </c>
      <c r="EU21" s="77">
        <f t="shared" si="651"/>
        <v>942224</v>
      </c>
      <c r="EV21" s="77">
        <f t="shared" si="651"/>
        <v>1704926.3499999999</v>
      </c>
      <c r="EW21" s="77">
        <f t="shared" si="650"/>
        <v>854590</v>
      </c>
      <c r="EX21" s="77">
        <f t="shared" si="650"/>
        <v>1168551</v>
      </c>
      <c r="EY21" s="77">
        <f t="shared" si="650"/>
        <v>1482172.12</v>
      </c>
      <c r="EZ21" s="77">
        <f t="shared" si="650"/>
        <v>858001.2</v>
      </c>
      <c r="FA21" s="77">
        <f t="shared" ref="FA21:FB21" si="652">SUM(FA22:FA46)</f>
        <v>0</v>
      </c>
      <c r="FB21" s="77">
        <f t="shared" si="652"/>
        <v>0</v>
      </c>
      <c r="FC21" s="77">
        <f t="shared" si="650"/>
        <v>403401.31</v>
      </c>
      <c r="FD21" s="77">
        <f t="shared" si="596"/>
        <v>454998.74</v>
      </c>
      <c r="FE21" s="77">
        <f t="shared" si="596"/>
        <v>369643.4</v>
      </c>
      <c r="FF21" s="77">
        <f t="shared" ref="FF21" si="653">SUM(FF22:FF46)</f>
        <v>361398.35</v>
      </c>
      <c r="FG21" s="77">
        <f t="shared" si="596"/>
        <v>332753.44</v>
      </c>
      <c r="FH21" s="77">
        <f t="shared" si="596"/>
        <v>256732.82</v>
      </c>
      <c r="FI21" s="77">
        <f t="shared" ref="FI21" si="654">SUM(FI22:FI46)</f>
        <v>235726.56</v>
      </c>
      <c r="FJ21" s="77">
        <f t="shared" si="596"/>
        <v>195165.15</v>
      </c>
      <c r="FK21" s="77">
        <f t="shared" si="596"/>
        <v>163973.5</v>
      </c>
      <c r="FL21" s="77">
        <f t="shared" ref="FL21:FM21" si="655">SUM(FL22:FL46)</f>
        <v>159927</v>
      </c>
      <c r="FM21" s="77">
        <f t="shared" si="655"/>
        <v>144732</v>
      </c>
      <c r="FN21" s="77">
        <f>SUM(FN22:FN45)</f>
        <v>130763.70000000001</v>
      </c>
      <c r="FO21" s="77">
        <f>SUM(FO22:FO46)</f>
        <v>126034</v>
      </c>
      <c r="FP21" s="77">
        <f>SUM(FP22:FP46)</f>
        <v>126034</v>
      </c>
      <c r="FQ21" s="77">
        <f t="shared" ref="FQ21" si="656">SUM(FQ22:FQ45)</f>
        <v>108490.71</v>
      </c>
      <c r="FR21" s="77">
        <f t="shared" ref="FR21:FS21" si="657">SUM(FR22:FR46)</f>
        <v>138721.96</v>
      </c>
      <c r="FS21" s="77">
        <f t="shared" si="657"/>
        <v>119891.18</v>
      </c>
      <c r="FT21" s="77">
        <f t="shared" ref="FT21:FU21" si="658">SUM(FT22:FT46)</f>
        <v>105962</v>
      </c>
      <c r="FU21" s="77">
        <f t="shared" si="658"/>
        <v>112549</v>
      </c>
      <c r="FV21" s="77">
        <f t="shared" ref="FV21:GE21" si="659">SUM(FV22:FV46)</f>
        <v>112775.34</v>
      </c>
      <c r="FW21" s="77">
        <f t="shared" si="659"/>
        <v>111208.65</v>
      </c>
      <c r="FX21" s="77">
        <f t="shared" ref="FX21" si="660">SUM(FX22:FX46)</f>
        <v>127562</v>
      </c>
      <c r="FY21" s="77">
        <f t="shared" si="659"/>
        <v>117232</v>
      </c>
      <c r="FZ21" s="77">
        <f t="shared" si="659"/>
        <v>113167.76</v>
      </c>
      <c r="GA21" s="77">
        <f t="shared" ref="GA21" si="661">SUM(GA22:GA46)</f>
        <v>140224</v>
      </c>
      <c r="GB21" s="77">
        <f t="shared" si="659"/>
        <v>156873.46000000002</v>
      </c>
      <c r="GC21" s="77">
        <f t="shared" si="659"/>
        <v>101502.35</v>
      </c>
      <c r="GD21" s="77">
        <f t="shared" si="659"/>
        <v>161560.79999999999</v>
      </c>
      <c r="GE21" s="77">
        <f t="shared" si="659"/>
        <v>163169</v>
      </c>
      <c r="GF21" s="77">
        <f t="shared" ref="GF21:GP21" si="662">SUM(GF22:GF46)</f>
        <v>136616.70000000001</v>
      </c>
      <c r="GG21" s="77">
        <f t="shared" ref="GG21" si="663">SUM(GG22:GG46)</f>
        <v>154968</v>
      </c>
      <c r="GH21" s="77">
        <f t="shared" ref="GH21:GI21" si="664">SUM(GH22:GH46)</f>
        <v>157188.24</v>
      </c>
      <c r="GI21" s="77">
        <f t="shared" si="664"/>
        <v>144805.11000000002</v>
      </c>
      <c r="GJ21" s="77">
        <f t="shared" si="662"/>
        <v>174389</v>
      </c>
      <c r="GK21" s="77">
        <f t="shared" si="662"/>
        <v>172179</v>
      </c>
      <c r="GL21" s="77">
        <f t="shared" si="662"/>
        <v>168302.01</v>
      </c>
      <c r="GM21" s="77">
        <f t="shared" si="662"/>
        <v>157857.60000000001</v>
      </c>
      <c r="GN21" s="77">
        <f t="shared" ref="GN21:GO21" si="665">SUM(GN22:GN46)</f>
        <v>0</v>
      </c>
      <c r="GO21" s="77">
        <f t="shared" si="665"/>
        <v>0</v>
      </c>
      <c r="GP21" s="77">
        <f t="shared" si="662"/>
        <v>644911.77999999991</v>
      </c>
      <c r="GQ21" s="77">
        <f t="shared" si="596"/>
        <v>675986.41</v>
      </c>
      <c r="GR21" s="77">
        <f t="shared" si="596"/>
        <v>651202.93000000005</v>
      </c>
      <c r="GS21" s="77">
        <f t="shared" ref="GS21" si="666">SUM(GS22:GS46)</f>
        <v>950496</v>
      </c>
      <c r="GT21" s="77">
        <f t="shared" si="596"/>
        <v>946502.14</v>
      </c>
      <c r="GU21" s="77">
        <f t="shared" si="596"/>
        <v>838568.7</v>
      </c>
      <c r="GV21" s="77">
        <f t="shared" ref="GV21" si="667">SUM(GV22:GV46)</f>
        <v>773152.73</v>
      </c>
      <c r="GW21" s="77">
        <f t="shared" si="596"/>
        <v>873018.27</v>
      </c>
      <c r="GX21" s="77">
        <f t="shared" si="596"/>
        <v>675313.39</v>
      </c>
      <c r="GY21" s="77">
        <f t="shared" ref="GY21" si="668">SUM(GY22:GY46)</f>
        <v>688955</v>
      </c>
      <c r="GZ21" s="77">
        <f t="shared" si="596"/>
        <v>671452</v>
      </c>
      <c r="HA21" s="77">
        <f>SUM(HA22:HA46)</f>
        <v>642443.3899999999</v>
      </c>
      <c r="HB21" s="77">
        <f t="shared" ref="HB21:HC21" si="669">SUM(HB22:HB46)</f>
        <v>809887</v>
      </c>
      <c r="HC21" s="77">
        <f t="shared" si="669"/>
        <v>821513</v>
      </c>
      <c r="HD21" s="77">
        <f>SUM(HD22:HD46)</f>
        <v>630435.13</v>
      </c>
      <c r="HE21" s="77">
        <f t="shared" ref="HE21:HF21" si="670">SUM(HE22:HE46)</f>
        <v>887459.42999999993</v>
      </c>
      <c r="HF21" s="77">
        <f t="shared" si="670"/>
        <v>802368.81</v>
      </c>
      <c r="HG21" s="77">
        <f t="shared" ref="HG21:IU21" si="671">SUM(HG22:HG46)</f>
        <v>879044.36</v>
      </c>
      <c r="HH21" s="77">
        <f t="shared" si="671"/>
        <v>776796</v>
      </c>
      <c r="HI21" s="77">
        <f t="shared" ref="HI21:HR21" si="672">SUM(HI22:HI46)</f>
        <v>786944.5</v>
      </c>
      <c r="HJ21" s="77">
        <f t="shared" si="672"/>
        <v>781331.17</v>
      </c>
      <c r="HK21" s="77">
        <f t="shared" ref="HK21" si="673">SUM(HK22:HK46)</f>
        <v>836797</v>
      </c>
      <c r="HL21" s="77">
        <f t="shared" si="672"/>
        <v>834217</v>
      </c>
      <c r="HM21" s="77">
        <f t="shared" si="672"/>
        <v>774490.74000000011</v>
      </c>
      <c r="HN21" s="77">
        <f t="shared" ref="HN21" si="674">SUM(HN22:HN46)</f>
        <v>957096</v>
      </c>
      <c r="HO21" s="77">
        <f t="shared" si="672"/>
        <v>1090402.8500000001</v>
      </c>
      <c r="HP21" s="77">
        <f t="shared" si="672"/>
        <v>941958.1100000001</v>
      </c>
      <c r="HQ21" s="77">
        <f t="shared" si="672"/>
        <v>923688</v>
      </c>
      <c r="HR21" s="77">
        <f t="shared" si="672"/>
        <v>933638</v>
      </c>
      <c r="HS21" s="77">
        <f t="shared" ref="HS21:IC21" si="675">SUM(HS22:HS46)</f>
        <v>938285.89000000025</v>
      </c>
      <c r="HT21" s="77">
        <f t="shared" ref="HT21" si="676">SUM(HT22:HT46)</f>
        <v>938344</v>
      </c>
      <c r="HU21" s="77">
        <f t="shared" ref="HU21:HV21" si="677">SUM(HU22:HU46)</f>
        <v>976254</v>
      </c>
      <c r="HV21" s="77">
        <f t="shared" si="677"/>
        <v>745245.94000000006</v>
      </c>
      <c r="HW21" s="77">
        <f t="shared" si="675"/>
        <v>882536</v>
      </c>
      <c r="HX21" s="77">
        <f t="shared" si="675"/>
        <v>882536</v>
      </c>
      <c r="HY21" s="77">
        <f t="shared" si="675"/>
        <v>844609.94</v>
      </c>
      <c r="HZ21" s="76">
        <f t="shared" si="675"/>
        <v>859355.4</v>
      </c>
      <c r="IA21" s="76">
        <f t="shared" ref="IA21:IB21" si="678">SUM(IA22:IA46)</f>
        <v>0</v>
      </c>
      <c r="IB21" s="76">
        <f t="shared" si="678"/>
        <v>0</v>
      </c>
      <c r="IC21" s="76">
        <f t="shared" si="675"/>
        <v>0</v>
      </c>
      <c r="ID21" s="76">
        <f t="shared" si="671"/>
        <v>1907.44</v>
      </c>
      <c r="IE21" s="76">
        <f t="shared" si="671"/>
        <v>3815.34</v>
      </c>
      <c r="IF21" s="76">
        <f t="shared" ref="IF21" si="679">SUM(IF22:IF46)</f>
        <v>10300</v>
      </c>
      <c r="IG21" s="76">
        <f t="shared" si="671"/>
        <v>130350</v>
      </c>
      <c r="IH21" s="76">
        <f t="shared" si="671"/>
        <v>144695.40999999997</v>
      </c>
      <c r="II21" s="76">
        <f t="shared" ref="II21" si="680">SUM(II22:II46)</f>
        <v>249756.08000000002</v>
      </c>
      <c r="IJ21" s="76">
        <f t="shared" si="671"/>
        <v>303519.05</v>
      </c>
      <c r="IK21" s="76">
        <f t="shared" si="671"/>
        <v>200880.21</v>
      </c>
      <c r="IL21" s="76">
        <f t="shared" ref="IL21" si="681">SUM(IL22:IL46)</f>
        <v>326266</v>
      </c>
      <c r="IM21" s="76">
        <f t="shared" si="671"/>
        <v>286017.06</v>
      </c>
      <c r="IN21" s="76">
        <f t="shared" ref="IN21:IP21" si="682">SUM(IN22:IN46)</f>
        <v>203196.9</v>
      </c>
      <c r="IO21" s="76">
        <f t="shared" ref="IO21" si="683">SUM(IO22:IO46)</f>
        <v>373401</v>
      </c>
      <c r="IP21" s="76">
        <f t="shared" si="682"/>
        <v>430521.17000000004</v>
      </c>
      <c r="IQ21" s="76">
        <f t="shared" si="671"/>
        <v>236369.72</v>
      </c>
      <c r="IR21" s="76">
        <f t="shared" ref="IR21:IS21" si="684">SUM(IR22:IR46)</f>
        <v>371903.31999999995</v>
      </c>
      <c r="IS21" s="76">
        <f t="shared" si="684"/>
        <v>398811.28</v>
      </c>
      <c r="IT21" s="76">
        <f t="shared" si="671"/>
        <v>296389.69</v>
      </c>
      <c r="IU21" s="76">
        <f t="shared" si="671"/>
        <v>286216</v>
      </c>
      <c r="IV21" s="76">
        <f t="shared" ref="IV21:JX21" si="685">SUM(IV22:IV46)</f>
        <v>275817</v>
      </c>
      <c r="IW21" s="76">
        <f t="shared" si="685"/>
        <v>217194.69</v>
      </c>
      <c r="IX21" s="76">
        <f t="shared" ref="IX21" si="686">SUM(IX22:IX46)</f>
        <v>231472</v>
      </c>
      <c r="IY21" s="76">
        <f t="shared" si="685"/>
        <v>231472</v>
      </c>
      <c r="IZ21" s="76">
        <f t="shared" si="685"/>
        <v>236902.81</v>
      </c>
      <c r="JA21" s="76">
        <f t="shared" ref="JA21" si="687">SUM(JA22:JA46)</f>
        <v>0</v>
      </c>
      <c r="JB21" s="76">
        <f t="shared" si="685"/>
        <v>0</v>
      </c>
      <c r="JC21" s="76">
        <f t="shared" si="685"/>
        <v>2887.2</v>
      </c>
      <c r="JD21" s="76">
        <f t="shared" ref="JD21:JK21" si="688">SUM(JD22:JD46)</f>
        <v>0</v>
      </c>
      <c r="JE21" s="76">
        <f t="shared" ref="JE21" si="689">SUM(JE22:JE46)</f>
        <v>0</v>
      </c>
      <c r="JF21" s="76">
        <f t="shared" si="688"/>
        <v>2869.43</v>
      </c>
      <c r="JG21" s="76">
        <f t="shared" ref="JG21:JI21" si="690">SUM(JG22:JG46)</f>
        <v>0</v>
      </c>
      <c r="JH21" s="76">
        <f t="shared" si="690"/>
        <v>0</v>
      </c>
      <c r="JI21" s="76">
        <f t="shared" si="690"/>
        <v>0</v>
      </c>
      <c r="JJ21" s="76">
        <f t="shared" si="688"/>
        <v>0</v>
      </c>
      <c r="JK21" s="76">
        <f t="shared" si="688"/>
        <v>0</v>
      </c>
      <c r="JL21" s="76">
        <f t="shared" ref="JL21:JO21" si="691">SUM(JL22:JL46)</f>
        <v>0</v>
      </c>
      <c r="JM21" s="11">
        <f t="shared" ref="JM21:JN21" si="692">SUM(JM22:JM46)</f>
        <v>0</v>
      </c>
      <c r="JN21" s="11">
        <f t="shared" si="692"/>
        <v>0</v>
      </c>
      <c r="JO21" s="11">
        <f t="shared" si="691"/>
        <v>0</v>
      </c>
      <c r="JP21" s="11">
        <f t="shared" si="685"/>
        <v>3231116.1399999997</v>
      </c>
      <c r="JQ21" s="11">
        <f t="shared" ref="JQ21" si="693">SUM(JQ22:JQ46)</f>
        <v>3375979.6800000006</v>
      </c>
      <c r="JR21" s="11">
        <f t="shared" si="685"/>
        <v>3544662.6700000009</v>
      </c>
      <c r="JS21" s="11">
        <f t="shared" si="685"/>
        <v>2722515.35</v>
      </c>
      <c r="JT21" s="11">
        <f t="shared" ref="JT21" si="694">SUM(JT22:JT46)</f>
        <v>3162385.46</v>
      </c>
      <c r="JU21" s="11">
        <f t="shared" si="685"/>
        <v>2799782.66</v>
      </c>
      <c r="JV21" s="11">
        <f t="shared" si="685"/>
        <v>2526163.5700000003</v>
      </c>
      <c r="JW21" s="11">
        <f t="shared" ref="JW21" si="695">SUM(JW22:JW46)</f>
        <v>2629240.8600000003</v>
      </c>
      <c r="JX21" s="11">
        <f t="shared" si="685"/>
        <v>2097506.98</v>
      </c>
      <c r="JY21" s="11">
        <f t="shared" ref="JY21:JZ21" si="696">SUM(JY22:JY46)</f>
        <v>2291986</v>
      </c>
      <c r="JZ21" s="11">
        <f t="shared" si="696"/>
        <v>2290115.1</v>
      </c>
      <c r="KA21" s="11">
        <f t="shared" ref="KA21:KI21" si="697">SUM(KA22:KA46)</f>
        <v>2159100.35</v>
      </c>
      <c r="KB21" s="11">
        <f t="shared" si="697"/>
        <v>2686692</v>
      </c>
      <c r="KC21" s="11">
        <f t="shared" ref="KC21" si="698">SUM(KC22:KC46)</f>
        <v>3094675.17</v>
      </c>
      <c r="KD21" s="11">
        <f t="shared" si="697"/>
        <v>2478804.2599999998</v>
      </c>
      <c r="KE21" s="11">
        <f t="shared" ref="KE21:KH21" si="699">SUM(KE22:KE46)</f>
        <v>2564189.04</v>
      </c>
      <c r="KF21" s="11">
        <f t="shared" ref="KF21" si="700">SUM(KF22:KF46)</f>
        <v>3079120.3200000003</v>
      </c>
      <c r="KG21" s="11">
        <f t="shared" si="699"/>
        <v>3063333.69</v>
      </c>
      <c r="KH21" s="11">
        <f t="shared" si="699"/>
        <v>2656010</v>
      </c>
      <c r="KI21" s="11">
        <f t="shared" si="697"/>
        <v>2911772.29</v>
      </c>
      <c r="KJ21" s="11">
        <f t="shared" ref="KJ21:KL21" si="701">SUM(KJ22:KJ46)</f>
        <v>3233284.29</v>
      </c>
      <c r="KK21" s="11">
        <f t="shared" ref="KK21" si="702">SUM(KK22:KK46)</f>
        <v>2639853</v>
      </c>
      <c r="KL21" s="11">
        <f t="shared" si="701"/>
        <v>2880830</v>
      </c>
      <c r="KM21" s="11">
        <f t="shared" ref="KM21:KO21" si="703">SUM(KM22:KM46)</f>
        <v>2918756.17</v>
      </c>
      <c r="KN21" s="11">
        <f t="shared" ref="KN21" si="704">SUM(KN22:KN46)</f>
        <v>3020899</v>
      </c>
      <c r="KO21" s="11">
        <f t="shared" si="703"/>
        <v>3590150.08</v>
      </c>
      <c r="KP21" s="11">
        <f t="shared" ref="KP21" si="705">SUM(KP22:KP46)</f>
        <v>3215896.94</v>
      </c>
      <c r="KQ21" s="11">
        <f t="shared" ref="KQ21" si="706">SUM(KQ22:KQ46)</f>
        <v>3041386.2</v>
      </c>
      <c r="KR21" s="11">
        <f t="shared" ref="KR21:KS21" si="707">SUM(KR22:KR46)</f>
        <v>2943786.12</v>
      </c>
      <c r="KS21" s="11">
        <f t="shared" si="707"/>
        <v>3404826.79</v>
      </c>
      <c r="KT21" s="11">
        <f t="shared" ref="KT21:KU21" si="708">SUM(KT22:KT46)</f>
        <v>3426505.6</v>
      </c>
      <c r="KU21" s="11">
        <f t="shared" si="708"/>
        <v>3504315.84</v>
      </c>
      <c r="KV21" s="11">
        <f t="shared" ref="KV21:KW21" si="709">SUM(KV22:KV46)</f>
        <v>3238714.4199999995</v>
      </c>
      <c r="KW21" s="11">
        <f t="shared" si="709"/>
        <v>3273789</v>
      </c>
      <c r="KX21" s="11">
        <f t="shared" ref="KX21:LB21" si="710">SUM(KX22:KX46)</f>
        <v>3582990</v>
      </c>
      <c r="KY21" s="11">
        <f t="shared" si="710"/>
        <v>3435450.31</v>
      </c>
      <c r="KZ21" s="11">
        <f t="shared" si="710"/>
        <v>3032722</v>
      </c>
      <c r="LA21" s="11">
        <f t="shared" si="710"/>
        <v>0</v>
      </c>
      <c r="LB21" s="11">
        <f t="shared" si="710"/>
        <v>0</v>
      </c>
    </row>
    <row r="22" spans="1:314" x14ac:dyDescent="0.25">
      <c r="A22" s="5">
        <v>2101</v>
      </c>
      <c r="B22" s="9" t="s">
        <v>9</v>
      </c>
      <c r="C22" s="13">
        <v>3263.33</v>
      </c>
      <c r="D22" s="13">
        <v>3263.33</v>
      </c>
      <c r="E22" s="13">
        <v>615.35</v>
      </c>
      <c r="F22" s="13">
        <v>2834</v>
      </c>
      <c r="G22" s="13">
        <v>834</v>
      </c>
      <c r="H22" s="13">
        <v>1021.37</v>
      </c>
      <c r="I22" s="13">
        <v>1187.7</v>
      </c>
      <c r="J22" s="13">
        <v>300</v>
      </c>
      <c r="K22" s="13">
        <v>131.43</v>
      </c>
      <c r="L22" s="13">
        <v>878</v>
      </c>
      <c r="M22" s="13">
        <v>878</v>
      </c>
      <c r="N22" s="13">
        <v>123.92</v>
      </c>
      <c r="O22" s="13">
        <v>780</v>
      </c>
      <c r="P22" s="13">
        <v>780</v>
      </c>
      <c r="Q22" s="13">
        <v>1409.88</v>
      </c>
      <c r="R22" s="13">
        <v>1209.8399999999999</v>
      </c>
      <c r="S22" s="13">
        <v>2120</v>
      </c>
      <c r="T22" s="13">
        <v>1601.42</v>
      </c>
      <c r="U22" s="13">
        <v>729</v>
      </c>
      <c r="V22" s="13">
        <v>729</v>
      </c>
      <c r="W22" s="13">
        <v>246.2</v>
      </c>
      <c r="X22" s="13">
        <v>729</v>
      </c>
      <c r="Y22" s="13">
        <v>729</v>
      </c>
      <c r="Z22" s="13">
        <v>365.09</v>
      </c>
      <c r="AA22" s="13">
        <v>900</v>
      </c>
      <c r="AB22" s="13">
        <v>1000</v>
      </c>
      <c r="AC22" s="13">
        <v>786.25</v>
      </c>
      <c r="AD22" s="13">
        <v>900</v>
      </c>
      <c r="AE22" s="13">
        <v>900</v>
      </c>
      <c r="AF22" s="13">
        <v>242.28</v>
      </c>
      <c r="AG22" s="13">
        <v>657</v>
      </c>
      <c r="AH22" s="13">
        <v>657</v>
      </c>
      <c r="AI22" s="13">
        <v>562.79</v>
      </c>
      <c r="AJ22" s="13">
        <v>616</v>
      </c>
      <c r="AK22" s="64">
        <v>616</v>
      </c>
      <c r="AL22" s="70">
        <v>362.81</v>
      </c>
      <c r="AM22" s="71">
        <v>711</v>
      </c>
      <c r="AN22" s="71"/>
      <c r="AO22" s="71"/>
      <c r="AP22" s="71">
        <v>24801.33</v>
      </c>
      <c r="AQ22" s="71">
        <v>24801.33</v>
      </c>
      <c r="AR22" s="71">
        <v>7909.71</v>
      </c>
      <c r="AS22" s="71">
        <v>17430</v>
      </c>
      <c r="AT22" s="71">
        <v>8430</v>
      </c>
      <c r="AU22" s="71">
        <v>9265.3700000000008</v>
      </c>
      <c r="AV22" s="71">
        <v>9845.9</v>
      </c>
      <c r="AW22" s="71">
        <v>2200</v>
      </c>
      <c r="AX22" s="71">
        <v>1663.33</v>
      </c>
      <c r="AY22" s="71">
        <v>6630</v>
      </c>
      <c r="AZ22" s="71">
        <v>2500</v>
      </c>
      <c r="BA22" s="71">
        <v>1934.33</v>
      </c>
      <c r="BB22" s="71">
        <v>4680</v>
      </c>
      <c r="BC22" s="71">
        <v>4680</v>
      </c>
      <c r="BD22" s="71">
        <v>6256.14</v>
      </c>
      <c r="BE22" s="71">
        <v>7695.08</v>
      </c>
      <c r="BF22" s="71">
        <v>6700</v>
      </c>
      <c r="BG22" s="71">
        <v>3735.04</v>
      </c>
      <c r="BH22" s="71">
        <v>5452</v>
      </c>
      <c r="BI22" s="71">
        <v>5452</v>
      </c>
      <c r="BJ22" s="71">
        <v>2495.14</v>
      </c>
      <c r="BK22" s="71">
        <v>2750</v>
      </c>
      <c r="BL22" s="71">
        <v>2750</v>
      </c>
      <c r="BM22" s="71">
        <v>2887.61</v>
      </c>
      <c r="BN22" s="71">
        <v>5000</v>
      </c>
      <c r="BO22" s="71">
        <v>5000</v>
      </c>
      <c r="BP22" s="71">
        <v>3174</v>
      </c>
      <c r="BQ22" s="71">
        <v>5120</v>
      </c>
      <c r="BR22" s="71">
        <v>2120</v>
      </c>
      <c r="BS22" s="71">
        <v>920.64</v>
      </c>
      <c r="BT22" s="71">
        <v>3693</v>
      </c>
      <c r="BU22" s="71">
        <v>3693</v>
      </c>
      <c r="BV22" s="71">
        <v>3353.79</v>
      </c>
      <c r="BW22" s="71">
        <v>3426</v>
      </c>
      <c r="BX22" s="71">
        <v>3426</v>
      </c>
      <c r="BY22" s="70">
        <v>1770.16</v>
      </c>
      <c r="BZ22" s="71">
        <v>3818</v>
      </c>
      <c r="CA22" s="71"/>
      <c r="CB22" s="71"/>
      <c r="CC22" s="71">
        <v>15011.33</v>
      </c>
      <c r="CD22" s="71">
        <v>15011.33</v>
      </c>
      <c r="CE22" s="71">
        <v>3806.65</v>
      </c>
      <c r="CF22" s="71">
        <v>7500</v>
      </c>
      <c r="CG22" s="71">
        <v>3650</v>
      </c>
      <c r="CH22" s="71">
        <v>2974.76</v>
      </c>
      <c r="CI22" s="71">
        <v>3177.05</v>
      </c>
      <c r="CJ22" s="71">
        <v>2200</v>
      </c>
      <c r="CK22" s="71">
        <v>1522.25</v>
      </c>
      <c r="CL22" s="71">
        <v>3237</v>
      </c>
      <c r="CM22" s="71">
        <v>2000</v>
      </c>
      <c r="CN22" s="71">
        <v>1370.42</v>
      </c>
      <c r="CO22" s="71">
        <v>1872</v>
      </c>
      <c r="CP22" s="71">
        <v>1872</v>
      </c>
      <c r="CQ22" s="71">
        <v>1217.1099999999999</v>
      </c>
      <c r="CR22" s="71">
        <v>2888.52</v>
      </c>
      <c r="CS22" s="71">
        <v>2500</v>
      </c>
      <c r="CT22" s="71">
        <v>1333.37</v>
      </c>
      <c r="CU22" s="71">
        <v>2485</v>
      </c>
      <c r="CV22" s="71">
        <v>2485</v>
      </c>
      <c r="CW22" s="71">
        <v>1127.69</v>
      </c>
      <c r="CX22" s="71">
        <v>700</v>
      </c>
      <c r="CY22" s="71">
        <v>700</v>
      </c>
      <c r="CZ22" s="71">
        <v>1386.78</v>
      </c>
      <c r="DA22" s="71">
        <v>2891</v>
      </c>
      <c r="DB22" s="71">
        <v>2891</v>
      </c>
      <c r="DC22" s="71">
        <v>2797.59</v>
      </c>
      <c r="DD22" s="71">
        <v>4300</v>
      </c>
      <c r="DE22" s="71">
        <v>4300</v>
      </c>
      <c r="DF22" s="71">
        <v>392.22</v>
      </c>
      <c r="DG22" s="71">
        <v>2599</v>
      </c>
      <c r="DH22" s="71">
        <v>2599</v>
      </c>
      <c r="DI22" s="71">
        <v>1837.52</v>
      </c>
      <c r="DJ22" s="71">
        <v>2574</v>
      </c>
      <c r="DK22" s="71">
        <v>2574</v>
      </c>
      <c r="DL22" s="70">
        <v>939.51</v>
      </c>
      <c r="DM22" s="71">
        <v>2477</v>
      </c>
      <c r="DN22" s="71"/>
      <c r="DO22" s="71"/>
      <c r="DP22" s="71">
        <v>652.66999999999996</v>
      </c>
      <c r="DQ22" s="71">
        <v>652.66999999999996</v>
      </c>
      <c r="DR22" s="71">
        <v>123.07</v>
      </c>
      <c r="DS22" s="71">
        <v>315</v>
      </c>
      <c r="DT22" s="71">
        <v>315</v>
      </c>
      <c r="DU22" s="71">
        <v>113.5</v>
      </c>
      <c r="DV22" s="71">
        <v>644</v>
      </c>
      <c r="DW22" s="71">
        <v>50</v>
      </c>
      <c r="DX22" s="71">
        <v>14.61</v>
      </c>
      <c r="DY22" s="71">
        <v>98</v>
      </c>
      <c r="DZ22" s="71">
        <v>98</v>
      </c>
      <c r="EA22" s="71">
        <v>13.77</v>
      </c>
      <c r="EB22" s="71">
        <v>117</v>
      </c>
      <c r="EC22" s="71">
        <v>117</v>
      </c>
      <c r="ED22" s="71">
        <v>64.430000000000007</v>
      </c>
      <c r="EE22" s="71">
        <v>134.43</v>
      </c>
      <c r="EF22" s="71">
        <v>100</v>
      </c>
      <c r="EG22" s="71">
        <v>42.4</v>
      </c>
      <c r="EH22" s="71">
        <v>81</v>
      </c>
      <c r="EI22" s="71">
        <v>81</v>
      </c>
      <c r="EJ22" s="71">
        <v>27.36</v>
      </c>
      <c r="EK22" s="71">
        <v>5300</v>
      </c>
      <c r="EL22" s="71">
        <v>5300</v>
      </c>
      <c r="EM22" s="71">
        <v>446.22</v>
      </c>
      <c r="EN22" s="71">
        <v>400</v>
      </c>
      <c r="EO22" s="71">
        <v>400</v>
      </c>
      <c r="EP22" s="71">
        <v>333.19</v>
      </c>
      <c r="EQ22" s="71">
        <v>360</v>
      </c>
      <c r="ER22" s="71">
        <v>360</v>
      </c>
      <c r="ES22" s="71">
        <v>96.9</v>
      </c>
      <c r="ET22" s="71">
        <v>292</v>
      </c>
      <c r="EU22" s="71">
        <v>292</v>
      </c>
      <c r="EV22" s="71">
        <v>250.12</v>
      </c>
      <c r="EW22" s="71">
        <v>924</v>
      </c>
      <c r="EX22" s="71">
        <v>924</v>
      </c>
      <c r="EY22" s="70">
        <v>913.72</v>
      </c>
      <c r="EZ22" s="71">
        <v>474</v>
      </c>
      <c r="FA22" s="71"/>
      <c r="FB22" s="71"/>
      <c r="FC22" s="71">
        <v>6526.67</v>
      </c>
      <c r="FD22" s="71">
        <v>6526.67</v>
      </c>
      <c r="FE22" s="71">
        <v>4280.7299999999996</v>
      </c>
      <c r="FF22" s="71">
        <v>7649</v>
      </c>
      <c r="FG22" s="71">
        <v>4649</v>
      </c>
      <c r="FH22" s="71">
        <v>2751.86</v>
      </c>
      <c r="FI22" s="71">
        <v>2139.34</v>
      </c>
      <c r="FJ22" s="71">
        <v>1300</v>
      </c>
      <c r="FK22" s="71">
        <v>936.03</v>
      </c>
      <c r="FL22" s="71">
        <v>1755</v>
      </c>
      <c r="FM22" s="71">
        <v>1000</v>
      </c>
      <c r="FN22" s="71">
        <v>227.84</v>
      </c>
      <c r="FO22" s="71">
        <v>1404</v>
      </c>
      <c r="FP22" s="71">
        <v>1404</v>
      </c>
      <c r="FQ22" s="71">
        <v>764.33</v>
      </c>
      <c r="FR22" s="71">
        <v>2000</v>
      </c>
      <c r="FS22" s="71">
        <v>1800</v>
      </c>
      <c r="FT22" s="71">
        <v>423.81</v>
      </c>
      <c r="FU22" s="71">
        <v>1302</v>
      </c>
      <c r="FV22" s="71">
        <v>1302</v>
      </c>
      <c r="FW22" s="71">
        <v>553.57000000000005</v>
      </c>
      <c r="FX22" s="71">
        <v>80</v>
      </c>
      <c r="FY22" s="71">
        <v>250</v>
      </c>
      <c r="FZ22" s="71">
        <v>824.52</v>
      </c>
      <c r="GA22" s="71">
        <v>1598</v>
      </c>
      <c r="GB22" s="71">
        <v>1600</v>
      </c>
      <c r="GC22" s="71">
        <v>929.02</v>
      </c>
      <c r="GD22" s="71">
        <v>1330</v>
      </c>
      <c r="GE22" s="71">
        <v>1330</v>
      </c>
      <c r="GF22" s="71">
        <v>259.81</v>
      </c>
      <c r="GG22" s="71">
        <v>1267</v>
      </c>
      <c r="GH22" s="71">
        <v>1267</v>
      </c>
      <c r="GI22" s="71">
        <v>721.39</v>
      </c>
      <c r="GJ22" s="71">
        <v>1303</v>
      </c>
      <c r="GK22" s="71">
        <v>1303</v>
      </c>
      <c r="GL22" s="70">
        <v>743.45</v>
      </c>
      <c r="GM22" s="71">
        <v>1242</v>
      </c>
      <c r="GN22" s="71"/>
      <c r="GO22" s="71"/>
      <c r="GP22" s="71">
        <v>15073.92</v>
      </c>
      <c r="GQ22" s="71">
        <v>15073.92</v>
      </c>
      <c r="GR22" s="71">
        <v>2830.63</v>
      </c>
      <c r="GS22" s="71">
        <v>6928</v>
      </c>
      <c r="GT22" s="71">
        <v>4928</v>
      </c>
      <c r="GU22" s="71">
        <v>2496.65</v>
      </c>
      <c r="GV22" s="71">
        <v>2903.28</v>
      </c>
      <c r="GW22" s="71">
        <v>500</v>
      </c>
      <c r="GX22" s="71">
        <v>321.25</v>
      </c>
      <c r="GY22" s="71">
        <v>2145</v>
      </c>
      <c r="GZ22" s="71">
        <v>1000</v>
      </c>
      <c r="HA22" s="71">
        <v>302.89</v>
      </c>
      <c r="HB22" s="71">
        <v>2184</v>
      </c>
      <c r="HC22" s="71">
        <v>2184</v>
      </c>
      <c r="HD22" s="71">
        <v>1417.47</v>
      </c>
      <c r="HE22" s="71">
        <v>2957.38</v>
      </c>
      <c r="HF22" s="71">
        <v>2200</v>
      </c>
      <c r="HG22" s="71">
        <v>969.57</v>
      </c>
      <c r="HH22" s="71">
        <v>1783</v>
      </c>
      <c r="HI22" s="71">
        <v>1783</v>
      </c>
      <c r="HJ22" s="71">
        <v>921.62</v>
      </c>
      <c r="HK22" s="71">
        <v>1500</v>
      </c>
      <c r="HL22" s="71">
        <v>1500</v>
      </c>
      <c r="HM22" s="71">
        <v>892.43</v>
      </c>
      <c r="HN22" s="71">
        <v>2502</v>
      </c>
      <c r="HO22" s="71">
        <v>2502</v>
      </c>
      <c r="HP22" s="71">
        <v>1965.64</v>
      </c>
      <c r="HQ22" s="71">
        <v>2600</v>
      </c>
      <c r="HR22" s="71">
        <v>2600</v>
      </c>
      <c r="HS22" s="71">
        <v>605.70000000000005</v>
      </c>
      <c r="HT22" s="71">
        <v>1802</v>
      </c>
      <c r="HU22" s="71">
        <v>1802</v>
      </c>
      <c r="HV22" s="71">
        <v>1500.71</v>
      </c>
      <c r="HW22" s="71">
        <v>1590</v>
      </c>
      <c r="HX22" s="71">
        <v>1590</v>
      </c>
      <c r="HY22" s="70">
        <v>641.78</v>
      </c>
      <c r="HZ22" s="71">
        <v>1788</v>
      </c>
      <c r="IA22" s="71"/>
      <c r="IB22" s="71"/>
      <c r="IC22" s="71">
        <v>0</v>
      </c>
      <c r="ID22" s="71">
        <v>0</v>
      </c>
      <c r="IE22" s="71">
        <v>0</v>
      </c>
      <c r="IF22" s="71">
        <v>0</v>
      </c>
      <c r="IG22" s="71">
        <v>1400</v>
      </c>
      <c r="IH22" s="71">
        <v>2724.79</v>
      </c>
      <c r="II22" s="71">
        <v>5523.72</v>
      </c>
      <c r="IJ22" s="71">
        <v>1441</v>
      </c>
      <c r="IK22" s="71">
        <v>873.54</v>
      </c>
      <c r="IL22" s="71">
        <v>4158</v>
      </c>
      <c r="IM22" s="71">
        <v>4158</v>
      </c>
      <c r="IN22" s="71">
        <v>822.25</v>
      </c>
      <c r="IO22" s="71">
        <v>3113</v>
      </c>
      <c r="IP22" s="71">
        <v>3113</v>
      </c>
      <c r="IQ22" s="71">
        <v>2349.16</v>
      </c>
      <c r="IR22" s="71">
        <v>3714.75</v>
      </c>
      <c r="IS22" s="71">
        <v>2000</v>
      </c>
      <c r="IT22" s="71">
        <v>1668.26</v>
      </c>
      <c r="IU22" s="71">
        <v>2603</v>
      </c>
      <c r="IV22" s="71">
        <v>2603</v>
      </c>
      <c r="IW22" s="71">
        <v>987.8</v>
      </c>
      <c r="IX22" s="71">
        <v>2100</v>
      </c>
      <c r="IY22" s="71">
        <v>2100</v>
      </c>
      <c r="IZ22" s="71">
        <v>1182.45</v>
      </c>
      <c r="JA22" s="71">
        <v>0</v>
      </c>
      <c r="JB22" s="71">
        <v>0</v>
      </c>
      <c r="JC22" s="71">
        <v>0</v>
      </c>
      <c r="JD22" s="71">
        <v>0</v>
      </c>
      <c r="JE22" s="71">
        <v>0</v>
      </c>
      <c r="JF22" s="71">
        <v>0</v>
      </c>
      <c r="JG22" s="71">
        <v>0</v>
      </c>
      <c r="JH22" s="71">
        <v>0</v>
      </c>
      <c r="JI22" s="71">
        <v>0</v>
      </c>
      <c r="JJ22" s="71">
        <v>0</v>
      </c>
      <c r="JK22" s="71">
        <v>0</v>
      </c>
      <c r="JL22" s="71">
        <v>0</v>
      </c>
      <c r="JM22" s="66">
        <v>0</v>
      </c>
      <c r="JN22" s="13"/>
      <c r="JO22" s="13"/>
      <c r="JP22" s="13">
        <f t="shared" ref="JP22:JP39" si="711">C22+CC22+AP22+DP22+FC22+GP22+IC22</f>
        <v>65329.25</v>
      </c>
      <c r="JQ22" s="13">
        <f t="shared" ref="JQ22:JQ39" si="712">D22+CD22+AQ22+DQ22+FD22+GQ22+ID22</f>
        <v>65329.25</v>
      </c>
      <c r="JR22" s="13">
        <f t="shared" ref="JR22:JR39" si="713">E22+CE22+AR22+DR22+FE22+GR22+IE22</f>
        <v>19566.14</v>
      </c>
      <c r="JS22" s="13">
        <f t="shared" ref="JS22:JS39" si="714">F22+CF22+AS22+DS22+FF22+GS22+IF22</f>
        <v>42656</v>
      </c>
      <c r="JT22" s="13">
        <f t="shared" ref="JT22:JT39" si="715">G22+CG22+AT22+DT22+FG22+GT22+IG22</f>
        <v>24206</v>
      </c>
      <c r="JU22" s="13">
        <f t="shared" ref="JU22:JU39" si="716">H22+CH22+AU22+DU22+FH22+GU22+IH22</f>
        <v>21348.300000000003</v>
      </c>
      <c r="JV22" s="13">
        <f t="shared" ref="JV22:JV39" si="717">I22+CI22+AV22+DV22+FI22+GV22+II22</f>
        <v>25420.989999999998</v>
      </c>
      <c r="JW22" s="13">
        <f t="shared" ref="JW22:JW39" si="718">J22+CJ22+AW22+DW22+FJ22+GW22+IJ22</f>
        <v>7991</v>
      </c>
      <c r="JX22" s="13">
        <f t="shared" ref="JX22:JX39" si="719">K22+CK22+AX22+DX22+FK22+GX22+IK22</f>
        <v>5462.4400000000005</v>
      </c>
      <c r="JY22" s="13">
        <f t="shared" ref="JY22:JY39" si="720">L22+CL22+AY22+DY22+FL22+GY22+IL22</f>
        <v>18901</v>
      </c>
      <c r="JZ22" s="13">
        <f t="shared" ref="JZ22:JZ39" si="721">M22+CM22+AZ22+DZ22+FM22+GZ22+IM22</f>
        <v>11634</v>
      </c>
      <c r="KA22" s="13">
        <f t="shared" ref="KA22:KA39" si="722">N22+CN22+BA22+EA22+FN22+HA22+IN22</f>
        <v>4795.42</v>
      </c>
      <c r="KB22" s="13">
        <f t="shared" ref="KB22:KB39" si="723">O22+CO22+BB22+EB22+FO22+HB22+IO22</f>
        <v>14150</v>
      </c>
      <c r="KC22" s="13">
        <f t="shared" ref="KC22:KC39" si="724">P22+CP22+BC22+EC22+FP22+HC22+IP22</f>
        <v>14150</v>
      </c>
      <c r="KD22" s="13">
        <f t="shared" ref="KD22:KD39" si="725">Q22+CQ22+BD22+ED22+FQ22+HD22+IQ22</f>
        <v>13478.52</v>
      </c>
      <c r="KE22" s="13">
        <f t="shared" ref="KE22:KE39" si="726">R22+CR22+BE22+EE22+FR22+HE22+IR22</f>
        <v>20600</v>
      </c>
      <c r="KF22" s="13">
        <f t="shared" ref="KF22:KF39" si="727">S22+CS22+BF22+EF22+FS22+HF22+IS22</f>
        <v>17420</v>
      </c>
      <c r="KG22" s="13">
        <f t="shared" ref="KG22:KG39" si="728">T22+CT22+BG22+EG22+FT22+HG22+IT22</f>
        <v>9773.869999999999</v>
      </c>
      <c r="KH22" s="13">
        <f t="shared" ref="KH22:KH39" si="729">U22+CU22+BH22+EH22+FU22+HH22+IU22</f>
        <v>14435</v>
      </c>
      <c r="KI22" s="13">
        <f t="shared" ref="KI22:KI39" si="730">V22+CV22+BI22+EI22+FV22+HI22+IV22</f>
        <v>14435</v>
      </c>
      <c r="KJ22" s="13">
        <f t="shared" ref="KJ22:KJ39" si="731">W22+CW22+BJ22+EJ22+FW22+HJ22+IW22</f>
        <v>6359.38</v>
      </c>
      <c r="KK22" s="13">
        <f t="shared" ref="KK22:KK39" si="732">X22+CX22+BK22+EK22+FX22+HK22+IX22</f>
        <v>13159</v>
      </c>
      <c r="KL22" s="13">
        <f t="shared" ref="KL22:KL39" si="733">Y22+CY22+BL22+EL22+FY22+HL22+IY22</f>
        <v>13329</v>
      </c>
      <c r="KM22" s="13">
        <f t="shared" ref="KM22:KM46" si="734">Z22+BM22+CZ22+EM22+FZ22+HM22+IZ22</f>
        <v>7985.1000000000013</v>
      </c>
      <c r="KN22" s="13">
        <f t="shared" ref="KN22:KN46" si="735">AA22+BN22+DA22+EN22+GA22+HN22+JA22</f>
        <v>13291</v>
      </c>
      <c r="KO22" s="13">
        <f t="shared" ref="KO22:KO46" si="736">AB22+BO22+DB22+EO22+GB22+HO22+JB22</f>
        <v>13393</v>
      </c>
      <c r="KP22" s="13">
        <f t="shared" ref="KP22:KP46" si="737">AC22+BP22+DC22+EP22+GC22+HP22+JC22</f>
        <v>9985.6899999999987</v>
      </c>
      <c r="KQ22" s="13">
        <f t="shared" ref="KQ22:KQ46" si="738">AD22+BQ22+DD22+EQ22+GD22+HQ22+JD22</f>
        <v>14610</v>
      </c>
      <c r="KR22" s="13">
        <f t="shared" ref="KR22:KR46" si="739">AE22+BR22+DE22+ER22+GE22+HR22+JE22</f>
        <v>11610</v>
      </c>
      <c r="KS22" s="13">
        <f t="shared" ref="KS22:KS46" si="740">AF22+BS22+DF22+ES22+GF22+HS22+JF22</f>
        <v>2517.5500000000002</v>
      </c>
      <c r="KT22" s="13">
        <f t="shared" ref="KT22:KT46" si="741">AG22+BT22+DG22+ET22+GG22+HT22+JG22</f>
        <v>10310</v>
      </c>
      <c r="KU22" s="13">
        <f t="shared" ref="KU22:KU46" si="742">AH22+BU22+DH22+EU22+GH22+HU22+JH22</f>
        <v>10310</v>
      </c>
      <c r="KV22" s="13">
        <f t="shared" ref="KV22:KV46" si="743">AI22+BV22+DI22+EV22+GI22+HV22+JI22</f>
        <v>8226.32</v>
      </c>
      <c r="KW22" s="13">
        <f t="shared" ref="KW22:KW46" si="744">AJ22+BW22+DJ22+EW22+GJ22+HW22+JJ22</f>
        <v>10433</v>
      </c>
      <c r="KX22" s="13">
        <f t="shared" ref="KX22:KX46" si="745">AK22+BX22+DK22+EX22+GK22+HX22+JK22</f>
        <v>10433</v>
      </c>
      <c r="KY22" s="13">
        <f t="shared" ref="KY22:KY46" si="746">AL22+BY22+DL22+EY22+GL22+HY22+JL22</f>
        <v>5371.43</v>
      </c>
      <c r="KZ22" s="13">
        <f t="shared" ref="KZ22:KZ46" si="747">AM22+BZ22+DM22+EZ22+GM22+HZ22+JM22</f>
        <v>10510</v>
      </c>
      <c r="LA22" s="13">
        <f t="shared" ref="LA22:LA46" si="748">AN22+CA22+DN22+FA22+GN22+IA22+JN22</f>
        <v>0</v>
      </c>
      <c r="LB22" s="13">
        <f t="shared" ref="LB22:LB46" si="749">AO22+CB22+DO22+FB22+GO22+IB22+JO22</f>
        <v>0</v>
      </c>
    </row>
    <row r="23" spans="1:314" x14ac:dyDescent="0.25">
      <c r="A23" s="5">
        <v>2102</v>
      </c>
      <c r="B23" s="9" t="s">
        <v>317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64">
        <v>0</v>
      </c>
      <c r="AL23" s="70">
        <v>0</v>
      </c>
      <c r="AM23" s="71">
        <v>0</v>
      </c>
      <c r="AN23" s="71"/>
      <c r="AO23" s="71"/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71">
        <v>0</v>
      </c>
      <c r="AV23" s="71">
        <v>0</v>
      </c>
      <c r="AW23" s="71">
        <v>0</v>
      </c>
      <c r="AX23" s="71">
        <v>0</v>
      </c>
      <c r="AY23" s="71">
        <v>0</v>
      </c>
      <c r="AZ23" s="71">
        <v>0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71">
        <v>0</v>
      </c>
      <c r="BH23" s="71">
        <v>0</v>
      </c>
      <c r="BI23" s="71">
        <v>0</v>
      </c>
      <c r="BJ23" s="71">
        <v>0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71">
        <v>20000</v>
      </c>
      <c r="BR23" s="71">
        <v>0</v>
      </c>
      <c r="BS23" s="71"/>
      <c r="BT23" s="71">
        <f>40000-40000</f>
        <v>0</v>
      </c>
      <c r="BU23" s="71">
        <f>40000-40000</f>
        <v>0</v>
      </c>
      <c r="BV23" s="71">
        <v>0</v>
      </c>
      <c r="BW23" s="71">
        <f>40000-40000</f>
        <v>0</v>
      </c>
      <c r="BX23" s="71">
        <f>40000-40000</f>
        <v>0</v>
      </c>
      <c r="BY23" s="70">
        <v>0</v>
      </c>
      <c r="BZ23" s="71">
        <v>0</v>
      </c>
      <c r="CA23" s="71"/>
      <c r="CB23" s="71"/>
      <c r="CC23" s="71">
        <v>1854.74</v>
      </c>
      <c r="CD23" s="71">
        <v>1854.74</v>
      </c>
      <c r="CE23" s="71">
        <v>1435.89</v>
      </c>
      <c r="CF23" s="71">
        <v>1200</v>
      </c>
      <c r="CG23" s="71">
        <v>1500</v>
      </c>
      <c r="CH23" s="71">
        <v>1353.02</v>
      </c>
      <c r="CI23" s="71">
        <v>1139.3399999999999</v>
      </c>
      <c r="CJ23" s="71">
        <v>1139.3399999999999</v>
      </c>
      <c r="CK23" s="71">
        <v>1136.3499999999999</v>
      </c>
      <c r="CL23" s="71">
        <v>1800</v>
      </c>
      <c r="CM23" s="71">
        <v>1800</v>
      </c>
      <c r="CN23" s="71">
        <v>1270.26</v>
      </c>
      <c r="CO23" s="71">
        <v>1784</v>
      </c>
      <c r="CP23" s="71">
        <v>1784</v>
      </c>
      <c r="CQ23" s="71">
        <v>1216.78</v>
      </c>
      <c r="CR23" s="71">
        <v>1462.3</v>
      </c>
      <c r="CS23" s="71">
        <v>2000</v>
      </c>
      <c r="CT23" s="71">
        <v>1648.47</v>
      </c>
      <c r="CU23" s="71">
        <v>1984</v>
      </c>
      <c r="CV23" s="71">
        <v>1984</v>
      </c>
      <c r="CW23" s="71">
        <v>485.61</v>
      </c>
      <c r="CX23" s="71">
        <v>2000</v>
      </c>
      <c r="CY23" s="71">
        <v>2000</v>
      </c>
      <c r="CZ23" s="71">
        <v>701.48</v>
      </c>
      <c r="DA23" s="71">
        <v>1740</v>
      </c>
      <c r="DB23" s="71">
        <v>1740</v>
      </c>
      <c r="DC23" s="71">
        <v>149</v>
      </c>
      <c r="DD23" s="71">
        <v>1440</v>
      </c>
      <c r="DE23" s="71">
        <v>1440</v>
      </c>
      <c r="DF23" s="71">
        <v>147.04</v>
      </c>
      <c r="DG23" s="71">
        <v>1440</v>
      </c>
      <c r="DH23" s="71">
        <v>1440</v>
      </c>
      <c r="DI23" s="71">
        <v>0</v>
      </c>
      <c r="DJ23" s="71">
        <v>880</v>
      </c>
      <c r="DK23" s="71">
        <v>880</v>
      </c>
      <c r="DL23" s="70">
        <v>1284.6400000000001</v>
      </c>
      <c r="DM23" s="71">
        <v>1350</v>
      </c>
      <c r="DN23" s="71"/>
      <c r="DO23" s="71"/>
      <c r="DP23" s="71">
        <v>0</v>
      </c>
      <c r="DQ23" s="71">
        <v>0</v>
      </c>
      <c r="DR23" s="71">
        <v>0</v>
      </c>
      <c r="DS23" s="71">
        <v>0</v>
      </c>
      <c r="DT23" s="71">
        <v>0</v>
      </c>
      <c r="DU23" s="71">
        <v>0</v>
      </c>
      <c r="DV23" s="71">
        <v>0</v>
      </c>
      <c r="DW23" s="71">
        <v>0</v>
      </c>
      <c r="DX23" s="71">
        <v>0</v>
      </c>
      <c r="DY23" s="71">
        <v>0</v>
      </c>
      <c r="DZ23" s="71">
        <v>3.49</v>
      </c>
      <c r="EA23" s="71">
        <v>0</v>
      </c>
      <c r="EB23" s="71">
        <v>0</v>
      </c>
      <c r="EC23" s="71">
        <v>0</v>
      </c>
      <c r="ED23" s="71">
        <v>0</v>
      </c>
      <c r="EE23" s="71">
        <v>0</v>
      </c>
      <c r="EF23" s="71">
        <v>0</v>
      </c>
      <c r="EG23" s="71">
        <v>0</v>
      </c>
      <c r="EH23" s="71">
        <v>0</v>
      </c>
      <c r="EI23" s="71">
        <v>0</v>
      </c>
      <c r="EJ23" s="71">
        <v>0</v>
      </c>
      <c r="EK23" s="71">
        <v>0</v>
      </c>
      <c r="EL23" s="71">
        <v>0</v>
      </c>
      <c r="EM23" s="71">
        <v>0</v>
      </c>
      <c r="EN23" s="71">
        <v>0</v>
      </c>
      <c r="EO23" s="71">
        <v>0</v>
      </c>
      <c r="EP23" s="71">
        <v>0</v>
      </c>
      <c r="EQ23" s="71">
        <v>0</v>
      </c>
      <c r="ER23" s="71">
        <v>0</v>
      </c>
      <c r="ES23" s="71">
        <v>0</v>
      </c>
      <c r="ET23" s="71">
        <v>0</v>
      </c>
      <c r="EU23" s="71">
        <v>0</v>
      </c>
      <c r="EV23" s="71">
        <v>0</v>
      </c>
      <c r="EW23" s="71">
        <v>0</v>
      </c>
      <c r="EX23" s="71">
        <v>0</v>
      </c>
      <c r="EY23" s="70">
        <v>0</v>
      </c>
      <c r="EZ23" s="71">
        <v>0</v>
      </c>
      <c r="FA23" s="71"/>
      <c r="FB23" s="71"/>
      <c r="FC23" s="71">
        <v>0</v>
      </c>
      <c r="FD23" s="71">
        <v>0</v>
      </c>
      <c r="FE23" s="71">
        <v>0</v>
      </c>
      <c r="FF23" s="71">
        <v>0</v>
      </c>
      <c r="FG23" s="71">
        <v>0</v>
      </c>
      <c r="FH23" s="71">
        <v>0</v>
      </c>
      <c r="FI23" s="71">
        <v>0</v>
      </c>
      <c r="FJ23" s="71">
        <v>0</v>
      </c>
      <c r="FK23" s="71">
        <v>0</v>
      </c>
      <c r="FL23" s="71">
        <v>0</v>
      </c>
      <c r="FM23" s="71">
        <v>0</v>
      </c>
      <c r="FN23" s="71">
        <v>0</v>
      </c>
      <c r="FO23" s="71">
        <v>0</v>
      </c>
      <c r="FP23" s="71">
        <v>0</v>
      </c>
      <c r="FQ23" s="71">
        <v>0</v>
      </c>
      <c r="FR23" s="71">
        <v>0</v>
      </c>
      <c r="FS23" s="71">
        <v>0</v>
      </c>
      <c r="FT23" s="71">
        <v>0</v>
      </c>
      <c r="FU23" s="71">
        <v>0</v>
      </c>
      <c r="FV23" s="71">
        <v>0</v>
      </c>
      <c r="FW23" s="71">
        <v>0</v>
      </c>
      <c r="FX23" s="71">
        <v>0</v>
      </c>
      <c r="FY23" s="71">
        <v>0</v>
      </c>
      <c r="FZ23" s="71">
        <v>0</v>
      </c>
      <c r="GA23" s="71">
        <v>0</v>
      </c>
      <c r="GB23" s="71">
        <v>0</v>
      </c>
      <c r="GC23" s="71">
        <v>0</v>
      </c>
      <c r="GD23" s="71">
        <v>0</v>
      </c>
      <c r="GE23" s="71">
        <v>0</v>
      </c>
      <c r="GF23" s="71">
        <v>0</v>
      </c>
      <c r="GG23" s="71">
        <v>0</v>
      </c>
      <c r="GH23" s="71">
        <v>0</v>
      </c>
      <c r="GI23" s="71">
        <v>0</v>
      </c>
      <c r="GJ23" s="71">
        <v>0</v>
      </c>
      <c r="GK23" s="71">
        <v>0</v>
      </c>
      <c r="GL23" s="70">
        <v>0</v>
      </c>
      <c r="GM23" s="71">
        <v>0</v>
      </c>
      <c r="GN23" s="71"/>
      <c r="GO23" s="71"/>
      <c r="GP23" s="71">
        <v>245.16</v>
      </c>
      <c r="GQ23" s="71">
        <v>245.16</v>
      </c>
      <c r="GR23" s="71">
        <v>125</v>
      </c>
      <c r="GS23" s="71">
        <v>250</v>
      </c>
      <c r="GT23" s="71">
        <v>250</v>
      </c>
      <c r="GU23" s="71">
        <v>198.5</v>
      </c>
      <c r="GV23" s="71">
        <v>163.93</v>
      </c>
      <c r="GW23" s="71">
        <v>100</v>
      </c>
      <c r="GX23" s="71">
        <v>64</v>
      </c>
      <c r="GY23" s="71">
        <v>100</v>
      </c>
      <c r="GZ23" s="71">
        <v>100</v>
      </c>
      <c r="HA23" s="71">
        <v>60</v>
      </c>
      <c r="HB23" s="71">
        <v>100</v>
      </c>
      <c r="HC23" s="71">
        <v>100</v>
      </c>
      <c r="HD23" s="71">
        <v>380.7</v>
      </c>
      <c r="HE23" s="71">
        <v>700</v>
      </c>
      <c r="HF23" s="71">
        <v>500</v>
      </c>
      <c r="HG23" s="71">
        <v>178</v>
      </c>
      <c r="HH23" s="71">
        <v>300</v>
      </c>
      <c r="HI23" s="71">
        <v>300</v>
      </c>
      <c r="HJ23" s="71">
        <v>30</v>
      </c>
      <c r="HK23" s="71">
        <v>100</v>
      </c>
      <c r="HL23" s="71">
        <v>520</v>
      </c>
      <c r="HM23" s="71">
        <v>535</v>
      </c>
      <c r="HN23" s="71">
        <v>100</v>
      </c>
      <c r="HO23" s="71">
        <v>100</v>
      </c>
      <c r="HP23" s="71">
        <v>0</v>
      </c>
      <c r="HQ23" s="71">
        <v>100</v>
      </c>
      <c r="HR23" s="71">
        <v>100</v>
      </c>
      <c r="HS23" s="71">
        <v>67.040000000000006</v>
      </c>
      <c r="HT23" s="71">
        <v>380</v>
      </c>
      <c r="HU23" s="71">
        <v>380</v>
      </c>
      <c r="HV23" s="71">
        <v>0</v>
      </c>
      <c r="HW23" s="71">
        <v>150</v>
      </c>
      <c r="HX23" s="71">
        <v>150</v>
      </c>
      <c r="HY23" s="70">
        <v>0</v>
      </c>
      <c r="HZ23" s="71">
        <v>100</v>
      </c>
      <c r="IA23" s="71"/>
      <c r="IB23" s="71"/>
      <c r="IC23" s="71">
        <v>0</v>
      </c>
      <c r="ID23" s="71">
        <v>0</v>
      </c>
      <c r="IE23" s="71">
        <v>0</v>
      </c>
      <c r="IF23" s="71">
        <v>0</v>
      </c>
      <c r="IG23" s="71">
        <v>0</v>
      </c>
      <c r="IH23" s="71">
        <v>0</v>
      </c>
      <c r="II23" s="71">
        <v>286.72000000000003</v>
      </c>
      <c r="IJ23" s="71">
        <v>0</v>
      </c>
      <c r="IK23" s="71">
        <v>0</v>
      </c>
      <c r="IL23" s="71">
        <v>0</v>
      </c>
      <c r="IM23" s="71">
        <v>0</v>
      </c>
      <c r="IN23" s="71">
        <v>0</v>
      </c>
      <c r="IO23" s="71">
        <v>0</v>
      </c>
      <c r="IP23" s="71">
        <v>0</v>
      </c>
      <c r="IQ23" s="71">
        <v>74.95</v>
      </c>
      <c r="IR23" s="71">
        <v>321.7</v>
      </c>
      <c r="IS23" s="71">
        <v>321.7</v>
      </c>
      <c r="IT23" s="71">
        <v>0</v>
      </c>
      <c r="IU23" s="71"/>
      <c r="IV23" s="71"/>
      <c r="IW23" s="71">
        <v>0</v>
      </c>
      <c r="IX23" s="71">
        <v>0</v>
      </c>
      <c r="IY23" s="71">
        <v>0</v>
      </c>
      <c r="IZ23" s="71">
        <v>0</v>
      </c>
      <c r="JA23" s="71">
        <v>0</v>
      </c>
      <c r="JB23" s="71">
        <v>0</v>
      </c>
      <c r="JC23" s="71">
        <v>0</v>
      </c>
      <c r="JD23" s="71">
        <v>0</v>
      </c>
      <c r="JE23" s="71">
        <v>0</v>
      </c>
      <c r="JF23" s="71">
        <v>0</v>
      </c>
      <c r="JG23" s="71">
        <v>0</v>
      </c>
      <c r="JH23" s="71">
        <v>0</v>
      </c>
      <c r="JI23" s="71">
        <v>0</v>
      </c>
      <c r="JJ23" s="71">
        <v>0</v>
      </c>
      <c r="JK23" s="71">
        <v>0</v>
      </c>
      <c r="JL23" s="71">
        <v>0</v>
      </c>
      <c r="JM23" s="66">
        <v>0</v>
      </c>
      <c r="JN23" s="13"/>
      <c r="JO23" s="13"/>
      <c r="JP23" s="13">
        <f t="shared" si="711"/>
        <v>2099.9</v>
      </c>
      <c r="JQ23" s="13">
        <f t="shared" si="712"/>
        <v>2099.9</v>
      </c>
      <c r="JR23" s="13">
        <f t="shared" si="713"/>
        <v>1560.89</v>
      </c>
      <c r="JS23" s="13">
        <f t="shared" si="714"/>
        <v>1450</v>
      </c>
      <c r="JT23" s="13">
        <f t="shared" si="715"/>
        <v>1750</v>
      </c>
      <c r="JU23" s="13">
        <f t="shared" si="716"/>
        <v>1551.52</v>
      </c>
      <c r="JV23" s="13">
        <f t="shared" si="717"/>
        <v>1589.99</v>
      </c>
      <c r="JW23" s="13">
        <f t="shared" si="718"/>
        <v>1239.3399999999999</v>
      </c>
      <c r="JX23" s="13">
        <f t="shared" si="719"/>
        <v>1200.3499999999999</v>
      </c>
      <c r="JY23" s="13">
        <f t="shared" si="720"/>
        <v>1900</v>
      </c>
      <c r="JZ23" s="13">
        <f t="shared" si="721"/>
        <v>1903.49</v>
      </c>
      <c r="KA23" s="13">
        <f t="shared" si="722"/>
        <v>1330.26</v>
      </c>
      <c r="KB23" s="13">
        <f t="shared" si="723"/>
        <v>1884</v>
      </c>
      <c r="KC23" s="13">
        <f t="shared" si="724"/>
        <v>1884</v>
      </c>
      <c r="KD23" s="13">
        <f t="shared" si="725"/>
        <v>1672.43</v>
      </c>
      <c r="KE23" s="13">
        <f t="shared" si="726"/>
        <v>2484</v>
      </c>
      <c r="KF23" s="13">
        <f t="shared" si="727"/>
        <v>2821.7</v>
      </c>
      <c r="KG23" s="13">
        <f t="shared" si="728"/>
        <v>1826.47</v>
      </c>
      <c r="KH23" s="13">
        <f t="shared" si="729"/>
        <v>2284</v>
      </c>
      <c r="KI23" s="13">
        <f t="shared" si="730"/>
        <v>2284</v>
      </c>
      <c r="KJ23" s="13">
        <f t="shared" si="731"/>
        <v>515.61</v>
      </c>
      <c r="KK23" s="13">
        <f t="shared" si="732"/>
        <v>2100</v>
      </c>
      <c r="KL23" s="13">
        <f t="shared" si="733"/>
        <v>2520</v>
      </c>
      <c r="KM23" s="13">
        <f t="shared" si="734"/>
        <v>1236.48</v>
      </c>
      <c r="KN23" s="13">
        <f t="shared" si="735"/>
        <v>1840</v>
      </c>
      <c r="KO23" s="13">
        <f t="shared" si="736"/>
        <v>1840</v>
      </c>
      <c r="KP23" s="13">
        <f t="shared" si="737"/>
        <v>149</v>
      </c>
      <c r="KQ23" s="13">
        <f t="shared" si="738"/>
        <v>21540</v>
      </c>
      <c r="KR23" s="13">
        <f t="shared" si="739"/>
        <v>1540</v>
      </c>
      <c r="KS23" s="13">
        <f t="shared" si="740"/>
        <v>214.07999999999998</v>
      </c>
      <c r="KT23" s="13">
        <f t="shared" si="741"/>
        <v>1820</v>
      </c>
      <c r="KU23" s="13">
        <f t="shared" si="742"/>
        <v>1820</v>
      </c>
      <c r="KV23" s="13">
        <f t="shared" si="743"/>
        <v>0</v>
      </c>
      <c r="KW23" s="13">
        <f t="shared" si="744"/>
        <v>1030</v>
      </c>
      <c r="KX23" s="13">
        <f t="shared" si="745"/>
        <v>1030</v>
      </c>
      <c r="KY23" s="13">
        <f t="shared" si="746"/>
        <v>1284.6400000000001</v>
      </c>
      <c r="KZ23" s="13">
        <f t="shared" si="747"/>
        <v>1450</v>
      </c>
      <c r="LA23" s="13">
        <f t="shared" si="748"/>
        <v>0</v>
      </c>
      <c r="LB23" s="13">
        <f t="shared" si="749"/>
        <v>0</v>
      </c>
    </row>
    <row r="24" spans="1:314" x14ac:dyDescent="0.25">
      <c r="A24" s="5">
        <v>2103</v>
      </c>
      <c r="B24" s="9" t="s">
        <v>10</v>
      </c>
      <c r="C24" s="13">
        <v>963.47</v>
      </c>
      <c r="D24" s="13">
        <v>1135.1199999999999</v>
      </c>
      <c r="E24" s="13">
        <v>1474.12</v>
      </c>
      <c r="F24" s="13">
        <v>1390</v>
      </c>
      <c r="G24" s="13">
        <v>500</v>
      </c>
      <c r="H24" s="13">
        <v>498.17</v>
      </c>
      <c r="I24" s="13">
        <v>521.30999999999995</v>
      </c>
      <c r="J24" s="13">
        <v>0</v>
      </c>
      <c r="K24" s="13">
        <v>0</v>
      </c>
      <c r="L24" s="13">
        <v>0</v>
      </c>
      <c r="M24" s="13">
        <v>31.41</v>
      </c>
      <c r="N24" s="13">
        <v>31.41</v>
      </c>
      <c r="O24" s="13">
        <v>32</v>
      </c>
      <c r="P24" s="13">
        <v>33</v>
      </c>
      <c r="Q24" s="13">
        <v>47.3</v>
      </c>
      <c r="R24" s="13">
        <v>33.299999999999997</v>
      </c>
      <c r="S24" s="13">
        <v>220.3</v>
      </c>
      <c r="T24" s="13">
        <v>33.299999999999997</v>
      </c>
      <c r="U24" s="13">
        <v>29</v>
      </c>
      <c r="V24" s="13">
        <v>33.299999999999997</v>
      </c>
      <c r="W24" s="13">
        <v>33.299999999999997</v>
      </c>
      <c r="X24" s="13">
        <v>30</v>
      </c>
      <c r="Y24" s="13">
        <v>30</v>
      </c>
      <c r="Z24" s="13">
        <v>0</v>
      </c>
      <c r="AA24" s="13">
        <v>100</v>
      </c>
      <c r="AB24" s="13">
        <v>40</v>
      </c>
      <c r="AC24" s="13">
        <v>0</v>
      </c>
      <c r="AD24" s="13">
        <v>40</v>
      </c>
      <c r="AE24" s="13">
        <v>40</v>
      </c>
      <c r="AF24" s="13"/>
      <c r="AG24" s="13">
        <v>0</v>
      </c>
      <c r="AH24" s="13">
        <v>0</v>
      </c>
      <c r="AI24" s="13">
        <v>0</v>
      </c>
      <c r="AJ24" s="13">
        <v>0</v>
      </c>
      <c r="AK24" s="64">
        <v>0</v>
      </c>
      <c r="AL24" s="70">
        <v>0</v>
      </c>
      <c r="AM24" s="71">
        <v>0</v>
      </c>
      <c r="AN24" s="71"/>
      <c r="AO24" s="71"/>
      <c r="AP24" s="71">
        <v>3441.15</v>
      </c>
      <c r="AQ24" s="71">
        <v>4398.51</v>
      </c>
      <c r="AR24" s="71">
        <v>4866.51</v>
      </c>
      <c r="AS24" s="71">
        <v>643</v>
      </c>
      <c r="AT24" s="71">
        <v>643</v>
      </c>
      <c r="AU24" s="71">
        <v>514.36</v>
      </c>
      <c r="AV24" s="71">
        <v>465.57</v>
      </c>
      <c r="AW24" s="71">
        <v>0</v>
      </c>
      <c r="AX24" s="71">
        <v>133</v>
      </c>
      <c r="AY24" s="71">
        <v>200</v>
      </c>
      <c r="AZ24" s="71">
        <v>200</v>
      </c>
      <c r="BA24" s="71">
        <v>281.58</v>
      </c>
      <c r="BB24" s="71">
        <v>427</v>
      </c>
      <c r="BC24" s="71">
        <v>427</v>
      </c>
      <c r="BD24" s="71">
        <v>151.19999999999999</v>
      </c>
      <c r="BE24" s="71">
        <v>455.4</v>
      </c>
      <c r="BF24" s="71">
        <v>455.4</v>
      </c>
      <c r="BG24" s="71">
        <v>155.4</v>
      </c>
      <c r="BH24" s="71">
        <v>380</v>
      </c>
      <c r="BI24" s="71">
        <v>380</v>
      </c>
      <c r="BJ24" s="71">
        <v>155.4</v>
      </c>
      <c r="BK24" s="71">
        <v>140</v>
      </c>
      <c r="BL24" s="71">
        <v>140</v>
      </c>
      <c r="BM24" s="71">
        <v>0</v>
      </c>
      <c r="BN24" s="71">
        <v>150</v>
      </c>
      <c r="BO24" s="71">
        <v>150</v>
      </c>
      <c r="BP24" s="71">
        <v>0</v>
      </c>
      <c r="BQ24" s="71">
        <v>152</v>
      </c>
      <c r="BR24" s="71">
        <v>152</v>
      </c>
      <c r="BS24" s="71"/>
      <c r="BT24" s="71">
        <v>0</v>
      </c>
      <c r="BU24" s="71">
        <v>200</v>
      </c>
      <c r="BV24" s="71">
        <v>200</v>
      </c>
      <c r="BW24" s="71">
        <v>200</v>
      </c>
      <c r="BX24" s="71">
        <v>200</v>
      </c>
      <c r="BY24" s="70">
        <v>0</v>
      </c>
      <c r="BZ24" s="71">
        <v>0</v>
      </c>
      <c r="CA24" s="71"/>
      <c r="CB24" s="71"/>
      <c r="CC24" s="71">
        <v>1898.37</v>
      </c>
      <c r="CD24" s="71">
        <v>2609.38</v>
      </c>
      <c r="CE24" s="71">
        <v>3287.38</v>
      </c>
      <c r="CF24" s="71">
        <v>770</v>
      </c>
      <c r="CG24" s="71">
        <v>170</v>
      </c>
      <c r="CH24" s="71">
        <v>53.28</v>
      </c>
      <c r="CI24" s="71">
        <v>273.77</v>
      </c>
      <c r="CJ24" s="71">
        <v>119</v>
      </c>
      <c r="CK24" s="71">
        <v>0</v>
      </c>
      <c r="CL24" s="71">
        <v>100</v>
      </c>
      <c r="CM24" s="71">
        <v>100</v>
      </c>
      <c r="CN24" s="71">
        <v>77.09</v>
      </c>
      <c r="CO24" s="71">
        <v>156</v>
      </c>
      <c r="CP24" s="71">
        <v>156</v>
      </c>
      <c r="CQ24" s="71">
        <v>57.6</v>
      </c>
      <c r="CR24" s="71">
        <v>159.19999999999999</v>
      </c>
      <c r="CS24" s="71">
        <v>59.2</v>
      </c>
      <c r="CT24" s="71">
        <v>59.2</v>
      </c>
      <c r="CU24" s="71">
        <v>51</v>
      </c>
      <c r="CV24" s="71">
        <v>59.2</v>
      </c>
      <c r="CW24" s="71">
        <v>59.2</v>
      </c>
      <c r="CX24" s="71">
        <v>55</v>
      </c>
      <c r="CY24" s="71">
        <v>55</v>
      </c>
      <c r="CZ24" s="71">
        <v>0</v>
      </c>
      <c r="DA24" s="71">
        <v>60</v>
      </c>
      <c r="DB24" s="71">
        <v>60</v>
      </c>
      <c r="DC24" s="71">
        <v>0</v>
      </c>
      <c r="DD24" s="71">
        <v>60</v>
      </c>
      <c r="DE24" s="71">
        <v>60</v>
      </c>
      <c r="DF24" s="71">
        <v>0</v>
      </c>
      <c r="DG24" s="71">
        <v>0</v>
      </c>
      <c r="DH24" s="71">
        <v>0</v>
      </c>
      <c r="DI24" s="71">
        <v>0</v>
      </c>
      <c r="DJ24" s="71">
        <v>0</v>
      </c>
      <c r="DK24" s="71">
        <v>0</v>
      </c>
      <c r="DL24" s="70">
        <v>0</v>
      </c>
      <c r="DM24" s="71">
        <v>0</v>
      </c>
      <c r="DN24" s="71"/>
      <c r="DO24" s="71"/>
      <c r="DP24" s="71">
        <v>82.54</v>
      </c>
      <c r="DQ24" s="71">
        <v>110.41</v>
      </c>
      <c r="DR24" s="71">
        <v>110.41</v>
      </c>
      <c r="DS24" s="71">
        <v>5</v>
      </c>
      <c r="DT24" s="71">
        <v>5</v>
      </c>
      <c r="DU24" s="71">
        <v>3.33</v>
      </c>
      <c r="DV24" s="71">
        <v>16</v>
      </c>
      <c r="DW24" s="71">
        <v>0</v>
      </c>
      <c r="DX24" s="71">
        <v>0</v>
      </c>
      <c r="DY24" s="71">
        <v>0</v>
      </c>
      <c r="DZ24" s="71">
        <v>0</v>
      </c>
      <c r="EA24" s="71">
        <v>3.49</v>
      </c>
      <c r="EB24" s="71">
        <v>0</v>
      </c>
      <c r="EC24" s="71">
        <v>0</v>
      </c>
      <c r="ED24" s="71">
        <v>3.6</v>
      </c>
      <c r="EE24" s="71">
        <v>3.7</v>
      </c>
      <c r="EF24" s="71">
        <v>3.7</v>
      </c>
      <c r="EG24" s="71">
        <v>3.7</v>
      </c>
      <c r="EH24" s="71">
        <v>3</v>
      </c>
      <c r="EI24" s="71">
        <v>32.700000000000003</v>
      </c>
      <c r="EJ24" s="71">
        <v>32.700000000000003</v>
      </c>
      <c r="EK24" s="71">
        <v>4</v>
      </c>
      <c r="EL24" s="71">
        <v>4</v>
      </c>
      <c r="EM24" s="71">
        <v>0</v>
      </c>
      <c r="EN24" s="71">
        <v>100</v>
      </c>
      <c r="EO24" s="71">
        <v>0</v>
      </c>
      <c r="EP24" s="71">
        <v>0</v>
      </c>
      <c r="EQ24" s="71">
        <v>16</v>
      </c>
      <c r="ER24" s="71">
        <v>16</v>
      </c>
      <c r="ES24" s="71"/>
      <c r="ET24" s="71">
        <v>0</v>
      </c>
      <c r="EU24" s="71">
        <v>0</v>
      </c>
      <c r="EV24" s="71">
        <v>0</v>
      </c>
      <c r="EW24" s="71">
        <v>0</v>
      </c>
      <c r="EX24" s="71">
        <v>0</v>
      </c>
      <c r="EY24" s="70">
        <v>0</v>
      </c>
      <c r="EZ24" s="71">
        <v>0</v>
      </c>
      <c r="FA24" s="71"/>
      <c r="FB24" s="71"/>
      <c r="FC24" s="71">
        <v>6167.96</v>
      </c>
      <c r="FD24" s="71">
        <v>6167.96</v>
      </c>
      <c r="FE24" s="71">
        <v>6167.78</v>
      </c>
      <c r="FF24" s="71">
        <v>14146</v>
      </c>
      <c r="FG24" s="71">
        <v>14146</v>
      </c>
      <c r="FH24" s="71">
        <v>11558.24</v>
      </c>
      <c r="FI24" s="71">
        <v>11576.27</v>
      </c>
      <c r="FJ24" s="71">
        <v>11576.27</v>
      </c>
      <c r="FK24" s="71">
        <v>11058.06</v>
      </c>
      <c r="FL24" s="71">
        <v>10865</v>
      </c>
      <c r="FM24" s="71">
        <v>10865</v>
      </c>
      <c r="FN24" s="71">
        <v>10341.41</v>
      </c>
      <c r="FO24" s="71">
        <v>8367</v>
      </c>
      <c r="FP24" s="71">
        <v>8367</v>
      </c>
      <c r="FQ24" s="71">
        <v>9034.56</v>
      </c>
      <c r="FR24" s="71">
        <v>8403.2800000000007</v>
      </c>
      <c r="FS24" s="71">
        <v>8848</v>
      </c>
      <c r="FT24" s="71">
        <v>6779.94</v>
      </c>
      <c r="FU24" s="71">
        <v>6134</v>
      </c>
      <c r="FV24" s="71">
        <v>8000</v>
      </c>
      <c r="FW24" s="71">
        <v>6797.14</v>
      </c>
      <c r="FX24" s="71">
        <v>5800</v>
      </c>
      <c r="FY24" s="71">
        <v>6800</v>
      </c>
      <c r="FZ24" s="71">
        <v>7241.24</v>
      </c>
      <c r="GA24" s="71">
        <v>7832</v>
      </c>
      <c r="GB24" s="71">
        <v>7832</v>
      </c>
      <c r="GC24" s="71">
        <v>6835.34</v>
      </c>
      <c r="GD24" s="71">
        <v>8047</v>
      </c>
      <c r="GE24" s="71">
        <v>8047</v>
      </c>
      <c r="GF24" s="71">
        <v>7662.25</v>
      </c>
      <c r="GG24" s="71">
        <v>7270</v>
      </c>
      <c r="GH24" s="71">
        <v>7270</v>
      </c>
      <c r="GI24" s="71">
        <v>6601.35</v>
      </c>
      <c r="GJ24" s="71">
        <v>7670</v>
      </c>
      <c r="GK24" s="71">
        <v>7670</v>
      </c>
      <c r="GL24" s="70">
        <v>6440.87</v>
      </c>
      <c r="GM24" s="71">
        <v>7600</v>
      </c>
      <c r="GN24" s="71"/>
      <c r="GO24" s="71"/>
      <c r="GP24" s="71">
        <v>2016.52</v>
      </c>
      <c r="GQ24" s="71">
        <v>2581.38</v>
      </c>
      <c r="GR24" s="71">
        <v>3049.38</v>
      </c>
      <c r="GS24" s="71">
        <v>401</v>
      </c>
      <c r="GT24" s="71">
        <v>101</v>
      </c>
      <c r="GU24" s="71">
        <v>203.76</v>
      </c>
      <c r="GV24" s="71">
        <v>195.08</v>
      </c>
      <c r="GW24" s="71">
        <v>0</v>
      </c>
      <c r="GX24" s="71">
        <v>133</v>
      </c>
      <c r="GY24" s="71">
        <v>150</v>
      </c>
      <c r="GZ24" s="71">
        <v>150</v>
      </c>
      <c r="HA24" s="71">
        <v>211.78</v>
      </c>
      <c r="HB24" s="71">
        <v>177</v>
      </c>
      <c r="HC24" s="71">
        <v>177</v>
      </c>
      <c r="HD24" s="71">
        <v>79.2</v>
      </c>
      <c r="HE24" s="71">
        <v>231.4</v>
      </c>
      <c r="HF24" s="71">
        <v>231.4</v>
      </c>
      <c r="HG24" s="71">
        <v>81.400000000000006</v>
      </c>
      <c r="HH24" s="71">
        <v>193</v>
      </c>
      <c r="HI24" s="71">
        <v>341.5</v>
      </c>
      <c r="HJ24" s="71">
        <v>341.5</v>
      </c>
      <c r="HK24" s="71">
        <v>200</v>
      </c>
      <c r="HL24" s="71">
        <v>200</v>
      </c>
      <c r="HM24" s="71">
        <v>0</v>
      </c>
      <c r="HN24" s="71">
        <v>250</v>
      </c>
      <c r="HO24" s="71">
        <v>250</v>
      </c>
      <c r="HP24" s="71">
        <v>0</v>
      </c>
      <c r="HQ24" s="71">
        <v>250</v>
      </c>
      <c r="HR24" s="71">
        <v>250</v>
      </c>
      <c r="HS24" s="71"/>
      <c r="HT24" s="71">
        <v>150</v>
      </c>
      <c r="HU24" s="71">
        <v>150</v>
      </c>
      <c r="HV24" s="71">
        <v>0</v>
      </c>
      <c r="HW24" s="71">
        <v>150</v>
      </c>
      <c r="HX24" s="71">
        <v>150</v>
      </c>
      <c r="HY24" s="72">
        <v>18.559999999999999</v>
      </c>
      <c r="HZ24" s="71">
        <v>150</v>
      </c>
      <c r="IA24" s="71"/>
      <c r="IB24" s="71"/>
      <c r="IC24" s="71">
        <v>0</v>
      </c>
      <c r="ID24" s="71">
        <v>0</v>
      </c>
      <c r="IE24" s="71">
        <v>0</v>
      </c>
      <c r="IF24" s="71">
        <v>0</v>
      </c>
      <c r="IG24" s="71">
        <v>0</v>
      </c>
      <c r="IH24" s="71">
        <v>73.260000000000005</v>
      </c>
      <c r="II24" s="71">
        <v>2899.04</v>
      </c>
      <c r="IJ24" s="71">
        <v>1181.8499999999999</v>
      </c>
      <c r="IK24" s="71">
        <v>1181.8499999999999</v>
      </c>
      <c r="IL24" s="71">
        <v>1510</v>
      </c>
      <c r="IM24" s="71">
        <v>1510</v>
      </c>
      <c r="IN24" s="71">
        <v>1181.8499999999999</v>
      </c>
      <c r="IO24" s="71">
        <v>2359</v>
      </c>
      <c r="IP24" s="71">
        <v>2359</v>
      </c>
      <c r="IQ24" s="71">
        <v>1186.5999999999999</v>
      </c>
      <c r="IR24" s="71">
        <v>1848.72</v>
      </c>
      <c r="IS24" s="71">
        <v>189.3</v>
      </c>
      <c r="IT24" s="71">
        <v>203.14</v>
      </c>
      <c r="IU24" s="71">
        <v>1054</v>
      </c>
      <c r="IV24" s="71">
        <v>300</v>
      </c>
      <c r="IW24" s="71">
        <v>157.19999999999999</v>
      </c>
      <c r="IX24" s="71">
        <v>1370</v>
      </c>
      <c r="IY24" s="71">
        <v>1370</v>
      </c>
      <c r="IZ24" s="71">
        <v>159.88999999999999</v>
      </c>
      <c r="JA24" s="71">
        <v>0</v>
      </c>
      <c r="JB24" s="71">
        <v>0</v>
      </c>
      <c r="JC24" s="71">
        <v>0</v>
      </c>
      <c r="JD24" s="71">
        <v>0</v>
      </c>
      <c r="JE24" s="71">
        <v>0</v>
      </c>
      <c r="JF24" s="71">
        <v>0</v>
      </c>
      <c r="JG24" s="71">
        <v>0</v>
      </c>
      <c r="JH24" s="71">
        <v>0</v>
      </c>
      <c r="JI24" s="71">
        <v>0</v>
      </c>
      <c r="JJ24" s="71">
        <v>0</v>
      </c>
      <c r="JK24" s="71">
        <v>0</v>
      </c>
      <c r="JL24" s="71">
        <v>0</v>
      </c>
      <c r="JM24" s="66">
        <v>0</v>
      </c>
      <c r="JN24" s="13"/>
      <c r="JO24" s="13"/>
      <c r="JP24" s="13">
        <f t="shared" si="711"/>
        <v>14570.01</v>
      </c>
      <c r="JQ24" s="13">
        <f t="shared" si="712"/>
        <v>17002.760000000002</v>
      </c>
      <c r="JR24" s="13">
        <f t="shared" si="713"/>
        <v>18955.580000000002</v>
      </c>
      <c r="JS24" s="13">
        <f t="shared" si="714"/>
        <v>17355</v>
      </c>
      <c r="JT24" s="13">
        <f t="shared" si="715"/>
        <v>15565</v>
      </c>
      <c r="JU24" s="13">
        <f t="shared" si="716"/>
        <v>12904.4</v>
      </c>
      <c r="JV24" s="13">
        <f t="shared" si="717"/>
        <v>15947.04</v>
      </c>
      <c r="JW24" s="13">
        <f t="shared" si="718"/>
        <v>12877.12</v>
      </c>
      <c r="JX24" s="13">
        <f t="shared" si="719"/>
        <v>12505.91</v>
      </c>
      <c r="JY24" s="13">
        <f t="shared" si="720"/>
        <v>12825</v>
      </c>
      <c r="JZ24" s="13">
        <f t="shared" si="721"/>
        <v>12856.41</v>
      </c>
      <c r="KA24" s="13">
        <f t="shared" si="722"/>
        <v>12128.61</v>
      </c>
      <c r="KB24" s="13">
        <f t="shared" si="723"/>
        <v>11518</v>
      </c>
      <c r="KC24" s="13">
        <f t="shared" si="724"/>
        <v>11519</v>
      </c>
      <c r="KD24" s="13">
        <f t="shared" si="725"/>
        <v>10560.060000000001</v>
      </c>
      <c r="KE24" s="13">
        <f t="shared" si="726"/>
        <v>11135</v>
      </c>
      <c r="KF24" s="13">
        <f t="shared" si="727"/>
        <v>10007.299999999999</v>
      </c>
      <c r="KG24" s="13">
        <f t="shared" si="728"/>
        <v>7316.08</v>
      </c>
      <c r="KH24" s="13">
        <f t="shared" si="729"/>
        <v>7844</v>
      </c>
      <c r="KI24" s="13">
        <f t="shared" si="730"/>
        <v>9146.7000000000007</v>
      </c>
      <c r="KJ24" s="13">
        <f t="shared" si="731"/>
        <v>7576.4400000000005</v>
      </c>
      <c r="KK24" s="13">
        <f t="shared" si="732"/>
        <v>7599</v>
      </c>
      <c r="KL24" s="13">
        <f t="shared" si="733"/>
        <v>8599</v>
      </c>
      <c r="KM24" s="13">
        <f t="shared" si="734"/>
        <v>7401.13</v>
      </c>
      <c r="KN24" s="13">
        <f t="shared" si="735"/>
        <v>8492</v>
      </c>
      <c r="KO24" s="13">
        <f t="shared" si="736"/>
        <v>8332</v>
      </c>
      <c r="KP24" s="13">
        <f t="shared" si="737"/>
        <v>6835.34</v>
      </c>
      <c r="KQ24" s="13">
        <f t="shared" si="738"/>
        <v>8565</v>
      </c>
      <c r="KR24" s="13">
        <f t="shared" si="739"/>
        <v>8565</v>
      </c>
      <c r="KS24" s="13">
        <f t="shared" si="740"/>
        <v>7662.25</v>
      </c>
      <c r="KT24" s="13">
        <f t="shared" si="741"/>
        <v>7420</v>
      </c>
      <c r="KU24" s="13">
        <f t="shared" si="742"/>
        <v>7620</v>
      </c>
      <c r="KV24" s="13">
        <f t="shared" si="743"/>
        <v>6801.35</v>
      </c>
      <c r="KW24" s="13">
        <f t="shared" si="744"/>
        <v>8020</v>
      </c>
      <c r="KX24" s="13">
        <f t="shared" si="745"/>
        <v>8020</v>
      </c>
      <c r="KY24" s="13">
        <f t="shared" si="746"/>
        <v>6459.43</v>
      </c>
      <c r="KZ24" s="13">
        <f t="shared" si="747"/>
        <v>7750</v>
      </c>
      <c r="LA24" s="13">
        <f t="shared" si="748"/>
        <v>0</v>
      </c>
      <c r="LB24" s="13">
        <f t="shared" si="749"/>
        <v>0</v>
      </c>
    </row>
    <row r="25" spans="1:314" x14ac:dyDescent="0.25">
      <c r="A25" s="5">
        <v>2104</v>
      </c>
      <c r="B25" s="9" t="s">
        <v>11</v>
      </c>
      <c r="C25" s="13">
        <v>2188.7399999999998</v>
      </c>
      <c r="D25" s="13">
        <v>2188.7399999999998</v>
      </c>
      <c r="E25" s="13">
        <v>2503.36</v>
      </c>
      <c r="F25" s="13">
        <v>4779</v>
      </c>
      <c r="G25" s="13">
        <v>4179</v>
      </c>
      <c r="H25" s="13">
        <v>3377.75</v>
      </c>
      <c r="I25" s="13">
        <v>3467.21</v>
      </c>
      <c r="J25" s="13">
        <v>3000</v>
      </c>
      <c r="K25" s="13">
        <v>2231.98</v>
      </c>
      <c r="L25" s="13">
        <v>2948</v>
      </c>
      <c r="M25" s="13">
        <v>2948</v>
      </c>
      <c r="N25" s="13">
        <v>2416.5300000000002</v>
      </c>
      <c r="O25" s="13">
        <v>2340</v>
      </c>
      <c r="P25" s="13">
        <v>2340</v>
      </c>
      <c r="Q25" s="13">
        <v>2271.5700000000002</v>
      </c>
      <c r="R25" s="13">
        <v>3028.69</v>
      </c>
      <c r="S25" s="13">
        <v>2106</v>
      </c>
      <c r="T25" s="13">
        <v>1829.03</v>
      </c>
      <c r="U25" s="13">
        <v>2454</v>
      </c>
      <c r="V25" s="13">
        <v>2454</v>
      </c>
      <c r="W25" s="13">
        <v>2441.54</v>
      </c>
      <c r="X25" s="13">
        <v>2600</v>
      </c>
      <c r="Y25" s="13">
        <v>2600</v>
      </c>
      <c r="Z25" s="13">
        <v>1698.51</v>
      </c>
      <c r="AA25" s="13">
        <v>4000</v>
      </c>
      <c r="AB25" s="13">
        <v>4000</v>
      </c>
      <c r="AC25" s="13">
        <v>2251.9</v>
      </c>
      <c r="AD25" s="13">
        <v>3000</v>
      </c>
      <c r="AE25" s="13">
        <v>3000</v>
      </c>
      <c r="AF25" s="13">
        <v>1720.74</v>
      </c>
      <c r="AG25" s="13">
        <v>2907</v>
      </c>
      <c r="AH25" s="13">
        <v>2907</v>
      </c>
      <c r="AI25" s="13">
        <v>1624.97</v>
      </c>
      <c r="AJ25" s="13">
        <v>2160</v>
      </c>
      <c r="AK25" s="64">
        <v>2160</v>
      </c>
      <c r="AL25" s="70">
        <v>1351.26</v>
      </c>
      <c r="AM25" s="71">
        <v>2340</v>
      </c>
      <c r="AN25" s="71"/>
      <c r="AO25" s="71"/>
      <c r="AP25" s="71">
        <v>16634.419999999998</v>
      </c>
      <c r="AQ25" s="71">
        <v>16634.419999999998</v>
      </c>
      <c r="AR25" s="71">
        <v>19025.39</v>
      </c>
      <c r="AS25" s="71">
        <v>22302</v>
      </c>
      <c r="AT25" s="71">
        <v>18302</v>
      </c>
      <c r="AU25" s="71">
        <v>15762.81</v>
      </c>
      <c r="AV25" s="71">
        <v>16180.33</v>
      </c>
      <c r="AW25" s="71">
        <v>16180.33</v>
      </c>
      <c r="AX25" s="71">
        <v>10415.959999999999</v>
      </c>
      <c r="AY25" s="71">
        <v>13993</v>
      </c>
      <c r="AZ25" s="71">
        <v>13993</v>
      </c>
      <c r="BA25" s="71">
        <v>11277.09</v>
      </c>
      <c r="BB25" s="71">
        <v>11154</v>
      </c>
      <c r="BC25" s="71">
        <v>11154</v>
      </c>
      <c r="BD25" s="71">
        <v>11213.76</v>
      </c>
      <c r="BE25" s="71">
        <v>12918.03</v>
      </c>
      <c r="BF25" s="71">
        <v>10179</v>
      </c>
      <c r="BG25" s="71">
        <v>9344.09</v>
      </c>
      <c r="BH25" s="71">
        <v>12368</v>
      </c>
      <c r="BI25" s="71">
        <v>12368</v>
      </c>
      <c r="BJ25" s="71">
        <v>12154.43</v>
      </c>
      <c r="BK25" s="71">
        <v>13000</v>
      </c>
      <c r="BL25" s="71">
        <v>13000</v>
      </c>
      <c r="BM25" s="71">
        <v>7836.96</v>
      </c>
      <c r="BN25" s="71">
        <v>16150</v>
      </c>
      <c r="BO25" s="71">
        <v>96150</v>
      </c>
      <c r="BP25" s="71">
        <v>88252.24</v>
      </c>
      <c r="BQ25" s="71">
        <v>130350</v>
      </c>
      <c r="BR25" s="71">
        <v>130350</v>
      </c>
      <c r="BS25" s="71">
        <v>65214.09</v>
      </c>
      <c r="BT25" s="71">
        <f>105193+40000</f>
        <v>145193</v>
      </c>
      <c r="BU25" s="71">
        <v>145193</v>
      </c>
      <c r="BV25" s="71">
        <v>97345.19</v>
      </c>
      <c r="BW25" s="71">
        <v>127860</v>
      </c>
      <c r="BX25" s="71">
        <v>127860</v>
      </c>
      <c r="BY25" s="70">
        <v>80246.09</v>
      </c>
      <c r="BZ25" s="71">
        <v>88904</v>
      </c>
      <c r="CA25" s="71"/>
      <c r="CB25" s="71"/>
      <c r="CC25" s="71">
        <v>10897.93</v>
      </c>
      <c r="CD25" s="71">
        <v>10897.93</v>
      </c>
      <c r="CE25" s="71">
        <v>12286.76</v>
      </c>
      <c r="CF25" s="71">
        <v>10000</v>
      </c>
      <c r="CG25" s="71">
        <v>10500</v>
      </c>
      <c r="CH25" s="71">
        <v>7673.24</v>
      </c>
      <c r="CI25" s="71">
        <v>8459.02</v>
      </c>
      <c r="CJ25" s="71">
        <v>8459.02</v>
      </c>
      <c r="CK25" s="71">
        <v>6470.65</v>
      </c>
      <c r="CL25" s="71">
        <v>6490</v>
      </c>
      <c r="CM25" s="71">
        <v>6490</v>
      </c>
      <c r="CN25" s="71">
        <v>5517.5</v>
      </c>
      <c r="CO25" s="71">
        <v>6162</v>
      </c>
      <c r="CP25" s="71">
        <v>6162</v>
      </c>
      <c r="CQ25" s="71">
        <v>4303.8</v>
      </c>
      <c r="CR25" s="71">
        <v>6131.15</v>
      </c>
      <c r="CS25" s="71">
        <v>4368</v>
      </c>
      <c r="CT25" s="71">
        <v>3733.54</v>
      </c>
      <c r="CU25" s="71">
        <v>5875</v>
      </c>
      <c r="CV25" s="71">
        <v>5875</v>
      </c>
      <c r="CW25" s="71">
        <v>4578.6400000000003</v>
      </c>
      <c r="CX25" s="71">
        <v>5200</v>
      </c>
      <c r="CY25" s="71">
        <v>5200</v>
      </c>
      <c r="CZ25" s="71">
        <v>2746.46</v>
      </c>
      <c r="DA25" s="71">
        <v>6800</v>
      </c>
      <c r="DB25" s="71">
        <v>6800</v>
      </c>
      <c r="DC25" s="71">
        <v>3600.47</v>
      </c>
      <c r="DD25" s="71">
        <v>5100</v>
      </c>
      <c r="DE25" s="71">
        <v>5100</v>
      </c>
      <c r="DF25" s="71">
        <v>3616.77</v>
      </c>
      <c r="DG25" s="71">
        <v>4894</v>
      </c>
      <c r="DH25" s="71">
        <v>40000</v>
      </c>
      <c r="DI25" s="71">
        <v>2867.64</v>
      </c>
      <c r="DJ25" s="71">
        <v>3590</v>
      </c>
      <c r="DK25" s="71">
        <v>3590</v>
      </c>
      <c r="DL25" s="70">
        <v>2616.2399999999998</v>
      </c>
      <c r="DM25" s="71">
        <v>3730</v>
      </c>
      <c r="DN25" s="71"/>
      <c r="DO25" s="71"/>
      <c r="DP25" s="71">
        <v>437.75</v>
      </c>
      <c r="DQ25" s="71">
        <v>437.75</v>
      </c>
      <c r="DR25" s="71">
        <v>500.69</v>
      </c>
      <c r="DS25" s="71">
        <v>530</v>
      </c>
      <c r="DT25" s="71">
        <v>530</v>
      </c>
      <c r="DU25" s="71">
        <v>375.29</v>
      </c>
      <c r="DV25" s="71">
        <v>1880</v>
      </c>
      <c r="DW25" s="71">
        <v>500</v>
      </c>
      <c r="DX25" s="71">
        <v>248.02</v>
      </c>
      <c r="DY25" s="71">
        <v>328</v>
      </c>
      <c r="DZ25" s="71">
        <v>328</v>
      </c>
      <c r="EA25" s="71">
        <v>1080.53</v>
      </c>
      <c r="EB25" s="71">
        <v>273</v>
      </c>
      <c r="EC25" s="71">
        <v>273</v>
      </c>
      <c r="ED25" s="71">
        <v>252.39</v>
      </c>
      <c r="EE25" s="71">
        <v>290.98</v>
      </c>
      <c r="EF25" s="71">
        <v>234</v>
      </c>
      <c r="EG25" s="71">
        <v>203.23</v>
      </c>
      <c r="EH25" s="71">
        <v>283</v>
      </c>
      <c r="EI25" s="71">
        <v>283</v>
      </c>
      <c r="EJ25" s="71">
        <v>271.27999999999997</v>
      </c>
      <c r="EK25" s="71">
        <v>290</v>
      </c>
      <c r="EL25" s="71">
        <v>1290</v>
      </c>
      <c r="EM25" s="71">
        <v>2310.86</v>
      </c>
      <c r="EN25" s="71">
        <v>2000</v>
      </c>
      <c r="EO25" s="71">
        <v>2000</v>
      </c>
      <c r="EP25" s="71">
        <v>953.85</v>
      </c>
      <c r="EQ25" s="71">
        <v>1500</v>
      </c>
      <c r="ER25" s="71">
        <v>1500</v>
      </c>
      <c r="ES25" s="71">
        <v>681.81</v>
      </c>
      <c r="ET25" s="71">
        <v>1592</v>
      </c>
      <c r="EU25" s="71">
        <v>1592</v>
      </c>
      <c r="EV25" s="71">
        <v>722.02</v>
      </c>
      <c r="EW25" s="71">
        <v>3540</v>
      </c>
      <c r="EX25" s="71">
        <v>3540</v>
      </c>
      <c r="EY25" s="70">
        <v>540.75</v>
      </c>
      <c r="EZ25" s="71">
        <v>1860</v>
      </c>
      <c r="FA25" s="71"/>
      <c r="FB25" s="71"/>
      <c r="FC25" s="71">
        <v>4627.62</v>
      </c>
      <c r="FD25" s="71">
        <v>4627.62</v>
      </c>
      <c r="FE25" s="71">
        <v>5022.42</v>
      </c>
      <c r="FF25" s="71">
        <v>5410</v>
      </c>
      <c r="FG25" s="71">
        <v>5410</v>
      </c>
      <c r="FH25" s="71">
        <v>3753.05</v>
      </c>
      <c r="FI25" s="71">
        <v>3852.46</v>
      </c>
      <c r="FJ25" s="71">
        <v>3500</v>
      </c>
      <c r="FK25" s="71">
        <v>2480.0100000000002</v>
      </c>
      <c r="FL25" s="71">
        <v>3276</v>
      </c>
      <c r="FM25" s="71">
        <v>3276</v>
      </c>
      <c r="FN25" s="71">
        <v>2685.03</v>
      </c>
      <c r="FO25" s="71">
        <v>2574</v>
      </c>
      <c r="FP25" s="71">
        <v>2574</v>
      </c>
      <c r="FQ25" s="71">
        <v>2530.7600000000002</v>
      </c>
      <c r="FR25" s="71">
        <v>3729.51</v>
      </c>
      <c r="FS25" s="71">
        <v>2340</v>
      </c>
      <c r="FT25" s="71">
        <v>2032.26</v>
      </c>
      <c r="FU25" s="71">
        <v>2828</v>
      </c>
      <c r="FV25" s="71">
        <v>2828</v>
      </c>
      <c r="FW25" s="71">
        <v>2749.39</v>
      </c>
      <c r="FX25" s="71">
        <v>3150</v>
      </c>
      <c r="FY25" s="71">
        <v>3150</v>
      </c>
      <c r="FZ25" s="71">
        <v>1643.39</v>
      </c>
      <c r="GA25" s="71">
        <v>3700</v>
      </c>
      <c r="GB25" s="71">
        <v>3700</v>
      </c>
      <c r="GC25" s="71">
        <v>1908.45</v>
      </c>
      <c r="GD25" s="71">
        <v>2900</v>
      </c>
      <c r="GE25" s="71">
        <v>2900</v>
      </c>
      <c r="GF25" s="71">
        <v>1519.23</v>
      </c>
      <c r="GG25" s="71">
        <v>3407</v>
      </c>
      <c r="GH25" s="71">
        <v>3407</v>
      </c>
      <c r="GI25" s="71">
        <v>2098.12</v>
      </c>
      <c r="GJ25" s="71">
        <v>2930</v>
      </c>
      <c r="GK25" s="71">
        <v>2930</v>
      </c>
      <c r="GL25" s="70">
        <v>2387.23</v>
      </c>
      <c r="GM25" s="71">
        <v>2680</v>
      </c>
      <c r="GN25" s="71"/>
      <c r="GO25" s="71"/>
      <c r="GP25" s="71">
        <v>13018.27</v>
      </c>
      <c r="GQ25" s="71">
        <v>13018.27</v>
      </c>
      <c r="GR25" s="71">
        <v>11607.89</v>
      </c>
      <c r="GS25" s="71">
        <v>11782</v>
      </c>
      <c r="GT25" s="71">
        <v>10000</v>
      </c>
      <c r="GU25" s="71">
        <v>8493.2800000000007</v>
      </c>
      <c r="GV25" s="71">
        <v>8639.34</v>
      </c>
      <c r="GW25" s="71">
        <v>8639.34</v>
      </c>
      <c r="GX25" s="71">
        <v>5590.11</v>
      </c>
      <c r="GY25" s="71">
        <v>7753</v>
      </c>
      <c r="GZ25" s="71">
        <v>7753</v>
      </c>
      <c r="HA25" s="71">
        <v>6734.75</v>
      </c>
      <c r="HB25" s="71">
        <v>7098</v>
      </c>
      <c r="HC25" s="71">
        <v>7098</v>
      </c>
      <c r="HD25" s="71">
        <v>8695.32</v>
      </c>
      <c r="HE25" s="71">
        <v>9721.31</v>
      </c>
      <c r="HF25" s="71">
        <v>8112</v>
      </c>
      <c r="HG25" s="71">
        <v>8907.33</v>
      </c>
      <c r="HH25" s="71">
        <v>9995</v>
      </c>
      <c r="HI25" s="71">
        <v>9995</v>
      </c>
      <c r="HJ25" s="71">
        <v>14019.58</v>
      </c>
      <c r="HK25" s="71">
        <v>15600</v>
      </c>
      <c r="HL25" s="71">
        <v>15600</v>
      </c>
      <c r="HM25" s="71">
        <v>5098.95</v>
      </c>
      <c r="HN25" s="71">
        <v>15250</v>
      </c>
      <c r="HO25" s="71">
        <v>15250</v>
      </c>
      <c r="HP25" s="71">
        <v>8420.41</v>
      </c>
      <c r="HQ25" s="71">
        <v>10750</v>
      </c>
      <c r="HR25" s="71">
        <v>10750</v>
      </c>
      <c r="HS25" s="71">
        <v>8268.91</v>
      </c>
      <c r="HT25" s="71">
        <v>8502</v>
      </c>
      <c r="HU25" s="71">
        <v>8502</v>
      </c>
      <c r="HV25" s="71">
        <v>6345.53</v>
      </c>
      <c r="HW25" s="71">
        <v>5950</v>
      </c>
      <c r="HX25" s="71">
        <v>5950</v>
      </c>
      <c r="HY25" s="70">
        <v>3723.58</v>
      </c>
      <c r="HZ25" s="71">
        <v>6520</v>
      </c>
      <c r="IA25" s="71"/>
      <c r="IB25" s="71"/>
      <c r="IC25" s="71">
        <v>0</v>
      </c>
      <c r="ID25" s="71">
        <v>0</v>
      </c>
      <c r="IE25" s="71">
        <v>0</v>
      </c>
      <c r="IF25" s="71">
        <v>0</v>
      </c>
      <c r="IG25" s="71">
        <v>6000</v>
      </c>
      <c r="IH25" s="71">
        <v>5825.23</v>
      </c>
      <c r="II25" s="71">
        <v>12691.64</v>
      </c>
      <c r="IJ25" s="71">
        <v>8861.31</v>
      </c>
      <c r="IK25" s="71">
        <v>4327.79</v>
      </c>
      <c r="IL25" s="71">
        <v>9812</v>
      </c>
      <c r="IM25" s="71">
        <v>9812</v>
      </c>
      <c r="IN25" s="71">
        <v>4877.1899999999996</v>
      </c>
      <c r="IO25" s="71">
        <v>8349</v>
      </c>
      <c r="IP25" s="71">
        <v>8349</v>
      </c>
      <c r="IQ25" s="71">
        <v>5732.6</v>
      </c>
      <c r="IR25" s="71">
        <v>7880.33</v>
      </c>
      <c r="IS25" s="71">
        <v>7711</v>
      </c>
      <c r="IT25" s="71">
        <v>5958.18</v>
      </c>
      <c r="IU25" s="71">
        <v>6056</v>
      </c>
      <c r="IV25" s="71">
        <v>6056</v>
      </c>
      <c r="IW25" s="71">
        <v>5692.75</v>
      </c>
      <c r="IX25" s="71">
        <v>8800</v>
      </c>
      <c r="IY25" s="71">
        <v>8800</v>
      </c>
      <c r="IZ25" s="71">
        <v>4734.1000000000004</v>
      </c>
      <c r="JA25" s="71">
        <v>0</v>
      </c>
      <c r="JB25" s="71">
        <v>0</v>
      </c>
      <c r="JC25" s="71">
        <v>0</v>
      </c>
      <c r="JD25" s="71">
        <v>0</v>
      </c>
      <c r="JE25" s="71">
        <v>0</v>
      </c>
      <c r="JF25" s="71">
        <v>0</v>
      </c>
      <c r="JG25" s="71">
        <v>0</v>
      </c>
      <c r="JH25" s="71">
        <v>0</v>
      </c>
      <c r="JI25" s="71">
        <v>0</v>
      </c>
      <c r="JJ25" s="71">
        <v>0</v>
      </c>
      <c r="JK25" s="71">
        <v>0</v>
      </c>
      <c r="JL25" s="71">
        <v>0</v>
      </c>
      <c r="JM25" s="66">
        <v>0</v>
      </c>
      <c r="JN25" s="13"/>
      <c r="JO25" s="13"/>
      <c r="JP25" s="13">
        <f t="shared" si="711"/>
        <v>47804.729999999996</v>
      </c>
      <c r="JQ25" s="13">
        <f t="shared" si="712"/>
        <v>47804.729999999996</v>
      </c>
      <c r="JR25" s="13">
        <f t="shared" si="713"/>
        <v>50946.51</v>
      </c>
      <c r="JS25" s="13">
        <f t="shared" si="714"/>
        <v>54803</v>
      </c>
      <c r="JT25" s="13">
        <f t="shared" si="715"/>
        <v>54921</v>
      </c>
      <c r="JU25" s="13">
        <f t="shared" si="716"/>
        <v>45260.649999999994</v>
      </c>
      <c r="JV25" s="13">
        <f t="shared" si="717"/>
        <v>55170</v>
      </c>
      <c r="JW25" s="13">
        <f t="shared" si="718"/>
        <v>49140</v>
      </c>
      <c r="JX25" s="13">
        <f t="shared" si="719"/>
        <v>31764.519999999997</v>
      </c>
      <c r="JY25" s="13">
        <f t="shared" si="720"/>
        <v>44600</v>
      </c>
      <c r="JZ25" s="13">
        <f t="shared" si="721"/>
        <v>44600</v>
      </c>
      <c r="KA25" s="13">
        <f t="shared" si="722"/>
        <v>34588.620000000003</v>
      </c>
      <c r="KB25" s="13">
        <f t="shared" si="723"/>
        <v>37950</v>
      </c>
      <c r="KC25" s="13">
        <f t="shared" si="724"/>
        <v>37950</v>
      </c>
      <c r="KD25" s="13">
        <f t="shared" si="725"/>
        <v>35000.199999999997</v>
      </c>
      <c r="KE25" s="13">
        <f t="shared" si="726"/>
        <v>43700</v>
      </c>
      <c r="KF25" s="13">
        <f t="shared" si="727"/>
        <v>35050</v>
      </c>
      <c r="KG25" s="13">
        <f t="shared" si="728"/>
        <v>32007.659999999996</v>
      </c>
      <c r="KH25" s="13">
        <f t="shared" si="729"/>
        <v>39859</v>
      </c>
      <c r="KI25" s="13">
        <f t="shared" si="730"/>
        <v>39859</v>
      </c>
      <c r="KJ25" s="13">
        <f t="shared" si="731"/>
        <v>41907.61</v>
      </c>
      <c r="KK25" s="13">
        <f t="shared" si="732"/>
        <v>48640</v>
      </c>
      <c r="KL25" s="13">
        <f t="shared" si="733"/>
        <v>49640</v>
      </c>
      <c r="KM25" s="13">
        <f t="shared" si="734"/>
        <v>26069.230000000003</v>
      </c>
      <c r="KN25" s="13">
        <f t="shared" si="735"/>
        <v>47900</v>
      </c>
      <c r="KO25" s="13">
        <f t="shared" si="736"/>
        <v>127900</v>
      </c>
      <c r="KP25" s="13">
        <f t="shared" si="737"/>
        <v>105387.32</v>
      </c>
      <c r="KQ25" s="13">
        <f t="shared" si="738"/>
        <v>153600</v>
      </c>
      <c r="KR25" s="13">
        <f t="shared" si="739"/>
        <v>153600</v>
      </c>
      <c r="KS25" s="13">
        <f t="shared" si="740"/>
        <v>81021.55</v>
      </c>
      <c r="KT25" s="13">
        <f t="shared" si="741"/>
        <v>166495</v>
      </c>
      <c r="KU25" s="13">
        <f t="shared" si="742"/>
        <v>201601</v>
      </c>
      <c r="KV25" s="13">
        <f t="shared" si="743"/>
        <v>111003.47</v>
      </c>
      <c r="KW25" s="13">
        <f t="shared" si="744"/>
        <v>146030</v>
      </c>
      <c r="KX25" s="13">
        <f t="shared" si="745"/>
        <v>146030</v>
      </c>
      <c r="KY25" s="13">
        <f t="shared" si="746"/>
        <v>90865.15</v>
      </c>
      <c r="KZ25" s="13">
        <f t="shared" si="747"/>
        <v>106034</v>
      </c>
      <c r="LA25" s="13">
        <f t="shared" si="748"/>
        <v>0</v>
      </c>
      <c r="LB25" s="13">
        <f t="shared" si="749"/>
        <v>0</v>
      </c>
    </row>
    <row r="26" spans="1:314" x14ac:dyDescent="0.25">
      <c r="A26" s="5">
        <v>2107</v>
      </c>
      <c r="B26" s="9" t="s">
        <v>12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64">
        <v>0</v>
      </c>
      <c r="AL26" s="70">
        <v>0</v>
      </c>
      <c r="AM26" s="71">
        <v>0</v>
      </c>
      <c r="AN26" s="71"/>
      <c r="AO26" s="71"/>
      <c r="AP26" s="71">
        <v>39000</v>
      </c>
      <c r="AQ26" s="71">
        <v>9711.99</v>
      </c>
      <c r="AR26" s="71">
        <v>9711.99</v>
      </c>
      <c r="AS26" s="71">
        <v>0</v>
      </c>
      <c r="AT26" s="71">
        <v>0</v>
      </c>
      <c r="AU26" s="71">
        <v>0</v>
      </c>
      <c r="AV26" s="71">
        <v>0</v>
      </c>
      <c r="AW26" s="71">
        <v>0</v>
      </c>
      <c r="AX26" s="71">
        <v>0</v>
      </c>
      <c r="AY26" s="71">
        <v>0</v>
      </c>
      <c r="AZ26" s="71">
        <v>0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71">
        <v>0</v>
      </c>
      <c r="BH26" s="71">
        <v>0</v>
      </c>
      <c r="BI26" s="71">
        <v>0</v>
      </c>
      <c r="BJ26" s="71">
        <v>0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71">
        <v>0</v>
      </c>
      <c r="BR26" s="71">
        <v>0</v>
      </c>
      <c r="BS26" s="71">
        <v>0</v>
      </c>
      <c r="BT26" s="71">
        <v>0</v>
      </c>
      <c r="BU26" s="71">
        <v>0</v>
      </c>
      <c r="BV26" s="71">
        <v>0</v>
      </c>
      <c r="BW26" s="71">
        <v>0</v>
      </c>
      <c r="BX26" s="71">
        <v>0</v>
      </c>
      <c r="BY26" s="70">
        <v>0</v>
      </c>
      <c r="BZ26" s="71">
        <v>0</v>
      </c>
      <c r="CA26" s="71"/>
      <c r="CB26" s="71"/>
      <c r="CC26" s="71">
        <v>0</v>
      </c>
      <c r="CD26" s="71">
        <v>0</v>
      </c>
      <c r="CE26" s="71">
        <v>0</v>
      </c>
      <c r="CF26" s="71">
        <v>0</v>
      </c>
      <c r="CG26" s="71">
        <v>0</v>
      </c>
      <c r="CH26" s="71">
        <v>0</v>
      </c>
      <c r="CI26" s="71">
        <v>0</v>
      </c>
      <c r="CJ26" s="71">
        <v>0</v>
      </c>
      <c r="CK26" s="71">
        <v>0</v>
      </c>
      <c r="CL26" s="71">
        <v>0</v>
      </c>
      <c r="CM26" s="71">
        <v>0</v>
      </c>
      <c r="CN26" s="71">
        <v>0</v>
      </c>
      <c r="CO26" s="71">
        <v>0</v>
      </c>
      <c r="CP26" s="71">
        <v>0</v>
      </c>
      <c r="CQ26" s="71">
        <v>0</v>
      </c>
      <c r="CR26" s="71">
        <v>0</v>
      </c>
      <c r="CS26" s="71">
        <v>0</v>
      </c>
      <c r="CT26" s="71">
        <v>0</v>
      </c>
      <c r="CU26" s="71">
        <v>0</v>
      </c>
      <c r="CV26" s="71">
        <v>0</v>
      </c>
      <c r="CW26" s="71">
        <v>0</v>
      </c>
      <c r="CX26" s="71">
        <v>0</v>
      </c>
      <c r="CY26" s="71">
        <v>0</v>
      </c>
      <c r="CZ26" s="71">
        <v>0</v>
      </c>
      <c r="DA26" s="71">
        <v>0</v>
      </c>
      <c r="DB26" s="71">
        <v>0</v>
      </c>
      <c r="DC26" s="71">
        <v>0</v>
      </c>
      <c r="DD26" s="71">
        <v>0</v>
      </c>
      <c r="DE26" s="71">
        <v>0</v>
      </c>
      <c r="DF26" s="71">
        <v>0</v>
      </c>
      <c r="DG26" s="71">
        <v>0</v>
      </c>
      <c r="DH26" s="71">
        <v>0</v>
      </c>
      <c r="DI26" s="71">
        <v>0</v>
      </c>
      <c r="DJ26" s="71">
        <v>0</v>
      </c>
      <c r="DK26" s="71">
        <v>0</v>
      </c>
      <c r="DL26" s="70">
        <v>0</v>
      </c>
      <c r="DM26" s="71">
        <v>0</v>
      </c>
      <c r="DN26" s="71"/>
      <c r="DO26" s="71"/>
      <c r="DP26" s="71">
        <v>0</v>
      </c>
      <c r="DQ26" s="71">
        <v>0</v>
      </c>
      <c r="DR26" s="71">
        <v>0</v>
      </c>
      <c r="DS26" s="71">
        <v>0</v>
      </c>
      <c r="DT26" s="71">
        <v>0</v>
      </c>
      <c r="DU26" s="71">
        <v>0</v>
      </c>
      <c r="DV26" s="71">
        <v>0</v>
      </c>
      <c r="DW26" s="71">
        <v>0</v>
      </c>
      <c r="DX26" s="71">
        <v>0</v>
      </c>
      <c r="DY26" s="71">
        <v>0</v>
      </c>
      <c r="DZ26" s="71">
        <v>0</v>
      </c>
      <c r="EA26" s="71">
        <v>0</v>
      </c>
      <c r="EB26" s="71">
        <v>0</v>
      </c>
      <c r="EC26" s="71">
        <v>0</v>
      </c>
      <c r="ED26" s="71">
        <v>0</v>
      </c>
      <c r="EE26" s="71">
        <v>0</v>
      </c>
      <c r="EF26" s="71">
        <v>0</v>
      </c>
      <c r="EG26" s="71">
        <v>0</v>
      </c>
      <c r="EH26" s="71">
        <v>0</v>
      </c>
      <c r="EI26" s="71">
        <v>0</v>
      </c>
      <c r="EJ26" s="71">
        <v>0</v>
      </c>
      <c r="EK26" s="71">
        <v>0</v>
      </c>
      <c r="EL26" s="71">
        <v>0</v>
      </c>
      <c r="EM26" s="71">
        <v>0</v>
      </c>
      <c r="EN26" s="71">
        <v>0</v>
      </c>
      <c r="EO26" s="71">
        <v>0</v>
      </c>
      <c r="EP26" s="71">
        <v>0</v>
      </c>
      <c r="EQ26" s="71">
        <v>0</v>
      </c>
      <c r="ER26" s="71">
        <v>0</v>
      </c>
      <c r="ES26" s="71">
        <v>0</v>
      </c>
      <c r="ET26" s="71">
        <v>0</v>
      </c>
      <c r="EU26" s="71">
        <v>0</v>
      </c>
      <c r="EV26" s="71">
        <v>0</v>
      </c>
      <c r="EW26" s="71">
        <v>0</v>
      </c>
      <c r="EX26" s="71">
        <v>0</v>
      </c>
      <c r="EY26" s="70">
        <v>0</v>
      </c>
      <c r="EZ26" s="71">
        <v>0</v>
      </c>
      <c r="FA26" s="71"/>
      <c r="FB26" s="71"/>
      <c r="FC26" s="71">
        <v>0</v>
      </c>
      <c r="FD26" s="71">
        <v>0</v>
      </c>
      <c r="FE26" s="71">
        <v>0</v>
      </c>
      <c r="FF26" s="71">
        <v>0</v>
      </c>
      <c r="FG26" s="71">
        <v>0</v>
      </c>
      <c r="FH26" s="71">
        <v>0</v>
      </c>
      <c r="FI26" s="71">
        <v>0</v>
      </c>
      <c r="FJ26" s="71">
        <v>0</v>
      </c>
      <c r="FK26" s="71">
        <v>0</v>
      </c>
      <c r="FL26" s="71">
        <v>0</v>
      </c>
      <c r="FM26" s="71">
        <v>0</v>
      </c>
      <c r="FN26" s="71">
        <v>0</v>
      </c>
      <c r="FO26" s="71">
        <v>0</v>
      </c>
      <c r="FP26" s="71">
        <v>0</v>
      </c>
      <c r="FQ26" s="71">
        <v>0</v>
      </c>
      <c r="FR26" s="71">
        <v>0</v>
      </c>
      <c r="FS26" s="71">
        <v>0</v>
      </c>
      <c r="FT26" s="71">
        <v>0</v>
      </c>
      <c r="FU26" s="71">
        <v>0</v>
      </c>
      <c r="FV26" s="71">
        <v>0</v>
      </c>
      <c r="FW26" s="71">
        <v>0</v>
      </c>
      <c r="FX26" s="71">
        <v>0</v>
      </c>
      <c r="FY26" s="71">
        <v>0</v>
      </c>
      <c r="FZ26" s="71">
        <v>0</v>
      </c>
      <c r="GA26" s="71">
        <v>0</v>
      </c>
      <c r="GB26" s="71">
        <v>0</v>
      </c>
      <c r="GC26" s="71">
        <v>0</v>
      </c>
      <c r="GD26" s="71">
        <v>0</v>
      </c>
      <c r="GE26" s="71">
        <v>0</v>
      </c>
      <c r="GF26" s="71">
        <v>0</v>
      </c>
      <c r="GG26" s="71">
        <v>0</v>
      </c>
      <c r="GH26" s="71">
        <v>0</v>
      </c>
      <c r="GI26" s="71">
        <v>0</v>
      </c>
      <c r="GJ26" s="71">
        <v>0</v>
      </c>
      <c r="GK26" s="71">
        <v>0</v>
      </c>
      <c r="GL26" s="70">
        <v>0</v>
      </c>
      <c r="GM26" s="71">
        <v>0</v>
      </c>
      <c r="GN26" s="71"/>
      <c r="GO26" s="71"/>
      <c r="GP26" s="71">
        <v>0</v>
      </c>
      <c r="GQ26" s="71">
        <v>0</v>
      </c>
      <c r="GR26" s="71">
        <v>0</v>
      </c>
      <c r="GS26" s="71">
        <v>0</v>
      </c>
      <c r="GT26" s="71">
        <v>0</v>
      </c>
      <c r="GU26" s="71">
        <v>0</v>
      </c>
      <c r="GV26" s="71">
        <v>0</v>
      </c>
      <c r="GW26" s="71">
        <v>0</v>
      </c>
      <c r="GX26" s="71">
        <v>0</v>
      </c>
      <c r="GY26" s="71">
        <v>0</v>
      </c>
      <c r="GZ26" s="71">
        <v>0</v>
      </c>
      <c r="HA26" s="71">
        <v>0</v>
      </c>
      <c r="HB26" s="71">
        <v>0</v>
      </c>
      <c r="HC26" s="71">
        <v>0</v>
      </c>
      <c r="HD26" s="71">
        <v>0</v>
      </c>
      <c r="HE26" s="71">
        <v>0</v>
      </c>
      <c r="HF26" s="71">
        <v>0</v>
      </c>
      <c r="HG26" s="71">
        <v>0</v>
      </c>
      <c r="HH26" s="71">
        <v>0</v>
      </c>
      <c r="HI26" s="71">
        <v>0</v>
      </c>
      <c r="HJ26" s="71">
        <v>0</v>
      </c>
      <c r="HK26" s="71">
        <v>0</v>
      </c>
      <c r="HL26" s="71">
        <v>0</v>
      </c>
      <c r="HM26" s="71">
        <v>0</v>
      </c>
      <c r="HN26" s="71">
        <v>0</v>
      </c>
      <c r="HO26" s="71">
        <v>0</v>
      </c>
      <c r="HP26" s="71">
        <v>0</v>
      </c>
      <c r="HQ26" s="71">
        <v>0</v>
      </c>
      <c r="HR26" s="71">
        <v>0</v>
      </c>
      <c r="HS26" s="71">
        <v>0</v>
      </c>
      <c r="HT26" s="71">
        <v>0</v>
      </c>
      <c r="HU26" s="71">
        <v>0</v>
      </c>
      <c r="HV26" s="71">
        <v>0</v>
      </c>
      <c r="HW26" s="71">
        <v>0</v>
      </c>
      <c r="HX26" s="71">
        <v>0</v>
      </c>
      <c r="HY26" s="70">
        <v>0</v>
      </c>
      <c r="HZ26" s="71">
        <v>0</v>
      </c>
      <c r="IA26" s="71"/>
      <c r="IB26" s="71"/>
      <c r="IC26" s="71">
        <v>0</v>
      </c>
      <c r="ID26" s="71">
        <v>0</v>
      </c>
      <c r="IE26" s="71">
        <v>0</v>
      </c>
      <c r="IF26" s="71">
        <v>0</v>
      </c>
      <c r="IG26" s="71">
        <v>0</v>
      </c>
      <c r="IH26" s="71">
        <v>0</v>
      </c>
      <c r="II26" s="71">
        <v>0</v>
      </c>
      <c r="IJ26" s="71">
        <v>0</v>
      </c>
      <c r="IK26" s="71">
        <v>0</v>
      </c>
      <c r="IL26" s="71">
        <v>0</v>
      </c>
      <c r="IM26" s="71">
        <v>0</v>
      </c>
      <c r="IN26" s="71">
        <v>0</v>
      </c>
      <c r="IO26" s="71">
        <v>0</v>
      </c>
      <c r="IP26" s="71">
        <v>0</v>
      </c>
      <c r="IQ26" s="71">
        <v>0</v>
      </c>
      <c r="IR26" s="71">
        <v>0</v>
      </c>
      <c r="IS26" s="71">
        <v>0</v>
      </c>
      <c r="IT26" s="71">
        <v>0</v>
      </c>
      <c r="IU26" s="71">
        <v>0</v>
      </c>
      <c r="IV26" s="71">
        <v>0</v>
      </c>
      <c r="IW26" s="71">
        <v>0</v>
      </c>
      <c r="IX26" s="71">
        <v>0</v>
      </c>
      <c r="IY26" s="71">
        <v>0</v>
      </c>
      <c r="IZ26" s="71">
        <v>0</v>
      </c>
      <c r="JA26" s="71">
        <v>0</v>
      </c>
      <c r="JB26" s="71">
        <v>0</v>
      </c>
      <c r="JC26" s="71">
        <v>0</v>
      </c>
      <c r="JD26" s="71">
        <v>0</v>
      </c>
      <c r="JE26" s="71">
        <v>0</v>
      </c>
      <c r="JF26" s="71">
        <v>0</v>
      </c>
      <c r="JG26" s="71">
        <v>0</v>
      </c>
      <c r="JH26" s="71">
        <v>0</v>
      </c>
      <c r="JI26" s="71">
        <v>0</v>
      </c>
      <c r="JJ26" s="71">
        <v>0</v>
      </c>
      <c r="JK26" s="71">
        <v>0</v>
      </c>
      <c r="JL26" s="71">
        <v>0</v>
      </c>
      <c r="JM26" s="66">
        <v>0</v>
      </c>
      <c r="JN26" s="13"/>
      <c r="JO26" s="13"/>
      <c r="JP26" s="13">
        <f t="shared" si="711"/>
        <v>39000</v>
      </c>
      <c r="JQ26" s="13">
        <f t="shared" si="712"/>
        <v>9711.99</v>
      </c>
      <c r="JR26" s="13">
        <f t="shared" si="713"/>
        <v>9711.99</v>
      </c>
      <c r="JS26" s="13">
        <f t="shared" si="714"/>
        <v>0</v>
      </c>
      <c r="JT26" s="13">
        <f t="shared" si="715"/>
        <v>0</v>
      </c>
      <c r="JU26" s="13">
        <f t="shared" si="716"/>
        <v>0</v>
      </c>
      <c r="JV26" s="13">
        <f t="shared" si="717"/>
        <v>0</v>
      </c>
      <c r="JW26" s="13">
        <f t="shared" si="718"/>
        <v>0</v>
      </c>
      <c r="JX26" s="13">
        <f t="shared" si="719"/>
        <v>0</v>
      </c>
      <c r="JY26" s="13">
        <f t="shared" si="720"/>
        <v>0</v>
      </c>
      <c r="JZ26" s="13">
        <f t="shared" si="721"/>
        <v>0</v>
      </c>
      <c r="KA26" s="13">
        <f t="shared" si="722"/>
        <v>0</v>
      </c>
      <c r="KB26" s="13">
        <f t="shared" si="723"/>
        <v>0</v>
      </c>
      <c r="KC26" s="13">
        <f t="shared" si="724"/>
        <v>0</v>
      </c>
      <c r="KD26" s="13">
        <f t="shared" si="725"/>
        <v>0</v>
      </c>
      <c r="KE26" s="13">
        <f t="shared" si="726"/>
        <v>0</v>
      </c>
      <c r="KF26" s="13">
        <f t="shared" si="727"/>
        <v>0</v>
      </c>
      <c r="KG26" s="13">
        <f t="shared" si="728"/>
        <v>0</v>
      </c>
      <c r="KH26" s="13">
        <f t="shared" si="729"/>
        <v>0</v>
      </c>
      <c r="KI26" s="13">
        <f t="shared" si="730"/>
        <v>0</v>
      </c>
      <c r="KJ26" s="13">
        <f t="shared" si="731"/>
        <v>0</v>
      </c>
      <c r="KK26" s="13">
        <f t="shared" si="732"/>
        <v>0</v>
      </c>
      <c r="KL26" s="13">
        <f t="shared" si="733"/>
        <v>0</v>
      </c>
      <c r="KM26" s="13">
        <f t="shared" si="734"/>
        <v>0</v>
      </c>
      <c r="KN26" s="13">
        <f t="shared" si="735"/>
        <v>0</v>
      </c>
      <c r="KO26" s="13">
        <f t="shared" si="736"/>
        <v>0</v>
      </c>
      <c r="KP26" s="13">
        <f t="shared" si="737"/>
        <v>0</v>
      </c>
      <c r="KQ26" s="13">
        <f t="shared" si="738"/>
        <v>0</v>
      </c>
      <c r="KR26" s="13">
        <f t="shared" si="739"/>
        <v>0</v>
      </c>
      <c r="KS26" s="13">
        <f t="shared" si="740"/>
        <v>0</v>
      </c>
      <c r="KT26" s="13">
        <f t="shared" si="741"/>
        <v>0</v>
      </c>
      <c r="KU26" s="13">
        <f t="shared" si="742"/>
        <v>0</v>
      </c>
      <c r="KV26" s="13">
        <f t="shared" si="743"/>
        <v>0</v>
      </c>
      <c r="KW26" s="13">
        <f t="shared" si="744"/>
        <v>0</v>
      </c>
      <c r="KX26" s="13">
        <f t="shared" si="745"/>
        <v>0</v>
      </c>
      <c r="KY26" s="13">
        <f t="shared" si="746"/>
        <v>0</v>
      </c>
      <c r="KZ26" s="13">
        <f t="shared" si="747"/>
        <v>0</v>
      </c>
      <c r="LA26" s="13">
        <f t="shared" si="748"/>
        <v>0</v>
      </c>
      <c r="LB26" s="13">
        <f t="shared" si="749"/>
        <v>0</v>
      </c>
    </row>
    <row r="27" spans="1:314" x14ac:dyDescent="0.25">
      <c r="A27" s="5">
        <v>2108</v>
      </c>
      <c r="B27" s="9" t="s">
        <v>13</v>
      </c>
      <c r="C27" s="13">
        <v>2535</v>
      </c>
      <c r="D27" s="13">
        <v>2535</v>
      </c>
      <c r="E27" s="13">
        <v>0</v>
      </c>
      <c r="F27" s="13">
        <v>0</v>
      </c>
      <c r="G27" s="13">
        <v>1868</v>
      </c>
      <c r="H27" s="13">
        <v>1340</v>
      </c>
      <c r="I27" s="13">
        <v>1800</v>
      </c>
      <c r="J27" s="13">
        <v>1800</v>
      </c>
      <c r="K27" s="13">
        <v>1279</v>
      </c>
      <c r="L27" s="13">
        <v>1981</v>
      </c>
      <c r="M27" s="13">
        <v>1981</v>
      </c>
      <c r="N27" s="13">
        <v>939</v>
      </c>
      <c r="O27" s="13">
        <v>1900</v>
      </c>
      <c r="P27" s="13">
        <v>1900</v>
      </c>
      <c r="Q27" s="13">
        <v>27</v>
      </c>
      <c r="R27" s="13">
        <v>1927</v>
      </c>
      <c r="S27" s="13">
        <v>1927</v>
      </c>
      <c r="T27" s="13">
        <v>31.05</v>
      </c>
      <c r="U27" s="13">
        <v>26430</v>
      </c>
      <c r="V27" s="13">
        <v>370</v>
      </c>
      <c r="W27" s="13">
        <v>1384.2</v>
      </c>
      <c r="X27" s="13">
        <v>2600</v>
      </c>
      <c r="Y27" s="13">
        <v>2600</v>
      </c>
      <c r="Z27" s="13">
        <v>469.8</v>
      </c>
      <c r="AA27" s="13">
        <v>300</v>
      </c>
      <c r="AB27" s="13">
        <v>1600</v>
      </c>
      <c r="AC27" s="13">
        <v>184</v>
      </c>
      <c r="AD27" s="13">
        <v>1564</v>
      </c>
      <c r="AE27" s="13">
        <v>1380</v>
      </c>
      <c r="AF27" s="13">
        <v>2065</v>
      </c>
      <c r="AG27" s="13">
        <v>2910</v>
      </c>
      <c r="AH27" s="13">
        <v>2910</v>
      </c>
      <c r="AI27" s="13">
        <v>2502.3000000000002</v>
      </c>
      <c r="AJ27" s="13">
        <v>1624</v>
      </c>
      <c r="AK27" s="64">
        <v>3500</v>
      </c>
      <c r="AL27" s="70">
        <v>3502</v>
      </c>
      <c r="AM27" s="71">
        <v>624.29999999999995</v>
      </c>
      <c r="AN27" s="71"/>
      <c r="AO27" s="71"/>
      <c r="AP27" s="71">
        <v>6300</v>
      </c>
      <c r="AQ27" s="71">
        <v>6300</v>
      </c>
      <c r="AR27" s="71">
        <v>2480</v>
      </c>
      <c r="AS27" s="71">
        <v>7700</v>
      </c>
      <c r="AT27" s="71">
        <v>4700</v>
      </c>
      <c r="AU27" s="71">
        <v>2660</v>
      </c>
      <c r="AV27" s="71">
        <v>3100</v>
      </c>
      <c r="AW27" s="71">
        <v>3100</v>
      </c>
      <c r="AX27" s="71">
        <v>1618</v>
      </c>
      <c r="AY27" s="71">
        <v>3728</v>
      </c>
      <c r="AZ27" s="71">
        <v>3906</v>
      </c>
      <c r="BA27" s="71">
        <v>4032</v>
      </c>
      <c r="BB27" s="71">
        <v>3350</v>
      </c>
      <c r="BC27" s="71">
        <v>3350</v>
      </c>
      <c r="BD27" s="71">
        <v>1576</v>
      </c>
      <c r="BE27" s="71">
        <v>2476</v>
      </c>
      <c r="BF27" s="71">
        <v>2476</v>
      </c>
      <c r="BG27" s="71">
        <v>789.9</v>
      </c>
      <c r="BH27" s="71">
        <v>2495</v>
      </c>
      <c r="BI27" s="71">
        <v>14169.6</v>
      </c>
      <c r="BJ27" s="71">
        <v>15709.6</v>
      </c>
      <c r="BK27" s="71">
        <v>15100</v>
      </c>
      <c r="BL27" s="71">
        <v>15100</v>
      </c>
      <c r="BM27" s="71">
        <v>893.6</v>
      </c>
      <c r="BN27" s="71">
        <v>10000</v>
      </c>
      <c r="BO27" s="71">
        <v>14000</v>
      </c>
      <c r="BP27" s="71">
        <v>7668.8</v>
      </c>
      <c r="BQ27" s="71">
        <v>8753</v>
      </c>
      <c r="BR27" s="71">
        <v>8000</v>
      </c>
      <c r="BS27" s="71">
        <v>13672.6</v>
      </c>
      <c r="BT27" s="71">
        <v>9326</v>
      </c>
      <c r="BU27" s="71">
        <v>9326</v>
      </c>
      <c r="BV27" s="71">
        <v>7466.7</v>
      </c>
      <c r="BW27" s="71">
        <v>9768</v>
      </c>
      <c r="BX27" s="71">
        <v>9768</v>
      </c>
      <c r="BY27" s="70">
        <v>10754.8</v>
      </c>
      <c r="BZ27" s="71">
        <v>5613.4</v>
      </c>
      <c r="CA27" s="71"/>
      <c r="CB27" s="71"/>
      <c r="CC27" s="71">
        <v>3978</v>
      </c>
      <c r="CD27" s="71">
        <v>3978</v>
      </c>
      <c r="CE27" s="71">
        <v>3770</v>
      </c>
      <c r="CF27" s="71">
        <v>7300</v>
      </c>
      <c r="CG27" s="71">
        <v>2300</v>
      </c>
      <c r="CH27" s="71">
        <v>1880</v>
      </c>
      <c r="CI27" s="71">
        <v>2900</v>
      </c>
      <c r="CJ27" s="71">
        <v>2900</v>
      </c>
      <c r="CK27" s="71">
        <v>824</v>
      </c>
      <c r="CL27" s="71">
        <v>3044</v>
      </c>
      <c r="CM27" s="71">
        <v>3044</v>
      </c>
      <c r="CN27" s="71">
        <v>1931</v>
      </c>
      <c r="CO27" s="71">
        <v>2400</v>
      </c>
      <c r="CP27" s="71">
        <v>2400</v>
      </c>
      <c r="CQ27" s="71">
        <v>1098</v>
      </c>
      <c r="CR27" s="71">
        <v>2648</v>
      </c>
      <c r="CS27" s="71">
        <v>2648</v>
      </c>
      <c r="CT27" s="71">
        <v>205.2</v>
      </c>
      <c r="CU27" s="71">
        <v>2655</v>
      </c>
      <c r="CV27" s="71">
        <v>680.8</v>
      </c>
      <c r="CW27" s="71">
        <v>1810.8</v>
      </c>
      <c r="CX27" s="71">
        <v>3200</v>
      </c>
      <c r="CY27" s="71">
        <v>3200</v>
      </c>
      <c r="CZ27" s="71">
        <v>2476.4</v>
      </c>
      <c r="DA27" s="71">
        <v>4433</v>
      </c>
      <c r="DB27" s="71">
        <v>6900</v>
      </c>
      <c r="DC27" s="71">
        <v>4237</v>
      </c>
      <c r="DD27" s="71">
        <v>1569</v>
      </c>
      <c r="DE27" s="71">
        <v>1569</v>
      </c>
      <c r="DF27" s="71">
        <v>2528.5</v>
      </c>
      <c r="DG27" s="71">
        <v>3368</v>
      </c>
      <c r="DH27" s="71">
        <v>3646</v>
      </c>
      <c r="DI27" s="71">
        <v>6545.1</v>
      </c>
      <c r="DJ27" s="71">
        <v>8026</v>
      </c>
      <c r="DK27" s="71">
        <v>3600</v>
      </c>
      <c r="DL27" s="70">
        <v>5039.5</v>
      </c>
      <c r="DM27" s="71">
        <v>3735.1</v>
      </c>
      <c r="DN27" s="71"/>
      <c r="DO27" s="71"/>
      <c r="DP27" s="71">
        <v>0</v>
      </c>
      <c r="DQ27" s="71">
        <v>0</v>
      </c>
      <c r="DR27" s="71">
        <v>0</v>
      </c>
      <c r="DS27" s="71">
        <v>0</v>
      </c>
      <c r="DT27" s="71">
        <v>0</v>
      </c>
      <c r="DU27" s="71">
        <v>0</v>
      </c>
      <c r="DV27" s="71">
        <v>0</v>
      </c>
      <c r="DW27" s="71">
        <v>0</v>
      </c>
      <c r="DX27" s="71">
        <v>9</v>
      </c>
      <c r="DY27" s="71">
        <v>9</v>
      </c>
      <c r="DZ27" s="71">
        <v>9</v>
      </c>
      <c r="EA27" s="71">
        <v>6</v>
      </c>
      <c r="EB27" s="71">
        <v>0</v>
      </c>
      <c r="EC27" s="71">
        <v>0</v>
      </c>
      <c r="ED27" s="71">
        <v>3</v>
      </c>
      <c r="EE27" s="71">
        <v>3</v>
      </c>
      <c r="EF27" s="71">
        <v>4</v>
      </c>
      <c r="EG27" s="71">
        <v>303.45</v>
      </c>
      <c r="EH27" s="71">
        <v>3</v>
      </c>
      <c r="EI27" s="71">
        <v>3.8</v>
      </c>
      <c r="EJ27" s="71">
        <v>3.8</v>
      </c>
      <c r="EK27" s="71">
        <v>4</v>
      </c>
      <c r="EL27" s="71">
        <v>100</v>
      </c>
      <c r="EM27" s="71">
        <v>3971.88</v>
      </c>
      <c r="EN27" s="71">
        <v>200</v>
      </c>
      <c r="EO27" s="71">
        <v>500</v>
      </c>
      <c r="EP27" s="71">
        <v>958.4</v>
      </c>
      <c r="EQ27" s="71">
        <v>10.4</v>
      </c>
      <c r="ER27" s="71">
        <v>158</v>
      </c>
      <c r="ES27" s="71">
        <v>168.8</v>
      </c>
      <c r="ET27" s="71">
        <v>11</v>
      </c>
      <c r="EU27" s="71">
        <v>11</v>
      </c>
      <c r="EV27" s="71">
        <v>10.8</v>
      </c>
      <c r="EW27" s="71">
        <v>158</v>
      </c>
      <c r="EX27" s="71">
        <v>158</v>
      </c>
      <c r="EY27" s="70">
        <v>136.80000000000001</v>
      </c>
      <c r="EZ27" s="71">
        <v>16.2</v>
      </c>
      <c r="FA27" s="71"/>
      <c r="FB27" s="71"/>
      <c r="FC27" s="71">
        <v>6130</v>
      </c>
      <c r="FD27" s="71">
        <v>6130</v>
      </c>
      <c r="FE27" s="71">
        <v>1585.6</v>
      </c>
      <c r="FF27" s="71">
        <v>3100</v>
      </c>
      <c r="FG27" s="71">
        <v>1600</v>
      </c>
      <c r="FH27" s="71">
        <v>840</v>
      </c>
      <c r="FI27" s="71">
        <v>6600</v>
      </c>
      <c r="FJ27" s="71">
        <v>6600</v>
      </c>
      <c r="FK27" s="71">
        <v>3155</v>
      </c>
      <c r="FL27" s="71">
        <v>1690</v>
      </c>
      <c r="FM27" s="71">
        <v>1690</v>
      </c>
      <c r="FN27" s="71">
        <v>595</v>
      </c>
      <c r="FO27" s="71">
        <v>1100</v>
      </c>
      <c r="FP27" s="71">
        <v>1100</v>
      </c>
      <c r="FQ27" s="71">
        <v>630</v>
      </c>
      <c r="FR27" s="71">
        <v>1630</v>
      </c>
      <c r="FS27" s="71">
        <v>5230</v>
      </c>
      <c r="FT27" s="71">
        <v>5284.5</v>
      </c>
      <c r="FU27" s="71">
        <v>3085</v>
      </c>
      <c r="FV27" s="71">
        <v>1445.34</v>
      </c>
      <c r="FW27" s="71">
        <v>2788</v>
      </c>
      <c r="FX27" s="71">
        <v>4200</v>
      </c>
      <c r="FY27" s="71">
        <v>4200</v>
      </c>
      <c r="FZ27" s="71">
        <v>1427.6</v>
      </c>
      <c r="GA27" s="71">
        <v>4137</v>
      </c>
      <c r="GB27" s="71">
        <v>3500</v>
      </c>
      <c r="GC27" s="71">
        <v>1695.8</v>
      </c>
      <c r="GD27" s="71">
        <v>3100.8</v>
      </c>
      <c r="GE27" s="71">
        <v>1500</v>
      </c>
      <c r="GF27" s="71">
        <v>3342</v>
      </c>
      <c r="GG27" s="71">
        <v>2235</v>
      </c>
      <c r="GH27" s="71">
        <v>2235</v>
      </c>
      <c r="GI27" s="71">
        <v>2736.3</v>
      </c>
      <c r="GJ27" s="71">
        <v>2610</v>
      </c>
      <c r="GK27" s="71">
        <v>400</v>
      </c>
      <c r="GL27" s="70">
        <v>1549.4</v>
      </c>
      <c r="GM27" s="71">
        <v>1696.6</v>
      </c>
      <c r="GN27" s="71"/>
      <c r="GO27" s="71"/>
      <c r="GP27" s="71">
        <v>5042</v>
      </c>
      <c r="GQ27" s="71">
        <v>5042</v>
      </c>
      <c r="GR27" s="71">
        <v>4800</v>
      </c>
      <c r="GS27" s="71">
        <v>7070</v>
      </c>
      <c r="GT27" s="71">
        <v>37070</v>
      </c>
      <c r="GU27" s="71">
        <v>30557.88</v>
      </c>
      <c r="GV27" s="71">
        <v>31440</v>
      </c>
      <c r="GW27" s="71">
        <v>8000</v>
      </c>
      <c r="GX27" s="71">
        <v>967</v>
      </c>
      <c r="GY27" s="71">
        <v>12900</v>
      </c>
      <c r="GZ27" s="71">
        <v>12900</v>
      </c>
      <c r="HA27" s="71">
        <v>8568.52</v>
      </c>
      <c r="HB27" s="71">
        <v>9650</v>
      </c>
      <c r="HC27" s="71">
        <v>9650</v>
      </c>
      <c r="HD27" s="71">
        <v>7232.34</v>
      </c>
      <c r="HE27" s="71">
        <v>29767.21</v>
      </c>
      <c r="HF27" s="71">
        <v>9316</v>
      </c>
      <c r="HG27" s="71">
        <v>30641.66</v>
      </c>
      <c r="HH27" s="71">
        <v>9064</v>
      </c>
      <c r="HI27" s="71">
        <v>9064</v>
      </c>
      <c r="HJ27" s="71">
        <v>3511.16</v>
      </c>
      <c r="HK27" s="71">
        <v>24900</v>
      </c>
      <c r="HL27" s="71">
        <v>24900</v>
      </c>
      <c r="HM27" s="71">
        <v>23653.17</v>
      </c>
      <c r="HN27" s="71">
        <v>38795</v>
      </c>
      <c r="HO27" s="71">
        <v>38795</v>
      </c>
      <c r="HP27" s="71">
        <v>8859.32</v>
      </c>
      <c r="HQ27" s="71">
        <v>47083</v>
      </c>
      <c r="HR27" s="71">
        <v>47083</v>
      </c>
      <c r="HS27" s="71">
        <v>14274.94</v>
      </c>
      <c r="HT27" s="71">
        <v>49867</v>
      </c>
      <c r="HU27" s="71">
        <v>49867</v>
      </c>
      <c r="HV27" s="71">
        <v>11174.81</v>
      </c>
      <c r="HW27" s="71">
        <v>14438</v>
      </c>
      <c r="HX27" s="71">
        <v>14438</v>
      </c>
      <c r="HY27" s="70">
        <v>7665.13</v>
      </c>
      <c r="HZ27" s="71">
        <v>17459.400000000001</v>
      </c>
      <c r="IA27" s="71"/>
      <c r="IB27" s="71"/>
      <c r="IC27" s="71">
        <v>0</v>
      </c>
      <c r="ID27" s="71">
        <v>0</v>
      </c>
      <c r="IE27" s="71">
        <v>0</v>
      </c>
      <c r="IF27" s="71">
        <v>0</v>
      </c>
      <c r="IG27" s="71">
        <v>0</v>
      </c>
      <c r="IH27" s="71">
        <v>0</v>
      </c>
      <c r="II27" s="71">
        <v>0</v>
      </c>
      <c r="IJ27" s="71">
        <v>0</v>
      </c>
      <c r="IK27" s="71">
        <v>0</v>
      </c>
      <c r="IL27" s="71">
        <v>0</v>
      </c>
      <c r="IM27" s="71">
        <v>19.8</v>
      </c>
      <c r="IN27" s="71">
        <v>336.6</v>
      </c>
      <c r="IO27" s="71">
        <v>300</v>
      </c>
      <c r="IP27" s="71">
        <v>1000</v>
      </c>
      <c r="IQ27" s="71">
        <v>907.43</v>
      </c>
      <c r="IR27" s="71">
        <v>6548.79</v>
      </c>
      <c r="IS27" s="71">
        <v>6548.79</v>
      </c>
      <c r="IT27" s="71">
        <v>176</v>
      </c>
      <c r="IU27" s="71">
        <v>1262</v>
      </c>
      <c r="IV27" s="71">
        <v>1262</v>
      </c>
      <c r="IW27" s="71">
        <v>141.9</v>
      </c>
      <c r="IX27" s="71">
        <v>0</v>
      </c>
      <c r="IY27" s="71">
        <v>0</v>
      </c>
      <c r="IZ27" s="71">
        <v>35.479999999999997</v>
      </c>
      <c r="JA27" s="71">
        <v>0</v>
      </c>
      <c r="JB27" s="71">
        <v>0</v>
      </c>
      <c r="JC27" s="71">
        <v>0</v>
      </c>
      <c r="JD27" s="71">
        <v>0</v>
      </c>
      <c r="JE27" s="71">
        <v>0</v>
      </c>
      <c r="JF27" s="71">
        <v>0</v>
      </c>
      <c r="JG27" s="71">
        <v>0</v>
      </c>
      <c r="JH27" s="71">
        <v>0</v>
      </c>
      <c r="JI27" s="71">
        <v>0</v>
      </c>
      <c r="JJ27" s="71">
        <v>0</v>
      </c>
      <c r="JK27" s="71">
        <v>0</v>
      </c>
      <c r="JL27" s="71">
        <v>0</v>
      </c>
      <c r="JM27" s="66">
        <v>0</v>
      </c>
      <c r="JN27" s="13"/>
      <c r="JO27" s="13"/>
      <c r="JP27" s="13">
        <f t="shared" si="711"/>
        <v>23985</v>
      </c>
      <c r="JQ27" s="13">
        <f t="shared" si="712"/>
        <v>23985</v>
      </c>
      <c r="JR27" s="13">
        <f t="shared" si="713"/>
        <v>12635.6</v>
      </c>
      <c r="JS27" s="13">
        <f t="shared" si="714"/>
        <v>25170</v>
      </c>
      <c r="JT27" s="13">
        <f t="shared" si="715"/>
        <v>47538</v>
      </c>
      <c r="JU27" s="13">
        <f t="shared" si="716"/>
        <v>37277.880000000005</v>
      </c>
      <c r="JV27" s="13">
        <f t="shared" si="717"/>
        <v>45840</v>
      </c>
      <c r="JW27" s="13">
        <f t="shared" si="718"/>
        <v>22400</v>
      </c>
      <c r="JX27" s="13">
        <f t="shared" si="719"/>
        <v>7852</v>
      </c>
      <c r="JY27" s="13">
        <f t="shared" si="720"/>
        <v>23352</v>
      </c>
      <c r="JZ27" s="13">
        <f t="shared" si="721"/>
        <v>23549.8</v>
      </c>
      <c r="KA27" s="13">
        <f t="shared" si="722"/>
        <v>16408.12</v>
      </c>
      <c r="KB27" s="13">
        <f t="shared" si="723"/>
        <v>18700</v>
      </c>
      <c r="KC27" s="13">
        <f t="shared" si="724"/>
        <v>19400</v>
      </c>
      <c r="KD27" s="13">
        <f t="shared" si="725"/>
        <v>11473.77</v>
      </c>
      <c r="KE27" s="13">
        <f t="shared" si="726"/>
        <v>45000</v>
      </c>
      <c r="KF27" s="13">
        <f t="shared" si="727"/>
        <v>28149.79</v>
      </c>
      <c r="KG27" s="13">
        <f t="shared" si="728"/>
        <v>37431.760000000002</v>
      </c>
      <c r="KH27" s="13">
        <f t="shared" si="729"/>
        <v>44994</v>
      </c>
      <c r="KI27" s="13">
        <f t="shared" si="730"/>
        <v>26995.539999999997</v>
      </c>
      <c r="KJ27" s="13">
        <f t="shared" si="731"/>
        <v>25349.46</v>
      </c>
      <c r="KK27" s="13">
        <f t="shared" si="732"/>
        <v>50004</v>
      </c>
      <c r="KL27" s="13">
        <f t="shared" si="733"/>
        <v>50100</v>
      </c>
      <c r="KM27" s="13">
        <f t="shared" si="734"/>
        <v>32927.93</v>
      </c>
      <c r="KN27" s="13">
        <f t="shared" si="735"/>
        <v>57865</v>
      </c>
      <c r="KO27" s="13">
        <f t="shared" si="736"/>
        <v>65295</v>
      </c>
      <c r="KP27" s="13">
        <f t="shared" si="737"/>
        <v>23603.32</v>
      </c>
      <c r="KQ27" s="13">
        <f t="shared" si="738"/>
        <v>62080.2</v>
      </c>
      <c r="KR27" s="13">
        <f t="shared" si="739"/>
        <v>59690</v>
      </c>
      <c r="KS27" s="13">
        <f t="shared" si="740"/>
        <v>36051.839999999997</v>
      </c>
      <c r="KT27" s="13">
        <f t="shared" si="741"/>
        <v>67717</v>
      </c>
      <c r="KU27" s="13">
        <f t="shared" si="742"/>
        <v>67995</v>
      </c>
      <c r="KV27" s="13">
        <f t="shared" si="743"/>
        <v>30436.009999999995</v>
      </c>
      <c r="KW27" s="13">
        <f t="shared" si="744"/>
        <v>36624</v>
      </c>
      <c r="KX27" s="13">
        <f t="shared" si="745"/>
        <v>31864</v>
      </c>
      <c r="KY27" s="13">
        <f t="shared" si="746"/>
        <v>28647.63</v>
      </c>
      <c r="KZ27" s="13">
        <f t="shared" si="747"/>
        <v>29145</v>
      </c>
      <c r="LA27" s="13">
        <f t="shared" si="748"/>
        <v>0</v>
      </c>
      <c r="LB27" s="13">
        <f t="shared" si="749"/>
        <v>0</v>
      </c>
    </row>
    <row r="28" spans="1:314" x14ac:dyDescent="0.25">
      <c r="A28" s="5">
        <v>2109</v>
      </c>
      <c r="B28" s="9" t="s">
        <v>14</v>
      </c>
      <c r="C28" s="13">
        <v>60000</v>
      </c>
      <c r="D28" s="13">
        <v>80000</v>
      </c>
      <c r="E28" s="13">
        <v>17579.46</v>
      </c>
      <c r="F28" s="13">
        <v>17160</v>
      </c>
      <c r="G28" s="13">
        <v>0</v>
      </c>
      <c r="H28" s="13">
        <v>0</v>
      </c>
      <c r="I28" s="13">
        <v>5868.85</v>
      </c>
      <c r="J28" s="13">
        <v>5868.85</v>
      </c>
      <c r="K28" s="13">
        <v>5868.42</v>
      </c>
      <c r="L28" s="13">
        <v>53585</v>
      </c>
      <c r="M28" s="13">
        <v>53585</v>
      </c>
      <c r="N28" s="13">
        <v>17868.43</v>
      </c>
      <c r="O28" s="13">
        <v>24305</v>
      </c>
      <c r="P28" s="13">
        <v>26000</v>
      </c>
      <c r="Q28" s="13">
        <v>32199.919999999998</v>
      </c>
      <c r="R28" s="13">
        <v>5584.8</v>
      </c>
      <c r="S28" s="13">
        <v>8868.42</v>
      </c>
      <c r="T28" s="13">
        <v>8868.42</v>
      </c>
      <c r="U28" s="13">
        <v>5870</v>
      </c>
      <c r="V28" s="13">
        <v>3500</v>
      </c>
      <c r="W28" s="13">
        <v>5900</v>
      </c>
      <c r="X28" s="13">
        <v>0</v>
      </c>
      <c r="Y28" s="13">
        <v>0</v>
      </c>
      <c r="Z28" s="13">
        <v>0</v>
      </c>
      <c r="AA28" s="13">
        <v>7200</v>
      </c>
      <c r="AB28" s="13">
        <v>7200</v>
      </c>
      <c r="AC28" s="13">
        <v>0</v>
      </c>
      <c r="AD28" s="13">
        <v>7200</v>
      </c>
      <c r="AE28" s="13">
        <v>7200</v>
      </c>
      <c r="AF28" s="13"/>
      <c r="AG28" s="13">
        <v>0</v>
      </c>
      <c r="AH28" s="13">
        <v>0</v>
      </c>
      <c r="AI28" s="13">
        <v>0</v>
      </c>
      <c r="AJ28" s="13">
        <v>30000</v>
      </c>
      <c r="AK28" s="64">
        <v>30000</v>
      </c>
      <c r="AL28" s="70">
        <v>25250</v>
      </c>
      <c r="AM28" s="71">
        <v>25000</v>
      </c>
      <c r="AN28" s="71"/>
      <c r="AO28" s="71"/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71">
        <v>0</v>
      </c>
      <c r="AV28" s="71">
        <v>819.67</v>
      </c>
      <c r="AW28" s="71">
        <v>976</v>
      </c>
      <c r="AX28" s="71">
        <v>800</v>
      </c>
      <c r="AY28" s="71">
        <v>1560</v>
      </c>
      <c r="AZ28" s="71">
        <v>1560</v>
      </c>
      <c r="BA28" s="71">
        <v>0</v>
      </c>
      <c r="BB28" s="71">
        <v>1560</v>
      </c>
      <c r="BC28" s="71">
        <v>1560</v>
      </c>
      <c r="BD28" s="71">
        <v>0</v>
      </c>
      <c r="BE28" s="71">
        <v>1819.67</v>
      </c>
      <c r="BF28" s="71">
        <v>800</v>
      </c>
      <c r="BG28" s="71">
        <v>500</v>
      </c>
      <c r="BH28" s="71">
        <v>1820</v>
      </c>
      <c r="BI28" s="71">
        <v>1820</v>
      </c>
      <c r="BJ28" s="71">
        <v>1000</v>
      </c>
      <c r="BK28" s="71">
        <v>800</v>
      </c>
      <c r="BL28" s="71">
        <v>800</v>
      </c>
      <c r="BM28" s="71">
        <v>1600</v>
      </c>
      <c r="BN28" s="71">
        <v>3600</v>
      </c>
      <c r="BO28" s="71">
        <v>0</v>
      </c>
      <c r="BP28" s="71">
        <v>0</v>
      </c>
      <c r="BQ28" s="71">
        <v>0</v>
      </c>
      <c r="BR28" s="71">
        <v>0</v>
      </c>
      <c r="BS28" s="71">
        <v>3416</v>
      </c>
      <c r="BT28" s="71">
        <v>2000</v>
      </c>
      <c r="BU28" s="71">
        <v>2440</v>
      </c>
      <c r="BV28" s="71">
        <v>2000</v>
      </c>
      <c r="BW28" s="71">
        <v>3416</v>
      </c>
      <c r="BX28" s="71">
        <v>3416</v>
      </c>
      <c r="BY28" s="70">
        <v>2000</v>
      </c>
      <c r="BZ28" s="71">
        <v>2440</v>
      </c>
      <c r="CA28" s="71"/>
      <c r="CB28" s="71"/>
      <c r="CC28" s="71">
        <v>0</v>
      </c>
      <c r="CD28" s="71">
        <v>0</v>
      </c>
      <c r="CE28" s="71">
        <v>0</v>
      </c>
      <c r="CF28" s="71">
        <v>0</v>
      </c>
      <c r="CG28" s="71">
        <v>0</v>
      </c>
      <c r="CH28" s="71">
        <v>0</v>
      </c>
      <c r="CI28" s="71">
        <v>0</v>
      </c>
      <c r="CJ28" s="71">
        <v>1200</v>
      </c>
      <c r="CK28" s="71">
        <v>1200</v>
      </c>
      <c r="CL28" s="71">
        <v>940</v>
      </c>
      <c r="CM28" s="71">
        <v>1200</v>
      </c>
      <c r="CN28" s="71">
        <v>1200</v>
      </c>
      <c r="CO28" s="71">
        <v>936</v>
      </c>
      <c r="CP28" s="71">
        <v>936</v>
      </c>
      <c r="CQ28" s="71">
        <v>900</v>
      </c>
      <c r="CR28" s="71">
        <v>983.61</v>
      </c>
      <c r="CS28" s="71">
        <v>430.81</v>
      </c>
      <c r="CT28" s="71">
        <v>430.81</v>
      </c>
      <c r="CU28" s="71">
        <v>1000</v>
      </c>
      <c r="CV28" s="71">
        <v>1000</v>
      </c>
      <c r="CW28" s="71">
        <v>0</v>
      </c>
      <c r="CX28" s="71">
        <v>800</v>
      </c>
      <c r="CY28" s="71">
        <v>800</v>
      </c>
      <c r="CZ28" s="71">
        <v>0</v>
      </c>
      <c r="DA28" s="71">
        <v>0</v>
      </c>
      <c r="DB28" s="71">
        <v>0</v>
      </c>
      <c r="DC28" s="71">
        <v>0</v>
      </c>
      <c r="DD28" s="71">
        <v>0</v>
      </c>
      <c r="DE28" s="71">
        <v>0</v>
      </c>
      <c r="DF28" s="71">
        <v>0</v>
      </c>
      <c r="DG28" s="71">
        <v>0</v>
      </c>
      <c r="DH28" s="71">
        <v>0</v>
      </c>
      <c r="DI28" s="71">
        <v>0</v>
      </c>
      <c r="DJ28" s="71">
        <v>0</v>
      </c>
      <c r="DK28" s="71">
        <v>0</v>
      </c>
      <c r="DL28" s="70">
        <v>0</v>
      </c>
      <c r="DM28" s="71">
        <v>0</v>
      </c>
      <c r="DN28" s="71"/>
      <c r="DO28" s="71"/>
      <c r="DP28" s="71">
        <v>0</v>
      </c>
      <c r="DQ28" s="71">
        <v>0</v>
      </c>
      <c r="DR28" s="71">
        <v>0</v>
      </c>
      <c r="DS28" s="71">
        <v>0</v>
      </c>
      <c r="DT28" s="71">
        <v>0</v>
      </c>
      <c r="DU28" s="71">
        <v>0</v>
      </c>
      <c r="DV28" s="71">
        <v>800</v>
      </c>
      <c r="DW28" s="71">
        <v>9</v>
      </c>
      <c r="DX28" s="71">
        <v>0</v>
      </c>
      <c r="DY28" s="71">
        <v>761</v>
      </c>
      <c r="DZ28" s="71">
        <v>4098</v>
      </c>
      <c r="EA28" s="71">
        <v>4098</v>
      </c>
      <c r="EB28" s="71">
        <v>761</v>
      </c>
      <c r="EC28" s="71">
        <v>761</v>
      </c>
      <c r="ED28" s="71">
        <v>0</v>
      </c>
      <c r="EE28" s="71">
        <v>409.84</v>
      </c>
      <c r="EF28" s="71">
        <v>409.84</v>
      </c>
      <c r="EG28" s="71">
        <v>15233</v>
      </c>
      <c r="EH28" s="71">
        <v>0</v>
      </c>
      <c r="EI28" s="71">
        <v>0</v>
      </c>
      <c r="EJ28" s="71">
        <v>9000</v>
      </c>
      <c r="EK28" s="71">
        <v>0</v>
      </c>
      <c r="EL28" s="71">
        <v>0</v>
      </c>
      <c r="EM28" s="71">
        <v>0</v>
      </c>
      <c r="EN28" s="71">
        <v>0</v>
      </c>
      <c r="EO28" s="71">
        <v>0</v>
      </c>
      <c r="EP28" s="71">
        <v>0</v>
      </c>
      <c r="EQ28" s="71">
        <v>0</v>
      </c>
      <c r="ER28" s="71">
        <v>0</v>
      </c>
      <c r="ES28" s="71">
        <v>0</v>
      </c>
      <c r="ET28" s="71">
        <v>0</v>
      </c>
      <c r="EU28" s="71">
        <v>0</v>
      </c>
      <c r="EV28" s="71">
        <v>0</v>
      </c>
      <c r="EW28" s="71">
        <v>0</v>
      </c>
      <c r="EX28" s="71">
        <v>0</v>
      </c>
      <c r="EY28" s="70">
        <v>0</v>
      </c>
      <c r="EZ28" s="71">
        <v>0</v>
      </c>
      <c r="FA28" s="71"/>
      <c r="FB28" s="71"/>
      <c r="FC28" s="71">
        <v>0</v>
      </c>
      <c r="FD28" s="71">
        <v>0</v>
      </c>
      <c r="FE28" s="71">
        <v>0</v>
      </c>
      <c r="FF28" s="71">
        <v>0</v>
      </c>
      <c r="FG28" s="71">
        <v>0</v>
      </c>
      <c r="FH28" s="71">
        <v>0</v>
      </c>
      <c r="FI28" s="71">
        <v>0</v>
      </c>
      <c r="FJ28" s="71">
        <v>0</v>
      </c>
      <c r="FK28" s="71">
        <v>0</v>
      </c>
      <c r="FL28" s="71">
        <v>0</v>
      </c>
      <c r="FM28" s="71">
        <v>0</v>
      </c>
      <c r="FN28" s="71">
        <v>0</v>
      </c>
      <c r="FO28" s="71">
        <v>0</v>
      </c>
      <c r="FP28" s="71">
        <v>0</v>
      </c>
      <c r="FQ28" s="71">
        <v>0</v>
      </c>
      <c r="FR28" s="71">
        <v>0</v>
      </c>
      <c r="FS28" s="71">
        <v>0</v>
      </c>
      <c r="FT28" s="71">
        <v>0</v>
      </c>
      <c r="FU28" s="71">
        <v>0</v>
      </c>
      <c r="FV28" s="71">
        <v>0</v>
      </c>
      <c r="FW28" s="71">
        <v>0</v>
      </c>
      <c r="FX28" s="71">
        <v>0</v>
      </c>
      <c r="FY28" s="71">
        <v>0</v>
      </c>
      <c r="FZ28" s="71">
        <v>0</v>
      </c>
      <c r="GA28" s="71">
        <v>0</v>
      </c>
      <c r="GB28" s="71">
        <v>0</v>
      </c>
      <c r="GC28" s="71">
        <v>0</v>
      </c>
      <c r="GD28" s="71">
        <v>0</v>
      </c>
      <c r="GE28" s="71">
        <v>0</v>
      </c>
      <c r="GF28" s="71">
        <v>0</v>
      </c>
      <c r="GG28" s="71">
        <v>0</v>
      </c>
      <c r="GH28" s="71">
        <v>0</v>
      </c>
      <c r="GI28" s="71">
        <v>0</v>
      </c>
      <c r="GJ28" s="71">
        <v>0</v>
      </c>
      <c r="GK28" s="71">
        <v>0</v>
      </c>
      <c r="GL28" s="70">
        <v>0</v>
      </c>
      <c r="GM28" s="71">
        <v>0</v>
      </c>
      <c r="GN28" s="71"/>
      <c r="GO28" s="71"/>
      <c r="GP28" s="71">
        <v>0</v>
      </c>
      <c r="GQ28" s="71">
        <v>0</v>
      </c>
      <c r="GR28" s="71">
        <v>0</v>
      </c>
      <c r="GS28" s="71">
        <v>0</v>
      </c>
      <c r="GT28" s="71">
        <v>0</v>
      </c>
      <c r="GU28" s="71">
        <v>0</v>
      </c>
      <c r="GV28" s="71">
        <v>0</v>
      </c>
      <c r="GW28" s="71">
        <v>0</v>
      </c>
      <c r="GX28" s="71">
        <v>0</v>
      </c>
      <c r="GY28" s="71">
        <v>0</v>
      </c>
      <c r="GZ28" s="71">
        <v>0</v>
      </c>
      <c r="HA28" s="71">
        <v>0</v>
      </c>
      <c r="HB28" s="71">
        <v>0</v>
      </c>
      <c r="HC28" s="71">
        <v>0</v>
      </c>
      <c r="HD28" s="71">
        <v>0</v>
      </c>
      <c r="HE28" s="71">
        <v>0</v>
      </c>
      <c r="HF28" s="71">
        <v>0</v>
      </c>
      <c r="HG28" s="71">
        <v>0</v>
      </c>
      <c r="HH28" s="71">
        <v>0</v>
      </c>
      <c r="HI28" s="71">
        <v>0</v>
      </c>
      <c r="HJ28" s="71">
        <v>0</v>
      </c>
      <c r="HK28" s="71">
        <v>0</v>
      </c>
      <c r="HL28" s="71">
        <v>0</v>
      </c>
      <c r="HM28" s="71">
        <v>0</v>
      </c>
      <c r="HN28" s="71">
        <v>0</v>
      </c>
      <c r="HO28" s="71">
        <v>0</v>
      </c>
      <c r="HP28" s="71">
        <v>0</v>
      </c>
      <c r="HQ28" s="71">
        <v>0</v>
      </c>
      <c r="HR28" s="71">
        <v>0</v>
      </c>
      <c r="HS28" s="71">
        <v>0</v>
      </c>
      <c r="HT28" s="71">
        <v>0</v>
      </c>
      <c r="HU28" s="71">
        <v>0</v>
      </c>
      <c r="HV28" s="71">
        <v>0</v>
      </c>
      <c r="HW28" s="71">
        <v>0</v>
      </c>
      <c r="HX28" s="71">
        <v>0</v>
      </c>
      <c r="HY28" s="70">
        <v>0</v>
      </c>
      <c r="HZ28" s="71"/>
      <c r="IA28" s="71"/>
      <c r="IB28" s="71"/>
      <c r="IC28" s="71">
        <v>0</v>
      </c>
      <c r="ID28" s="71">
        <v>0</v>
      </c>
      <c r="IE28" s="71">
        <v>0</v>
      </c>
      <c r="IF28" s="71">
        <v>0</v>
      </c>
      <c r="IG28" s="71">
        <v>0</v>
      </c>
      <c r="IH28" s="71">
        <v>0</v>
      </c>
      <c r="II28" s="71">
        <v>1647.48</v>
      </c>
      <c r="IJ28" s="71">
        <v>1769.87</v>
      </c>
      <c r="IK28" s="71">
        <v>176</v>
      </c>
      <c r="IL28" s="71">
        <v>13055</v>
      </c>
      <c r="IM28" s="71">
        <v>13055</v>
      </c>
      <c r="IN28" s="71">
        <v>2192.61</v>
      </c>
      <c r="IO28" s="71">
        <v>7774</v>
      </c>
      <c r="IP28" s="71">
        <v>2494</v>
      </c>
      <c r="IQ28" s="71">
        <v>1511.05</v>
      </c>
      <c r="IR28" s="71">
        <v>2191.92</v>
      </c>
      <c r="IS28" s="71">
        <v>1500</v>
      </c>
      <c r="IT28" s="71">
        <v>1401.05</v>
      </c>
      <c r="IU28" s="71">
        <v>1471</v>
      </c>
      <c r="IV28" s="71">
        <v>0</v>
      </c>
      <c r="IW28" s="71">
        <v>2200</v>
      </c>
      <c r="IX28" s="71">
        <v>350</v>
      </c>
      <c r="IY28" s="71">
        <v>350</v>
      </c>
      <c r="IZ28" s="71">
        <v>0</v>
      </c>
      <c r="JA28" s="71">
        <v>0</v>
      </c>
      <c r="JB28" s="71">
        <v>0</v>
      </c>
      <c r="JC28" s="71">
        <v>0</v>
      </c>
      <c r="JD28" s="71">
        <v>0</v>
      </c>
      <c r="JE28" s="71">
        <v>0</v>
      </c>
      <c r="JF28" s="71">
        <v>0</v>
      </c>
      <c r="JG28" s="71">
        <v>0</v>
      </c>
      <c r="JH28" s="71">
        <v>0</v>
      </c>
      <c r="JI28" s="71">
        <v>0</v>
      </c>
      <c r="JJ28" s="71">
        <v>0</v>
      </c>
      <c r="JK28" s="71">
        <v>0</v>
      </c>
      <c r="JL28" s="71">
        <v>0</v>
      </c>
      <c r="JM28" s="66">
        <v>0</v>
      </c>
      <c r="JN28" s="13"/>
      <c r="JO28" s="13"/>
      <c r="JP28" s="13">
        <f t="shared" si="711"/>
        <v>60000</v>
      </c>
      <c r="JQ28" s="13">
        <f t="shared" si="712"/>
        <v>80000</v>
      </c>
      <c r="JR28" s="13">
        <f t="shared" si="713"/>
        <v>17579.46</v>
      </c>
      <c r="JS28" s="13">
        <f t="shared" si="714"/>
        <v>17160</v>
      </c>
      <c r="JT28" s="13">
        <f t="shared" si="715"/>
        <v>0</v>
      </c>
      <c r="JU28" s="13">
        <f t="shared" si="716"/>
        <v>0</v>
      </c>
      <c r="JV28" s="13">
        <f t="shared" si="717"/>
        <v>9136</v>
      </c>
      <c r="JW28" s="13">
        <f t="shared" si="718"/>
        <v>9823.7200000000012</v>
      </c>
      <c r="JX28" s="13">
        <f t="shared" si="719"/>
        <v>8044.42</v>
      </c>
      <c r="JY28" s="13">
        <f t="shared" si="720"/>
        <v>69901</v>
      </c>
      <c r="JZ28" s="13">
        <f t="shared" si="721"/>
        <v>73498</v>
      </c>
      <c r="KA28" s="13">
        <f t="shared" si="722"/>
        <v>25359.040000000001</v>
      </c>
      <c r="KB28" s="13">
        <f t="shared" si="723"/>
        <v>35336</v>
      </c>
      <c r="KC28" s="13">
        <f t="shared" si="724"/>
        <v>31751</v>
      </c>
      <c r="KD28" s="13">
        <f t="shared" si="725"/>
        <v>34610.97</v>
      </c>
      <c r="KE28" s="13">
        <f t="shared" si="726"/>
        <v>10989.84</v>
      </c>
      <c r="KF28" s="13">
        <f t="shared" si="727"/>
        <v>12009.07</v>
      </c>
      <c r="KG28" s="13">
        <f t="shared" si="728"/>
        <v>26433.279999999999</v>
      </c>
      <c r="KH28" s="13">
        <f t="shared" si="729"/>
        <v>10161</v>
      </c>
      <c r="KI28" s="13">
        <f t="shared" si="730"/>
        <v>6320</v>
      </c>
      <c r="KJ28" s="13">
        <f t="shared" si="731"/>
        <v>18100</v>
      </c>
      <c r="KK28" s="13">
        <f t="shared" si="732"/>
        <v>1950</v>
      </c>
      <c r="KL28" s="13">
        <f t="shared" si="733"/>
        <v>1950</v>
      </c>
      <c r="KM28" s="13">
        <f t="shared" si="734"/>
        <v>1600</v>
      </c>
      <c r="KN28" s="13">
        <f t="shared" si="735"/>
        <v>10800</v>
      </c>
      <c r="KO28" s="13">
        <f t="shared" si="736"/>
        <v>7200</v>
      </c>
      <c r="KP28" s="13">
        <f t="shared" si="737"/>
        <v>0</v>
      </c>
      <c r="KQ28" s="13">
        <f t="shared" si="738"/>
        <v>7200</v>
      </c>
      <c r="KR28" s="13">
        <f t="shared" si="739"/>
        <v>7200</v>
      </c>
      <c r="KS28" s="13">
        <f t="shared" si="740"/>
        <v>3416</v>
      </c>
      <c r="KT28" s="13">
        <f t="shared" si="741"/>
        <v>2000</v>
      </c>
      <c r="KU28" s="13">
        <f t="shared" si="742"/>
        <v>2440</v>
      </c>
      <c r="KV28" s="13">
        <f t="shared" si="743"/>
        <v>2000</v>
      </c>
      <c r="KW28" s="13">
        <f t="shared" si="744"/>
        <v>33416</v>
      </c>
      <c r="KX28" s="13">
        <f t="shared" si="745"/>
        <v>33416</v>
      </c>
      <c r="KY28" s="13">
        <f t="shared" si="746"/>
        <v>27250</v>
      </c>
      <c r="KZ28" s="13">
        <f t="shared" si="747"/>
        <v>27440</v>
      </c>
      <c r="LA28" s="13">
        <f t="shared" si="748"/>
        <v>0</v>
      </c>
      <c r="LB28" s="13">
        <f t="shared" si="749"/>
        <v>0</v>
      </c>
    </row>
    <row r="29" spans="1:314" x14ac:dyDescent="0.25">
      <c r="A29" s="5">
        <v>2112</v>
      </c>
      <c r="B29" s="9" t="s">
        <v>15</v>
      </c>
      <c r="C29" s="13">
        <v>900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180</v>
      </c>
      <c r="K29" s="13">
        <v>180</v>
      </c>
      <c r="L29" s="13">
        <v>0</v>
      </c>
      <c r="M29" s="13">
        <v>0</v>
      </c>
      <c r="N29" s="13">
        <v>0</v>
      </c>
      <c r="O29" s="13">
        <v>624</v>
      </c>
      <c r="P29" s="13">
        <v>624</v>
      </c>
      <c r="Q29" s="13">
        <v>0</v>
      </c>
      <c r="R29" s="13">
        <v>204.92</v>
      </c>
      <c r="S29" s="13">
        <v>790</v>
      </c>
      <c r="T29" s="13">
        <v>727</v>
      </c>
      <c r="U29" s="13">
        <v>205</v>
      </c>
      <c r="V29" s="13">
        <v>205</v>
      </c>
      <c r="W29" s="13">
        <v>0</v>
      </c>
      <c r="X29" s="13">
        <v>205</v>
      </c>
      <c r="Y29" s="13">
        <v>205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64">
        <v>0</v>
      </c>
      <c r="AL29" s="70">
        <v>0</v>
      </c>
      <c r="AM29" s="71">
        <v>0</v>
      </c>
      <c r="AN29" s="71"/>
      <c r="AO29" s="71"/>
      <c r="AP29" s="71">
        <v>6840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655.74</v>
      </c>
      <c r="AW29" s="71">
        <v>0</v>
      </c>
      <c r="AX29" s="71">
        <v>0</v>
      </c>
      <c r="AY29" s="71">
        <v>0</v>
      </c>
      <c r="AZ29" s="71">
        <v>0</v>
      </c>
      <c r="BA29" s="71">
        <v>0</v>
      </c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>
        <v>0</v>
      </c>
      <c r="BH29" s="71">
        <v>0</v>
      </c>
      <c r="BI29" s="71">
        <v>0</v>
      </c>
      <c r="BJ29" s="71">
        <v>0</v>
      </c>
      <c r="BK29" s="71">
        <v>0</v>
      </c>
      <c r="BL29" s="71">
        <v>0</v>
      </c>
      <c r="BM29" s="71">
        <v>0</v>
      </c>
      <c r="BN29" s="71">
        <v>0</v>
      </c>
      <c r="BO29" s="71">
        <v>0</v>
      </c>
      <c r="BP29" s="71">
        <v>0</v>
      </c>
      <c r="BQ29" s="71">
        <v>0</v>
      </c>
      <c r="BR29" s="71">
        <v>0</v>
      </c>
      <c r="BS29" s="71">
        <v>0</v>
      </c>
      <c r="BT29" s="71">
        <v>0</v>
      </c>
      <c r="BU29" s="71">
        <v>0</v>
      </c>
      <c r="BV29" s="71">
        <v>0</v>
      </c>
      <c r="BW29" s="71">
        <v>0</v>
      </c>
      <c r="BX29" s="71">
        <v>0</v>
      </c>
      <c r="BY29" s="70">
        <v>0</v>
      </c>
      <c r="BZ29" s="71">
        <v>0</v>
      </c>
      <c r="CA29" s="71"/>
      <c r="CB29" s="71"/>
      <c r="CC29" s="71">
        <v>4140</v>
      </c>
      <c r="CD29" s="71">
        <v>0</v>
      </c>
      <c r="CE29" s="71">
        <v>0</v>
      </c>
      <c r="CF29" s="71">
        <v>0</v>
      </c>
      <c r="CG29" s="71">
        <v>0</v>
      </c>
      <c r="CH29" s="71">
        <v>0</v>
      </c>
      <c r="CI29" s="71">
        <v>0</v>
      </c>
      <c r="CJ29" s="71">
        <v>0</v>
      </c>
      <c r="CK29" s="71">
        <v>0</v>
      </c>
      <c r="CL29" s="71">
        <v>0</v>
      </c>
      <c r="CM29" s="71">
        <v>0</v>
      </c>
      <c r="CN29" s="71">
        <v>0</v>
      </c>
      <c r="CO29" s="71">
        <v>0</v>
      </c>
      <c r="CP29" s="71">
        <v>0</v>
      </c>
      <c r="CQ29" s="71">
        <v>0</v>
      </c>
      <c r="CR29" s="71">
        <v>0</v>
      </c>
      <c r="CS29" s="71">
        <v>0</v>
      </c>
      <c r="CT29" s="71">
        <v>0</v>
      </c>
      <c r="CU29" s="71">
        <v>0</v>
      </c>
      <c r="CV29" s="71">
        <v>0</v>
      </c>
      <c r="CW29" s="71">
        <v>0</v>
      </c>
      <c r="CX29" s="71">
        <v>0</v>
      </c>
      <c r="CY29" s="71">
        <v>0</v>
      </c>
      <c r="CZ29" s="71">
        <v>0</v>
      </c>
      <c r="DA29" s="71">
        <v>0</v>
      </c>
      <c r="DB29" s="71">
        <v>0</v>
      </c>
      <c r="DC29" s="71">
        <v>0</v>
      </c>
      <c r="DD29" s="71">
        <v>0</v>
      </c>
      <c r="DE29" s="71">
        <v>0</v>
      </c>
      <c r="DF29" s="71">
        <v>0</v>
      </c>
      <c r="DG29" s="71">
        <v>0</v>
      </c>
      <c r="DH29" s="71">
        <v>0</v>
      </c>
      <c r="DI29" s="71">
        <v>0</v>
      </c>
      <c r="DJ29" s="71">
        <v>0</v>
      </c>
      <c r="DK29" s="71">
        <v>0</v>
      </c>
      <c r="DL29" s="70">
        <v>0</v>
      </c>
      <c r="DM29" s="71">
        <v>0</v>
      </c>
      <c r="DN29" s="71"/>
      <c r="DO29" s="71"/>
      <c r="DP29" s="71">
        <v>180</v>
      </c>
      <c r="DQ29" s="71">
        <v>0</v>
      </c>
      <c r="DR29" s="71">
        <v>0</v>
      </c>
      <c r="DS29" s="71">
        <v>0</v>
      </c>
      <c r="DT29" s="71">
        <v>0</v>
      </c>
      <c r="DU29" s="71">
        <v>0</v>
      </c>
      <c r="DV29" s="71">
        <v>0</v>
      </c>
      <c r="DW29" s="71">
        <v>0</v>
      </c>
      <c r="DX29" s="71">
        <v>0</v>
      </c>
      <c r="DY29" s="71">
        <v>0</v>
      </c>
      <c r="DZ29" s="71">
        <v>0</v>
      </c>
      <c r="EA29" s="71">
        <v>0</v>
      </c>
      <c r="EB29" s="71">
        <v>0</v>
      </c>
      <c r="EC29" s="71">
        <v>0</v>
      </c>
      <c r="ED29" s="71">
        <v>0</v>
      </c>
      <c r="EE29" s="71">
        <v>0</v>
      </c>
      <c r="EF29" s="71">
        <v>0</v>
      </c>
      <c r="EG29" s="71">
        <v>0</v>
      </c>
      <c r="EH29" s="71">
        <v>0</v>
      </c>
      <c r="EI29" s="71">
        <v>0</v>
      </c>
      <c r="EJ29" s="71">
        <v>0</v>
      </c>
      <c r="EK29" s="71">
        <v>0</v>
      </c>
      <c r="EL29" s="71">
        <v>0</v>
      </c>
      <c r="EM29" s="71">
        <v>901</v>
      </c>
      <c r="EN29" s="71">
        <v>800</v>
      </c>
      <c r="EO29" s="71">
        <v>800</v>
      </c>
      <c r="EP29" s="71">
        <v>0</v>
      </c>
      <c r="EQ29" s="71">
        <v>0</v>
      </c>
      <c r="ER29" s="71">
        <v>0</v>
      </c>
      <c r="ES29" s="71">
        <v>0</v>
      </c>
      <c r="ET29" s="71">
        <v>0</v>
      </c>
      <c r="EU29" s="71">
        <v>0</v>
      </c>
      <c r="EV29" s="71">
        <v>0</v>
      </c>
      <c r="EW29" s="71">
        <v>0</v>
      </c>
      <c r="EX29" s="71">
        <v>0</v>
      </c>
      <c r="EY29" s="70">
        <v>0</v>
      </c>
      <c r="EZ29" s="71">
        <v>0</v>
      </c>
      <c r="FA29" s="71"/>
      <c r="FB29" s="71"/>
      <c r="FC29" s="71">
        <v>1800</v>
      </c>
      <c r="FD29" s="71">
        <v>17937.349999999999</v>
      </c>
      <c r="FE29" s="71">
        <v>9393.8799999999992</v>
      </c>
      <c r="FF29" s="71">
        <v>17937.349999999999</v>
      </c>
      <c r="FG29" s="71">
        <v>7937.35</v>
      </c>
      <c r="FH29" s="71">
        <v>467</v>
      </c>
      <c r="FI29" s="71">
        <v>8196.7199999999993</v>
      </c>
      <c r="FJ29" s="71">
        <v>400</v>
      </c>
      <c r="FK29" s="71">
        <v>430</v>
      </c>
      <c r="FL29" s="71">
        <v>1248</v>
      </c>
      <c r="FM29" s="71">
        <v>1248</v>
      </c>
      <c r="FN29" s="71">
        <v>0</v>
      </c>
      <c r="FO29" s="71">
        <v>2340</v>
      </c>
      <c r="FP29" s="71">
        <v>2340</v>
      </c>
      <c r="FQ29" s="71">
        <v>188.54</v>
      </c>
      <c r="FR29" s="71">
        <v>614.75</v>
      </c>
      <c r="FS29" s="71">
        <v>310</v>
      </c>
      <c r="FT29" s="71">
        <v>0</v>
      </c>
      <c r="FU29" s="71">
        <v>254</v>
      </c>
      <c r="FV29" s="71">
        <v>254</v>
      </c>
      <c r="FW29" s="71">
        <v>0</v>
      </c>
      <c r="FX29" s="71">
        <v>254</v>
      </c>
      <c r="FY29" s="71">
        <v>254</v>
      </c>
      <c r="FZ29" s="71">
        <v>0</v>
      </c>
      <c r="GA29" s="71">
        <v>0</v>
      </c>
      <c r="GB29" s="71">
        <v>0</v>
      </c>
      <c r="GC29" s="71">
        <v>0</v>
      </c>
      <c r="GD29" s="71">
        <v>0</v>
      </c>
      <c r="GE29" s="71">
        <v>0</v>
      </c>
      <c r="GF29" s="71">
        <v>0</v>
      </c>
      <c r="GG29" s="71">
        <v>0</v>
      </c>
      <c r="GH29" s="71">
        <v>0</v>
      </c>
      <c r="GI29" s="71">
        <v>0</v>
      </c>
      <c r="GJ29" s="71">
        <v>0</v>
      </c>
      <c r="GK29" s="71">
        <v>0</v>
      </c>
      <c r="GL29" s="70">
        <v>0</v>
      </c>
      <c r="GM29" s="71">
        <v>0</v>
      </c>
      <c r="GN29" s="71"/>
      <c r="GO29" s="71"/>
      <c r="GP29" s="71">
        <v>4140</v>
      </c>
      <c r="GQ29" s="71">
        <v>0</v>
      </c>
      <c r="GR29" s="71">
        <v>0</v>
      </c>
      <c r="GS29" s="71">
        <v>0</v>
      </c>
      <c r="GT29" s="71">
        <v>0</v>
      </c>
      <c r="GU29" s="71">
        <v>0</v>
      </c>
      <c r="GV29" s="71">
        <v>0</v>
      </c>
      <c r="GW29" s="71">
        <v>0</v>
      </c>
      <c r="GX29" s="71">
        <v>0</v>
      </c>
      <c r="GY29" s="71">
        <v>0</v>
      </c>
      <c r="GZ29" s="71">
        <v>0</v>
      </c>
      <c r="HA29" s="71">
        <v>0</v>
      </c>
      <c r="HB29" s="71">
        <v>0</v>
      </c>
      <c r="HC29" s="71">
        <v>0</v>
      </c>
      <c r="HD29" s="71">
        <v>0</v>
      </c>
      <c r="HE29" s="71">
        <v>0</v>
      </c>
      <c r="HF29" s="71">
        <v>0</v>
      </c>
      <c r="HG29" s="71">
        <v>0</v>
      </c>
      <c r="HH29" s="71">
        <v>0</v>
      </c>
      <c r="HI29" s="71">
        <v>0</v>
      </c>
      <c r="HJ29" s="71">
        <v>0</v>
      </c>
      <c r="HK29" s="71">
        <v>0</v>
      </c>
      <c r="HL29" s="71">
        <v>0</v>
      </c>
      <c r="HM29" s="71">
        <v>0</v>
      </c>
      <c r="HN29" s="71">
        <v>0</v>
      </c>
      <c r="HO29" s="71">
        <v>0</v>
      </c>
      <c r="HP29" s="71">
        <v>0</v>
      </c>
      <c r="HQ29" s="71">
        <v>0</v>
      </c>
      <c r="HR29" s="71">
        <v>0</v>
      </c>
      <c r="HS29" s="71">
        <v>0</v>
      </c>
      <c r="HT29" s="71">
        <v>0</v>
      </c>
      <c r="HU29" s="71">
        <v>0</v>
      </c>
      <c r="HV29" s="71">
        <v>0</v>
      </c>
      <c r="HW29" s="71">
        <v>0</v>
      </c>
      <c r="HX29" s="71">
        <v>0</v>
      </c>
      <c r="HY29" s="70">
        <v>0</v>
      </c>
      <c r="HZ29" s="71">
        <v>0</v>
      </c>
      <c r="IA29" s="71"/>
      <c r="IB29" s="71"/>
      <c r="IC29" s="71">
        <v>0</v>
      </c>
      <c r="ID29" s="71">
        <v>0</v>
      </c>
      <c r="IE29" s="71">
        <v>0</v>
      </c>
      <c r="IF29" s="71">
        <v>0</v>
      </c>
      <c r="IG29" s="71">
        <v>0</v>
      </c>
      <c r="IH29" s="71">
        <v>63.14</v>
      </c>
      <c r="II29" s="71">
        <v>0</v>
      </c>
      <c r="IJ29" s="71">
        <v>127.6</v>
      </c>
      <c r="IK29" s="71">
        <v>134.19999999999999</v>
      </c>
      <c r="IL29" s="71">
        <v>352</v>
      </c>
      <c r="IM29" s="71">
        <v>352</v>
      </c>
      <c r="IN29" s="71">
        <v>0</v>
      </c>
      <c r="IO29" s="71">
        <v>836</v>
      </c>
      <c r="IP29" s="71">
        <v>836</v>
      </c>
      <c r="IQ29" s="71">
        <v>41.47</v>
      </c>
      <c r="IR29" s="71">
        <v>270.49</v>
      </c>
      <c r="IS29" s="71">
        <v>300</v>
      </c>
      <c r="IT29" s="71">
        <v>118.8</v>
      </c>
      <c r="IU29" s="71">
        <v>101</v>
      </c>
      <c r="IV29" s="71">
        <v>101</v>
      </c>
      <c r="IW29" s="71">
        <v>0</v>
      </c>
      <c r="IX29" s="71">
        <v>45</v>
      </c>
      <c r="IY29" s="71">
        <v>45</v>
      </c>
      <c r="IZ29" s="71">
        <v>0</v>
      </c>
      <c r="JA29" s="71">
        <v>0</v>
      </c>
      <c r="JB29" s="71">
        <v>0</v>
      </c>
      <c r="JC29" s="71">
        <v>0</v>
      </c>
      <c r="JD29" s="71">
        <v>0</v>
      </c>
      <c r="JE29" s="71">
        <v>0</v>
      </c>
      <c r="JF29" s="71">
        <v>0</v>
      </c>
      <c r="JG29" s="71">
        <v>0</v>
      </c>
      <c r="JH29" s="71">
        <v>0</v>
      </c>
      <c r="JI29" s="71">
        <v>0</v>
      </c>
      <c r="JJ29" s="71">
        <v>0</v>
      </c>
      <c r="JK29" s="71">
        <v>0</v>
      </c>
      <c r="JL29" s="71">
        <v>0</v>
      </c>
      <c r="JM29" s="66">
        <v>0</v>
      </c>
      <c r="JN29" s="13"/>
      <c r="JO29" s="13"/>
      <c r="JP29" s="13">
        <f t="shared" si="711"/>
        <v>18000</v>
      </c>
      <c r="JQ29" s="13">
        <f t="shared" si="712"/>
        <v>17937.349999999999</v>
      </c>
      <c r="JR29" s="13">
        <f t="shared" si="713"/>
        <v>9393.8799999999992</v>
      </c>
      <c r="JS29" s="13">
        <f t="shared" si="714"/>
        <v>17937.349999999999</v>
      </c>
      <c r="JT29" s="13">
        <f t="shared" si="715"/>
        <v>7937.35</v>
      </c>
      <c r="JU29" s="13">
        <f t="shared" si="716"/>
        <v>530.14</v>
      </c>
      <c r="JV29" s="13">
        <f t="shared" si="717"/>
        <v>8852.4599999999991</v>
      </c>
      <c r="JW29" s="13">
        <f t="shared" si="718"/>
        <v>707.6</v>
      </c>
      <c r="JX29" s="13">
        <f t="shared" si="719"/>
        <v>744.2</v>
      </c>
      <c r="JY29" s="13">
        <f t="shared" si="720"/>
        <v>1600</v>
      </c>
      <c r="JZ29" s="13">
        <f t="shared" si="721"/>
        <v>1600</v>
      </c>
      <c r="KA29" s="13">
        <f t="shared" si="722"/>
        <v>0</v>
      </c>
      <c r="KB29" s="13">
        <f t="shared" si="723"/>
        <v>3800</v>
      </c>
      <c r="KC29" s="13">
        <f t="shared" si="724"/>
        <v>3800</v>
      </c>
      <c r="KD29" s="13">
        <f t="shared" si="725"/>
        <v>230.01</v>
      </c>
      <c r="KE29" s="13">
        <f t="shared" si="726"/>
        <v>1090.1599999999999</v>
      </c>
      <c r="KF29" s="13">
        <f t="shared" si="727"/>
        <v>1400</v>
      </c>
      <c r="KG29" s="13">
        <f t="shared" si="728"/>
        <v>845.8</v>
      </c>
      <c r="KH29" s="13">
        <f t="shared" si="729"/>
        <v>560</v>
      </c>
      <c r="KI29" s="13">
        <f t="shared" si="730"/>
        <v>560</v>
      </c>
      <c r="KJ29" s="13">
        <f t="shared" si="731"/>
        <v>0</v>
      </c>
      <c r="KK29" s="13">
        <f t="shared" si="732"/>
        <v>504</v>
      </c>
      <c r="KL29" s="13">
        <f t="shared" si="733"/>
        <v>504</v>
      </c>
      <c r="KM29" s="13">
        <f t="shared" si="734"/>
        <v>901</v>
      </c>
      <c r="KN29" s="13">
        <f t="shared" si="735"/>
        <v>800</v>
      </c>
      <c r="KO29" s="13">
        <f t="shared" si="736"/>
        <v>800</v>
      </c>
      <c r="KP29" s="13">
        <f t="shared" si="737"/>
        <v>0</v>
      </c>
      <c r="KQ29" s="13">
        <f t="shared" si="738"/>
        <v>0</v>
      </c>
      <c r="KR29" s="13">
        <f t="shared" si="739"/>
        <v>0</v>
      </c>
      <c r="KS29" s="13">
        <f t="shared" si="740"/>
        <v>0</v>
      </c>
      <c r="KT29" s="13">
        <f t="shared" si="741"/>
        <v>0</v>
      </c>
      <c r="KU29" s="13">
        <f t="shared" si="742"/>
        <v>0</v>
      </c>
      <c r="KV29" s="13">
        <f t="shared" si="743"/>
        <v>0</v>
      </c>
      <c r="KW29" s="13">
        <f t="shared" si="744"/>
        <v>0</v>
      </c>
      <c r="KX29" s="13">
        <f t="shared" si="745"/>
        <v>0</v>
      </c>
      <c r="KY29" s="13">
        <f t="shared" si="746"/>
        <v>0</v>
      </c>
      <c r="KZ29" s="13">
        <f t="shared" si="747"/>
        <v>0</v>
      </c>
      <c r="LA29" s="13">
        <f t="shared" si="748"/>
        <v>0</v>
      </c>
      <c r="LB29" s="13">
        <f t="shared" si="749"/>
        <v>0</v>
      </c>
    </row>
    <row r="30" spans="1:314" x14ac:dyDescent="0.25">
      <c r="A30" s="5">
        <v>2113</v>
      </c>
      <c r="B30" s="9" t="s">
        <v>16</v>
      </c>
      <c r="C30" s="13">
        <v>11378.25</v>
      </c>
      <c r="D30" s="13">
        <v>11378.25</v>
      </c>
      <c r="E30" s="13">
        <v>9896.59</v>
      </c>
      <c r="F30" s="13">
        <v>0</v>
      </c>
      <c r="G30" s="13">
        <v>3717.25</v>
      </c>
      <c r="H30" s="13">
        <v>3717.25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415.14</v>
      </c>
      <c r="T30" s="13">
        <v>1094.46</v>
      </c>
      <c r="U30" s="13">
        <v>2705</v>
      </c>
      <c r="V30" s="13">
        <v>2705</v>
      </c>
      <c r="W30" s="13">
        <v>964.71</v>
      </c>
      <c r="X30" s="13">
        <v>2704</v>
      </c>
      <c r="Y30" s="13">
        <v>704</v>
      </c>
      <c r="Z30" s="13">
        <v>0</v>
      </c>
      <c r="AA30" s="13">
        <v>0</v>
      </c>
      <c r="AB30" s="13">
        <v>200</v>
      </c>
      <c r="AC30" s="13">
        <v>95.79</v>
      </c>
      <c r="AD30" s="13">
        <v>38450</v>
      </c>
      <c r="AE30" s="13">
        <v>0</v>
      </c>
      <c r="AF30" s="13">
        <v>103.43</v>
      </c>
      <c r="AG30" s="13">
        <v>0</v>
      </c>
      <c r="AH30" s="13">
        <v>0</v>
      </c>
      <c r="AI30" s="13">
        <v>44.52</v>
      </c>
      <c r="AJ30" s="13">
        <v>0</v>
      </c>
      <c r="AK30" s="64">
        <v>0</v>
      </c>
      <c r="AL30" s="72">
        <v>9.7899999999999991</v>
      </c>
      <c r="AM30" s="71">
        <v>0</v>
      </c>
      <c r="AN30" s="71"/>
      <c r="AO30" s="71"/>
      <c r="AP30" s="71">
        <v>86474.67</v>
      </c>
      <c r="AQ30" s="71">
        <v>86474.67</v>
      </c>
      <c r="AR30" s="71">
        <v>75213.97</v>
      </c>
      <c r="AS30" s="71">
        <v>0</v>
      </c>
      <c r="AT30" s="71">
        <v>23347.200000000001</v>
      </c>
      <c r="AU30" s="71">
        <v>17347.2</v>
      </c>
      <c r="AV30" s="71">
        <v>0</v>
      </c>
      <c r="AW30" s="71">
        <v>0</v>
      </c>
      <c r="AX30" s="71">
        <v>0</v>
      </c>
      <c r="AY30" s="71">
        <v>0</v>
      </c>
      <c r="AZ30" s="71">
        <v>0</v>
      </c>
      <c r="BA30" s="71">
        <v>0</v>
      </c>
      <c r="BB30" s="71">
        <v>0</v>
      </c>
      <c r="BC30" s="71">
        <v>0</v>
      </c>
      <c r="BD30" s="71">
        <v>0</v>
      </c>
      <c r="BE30" s="71">
        <v>0</v>
      </c>
      <c r="BF30" s="71">
        <v>0</v>
      </c>
      <c r="BG30" s="71">
        <v>0</v>
      </c>
      <c r="BH30" s="71">
        <v>0</v>
      </c>
      <c r="BI30" s="71">
        <v>0</v>
      </c>
      <c r="BJ30" s="71">
        <v>0</v>
      </c>
      <c r="BK30" s="71">
        <v>0</v>
      </c>
      <c r="BL30" s="71">
        <v>0</v>
      </c>
      <c r="BM30" s="71">
        <v>0</v>
      </c>
      <c r="BN30" s="71">
        <v>0</v>
      </c>
      <c r="BO30" s="71">
        <v>0</v>
      </c>
      <c r="BP30" s="71">
        <v>0</v>
      </c>
      <c r="BQ30" s="71">
        <v>0</v>
      </c>
      <c r="BR30" s="71">
        <v>0</v>
      </c>
      <c r="BS30" s="71">
        <v>0</v>
      </c>
      <c r="BT30" s="71">
        <v>0</v>
      </c>
      <c r="BU30" s="71">
        <v>0</v>
      </c>
      <c r="BV30" s="71">
        <v>0</v>
      </c>
      <c r="BW30" s="71">
        <v>0</v>
      </c>
      <c r="BX30" s="71">
        <v>0</v>
      </c>
      <c r="BY30" s="70">
        <v>0</v>
      </c>
      <c r="BZ30" s="71">
        <v>0</v>
      </c>
      <c r="CA30" s="71"/>
      <c r="CB30" s="71"/>
      <c r="CC30" s="71">
        <v>65197.57</v>
      </c>
      <c r="CD30" s="71">
        <v>65197.57</v>
      </c>
      <c r="CE30" s="71">
        <v>56947.09</v>
      </c>
      <c r="CF30" s="71">
        <v>12500</v>
      </c>
      <c r="CG30" s="71">
        <v>29481.33</v>
      </c>
      <c r="CH30" s="71">
        <v>19911.330000000002</v>
      </c>
      <c r="CI30" s="71">
        <v>11475.41</v>
      </c>
      <c r="CJ30" s="71">
        <v>13452</v>
      </c>
      <c r="CK30" s="71">
        <v>13664</v>
      </c>
      <c r="CL30" s="71">
        <v>10562</v>
      </c>
      <c r="CM30" s="71">
        <v>12071.9</v>
      </c>
      <c r="CN30" s="71">
        <v>13171.12</v>
      </c>
      <c r="CO30" s="71">
        <v>10764</v>
      </c>
      <c r="CP30" s="71">
        <v>10764</v>
      </c>
      <c r="CQ30" s="71">
        <v>12554.25</v>
      </c>
      <c r="CR30" s="71">
        <v>14590.16</v>
      </c>
      <c r="CS30" s="71">
        <v>11154</v>
      </c>
      <c r="CT30" s="71">
        <v>11368.59</v>
      </c>
      <c r="CU30" s="71">
        <v>13800</v>
      </c>
      <c r="CV30" s="71">
        <v>13800</v>
      </c>
      <c r="CW30" s="71">
        <v>2337.92</v>
      </c>
      <c r="CX30" s="71">
        <v>11300</v>
      </c>
      <c r="CY30" s="71">
        <v>4300</v>
      </c>
      <c r="CZ30" s="71">
        <v>0</v>
      </c>
      <c r="DA30" s="71">
        <v>0</v>
      </c>
      <c r="DB30" s="71">
        <v>400</v>
      </c>
      <c r="DC30" s="71">
        <v>117.78</v>
      </c>
      <c r="DD30" s="71">
        <v>0</v>
      </c>
      <c r="DE30" s="71">
        <v>0</v>
      </c>
      <c r="DF30" s="71">
        <v>0</v>
      </c>
      <c r="DG30" s="71">
        <v>0</v>
      </c>
      <c r="DH30" s="71">
        <v>0</v>
      </c>
      <c r="DI30" s="71">
        <v>0</v>
      </c>
      <c r="DJ30" s="71">
        <v>0</v>
      </c>
      <c r="DK30" s="71">
        <v>0</v>
      </c>
      <c r="DL30" s="70">
        <v>0</v>
      </c>
      <c r="DM30" s="71">
        <v>0</v>
      </c>
      <c r="DN30" s="71"/>
      <c r="DO30" s="71"/>
      <c r="DP30" s="71">
        <v>2275.65</v>
      </c>
      <c r="DQ30" s="71">
        <v>2275.65</v>
      </c>
      <c r="DR30" s="71">
        <v>1979.31</v>
      </c>
      <c r="DS30" s="71">
        <v>0</v>
      </c>
      <c r="DT30" s="71">
        <v>413.02</v>
      </c>
      <c r="DU30" s="71">
        <v>413.02</v>
      </c>
      <c r="DV30" s="71">
        <v>0</v>
      </c>
      <c r="DW30" s="71">
        <v>0</v>
      </c>
      <c r="DX30" s="71">
        <v>0</v>
      </c>
      <c r="DY30" s="71">
        <v>0</v>
      </c>
      <c r="DZ30" s="71">
        <v>0</v>
      </c>
      <c r="EA30" s="71">
        <v>0</v>
      </c>
      <c r="EB30" s="71">
        <v>0</v>
      </c>
      <c r="EC30" s="71">
        <v>0</v>
      </c>
      <c r="ED30" s="71">
        <v>0</v>
      </c>
      <c r="EE30" s="71">
        <v>0</v>
      </c>
      <c r="EF30" s="71">
        <v>0</v>
      </c>
      <c r="EG30" s="71">
        <v>0</v>
      </c>
      <c r="EH30" s="71">
        <v>0</v>
      </c>
      <c r="EI30" s="71">
        <v>168</v>
      </c>
      <c r="EJ30" s="71">
        <v>168</v>
      </c>
      <c r="EK30" s="71">
        <v>0</v>
      </c>
      <c r="EL30" s="71">
        <v>0</v>
      </c>
      <c r="EM30" s="71">
        <v>1075.2</v>
      </c>
      <c r="EN30" s="71">
        <v>900</v>
      </c>
      <c r="EO30" s="71">
        <v>19200</v>
      </c>
      <c r="EP30" s="71">
        <v>10099.4</v>
      </c>
      <c r="EQ30" s="71">
        <v>14200</v>
      </c>
      <c r="ER30" s="71">
        <v>14300</v>
      </c>
      <c r="ES30" s="71">
        <v>41672.47</v>
      </c>
      <c r="ET30" s="71">
        <v>49200</v>
      </c>
      <c r="EU30" s="71">
        <v>49200</v>
      </c>
      <c r="EV30" s="71">
        <v>47981.55</v>
      </c>
      <c r="EW30" s="71">
        <v>49060</v>
      </c>
      <c r="EX30" s="71">
        <v>49060</v>
      </c>
      <c r="EY30" s="70">
        <v>43387.16</v>
      </c>
      <c r="EZ30" s="71">
        <v>51560</v>
      </c>
      <c r="FA30" s="71"/>
      <c r="FB30" s="71"/>
      <c r="FC30" s="71">
        <v>22756.49</v>
      </c>
      <c r="FD30" s="71">
        <v>22756.49</v>
      </c>
      <c r="FE30" s="71">
        <v>19793.13</v>
      </c>
      <c r="FF30" s="71">
        <v>0</v>
      </c>
      <c r="FG30" s="71">
        <v>4130.28</v>
      </c>
      <c r="FH30" s="71">
        <v>4130.28</v>
      </c>
      <c r="FI30" s="71">
        <v>0</v>
      </c>
      <c r="FJ30" s="71">
        <v>0</v>
      </c>
      <c r="FK30" s="71">
        <v>0</v>
      </c>
      <c r="FL30" s="71">
        <v>0</v>
      </c>
      <c r="FM30" s="71">
        <v>0</v>
      </c>
      <c r="FN30" s="71">
        <v>0</v>
      </c>
      <c r="FO30" s="71">
        <v>0</v>
      </c>
      <c r="FP30" s="71">
        <v>0</v>
      </c>
      <c r="FQ30" s="71">
        <v>1412.73</v>
      </c>
      <c r="FR30" s="71">
        <v>2000</v>
      </c>
      <c r="FS30" s="71">
        <v>2000</v>
      </c>
      <c r="FT30" s="71">
        <v>1899.68</v>
      </c>
      <c r="FU30" s="71">
        <v>2049</v>
      </c>
      <c r="FV30" s="71">
        <v>2049</v>
      </c>
      <c r="FW30" s="71">
        <v>284.54000000000002</v>
      </c>
      <c r="FX30" s="71">
        <v>2049</v>
      </c>
      <c r="FY30" s="71">
        <v>549</v>
      </c>
      <c r="FZ30" s="71">
        <v>135.26</v>
      </c>
      <c r="GA30" s="71">
        <v>1000</v>
      </c>
      <c r="GB30" s="71">
        <v>1000</v>
      </c>
      <c r="GC30" s="71">
        <v>71.239999999999995</v>
      </c>
      <c r="GD30" s="71">
        <v>8000</v>
      </c>
      <c r="GE30" s="71">
        <v>4000</v>
      </c>
      <c r="GF30" s="71">
        <v>797.5</v>
      </c>
      <c r="GG30" s="71">
        <v>8000</v>
      </c>
      <c r="GH30" s="71">
        <v>8000</v>
      </c>
      <c r="GI30" s="71">
        <v>4957.47</v>
      </c>
      <c r="GJ30" s="71">
        <v>8000</v>
      </c>
      <c r="GK30" s="71">
        <v>8000</v>
      </c>
      <c r="GL30" s="70">
        <v>3754.22</v>
      </c>
      <c r="GM30" s="71">
        <v>6000</v>
      </c>
      <c r="GN30" s="71"/>
      <c r="GO30" s="71"/>
      <c r="GP30" s="71">
        <v>80756.710000000006</v>
      </c>
      <c r="GQ30" s="71">
        <v>80756.710000000006</v>
      </c>
      <c r="GR30" s="71">
        <v>97703.39</v>
      </c>
      <c r="GS30" s="71">
        <v>265490</v>
      </c>
      <c r="GT30" s="71">
        <v>257900.92</v>
      </c>
      <c r="GU30" s="71">
        <v>280729.77</v>
      </c>
      <c r="GV30" s="71">
        <v>206419.67</v>
      </c>
      <c r="GW30" s="71">
        <v>206419.67</v>
      </c>
      <c r="GX30" s="71">
        <v>228826.23999999999</v>
      </c>
      <c r="GY30" s="71">
        <v>234550</v>
      </c>
      <c r="GZ30" s="71">
        <v>218000</v>
      </c>
      <c r="HA30" s="71">
        <v>198087.8</v>
      </c>
      <c r="HB30" s="71">
        <v>280500</v>
      </c>
      <c r="HC30" s="71">
        <v>280500</v>
      </c>
      <c r="HD30" s="71">
        <v>224393.54</v>
      </c>
      <c r="HE30" s="71">
        <v>280639.7</v>
      </c>
      <c r="HF30" s="71">
        <v>262480</v>
      </c>
      <c r="HG30" s="71">
        <v>254231.53</v>
      </c>
      <c r="HH30" s="71">
        <v>268987</v>
      </c>
      <c r="HI30" s="71">
        <v>268987</v>
      </c>
      <c r="HJ30" s="71">
        <v>273271.18</v>
      </c>
      <c r="HK30" s="71">
        <v>268987</v>
      </c>
      <c r="HL30" s="71">
        <v>268987</v>
      </c>
      <c r="HM30" s="71">
        <v>256051.74</v>
      </c>
      <c r="HN30" s="71">
        <v>296132</v>
      </c>
      <c r="HO30" s="71">
        <v>290000</v>
      </c>
      <c r="HP30" s="71">
        <v>241205.34</v>
      </c>
      <c r="HQ30" s="71">
        <v>239000</v>
      </c>
      <c r="HR30" s="71">
        <v>239000</v>
      </c>
      <c r="HS30" s="71">
        <v>244422.22</v>
      </c>
      <c r="HT30" s="71">
        <v>243700</v>
      </c>
      <c r="HU30" s="71">
        <v>265000</v>
      </c>
      <c r="HV30" s="71">
        <v>246792.12</v>
      </c>
      <c r="HW30" s="71">
        <v>248083</v>
      </c>
      <c r="HX30" s="71">
        <v>248083</v>
      </c>
      <c r="HY30" s="70">
        <v>241359.31</v>
      </c>
      <c r="HZ30" s="71">
        <v>245200</v>
      </c>
      <c r="IA30" s="71"/>
      <c r="IB30" s="71"/>
      <c r="IC30" s="71">
        <v>0</v>
      </c>
      <c r="ID30" s="71">
        <v>0</v>
      </c>
      <c r="IE30" s="71">
        <v>0</v>
      </c>
      <c r="IF30" s="71">
        <v>0</v>
      </c>
      <c r="IG30" s="71">
        <v>4200</v>
      </c>
      <c r="IH30" s="71">
        <v>4922.3599999999997</v>
      </c>
      <c r="II30" s="71">
        <v>0</v>
      </c>
      <c r="IJ30" s="71">
        <v>5720</v>
      </c>
      <c r="IK30" s="71">
        <v>5790.15</v>
      </c>
      <c r="IL30" s="71">
        <v>8708</v>
      </c>
      <c r="IM30" s="71">
        <v>8708</v>
      </c>
      <c r="IN30" s="71">
        <v>5578.01</v>
      </c>
      <c r="IO30" s="71">
        <v>12234</v>
      </c>
      <c r="IP30" s="71">
        <v>12234</v>
      </c>
      <c r="IQ30" s="71">
        <v>1542.54</v>
      </c>
      <c r="IR30" s="71">
        <v>11209.84</v>
      </c>
      <c r="IS30" s="71">
        <v>6414</v>
      </c>
      <c r="IT30" s="71">
        <v>2054.48</v>
      </c>
      <c r="IU30" s="71">
        <v>1395</v>
      </c>
      <c r="IV30" s="71">
        <v>1395</v>
      </c>
      <c r="IW30" s="71">
        <v>2251.44</v>
      </c>
      <c r="IX30" s="71">
        <v>34950</v>
      </c>
      <c r="IY30" s="71">
        <v>34950</v>
      </c>
      <c r="IZ30" s="71">
        <v>859.51</v>
      </c>
      <c r="JA30" s="71">
        <v>0</v>
      </c>
      <c r="JB30" s="71">
        <v>0</v>
      </c>
      <c r="JC30" s="71">
        <v>0</v>
      </c>
      <c r="JD30" s="71">
        <v>0</v>
      </c>
      <c r="JE30" s="71">
        <v>0</v>
      </c>
      <c r="JF30" s="71">
        <v>0</v>
      </c>
      <c r="JG30" s="71">
        <v>0</v>
      </c>
      <c r="JH30" s="71">
        <v>0</v>
      </c>
      <c r="JI30" s="71">
        <v>0</v>
      </c>
      <c r="JJ30" s="71">
        <v>0</v>
      </c>
      <c r="JK30" s="71">
        <v>0</v>
      </c>
      <c r="JL30" s="71">
        <v>0</v>
      </c>
      <c r="JM30" s="66">
        <v>0</v>
      </c>
      <c r="JN30" s="13"/>
      <c r="JO30" s="13"/>
      <c r="JP30" s="13">
        <f t="shared" si="711"/>
        <v>268839.33999999997</v>
      </c>
      <c r="JQ30" s="13">
        <f t="shared" si="712"/>
        <v>268839.33999999997</v>
      </c>
      <c r="JR30" s="13">
        <f t="shared" si="713"/>
        <v>261533.47999999998</v>
      </c>
      <c r="JS30" s="13">
        <f t="shared" si="714"/>
        <v>277990</v>
      </c>
      <c r="JT30" s="13">
        <f t="shared" si="715"/>
        <v>323190</v>
      </c>
      <c r="JU30" s="13">
        <f t="shared" si="716"/>
        <v>331171.21000000002</v>
      </c>
      <c r="JV30" s="13">
        <f t="shared" si="717"/>
        <v>217895.08000000002</v>
      </c>
      <c r="JW30" s="13">
        <f t="shared" si="718"/>
        <v>225591.67</v>
      </c>
      <c r="JX30" s="13">
        <f t="shared" si="719"/>
        <v>248280.38999999998</v>
      </c>
      <c r="JY30" s="13">
        <f t="shared" si="720"/>
        <v>253820</v>
      </c>
      <c r="JZ30" s="13">
        <f t="shared" si="721"/>
        <v>238779.9</v>
      </c>
      <c r="KA30" s="13">
        <f t="shared" si="722"/>
        <v>216836.93</v>
      </c>
      <c r="KB30" s="13">
        <f t="shared" si="723"/>
        <v>303498</v>
      </c>
      <c r="KC30" s="13">
        <f t="shared" si="724"/>
        <v>303498</v>
      </c>
      <c r="KD30" s="13">
        <f t="shared" si="725"/>
        <v>239903.06000000003</v>
      </c>
      <c r="KE30" s="13">
        <f t="shared" si="726"/>
        <v>308439.7</v>
      </c>
      <c r="KF30" s="13">
        <f t="shared" si="727"/>
        <v>282463.14</v>
      </c>
      <c r="KG30" s="13">
        <f t="shared" si="728"/>
        <v>270648.74</v>
      </c>
      <c r="KH30" s="13">
        <f t="shared" si="729"/>
        <v>288936</v>
      </c>
      <c r="KI30" s="13">
        <f t="shared" si="730"/>
        <v>289104</v>
      </c>
      <c r="KJ30" s="13">
        <f t="shared" si="731"/>
        <v>279277.78999999998</v>
      </c>
      <c r="KK30" s="13">
        <f t="shared" si="732"/>
        <v>319990</v>
      </c>
      <c r="KL30" s="13">
        <f t="shared" si="733"/>
        <v>309490</v>
      </c>
      <c r="KM30" s="13">
        <f t="shared" si="734"/>
        <v>258121.71</v>
      </c>
      <c r="KN30" s="13">
        <f t="shared" si="735"/>
        <v>298032</v>
      </c>
      <c r="KO30" s="13">
        <f t="shared" si="736"/>
        <v>310800</v>
      </c>
      <c r="KP30" s="13">
        <f t="shared" si="737"/>
        <v>251589.55</v>
      </c>
      <c r="KQ30" s="13">
        <f t="shared" si="738"/>
        <v>299650</v>
      </c>
      <c r="KR30" s="13">
        <f t="shared" si="739"/>
        <v>257300</v>
      </c>
      <c r="KS30" s="13">
        <f t="shared" si="740"/>
        <v>286995.62</v>
      </c>
      <c r="KT30" s="13">
        <f t="shared" si="741"/>
        <v>300900</v>
      </c>
      <c r="KU30" s="13">
        <f t="shared" si="742"/>
        <v>322200</v>
      </c>
      <c r="KV30" s="13">
        <f t="shared" si="743"/>
        <v>299775.65999999997</v>
      </c>
      <c r="KW30" s="13">
        <f t="shared" si="744"/>
        <v>305143</v>
      </c>
      <c r="KX30" s="13">
        <f t="shared" si="745"/>
        <v>305143</v>
      </c>
      <c r="KY30" s="13">
        <f t="shared" si="746"/>
        <v>288510.48</v>
      </c>
      <c r="KZ30" s="13">
        <f t="shared" si="747"/>
        <v>302760</v>
      </c>
      <c r="LA30" s="13">
        <f t="shared" si="748"/>
        <v>0</v>
      </c>
      <c r="LB30" s="13">
        <f t="shared" si="749"/>
        <v>0</v>
      </c>
    </row>
    <row r="31" spans="1:314" x14ac:dyDescent="0.25">
      <c r="A31" s="5">
        <v>2114</v>
      </c>
      <c r="B31" s="9" t="s">
        <v>17</v>
      </c>
      <c r="C31" s="13">
        <v>4591.1400000000003</v>
      </c>
      <c r="D31" s="13">
        <v>4591.1400000000003</v>
      </c>
      <c r="E31" s="13">
        <v>3675.36</v>
      </c>
      <c r="F31" s="13">
        <v>8730</v>
      </c>
      <c r="G31" s="13">
        <v>3710.7</v>
      </c>
      <c r="H31" s="13">
        <v>7421.4</v>
      </c>
      <c r="I31" s="13">
        <v>6344.26</v>
      </c>
      <c r="J31" s="13">
        <v>3200</v>
      </c>
      <c r="K31" s="13">
        <v>2280.62</v>
      </c>
      <c r="L31" s="13">
        <v>4060</v>
      </c>
      <c r="M31" s="13">
        <v>4060</v>
      </c>
      <c r="N31" s="13">
        <v>3827.82</v>
      </c>
      <c r="O31" s="13">
        <v>3845</v>
      </c>
      <c r="P31" s="13">
        <v>3845</v>
      </c>
      <c r="Q31" s="13">
        <v>4009.15</v>
      </c>
      <c r="R31" s="13">
        <v>3366.35</v>
      </c>
      <c r="S31" s="13">
        <v>3326.4</v>
      </c>
      <c r="T31" s="13">
        <v>3287.67</v>
      </c>
      <c r="U31" s="13">
        <v>3375</v>
      </c>
      <c r="V31" s="13">
        <v>3375</v>
      </c>
      <c r="W31" s="13">
        <v>2829</v>
      </c>
      <c r="X31" s="13">
        <v>5150</v>
      </c>
      <c r="Y31" s="13">
        <v>5150</v>
      </c>
      <c r="Z31" s="13">
        <v>3625.54</v>
      </c>
      <c r="AA31" s="13">
        <v>6000</v>
      </c>
      <c r="AB31" s="13">
        <v>6000</v>
      </c>
      <c r="AC31" s="13">
        <v>5057.28</v>
      </c>
      <c r="AD31" s="13">
        <v>7500</v>
      </c>
      <c r="AE31" s="13">
        <v>8500</v>
      </c>
      <c r="AF31" s="13">
        <v>9243.5400000000009</v>
      </c>
      <c r="AG31" s="13">
        <v>6300</v>
      </c>
      <c r="AH31" s="13">
        <v>6300</v>
      </c>
      <c r="AI31" s="13">
        <v>5162.68</v>
      </c>
      <c r="AJ31" s="13">
        <v>5600</v>
      </c>
      <c r="AK31" s="64">
        <v>5600</v>
      </c>
      <c r="AL31" s="70">
        <v>5770.28</v>
      </c>
      <c r="AM31" s="71">
        <v>6480</v>
      </c>
      <c r="AN31" s="71"/>
      <c r="AO31" s="71"/>
      <c r="AP31" s="71">
        <v>34892.639999999999</v>
      </c>
      <c r="AQ31" s="71">
        <v>34892.639999999999</v>
      </c>
      <c r="AR31" s="71">
        <v>27932.74</v>
      </c>
      <c r="AS31" s="71">
        <v>4740</v>
      </c>
      <c r="AT31" s="71">
        <v>34633.199999999997</v>
      </c>
      <c r="AU31" s="71">
        <v>34633.199999999997</v>
      </c>
      <c r="AV31" s="71">
        <v>29606.560000000001</v>
      </c>
      <c r="AW31" s="71">
        <v>14800</v>
      </c>
      <c r="AX31" s="71">
        <v>10642.88</v>
      </c>
      <c r="AY31" s="71">
        <v>18950</v>
      </c>
      <c r="AZ31" s="71">
        <v>18950</v>
      </c>
      <c r="BA31" s="71">
        <v>17863.169999999998</v>
      </c>
      <c r="BB31" s="71">
        <v>17943</v>
      </c>
      <c r="BC31" s="71">
        <v>17943</v>
      </c>
      <c r="BD31" s="71">
        <v>18709.29</v>
      </c>
      <c r="BE31" s="71">
        <v>15709.62</v>
      </c>
      <c r="BF31" s="71">
        <v>15523</v>
      </c>
      <c r="BG31" s="71">
        <v>15342.45</v>
      </c>
      <c r="BH31" s="71">
        <v>15750</v>
      </c>
      <c r="BI31" s="71">
        <v>15750</v>
      </c>
      <c r="BJ31" s="71">
        <v>13201.98</v>
      </c>
      <c r="BK31" s="71">
        <v>23900</v>
      </c>
      <c r="BL31" s="71">
        <v>23900</v>
      </c>
      <c r="BM31" s="71">
        <v>15307.8</v>
      </c>
      <c r="BN31" s="71">
        <v>22900</v>
      </c>
      <c r="BO31" s="71">
        <v>22900</v>
      </c>
      <c r="BP31" s="71">
        <v>19225.07</v>
      </c>
      <c r="BQ31" s="71">
        <v>28500</v>
      </c>
      <c r="BR31" s="71">
        <v>28500</v>
      </c>
      <c r="BS31" s="71">
        <v>19639.37</v>
      </c>
      <c r="BT31" s="71">
        <v>28700</v>
      </c>
      <c r="BU31" s="71">
        <v>28700</v>
      </c>
      <c r="BV31" s="71">
        <v>23504.29</v>
      </c>
      <c r="BW31" s="71">
        <v>26600</v>
      </c>
      <c r="BX31" s="71">
        <v>26600</v>
      </c>
      <c r="BY31" s="70">
        <v>25392.02</v>
      </c>
      <c r="BZ31" s="71">
        <v>30240</v>
      </c>
      <c r="CA31" s="71"/>
      <c r="CB31" s="71"/>
      <c r="CC31" s="71">
        <v>21119.23</v>
      </c>
      <c r="CD31" s="71">
        <v>21119.23</v>
      </c>
      <c r="CE31" s="71">
        <v>16906.66</v>
      </c>
      <c r="CF31" s="71">
        <v>15520</v>
      </c>
      <c r="CG31" s="71">
        <v>13193.6</v>
      </c>
      <c r="CH31" s="71">
        <v>13193.6</v>
      </c>
      <c r="CI31" s="71">
        <v>11278.69</v>
      </c>
      <c r="CJ31" s="71">
        <v>6400</v>
      </c>
      <c r="CK31" s="71">
        <v>4054.43</v>
      </c>
      <c r="CL31" s="71">
        <v>7220</v>
      </c>
      <c r="CM31" s="71">
        <v>7220</v>
      </c>
      <c r="CN31" s="71">
        <v>6805.03</v>
      </c>
      <c r="CO31" s="71">
        <v>6835</v>
      </c>
      <c r="CP31" s="71">
        <v>6835</v>
      </c>
      <c r="CQ31" s="71">
        <v>7127.33</v>
      </c>
      <c r="CR31" s="71">
        <v>5984.62</v>
      </c>
      <c r="CS31" s="71">
        <v>5914</v>
      </c>
      <c r="CT31" s="71">
        <v>5844.75</v>
      </c>
      <c r="CU31" s="71">
        <v>6000</v>
      </c>
      <c r="CV31" s="71">
        <v>6000</v>
      </c>
      <c r="CW31" s="71">
        <v>5029.32</v>
      </c>
      <c r="CX31" s="71">
        <v>9100</v>
      </c>
      <c r="CY31" s="71">
        <v>9100</v>
      </c>
      <c r="CZ31" s="71">
        <v>4834.04</v>
      </c>
      <c r="DA31" s="71">
        <v>9060</v>
      </c>
      <c r="DB31" s="71">
        <v>9060</v>
      </c>
      <c r="DC31" s="71">
        <v>7583.07</v>
      </c>
      <c r="DD31" s="71">
        <v>11250</v>
      </c>
      <c r="DE31" s="71">
        <v>11250</v>
      </c>
      <c r="DF31" s="71">
        <v>7752.41</v>
      </c>
      <c r="DG31" s="71">
        <v>9100</v>
      </c>
      <c r="DH31" s="71">
        <v>9100</v>
      </c>
      <c r="DI31" s="71">
        <v>7458.31</v>
      </c>
      <c r="DJ31" s="71">
        <v>8400</v>
      </c>
      <c r="DK31" s="71">
        <v>8400</v>
      </c>
      <c r="DL31" s="70">
        <v>8654.5</v>
      </c>
      <c r="DM31" s="71">
        <v>9360</v>
      </c>
      <c r="DN31" s="71"/>
      <c r="DO31" s="71"/>
      <c r="DP31" s="71">
        <v>918.23</v>
      </c>
      <c r="DQ31" s="71">
        <v>918.23</v>
      </c>
      <c r="DR31" s="71">
        <v>735.08</v>
      </c>
      <c r="DS31" s="71">
        <v>970</v>
      </c>
      <c r="DT31" s="71">
        <v>824.6</v>
      </c>
      <c r="DU31" s="71">
        <v>824.6</v>
      </c>
      <c r="DV31" s="71">
        <v>704.92</v>
      </c>
      <c r="DW31" s="71">
        <v>400</v>
      </c>
      <c r="DX31" s="71">
        <v>253.4</v>
      </c>
      <c r="DY31" s="71">
        <v>451</v>
      </c>
      <c r="DZ31" s="71">
        <v>451</v>
      </c>
      <c r="EA31" s="71">
        <v>425.32</v>
      </c>
      <c r="EB31" s="71">
        <v>427</v>
      </c>
      <c r="EC31" s="71">
        <v>427</v>
      </c>
      <c r="ED31" s="71">
        <v>445.45</v>
      </c>
      <c r="EE31" s="71">
        <v>374.04</v>
      </c>
      <c r="EF31" s="71">
        <v>370</v>
      </c>
      <c r="EG31" s="71">
        <v>365.31</v>
      </c>
      <c r="EH31" s="71">
        <v>375</v>
      </c>
      <c r="EI31" s="71">
        <v>375</v>
      </c>
      <c r="EJ31" s="71">
        <v>314.33999999999997</v>
      </c>
      <c r="EK31" s="71">
        <v>600</v>
      </c>
      <c r="EL31" s="71">
        <v>3600</v>
      </c>
      <c r="EM31" s="71">
        <v>4431.22</v>
      </c>
      <c r="EN31" s="71">
        <v>2500</v>
      </c>
      <c r="EO31" s="71">
        <v>2500</v>
      </c>
      <c r="EP31" s="71">
        <v>2037.14</v>
      </c>
      <c r="EQ31" s="71">
        <v>3000</v>
      </c>
      <c r="ER31" s="71">
        <v>3000</v>
      </c>
      <c r="ES31" s="71">
        <v>2067.3000000000002</v>
      </c>
      <c r="ET31" s="71">
        <v>2800</v>
      </c>
      <c r="EU31" s="71">
        <v>2800</v>
      </c>
      <c r="EV31" s="71">
        <v>2293.69</v>
      </c>
      <c r="EW31" s="71">
        <v>8400</v>
      </c>
      <c r="EX31" s="71">
        <v>8400</v>
      </c>
      <c r="EY31" s="70">
        <v>2308.88</v>
      </c>
      <c r="EZ31" s="71">
        <v>4320</v>
      </c>
      <c r="FA31" s="71"/>
      <c r="FB31" s="71"/>
      <c r="FC31" s="71">
        <v>9182.27</v>
      </c>
      <c r="FD31" s="71">
        <v>9182.27</v>
      </c>
      <c r="FE31" s="71">
        <v>7350.72</v>
      </c>
      <c r="FF31" s="71">
        <v>9700</v>
      </c>
      <c r="FG31" s="71">
        <v>8246</v>
      </c>
      <c r="FH31" s="71">
        <v>8246</v>
      </c>
      <c r="FI31" s="71">
        <v>7049.18</v>
      </c>
      <c r="FJ31" s="71">
        <v>3600</v>
      </c>
      <c r="FK31" s="71">
        <v>2534.02</v>
      </c>
      <c r="FL31" s="71">
        <v>4512</v>
      </c>
      <c r="FM31" s="71">
        <v>4512</v>
      </c>
      <c r="FN31" s="71">
        <v>4253.1400000000003</v>
      </c>
      <c r="FO31" s="71">
        <v>4272</v>
      </c>
      <c r="FP31" s="71">
        <v>4272</v>
      </c>
      <c r="FQ31" s="71">
        <v>4454.59</v>
      </c>
      <c r="FR31" s="71">
        <v>3740.38</v>
      </c>
      <c r="FS31" s="71">
        <v>3696</v>
      </c>
      <c r="FT31" s="71">
        <v>3652.95</v>
      </c>
      <c r="FU31" s="71">
        <v>3750</v>
      </c>
      <c r="FV31" s="71">
        <v>3750</v>
      </c>
      <c r="FW31" s="71">
        <v>3143.32</v>
      </c>
      <c r="FX31" s="71">
        <v>5700</v>
      </c>
      <c r="FY31" s="71">
        <v>5700</v>
      </c>
      <c r="FZ31" s="71">
        <v>3222.7</v>
      </c>
      <c r="GA31" s="71">
        <v>4832</v>
      </c>
      <c r="GB31" s="71">
        <v>4832</v>
      </c>
      <c r="GC31" s="71">
        <v>4047.38</v>
      </c>
      <c r="GD31" s="71">
        <v>6000</v>
      </c>
      <c r="GE31" s="71">
        <v>6000</v>
      </c>
      <c r="GF31" s="71">
        <v>4134.6099999999997</v>
      </c>
      <c r="GG31" s="71">
        <v>6300</v>
      </c>
      <c r="GH31" s="71">
        <v>6300</v>
      </c>
      <c r="GI31" s="71">
        <v>5158.8</v>
      </c>
      <c r="GJ31" s="71">
        <v>6300</v>
      </c>
      <c r="GK31" s="71">
        <v>6300</v>
      </c>
      <c r="GL31" s="70">
        <v>5770.28</v>
      </c>
      <c r="GM31" s="71">
        <v>5760</v>
      </c>
      <c r="GN31" s="71"/>
      <c r="GO31" s="71"/>
      <c r="GP31" s="71">
        <v>21119.23</v>
      </c>
      <c r="GQ31" s="71">
        <v>21119.23</v>
      </c>
      <c r="GR31" s="71">
        <v>16906.64</v>
      </c>
      <c r="GS31" s="71">
        <v>21340</v>
      </c>
      <c r="GT31" s="71">
        <v>9070.6</v>
      </c>
      <c r="GU31" s="71">
        <v>18141.2</v>
      </c>
      <c r="GV31" s="71">
        <v>15508.2</v>
      </c>
      <c r="GW31" s="71">
        <v>7800</v>
      </c>
      <c r="GX31" s="71">
        <v>5574.85</v>
      </c>
      <c r="GY31" s="71">
        <v>9925</v>
      </c>
      <c r="GZ31" s="71">
        <v>9925</v>
      </c>
      <c r="HA31" s="71">
        <v>9356.92</v>
      </c>
      <c r="HB31" s="71">
        <v>9400</v>
      </c>
      <c r="HC31" s="71">
        <v>9400</v>
      </c>
      <c r="HD31" s="71">
        <v>9800.11</v>
      </c>
      <c r="HE31" s="71">
        <v>8228.85</v>
      </c>
      <c r="HF31" s="71">
        <v>8131</v>
      </c>
      <c r="HG31" s="71">
        <v>8036.55</v>
      </c>
      <c r="HH31" s="71">
        <v>8250</v>
      </c>
      <c r="HI31" s="71">
        <v>8250</v>
      </c>
      <c r="HJ31" s="71">
        <v>6915.32</v>
      </c>
      <c r="HK31" s="71">
        <v>12500</v>
      </c>
      <c r="HL31" s="71">
        <v>12500</v>
      </c>
      <c r="HM31" s="71">
        <v>8862.44</v>
      </c>
      <c r="HN31" s="71">
        <v>15100</v>
      </c>
      <c r="HO31" s="71">
        <v>15100</v>
      </c>
      <c r="HP31" s="71">
        <v>12642.35</v>
      </c>
      <c r="HQ31" s="71">
        <v>18750</v>
      </c>
      <c r="HR31" s="71">
        <v>18750</v>
      </c>
      <c r="HS31" s="71">
        <v>12920.69</v>
      </c>
      <c r="HT31" s="71">
        <v>16800</v>
      </c>
      <c r="HU31" s="71">
        <v>16800</v>
      </c>
      <c r="HV31" s="71">
        <v>13763.95</v>
      </c>
      <c r="HW31" s="71">
        <v>14000</v>
      </c>
      <c r="HX31" s="71">
        <v>14000</v>
      </c>
      <c r="HY31" s="70">
        <v>9826.41</v>
      </c>
      <c r="HZ31" s="71">
        <v>15840</v>
      </c>
      <c r="IA31" s="71"/>
      <c r="IB31" s="71"/>
      <c r="IC31" s="71">
        <v>0</v>
      </c>
      <c r="ID31" s="71">
        <v>0</v>
      </c>
      <c r="IE31" s="71">
        <v>0</v>
      </c>
      <c r="IF31" s="71">
        <v>0</v>
      </c>
      <c r="IG31" s="71">
        <v>0</v>
      </c>
      <c r="IH31" s="71">
        <v>1649.2</v>
      </c>
      <c r="II31" s="71">
        <v>15508.2</v>
      </c>
      <c r="IJ31" s="71">
        <v>1192</v>
      </c>
      <c r="IK31" s="71">
        <v>709.92</v>
      </c>
      <c r="IL31" s="71">
        <v>1880</v>
      </c>
      <c r="IM31" s="71">
        <v>1880</v>
      </c>
      <c r="IN31" s="71">
        <v>1577.36</v>
      </c>
      <c r="IO31" s="71">
        <v>1780</v>
      </c>
      <c r="IP31" s="71">
        <v>1780</v>
      </c>
      <c r="IQ31" s="71">
        <v>1778.38</v>
      </c>
      <c r="IR31" s="71">
        <v>1496.15</v>
      </c>
      <c r="IS31" s="71">
        <v>1540</v>
      </c>
      <c r="IT31" s="71">
        <v>1508.75</v>
      </c>
      <c r="IU31" s="71">
        <v>1500</v>
      </c>
      <c r="IV31" s="71">
        <v>1500</v>
      </c>
      <c r="IW31" s="71">
        <v>1405.72</v>
      </c>
      <c r="IX31" s="71">
        <v>2300</v>
      </c>
      <c r="IY31" s="71">
        <v>2300</v>
      </c>
      <c r="IZ31" s="71">
        <v>1509.32</v>
      </c>
      <c r="JA31" s="71">
        <v>0</v>
      </c>
      <c r="JB31" s="71">
        <v>0</v>
      </c>
      <c r="JC31" s="71">
        <v>0</v>
      </c>
      <c r="JD31" s="71">
        <v>0</v>
      </c>
      <c r="JE31" s="71">
        <v>0</v>
      </c>
      <c r="JF31" s="71">
        <v>0</v>
      </c>
      <c r="JG31" s="71">
        <v>0</v>
      </c>
      <c r="JH31" s="71">
        <v>0</v>
      </c>
      <c r="JI31" s="71">
        <v>0</v>
      </c>
      <c r="JJ31" s="71">
        <v>0</v>
      </c>
      <c r="JK31" s="71">
        <v>0</v>
      </c>
      <c r="JL31" s="71">
        <v>0</v>
      </c>
      <c r="JM31" s="66">
        <v>0</v>
      </c>
      <c r="JN31" s="13"/>
      <c r="JO31" s="13"/>
      <c r="JP31" s="13">
        <f t="shared" si="711"/>
        <v>91822.739999999991</v>
      </c>
      <c r="JQ31" s="13">
        <f t="shared" si="712"/>
        <v>91822.739999999991</v>
      </c>
      <c r="JR31" s="13">
        <f t="shared" si="713"/>
        <v>73507.200000000012</v>
      </c>
      <c r="JS31" s="13">
        <f t="shared" si="714"/>
        <v>61000</v>
      </c>
      <c r="JT31" s="13">
        <f t="shared" si="715"/>
        <v>69678.7</v>
      </c>
      <c r="JU31" s="13">
        <f t="shared" si="716"/>
        <v>84109.2</v>
      </c>
      <c r="JV31" s="13">
        <f t="shared" si="717"/>
        <v>86000.01</v>
      </c>
      <c r="JW31" s="13">
        <f t="shared" si="718"/>
        <v>37392</v>
      </c>
      <c r="JX31" s="13">
        <f t="shared" si="719"/>
        <v>26050.120000000003</v>
      </c>
      <c r="JY31" s="13">
        <f t="shared" si="720"/>
        <v>46998</v>
      </c>
      <c r="JZ31" s="13">
        <f t="shared" si="721"/>
        <v>46998</v>
      </c>
      <c r="KA31" s="13">
        <f t="shared" si="722"/>
        <v>44108.759999999995</v>
      </c>
      <c r="KB31" s="13">
        <f t="shared" si="723"/>
        <v>44502</v>
      </c>
      <c r="KC31" s="13">
        <f t="shared" si="724"/>
        <v>44502</v>
      </c>
      <c r="KD31" s="13">
        <f t="shared" si="725"/>
        <v>46324.299999999996</v>
      </c>
      <c r="KE31" s="13">
        <f t="shared" si="726"/>
        <v>38900.01</v>
      </c>
      <c r="KF31" s="13">
        <f t="shared" si="727"/>
        <v>38500.400000000001</v>
      </c>
      <c r="KG31" s="13">
        <f t="shared" si="728"/>
        <v>38038.430000000008</v>
      </c>
      <c r="KH31" s="13">
        <f t="shared" si="729"/>
        <v>39000</v>
      </c>
      <c r="KI31" s="13">
        <f t="shared" si="730"/>
        <v>39000</v>
      </c>
      <c r="KJ31" s="13">
        <f t="shared" si="731"/>
        <v>32839</v>
      </c>
      <c r="KK31" s="13">
        <f t="shared" si="732"/>
        <v>59250</v>
      </c>
      <c r="KL31" s="13">
        <f t="shared" si="733"/>
        <v>62250</v>
      </c>
      <c r="KM31" s="13">
        <f t="shared" si="734"/>
        <v>41793.060000000005</v>
      </c>
      <c r="KN31" s="13">
        <f t="shared" si="735"/>
        <v>60392</v>
      </c>
      <c r="KO31" s="13">
        <f t="shared" si="736"/>
        <v>60392</v>
      </c>
      <c r="KP31" s="13">
        <f t="shared" si="737"/>
        <v>50592.289999999994</v>
      </c>
      <c r="KQ31" s="13">
        <f t="shared" si="738"/>
        <v>75000</v>
      </c>
      <c r="KR31" s="13">
        <f t="shared" si="739"/>
        <v>76000</v>
      </c>
      <c r="KS31" s="13">
        <f t="shared" si="740"/>
        <v>55757.920000000006</v>
      </c>
      <c r="KT31" s="13">
        <f t="shared" si="741"/>
        <v>70000</v>
      </c>
      <c r="KU31" s="13">
        <f t="shared" si="742"/>
        <v>70000</v>
      </c>
      <c r="KV31" s="13">
        <f t="shared" si="743"/>
        <v>57341.72</v>
      </c>
      <c r="KW31" s="13">
        <f t="shared" si="744"/>
        <v>69300</v>
      </c>
      <c r="KX31" s="13">
        <f t="shared" si="745"/>
        <v>69300</v>
      </c>
      <c r="KY31" s="13">
        <f t="shared" si="746"/>
        <v>57722.369999999995</v>
      </c>
      <c r="KZ31" s="13">
        <f t="shared" si="747"/>
        <v>72000</v>
      </c>
      <c r="LA31" s="13">
        <f t="shared" si="748"/>
        <v>0</v>
      </c>
      <c r="LB31" s="13">
        <f t="shared" si="749"/>
        <v>0</v>
      </c>
    </row>
    <row r="32" spans="1:314" x14ac:dyDescent="0.25">
      <c r="A32" s="5">
        <v>2115</v>
      </c>
      <c r="B32" s="9" t="s">
        <v>18</v>
      </c>
      <c r="C32" s="13">
        <v>1704.05</v>
      </c>
      <c r="D32" s="13">
        <v>1704.05</v>
      </c>
      <c r="E32" s="13">
        <v>1048.29</v>
      </c>
      <c r="F32" s="13">
        <v>2570</v>
      </c>
      <c r="G32" s="13">
        <v>2570</v>
      </c>
      <c r="H32" s="13">
        <v>907.44</v>
      </c>
      <c r="I32" s="13">
        <v>1180.33</v>
      </c>
      <c r="J32" s="13">
        <v>1180.33</v>
      </c>
      <c r="K32" s="13">
        <v>696.39</v>
      </c>
      <c r="L32" s="13">
        <v>3344</v>
      </c>
      <c r="M32" s="13">
        <v>3344</v>
      </c>
      <c r="N32" s="13">
        <v>2278.71</v>
      </c>
      <c r="O32" s="13">
        <v>3165</v>
      </c>
      <c r="P32" s="13">
        <v>3106</v>
      </c>
      <c r="Q32" s="13">
        <v>2918.06</v>
      </c>
      <c r="R32" s="13">
        <v>3204.59</v>
      </c>
      <c r="S32" s="13">
        <v>3040.49</v>
      </c>
      <c r="T32" s="13">
        <v>2627.98</v>
      </c>
      <c r="U32" s="13"/>
      <c r="V32" s="13">
        <v>2300</v>
      </c>
      <c r="W32" s="13">
        <v>1783.02</v>
      </c>
      <c r="X32" s="13">
        <v>2300</v>
      </c>
      <c r="Y32" s="13">
        <v>2300</v>
      </c>
      <c r="Z32" s="13">
        <v>466.54</v>
      </c>
      <c r="AA32" s="13">
        <v>3600</v>
      </c>
      <c r="AB32" s="13">
        <v>3200</v>
      </c>
      <c r="AC32" s="13">
        <v>2369.35</v>
      </c>
      <c r="AD32" s="13">
        <v>4380</v>
      </c>
      <c r="AE32" s="13">
        <v>3000</v>
      </c>
      <c r="AF32" s="13">
        <v>3147.41</v>
      </c>
      <c r="AG32" s="13">
        <v>2840</v>
      </c>
      <c r="AH32" s="13">
        <v>2840</v>
      </c>
      <c r="AI32" s="13">
        <v>2938.48</v>
      </c>
      <c r="AJ32" s="13">
        <v>2881</v>
      </c>
      <c r="AK32" s="64">
        <v>2881</v>
      </c>
      <c r="AL32" s="70">
        <v>3913.68</v>
      </c>
      <c r="AM32" s="71">
        <v>3645</v>
      </c>
      <c r="AN32" s="71"/>
      <c r="AO32" s="71"/>
      <c r="AP32" s="71">
        <v>12950.8</v>
      </c>
      <c r="AQ32" s="71">
        <v>12950.8</v>
      </c>
      <c r="AR32" s="71">
        <v>7966.9</v>
      </c>
      <c r="AS32" s="71">
        <v>11998</v>
      </c>
      <c r="AT32" s="71">
        <v>5998</v>
      </c>
      <c r="AU32" s="71">
        <v>4234.74</v>
      </c>
      <c r="AV32" s="71">
        <v>5508.2</v>
      </c>
      <c r="AW32" s="71">
        <v>5508.2</v>
      </c>
      <c r="AX32" s="71">
        <v>3499.8</v>
      </c>
      <c r="AY32" s="71">
        <v>17035</v>
      </c>
      <c r="AZ32" s="71">
        <v>17035</v>
      </c>
      <c r="BA32" s="71">
        <v>11669</v>
      </c>
      <c r="BB32" s="71">
        <v>15748</v>
      </c>
      <c r="BC32" s="71">
        <v>15748</v>
      </c>
      <c r="BD32" s="71">
        <v>16027.53</v>
      </c>
      <c r="BE32" s="71">
        <v>14954.75</v>
      </c>
      <c r="BF32" s="71">
        <v>15011</v>
      </c>
      <c r="BG32" s="71">
        <v>12693.93</v>
      </c>
      <c r="BH32" s="71">
        <v>9548</v>
      </c>
      <c r="BI32" s="71">
        <v>12000</v>
      </c>
      <c r="BJ32" s="71">
        <v>9106.83</v>
      </c>
      <c r="BK32" s="71">
        <v>124400</v>
      </c>
      <c r="BL32" s="71">
        <v>9400</v>
      </c>
      <c r="BM32" s="71">
        <v>5289.86</v>
      </c>
      <c r="BN32" s="71">
        <v>14280</v>
      </c>
      <c r="BO32" s="71">
        <v>14280</v>
      </c>
      <c r="BP32" s="71">
        <v>9671.24</v>
      </c>
      <c r="BQ32" s="71">
        <v>11894</v>
      </c>
      <c r="BR32" s="71">
        <v>11894</v>
      </c>
      <c r="BS32" s="71">
        <v>12106.29</v>
      </c>
      <c r="BT32" s="71">
        <v>12938</v>
      </c>
      <c r="BU32" s="71">
        <v>12938</v>
      </c>
      <c r="BV32" s="71">
        <v>13376.76</v>
      </c>
      <c r="BW32" s="71">
        <v>14930</v>
      </c>
      <c r="BX32" s="71">
        <v>14930</v>
      </c>
      <c r="BY32" s="70">
        <v>17438.09</v>
      </c>
      <c r="BZ32" s="71">
        <v>18284</v>
      </c>
      <c r="CA32" s="71"/>
      <c r="CB32" s="71"/>
      <c r="CC32" s="71">
        <v>22578.94</v>
      </c>
      <c r="CD32" s="71">
        <v>22578.94</v>
      </c>
      <c r="CE32" s="71">
        <v>19835.12</v>
      </c>
      <c r="CF32" s="71">
        <v>20070</v>
      </c>
      <c r="CG32" s="71">
        <v>17070</v>
      </c>
      <c r="CH32" s="71">
        <v>18106.7</v>
      </c>
      <c r="CI32" s="71">
        <v>16078.69</v>
      </c>
      <c r="CJ32" s="71">
        <v>10500</v>
      </c>
      <c r="CK32" s="71">
        <v>9405.4699999999993</v>
      </c>
      <c r="CL32" s="71">
        <v>17159</v>
      </c>
      <c r="CM32" s="71">
        <v>17159</v>
      </c>
      <c r="CN32" s="71">
        <v>11042.34</v>
      </c>
      <c r="CO32" s="71">
        <v>16735</v>
      </c>
      <c r="CP32" s="71">
        <v>16735</v>
      </c>
      <c r="CQ32" s="71">
        <v>9269.66</v>
      </c>
      <c r="CR32" s="71">
        <v>6557.05</v>
      </c>
      <c r="CS32" s="71">
        <v>15493</v>
      </c>
      <c r="CT32" s="71">
        <v>14168.84</v>
      </c>
      <c r="CU32" s="71">
        <v>16025</v>
      </c>
      <c r="CV32" s="71">
        <v>16025</v>
      </c>
      <c r="CW32" s="71">
        <v>12321.51</v>
      </c>
      <c r="CX32" s="71">
        <v>16500</v>
      </c>
      <c r="CY32" s="71">
        <v>16500</v>
      </c>
      <c r="CZ32" s="71">
        <v>4349.78</v>
      </c>
      <c r="DA32" s="71">
        <v>17680</v>
      </c>
      <c r="DB32" s="71">
        <v>4900</v>
      </c>
      <c r="DC32" s="71">
        <v>3551.84</v>
      </c>
      <c r="DD32" s="71">
        <v>4695</v>
      </c>
      <c r="DE32" s="71">
        <v>4695</v>
      </c>
      <c r="DF32" s="71">
        <v>4721.12</v>
      </c>
      <c r="DG32" s="71">
        <v>4102</v>
      </c>
      <c r="DH32" s="71">
        <v>4102</v>
      </c>
      <c r="DI32" s="71">
        <v>4245.1899999999996</v>
      </c>
      <c r="DJ32" s="71">
        <v>4322</v>
      </c>
      <c r="DK32" s="71">
        <v>4322</v>
      </c>
      <c r="DL32" s="70">
        <v>5869.89</v>
      </c>
      <c r="DM32" s="71">
        <v>5265</v>
      </c>
      <c r="DN32" s="71"/>
      <c r="DO32" s="71"/>
      <c r="DP32" s="71">
        <v>340.81</v>
      </c>
      <c r="DQ32" s="71">
        <v>340.81</v>
      </c>
      <c r="DR32" s="71">
        <v>209.66</v>
      </c>
      <c r="DS32" s="71">
        <v>285</v>
      </c>
      <c r="DT32" s="71">
        <v>285</v>
      </c>
      <c r="DU32" s="71">
        <v>100.83</v>
      </c>
      <c r="DV32" s="71">
        <v>131.15</v>
      </c>
      <c r="DW32" s="71">
        <v>131.15</v>
      </c>
      <c r="DX32" s="71">
        <v>77.38</v>
      </c>
      <c r="DY32" s="71">
        <v>372</v>
      </c>
      <c r="DZ32" s="71">
        <v>372</v>
      </c>
      <c r="EA32" s="71">
        <v>253.21</v>
      </c>
      <c r="EB32" s="71">
        <v>312</v>
      </c>
      <c r="EC32" s="71">
        <v>312</v>
      </c>
      <c r="ED32" s="71">
        <v>324.22000000000003</v>
      </c>
      <c r="EE32" s="71">
        <v>356.07</v>
      </c>
      <c r="EF32" s="71">
        <v>340</v>
      </c>
      <c r="EG32" s="71">
        <v>291.98</v>
      </c>
      <c r="EH32" s="71">
        <v>195</v>
      </c>
      <c r="EI32" s="71">
        <v>195</v>
      </c>
      <c r="EJ32" s="71">
        <v>198.12</v>
      </c>
      <c r="EK32" s="71">
        <v>250</v>
      </c>
      <c r="EL32" s="71">
        <v>500</v>
      </c>
      <c r="EM32" s="71">
        <v>570.22</v>
      </c>
      <c r="EN32" s="71">
        <v>1400</v>
      </c>
      <c r="EO32" s="71">
        <v>3000</v>
      </c>
      <c r="EP32" s="71">
        <v>4163.0200000000004</v>
      </c>
      <c r="EQ32" s="71">
        <v>1652</v>
      </c>
      <c r="ER32" s="71">
        <v>1652</v>
      </c>
      <c r="ES32" s="71">
        <v>6399.21</v>
      </c>
      <c r="ET32" s="71">
        <v>1712</v>
      </c>
      <c r="EU32" s="71">
        <v>3000</v>
      </c>
      <c r="EV32" s="71">
        <v>4947.8900000000003</v>
      </c>
      <c r="EW32" s="71">
        <v>4722</v>
      </c>
      <c r="EX32" s="71">
        <v>4722</v>
      </c>
      <c r="EY32" s="70">
        <v>4018.91</v>
      </c>
      <c r="EZ32" s="71">
        <v>2830</v>
      </c>
      <c r="FA32" s="71"/>
      <c r="FB32" s="71"/>
      <c r="FC32" s="71">
        <v>3408.11</v>
      </c>
      <c r="FD32" s="71">
        <v>3408.11</v>
      </c>
      <c r="FE32" s="71">
        <v>2096.5300000000002</v>
      </c>
      <c r="FF32" s="71">
        <v>2856</v>
      </c>
      <c r="FG32" s="71">
        <v>2856</v>
      </c>
      <c r="FH32" s="71">
        <v>1008.26</v>
      </c>
      <c r="FI32" s="71">
        <v>1311.48</v>
      </c>
      <c r="FJ32" s="71">
        <v>1311.48</v>
      </c>
      <c r="FK32" s="71">
        <v>773.76</v>
      </c>
      <c r="FL32" s="71">
        <v>4287</v>
      </c>
      <c r="FM32" s="71">
        <v>4287</v>
      </c>
      <c r="FN32" s="71">
        <v>2531.89</v>
      </c>
      <c r="FO32" s="71">
        <v>4022</v>
      </c>
      <c r="FP32" s="71">
        <v>4022</v>
      </c>
      <c r="FQ32" s="71">
        <v>3242.3</v>
      </c>
      <c r="FR32" s="71">
        <v>3560.66</v>
      </c>
      <c r="FS32" s="71">
        <v>3388</v>
      </c>
      <c r="FT32" s="71">
        <v>2920</v>
      </c>
      <c r="FU32" s="71">
        <v>1946</v>
      </c>
      <c r="FV32" s="71">
        <v>1946</v>
      </c>
      <c r="FW32" s="71">
        <v>1981.15</v>
      </c>
      <c r="FX32" s="71">
        <v>2600</v>
      </c>
      <c r="FY32" s="71">
        <v>1600</v>
      </c>
      <c r="FZ32" s="71">
        <v>414.69</v>
      </c>
      <c r="GA32" s="71">
        <v>2816</v>
      </c>
      <c r="GB32" s="71">
        <v>2816</v>
      </c>
      <c r="GC32" s="71">
        <v>1957.27</v>
      </c>
      <c r="GD32" s="71">
        <v>2804</v>
      </c>
      <c r="GE32" s="71">
        <v>2804</v>
      </c>
      <c r="GF32" s="71">
        <v>2517.9299999999998</v>
      </c>
      <c r="GG32" s="71">
        <v>3340</v>
      </c>
      <c r="GH32" s="71">
        <v>3340</v>
      </c>
      <c r="GI32" s="71">
        <v>2935.91</v>
      </c>
      <c r="GJ32" s="71">
        <v>3241</v>
      </c>
      <c r="GK32" s="71">
        <v>3241</v>
      </c>
      <c r="GL32" s="70">
        <v>3913.68</v>
      </c>
      <c r="GM32" s="71">
        <v>3240</v>
      </c>
      <c r="GN32" s="71"/>
      <c r="GO32" s="71"/>
      <c r="GP32" s="71">
        <v>10694.27</v>
      </c>
      <c r="GQ32" s="71">
        <v>10694.27</v>
      </c>
      <c r="GR32" s="71">
        <v>4865.3900000000003</v>
      </c>
      <c r="GS32" s="71">
        <v>23858</v>
      </c>
      <c r="GT32" s="71">
        <v>5858</v>
      </c>
      <c r="GU32" s="71">
        <v>3913.24</v>
      </c>
      <c r="GV32" s="71">
        <v>18645.57</v>
      </c>
      <c r="GW32" s="71">
        <v>10000</v>
      </c>
      <c r="GX32" s="71">
        <v>3772.26</v>
      </c>
      <c r="GY32" s="71">
        <v>17070</v>
      </c>
      <c r="GZ32" s="71">
        <v>17070</v>
      </c>
      <c r="HA32" s="71">
        <v>7957.15</v>
      </c>
      <c r="HB32" s="71">
        <v>14040</v>
      </c>
      <c r="HC32" s="71">
        <v>14040</v>
      </c>
      <c r="HD32" s="71">
        <v>8892.31</v>
      </c>
      <c r="HE32" s="71">
        <v>14197.11</v>
      </c>
      <c r="HF32" s="71">
        <v>10730</v>
      </c>
      <c r="HG32" s="71">
        <v>7407.85</v>
      </c>
      <c r="HH32" s="71">
        <v>11900</v>
      </c>
      <c r="HI32" s="71">
        <v>11900</v>
      </c>
      <c r="HJ32" s="71">
        <v>8391.58</v>
      </c>
      <c r="HK32" s="71">
        <v>13000</v>
      </c>
      <c r="HL32" s="71">
        <v>20000</v>
      </c>
      <c r="HM32" s="71">
        <v>12915.34</v>
      </c>
      <c r="HN32" s="71">
        <v>12760</v>
      </c>
      <c r="HO32" s="71">
        <v>12760</v>
      </c>
      <c r="HP32" s="71">
        <v>9231.98</v>
      </c>
      <c r="HQ32" s="71">
        <v>11055</v>
      </c>
      <c r="HR32" s="71">
        <v>11055</v>
      </c>
      <c r="HS32" s="71">
        <v>8309.8799999999992</v>
      </c>
      <c r="HT32" s="71">
        <v>10623</v>
      </c>
      <c r="HU32" s="71">
        <v>10623</v>
      </c>
      <c r="HV32" s="71">
        <v>7988.39</v>
      </c>
      <c r="HW32" s="71">
        <v>10253</v>
      </c>
      <c r="HX32" s="71">
        <v>10253</v>
      </c>
      <c r="HY32" s="70">
        <v>6747.31</v>
      </c>
      <c r="HZ32" s="71">
        <v>11970</v>
      </c>
      <c r="IA32" s="71"/>
      <c r="IB32" s="71"/>
      <c r="IC32" s="71">
        <v>0</v>
      </c>
      <c r="ID32" s="71">
        <v>0</v>
      </c>
      <c r="IE32" s="71">
        <v>0</v>
      </c>
      <c r="IF32" s="71">
        <v>0</v>
      </c>
      <c r="IG32" s="71">
        <v>1000</v>
      </c>
      <c r="IH32" s="71">
        <v>1442.88</v>
      </c>
      <c r="II32" s="71">
        <v>9428.19</v>
      </c>
      <c r="IJ32" s="71">
        <v>6298.86</v>
      </c>
      <c r="IK32" s="71">
        <v>2180.62</v>
      </c>
      <c r="IL32" s="71">
        <v>16717</v>
      </c>
      <c r="IM32" s="71">
        <v>16717</v>
      </c>
      <c r="IN32" s="71">
        <v>6323.04</v>
      </c>
      <c r="IO32" s="71">
        <v>15220</v>
      </c>
      <c r="IP32" s="71">
        <v>15220</v>
      </c>
      <c r="IQ32" s="71">
        <v>7836.84</v>
      </c>
      <c r="IR32" s="71">
        <v>9422.65</v>
      </c>
      <c r="IS32" s="71">
        <v>13541</v>
      </c>
      <c r="IT32" s="71">
        <v>6861.04</v>
      </c>
      <c r="IU32" s="71">
        <v>2753</v>
      </c>
      <c r="IV32" s="71">
        <v>5000</v>
      </c>
      <c r="IW32" s="71">
        <v>3793.6</v>
      </c>
      <c r="IX32" s="71">
        <v>4000</v>
      </c>
      <c r="IY32" s="71">
        <v>4000</v>
      </c>
      <c r="IZ32" s="71">
        <v>5736.87</v>
      </c>
      <c r="JA32" s="71">
        <v>0</v>
      </c>
      <c r="JB32" s="71">
        <v>0</v>
      </c>
      <c r="JC32" s="71">
        <v>0</v>
      </c>
      <c r="JD32" s="71">
        <v>0</v>
      </c>
      <c r="JE32" s="71">
        <v>0</v>
      </c>
      <c r="JF32" s="71">
        <v>0</v>
      </c>
      <c r="JG32" s="71">
        <v>0</v>
      </c>
      <c r="JH32" s="71">
        <v>0</v>
      </c>
      <c r="JI32" s="71">
        <v>0</v>
      </c>
      <c r="JJ32" s="71">
        <v>0</v>
      </c>
      <c r="JK32" s="71">
        <v>0</v>
      </c>
      <c r="JL32" s="71">
        <v>0</v>
      </c>
      <c r="JM32" s="66">
        <v>0</v>
      </c>
      <c r="JN32" s="13"/>
      <c r="JO32" s="13"/>
      <c r="JP32" s="13">
        <f t="shared" si="711"/>
        <v>51676.979999999996</v>
      </c>
      <c r="JQ32" s="13">
        <f t="shared" si="712"/>
        <v>51676.979999999996</v>
      </c>
      <c r="JR32" s="13">
        <f t="shared" si="713"/>
        <v>36021.89</v>
      </c>
      <c r="JS32" s="13">
        <f t="shared" si="714"/>
        <v>61637</v>
      </c>
      <c r="JT32" s="13">
        <f t="shared" si="715"/>
        <v>35637</v>
      </c>
      <c r="JU32" s="13">
        <f t="shared" si="716"/>
        <v>29714.09</v>
      </c>
      <c r="JV32" s="13">
        <f t="shared" si="717"/>
        <v>52283.61</v>
      </c>
      <c r="JW32" s="13">
        <f t="shared" si="718"/>
        <v>34930.019999999997</v>
      </c>
      <c r="JX32" s="13">
        <f t="shared" si="719"/>
        <v>20405.679999999997</v>
      </c>
      <c r="JY32" s="13">
        <f t="shared" si="720"/>
        <v>75984</v>
      </c>
      <c r="JZ32" s="13">
        <f t="shared" si="721"/>
        <v>75984</v>
      </c>
      <c r="KA32" s="13">
        <f t="shared" si="722"/>
        <v>42055.34</v>
      </c>
      <c r="KB32" s="13">
        <f t="shared" si="723"/>
        <v>69242</v>
      </c>
      <c r="KC32" s="13">
        <f t="shared" si="724"/>
        <v>69183</v>
      </c>
      <c r="KD32" s="13">
        <f t="shared" si="725"/>
        <v>48510.92</v>
      </c>
      <c r="KE32" s="13">
        <f t="shared" si="726"/>
        <v>52252.88</v>
      </c>
      <c r="KF32" s="13">
        <f t="shared" si="727"/>
        <v>61543.49</v>
      </c>
      <c r="KG32" s="13">
        <f t="shared" si="728"/>
        <v>46971.62</v>
      </c>
      <c r="KH32" s="13">
        <f t="shared" si="729"/>
        <v>42367</v>
      </c>
      <c r="KI32" s="13">
        <f t="shared" si="730"/>
        <v>49366</v>
      </c>
      <c r="KJ32" s="13">
        <f t="shared" si="731"/>
        <v>37575.81</v>
      </c>
      <c r="KK32" s="13">
        <f t="shared" si="732"/>
        <v>163050</v>
      </c>
      <c r="KL32" s="13">
        <f t="shared" si="733"/>
        <v>54300</v>
      </c>
      <c r="KM32" s="13">
        <f t="shared" si="734"/>
        <v>29743.3</v>
      </c>
      <c r="KN32" s="13">
        <f t="shared" si="735"/>
        <v>52536</v>
      </c>
      <c r="KO32" s="13">
        <f t="shared" si="736"/>
        <v>40956</v>
      </c>
      <c r="KP32" s="13">
        <f t="shared" si="737"/>
        <v>30944.7</v>
      </c>
      <c r="KQ32" s="13">
        <f t="shared" si="738"/>
        <v>36480</v>
      </c>
      <c r="KR32" s="13">
        <f t="shared" si="739"/>
        <v>35100</v>
      </c>
      <c r="KS32" s="13">
        <f t="shared" si="740"/>
        <v>37201.839999999997</v>
      </c>
      <c r="KT32" s="13">
        <f t="shared" si="741"/>
        <v>35555</v>
      </c>
      <c r="KU32" s="13">
        <f t="shared" si="742"/>
        <v>36843</v>
      </c>
      <c r="KV32" s="13">
        <f t="shared" si="743"/>
        <v>36432.620000000003</v>
      </c>
      <c r="KW32" s="13">
        <f t="shared" si="744"/>
        <v>40349</v>
      </c>
      <c r="KX32" s="13">
        <f t="shared" si="745"/>
        <v>40349</v>
      </c>
      <c r="KY32" s="13">
        <f t="shared" si="746"/>
        <v>41901.56</v>
      </c>
      <c r="KZ32" s="13">
        <f t="shared" si="747"/>
        <v>45234</v>
      </c>
      <c r="LA32" s="13">
        <f t="shared" si="748"/>
        <v>0</v>
      </c>
      <c r="LB32" s="13">
        <f t="shared" si="749"/>
        <v>0</v>
      </c>
    </row>
    <row r="33" spans="1:314" x14ac:dyDescent="0.25">
      <c r="A33" s="5">
        <v>2116</v>
      </c>
      <c r="B33" s="9" t="s">
        <v>19</v>
      </c>
      <c r="C33" s="13">
        <v>6841.71</v>
      </c>
      <c r="D33" s="13">
        <v>11892.91</v>
      </c>
      <c r="E33" s="13">
        <v>14885.46</v>
      </c>
      <c r="F33" s="13">
        <v>10962</v>
      </c>
      <c r="G33" s="13">
        <v>10962</v>
      </c>
      <c r="H33" s="13">
        <v>10460.200000000001</v>
      </c>
      <c r="I33" s="13">
        <v>9752.4599999999991</v>
      </c>
      <c r="J33" s="13">
        <v>7052.46</v>
      </c>
      <c r="K33" s="13">
        <v>5059.5200000000004</v>
      </c>
      <c r="L33" s="13">
        <v>7300</v>
      </c>
      <c r="M33" s="13">
        <v>7300</v>
      </c>
      <c r="N33" s="13">
        <v>7319.05</v>
      </c>
      <c r="O33" s="13">
        <v>5070</v>
      </c>
      <c r="P33" s="13">
        <v>5070</v>
      </c>
      <c r="Q33" s="13">
        <v>6318.53</v>
      </c>
      <c r="R33" s="13">
        <v>5236.3599999999997</v>
      </c>
      <c r="S33" s="13">
        <v>3600</v>
      </c>
      <c r="T33" s="13">
        <v>4453.75</v>
      </c>
      <c r="U33" s="13">
        <v>4352</v>
      </c>
      <c r="V33" s="13">
        <v>4352</v>
      </c>
      <c r="W33" s="13">
        <v>3725.35</v>
      </c>
      <c r="X33" s="13">
        <v>3900</v>
      </c>
      <c r="Y33" s="13">
        <v>3900</v>
      </c>
      <c r="Z33" s="13">
        <v>5156.83</v>
      </c>
      <c r="AA33" s="13">
        <v>5300</v>
      </c>
      <c r="AB33" s="13">
        <v>17000</v>
      </c>
      <c r="AC33" s="13">
        <v>15311.56</v>
      </c>
      <c r="AD33" s="13">
        <v>18250</v>
      </c>
      <c r="AE33" s="13">
        <v>9250</v>
      </c>
      <c r="AF33" s="13">
        <v>6969.88</v>
      </c>
      <c r="AG33" s="13">
        <v>9450</v>
      </c>
      <c r="AH33" s="13">
        <v>8000</v>
      </c>
      <c r="AI33" s="13">
        <v>3708.43</v>
      </c>
      <c r="AJ33" s="13">
        <v>6800</v>
      </c>
      <c r="AK33" s="64">
        <v>6800</v>
      </c>
      <c r="AL33" s="70">
        <v>12305.58</v>
      </c>
      <c r="AM33" s="71">
        <v>8505</v>
      </c>
      <c r="AN33" s="71"/>
      <c r="AO33" s="71"/>
      <c r="AP33" s="71">
        <v>51997.01</v>
      </c>
      <c r="AQ33" s="71">
        <v>90385.7</v>
      </c>
      <c r="AR33" s="71">
        <v>113128.82</v>
      </c>
      <c r="AS33" s="71">
        <v>51156</v>
      </c>
      <c r="AT33" s="71">
        <v>51156</v>
      </c>
      <c r="AU33" s="71">
        <v>48814.13</v>
      </c>
      <c r="AV33" s="71">
        <v>45511.48</v>
      </c>
      <c r="AW33" s="71">
        <v>32911.480000000003</v>
      </c>
      <c r="AX33" s="71">
        <v>23611.09</v>
      </c>
      <c r="AY33" s="71">
        <v>34070</v>
      </c>
      <c r="AZ33" s="71">
        <v>34070</v>
      </c>
      <c r="BA33" s="71">
        <v>34155.64</v>
      </c>
      <c r="BB33" s="71">
        <v>23400</v>
      </c>
      <c r="BC33" s="71">
        <v>23400</v>
      </c>
      <c r="BD33" s="71">
        <v>29486.45</v>
      </c>
      <c r="BE33" s="71">
        <v>24436.36</v>
      </c>
      <c r="BF33" s="71">
        <v>16800</v>
      </c>
      <c r="BG33" s="71">
        <v>20784.189999999999</v>
      </c>
      <c r="BH33" s="71">
        <v>20311</v>
      </c>
      <c r="BI33" s="71">
        <v>20311</v>
      </c>
      <c r="BJ33" s="71">
        <v>17384.88</v>
      </c>
      <c r="BK33" s="71">
        <v>18200</v>
      </c>
      <c r="BL33" s="71">
        <v>18200</v>
      </c>
      <c r="BM33" s="71">
        <v>21773.22</v>
      </c>
      <c r="BN33" s="71">
        <v>20100</v>
      </c>
      <c r="BO33" s="71">
        <v>58900</v>
      </c>
      <c r="BP33" s="71">
        <v>58235.12</v>
      </c>
      <c r="BQ33" s="71">
        <v>69350</v>
      </c>
      <c r="BR33" s="71">
        <v>40350</v>
      </c>
      <c r="BS33" s="71">
        <v>26485.22</v>
      </c>
      <c r="BT33" s="71">
        <v>43050</v>
      </c>
      <c r="BU33" s="71">
        <v>31000</v>
      </c>
      <c r="BV33" s="71">
        <v>15477.7</v>
      </c>
      <c r="BW33" s="71">
        <v>32300</v>
      </c>
      <c r="BX33" s="71">
        <v>32300</v>
      </c>
      <c r="BY33" s="70">
        <v>54122.73</v>
      </c>
      <c r="BZ33" s="71">
        <v>39690</v>
      </c>
      <c r="CA33" s="71"/>
      <c r="CB33" s="71"/>
      <c r="CC33" s="71">
        <v>31471.87</v>
      </c>
      <c r="CD33" s="71">
        <v>54707.16</v>
      </c>
      <c r="CE33" s="71">
        <v>68472.740000000005</v>
      </c>
      <c r="CF33" s="71">
        <v>19490</v>
      </c>
      <c r="CG33" s="71">
        <v>21490</v>
      </c>
      <c r="CH33" s="71">
        <v>18595.87</v>
      </c>
      <c r="CI33" s="71">
        <v>17337.7</v>
      </c>
      <c r="CJ33" s="71">
        <v>12537.7</v>
      </c>
      <c r="CK33" s="71">
        <v>8994.7099999999991</v>
      </c>
      <c r="CL33" s="71">
        <v>12980</v>
      </c>
      <c r="CM33" s="71">
        <v>12980</v>
      </c>
      <c r="CN33" s="71">
        <v>13011.66</v>
      </c>
      <c r="CO33" s="71">
        <v>8970</v>
      </c>
      <c r="CP33" s="71">
        <v>8970</v>
      </c>
      <c r="CQ33" s="71">
        <v>11232.93</v>
      </c>
      <c r="CR33" s="71">
        <v>9309.09</v>
      </c>
      <c r="CS33" s="71">
        <v>6400</v>
      </c>
      <c r="CT33" s="71">
        <v>7917.8</v>
      </c>
      <c r="CU33" s="71">
        <v>7738</v>
      </c>
      <c r="CV33" s="71">
        <v>7738</v>
      </c>
      <c r="CW33" s="71">
        <v>6622.8</v>
      </c>
      <c r="CX33" s="71">
        <v>6900</v>
      </c>
      <c r="CY33" s="71">
        <v>6900</v>
      </c>
      <c r="CZ33" s="71">
        <v>7649.07</v>
      </c>
      <c r="DA33" s="71">
        <v>7935</v>
      </c>
      <c r="DB33" s="71">
        <v>24000</v>
      </c>
      <c r="DC33" s="71">
        <v>22947.27</v>
      </c>
      <c r="DD33" s="71">
        <v>27375</v>
      </c>
      <c r="DE33" s="71">
        <v>12375</v>
      </c>
      <c r="DF33" s="71">
        <v>10454.76</v>
      </c>
      <c r="DG33" s="71">
        <v>13650</v>
      </c>
      <c r="DH33" s="71">
        <v>13650</v>
      </c>
      <c r="DI33" s="71">
        <v>5966.92</v>
      </c>
      <c r="DJ33" s="71">
        <v>10200</v>
      </c>
      <c r="DK33" s="71">
        <v>10200</v>
      </c>
      <c r="DL33" s="70">
        <v>18458.27</v>
      </c>
      <c r="DM33" s="71">
        <v>12285</v>
      </c>
      <c r="DN33" s="71"/>
      <c r="DO33" s="71"/>
      <c r="DP33" s="71">
        <v>1368.34</v>
      </c>
      <c r="DQ33" s="71">
        <v>2378.58</v>
      </c>
      <c r="DR33" s="71">
        <v>2977.08</v>
      </c>
      <c r="DS33" s="71">
        <v>1218</v>
      </c>
      <c r="DT33" s="71">
        <v>1218</v>
      </c>
      <c r="DU33" s="71">
        <v>1162.22</v>
      </c>
      <c r="DV33" s="71">
        <v>1083.6099999999999</v>
      </c>
      <c r="DW33" s="71">
        <v>783.61</v>
      </c>
      <c r="DX33" s="71">
        <v>562.16</v>
      </c>
      <c r="DY33" s="71">
        <v>810</v>
      </c>
      <c r="DZ33" s="71">
        <v>810</v>
      </c>
      <c r="EA33" s="71">
        <v>813.23</v>
      </c>
      <c r="EB33" s="71">
        <v>624</v>
      </c>
      <c r="EC33" s="71">
        <v>624</v>
      </c>
      <c r="ED33" s="71">
        <v>702.08</v>
      </c>
      <c r="EE33" s="71">
        <v>581.82000000000005</v>
      </c>
      <c r="EF33" s="71">
        <v>400</v>
      </c>
      <c r="EG33" s="71">
        <v>494.85</v>
      </c>
      <c r="EH33" s="71">
        <v>484</v>
      </c>
      <c r="EI33" s="71">
        <v>484</v>
      </c>
      <c r="EJ33" s="71">
        <v>413.95</v>
      </c>
      <c r="EK33" s="71">
        <v>450</v>
      </c>
      <c r="EL33" s="71">
        <v>2500</v>
      </c>
      <c r="EM33" s="71">
        <v>6302.8</v>
      </c>
      <c r="EN33" s="71">
        <v>8000</v>
      </c>
      <c r="EO33" s="71">
        <v>50000</v>
      </c>
      <c r="EP33" s="71">
        <v>36111.769999999997</v>
      </c>
      <c r="EQ33" s="71">
        <v>88000</v>
      </c>
      <c r="ER33" s="71">
        <v>42000</v>
      </c>
      <c r="ES33" s="71">
        <v>24770.09</v>
      </c>
      <c r="ET33" s="71">
        <v>68200</v>
      </c>
      <c r="EU33" s="71">
        <v>59000</v>
      </c>
      <c r="EV33" s="71">
        <v>22146.06</v>
      </c>
      <c r="EW33" s="71">
        <v>63200</v>
      </c>
      <c r="EX33" s="71">
        <v>63200</v>
      </c>
      <c r="EY33" s="70">
        <v>26434.83</v>
      </c>
      <c r="EZ33" s="71">
        <v>36470</v>
      </c>
      <c r="FA33" s="71"/>
      <c r="FB33" s="71"/>
      <c r="FC33" s="71">
        <v>13683.42</v>
      </c>
      <c r="FD33" s="71">
        <v>23785.72</v>
      </c>
      <c r="FE33" s="71">
        <v>29770.75</v>
      </c>
      <c r="FF33" s="71">
        <v>12180</v>
      </c>
      <c r="FG33" s="71">
        <v>12180</v>
      </c>
      <c r="FH33" s="71">
        <v>11622.42</v>
      </c>
      <c r="FI33" s="71">
        <v>10836.07</v>
      </c>
      <c r="FJ33" s="71">
        <v>7836.07</v>
      </c>
      <c r="FK33" s="71">
        <v>5621.69</v>
      </c>
      <c r="FL33" s="71">
        <v>8112</v>
      </c>
      <c r="FM33" s="71">
        <v>8112</v>
      </c>
      <c r="FN33" s="71">
        <v>8132.3</v>
      </c>
      <c r="FO33" s="71">
        <v>5460</v>
      </c>
      <c r="FP33" s="71">
        <v>5460</v>
      </c>
      <c r="FQ33" s="71">
        <v>7020.59</v>
      </c>
      <c r="FR33" s="71">
        <v>5818.18</v>
      </c>
      <c r="FS33" s="71">
        <v>4000</v>
      </c>
      <c r="FT33" s="71">
        <v>4948.6099999999997</v>
      </c>
      <c r="FU33" s="71">
        <v>4836</v>
      </c>
      <c r="FV33" s="71">
        <v>4836</v>
      </c>
      <c r="FW33" s="71">
        <v>4139.25</v>
      </c>
      <c r="FX33" s="71">
        <v>4400</v>
      </c>
      <c r="FY33" s="71">
        <v>3400</v>
      </c>
      <c r="FZ33" s="71">
        <v>4583.8100000000004</v>
      </c>
      <c r="GA33" s="71">
        <v>4232</v>
      </c>
      <c r="GB33" s="71">
        <v>12400</v>
      </c>
      <c r="GC33" s="71">
        <v>12277.56</v>
      </c>
      <c r="GD33" s="71">
        <v>14600</v>
      </c>
      <c r="GE33" s="71">
        <v>8500</v>
      </c>
      <c r="GF33" s="71">
        <v>5575.87</v>
      </c>
      <c r="GG33" s="71">
        <v>9450</v>
      </c>
      <c r="GH33" s="71">
        <v>8000</v>
      </c>
      <c r="GI33" s="71">
        <v>3688.45</v>
      </c>
      <c r="GJ33" s="71">
        <v>7650</v>
      </c>
      <c r="GK33" s="71">
        <v>7650</v>
      </c>
      <c r="GL33" s="70">
        <v>12305.57</v>
      </c>
      <c r="GM33" s="71">
        <v>7560</v>
      </c>
      <c r="GN33" s="71"/>
      <c r="GO33" s="71"/>
      <c r="GP33" s="71">
        <v>31471.87</v>
      </c>
      <c r="GQ33" s="71">
        <v>54762.1</v>
      </c>
      <c r="GR33" s="71">
        <v>68527.63</v>
      </c>
      <c r="GS33" s="71">
        <v>26796</v>
      </c>
      <c r="GT33" s="71">
        <v>26796</v>
      </c>
      <c r="GU33" s="71">
        <v>25569.26</v>
      </c>
      <c r="GV33" s="71">
        <v>23839.34</v>
      </c>
      <c r="GW33" s="71">
        <v>17239.34</v>
      </c>
      <c r="GX33" s="71">
        <v>12367.71</v>
      </c>
      <c r="GY33" s="71">
        <v>17840</v>
      </c>
      <c r="GZ33" s="71">
        <v>17840</v>
      </c>
      <c r="HA33" s="71">
        <v>17891.09</v>
      </c>
      <c r="HB33" s="71">
        <v>23868</v>
      </c>
      <c r="HC33" s="71">
        <v>23868</v>
      </c>
      <c r="HD33" s="71">
        <v>25352.09</v>
      </c>
      <c r="HE33" s="71">
        <v>24254.55</v>
      </c>
      <c r="HF33" s="71">
        <v>17400</v>
      </c>
      <c r="HG33" s="71">
        <v>22679.93</v>
      </c>
      <c r="HH33" s="71">
        <v>20967</v>
      </c>
      <c r="HI33" s="71">
        <v>20967</v>
      </c>
      <c r="HJ33" s="71">
        <v>18218.29</v>
      </c>
      <c r="HK33" s="71">
        <v>18300</v>
      </c>
      <c r="HL33" s="71">
        <v>18300</v>
      </c>
      <c r="HM33" s="71">
        <v>24329.9</v>
      </c>
      <c r="HN33" s="71">
        <v>25725</v>
      </c>
      <c r="HO33" s="71">
        <v>81500</v>
      </c>
      <c r="HP33" s="71">
        <v>77700.820000000007</v>
      </c>
      <c r="HQ33" s="71">
        <v>83625</v>
      </c>
      <c r="HR33" s="71">
        <v>50625</v>
      </c>
      <c r="HS33" s="71">
        <v>43901.5</v>
      </c>
      <c r="HT33" s="71">
        <v>64100</v>
      </c>
      <c r="HU33" s="71">
        <v>40000</v>
      </c>
      <c r="HV33" s="71">
        <v>18151.29</v>
      </c>
      <c r="HW33" s="71">
        <v>37800</v>
      </c>
      <c r="HX33" s="71">
        <v>37800</v>
      </c>
      <c r="HY33" s="70">
        <v>38837.06</v>
      </c>
      <c r="HZ33" s="71">
        <v>42590</v>
      </c>
      <c r="IA33" s="71"/>
      <c r="IB33" s="71"/>
      <c r="IC33" s="71">
        <v>0</v>
      </c>
      <c r="ID33" s="71">
        <v>0</v>
      </c>
      <c r="IE33" s="71">
        <v>0</v>
      </c>
      <c r="IF33" s="71">
        <v>0</v>
      </c>
      <c r="IG33" s="71">
        <v>24000</v>
      </c>
      <c r="IH33" s="71">
        <v>23513.67</v>
      </c>
      <c r="II33" s="71">
        <v>23839.34</v>
      </c>
      <c r="IJ33" s="71">
        <v>17239.349999999999</v>
      </c>
      <c r="IK33" s="71">
        <v>12917.06</v>
      </c>
      <c r="IL33" s="71">
        <v>22880</v>
      </c>
      <c r="IM33" s="71">
        <v>22880</v>
      </c>
      <c r="IN33" s="71">
        <v>17299.43</v>
      </c>
      <c r="IO33" s="71">
        <v>19008</v>
      </c>
      <c r="IP33" s="71">
        <v>19008</v>
      </c>
      <c r="IQ33" s="71">
        <v>15617.55</v>
      </c>
      <c r="IR33" s="71">
        <v>6963.64</v>
      </c>
      <c r="IS33" s="71">
        <v>10692</v>
      </c>
      <c r="IT33" s="71">
        <v>13082.25</v>
      </c>
      <c r="IU33" s="71">
        <v>12911</v>
      </c>
      <c r="IV33" s="71">
        <v>12911</v>
      </c>
      <c r="IW33" s="71">
        <v>10854.68</v>
      </c>
      <c r="IX33" s="71">
        <v>11450</v>
      </c>
      <c r="IY33" s="71">
        <v>11450</v>
      </c>
      <c r="IZ33" s="71">
        <v>13962.14</v>
      </c>
      <c r="JA33" s="71">
        <v>0</v>
      </c>
      <c r="JB33" s="71">
        <v>0</v>
      </c>
      <c r="JC33" s="71">
        <v>0</v>
      </c>
      <c r="JD33" s="71">
        <v>0</v>
      </c>
      <c r="JE33" s="71">
        <v>0</v>
      </c>
      <c r="JF33" s="71">
        <v>0</v>
      </c>
      <c r="JG33" s="71">
        <v>0</v>
      </c>
      <c r="JH33" s="71">
        <v>0</v>
      </c>
      <c r="JI33" s="71">
        <v>0</v>
      </c>
      <c r="JJ33" s="71">
        <v>0</v>
      </c>
      <c r="JK33" s="71">
        <v>0</v>
      </c>
      <c r="JL33" s="71">
        <v>0</v>
      </c>
      <c r="JM33" s="66">
        <v>0</v>
      </c>
      <c r="JN33" s="13"/>
      <c r="JO33" s="13"/>
      <c r="JP33" s="13">
        <f t="shared" si="711"/>
        <v>136834.22</v>
      </c>
      <c r="JQ33" s="13">
        <f t="shared" si="712"/>
        <v>237912.17</v>
      </c>
      <c r="JR33" s="13">
        <f t="shared" si="713"/>
        <v>297762.48</v>
      </c>
      <c r="JS33" s="13">
        <f t="shared" si="714"/>
        <v>121802</v>
      </c>
      <c r="JT33" s="13">
        <f t="shared" si="715"/>
        <v>147802</v>
      </c>
      <c r="JU33" s="13">
        <f t="shared" si="716"/>
        <v>139737.76999999999</v>
      </c>
      <c r="JV33" s="13">
        <f t="shared" si="717"/>
        <v>132200</v>
      </c>
      <c r="JW33" s="13">
        <f t="shared" si="718"/>
        <v>95600.010000000009</v>
      </c>
      <c r="JX33" s="13">
        <f t="shared" si="719"/>
        <v>69133.94</v>
      </c>
      <c r="JY33" s="13">
        <f t="shared" si="720"/>
        <v>103992</v>
      </c>
      <c r="JZ33" s="13">
        <f t="shared" si="721"/>
        <v>103992</v>
      </c>
      <c r="KA33" s="13">
        <f t="shared" si="722"/>
        <v>98622.399999999994</v>
      </c>
      <c r="KB33" s="13">
        <f t="shared" si="723"/>
        <v>86400</v>
      </c>
      <c r="KC33" s="13">
        <f t="shared" si="724"/>
        <v>86400</v>
      </c>
      <c r="KD33" s="13">
        <f t="shared" si="725"/>
        <v>95730.22</v>
      </c>
      <c r="KE33" s="13">
        <f t="shared" si="726"/>
        <v>76600</v>
      </c>
      <c r="KF33" s="13">
        <f t="shared" si="727"/>
        <v>59292</v>
      </c>
      <c r="KG33" s="13">
        <f t="shared" si="728"/>
        <v>74361.38</v>
      </c>
      <c r="KH33" s="13">
        <f t="shared" si="729"/>
        <v>71599</v>
      </c>
      <c r="KI33" s="13">
        <f t="shared" si="730"/>
        <v>71599</v>
      </c>
      <c r="KJ33" s="13">
        <f t="shared" si="731"/>
        <v>61359.200000000004</v>
      </c>
      <c r="KK33" s="13">
        <f t="shared" si="732"/>
        <v>63600</v>
      </c>
      <c r="KL33" s="13">
        <f t="shared" si="733"/>
        <v>64650</v>
      </c>
      <c r="KM33" s="13">
        <f t="shared" si="734"/>
        <v>83757.77</v>
      </c>
      <c r="KN33" s="13">
        <f t="shared" si="735"/>
        <v>71292</v>
      </c>
      <c r="KO33" s="13">
        <f t="shared" si="736"/>
        <v>243800</v>
      </c>
      <c r="KP33" s="13">
        <f t="shared" si="737"/>
        <v>222584.1</v>
      </c>
      <c r="KQ33" s="13">
        <f t="shared" si="738"/>
        <v>301200</v>
      </c>
      <c r="KR33" s="13">
        <f t="shared" si="739"/>
        <v>163100</v>
      </c>
      <c r="KS33" s="13">
        <f t="shared" si="740"/>
        <v>118157.31999999999</v>
      </c>
      <c r="KT33" s="13">
        <f t="shared" si="741"/>
        <v>207900</v>
      </c>
      <c r="KU33" s="13">
        <f t="shared" si="742"/>
        <v>159650</v>
      </c>
      <c r="KV33" s="13">
        <f t="shared" si="743"/>
        <v>69138.850000000006</v>
      </c>
      <c r="KW33" s="13">
        <f t="shared" si="744"/>
        <v>157950</v>
      </c>
      <c r="KX33" s="13">
        <f t="shared" si="745"/>
        <v>157950</v>
      </c>
      <c r="KY33" s="13">
        <f t="shared" si="746"/>
        <v>162464.04</v>
      </c>
      <c r="KZ33" s="13">
        <f t="shared" si="747"/>
        <v>147100</v>
      </c>
      <c r="LA33" s="13">
        <f t="shared" si="748"/>
        <v>0</v>
      </c>
      <c r="LB33" s="13">
        <f t="shared" si="749"/>
        <v>0</v>
      </c>
    </row>
    <row r="34" spans="1:314" x14ac:dyDescent="0.25">
      <c r="A34" s="5">
        <v>2117</v>
      </c>
      <c r="B34" s="9" t="s">
        <v>20</v>
      </c>
      <c r="C34" s="13">
        <v>18692.8</v>
      </c>
      <c r="D34" s="13">
        <v>18692.8</v>
      </c>
      <c r="E34" s="13">
        <v>10344.56</v>
      </c>
      <c r="F34" s="13">
        <v>13781</v>
      </c>
      <c r="G34" s="13">
        <v>19781</v>
      </c>
      <c r="H34" s="13">
        <v>11791.57</v>
      </c>
      <c r="I34" s="13">
        <v>18110.900000000001</v>
      </c>
      <c r="J34" s="13">
        <v>18110.900000000001</v>
      </c>
      <c r="K34" s="13">
        <v>12282.05</v>
      </c>
      <c r="L34" s="13">
        <v>31045</v>
      </c>
      <c r="M34" s="13">
        <v>19045</v>
      </c>
      <c r="N34" s="13">
        <v>16584.29</v>
      </c>
      <c r="O34" s="13">
        <v>15528</v>
      </c>
      <c r="P34" s="13">
        <v>15528</v>
      </c>
      <c r="Q34" s="13">
        <v>11415.47</v>
      </c>
      <c r="R34" s="13">
        <v>16054.66</v>
      </c>
      <c r="S34" s="13">
        <v>6692.55</v>
      </c>
      <c r="T34" s="13">
        <v>6462.75</v>
      </c>
      <c r="U34" s="13">
        <v>1818</v>
      </c>
      <c r="V34" s="13">
        <v>10000</v>
      </c>
      <c r="W34" s="13">
        <v>7061.81</v>
      </c>
      <c r="X34" s="13">
        <v>7000</v>
      </c>
      <c r="Y34" s="13">
        <v>7000</v>
      </c>
      <c r="Z34" s="13">
        <v>10004.68</v>
      </c>
      <c r="AA34" s="13">
        <v>8600</v>
      </c>
      <c r="AB34" s="13">
        <v>16000</v>
      </c>
      <c r="AC34" s="13">
        <v>19574.89</v>
      </c>
      <c r="AD34" s="13">
        <v>33700</v>
      </c>
      <c r="AE34" s="13">
        <v>13700</v>
      </c>
      <c r="AF34" s="13">
        <v>11096.74</v>
      </c>
      <c r="AG34" s="13">
        <v>13610</v>
      </c>
      <c r="AH34" s="13">
        <v>13610</v>
      </c>
      <c r="AI34" s="13">
        <v>6197.65</v>
      </c>
      <c r="AJ34" s="13">
        <v>10667</v>
      </c>
      <c r="AK34" s="64">
        <v>10667</v>
      </c>
      <c r="AL34" s="70">
        <v>2437.37</v>
      </c>
      <c r="AM34" s="71">
        <v>4.5</v>
      </c>
      <c r="AN34" s="71"/>
      <c r="AO34" s="71"/>
      <c r="AP34" s="71">
        <v>831221.63</v>
      </c>
      <c r="AQ34" s="71">
        <v>721221.63</v>
      </c>
      <c r="AR34" s="71">
        <v>602408.75</v>
      </c>
      <c r="AS34" s="71">
        <v>180790</v>
      </c>
      <c r="AT34" s="71">
        <v>336580</v>
      </c>
      <c r="AU34" s="71">
        <v>306523.5</v>
      </c>
      <c r="AV34" s="71">
        <v>184187.89</v>
      </c>
      <c r="AW34" s="71">
        <v>175187.89</v>
      </c>
      <c r="AX34" s="71">
        <v>106236.65</v>
      </c>
      <c r="AY34" s="71">
        <v>163328</v>
      </c>
      <c r="AZ34" s="71">
        <v>163328</v>
      </c>
      <c r="BA34" s="71">
        <v>131624.26</v>
      </c>
      <c r="BB34" s="71">
        <v>147414</v>
      </c>
      <c r="BC34" s="71">
        <v>147414</v>
      </c>
      <c r="BD34" s="71">
        <v>136379.42000000001</v>
      </c>
      <c r="BE34" s="71">
        <v>156237.64000000001</v>
      </c>
      <c r="BF34" s="71">
        <v>140777</v>
      </c>
      <c r="BG34" s="71">
        <v>134396.15</v>
      </c>
      <c r="BH34" s="71">
        <v>143127</v>
      </c>
      <c r="BI34" s="71">
        <v>91977</v>
      </c>
      <c r="BJ34" s="71">
        <v>76052.87</v>
      </c>
      <c r="BK34" s="71">
        <v>74400</v>
      </c>
      <c r="BL34" s="71">
        <v>74400</v>
      </c>
      <c r="BM34" s="71">
        <v>78139.820000000007</v>
      </c>
      <c r="BN34" s="71">
        <v>80000</v>
      </c>
      <c r="BO34" s="71">
        <v>100000</v>
      </c>
      <c r="BP34" s="71">
        <v>81403</v>
      </c>
      <c r="BQ34" s="71">
        <v>21000</v>
      </c>
      <c r="BR34" s="71">
        <v>21000</v>
      </c>
      <c r="BS34" s="71">
        <v>23586.53</v>
      </c>
      <c r="BT34" s="71">
        <v>22453</v>
      </c>
      <c r="BU34" s="71">
        <v>22453</v>
      </c>
      <c r="BV34" s="71">
        <v>20605.740000000002</v>
      </c>
      <c r="BW34" s="71">
        <v>42168</v>
      </c>
      <c r="BX34" s="71">
        <v>42168</v>
      </c>
      <c r="BY34" s="70">
        <v>39054.86</v>
      </c>
      <c r="BZ34" s="71">
        <v>54700</v>
      </c>
      <c r="CA34" s="71"/>
      <c r="CB34" s="71"/>
      <c r="CC34" s="71">
        <v>136085.70000000001</v>
      </c>
      <c r="CD34" s="71">
        <v>136085.70000000001</v>
      </c>
      <c r="CE34" s="71">
        <v>99262.42</v>
      </c>
      <c r="CF34" s="71">
        <v>64638</v>
      </c>
      <c r="CG34" s="71">
        <v>73458</v>
      </c>
      <c r="CH34" s="71">
        <v>46135.77</v>
      </c>
      <c r="CI34" s="71">
        <v>35226.31</v>
      </c>
      <c r="CJ34" s="71">
        <v>34354.31</v>
      </c>
      <c r="CK34" s="71">
        <v>26820.25</v>
      </c>
      <c r="CL34" s="71">
        <v>45085</v>
      </c>
      <c r="CM34" s="71">
        <v>33085</v>
      </c>
      <c r="CN34" s="71">
        <v>19263.169999999998</v>
      </c>
      <c r="CO34" s="71">
        <v>14957</v>
      </c>
      <c r="CP34" s="71">
        <v>14957</v>
      </c>
      <c r="CQ34" s="71">
        <v>18492.099999999999</v>
      </c>
      <c r="CR34" s="71">
        <v>12938.44</v>
      </c>
      <c r="CS34" s="71">
        <v>11843</v>
      </c>
      <c r="CT34" s="71">
        <v>11097.37</v>
      </c>
      <c r="CU34" s="71">
        <v>12032</v>
      </c>
      <c r="CV34" s="71">
        <v>12032</v>
      </c>
      <c r="CW34" s="71">
        <v>7378.04</v>
      </c>
      <c r="CX34" s="71">
        <v>7500</v>
      </c>
      <c r="CY34" s="71">
        <v>13205</v>
      </c>
      <c r="CZ34" s="71">
        <v>19602.98</v>
      </c>
      <c r="DA34" s="71">
        <v>5412</v>
      </c>
      <c r="DB34" s="71">
        <v>15000</v>
      </c>
      <c r="DC34" s="71">
        <v>14394.32</v>
      </c>
      <c r="DD34" s="71">
        <v>16400</v>
      </c>
      <c r="DE34" s="71">
        <v>16400</v>
      </c>
      <c r="DF34" s="71">
        <v>10678.58</v>
      </c>
      <c r="DG34" s="71">
        <v>10417</v>
      </c>
      <c r="DH34" s="71">
        <v>10417</v>
      </c>
      <c r="DI34" s="71">
        <v>7098.85</v>
      </c>
      <c r="DJ34" s="71">
        <v>12065</v>
      </c>
      <c r="DK34" s="71">
        <v>12065</v>
      </c>
      <c r="DL34" s="70">
        <v>6816.72</v>
      </c>
      <c r="DM34" s="71">
        <v>12161.5</v>
      </c>
      <c r="DN34" s="71"/>
      <c r="DO34" s="71"/>
      <c r="DP34" s="71">
        <v>2721.37</v>
      </c>
      <c r="DQ34" s="71">
        <v>2721.37</v>
      </c>
      <c r="DR34" s="71">
        <v>605.94000000000005</v>
      </c>
      <c r="DS34" s="71">
        <v>20087</v>
      </c>
      <c r="DT34" s="71">
        <v>6087</v>
      </c>
      <c r="DU34" s="71">
        <v>119.09</v>
      </c>
      <c r="DV34" s="71">
        <v>145.66</v>
      </c>
      <c r="DW34" s="71">
        <v>200</v>
      </c>
      <c r="DX34" s="71">
        <v>142.47</v>
      </c>
      <c r="DY34" s="71">
        <v>0</v>
      </c>
      <c r="DZ34" s="71">
        <v>34.950000000000003</v>
      </c>
      <c r="EA34" s="71">
        <v>34.950000000000003</v>
      </c>
      <c r="EB34" s="71">
        <v>24</v>
      </c>
      <c r="EC34" s="71">
        <v>24</v>
      </c>
      <c r="ED34" s="71">
        <v>46.19</v>
      </c>
      <c r="EE34" s="71">
        <v>9.43</v>
      </c>
      <c r="EF34" s="71">
        <v>9</v>
      </c>
      <c r="EG34" s="71">
        <v>799.41</v>
      </c>
      <c r="EH34" s="71">
        <v>5</v>
      </c>
      <c r="EI34" s="71">
        <v>200</v>
      </c>
      <c r="EJ34" s="71">
        <v>118.87</v>
      </c>
      <c r="EK34" s="71">
        <v>2</v>
      </c>
      <c r="EL34" s="71">
        <v>800</v>
      </c>
      <c r="EM34" s="71">
        <v>2869.02</v>
      </c>
      <c r="EN34" s="71">
        <v>1100</v>
      </c>
      <c r="EO34" s="71">
        <v>2800</v>
      </c>
      <c r="EP34" s="71">
        <v>230.04</v>
      </c>
      <c r="EQ34" s="71">
        <v>0</v>
      </c>
      <c r="ER34" s="71">
        <v>0</v>
      </c>
      <c r="ES34" s="71">
        <v>9630.32</v>
      </c>
      <c r="ET34" s="71">
        <v>2</v>
      </c>
      <c r="EU34" s="71">
        <v>6000</v>
      </c>
      <c r="EV34" s="71">
        <v>11913.15</v>
      </c>
      <c r="EW34" s="71">
        <v>10</v>
      </c>
      <c r="EX34" s="71">
        <v>10</v>
      </c>
      <c r="EY34" s="70">
        <v>6890.83</v>
      </c>
      <c r="EZ34" s="71">
        <v>3</v>
      </c>
      <c r="FA34" s="71"/>
      <c r="FB34" s="71"/>
      <c r="FC34" s="71">
        <v>125077.91</v>
      </c>
      <c r="FD34" s="71">
        <v>125077.91</v>
      </c>
      <c r="FE34" s="71">
        <v>102624.71</v>
      </c>
      <c r="FF34" s="71">
        <v>33351</v>
      </c>
      <c r="FG34" s="71">
        <v>58437</v>
      </c>
      <c r="FH34" s="71">
        <v>43945.07</v>
      </c>
      <c r="FI34" s="71">
        <v>32075.200000000001</v>
      </c>
      <c r="FJ34" s="71">
        <v>32075.200000000001</v>
      </c>
      <c r="FK34" s="71">
        <v>20239.7</v>
      </c>
      <c r="FL34" s="71">
        <v>42992</v>
      </c>
      <c r="FM34" s="71">
        <v>20992</v>
      </c>
      <c r="FN34" s="71">
        <v>19829.38</v>
      </c>
      <c r="FO34" s="71">
        <v>19995</v>
      </c>
      <c r="FP34" s="71">
        <v>19995</v>
      </c>
      <c r="FQ34" s="71">
        <v>14049.27</v>
      </c>
      <c r="FR34" s="71">
        <v>14562.99</v>
      </c>
      <c r="FS34" s="71">
        <v>13505</v>
      </c>
      <c r="FT34" s="71">
        <v>14954.18</v>
      </c>
      <c r="FU34" s="71">
        <v>14522</v>
      </c>
      <c r="FV34" s="71">
        <v>14522</v>
      </c>
      <c r="FW34" s="71">
        <v>13080.63</v>
      </c>
      <c r="FX34" s="71">
        <v>14500</v>
      </c>
      <c r="FY34" s="71">
        <v>4500</v>
      </c>
      <c r="FZ34" s="71">
        <v>9586.56</v>
      </c>
      <c r="GA34" s="71">
        <v>16329</v>
      </c>
      <c r="GB34" s="71">
        <v>10329</v>
      </c>
      <c r="GC34" s="71">
        <v>8275.43</v>
      </c>
      <c r="GD34" s="71">
        <v>10400</v>
      </c>
      <c r="GE34" s="71">
        <v>10400</v>
      </c>
      <c r="GF34" s="71">
        <v>3475.57</v>
      </c>
      <c r="GG34" s="71">
        <v>1850</v>
      </c>
      <c r="GH34" s="71">
        <v>1850</v>
      </c>
      <c r="GI34" s="71">
        <v>1855.7</v>
      </c>
      <c r="GJ34" s="71">
        <v>1922</v>
      </c>
      <c r="GK34" s="71">
        <v>1922</v>
      </c>
      <c r="GL34" s="70">
        <v>3107.02</v>
      </c>
      <c r="GM34" s="71">
        <v>3014</v>
      </c>
      <c r="GN34" s="71"/>
      <c r="GO34" s="71"/>
      <c r="GP34" s="71">
        <v>152652.87</v>
      </c>
      <c r="GQ34" s="71">
        <v>152652.87</v>
      </c>
      <c r="GR34" s="71">
        <v>140543.41</v>
      </c>
      <c r="GS34" s="71">
        <v>165463</v>
      </c>
      <c r="GT34" s="71">
        <v>119477.89</v>
      </c>
      <c r="GU34" s="71">
        <v>82785.570000000007</v>
      </c>
      <c r="GV34" s="71">
        <v>81013.789999999994</v>
      </c>
      <c r="GW34" s="71">
        <v>81013.789999999994</v>
      </c>
      <c r="GX34" s="71">
        <v>54942.79</v>
      </c>
      <c r="GY34" s="71">
        <v>60900</v>
      </c>
      <c r="GZ34" s="71">
        <v>50900</v>
      </c>
      <c r="HA34" s="71">
        <v>46186.89</v>
      </c>
      <c r="HB34" s="71">
        <v>76055</v>
      </c>
      <c r="HC34" s="71">
        <v>76055</v>
      </c>
      <c r="HD34" s="71">
        <v>44619.73</v>
      </c>
      <c r="HE34" s="71">
        <v>74942.27</v>
      </c>
      <c r="HF34" s="71">
        <v>39353</v>
      </c>
      <c r="HG34" s="71">
        <v>45381.21</v>
      </c>
      <c r="HH34" s="71">
        <v>45868</v>
      </c>
      <c r="HI34" s="71">
        <v>55868</v>
      </c>
      <c r="HJ34" s="71">
        <v>57168.99</v>
      </c>
      <c r="HK34" s="71">
        <v>45700</v>
      </c>
      <c r="HL34" s="71">
        <v>35700</v>
      </c>
      <c r="HM34" s="71">
        <v>26015.83</v>
      </c>
      <c r="HN34" s="71">
        <v>54310</v>
      </c>
      <c r="HO34" s="71">
        <v>54310</v>
      </c>
      <c r="HP34" s="71">
        <v>24497.07</v>
      </c>
      <c r="HQ34" s="71">
        <v>32600</v>
      </c>
      <c r="HR34" s="71">
        <v>32600</v>
      </c>
      <c r="HS34" s="71">
        <v>18536.07</v>
      </c>
      <c r="HT34" s="71">
        <v>21966</v>
      </c>
      <c r="HU34" s="71">
        <v>21966</v>
      </c>
      <c r="HV34" s="71">
        <v>10119.34</v>
      </c>
      <c r="HW34" s="71">
        <v>24505</v>
      </c>
      <c r="HX34" s="71">
        <v>24505</v>
      </c>
      <c r="HY34" s="70">
        <v>21300.48</v>
      </c>
      <c r="HZ34" s="71">
        <v>25834</v>
      </c>
      <c r="IA34" s="71"/>
      <c r="IB34" s="71"/>
      <c r="IC34" s="71">
        <v>0</v>
      </c>
      <c r="ID34" s="71">
        <v>0</v>
      </c>
      <c r="IE34" s="71">
        <v>0</v>
      </c>
      <c r="IF34" s="71">
        <v>0</v>
      </c>
      <c r="IG34" s="71">
        <v>21500</v>
      </c>
      <c r="IH34" s="71">
        <v>28587.66</v>
      </c>
      <c r="II34" s="71">
        <v>24367.14</v>
      </c>
      <c r="IJ34" s="71">
        <v>70726</v>
      </c>
      <c r="IK34" s="71">
        <v>44536.63</v>
      </c>
      <c r="IL34" s="71">
        <v>96844</v>
      </c>
      <c r="IM34" s="71">
        <v>63500</v>
      </c>
      <c r="IN34" s="71">
        <v>45112.07</v>
      </c>
      <c r="IO34" s="71">
        <v>77274</v>
      </c>
      <c r="IP34" s="71">
        <v>77274</v>
      </c>
      <c r="IQ34" s="71">
        <v>46962.77</v>
      </c>
      <c r="IR34" s="71">
        <v>60444</v>
      </c>
      <c r="IS34" s="71">
        <v>59846</v>
      </c>
      <c r="IT34" s="71">
        <v>44634.400000000001</v>
      </c>
      <c r="IU34" s="71">
        <v>47188</v>
      </c>
      <c r="IV34" s="71">
        <v>47188</v>
      </c>
      <c r="IW34" s="71">
        <v>29632.37</v>
      </c>
      <c r="IX34" s="71">
        <v>32150</v>
      </c>
      <c r="IY34" s="71">
        <v>32150</v>
      </c>
      <c r="IZ34" s="71">
        <v>31815.360000000001</v>
      </c>
      <c r="JA34" s="71">
        <v>0</v>
      </c>
      <c r="JB34" s="71">
        <v>0</v>
      </c>
      <c r="JC34" s="71">
        <v>0</v>
      </c>
      <c r="JD34" s="71">
        <v>0</v>
      </c>
      <c r="JE34" s="71">
        <v>0</v>
      </c>
      <c r="JF34" s="71">
        <v>0</v>
      </c>
      <c r="JG34" s="71">
        <v>0</v>
      </c>
      <c r="JH34" s="71">
        <v>0</v>
      </c>
      <c r="JI34" s="71">
        <v>0</v>
      </c>
      <c r="JJ34" s="71">
        <v>0</v>
      </c>
      <c r="JK34" s="71">
        <v>0</v>
      </c>
      <c r="JL34" s="71">
        <v>0</v>
      </c>
      <c r="JM34" s="66">
        <v>0</v>
      </c>
      <c r="JN34" s="13"/>
      <c r="JO34" s="13"/>
      <c r="JP34" s="13">
        <f t="shared" si="711"/>
        <v>1266452.2799999998</v>
      </c>
      <c r="JQ34" s="13">
        <f t="shared" si="712"/>
        <v>1156452.28</v>
      </c>
      <c r="JR34" s="13">
        <f t="shared" si="713"/>
        <v>955789.78999999992</v>
      </c>
      <c r="JS34" s="13">
        <f t="shared" si="714"/>
        <v>478110</v>
      </c>
      <c r="JT34" s="13">
        <f t="shared" si="715"/>
        <v>635320.89</v>
      </c>
      <c r="JU34" s="13">
        <f t="shared" si="716"/>
        <v>519888.23</v>
      </c>
      <c r="JV34" s="13">
        <f t="shared" si="717"/>
        <v>375126.89</v>
      </c>
      <c r="JW34" s="13">
        <f t="shared" si="718"/>
        <v>411668.09</v>
      </c>
      <c r="JX34" s="13">
        <f t="shared" si="719"/>
        <v>265200.54000000004</v>
      </c>
      <c r="JY34" s="13">
        <f t="shared" si="720"/>
        <v>440194</v>
      </c>
      <c r="JZ34" s="13">
        <f t="shared" si="721"/>
        <v>350884.95</v>
      </c>
      <c r="KA34" s="13">
        <f t="shared" si="722"/>
        <v>278635.01</v>
      </c>
      <c r="KB34" s="13">
        <f t="shared" si="723"/>
        <v>351247</v>
      </c>
      <c r="KC34" s="13">
        <f t="shared" si="724"/>
        <v>351247</v>
      </c>
      <c r="KD34" s="13">
        <f t="shared" si="725"/>
        <v>271964.95</v>
      </c>
      <c r="KE34" s="13">
        <f t="shared" si="726"/>
        <v>335189.43</v>
      </c>
      <c r="KF34" s="13">
        <f t="shared" si="727"/>
        <v>272025.55</v>
      </c>
      <c r="KG34" s="13">
        <f t="shared" si="728"/>
        <v>257725.46999999997</v>
      </c>
      <c r="KH34" s="13">
        <f t="shared" si="729"/>
        <v>264560</v>
      </c>
      <c r="KI34" s="13">
        <f t="shared" si="730"/>
        <v>231787</v>
      </c>
      <c r="KJ34" s="13">
        <f t="shared" si="731"/>
        <v>190493.58</v>
      </c>
      <c r="KK34" s="13">
        <f t="shared" si="732"/>
        <v>181252</v>
      </c>
      <c r="KL34" s="13">
        <f t="shared" si="733"/>
        <v>167755</v>
      </c>
      <c r="KM34" s="13">
        <f t="shared" si="734"/>
        <v>178034.25</v>
      </c>
      <c r="KN34" s="13">
        <f t="shared" si="735"/>
        <v>165751</v>
      </c>
      <c r="KO34" s="13">
        <f t="shared" si="736"/>
        <v>198439</v>
      </c>
      <c r="KP34" s="13">
        <f t="shared" si="737"/>
        <v>148374.75</v>
      </c>
      <c r="KQ34" s="13">
        <f t="shared" si="738"/>
        <v>114100</v>
      </c>
      <c r="KR34" s="13">
        <f t="shared" si="739"/>
        <v>94100</v>
      </c>
      <c r="KS34" s="13">
        <f t="shared" si="740"/>
        <v>77003.81</v>
      </c>
      <c r="KT34" s="13">
        <f t="shared" si="741"/>
        <v>70298</v>
      </c>
      <c r="KU34" s="13">
        <f t="shared" si="742"/>
        <v>76296</v>
      </c>
      <c r="KV34" s="13">
        <f t="shared" si="743"/>
        <v>57790.429999999993</v>
      </c>
      <c r="KW34" s="13">
        <f t="shared" si="744"/>
        <v>91337</v>
      </c>
      <c r="KX34" s="13">
        <f t="shared" si="745"/>
        <v>91337</v>
      </c>
      <c r="KY34" s="13">
        <f t="shared" si="746"/>
        <v>79607.28</v>
      </c>
      <c r="KZ34" s="13">
        <f t="shared" si="747"/>
        <v>95717</v>
      </c>
      <c r="LA34" s="13">
        <f t="shared" si="748"/>
        <v>0</v>
      </c>
      <c r="LB34" s="13">
        <f t="shared" si="749"/>
        <v>0</v>
      </c>
    </row>
    <row r="35" spans="1:314" x14ac:dyDescent="0.25">
      <c r="A35" s="5">
        <v>2118</v>
      </c>
      <c r="B35" s="9" t="s">
        <v>248</v>
      </c>
      <c r="C35" s="13">
        <v>0</v>
      </c>
      <c r="D35" s="13">
        <v>0</v>
      </c>
      <c r="E35" s="13">
        <v>0</v>
      </c>
      <c r="F35" s="13">
        <v>11410</v>
      </c>
      <c r="G35" s="13">
        <v>13410</v>
      </c>
      <c r="H35" s="13">
        <v>13320.58</v>
      </c>
      <c r="I35" s="13">
        <v>8114.75</v>
      </c>
      <c r="J35" s="13">
        <v>9900</v>
      </c>
      <c r="K35" s="13">
        <v>8018.9</v>
      </c>
      <c r="L35" s="13">
        <v>9126</v>
      </c>
      <c r="M35" s="13">
        <v>11200</v>
      </c>
      <c r="N35" s="13">
        <v>11589.68</v>
      </c>
      <c r="O35" s="13">
        <v>6884</v>
      </c>
      <c r="P35" s="13">
        <v>6884</v>
      </c>
      <c r="Q35" s="13">
        <v>4680.16</v>
      </c>
      <c r="R35" s="13">
        <v>7492.87</v>
      </c>
      <c r="S35" s="13">
        <v>8950.5</v>
      </c>
      <c r="T35" s="13">
        <v>8761</v>
      </c>
      <c r="U35" s="13">
        <v>7493</v>
      </c>
      <c r="V35" s="13">
        <v>7493</v>
      </c>
      <c r="W35" s="13">
        <v>8087.69</v>
      </c>
      <c r="X35" s="13">
        <v>7490</v>
      </c>
      <c r="Y35" s="13">
        <v>7490</v>
      </c>
      <c r="Z35" s="13">
        <v>9099.43</v>
      </c>
      <c r="AA35" s="13">
        <v>10200</v>
      </c>
      <c r="AB35" s="13">
        <v>15650</v>
      </c>
      <c r="AC35" s="13">
        <v>13371.85</v>
      </c>
      <c r="AD35" s="13">
        <v>18870</v>
      </c>
      <c r="AE35" s="13">
        <v>25870</v>
      </c>
      <c r="AF35" s="13">
        <v>17292.87</v>
      </c>
      <c r="AG35" s="13">
        <v>17820</v>
      </c>
      <c r="AH35" s="13">
        <v>17820</v>
      </c>
      <c r="AI35" s="13">
        <v>6774.22</v>
      </c>
      <c r="AJ35" s="13">
        <v>9200</v>
      </c>
      <c r="AK35" s="64">
        <v>9200</v>
      </c>
      <c r="AL35" s="70">
        <v>11684.35</v>
      </c>
      <c r="AM35" s="71">
        <v>11250</v>
      </c>
      <c r="AN35" s="71"/>
      <c r="AO35" s="71"/>
      <c r="AP35" s="71">
        <v>0</v>
      </c>
      <c r="AQ35" s="71">
        <v>0</v>
      </c>
      <c r="AR35" s="71">
        <v>0</v>
      </c>
      <c r="AS35" s="71">
        <v>53250</v>
      </c>
      <c r="AT35" s="71">
        <v>62500</v>
      </c>
      <c r="AU35" s="71">
        <v>62162.7</v>
      </c>
      <c r="AV35" s="71">
        <v>37868.85</v>
      </c>
      <c r="AW35" s="71">
        <v>46200</v>
      </c>
      <c r="AX35" s="71">
        <v>37421.53</v>
      </c>
      <c r="AY35" s="71">
        <v>42588</v>
      </c>
      <c r="AZ35" s="71">
        <v>52400</v>
      </c>
      <c r="BA35" s="71">
        <v>54085.13</v>
      </c>
      <c r="BB35" s="71">
        <v>32125</v>
      </c>
      <c r="BC35" s="71">
        <v>32125</v>
      </c>
      <c r="BD35" s="71">
        <v>21840.74</v>
      </c>
      <c r="BE35" s="71">
        <v>34966.720000000001</v>
      </c>
      <c r="BF35" s="71">
        <v>41769</v>
      </c>
      <c r="BG35" s="71">
        <v>40884.699999999997</v>
      </c>
      <c r="BH35" s="71">
        <v>34967</v>
      </c>
      <c r="BI35" s="71">
        <v>34967</v>
      </c>
      <c r="BJ35" s="71">
        <v>37742.550000000003</v>
      </c>
      <c r="BK35" s="71">
        <v>34950</v>
      </c>
      <c r="BL35" s="71">
        <v>34950</v>
      </c>
      <c r="BM35" s="71">
        <v>38419.760000000002</v>
      </c>
      <c r="BN35" s="71">
        <v>38600</v>
      </c>
      <c r="BO35" s="71">
        <v>69470</v>
      </c>
      <c r="BP35" s="71">
        <v>66946.509999999995</v>
      </c>
      <c r="BQ35" s="71">
        <v>71706</v>
      </c>
      <c r="BR35" s="71">
        <v>90706</v>
      </c>
      <c r="BS35" s="71">
        <v>65712.91</v>
      </c>
      <c r="BT35" s="71">
        <v>81180</v>
      </c>
      <c r="BU35" s="71">
        <v>81180</v>
      </c>
      <c r="BV35" s="71">
        <v>30728.23</v>
      </c>
      <c r="BW35" s="71">
        <v>43700</v>
      </c>
      <c r="BX35" s="71">
        <v>43700</v>
      </c>
      <c r="BY35" s="70">
        <v>51411.16</v>
      </c>
      <c r="BZ35" s="71">
        <v>52500</v>
      </c>
      <c r="CA35" s="71"/>
      <c r="CB35" s="71"/>
      <c r="CC35" s="71">
        <v>0</v>
      </c>
      <c r="CD35" s="71">
        <v>0</v>
      </c>
      <c r="CE35" s="71">
        <v>0</v>
      </c>
      <c r="CF35" s="71">
        <v>20290</v>
      </c>
      <c r="CG35" s="71">
        <v>23810</v>
      </c>
      <c r="CH35" s="71">
        <v>23681.03</v>
      </c>
      <c r="CI35" s="71">
        <v>14426.23</v>
      </c>
      <c r="CJ35" s="71">
        <v>17600</v>
      </c>
      <c r="CK35" s="71">
        <v>14255.81</v>
      </c>
      <c r="CL35" s="71">
        <v>16224</v>
      </c>
      <c r="CM35" s="71">
        <v>20000</v>
      </c>
      <c r="CN35" s="71">
        <v>20603.86</v>
      </c>
      <c r="CO35" s="71">
        <v>12238</v>
      </c>
      <c r="CP35" s="71">
        <v>12238</v>
      </c>
      <c r="CQ35" s="71">
        <v>8320.2800000000007</v>
      </c>
      <c r="CR35" s="71">
        <v>13320.66</v>
      </c>
      <c r="CS35" s="71">
        <v>15912</v>
      </c>
      <c r="CT35" s="71">
        <v>15575.12</v>
      </c>
      <c r="CU35" s="71">
        <v>13321</v>
      </c>
      <c r="CV35" s="71">
        <v>13321</v>
      </c>
      <c r="CW35" s="71">
        <v>14378.12</v>
      </c>
      <c r="CX35" s="71">
        <v>13310</v>
      </c>
      <c r="CY35" s="71">
        <v>13310</v>
      </c>
      <c r="CZ35" s="71">
        <v>12132.56</v>
      </c>
      <c r="DA35" s="71">
        <v>15225</v>
      </c>
      <c r="DB35" s="71">
        <v>23475</v>
      </c>
      <c r="DC35" s="71">
        <v>19988.98</v>
      </c>
      <c r="DD35" s="71">
        <v>28305</v>
      </c>
      <c r="DE35" s="71">
        <v>35305</v>
      </c>
      <c r="DF35" s="71">
        <v>25939.33</v>
      </c>
      <c r="DG35" s="71">
        <v>25740</v>
      </c>
      <c r="DH35" s="71">
        <v>25740</v>
      </c>
      <c r="DI35" s="71">
        <v>9794.7099999999991</v>
      </c>
      <c r="DJ35" s="71">
        <v>13800</v>
      </c>
      <c r="DK35" s="71">
        <v>13800</v>
      </c>
      <c r="DL35" s="70">
        <v>17526.53</v>
      </c>
      <c r="DM35" s="71">
        <v>16250</v>
      </c>
      <c r="DN35" s="71"/>
      <c r="DO35" s="71"/>
      <c r="DP35" s="71">
        <v>0</v>
      </c>
      <c r="DQ35" s="71">
        <v>0</v>
      </c>
      <c r="DR35" s="71">
        <v>0</v>
      </c>
      <c r="DS35" s="71">
        <v>1268</v>
      </c>
      <c r="DT35" s="71">
        <v>1488</v>
      </c>
      <c r="DU35" s="71">
        <v>1480.06</v>
      </c>
      <c r="DV35" s="71">
        <v>901.64</v>
      </c>
      <c r="DW35" s="71">
        <v>1100</v>
      </c>
      <c r="DX35" s="71">
        <v>890.98</v>
      </c>
      <c r="DY35" s="71">
        <v>1015</v>
      </c>
      <c r="DZ35" s="71">
        <v>1300</v>
      </c>
      <c r="EA35" s="71">
        <v>1287.74</v>
      </c>
      <c r="EB35" s="71">
        <v>780</v>
      </c>
      <c r="EC35" s="71">
        <v>780</v>
      </c>
      <c r="ED35" s="71">
        <v>520.02</v>
      </c>
      <c r="EE35" s="71">
        <v>832.54</v>
      </c>
      <c r="EF35" s="71">
        <v>994.5</v>
      </c>
      <c r="EG35" s="71">
        <v>973.45</v>
      </c>
      <c r="EH35" s="71">
        <v>833</v>
      </c>
      <c r="EI35" s="71">
        <v>833</v>
      </c>
      <c r="EJ35" s="71">
        <v>898.63</v>
      </c>
      <c r="EK35" s="71">
        <v>832</v>
      </c>
      <c r="EL35" s="71">
        <v>13000</v>
      </c>
      <c r="EM35" s="71">
        <v>11121.51</v>
      </c>
      <c r="EN35" s="71">
        <v>8000</v>
      </c>
      <c r="EO35" s="71">
        <v>48000</v>
      </c>
      <c r="EP35" s="71">
        <v>45578.28</v>
      </c>
      <c r="EQ35" s="71">
        <v>7548</v>
      </c>
      <c r="ER35" s="71">
        <v>25000</v>
      </c>
      <c r="ES35" s="71">
        <v>17267.14</v>
      </c>
      <c r="ET35" s="71">
        <v>7920</v>
      </c>
      <c r="EU35" s="71">
        <v>18000</v>
      </c>
      <c r="EV35" s="71">
        <v>12040.5</v>
      </c>
      <c r="EW35" s="71">
        <v>13800</v>
      </c>
      <c r="EX35" s="71">
        <v>13800</v>
      </c>
      <c r="EY35" s="70">
        <v>14969.09</v>
      </c>
      <c r="EZ35" s="71">
        <v>7500</v>
      </c>
      <c r="FA35" s="71"/>
      <c r="FB35" s="71"/>
      <c r="FC35" s="71">
        <v>0</v>
      </c>
      <c r="FD35" s="71">
        <v>0</v>
      </c>
      <c r="FE35" s="71">
        <v>0</v>
      </c>
      <c r="FF35" s="71">
        <v>12679</v>
      </c>
      <c r="FG35" s="71">
        <v>14879</v>
      </c>
      <c r="FH35" s="71">
        <v>14800.65</v>
      </c>
      <c r="FI35" s="71">
        <v>9016.39</v>
      </c>
      <c r="FJ35" s="71">
        <v>11000</v>
      </c>
      <c r="FK35" s="71">
        <v>8909.89</v>
      </c>
      <c r="FL35" s="71">
        <v>10140</v>
      </c>
      <c r="FM35" s="71">
        <v>12500</v>
      </c>
      <c r="FN35" s="71">
        <v>12877.41</v>
      </c>
      <c r="FO35" s="71">
        <v>7649</v>
      </c>
      <c r="FP35" s="71">
        <v>7649</v>
      </c>
      <c r="FQ35" s="71">
        <v>5200.18</v>
      </c>
      <c r="FR35" s="71">
        <v>8325.41</v>
      </c>
      <c r="FS35" s="71">
        <v>9945</v>
      </c>
      <c r="FT35" s="71">
        <v>9734.4500000000007</v>
      </c>
      <c r="FU35" s="71">
        <v>8325</v>
      </c>
      <c r="FV35" s="71">
        <v>8325</v>
      </c>
      <c r="FW35" s="71">
        <v>8986.32</v>
      </c>
      <c r="FX35" s="71">
        <v>8320</v>
      </c>
      <c r="FY35" s="71">
        <v>8320</v>
      </c>
      <c r="FZ35" s="71">
        <v>8088.37</v>
      </c>
      <c r="GA35" s="71">
        <v>8120</v>
      </c>
      <c r="GB35" s="71">
        <v>12520</v>
      </c>
      <c r="GC35" s="71">
        <v>10734.76</v>
      </c>
      <c r="GD35" s="71">
        <v>15096</v>
      </c>
      <c r="GE35" s="71">
        <v>25096</v>
      </c>
      <c r="GF35" s="71">
        <v>13834.3</v>
      </c>
      <c r="GG35" s="71">
        <v>17820</v>
      </c>
      <c r="GH35" s="71">
        <v>17820</v>
      </c>
      <c r="GI35" s="71">
        <v>6739.26</v>
      </c>
      <c r="GJ35" s="71">
        <v>10350</v>
      </c>
      <c r="GK35" s="71">
        <v>10350</v>
      </c>
      <c r="GL35" s="70">
        <v>11684.35</v>
      </c>
      <c r="GM35" s="71">
        <v>10000</v>
      </c>
      <c r="GN35" s="71"/>
      <c r="GO35" s="71"/>
      <c r="GP35" s="71">
        <v>4389.76</v>
      </c>
      <c r="GQ35" s="71">
        <v>4389.76</v>
      </c>
      <c r="GR35" s="71">
        <v>0</v>
      </c>
      <c r="GS35" s="71">
        <v>27894</v>
      </c>
      <c r="GT35" s="71">
        <v>32734</v>
      </c>
      <c r="GU35" s="71">
        <v>32561.37</v>
      </c>
      <c r="GV35" s="71">
        <v>19836.07</v>
      </c>
      <c r="GW35" s="71">
        <v>24200</v>
      </c>
      <c r="GX35" s="71">
        <v>19601.75</v>
      </c>
      <c r="GY35" s="71">
        <v>22308</v>
      </c>
      <c r="GZ35" s="71">
        <v>27500</v>
      </c>
      <c r="HA35" s="71">
        <v>28330.29</v>
      </c>
      <c r="HB35" s="71">
        <v>41740</v>
      </c>
      <c r="HC35" s="71">
        <v>41740</v>
      </c>
      <c r="HD35" s="71">
        <v>53493.120000000003</v>
      </c>
      <c r="HE35" s="71">
        <v>47406.07</v>
      </c>
      <c r="HF35" s="71">
        <v>54639</v>
      </c>
      <c r="HG35" s="71">
        <v>61210.400000000001</v>
      </c>
      <c r="HH35" s="71">
        <v>47406</v>
      </c>
      <c r="HI35" s="71">
        <v>47406</v>
      </c>
      <c r="HJ35" s="71">
        <v>47362.95</v>
      </c>
      <c r="HK35" s="71">
        <v>47400</v>
      </c>
      <c r="HL35" s="71">
        <v>47400</v>
      </c>
      <c r="HM35" s="71">
        <v>41508.25</v>
      </c>
      <c r="HN35" s="71">
        <v>60875</v>
      </c>
      <c r="HO35" s="71">
        <v>140625</v>
      </c>
      <c r="HP35" s="71">
        <v>134758.01</v>
      </c>
      <c r="HQ35" s="71">
        <v>113175</v>
      </c>
      <c r="HR35" s="71">
        <v>130175</v>
      </c>
      <c r="HS35" s="71">
        <v>103652.34</v>
      </c>
      <c r="HT35" s="71">
        <v>114520</v>
      </c>
      <c r="HU35" s="71">
        <v>114520</v>
      </c>
      <c r="HV35" s="71">
        <v>44266.02</v>
      </c>
      <c r="HW35" s="71">
        <v>64000</v>
      </c>
      <c r="HX35" s="71">
        <v>64000</v>
      </c>
      <c r="HY35" s="70">
        <v>95416.36</v>
      </c>
      <c r="HZ35" s="71">
        <v>72500</v>
      </c>
      <c r="IA35" s="71"/>
      <c r="IB35" s="71"/>
      <c r="IC35" s="71">
        <v>0</v>
      </c>
      <c r="ID35" s="71">
        <v>0</v>
      </c>
      <c r="IE35" s="71">
        <v>0</v>
      </c>
      <c r="IF35" s="71">
        <v>0</v>
      </c>
      <c r="IG35" s="71">
        <v>20500</v>
      </c>
      <c r="IH35" s="71">
        <v>15240.48</v>
      </c>
      <c r="II35" s="71">
        <v>19836.07</v>
      </c>
      <c r="IJ35" s="71">
        <v>24200</v>
      </c>
      <c r="IK35" s="71">
        <v>24441.759999999998</v>
      </c>
      <c r="IL35" s="71">
        <v>28600</v>
      </c>
      <c r="IM35" s="71">
        <v>35200</v>
      </c>
      <c r="IN35" s="71">
        <v>28330.3</v>
      </c>
      <c r="IO35" s="71">
        <v>28604</v>
      </c>
      <c r="IP35" s="71">
        <v>28604</v>
      </c>
      <c r="IQ35" s="71">
        <v>20691.990000000002</v>
      </c>
      <c r="IR35" s="71">
        <v>24715.74</v>
      </c>
      <c r="IS35" s="71">
        <v>37290</v>
      </c>
      <c r="IT35" s="71">
        <v>30170.59</v>
      </c>
      <c r="IU35" s="71">
        <v>24716</v>
      </c>
      <c r="IV35" s="71">
        <v>24716</v>
      </c>
      <c r="IW35" s="71">
        <v>25840.37</v>
      </c>
      <c r="IX35" s="71">
        <v>24705</v>
      </c>
      <c r="IY35" s="71">
        <v>24705</v>
      </c>
      <c r="IZ35" s="71">
        <v>20198.59</v>
      </c>
      <c r="JA35" s="71">
        <v>0</v>
      </c>
      <c r="JB35" s="71">
        <v>0</v>
      </c>
      <c r="JC35" s="71">
        <v>0</v>
      </c>
      <c r="JD35" s="71">
        <v>0</v>
      </c>
      <c r="JE35" s="71">
        <v>0</v>
      </c>
      <c r="JF35" s="71">
        <v>0</v>
      </c>
      <c r="JG35" s="71">
        <v>0</v>
      </c>
      <c r="JH35" s="71">
        <v>0</v>
      </c>
      <c r="JI35" s="71">
        <v>0</v>
      </c>
      <c r="JJ35" s="71">
        <v>0</v>
      </c>
      <c r="JK35" s="71">
        <v>0</v>
      </c>
      <c r="JL35" s="71">
        <v>0</v>
      </c>
      <c r="JM35" s="66">
        <v>0</v>
      </c>
      <c r="JN35" s="13"/>
      <c r="JO35" s="13"/>
      <c r="JP35" s="13">
        <f t="shared" si="711"/>
        <v>4389.76</v>
      </c>
      <c r="JQ35" s="13">
        <f t="shared" si="712"/>
        <v>4389.76</v>
      </c>
      <c r="JR35" s="13">
        <f t="shared" si="713"/>
        <v>0</v>
      </c>
      <c r="JS35" s="13">
        <f t="shared" si="714"/>
        <v>126791</v>
      </c>
      <c r="JT35" s="13">
        <f t="shared" si="715"/>
        <v>169321</v>
      </c>
      <c r="JU35" s="13">
        <f t="shared" si="716"/>
        <v>163246.87</v>
      </c>
      <c r="JV35" s="13">
        <f t="shared" si="717"/>
        <v>110000</v>
      </c>
      <c r="JW35" s="13">
        <f t="shared" si="718"/>
        <v>134200</v>
      </c>
      <c r="JX35" s="13">
        <f t="shared" si="719"/>
        <v>113540.62</v>
      </c>
      <c r="JY35" s="13">
        <f t="shared" si="720"/>
        <v>130001</v>
      </c>
      <c r="JZ35" s="13">
        <f t="shared" si="721"/>
        <v>160100</v>
      </c>
      <c r="KA35" s="13">
        <f t="shared" si="722"/>
        <v>157104.41</v>
      </c>
      <c r="KB35" s="13">
        <f t="shared" si="723"/>
        <v>130020</v>
      </c>
      <c r="KC35" s="13">
        <f t="shared" si="724"/>
        <v>130020</v>
      </c>
      <c r="KD35" s="13">
        <f t="shared" si="725"/>
        <v>114746.49</v>
      </c>
      <c r="KE35" s="13">
        <f t="shared" si="726"/>
        <v>137060.00999999998</v>
      </c>
      <c r="KF35" s="13">
        <f t="shared" si="727"/>
        <v>169500</v>
      </c>
      <c r="KG35" s="13">
        <f t="shared" si="728"/>
        <v>167309.71</v>
      </c>
      <c r="KH35" s="13">
        <f t="shared" si="729"/>
        <v>137061</v>
      </c>
      <c r="KI35" s="13">
        <f t="shared" si="730"/>
        <v>137061</v>
      </c>
      <c r="KJ35" s="13">
        <f t="shared" si="731"/>
        <v>143296.63</v>
      </c>
      <c r="KK35" s="13">
        <f t="shared" si="732"/>
        <v>137007</v>
      </c>
      <c r="KL35" s="13">
        <f t="shared" si="733"/>
        <v>149175</v>
      </c>
      <c r="KM35" s="13">
        <f t="shared" si="734"/>
        <v>140568.47</v>
      </c>
      <c r="KN35" s="13">
        <f t="shared" si="735"/>
        <v>141020</v>
      </c>
      <c r="KO35" s="13">
        <f t="shared" si="736"/>
        <v>309740</v>
      </c>
      <c r="KP35" s="13">
        <f t="shared" si="737"/>
        <v>291378.39</v>
      </c>
      <c r="KQ35" s="13">
        <f t="shared" si="738"/>
        <v>254700</v>
      </c>
      <c r="KR35" s="13">
        <f t="shared" si="739"/>
        <v>332152</v>
      </c>
      <c r="KS35" s="13">
        <f t="shared" si="740"/>
        <v>243698.88999999998</v>
      </c>
      <c r="KT35" s="13">
        <f t="shared" si="741"/>
        <v>265000</v>
      </c>
      <c r="KU35" s="13">
        <f t="shared" si="742"/>
        <v>275080</v>
      </c>
      <c r="KV35" s="13">
        <f t="shared" si="743"/>
        <v>110342.94</v>
      </c>
      <c r="KW35" s="13">
        <f t="shared" si="744"/>
        <v>154850</v>
      </c>
      <c r="KX35" s="13">
        <f t="shared" si="745"/>
        <v>154850</v>
      </c>
      <c r="KY35" s="13">
        <f t="shared" si="746"/>
        <v>202691.84000000003</v>
      </c>
      <c r="KZ35" s="13">
        <f t="shared" si="747"/>
        <v>170000</v>
      </c>
      <c r="LA35" s="13">
        <f t="shared" si="748"/>
        <v>0</v>
      </c>
      <c r="LB35" s="13">
        <f t="shared" si="749"/>
        <v>0</v>
      </c>
    </row>
    <row r="36" spans="1:314" x14ac:dyDescent="0.25">
      <c r="A36" s="5">
        <v>2119</v>
      </c>
      <c r="B36" s="9" t="s">
        <v>21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64">
        <v>0</v>
      </c>
      <c r="AL36" s="70">
        <v>0</v>
      </c>
      <c r="AM36" s="71">
        <v>0</v>
      </c>
      <c r="AN36" s="71"/>
      <c r="AO36" s="71"/>
      <c r="AP36" s="71">
        <v>0</v>
      </c>
      <c r="AQ36" s="71">
        <v>0</v>
      </c>
      <c r="AR36" s="71">
        <v>0</v>
      </c>
      <c r="AS36" s="71">
        <v>0</v>
      </c>
      <c r="AT36" s="71">
        <v>0</v>
      </c>
      <c r="AU36" s="71">
        <v>0</v>
      </c>
      <c r="AV36" s="71">
        <v>0</v>
      </c>
      <c r="AW36" s="71">
        <v>0</v>
      </c>
      <c r="AX36" s="71">
        <v>0</v>
      </c>
      <c r="AY36" s="71">
        <v>0</v>
      </c>
      <c r="AZ36" s="71">
        <v>0</v>
      </c>
      <c r="BA36" s="71">
        <v>0</v>
      </c>
      <c r="BB36" s="71">
        <v>0</v>
      </c>
      <c r="BC36" s="71">
        <v>0</v>
      </c>
      <c r="BD36" s="71">
        <v>0</v>
      </c>
      <c r="BE36" s="71">
        <v>0</v>
      </c>
      <c r="BF36" s="71">
        <v>0</v>
      </c>
      <c r="BG36" s="71">
        <v>0</v>
      </c>
      <c r="BH36" s="71">
        <v>0</v>
      </c>
      <c r="BI36" s="71">
        <v>0</v>
      </c>
      <c r="BJ36" s="71">
        <v>0</v>
      </c>
      <c r="BK36" s="71">
        <v>0</v>
      </c>
      <c r="BL36" s="71">
        <v>0</v>
      </c>
      <c r="BM36" s="71">
        <v>0</v>
      </c>
      <c r="BN36" s="71">
        <v>0</v>
      </c>
      <c r="BO36" s="71">
        <v>0</v>
      </c>
      <c r="BP36" s="71">
        <v>0</v>
      </c>
      <c r="BQ36" s="71">
        <v>0</v>
      </c>
      <c r="BR36" s="71">
        <v>0</v>
      </c>
      <c r="BS36" s="71">
        <v>0</v>
      </c>
      <c r="BT36" s="71">
        <v>0</v>
      </c>
      <c r="BU36" s="71">
        <v>0</v>
      </c>
      <c r="BV36" s="71">
        <v>0</v>
      </c>
      <c r="BW36" s="71">
        <v>0</v>
      </c>
      <c r="BX36" s="71">
        <v>0</v>
      </c>
      <c r="BY36" s="70">
        <v>0</v>
      </c>
      <c r="BZ36" s="71">
        <v>0</v>
      </c>
      <c r="CA36" s="71"/>
      <c r="CB36" s="71"/>
      <c r="CC36" s="71">
        <v>8782</v>
      </c>
      <c r="CD36" s="71">
        <v>8782</v>
      </c>
      <c r="CE36" s="71">
        <v>10192</v>
      </c>
      <c r="CF36" s="71">
        <v>0</v>
      </c>
      <c r="CG36" s="71">
        <v>0</v>
      </c>
      <c r="CH36" s="71">
        <v>0</v>
      </c>
      <c r="CI36" s="71">
        <v>0</v>
      </c>
      <c r="CJ36" s="71">
        <v>0</v>
      </c>
      <c r="CK36" s="71">
        <v>0</v>
      </c>
      <c r="CL36" s="71">
        <v>0</v>
      </c>
      <c r="CM36" s="71">
        <v>0</v>
      </c>
      <c r="CN36" s="71">
        <v>0</v>
      </c>
      <c r="CO36" s="71">
        <v>0</v>
      </c>
      <c r="CP36" s="71">
        <v>0</v>
      </c>
      <c r="CQ36" s="71">
        <v>0</v>
      </c>
      <c r="CR36" s="71">
        <v>0</v>
      </c>
      <c r="CS36" s="71">
        <v>0</v>
      </c>
      <c r="CT36" s="71">
        <v>0</v>
      </c>
      <c r="CU36" s="71">
        <v>0</v>
      </c>
      <c r="CV36" s="71">
        <v>0</v>
      </c>
      <c r="CW36" s="71">
        <v>0</v>
      </c>
      <c r="CX36" s="71">
        <v>0</v>
      </c>
      <c r="CY36" s="71">
        <v>0</v>
      </c>
      <c r="CZ36" s="71">
        <v>0</v>
      </c>
      <c r="DA36" s="71">
        <v>0</v>
      </c>
      <c r="DB36" s="71">
        <v>0</v>
      </c>
      <c r="DC36" s="71">
        <v>0</v>
      </c>
      <c r="DD36" s="71">
        <v>0</v>
      </c>
      <c r="DE36" s="71">
        <v>0</v>
      </c>
      <c r="DF36" s="71">
        <v>0</v>
      </c>
      <c r="DG36" s="71">
        <v>0</v>
      </c>
      <c r="DH36" s="71">
        <v>0</v>
      </c>
      <c r="DI36" s="71">
        <v>0</v>
      </c>
      <c r="DJ36" s="71">
        <v>0</v>
      </c>
      <c r="DK36" s="71">
        <v>0</v>
      </c>
      <c r="DL36" s="70">
        <v>0</v>
      </c>
      <c r="DM36" s="71">
        <v>0</v>
      </c>
      <c r="DN36" s="71"/>
      <c r="DO36" s="71"/>
      <c r="DP36" s="71">
        <v>999.46</v>
      </c>
      <c r="DQ36" s="71">
        <v>0</v>
      </c>
      <c r="DR36" s="71">
        <v>0</v>
      </c>
      <c r="DS36" s="71">
        <v>0</v>
      </c>
      <c r="DT36" s="71">
        <v>0</v>
      </c>
      <c r="DU36" s="71">
        <v>0</v>
      </c>
      <c r="DV36" s="71">
        <v>0</v>
      </c>
      <c r="DW36" s="71">
        <v>0</v>
      </c>
      <c r="DX36" s="71">
        <v>0</v>
      </c>
      <c r="DY36" s="71">
        <v>0</v>
      </c>
      <c r="DZ36" s="71">
        <v>0</v>
      </c>
      <c r="EA36" s="71">
        <v>0</v>
      </c>
      <c r="EB36" s="71">
        <v>0</v>
      </c>
      <c r="EC36" s="71">
        <v>0</v>
      </c>
      <c r="ED36" s="71">
        <v>0</v>
      </c>
      <c r="EE36" s="71">
        <v>0</v>
      </c>
      <c r="EF36" s="71">
        <v>0</v>
      </c>
      <c r="EG36" s="71">
        <v>0</v>
      </c>
      <c r="EH36" s="71">
        <v>0</v>
      </c>
      <c r="EI36" s="71">
        <v>0</v>
      </c>
      <c r="EJ36" s="71">
        <v>0</v>
      </c>
      <c r="EK36" s="71">
        <v>0</v>
      </c>
      <c r="EL36" s="71">
        <v>0</v>
      </c>
      <c r="EM36" s="71">
        <v>0</v>
      </c>
      <c r="EN36" s="71">
        <v>0</v>
      </c>
      <c r="EO36" s="71">
        <v>0</v>
      </c>
      <c r="EP36" s="71">
        <v>0</v>
      </c>
      <c r="EQ36" s="71">
        <v>0</v>
      </c>
      <c r="ER36" s="71">
        <v>0</v>
      </c>
      <c r="ES36" s="71">
        <v>0</v>
      </c>
      <c r="ET36" s="71">
        <v>0</v>
      </c>
      <c r="EU36" s="71">
        <v>0</v>
      </c>
      <c r="EV36" s="71">
        <v>0</v>
      </c>
      <c r="EW36" s="71">
        <v>0</v>
      </c>
      <c r="EX36" s="71">
        <v>0</v>
      </c>
      <c r="EY36" s="70">
        <v>0</v>
      </c>
      <c r="EZ36" s="71">
        <v>0</v>
      </c>
      <c r="FA36" s="71"/>
      <c r="FB36" s="71"/>
      <c r="FC36" s="71">
        <v>82173.8</v>
      </c>
      <c r="FD36" s="71">
        <v>82173.8</v>
      </c>
      <c r="FE36" s="71">
        <v>62814.18</v>
      </c>
      <c r="FF36" s="71">
        <v>41000</v>
      </c>
      <c r="FG36" s="71">
        <v>9000</v>
      </c>
      <c r="FH36" s="71">
        <v>7247.98</v>
      </c>
      <c r="FI36" s="71">
        <v>983.61</v>
      </c>
      <c r="FJ36" s="71">
        <v>1200</v>
      </c>
      <c r="FK36" s="71">
        <v>1010.98</v>
      </c>
      <c r="FL36" s="71">
        <v>1300</v>
      </c>
      <c r="FM36" s="71">
        <v>1300</v>
      </c>
      <c r="FN36" s="71">
        <v>643.35</v>
      </c>
      <c r="FO36" s="71">
        <v>936</v>
      </c>
      <c r="FP36" s="71">
        <v>936</v>
      </c>
      <c r="FQ36" s="71">
        <v>0</v>
      </c>
      <c r="FR36" s="71">
        <v>819.67</v>
      </c>
      <c r="FS36" s="71">
        <v>819.67</v>
      </c>
      <c r="FT36" s="71">
        <v>0</v>
      </c>
      <c r="FU36" s="71">
        <v>481</v>
      </c>
      <c r="FV36" s="71">
        <v>481</v>
      </c>
      <c r="FW36" s="71">
        <v>0</v>
      </c>
      <c r="FX36" s="71">
        <v>481</v>
      </c>
      <c r="FY36" s="71">
        <v>481</v>
      </c>
      <c r="FZ36" s="71">
        <v>0</v>
      </c>
      <c r="GA36" s="71">
        <v>0</v>
      </c>
      <c r="GB36" s="71">
        <v>0</v>
      </c>
      <c r="GC36" s="71">
        <v>0</v>
      </c>
      <c r="GD36" s="71">
        <v>0</v>
      </c>
      <c r="GE36" s="71">
        <v>0</v>
      </c>
      <c r="GF36" s="71">
        <v>0</v>
      </c>
      <c r="GG36" s="71">
        <v>0</v>
      </c>
      <c r="GH36" s="71">
        <v>0</v>
      </c>
      <c r="GI36" s="71">
        <v>0</v>
      </c>
      <c r="GJ36" s="71">
        <v>0</v>
      </c>
      <c r="GK36" s="71">
        <v>0</v>
      </c>
      <c r="GL36" s="70">
        <v>0</v>
      </c>
      <c r="GM36" s="71">
        <v>0</v>
      </c>
      <c r="GN36" s="71"/>
      <c r="GO36" s="71"/>
      <c r="GP36" s="71">
        <v>0</v>
      </c>
      <c r="GQ36" s="71">
        <v>0</v>
      </c>
      <c r="GR36" s="71">
        <v>0</v>
      </c>
      <c r="GS36" s="71">
        <v>0</v>
      </c>
      <c r="GT36" s="71">
        <v>0</v>
      </c>
      <c r="GU36" s="71">
        <v>0</v>
      </c>
      <c r="GV36" s="71">
        <v>0</v>
      </c>
      <c r="GW36" s="71">
        <v>0</v>
      </c>
      <c r="GX36" s="71">
        <v>0</v>
      </c>
      <c r="GY36" s="71">
        <v>0</v>
      </c>
      <c r="GZ36" s="71">
        <v>0</v>
      </c>
      <c r="HA36" s="71">
        <v>0</v>
      </c>
      <c r="HB36" s="71">
        <v>0</v>
      </c>
      <c r="HC36" s="71">
        <v>0</v>
      </c>
      <c r="HD36" s="71">
        <v>0</v>
      </c>
      <c r="HE36" s="71">
        <v>0</v>
      </c>
      <c r="HF36" s="71">
        <v>0</v>
      </c>
      <c r="HG36" s="71">
        <v>0</v>
      </c>
      <c r="HH36" s="71">
        <v>0</v>
      </c>
      <c r="HI36" s="71">
        <v>0</v>
      </c>
      <c r="HJ36" s="71">
        <v>0</v>
      </c>
      <c r="HK36" s="71">
        <v>0</v>
      </c>
      <c r="HL36" s="71">
        <v>0</v>
      </c>
      <c r="HM36" s="71">
        <v>0</v>
      </c>
      <c r="HN36" s="71">
        <v>0</v>
      </c>
      <c r="HO36" s="71">
        <v>0</v>
      </c>
      <c r="HP36" s="71">
        <v>0</v>
      </c>
      <c r="HQ36" s="71">
        <v>0</v>
      </c>
      <c r="HR36" s="71">
        <v>0</v>
      </c>
      <c r="HS36" s="71">
        <v>0</v>
      </c>
      <c r="HT36" s="71">
        <v>0</v>
      </c>
      <c r="HU36" s="71">
        <v>0</v>
      </c>
      <c r="HV36" s="71">
        <v>0</v>
      </c>
      <c r="HW36" s="71">
        <v>0</v>
      </c>
      <c r="HX36" s="71">
        <v>0</v>
      </c>
      <c r="HY36" s="70">
        <v>0</v>
      </c>
      <c r="HZ36" s="71">
        <v>0</v>
      </c>
      <c r="IA36" s="71"/>
      <c r="IB36" s="71"/>
      <c r="IC36" s="71">
        <v>0</v>
      </c>
      <c r="ID36" s="71">
        <v>0</v>
      </c>
      <c r="IE36" s="71">
        <v>0</v>
      </c>
      <c r="IF36" s="71">
        <v>0</v>
      </c>
      <c r="IG36" s="71">
        <v>0</v>
      </c>
      <c r="IH36" s="71">
        <v>0</v>
      </c>
      <c r="II36" s="71">
        <v>39.340000000000003</v>
      </c>
      <c r="IJ36" s="71">
        <v>0</v>
      </c>
      <c r="IK36" s="71">
        <v>0</v>
      </c>
      <c r="IL36" s="71">
        <v>0</v>
      </c>
      <c r="IM36" s="71">
        <v>0</v>
      </c>
      <c r="IN36" s="71">
        <v>37.700000000000003</v>
      </c>
      <c r="IO36" s="71">
        <v>264</v>
      </c>
      <c r="IP36" s="71">
        <v>264</v>
      </c>
      <c r="IQ36" s="71">
        <v>0</v>
      </c>
      <c r="IR36" s="71">
        <v>180.33</v>
      </c>
      <c r="IS36" s="71">
        <v>180.33</v>
      </c>
      <c r="IT36" s="71">
        <v>0</v>
      </c>
      <c r="IU36" s="71">
        <v>19</v>
      </c>
      <c r="IV36" s="71">
        <v>19</v>
      </c>
      <c r="IW36" s="71">
        <v>0</v>
      </c>
      <c r="IX36" s="71">
        <v>480</v>
      </c>
      <c r="IY36" s="71">
        <v>480</v>
      </c>
      <c r="IZ36" s="71">
        <v>0</v>
      </c>
      <c r="JA36" s="71">
        <v>0</v>
      </c>
      <c r="JB36" s="71">
        <v>0</v>
      </c>
      <c r="JC36" s="71">
        <v>0</v>
      </c>
      <c r="JD36" s="71">
        <v>0</v>
      </c>
      <c r="JE36" s="71">
        <v>0</v>
      </c>
      <c r="JF36" s="71">
        <v>0</v>
      </c>
      <c r="JG36" s="71">
        <v>0</v>
      </c>
      <c r="JH36" s="71">
        <v>0</v>
      </c>
      <c r="JI36" s="71">
        <v>0</v>
      </c>
      <c r="JJ36" s="71">
        <v>0</v>
      </c>
      <c r="JK36" s="71">
        <v>0</v>
      </c>
      <c r="JL36" s="71">
        <v>0</v>
      </c>
      <c r="JM36" s="66">
        <v>0</v>
      </c>
      <c r="JN36" s="13"/>
      <c r="JO36" s="13"/>
      <c r="JP36" s="13">
        <f t="shared" si="711"/>
        <v>91955.260000000009</v>
      </c>
      <c r="JQ36" s="13">
        <f t="shared" si="712"/>
        <v>90955.8</v>
      </c>
      <c r="JR36" s="13">
        <f t="shared" si="713"/>
        <v>73006.179999999993</v>
      </c>
      <c r="JS36" s="13">
        <f t="shared" si="714"/>
        <v>41000</v>
      </c>
      <c r="JT36" s="13">
        <f t="shared" si="715"/>
        <v>9000</v>
      </c>
      <c r="JU36" s="13">
        <f t="shared" si="716"/>
        <v>7247.98</v>
      </c>
      <c r="JV36" s="13">
        <f t="shared" si="717"/>
        <v>1022.95</v>
      </c>
      <c r="JW36" s="13">
        <f t="shared" si="718"/>
        <v>1200</v>
      </c>
      <c r="JX36" s="13">
        <f t="shared" si="719"/>
        <v>1010.98</v>
      </c>
      <c r="JY36" s="13">
        <f t="shared" si="720"/>
        <v>1300</v>
      </c>
      <c r="JZ36" s="13">
        <f t="shared" si="721"/>
        <v>1300</v>
      </c>
      <c r="KA36" s="13">
        <f t="shared" si="722"/>
        <v>681.05000000000007</v>
      </c>
      <c r="KB36" s="13">
        <f t="shared" si="723"/>
        <v>1200</v>
      </c>
      <c r="KC36" s="13">
        <f t="shared" si="724"/>
        <v>1200</v>
      </c>
      <c r="KD36" s="13">
        <f t="shared" si="725"/>
        <v>0</v>
      </c>
      <c r="KE36" s="13">
        <f t="shared" si="726"/>
        <v>1000</v>
      </c>
      <c r="KF36" s="13">
        <f t="shared" si="727"/>
        <v>1000</v>
      </c>
      <c r="KG36" s="13">
        <f t="shared" si="728"/>
        <v>0</v>
      </c>
      <c r="KH36" s="13">
        <f t="shared" si="729"/>
        <v>500</v>
      </c>
      <c r="KI36" s="13">
        <f t="shared" si="730"/>
        <v>500</v>
      </c>
      <c r="KJ36" s="13">
        <f t="shared" si="731"/>
        <v>0</v>
      </c>
      <c r="KK36" s="13">
        <f t="shared" si="732"/>
        <v>961</v>
      </c>
      <c r="KL36" s="13">
        <f t="shared" si="733"/>
        <v>961</v>
      </c>
      <c r="KM36" s="13">
        <f t="shared" si="734"/>
        <v>0</v>
      </c>
      <c r="KN36" s="13">
        <f t="shared" si="735"/>
        <v>0</v>
      </c>
      <c r="KO36" s="13">
        <f t="shared" si="736"/>
        <v>0</v>
      </c>
      <c r="KP36" s="13">
        <f t="shared" si="737"/>
        <v>0</v>
      </c>
      <c r="KQ36" s="13">
        <f t="shared" si="738"/>
        <v>0</v>
      </c>
      <c r="KR36" s="13">
        <f t="shared" si="739"/>
        <v>0</v>
      </c>
      <c r="KS36" s="13">
        <f t="shared" si="740"/>
        <v>0</v>
      </c>
      <c r="KT36" s="13">
        <f t="shared" si="741"/>
        <v>0</v>
      </c>
      <c r="KU36" s="13">
        <f t="shared" si="742"/>
        <v>0</v>
      </c>
      <c r="KV36" s="13">
        <f t="shared" si="743"/>
        <v>0</v>
      </c>
      <c r="KW36" s="13">
        <f t="shared" si="744"/>
        <v>0</v>
      </c>
      <c r="KX36" s="13">
        <f t="shared" si="745"/>
        <v>0</v>
      </c>
      <c r="KY36" s="13">
        <f t="shared" si="746"/>
        <v>0</v>
      </c>
      <c r="KZ36" s="13">
        <f t="shared" si="747"/>
        <v>0</v>
      </c>
      <c r="LA36" s="13">
        <f t="shared" si="748"/>
        <v>0</v>
      </c>
      <c r="LB36" s="13">
        <f t="shared" si="749"/>
        <v>0</v>
      </c>
    </row>
    <row r="37" spans="1:314" x14ac:dyDescent="0.25">
      <c r="A37" s="5">
        <v>2120</v>
      </c>
      <c r="B37" s="9" t="s">
        <v>22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64">
        <v>0</v>
      </c>
      <c r="AL37" s="70">
        <v>0</v>
      </c>
      <c r="AM37" s="71">
        <v>0</v>
      </c>
      <c r="AN37" s="71"/>
      <c r="AO37" s="71"/>
      <c r="AP37" s="71">
        <v>1159.43</v>
      </c>
      <c r="AQ37" s="71">
        <v>2645.02</v>
      </c>
      <c r="AR37" s="71">
        <v>6278.73</v>
      </c>
      <c r="AS37" s="71">
        <v>18000</v>
      </c>
      <c r="AT37" s="71">
        <v>18000</v>
      </c>
      <c r="AU37" s="71">
        <v>1045.51</v>
      </c>
      <c r="AV37" s="71">
        <v>15163.93</v>
      </c>
      <c r="AW37" s="71">
        <v>20500</v>
      </c>
      <c r="AX37" s="71">
        <v>21007.38</v>
      </c>
      <c r="AY37" s="71">
        <v>23000</v>
      </c>
      <c r="AZ37" s="71">
        <v>40000</v>
      </c>
      <c r="BA37" s="71">
        <v>40369.85</v>
      </c>
      <c r="BB37" s="71">
        <v>38000</v>
      </c>
      <c r="BC37" s="71">
        <v>38000</v>
      </c>
      <c r="BD37" s="71">
        <v>32799.599999999999</v>
      </c>
      <c r="BE37" s="71">
        <v>32000</v>
      </c>
      <c r="BF37" s="71">
        <v>32000</v>
      </c>
      <c r="BG37" s="71">
        <v>19471.7</v>
      </c>
      <c r="BH37" s="71">
        <v>2500</v>
      </c>
      <c r="BI37" s="71">
        <v>15000</v>
      </c>
      <c r="BJ37" s="71">
        <v>18991.21</v>
      </c>
      <c r="BK37" s="71">
        <v>25000</v>
      </c>
      <c r="BL37" s="71">
        <v>40000</v>
      </c>
      <c r="BM37" s="71">
        <v>19044.080000000002</v>
      </c>
      <c r="BN37" s="71">
        <v>22000</v>
      </c>
      <c r="BO37" s="71">
        <v>22000</v>
      </c>
      <c r="BP37" s="71">
        <v>18933.8</v>
      </c>
      <c r="BQ37" s="71">
        <v>20000</v>
      </c>
      <c r="BR37" s="71">
        <v>20000</v>
      </c>
      <c r="BS37" s="71">
        <v>19509.89</v>
      </c>
      <c r="BT37" s="71">
        <v>20000</v>
      </c>
      <c r="BU37" s="71">
        <v>20000</v>
      </c>
      <c r="BV37" s="71">
        <v>14994.25</v>
      </c>
      <c r="BW37" s="71">
        <v>20000</v>
      </c>
      <c r="BX37" s="71">
        <v>20000</v>
      </c>
      <c r="BY37" s="70">
        <v>14463.65</v>
      </c>
      <c r="BZ37" s="71">
        <v>20000</v>
      </c>
      <c r="CA37" s="71"/>
      <c r="CB37" s="71"/>
      <c r="CC37" s="71">
        <v>355.6</v>
      </c>
      <c r="CD37" s="71">
        <v>355.6</v>
      </c>
      <c r="CE37" s="71">
        <v>2777.34</v>
      </c>
      <c r="CF37" s="71">
        <v>17800</v>
      </c>
      <c r="CG37" s="71">
        <v>20800</v>
      </c>
      <c r="CH37" s="71">
        <v>3366.53</v>
      </c>
      <c r="CI37" s="71">
        <v>18770.490000000002</v>
      </c>
      <c r="CJ37" s="71">
        <v>6500</v>
      </c>
      <c r="CK37" s="71">
        <v>7308.42</v>
      </c>
      <c r="CL37" s="71">
        <v>20700</v>
      </c>
      <c r="CM37" s="71">
        <v>20700</v>
      </c>
      <c r="CN37" s="71">
        <v>16392.099999999999</v>
      </c>
      <c r="CO37" s="71">
        <v>16000</v>
      </c>
      <c r="CP37" s="71">
        <v>16000</v>
      </c>
      <c r="CQ37" s="71">
        <v>9199.7199999999993</v>
      </c>
      <c r="CR37" s="71">
        <v>12450</v>
      </c>
      <c r="CS37" s="71">
        <v>7450</v>
      </c>
      <c r="CT37" s="71">
        <v>700.25</v>
      </c>
      <c r="CU37" s="71">
        <v>6450</v>
      </c>
      <c r="CV37" s="71">
        <v>6450</v>
      </c>
      <c r="CW37" s="71">
        <v>5544.27</v>
      </c>
      <c r="CX37" s="71">
        <v>6450</v>
      </c>
      <c r="CY37" s="71">
        <v>13450</v>
      </c>
      <c r="CZ37" s="71">
        <v>13778.88</v>
      </c>
      <c r="DA37" s="71">
        <v>15250</v>
      </c>
      <c r="DB37" s="71">
        <v>15250</v>
      </c>
      <c r="DC37" s="71">
        <v>15476.05</v>
      </c>
      <c r="DD37" s="71">
        <v>15450</v>
      </c>
      <c r="DE37" s="71">
        <v>15450</v>
      </c>
      <c r="DF37" s="71">
        <v>16675.09</v>
      </c>
      <c r="DG37" s="71">
        <v>15450</v>
      </c>
      <c r="DH37" s="71">
        <v>15450</v>
      </c>
      <c r="DI37" s="71">
        <v>11460.86</v>
      </c>
      <c r="DJ37" s="71">
        <v>15450</v>
      </c>
      <c r="DK37" s="71">
        <v>15450</v>
      </c>
      <c r="DL37" s="70">
        <v>9731.06</v>
      </c>
      <c r="DM37" s="71">
        <v>15350</v>
      </c>
      <c r="DN37" s="71"/>
      <c r="DO37" s="71"/>
      <c r="DP37" s="71">
        <v>0</v>
      </c>
      <c r="DQ37" s="71">
        <v>0</v>
      </c>
      <c r="DR37" s="71">
        <v>0</v>
      </c>
      <c r="DS37" s="71">
        <v>0</v>
      </c>
      <c r="DT37" s="71">
        <v>0</v>
      </c>
      <c r="DU37" s="71">
        <v>0</v>
      </c>
      <c r="DV37" s="71">
        <v>0</v>
      </c>
      <c r="DW37" s="71">
        <v>0</v>
      </c>
      <c r="DX37" s="71">
        <v>0</v>
      </c>
      <c r="DY37" s="71">
        <v>0</v>
      </c>
      <c r="DZ37" s="71">
        <v>0</v>
      </c>
      <c r="EA37" s="71">
        <v>0</v>
      </c>
      <c r="EB37" s="71">
        <v>0</v>
      </c>
      <c r="EC37" s="71">
        <v>0</v>
      </c>
      <c r="ED37" s="71">
        <v>0</v>
      </c>
      <c r="EE37" s="71">
        <v>0</v>
      </c>
      <c r="EF37" s="71">
        <v>0</v>
      </c>
      <c r="EG37" s="71">
        <v>0</v>
      </c>
      <c r="EH37" s="71">
        <v>0</v>
      </c>
      <c r="EI37" s="71">
        <v>0</v>
      </c>
      <c r="EJ37" s="71">
        <v>0</v>
      </c>
      <c r="EK37" s="71">
        <v>0</v>
      </c>
      <c r="EL37" s="71">
        <v>0</v>
      </c>
      <c r="EM37" s="71">
        <v>0</v>
      </c>
      <c r="EN37" s="71">
        <v>0</v>
      </c>
      <c r="EO37" s="71">
        <v>0</v>
      </c>
      <c r="EP37" s="71">
        <v>0</v>
      </c>
      <c r="EQ37" s="71">
        <v>0</v>
      </c>
      <c r="ER37" s="71">
        <v>0</v>
      </c>
      <c r="ES37" s="71">
        <v>0</v>
      </c>
      <c r="ET37" s="71">
        <v>0</v>
      </c>
      <c r="EU37" s="71">
        <v>0</v>
      </c>
      <c r="EV37" s="71">
        <v>0</v>
      </c>
      <c r="EW37" s="71">
        <v>0</v>
      </c>
      <c r="EX37" s="71">
        <v>0</v>
      </c>
      <c r="EY37" s="70">
        <v>0</v>
      </c>
      <c r="EZ37" s="71">
        <v>0</v>
      </c>
      <c r="FA37" s="71"/>
      <c r="FB37" s="71"/>
      <c r="FC37" s="71">
        <v>5650</v>
      </c>
      <c r="FD37" s="71">
        <v>5650</v>
      </c>
      <c r="FE37" s="71">
        <v>700</v>
      </c>
      <c r="FF37" s="71">
        <v>100</v>
      </c>
      <c r="FG37" s="71">
        <v>0</v>
      </c>
      <c r="FH37" s="71">
        <v>0</v>
      </c>
      <c r="FI37" s="71">
        <v>0</v>
      </c>
      <c r="FJ37" s="71">
        <v>0</v>
      </c>
      <c r="FK37" s="71">
        <v>0</v>
      </c>
      <c r="FL37" s="71">
        <v>0</v>
      </c>
      <c r="FM37" s="71">
        <v>0</v>
      </c>
      <c r="FN37" s="71">
        <v>0</v>
      </c>
      <c r="FO37" s="71">
        <v>0</v>
      </c>
      <c r="FP37" s="71">
        <v>0</v>
      </c>
      <c r="FQ37" s="71">
        <v>0</v>
      </c>
      <c r="FR37" s="71">
        <v>0</v>
      </c>
      <c r="FS37" s="71">
        <v>0</v>
      </c>
      <c r="FT37" s="71">
        <v>0</v>
      </c>
      <c r="FU37" s="71">
        <v>0</v>
      </c>
      <c r="FV37" s="71">
        <v>0</v>
      </c>
      <c r="FW37" s="71">
        <v>0</v>
      </c>
      <c r="FX37" s="71">
        <v>0</v>
      </c>
      <c r="FY37" s="71">
        <v>0</v>
      </c>
      <c r="FZ37" s="71">
        <v>0</v>
      </c>
      <c r="GA37" s="71">
        <v>0</v>
      </c>
      <c r="GB37" s="71">
        <v>0</v>
      </c>
      <c r="GC37" s="71">
        <v>0</v>
      </c>
      <c r="GD37" s="71">
        <v>0</v>
      </c>
      <c r="GE37" s="71">
        <v>0</v>
      </c>
      <c r="GF37" s="71">
        <v>0</v>
      </c>
      <c r="GG37" s="71">
        <v>0</v>
      </c>
      <c r="GH37" s="71">
        <v>0</v>
      </c>
      <c r="GI37" s="71">
        <v>0</v>
      </c>
      <c r="GJ37" s="71">
        <v>0</v>
      </c>
      <c r="GK37" s="71">
        <v>0</v>
      </c>
      <c r="GL37" s="70">
        <v>0</v>
      </c>
      <c r="GM37" s="71">
        <v>0</v>
      </c>
      <c r="GN37" s="71"/>
      <c r="GO37" s="71"/>
      <c r="GP37" s="71">
        <v>119647.29</v>
      </c>
      <c r="GQ37" s="71">
        <v>119647.29</v>
      </c>
      <c r="GR37" s="71">
        <v>60260.51</v>
      </c>
      <c r="GS37" s="71">
        <v>99000</v>
      </c>
      <c r="GT37" s="71">
        <v>99000</v>
      </c>
      <c r="GU37" s="71">
        <v>42013.59</v>
      </c>
      <c r="GV37" s="71">
        <v>90983.61</v>
      </c>
      <c r="GW37" s="71">
        <v>74983.61</v>
      </c>
      <c r="GX37" s="71">
        <v>23621.99</v>
      </c>
      <c r="GY37" s="71">
        <v>74000</v>
      </c>
      <c r="GZ37" s="71">
        <v>90000</v>
      </c>
      <c r="HA37" s="71">
        <v>85962.03</v>
      </c>
      <c r="HB37" s="71">
        <v>90000</v>
      </c>
      <c r="HC37" s="71">
        <v>90000</v>
      </c>
      <c r="HD37" s="71">
        <v>35227.96</v>
      </c>
      <c r="HE37" s="71">
        <v>66000</v>
      </c>
      <c r="HF37" s="71">
        <v>66000</v>
      </c>
      <c r="HG37" s="71">
        <v>65286.98</v>
      </c>
      <c r="HH37" s="71">
        <v>70566</v>
      </c>
      <c r="HI37" s="71">
        <v>70566</v>
      </c>
      <c r="HJ37" s="71">
        <v>65423.98</v>
      </c>
      <c r="HK37" s="71">
        <v>69500</v>
      </c>
      <c r="HL37" s="71">
        <v>69500</v>
      </c>
      <c r="HM37" s="71">
        <v>59728.06</v>
      </c>
      <c r="HN37" s="71">
        <v>49650</v>
      </c>
      <c r="HO37" s="71">
        <v>72000</v>
      </c>
      <c r="HP37" s="71">
        <v>80625.39</v>
      </c>
      <c r="HQ37" s="71">
        <v>34100</v>
      </c>
      <c r="HR37" s="71">
        <v>60000</v>
      </c>
      <c r="HS37" s="71">
        <v>105225.82</v>
      </c>
      <c r="HT37" s="71">
        <v>34300</v>
      </c>
      <c r="HU37" s="71">
        <v>61000</v>
      </c>
      <c r="HV37" s="71">
        <v>66604.25</v>
      </c>
      <c r="HW37" s="71">
        <v>57800</v>
      </c>
      <c r="HX37" s="71">
        <v>57800</v>
      </c>
      <c r="HY37" s="70">
        <v>54689.8</v>
      </c>
      <c r="HZ37" s="71">
        <v>51800</v>
      </c>
      <c r="IA37" s="71"/>
      <c r="IB37" s="71"/>
      <c r="IC37" s="71">
        <v>0</v>
      </c>
      <c r="ID37" s="71">
        <v>0</v>
      </c>
      <c r="IE37" s="71">
        <v>0</v>
      </c>
      <c r="IF37" s="71">
        <v>0</v>
      </c>
      <c r="IG37" s="71">
        <v>200</v>
      </c>
      <c r="IH37" s="71">
        <v>2621.11</v>
      </c>
      <c r="II37" s="71">
        <v>27481.97</v>
      </c>
      <c r="IJ37" s="71">
        <v>3000</v>
      </c>
      <c r="IK37" s="71">
        <v>368.01</v>
      </c>
      <c r="IL37" s="71">
        <v>3000</v>
      </c>
      <c r="IM37" s="71">
        <v>3000</v>
      </c>
      <c r="IN37" s="71">
        <v>6368.5</v>
      </c>
      <c r="IO37" s="71">
        <v>0</v>
      </c>
      <c r="IP37" s="71">
        <v>293.17</v>
      </c>
      <c r="IQ37" s="71">
        <v>293.17</v>
      </c>
      <c r="IR37" s="71">
        <v>0</v>
      </c>
      <c r="IS37" s="71">
        <v>23199</v>
      </c>
      <c r="IT37" s="71">
        <v>7601.88</v>
      </c>
      <c r="IU37" s="71">
        <v>7494</v>
      </c>
      <c r="IV37" s="71">
        <v>7494</v>
      </c>
      <c r="IW37" s="71">
        <v>4397.18</v>
      </c>
      <c r="IX37" s="71">
        <v>7300</v>
      </c>
      <c r="IY37" s="71">
        <v>7300</v>
      </c>
      <c r="IZ37" s="71">
        <v>10168.450000000001</v>
      </c>
      <c r="JA37" s="71">
        <v>0</v>
      </c>
      <c r="JB37" s="71">
        <v>0</v>
      </c>
      <c r="JC37" s="71">
        <v>2887.2</v>
      </c>
      <c r="JD37" s="71">
        <v>0</v>
      </c>
      <c r="JE37" s="71">
        <v>0</v>
      </c>
      <c r="JF37" s="71">
        <v>2869.43</v>
      </c>
      <c r="JG37" s="71">
        <v>0</v>
      </c>
      <c r="JH37" s="71">
        <v>0</v>
      </c>
      <c r="JI37" s="71">
        <v>0</v>
      </c>
      <c r="JJ37" s="71">
        <v>0</v>
      </c>
      <c r="JK37" s="71">
        <v>0</v>
      </c>
      <c r="JL37" s="71">
        <v>0</v>
      </c>
      <c r="JM37" s="66">
        <v>0</v>
      </c>
      <c r="JN37" s="13"/>
      <c r="JO37" s="13"/>
      <c r="JP37" s="13">
        <f t="shared" si="711"/>
        <v>126812.31999999999</v>
      </c>
      <c r="JQ37" s="13">
        <f t="shared" si="712"/>
        <v>128297.90999999999</v>
      </c>
      <c r="JR37" s="13">
        <f t="shared" si="713"/>
        <v>70016.58</v>
      </c>
      <c r="JS37" s="13">
        <f t="shared" si="714"/>
        <v>134900</v>
      </c>
      <c r="JT37" s="13">
        <f t="shared" si="715"/>
        <v>138000</v>
      </c>
      <c r="JU37" s="13">
        <f t="shared" si="716"/>
        <v>49046.74</v>
      </c>
      <c r="JV37" s="13">
        <f t="shared" si="717"/>
        <v>152400</v>
      </c>
      <c r="JW37" s="13">
        <f t="shared" si="718"/>
        <v>104983.61</v>
      </c>
      <c r="JX37" s="13">
        <f t="shared" si="719"/>
        <v>52305.80000000001</v>
      </c>
      <c r="JY37" s="13">
        <f t="shared" si="720"/>
        <v>120700</v>
      </c>
      <c r="JZ37" s="13">
        <f t="shared" si="721"/>
        <v>153700</v>
      </c>
      <c r="KA37" s="13">
        <f t="shared" si="722"/>
        <v>149092.47999999998</v>
      </c>
      <c r="KB37" s="13">
        <f t="shared" si="723"/>
        <v>144000</v>
      </c>
      <c r="KC37" s="13">
        <f t="shared" si="724"/>
        <v>144293.17000000001</v>
      </c>
      <c r="KD37" s="13">
        <f t="shared" si="725"/>
        <v>77520.45</v>
      </c>
      <c r="KE37" s="13">
        <f t="shared" si="726"/>
        <v>110450</v>
      </c>
      <c r="KF37" s="13">
        <f t="shared" si="727"/>
        <v>128649</v>
      </c>
      <c r="KG37" s="13">
        <f t="shared" si="728"/>
        <v>93060.810000000012</v>
      </c>
      <c r="KH37" s="13">
        <f t="shared" si="729"/>
        <v>87010</v>
      </c>
      <c r="KI37" s="13">
        <f t="shared" si="730"/>
        <v>99510</v>
      </c>
      <c r="KJ37" s="13">
        <f t="shared" si="731"/>
        <v>94356.640000000014</v>
      </c>
      <c r="KK37" s="13">
        <f t="shared" si="732"/>
        <v>108250</v>
      </c>
      <c r="KL37" s="13">
        <f t="shared" si="733"/>
        <v>130250</v>
      </c>
      <c r="KM37" s="13">
        <f t="shared" si="734"/>
        <v>102719.46999999999</v>
      </c>
      <c r="KN37" s="13">
        <f t="shared" si="735"/>
        <v>86900</v>
      </c>
      <c r="KO37" s="13">
        <f t="shared" si="736"/>
        <v>109250</v>
      </c>
      <c r="KP37" s="13">
        <f t="shared" si="737"/>
        <v>117922.43999999999</v>
      </c>
      <c r="KQ37" s="13">
        <f t="shared" si="738"/>
        <v>69550</v>
      </c>
      <c r="KR37" s="13">
        <f t="shared" si="739"/>
        <v>95450</v>
      </c>
      <c r="KS37" s="13">
        <f t="shared" si="740"/>
        <v>144280.22999999998</v>
      </c>
      <c r="KT37" s="13">
        <f t="shared" si="741"/>
        <v>69750</v>
      </c>
      <c r="KU37" s="13">
        <f t="shared" si="742"/>
        <v>96450</v>
      </c>
      <c r="KV37" s="13">
        <f t="shared" si="743"/>
        <v>93059.36</v>
      </c>
      <c r="KW37" s="13">
        <f t="shared" si="744"/>
        <v>93250</v>
      </c>
      <c r="KX37" s="13">
        <f t="shared" si="745"/>
        <v>93250</v>
      </c>
      <c r="KY37" s="13">
        <f t="shared" si="746"/>
        <v>78884.510000000009</v>
      </c>
      <c r="KZ37" s="13">
        <f t="shared" si="747"/>
        <v>87150</v>
      </c>
      <c r="LA37" s="13">
        <f t="shared" si="748"/>
        <v>0</v>
      </c>
      <c r="LB37" s="13">
        <f t="shared" si="749"/>
        <v>0</v>
      </c>
    </row>
    <row r="38" spans="1:314" x14ac:dyDescent="0.25">
      <c r="A38" s="5">
        <v>2121</v>
      </c>
      <c r="B38" s="9" t="s">
        <v>23</v>
      </c>
      <c r="C38" s="13">
        <v>1118.32</v>
      </c>
      <c r="D38" s="13">
        <v>1118.32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104.78</v>
      </c>
      <c r="N38" s="13">
        <v>416.91</v>
      </c>
      <c r="O38" s="13">
        <v>400</v>
      </c>
      <c r="P38" s="13">
        <v>2000</v>
      </c>
      <c r="Q38" s="13">
        <v>1561.06</v>
      </c>
      <c r="R38" s="13">
        <v>400</v>
      </c>
      <c r="S38" s="13">
        <v>400</v>
      </c>
      <c r="T38" s="13">
        <v>303.75</v>
      </c>
      <c r="U38" s="13">
        <v>82</v>
      </c>
      <c r="V38" s="13">
        <v>82</v>
      </c>
      <c r="W38" s="13">
        <v>0</v>
      </c>
      <c r="X38" s="13">
        <v>82</v>
      </c>
      <c r="Y38" s="13">
        <v>82</v>
      </c>
      <c r="Z38" s="13">
        <v>0</v>
      </c>
      <c r="AA38" s="13">
        <v>0</v>
      </c>
      <c r="AB38" s="13">
        <v>0</v>
      </c>
      <c r="AC38" s="13">
        <v>0</v>
      </c>
      <c r="AD38" s="13">
        <v>6300</v>
      </c>
      <c r="AE38" s="13">
        <v>300</v>
      </c>
      <c r="AF38" s="13"/>
      <c r="AG38" s="13">
        <v>0</v>
      </c>
      <c r="AH38" s="13">
        <v>0</v>
      </c>
      <c r="AI38" s="13">
        <v>0</v>
      </c>
      <c r="AJ38" s="13">
        <v>0</v>
      </c>
      <c r="AK38" s="64">
        <v>0</v>
      </c>
      <c r="AL38" s="72">
        <v>0</v>
      </c>
      <c r="AM38" s="71">
        <v>0</v>
      </c>
      <c r="AN38" s="71"/>
      <c r="AO38" s="71"/>
      <c r="AP38" s="71">
        <v>631.14</v>
      </c>
      <c r="AQ38" s="71">
        <v>631.14</v>
      </c>
      <c r="AR38" s="71">
        <v>347.9</v>
      </c>
      <c r="AS38" s="71">
        <v>6400</v>
      </c>
      <c r="AT38" s="71">
        <v>6400</v>
      </c>
      <c r="AU38" s="71">
        <v>559.58000000000004</v>
      </c>
      <c r="AV38" s="71">
        <v>6229.51</v>
      </c>
      <c r="AW38" s="71">
        <v>150</v>
      </c>
      <c r="AX38" s="71">
        <v>5062.55</v>
      </c>
      <c r="AY38" s="71">
        <v>3790</v>
      </c>
      <c r="AZ38" s="71">
        <v>3790</v>
      </c>
      <c r="BA38" s="71">
        <v>2332.0500000000002</v>
      </c>
      <c r="BB38" s="71">
        <v>3310</v>
      </c>
      <c r="BC38" s="71">
        <v>3310</v>
      </c>
      <c r="BD38" s="71">
        <v>1167.68</v>
      </c>
      <c r="BE38" s="71">
        <v>5510</v>
      </c>
      <c r="BF38" s="71">
        <v>5510</v>
      </c>
      <c r="BG38" s="71">
        <v>1580.09</v>
      </c>
      <c r="BH38" s="71">
        <v>4352</v>
      </c>
      <c r="BI38" s="71">
        <v>4352</v>
      </c>
      <c r="BJ38" s="71">
        <v>5938.68</v>
      </c>
      <c r="BK38" s="71">
        <v>5200</v>
      </c>
      <c r="BL38" s="71">
        <v>6200</v>
      </c>
      <c r="BM38" s="71">
        <v>10159.92</v>
      </c>
      <c r="BN38" s="71">
        <v>13350</v>
      </c>
      <c r="BO38" s="71">
        <v>15000</v>
      </c>
      <c r="BP38" s="71">
        <v>10126.379999999999</v>
      </c>
      <c r="BQ38" s="71">
        <v>10500</v>
      </c>
      <c r="BR38" s="71">
        <v>10500</v>
      </c>
      <c r="BS38" s="71">
        <v>11303.83</v>
      </c>
      <c r="BT38" s="71">
        <v>14650</v>
      </c>
      <c r="BU38" s="71">
        <v>14650</v>
      </c>
      <c r="BV38" s="71">
        <v>5156.1000000000004</v>
      </c>
      <c r="BW38" s="71">
        <v>14150</v>
      </c>
      <c r="BX38" s="71">
        <v>14150</v>
      </c>
      <c r="BY38" s="72">
        <v>4894.1099999999997</v>
      </c>
      <c r="BZ38" s="71">
        <v>10100</v>
      </c>
      <c r="CA38" s="71"/>
      <c r="CB38" s="71"/>
      <c r="CC38" s="71">
        <v>1520.37</v>
      </c>
      <c r="CD38" s="71">
        <v>1520.37</v>
      </c>
      <c r="CE38" s="71">
        <v>1188.04</v>
      </c>
      <c r="CF38" s="71">
        <v>3200</v>
      </c>
      <c r="CG38" s="71">
        <v>3700</v>
      </c>
      <c r="CH38" s="71">
        <v>973.8</v>
      </c>
      <c r="CI38" s="71">
        <v>3360.66</v>
      </c>
      <c r="CJ38" s="71">
        <v>1100</v>
      </c>
      <c r="CK38" s="71">
        <v>1008</v>
      </c>
      <c r="CL38" s="71">
        <v>3200</v>
      </c>
      <c r="CM38" s="71">
        <v>3200</v>
      </c>
      <c r="CN38" s="71">
        <v>1643.77</v>
      </c>
      <c r="CO38" s="71">
        <v>1315</v>
      </c>
      <c r="CP38" s="71">
        <v>1315</v>
      </c>
      <c r="CQ38" s="71">
        <v>862.04</v>
      </c>
      <c r="CR38" s="71">
        <v>844.26</v>
      </c>
      <c r="CS38" s="71">
        <v>844.26</v>
      </c>
      <c r="CT38" s="71">
        <v>1008.58</v>
      </c>
      <c r="CU38" s="71">
        <v>1721</v>
      </c>
      <c r="CV38" s="71">
        <v>1721</v>
      </c>
      <c r="CW38" s="71">
        <v>1107.3599999999999</v>
      </c>
      <c r="CX38" s="71">
        <v>2500</v>
      </c>
      <c r="CY38" s="71">
        <v>2500</v>
      </c>
      <c r="CZ38" s="71">
        <v>985.29</v>
      </c>
      <c r="DA38" s="71">
        <v>3600</v>
      </c>
      <c r="DB38" s="71">
        <v>3600</v>
      </c>
      <c r="DC38" s="71">
        <v>1020.99</v>
      </c>
      <c r="DD38" s="71">
        <v>1500</v>
      </c>
      <c r="DE38" s="71">
        <v>1500</v>
      </c>
      <c r="DF38" s="71">
        <v>1315.85</v>
      </c>
      <c r="DG38" s="71">
        <v>1575</v>
      </c>
      <c r="DH38" s="71">
        <v>1575</v>
      </c>
      <c r="DI38" s="71">
        <v>893.85</v>
      </c>
      <c r="DJ38" s="71">
        <v>1586</v>
      </c>
      <c r="DK38" s="71">
        <v>1586</v>
      </c>
      <c r="DL38" s="72">
        <v>840.54</v>
      </c>
      <c r="DM38" s="71">
        <v>1145</v>
      </c>
      <c r="DN38" s="71"/>
      <c r="DO38" s="71"/>
      <c r="DP38" s="71">
        <v>16.61</v>
      </c>
      <c r="DQ38" s="71">
        <v>16.61</v>
      </c>
      <c r="DR38" s="71">
        <v>0</v>
      </c>
      <c r="DS38" s="71">
        <v>0</v>
      </c>
      <c r="DT38" s="71">
        <v>0</v>
      </c>
      <c r="DU38" s="71">
        <v>0</v>
      </c>
      <c r="DV38" s="71">
        <v>0</v>
      </c>
      <c r="DW38" s="71">
        <v>0</v>
      </c>
      <c r="DX38" s="71">
        <v>0</v>
      </c>
      <c r="DY38" s="71">
        <v>0</v>
      </c>
      <c r="DZ38" s="71">
        <v>0</v>
      </c>
      <c r="EA38" s="71">
        <v>0</v>
      </c>
      <c r="EB38" s="71">
        <v>0</v>
      </c>
      <c r="EC38" s="71">
        <v>0</v>
      </c>
      <c r="ED38" s="71">
        <v>0</v>
      </c>
      <c r="EE38" s="71">
        <v>0</v>
      </c>
      <c r="EF38" s="71">
        <v>0</v>
      </c>
      <c r="EG38" s="71">
        <v>0</v>
      </c>
      <c r="EH38" s="71">
        <v>0</v>
      </c>
      <c r="EI38" s="71">
        <v>0</v>
      </c>
      <c r="EJ38" s="71">
        <v>0</v>
      </c>
      <c r="EK38" s="71">
        <v>0</v>
      </c>
      <c r="EL38" s="71">
        <v>1500</v>
      </c>
      <c r="EM38" s="71">
        <v>1350.61</v>
      </c>
      <c r="EN38" s="71">
        <v>0</v>
      </c>
      <c r="EO38" s="71">
        <v>0</v>
      </c>
      <c r="EP38" s="71">
        <v>0</v>
      </c>
      <c r="EQ38" s="71">
        <v>0</v>
      </c>
      <c r="ER38" s="71">
        <v>0</v>
      </c>
      <c r="ES38" s="71">
        <v>0</v>
      </c>
      <c r="ET38" s="71">
        <v>0</v>
      </c>
      <c r="EU38" s="71">
        <v>0</v>
      </c>
      <c r="EV38" s="71">
        <v>12.3</v>
      </c>
      <c r="EW38" s="71">
        <v>0</v>
      </c>
      <c r="EX38" s="71">
        <v>0</v>
      </c>
      <c r="EY38" s="72">
        <v>179.96</v>
      </c>
      <c r="EZ38" s="71">
        <v>0</v>
      </c>
      <c r="FA38" s="71"/>
      <c r="FB38" s="71"/>
      <c r="FC38" s="71">
        <v>65564.58</v>
      </c>
      <c r="FD38" s="71">
        <v>65564.58</v>
      </c>
      <c r="FE38" s="71">
        <v>28102.12</v>
      </c>
      <c r="FF38" s="71">
        <v>12500</v>
      </c>
      <c r="FG38" s="71">
        <v>2500</v>
      </c>
      <c r="FH38" s="71">
        <v>1516.48</v>
      </c>
      <c r="FI38" s="71">
        <v>6680.33</v>
      </c>
      <c r="FJ38" s="71">
        <v>4100</v>
      </c>
      <c r="FK38" s="71">
        <v>3544.3</v>
      </c>
      <c r="FL38" s="71">
        <v>5300</v>
      </c>
      <c r="FM38" s="71">
        <v>5300</v>
      </c>
      <c r="FN38" s="71">
        <v>4250.46</v>
      </c>
      <c r="FO38" s="71">
        <v>6720</v>
      </c>
      <c r="FP38" s="71">
        <v>6720</v>
      </c>
      <c r="FQ38" s="71">
        <v>1328.3</v>
      </c>
      <c r="FR38" s="71">
        <v>5320</v>
      </c>
      <c r="FS38" s="71">
        <v>5320</v>
      </c>
      <c r="FT38" s="71">
        <v>721.92</v>
      </c>
      <c r="FU38" s="71">
        <v>4541</v>
      </c>
      <c r="FV38" s="71">
        <v>4541</v>
      </c>
      <c r="FW38" s="71">
        <v>1125.03</v>
      </c>
      <c r="FX38" s="71">
        <v>4700</v>
      </c>
      <c r="FY38" s="71">
        <v>2700</v>
      </c>
      <c r="FZ38" s="71">
        <v>1007.44</v>
      </c>
      <c r="GA38" s="71">
        <v>2650</v>
      </c>
      <c r="GB38" s="71">
        <v>2650</v>
      </c>
      <c r="GC38" s="71">
        <v>407.3</v>
      </c>
      <c r="GD38" s="71">
        <v>1650</v>
      </c>
      <c r="GE38" s="71">
        <v>1650</v>
      </c>
      <c r="GF38" s="71">
        <v>860.99</v>
      </c>
      <c r="GG38" s="71">
        <v>2100</v>
      </c>
      <c r="GH38" s="71">
        <v>2100</v>
      </c>
      <c r="GI38" s="71">
        <v>1090.8900000000001</v>
      </c>
      <c r="GJ38" s="71">
        <v>1800</v>
      </c>
      <c r="GK38" s="71">
        <v>1800</v>
      </c>
      <c r="GL38" s="72">
        <v>1178.08</v>
      </c>
      <c r="GM38" s="71">
        <v>1330</v>
      </c>
      <c r="GN38" s="71"/>
      <c r="GO38" s="71"/>
      <c r="GP38" s="71">
        <v>485.86</v>
      </c>
      <c r="GQ38" s="71">
        <v>485.86</v>
      </c>
      <c r="GR38" s="71">
        <v>0</v>
      </c>
      <c r="GS38" s="71">
        <v>0</v>
      </c>
      <c r="GT38" s="71">
        <v>0</v>
      </c>
      <c r="GU38" s="71">
        <v>0</v>
      </c>
      <c r="GV38" s="71">
        <v>0</v>
      </c>
      <c r="GW38" s="71">
        <v>0</v>
      </c>
      <c r="GX38" s="71">
        <v>0</v>
      </c>
      <c r="GY38" s="71">
        <v>0</v>
      </c>
      <c r="GZ38" s="71">
        <v>0</v>
      </c>
      <c r="HA38" s="71">
        <v>0</v>
      </c>
      <c r="HB38" s="71">
        <v>0</v>
      </c>
      <c r="HC38" s="71">
        <v>0</v>
      </c>
      <c r="HD38" s="71">
        <v>0</v>
      </c>
      <c r="HE38" s="71">
        <v>210</v>
      </c>
      <c r="HF38" s="71">
        <v>210</v>
      </c>
      <c r="HG38" s="71">
        <v>0</v>
      </c>
      <c r="HH38" s="71">
        <v>210</v>
      </c>
      <c r="HI38" s="71">
        <v>210</v>
      </c>
      <c r="HJ38" s="71">
        <v>0</v>
      </c>
      <c r="HK38" s="71">
        <v>200</v>
      </c>
      <c r="HL38" s="71">
        <v>200</v>
      </c>
      <c r="HM38" s="71">
        <v>19.510000000000002</v>
      </c>
      <c r="HN38" s="71">
        <v>0</v>
      </c>
      <c r="HO38" s="71">
        <v>0</v>
      </c>
      <c r="HP38" s="71">
        <v>2.06</v>
      </c>
      <c r="HQ38" s="71">
        <v>0</v>
      </c>
      <c r="HR38" s="71">
        <v>50</v>
      </c>
      <c r="HS38" s="71">
        <v>19.8</v>
      </c>
      <c r="HT38" s="71">
        <v>10</v>
      </c>
      <c r="HU38" s="71">
        <v>10</v>
      </c>
      <c r="HV38" s="71">
        <v>12.36</v>
      </c>
      <c r="HW38" s="71">
        <v>20</v>
      </c>
      <c r="HX38" s="71">
        <v>20</v>
      </c>
      <c r="HY38" s="72">
        <v>15.49</v>
      </c>
      <c r="HZ38" s="71">
        <v>20</v>
      </c>
      <c r="IA38" s="71"/>
      <c r="IB38" s="71"/>
      <c r="IC38" s="71">
        <v>0</v>
      </c>
      <c r="ID38" s="71">
        <v>984.84</v>
      </c>
      <c r="IE38" s="71">
        <v>1969.22</v>
      </c>
      <c r="IF38" s="71">
        <v>4000</v>
      </c>
      <c r="IG38" s="71">
        <v>350</v>
      </c>
      <c r="IH38" s="71">
        <v>391.39</v>
      </c>
      <c r="II38" s="71">
        <v>2579.5100000000002</v>
      </c>
      <c r="IJ38" s="71">
        <v>240</v>
      </c>
      <c r="IK38" s="71">
        <v>240.22</v>
      </c>
      <c r="IL38" s="71">
        <v>410</v>
      </c>
      <c r="IM38" s="71">
        <v>410</v>
      </c>
      <c r="IN38" s="71">
        <v>2752.51</v>
      </c>
      <c r="IO38" s="71">
        <v>185</v>
      </c>
      <c r="IP38" s="71">
        <v>400</v>
      </c>
      <c r="IQ38" s="71">
        <v>592.92999999999995</v>
      </c>
      <c r="IR38" s="71">
        <v>1405.74</v>
      </c>
      <c r="IS38" s="71">
        <v>2703</v>
      </c>
      <c r="IT38" s="71">
        <v>837.51</v>
      </c>
      <c r="IU38" s="71">
        <v>2353</v>
      </c>
      <c r="IV38" s="71">
        <v>2353</v>
      </c>
      <c r="IW38" s="71">
        <v>1032.1099999999999</v>
      </c>
      <c r="IX38" s="71">
        <v>4700</v>
      </c>
      <c r="IY38" s="71">
        <v>4700</v>
      </c>
      <c r="IZ38" s="71">
        <v>3240.67</v>
      </c>
      <c r="JA38" s="71">
        <v>0</v>
      </c>
      <c r="JB38" s="71">
        <v>0</v>
      </c>
      <c r="JC38" s="71">
        <v>0</v>
      </c>
      <c r="JD38" s="71">
        <v>0</v>
      </c>
      <c r="JE38" s="71">
        <v>0</v>
      </c>
      <c r="JF38" s="71">
        <v>0</v>
      </c>
      <c r="JG38" s="71">
        <v>0</v>
      </c>
      <c r="JH38" s="71">
        <v>0</v>
      </c>
      <c r="JI38" s="71"/>
      <c r="JJ38" s="71">
        <v>0</v>
      </c>
      <c r="JK38" s="71">
        <v>0</v>
      </c>
      <c r="JL38" s="71">
        <v>0</v>
      </c>
      <c r="JM38" s="66">
        <v>0</v>
      </c>
      <c r="JN38" s="13"/>
      <c r="JO38" s="13"/>
      <c r="JP38" s="13">
        <f t="shared" si="711"/>
        <v>69336.88</v>
      </c>
      <c r="JQ38" s="13">
        <f t="shared" si="712"/>
        <v>70321.72</v>
      </c>
      <c r="JR38" s="13">
        <f t="shared" si="713"/>
        <v>31607.279999999999</v>
      </c>
      <c r="JS38" s="13">
        <f t="shared" si="714"/>
        <v>26100</v>
      </c>
      <c r="JT38" s="13">
        <f t="shared" si="715"/>
        <v>12950</v>
      </c>
      <c r="JU38" s="13">
        <f t="shared" si="716"/>
        <v>3441.25</v>
      </c>
      <c r="JV38" s="13">
        <f t="shared" si="717"/>
        <v>18850.010000000002</v>
      </c>
      <c r="JW38" s="13">
        <f t="shared" si="718"/>
        <v>5590</v>
      </c>
      <c r="JX38" s="13">
        <f t="shared" si="719"/>
        <v>9855.07</v>
      </c>
      <c r="JY38" s="13">
        <f t="shared" si="720"/>
        <v>12700</v>
      </c>
      <c r="JZ38" s="13">
        <f t="shared" si="721"/>
        <v>12804.78</v>
      </c>
      <c r="KA38" s="13">
        <f t="shared" si="722"/>
        <v>11395.699999999999</v>
      </c>
      <c r="KB38" s="13">
        <f t="shared" si="723"/>
        <v>11930</v>
      </c>
      <c r="KC38" s="13">
        <f t="shared" si="724"/>
        <v>13745</v>
      </c>
      <c r="KD38" s="13">
        <f t="shared" si="725"/>
        <v>5512.01</v>
      </c>
      <c r="KE38" s="13">
        <f t="shared" si="726"/>
        <v>13690</v>
      </c>
      <c r="KF38" s="13">
        <f t="shared" si="727"/>
        <v>14987.26</v>
      </c>
      <c r="KG38" s="13">
        <f t="shared" si="728"/>
        <v>4451.8500000000004</v>
      </c>
      <c r="KH38" s="13">
        <f t="shared" si="729"/>
        <v>13259</v>
      </c>
      <c r="KI38" s="13">
        <f t="shared" si="730"/>
        <v>13259</v>
      </c>
      <c r="KJ38" s="13">
        <f t="shared" si="731"/>
        <v>9203.18</v>
      </c>
      <c r="KK38" s="13">
        <f t="shared" si="732"/>
        <v>17382</v>
      </c>
      <c r="KL38" s="13">
        <f t="shared" si="733"/>
        <v>17882</v>
      </c>
      <c r="KM38" s="13">
        <f t="shared" si="734"/>
        <v>16763.440000000002</v>
      </c>
      <c r="KN38" s="13">
        <f t="shared" si="735"/>
        <v>19600</v>
      </c>
      <c r="KO38" s="13">
        <f t="shared" si="736"/>
        <v>21250</v>
      </c>
      <c r="KP38" s="13">
        <f t="shared" si="737"/>
        <v>11556.729999999998</v>
      </c>
      <c r="KQ38" s="13">
        <f t="shared" si="738"/>
        <v>19950</v>
      </c>
      <c r="KR38" s="13">
        <f t="shared" si="739"/>
        <v>14000</v>
      </c>
      <c r="KS38" s="13">
        <f t="shared" si="740"/>
        <v>13500.47</v>
      </c>
      <c r="KT38" s="13">
        <f t="shared" si="741"/>
        <v>18335</v>
      </c>
      <c r="KU38" s="13">
        <f t="shared" si="742"/>
        <v>18335</v>
      </c>
      <c r="KV38" s="13">
        <f t="shared" si="743"/>
        <v>7165.5000000000009</v>
      </c>
      <c r="KW38" s="13">
        <f t="shared" si="744"/>
        <v>17556</v>
      </c>
      <c r="KX38" s="13">
        <f t="shared" si="745"/>
        <v>17556</v>
      </c>
      <c r="KY38" s="13">
        <f t="shared" si="746"/>
        <v>7108.1799999999994</v>
      </c>
      <c r="KZ38" s="13">
        <f t="shared" si="747"/>
        <v>12595</v>
      </c>
      <c r="LA38" s="13">
        <f t="shared" si="748"/>
        <v>0</v>
      </c>
      <c r="LB38" s="13">
        <f t="shared" si="749"/>
        <v>0</v>
      </c>
    </row>
    <row r="39" spans="1:314" x14ac:dyDescent="0.25">
      <c r="A39" s="5">
        <v>2122</v>
      </c>
      <c r="B39" s="9" t="s">
        <v>24</v>
      </c>
      <c r="C39" s="13">
        <v>1953.72</v>
      </c>
      <c r="D39" s="13">
        <v>1953.72</v>
      </c>
      <c r="E39" s="13">
        <v>1894.32</v>
      </c>
      <c r="F39" s="13">
        <v>3330</v>
      </c>
      <c r="G39" s="13">
        <v>3330</v>
      </c>
      <c r="H39" s="13">
        <v>2920.08</v>
      </c>
      <c r="I39" s="13">
        <v>2397.54</v>
      </c>
      <c r="J39" s="13">
        <v>3473.6</v>
      </c>
      <c r="K39" s="13">
        <v>3473.6</v>
      </c>
      <c r="L39" s="13">
        <v>3468</v>
      </c>
      <c r="M39" s="13">
        <v>3468</v>
      </c>
      <c r="N39" s="13">
        <v>2841.16</v>
      </c>
      <c r="O39" s="13">
        <v>2970</v>
      </c>
      <c r="P39" s="13">
        <v>2970</v>
      </c>
      <c r="Q39" s="13">
        <v>2815.59</v>
      </c>
      <c r="R39" s="13">
        <v>2970</v>
      </c>
      <c r="S39" s="13">
        <v>2970</v>
      </c>
      <c r="T39" s="13">
        <v>2736.16</v>
      </c>
      <c r="U39" s="13">
        <v>2970</v>
      </c>
      <c r="V39" s="13">
        <v>2970</v>
      </c>
      <c r="W39" s="13">
        <v>4329.83</v>
      </c>
      <c r="X39" s="13">
        <v>2970</v>
      </c>
      <c r="Y39" s="13">
        <v>2970</v>
      </c>
      <c r="Z39" s="13">
        <v>3004.23</v>
      </c>
      <c r="AA39" s="13">
        <v>3400</v>
      </c>
      <c r="AB39" s="13">
        <v>3409.34</v>
      </c>
      <c r="AC39" s="13">
        <v>3409.34</v>
      </c>
      <c r="AD39" s="13">
        <v>3340</v>
      </c>
      <c r="AE39" s="13">
        <v>3340</v>
      </c>
      <c r="AF39" s="13">
        <v>3338.03</v>
      </c>
      <c r="AG39" s="13">
        <v>3420</v>
      </c>
      <c r="AH39" s="13">
        <v>3420</v>
      </c>
      <c r="AI39" s="13">
        <v>834.51</v>
      </c>
      <c r="AJ39" s="13">
        <v>3200</v>
      </c>
      <c r="AK39" s="64">
        <v>3200</v>
      </c>
      <c r="AL39" s="70">
        <v>3541.73</v>
      </c>
      <c r="AM39" s="71">
        <v>3204</v>
      </c>
      <c r="AN39" s="71"/>
      <c r="AO39" s="71"/>
      <c r="AP39" s="71">
        <v>14848.26</v>
      </c>
      <c r="AQ39" s="71">
        <v>14848.26</v>
      </c>
      <c r="AR39" s="71">
        <v>14396.84</v>
      </c>
      <c r="AS39" s="71">
        <v>15540</v>
      </c>
      <c r="AT39" s="71">
        <v>15540</v>
      </c>
      <c r="AU39" s="71">
        <v>13627.02</v>
      </c>
      <c r="AV39" s="71">
        <v>11188.52</v>
      </c>
      <c r="AW39" s="71">
        <v>16210.14</v>
      </c>
      <c r="AX39" s="71">
        <v>16210.14</v>
      </c>
      <c r="AY39" s="71">
        <v>16181</v>
      </c>
      <c r="AZ39" s="71">
        <v>16181</v>
      </c>
      <c r="BA39" s="71">
        <v>13258.74</v>
      </c>
      <c r="BB39" s="71">
        <v>13860</v>
      </c>
      <c r="BC39" s="71">
        <v>13860</v>
      </c>
      <c r="BD39" s="71">
        <v>13139.41</v>
      </c>
      <c r="BE39" s="71">
        <v>13860</v>
      </c>
      <c r="BF39" s="71">
        <v>13860</v>
      </c>
      <c r="BG39" s="71">
        <v>12768.76</v>
      </c>
      <c r="BH39" s="71">
        <v>13860</v>
      </c>
      <c r="BI39" s="71">
        <v>13860</v>
      </c>
      <c r="BJ39" s="71">
        <v>20205.91</v>
      </c>
      <c r="BK39" s="71">
        <v>13860</v>
      </c>
      <c r="BL39" s="71">
        <v>13860</v>
      </c>
      <c r="BM39" s="71">
        <v>12684.52</v>
      </c>
      <c r="BN39" s="71">
        <v>12700</v>
      </c>
      <c r="BO39" s="71">
        <v>12955.43</v>
      </c>
      <c r="BP39" s="71">
        <v>12955.43</v>
      </c>
      <c r="BQ39" s="71">
        <v>12692</v>
      </c>
      <c r="BR39" s="71">
        <v>12692</v>
      </c>
      <c r="BS39" s="71">
        <v>12684.52</v>
      </c>
      <c r="BT39" s="71">
        <v>15580</v>
      </c>
      <c r="BU39" s="71">
        <v>15580</v>
      </c>
      <c r="BV39" s="71">
        <v>3801.64</v>
      </c>
      <c r="BW39" s="71">
        <v>15200</v>
      </c>
      <c r="BX39" s="71">
        <v>15200</v>
      </c>
      <c r="BY39" s="70">
        <v>15583.58</v>
      </c>
      <c r="BZ39" s="71">
        <v>14952</v>
      </c>
      <c r="CA39" s="71"/>
      <c r="CB39" s="71"/>
      <c r="CC39" s="71">
        <v>12440.67</v>
      </c>
      <c r="CD39" s="71">
        <v>13177.14</v>
      </c>
      <c r="CE39" s="71">
        <v>13405.02</v>
      </c>
      <c r="CF39" s="71">
        <v>10620</v>
      </c>
      <c r="CG39" s="71">
        <v>8620</v>
      </c>
      <c r="CH39" s="71">
        <v>8452.49</v>
      </c>
      <c r="CI39" s="71">
        <v>8032.79</v>
      </c>
      <c r="CJ39" s="71">
        <v>10344.049999999999</v>
      </c>
      <c r="CK39" s="71">
        <v>10344.049999999999</v>
      </c>
      <c r="CL39" s="71">
        <v>10333</v>
      </c>
      <c r="CM39" s="71">
        <v>10333</v>
      </c>
      <c r="CN39" s="71">
        <v>8815.31</v>
      </c>
      <c r="CO39" s="71">
        <v>9500</v>
      </c>
      <c r="CP39" s="71">
        <v>9500</v>
      </c>
      <c r="CQ39" s="71">
        <v>8709.57</v>
      </c>
      <c r="CR39" s="71">
        <v>9247.08</v>
      </c>
      <c r="CS39" s="71">
        <v>8780</v>
      </c>
      <c r="CT39" s="71">
        <v>8515.3700000000008</v>
      </c>
      <c r="CU39" s="71">
        <v>9248</v>
      </c>
      <c r="CV39" s="71">
        <v>9248</v>
      </c>
      <c r="CW39" s="71">
        <v>11926.18</v>
      </c>
      <c r="CX39" s="71">
        <v>9600</v>
      </c>
      <c r="CY39" s="71">
        <v>9600</v>
      </c>
      <c r="CZ39" s="71">
        <v>7733.64</v>
      </c>
      <c r="DA39" s="71">
        <v>9008</v>
      </c>
      <c r="DB39" s="71">
        <v>9008</v>
      </c>
      <c r="DC39" s="71">
        <v>8674.75</v>
      </c>
      <c r="DD39" s="71">
        <v>9060</v>
      </c>
      <c r="DE39" s="71">
        <v>9060</v>
      </c>
      <c r="DF39" s="71">
        <v>8713.43</v>
      </c>
      <c r="DG39" s="71">
        <v>9190</v>
      </c>
      <c r="DH39" s="71">
        <v>9190</v>
      </c>
      <c r="DI39" s="71">
        <v>4672.82</v>
      </c>
      <c r="DJ39" s="71">
        <v>8800</v>
      </c>
      <c r="DK39" s="71">
        <v>8800</v>
      </c>
      <c r="DL39" s="70">
        <v>9333.26</v>
      </c>
      <c r="DM39" s="71">
        <v>8828</v>
      </c>
      <c r="DN39" s="71"/>
      <c r="DO39" s="71"/>
      <c r="DP39" s="71">
        <v>390.74</v>
      </c>
      <c r="DQ39" s="71">
        <v>390.74</v>
      </c>
      <c r="DR39" s="71">
        <v>378.86</v>
      </c>
      <c r="DS39" s="71">
        <v>370</v>
      </c>
      <c r="DT39" s="71">
        <v>370</v>
      </c>
      <c r="DU39" s="71">
        <v>324.45</v>
      </c>
      <c r="DV39" s="71">
        <v>266.39</v>
      </c>
      <c r="DW39" s="71">
        <v>266.39</v>
      </c>
      <c r="DX39" s="71">
        <v>385.96</v>
      </c>
      <c r="DY39" s="71">
        <v>386</v>
      </c>
      <c r="DZ39" s="71">
        <v>386</v>
      </c>
      <c r="EA39" s="71">
        <v>315.69</v>
      </c>
      <c r="EB39" s="71">
        <v>330</v>
      </c>
      <c r="EC39" s="71">
        <v>330</v>
      </c>
      <c r="ED39" s="71">
        <v>312.85000000000002</v>
      </c>
      <c r="EE39" s="71">
        <v>330</v>
      </c>
      <c r="EF39" s="71">
        <v>330</v>
      </c>
      <c r="EG39" s="71">
        <v>304.02</v>
      </c>
      <c r="EH39" s="71">
        <v>330</v>
      </c>
      <c r="EI39" s="71">
        <v>330</v>
      </c>
      <c r="EJ39" s="71">
        <v>481.09</v>
      </c>
      <c r="EK39" s="71">
        <v>330</v>
      </c>
      <c r="EL39" s="71">
        <v>1330</v>
      </c>
      <c r="EM39" s="71">
        <v>3671.83</v>
      </c>
      <c r="EN39" s="71">
        <v>3600</v>
      </c>
      <c r="EO39" s="71">
        <v>3600</v>
      </c>
      <c r="EP39" s="71">
        <v>2142.92</v>
      </c>
      <c r="EQ39" s="71">
        <v>2936</v>
      </c>
      <c r="ER39" s="71">
        <v>2936</v>
      </c>
      <c r="ES39" s="71">
        <v>2310.21</v>
      </c>
      <c r="ET39" s="71">
        <v>2820</v>
      </c>
      <c r="EU39" s="71">
        <v>2820</v>
      </c>
      <c r="EV39" s="71">
        <v>1708.39</v>
      </c>
      <c r="EW39" s="71">
        <v>6200</v>
      </c>
      <c r="EX39" s="71">
        <v>6200</v>
      </c>
      <c r="EY39" s="70">
        <v>3367.09</v>
      </c>
      <c r="EZ39" s="71">
        <v>3736</v>
      </c>
      <c r="FA39" s="71"/>
      <c r="FB39" s="71"/>
      <c r="FC39" s="71">
        <v>3907.44</v>
      </c>
      <c r="FD39" s="71">
        <v>3907.44</v>
      </c>
      <c r="FE39" s="71">
        <v>3788.65</v>
      </c>
      <c r="FF39" s="71">
        <v>3700</v>
      </c>
      <c r="FG39" s="71">
        <v>3700</v>
      </c>
      <c r="FH39" s="71">
        <v>3244.53</v>
      </c>
      <c r="FI39" s="71">
        <v>2663.93</v>
      </c>
      <c r="FJ39" s="71">
        <v>3859.56</v>
      </c>
      <c r="FK39" s="71">
        <v>3859.56</v>
      </c>
      <c r="FL39" s="71">
        <v>3855</v>
      </c>
      <c r="FM39" s="71">
        <v>3855</v>
      </c>
      <c r="FN39" s="71">
        <v>3156.84</v>
      </c>
      <c r="FO39" s="71">
        <v>3300</v>
      </c>
      <c r="FP39" s="71">
        <v>3300</v>
      </c>
      <c r="FQ39" s="71">
        <v>3128.43</v>
      </c>
      <c r="FR39" s="71">
        <v>3300</v>
      </c>
      <c r="FS39" s="71">
        <v>3300</v>
      </c>
      <c r="FT39" s="71">
        <v>3040.18</v>
      </c>
      <c r="FU39" s="71">
        <v>3300</v>
      </c>
      <c r="FV39" s="71">
        <v>3300</v>
      </c>
      <c r="FW39" s="71">
        <v>4810.93</v>
      </c>
      <c r="FX39" s="71">
        <v>3300</v>
      </c>
      <c r="FY39" s="71">
        <v>3300</v>
      </c>
      <c r="FZ39" s="71">
        <v>2670.42</v>
      </c>
      <c r="GA39" s="71">
        <v>2671</v>
      </c>
      <c r="GB39" s="71">
        <v>2727.46</v>
      </c>
      <c r="GC39" s="71">
        <v>2727.46</v>
      </c>
      <c r="GD39" s="71">
        <v>2672</v>
      </c>
      <c r="GE39" s="71">
        <v>2672</v>
      </c>
      <c r="GF39" s="71">
        <v>2670.42</v>
      </c>
      <c r="GG39" s="71">
        <v>3420</v>
      </c>
      <c r="GH39" s="71">
        <v>3420</v>
      </c>
      <c r="GI39" s="71">
        <v>834.51</v>
      </c>
      <c r="GJ39" s="71">
        <v>3600</v>
      </c>
      <c r="GK39" s="71">
        <v>3600</v>
      </c>
      <c r="GL39" s="70">
        <v>3541.73</v>
      </c>
      <c r="GM39" s="71">
        <v>2848</v>
      </c>
      <c r="GN39" s="71"/>
      <c r="GO39" s="71"/>
      <c r="GP39" s="71">
        <v>9427.11</v>
      </c>
      <c r="GQ39" s="71">
        <v>9427.11</v>
      </c>
      <c r="GR39" s="71">
        <v>9153.89</v>
      </c>
      <c r="GS39" s="71">
        <v>8290</v>
      </c>
      <c r="GT39" s="71">
        <v>8290</v>
      </c>
      <c r="GU39" s="71">
        <v>7284.64</v>
      </c>
      <c r="GV39" s="71">
        <v>5983.61</v>
      </c>
      <c r="GW39" s="71">
        <v>8644</v>
      </c>
      <c r="GX39" s="71">
        <v>8644</v>
      </c>
      <c r="GY39" s="71">
        <v>8630</v>
      </c>
      <c r="GZ39" s="71">
        <v>8630</v>
      </c>
      <c r="HA39" s="71">
        <v>7062.05</v>
      </c>
      <c r="HB39" s="71">
        <v>7410</v>
      </c>
      <c r="HC39" s="71">
        <v>7410</v>
      </c>
      <c r="HD39" s="71">
        <v>6999.53</v>
      </c>
      <c r="HE39" s="71">
        <v>7410</v>
      </c>
      <c r="HF39" s="71">
        <v>7410</v>
      </c>
      <c r="HG39" s="71">
        <v>6805.39</v>
      </c>
      <c r="HH39" s="71">
        <v>7410</v>
      </c>
      <c r="HI39" s="71">
        <v>7410</v>
      </c>
      <c r="HJ39" s="71">
        <v>11095.84</v>
      </c>
      <c r="HK39" s="71">
        <v>7410</v>
      </c>
      <c r="HL39" s="71">
        <v>7410</v>
      </c>
      <c r="HM39" s="71">
        <v>7783.62</v>
      </c>
      <c r="HN39" s="71">
        <v>8647</v>
      </c>
      <c r="HO39" s="71">
        <v>9000</v>
      </c>
      <c r="HP39" s="71">
        <v>8956.43</v>
      </c>
      <c r="HQ39" s="71">
        <v>8800</v>
      </c>
      <c r="HR39" s="71">
        <v>8800</v>
      </c>
      <c r="HS39" s="71">
        <v>8776.66</v>
      </c>
      <c r="HT39" s="71">
        <v>9620</v>
      </c>
      <c r="HU39" s="71">
        <v>9620</v>
      </c>
      <c r="HV39" s="71">
        <v>2332.2199999999998</v>
      </c>
      <c r="HW39" s="71">
        <v>8500</v>
      </c>
      <c r="HX39" s="71">
        <v>8500</v>
      </c>
      <c r="HY39" s="70">
        <v>6447.53</v>
      </c>
      <c r="HZ39" s="71">
        <v>8332</v>
      </c>
      <c r="IA39" s="71"/>
      <c r="IB39" s="71"/>
      <c r="IC39" s="71">
        <v>0</v>
      </c>
      <c r="ID39" s="71">
        <v>0</v>
      </c>
      <c r="IE39" s="71">
        <v>0</v>
      </c>
      <c r="IF39" s="71">
        <v>300</v>
      </c>
      <c r="IG39" s="71">
        <v>0</v>
      </c>
      <c r="IH39" s="71">
        <v>0</v>
      </c>
      <c r="II39" s="71">
        <v>0</v>
      </c>
      <c r="IJ39" s="71">
        <v>0</v>
      </c>
      <c r="IK39" s="71">
        <v>0</v>
      </c>
      <c r="IL39" s="71">
        <v>0</v>
      </c>
      <c r="IM39" s="71">
        <v>0</v>
      </c>
      <c r="IN39" s="71">
        <v>0</v>
      </c>
      <c r="IO39" s="71">
        <v>0</v>
      </c>
      <c r="IP39" s="71">
        <v>0</v>
      </c>
      <c r="IQ39" s="71">
        <v>0</v>
      </c>
      <c r="IR39" s="71">
        <v>0</v>
      </c>
      <c r="IS39" s="71">
        <v>0</v>
      </c>
      <c r="IT39" s="71">
        <v>0</v>
      </c>
      <c r="IU39" s="71">
        <v>0</v>
      </c>
      <c r="IV39" s="71">
        <v>0</v>
      </c>
      <c r="IW39" s="71">
        <v>0</v>
      </c>
      <c r="IX39" s="71">
        <v>0</v>
      </c>
      <c r="IY39" s="71">
        <v>0</v>
      </c>
      <c r="IZ39" s="71">
        <v>0</v>
      </c>
      <c r="JA39" s="71">
        <v>0</v>
      </c>
      <c r="JB39" s="71">
        <v>0</v>
      </c>
      <c r="JC39" s="71">
        <v>0</v>
      </c>
      <c r="JD39" s="71">
        <v>0</v>
      </c>
      <c r="JE39" s="71">
        <v>0</v>
      </c>
      <c r="JF39" s="71">
        <v>0</v>
      </c>
      <c r="JG39" s="71">
        <v>0</v>
      </c>
      <c r="JH39" s="71">
        <v>0</v>
      </c>
      <c r="JI39" s="71">
        <v>0</v>
      </c>
      <c r="JJ39" s="71">
        <v>0</v>
      </c>
      <c r="JK39" s="71">
        <v>0</v>
      </c>
      <c r="JL39" s="71">
        <v>0</v>
      </c>
      <c r="JM39" s="66">
        <v>0</v>
      </c>
      <c r="JN39" s="13"/>
      <c r="JO39" s="13"/>
      <c r="JP39" s="13">
        <f t="shared" si="711"/>
        <v>42967.94</v>
      </c>
      <c r="JQ39" s="13">
        <f t="shared" si="712"/>
        <v>43704.41</v>
      </c>
      <c r="JR39" s="13">
        <f t="shared" si="713"/>
        <v>43017.58</v>
      </c>
      <c r="JS39" s="13">
        <f t="shared" si="714"/>
        <v>42150</v>
      </c>
      <c r="JT39" s="13">
        <f t="shared" si="715"/>
        <v>39850</v>
      </c>
      <c r="JU39" s="13">
        <f t="shared" si="716"/>
        <v>35853.21</v>
      </c>
      <c r="JV39" s="13">
        <f t="shared" si="717"/>
        <v>30532.78</v>
      </c>
      <c r="JW39" s="13">
        <f t="shared" si="718"/>
        <v>42797.74</v>
      </c>
      <c r="JX39" s="13">
        <f t="shared" si="719"/>
        <v>42917.31</v>
      </c>
      <c r="JY39" s="13">
        <f t="shared" si="720"/>
        <v>42853</v>
      </c>
      <c r="JZ39" s="13">
        <f t="shared" si="721"/>
        <v>42853</v>
      </c>
      <c r="KA39" s="13">
        <f t="shared" si="722"/>
        <v>35449.79</v>
      </c>
      <c r="KB39" s="13">
        <f t="shared" si="723"/>
        <v>37370</v>
      </c>
      <c r="KC39" s="13">
        <f t="shared" si="724"/>
        <v>37370</v>
      </c>
      <c r="KD39" s="13">
        <f t="shared" si="725"/>
        <v>35105.379999999997</v>
      </c>
      <c r="KE39" s="13">
        <f t="shared" si="726"/>
        <v>37117.08</v>
      </c>
      <c r="KF39" s="13">
        <f t="shared" si="727"/>
        <v>36650</v>
      </c>
      <c r="KG39" s="13">
        <f t="shared" si="728"/>
        <v>34169.880000000005</v>
      </c>
      <c r="KH39" s="13">
        <f t="shared" si="729"/>
        <v>37118</v>
      </c>
      <c r="KI39" s="13">
        <f t="shared" si="730"/>
        <v>37118</v>
      </c>
      <c r="KJ39" s="13">
        <f t="shared" si="731"/>
        <v>52849.78</v>
      </c>
      <c r="KK39" s="13">
        <f t="shared" si="732"/>
        <v>37470</v>
      </c>
      <c r="KL39" s="13">
        <f t="shared" si="733"/>
        <v>38470</v>
      </c>
      <c r="KM39" s="13">
        <f t="shared" si="734"/>
        <v>37548.26</v>
      </c>
      <c r="KN39" s="13">
        <f t="shared" si="735"/>
        <v>40026</v>
      </c>
      <c r="KO39" s="13">
        <f t="shared" si="736"/>
        <v>40700.229999999996</v>
      </c>
      <c r="KP39" s="13">
        <f t="shared" si="737"/>
        <v>38866.33</v>
      </c>
      <c r="KQ39" s="13">
        <f t="shared" si="738"/>
        <v>39500</v>
      </c>
      <c r="KR39" s="13">
        <f t="shared" si="739"/>
        <v>39500</v>
      </c>
      <c r="KS39" s="13">
        <f t="shared" si="740"/>
        <v>38493.270000000004</v>
      </c>
      <c r="KT39" s="13">
        <f t="shared" si="741"/>
        <v>44050</v>
      </c>
      <c r="KU39" s="13">
        <f t="shared" si="742"/>
        <v>44050</v>
      </c>
      <c r="KV39" s="13">
        <f t="shared" si="743"/>
        <v>14184.089999999998</v>
      </c>
      <c r="KW39" s="13">
        <f t="shared" si="744"/>
        <v>45500</v>
      </c>
      <c r="KX39" s="13">
        <f t="shared" si="745"/>
        <v>45500</v>
      </c>
      <c r="KY39" s="13">
        <f t="shared" si="746"/>
        <v>41814.92</v>
      </c>
      <c r="KZ39" s="13">
        <f t="shared" si="747"/>
        <v>41900</v>
      </c>
      <c r="LA39" s="13">
        <f t="shared" si="748"/>
        <v>0</v>
      </c>
      <c r="LB39" s="13">
        <f t="shared" si="749"/>
        <v>0</v>
      </c>
    </row>
    <row r="40" spans="1:314" x14ac:dyDescent="0.25">
      <c r="A40" s="5">
        <v>2123</v>
      </c>
      <c r="B40" s="9" t="s">
        <v>25</v>
      </c>
      <c r="C40" s="13">
        <v>10185.27</v>
      </c>
      <c r="D40" s="13">
        <v>10185.27</v>
      </c>
      <c r="E40" s="13">
        <v>9002.4</v>
      </c>
      <c r="F40" s="13">
        <v>0</v>
      </c>
      <c r="G40" s="13">
        <v>2055.13</v>
      </c>
      <c r="H40" s="13">
        <v>2055.13</v>
      </c>
      <c r="I40" s="13">
        <v>13114.75</v>
      </c>
      <c r="J40" s="13">
        <v>2114.75</v>
      </c>
      <c r="K40" s="13">
        <v>143.79</v>
      </c>
      <c r="L40" s="13">
        <v>67</v>
      </c>
      <c r="M40" s="13">
        <v>67</v>
      </c>
      <c r="N40" s="13">
        <v>120</v>
      </c>
      <c r="O40" s="13">
        <v>147</v>
      </c>
      <c r="P40" s="13">
        <v>147</v>
      </c>
      <c r="Q40" s="13">
        <v>120</v>
      </c>
      <c r="R40" s="13">
        <v>8316.7199999999993</v>
      </c>
      <c r="S40" s="13">
        <v>2683.51</v>
      </c>
      <c r="T40" s="13">
        <v>2020</v>
      </c>
      <c r="U40" s="13">
        <v>2570</v>
      </c>
      <c r="V40" s="13">
        <v>3080</v>
      </c>
      <c r="W40" s="13">
        <v>3080</v>
      </c>
      <c r="X40" s="13">
        <v>2570</v>
      </c>
      <c r="Y40" s="13">
        <v>2570</v>
      </c>
      <c r="Z40" s="13">
        <v>400</v>
      </c>
      <c r="AA40" s="13">
        <v>3200</v>
      </c>
      <c r="AB40" s="13">
        <v>3200</v>
      </c>
      <c r="AC40" s="13">
        <v>2722.6</v>
      </c>
      <c r="AD40" s="13">
        <v>4500</v>
      </c>
      <c r="AE40" s="13">
        <v>4500</v>
      </c>
      <c r="AF40" s="13"/>
      <c r="AG40" s="13">
        <v>31400</v>
      </c>
      <c r="AH40" s="13">
        <v>26400</v>
      </c>
      <c r="AI40" s="13">
        <v>15500</v>
      </c>
      <c r="AJ40" s="13">
        <v>26400</v>
      </c>
      <c r="AK40" s="64">
        <v>26400</v>
      </c>
      <c r="AL40" s="72">
        <v>0</v>
      </c>
      <c r="AM40" s="71">
        <v>26400</v>
      </c>
      <c r="AN40" s="71"/>
      <c r="AO40" s="71"/>
      <c r="AP40" s="71">
        <v>41096.01</v>
      </c>
      <c r="AQ40" s="71">
        <v>41096.01</v>
      </c>
      <c r="AR40" s="71">
        <v>5221.01</v>
      </c>
      <c r="AS40" s="71">
        <v>0</v>
      </c>
      <c r="AT40" s="71">
        <v>1191.97</v>
      </c>
      <c r="AU40" s="71">
        <v>1191.97</v>
      </c>
      <c r="AV40" s="71">
        <v>13114.75</v>
      </c>
      <c r="AW40" s="71">
        <v>3114.75</v>
      </c>
      <c r="AX40" s="71">
        <v>1250.92</v>
      </c>
      <c r="AY40" s="71">
        <v>1764</v>
      </c>
      <c r="AZ40" s="71">
        <v>3143.51</v>
      </c>
      <c r="BA40" s="71">
        <v>4842.6400000000003</v>
      </c>
      <c r="BB40" s="71">
        <v>2262</v>
      </c>
      <c r="BC40" s="71">
        <v>2262</v>
      </c>
      <c r="BD40" s="71">
        <v>2083</v>
      </c>
      <c r="BE40" s="71">
        <v>26875.41</v>
      </c>
      <c r="BF40" s="71">
        <v>1794</v>
      </c>
      <c r="BG40" s="71">
        <v>437.5</v>
      </c>
      <c r="BH40" s="71">
        <v>0</v>
      </c>
      <c r="BI40" s="71">
        <v>0</v>
      </c>
      <c r="BJ40" s="71">
        <v>0</v>
      </c>
      <c r="BK40" s="71">
        <v>0</v>
      </c>
      <c r="BL40" s="71">
        <v>0</v>
      </c>
      <c r="BM40" s="71">
        <v>0</v>
      </c>
      <c r="BN40" s="71">
        <v>0</v>
      </c>
      <c r="BO40" s="71">
        <v>2000</v>
      </c>
      <c r="BP40" s="71">
        <v>1600</v>
      </c>
      <c r="BQ40" s="71">
        <v>2000</v>
      </c>
      <c r="BR40" s="71">
        <v>2000</v>
      </c>
      <c r="BS40" s="71"/>
      <c r="BT40" s="71">
        <v>2000</v>
      </c>
      <c r="BU40" s="71">
        <v>2000</v>
      </c>
      <c r="BV40" s="71">
        <v>0</v>
      </c>
      <c r="BW40" s="71">
        <v>0</v>
      </c>
      <c r="BX40" s="71">
        <v>0</v>
      </c>
      <c r="BY40" s="70">
        <v>2200</v>
      </c>
      <c r="BZ40" s="71">
        <v>0</v>
      </c>
      <c r="CA40" s="71"/>
      <c r="CB40" s="71"/>
      <c r="CC40" s="71">
        <v>74242.36</v>
      </c>
      <c r="CD40" s="71">
        <v>74242.36</v>
      </c>
      <c r="CE40" s="71">
        <v>66429.59</v>
      </c>
      <c r="CF40" s="71">
        <v>0</v>
      </c>
      <c r="CG40" s="71">
        <v>55000</v>
      </c>
      <c r="CH40" s="71">
        <v>47008.480000000003</v>
      </c>
      <c r="CI40" s="71">
        <v>54877.05</v>
      </c>
      <c r="CJ40" s="71">
        <v>54877.05</v>
      </c>
      <c r="CK40" s="71">
        <v>31617.29</v>
      </c>
      <c r="CL40" s="71">
        <v>35260</v>
      </c>
      <c r="CM40" s="71">
        <v>35260</v>
      </c>
      <c r="CN40" s="71">
        <v>35432.5</v>
      </c>
      <c r="CO40" s="71">
        <v>37700</v>
      </c>
      <c r="CP40" s="71">
        <v>37700</v>
      </c>
      <c r="CQ40" s="71">
        <v>32034.9</v>
      </c>
      <c r="CR40" s="71">
        <v>42926.23</v>
      </c>
      <c r="CS40" s="71">
        <v>6960</v>
      </c>
      <c r="CT40" s="71">
        <v>10075</v>
      </c>
      <c r="CU40" s="71">
        <v>5705</v>
      </c>
      <c r="CV40" s="71">
        <v>5705</v>
      </c>
      <c r="CW40" s="71">
        <v>5799.92</v>
      </c>
      <c r="CX40" s="71">
        <v>5705</v>
      </c>
      <c r="CY40" s="71">
        <v>0</v>
      </c>
      <c r="CZ40" s="71">
        <v>0</v>
      </c>
      <c r="DA40" s="71">
        <v>0</v>
      </c>
      <c r="DB40" s="71">
        <v>0</v>
      </c>
      <c r="DC40" s="71">
        <v>0</v>
      </c>
      <c r="DD40" s="71">
        <v>200</v>
      </c>
      <c r="DE40" s="71">
        <v>1200</v>
      </c>
      <c r="DF40" s="71">
        <v>620.4</v>
      </c>
      <c r="DG40" s="71">
        <v>219.6</v>
      </c>
      <c r="DH40" s="71">
        <v>219.6</v>
      </c>
      <c r="DI40" s="71">
        <v>0</v>
      </c>
      <c r="DJ40" s="71">
        <v>400</v>
      </c>
      <c r="DK40" s="71">
        <v>400</v>
      </c>
      <c r="DL40" s="72">
        <v>0</v>
      </c>
      <c r="DM40" s="71">
        <v>221</v>
      </c>
      <c r="DN40" s="71"/>
      <c r="DO40" s="71"/>
      <c r="DP40" s="71">
        <v>7938.35</v>
      </c>
      <c r="DQ40" s="71">
        <v>7938.35</v>
      </c>
      <c r="DR40" s="71">
        <v>4175.6000000000004</v>
      </c>
      <c r="DS40" s="71">
        <v>0</v>
      </c>
      <c r="DT40" s="71">
        <v>26.64</v>
      </c>
      <c r="DU40" s="71">
        <v>26.64</v>
      </c>
      <c r="DV40" s="71">
        <v>4800</v>
      </c>
      <c r="DW40" s="71">
        <v>11500</v>
      </c>
      <c r="DX40" s="71">
        <v>6177.64</v>
      </c>
      <c r="DY40" s="71">
        <v>4758</v>
      </c>
      <c r="DZ40" s="71">
        <v>4758</v>
      </c>
      <c r="EA40" s="71">
        <v>4870</v>
      </c>
      <c r="EB40" s="71">
        <v>4825</v>
      </c>
      <c r="EC40" s="71">
        <v>4825</v>
      </c>
      <c r="ED40" s="71">
        <v>6622</v>
      </c>
      <c r="EE40" s="71">
        <v>5070</v>
      </c>
      <c r="EF40" s="71">
        <v>7170</v>
      </c>
      <c r="EG40" s="71">
        <v>12910</v>
      </c>
      <c r="EH40" s="71">
        <v>0</v>
      </c>
      <c r="EI40" s="71">
        <v>5700</v>
      </c>
      <c r="EJ40" s="71">
        <v>3500</v>
      </c>
      <c r="EK40" s="71">
        <v>0</v>
      </c>
      <c r="EL40" s="71">
        <v>0</v>
      </c>
      <c r="EM40" s="71">
        <v>6095</v>
      </c>
      <c r="EN40" s="71">
        <v>6000</v>
      </c>
      <c r="EO40" s="71">
        <v>7300</v>
      </c>
      <c r="EP40" s="71">
        <v>5315.4</v>
      </c>
      <c r="EQ40" s="71">
        <v>8000</v>
      </c>
      <c r="ER40" s="71">
        <v>8600</v>
      </c>
      <c r="ES40" s="71">
        <v>28500</v>
      </c>
      <c r="ET40" s="71">
        <v>8010</v>
      </c>
      <c r="EU40" s="71">
        <v>20000</v>
      </c>
      <c r="EV40" s="71">
        <v>11522</v>
      </c>
      <c r="EW40" s="71">
        <v>3900</v>
      </c>
      <c r="EX40" s="71">
        <v>3900</v>
      </c>
      <c r="EY40" s="70">
        <v>28006</v>
      </c>
      <c r="EZ40" s="71">
        <v>3192</v>
      </c>
      <c r="FA40" s="71"/>
      <c r="FB40" s="71"/>
      <c r="FC40" s="71">
        <v>16871.849999999999</v>
      </c>
      <c r="FD40" s="71">
        <v>16871.849999999999</v>
      </c>
      <c r="FE40" s="71">
        <v>3203.95</v>
      </c>
      <c r="FF40" s="71">
        <v>0</v>
      </c>
      <c r="FG40" s="71">
        <v>12756.37</v>
      </c>
      <c r="FH40" s="71">
        <v>12599.26</v>
      </c>
      <c r="FI40" s="71">
        <v>25409.84</v>
      </c>
      <c r="FJ40" s="71">
        <v>10409.84</v>
      </c>
      <c r="FK40" s="71">
        <v>8959.2900000000009</v>
      </c>
      <c r="FL40" s="71">
        <v>4230</v>
      </c>
      <c r="FM40" s="71">
        <v>4230</v>
      </c>
      <c r="FN40" s="71">
        <v>2386.02</v>
      </c>
      <c r="FO40" s="71">
        <v>3025</v>
      </c>
      <c r="FP40" s="71">
        <v>3025</v>
      </c>
      <c r="FQ40" s="71">
        <v>4110</v>
      </c>
      <c r="FR40" s="71">
        <v>21162.62</v>
      </c>
      <c r="FS40" s="71">
        <v>1655</v>
      </c>
      <c r="FT40" s="71">
        <v>1655</v>
      </c>
      <c r="FU40" s="71">
        <v>5753</v>
      </c>
      <c r="FV40" s="71">
        <v>5753</v>
      </c>
      <c r="FW40" s="71">
        <v>2990</v>
      </c>
      <c r="FX40" s="71">
        <v>4000</v>
      </c>
      <c r="FY40" s="71">
        <v>8000</v>
      </c>
      <c r="FZ40" s="71">
        <v>4325</v>
      </c>
      <c r="GA40" s="71">
        <v>4972</v>
      </c>
      <c r="GB40" s="71">
        <v>4972</v>
      </c>
      <c r="GC40" s="71">
        <v>4739.6000000000004</v>
      </c>
      <c r="GD40" s="71">
        <v>5100</v>
      </c>
      <c r="GE40" s="71">
        <v>5100</v>
      </c>
      <c r="GF40" s="71">
        <v>4959.3</v>
      </c>
      <c r="GG40" s="71">
        <v>5080</v>
      </c>
      <c r="GH40" s="71">
        <v>5080</v>
      </c>
      <c r="GI40" s="71">
        <v>4959.3</v>
      </c>
      <c r="GJ40" s="71">
        <v>5130</v>
      </c>
      <c r="GK40" s="71">
        <v>5130</v>
      </c>
      <c r="GL40" s="70">
        <v>4959.3</v>
      </c>
      <c r="GM40" s="71">
        <v>11343</v>
      </c>
      <c r="GN40" s="71"/>
      <c r="GO40" s="71"/>
      <c r="GP40" s="71">
        <v>43822.080000000002</v>
      </c>
      <c r="GQ40" s="71">
        <v>43822.080000000002</v>
      </c>
      <c r="GR40" s="71">
        <v>67443.149999999994</v>
      </c>
      <c r="GS40" s="71">
        <v>93780</v>
      </c>
      <c r="GT40" s="71">
        <v>133780</v>
      </c>
      <c r="GU40" s="71">
        <v>121968.27</v>
      </c>
      <c r="GV40" s="71">
        <v>66557.38</v>
      </c>
      <c r="GW40" s="71">
        <v>89000</v>
      </c>
      <c r="GX40" s="71">
        <v>91755.96</v>
      </c>
      <c r="GY40" s="71">
        <v>61440</v>
      </c>
      <c r="GZ40" s="71">
        <v>70640</v>
      </c>
      <c r="HA40" s="71">
        <v>94975.5</v>
      </c>
      <c r="HB40" s="71">
        <v>69406</v>
      </c>
      <c r="HC40" s="71">
        <v>69406</v>
      </c>
      <c r="HD40" s="71">
        <v>77925.789999999994</v>
      </c>
      <c r="HE40" s="71">
        <v>66700</v>
      </c>
      <c r="HF40" s="71">
        <v>69336</v>
      </c>
      <c r="HG40" s="71">
        <v>79907.92</v>
      </c>
      <c r="HH40" s="71">
        <v>57766</v>
      </c>
      <c r="HI40" s="71">
        <v>57766</v>
      </c>
      <c r="HJ40" s="71">
        <v>65150.96</v>
      </c>
      <c r="HK40" s="71">
        <v>69800</v>
      </c>
      <c r="HL40" s="71">
        <v>69800</v>
      </c>
      <c r="HM40" s="71">
        <v>3303.74</v>
      </c>
      <c r="HN40" s="71">
        <v>112641</v>
      </c>
      <c r="HO40" s="71">
        <v>92000</v>
      </c>
      <c r="HP40" s="71">
        <v>97384.56</v>
      </c>
      <c r="HQ40" s="71">
        <v>63600</v>
      </c>
      <c r="HR40" s="71">
        <v>63600</v>
      </c>
      <c r="HS40" s="71">
        <v>66736.429999999993</v>
      </c>
      <c r="HT40" s="71">
        <v>76564</v>
      </c>
      <c r="HU40" s="71">
        <v>76564</v>
      </c>
      <c r="HV40" s="71">
        <v>13522.94</v>
      </c>
      <c r="HW40" s="71">
        <v>69204</v>
      </c>
      <c r="HX40" s="71">
        <v>69204</v>
      </c>
      <c r="HY40" s="70">
        <v>12088.8</v>
      </c>
      <c r="HZ40" s="71">
        <v>69804</v>
      </c>
      <c r="IA40" s="71"/>
      <c r="IB40" s="71"/>
      <c r="IC40" s="71">
        <v>0</v>
      </c>
      <c r="ID40" s="71">
        <v>0</v>
      </c>
      <c r="IE40" s="71">
        <v>0</v>
      </c>
      <c r="IF40" s="71">
        <v>0</v>
      </c>
      <c r="IG40" s="71">
        <v>6000</v>
      </c>
      <c r="IH40" s="71">
        <v>4677</v>
      </c>
      <c r="II40" s="71">
        <v>7452.23</v>
      </c>
      <c r="IJ40" s="71">
        <v>8601.2099999999991</v>
      </c>
      <c r="IK40" s="71">
        <v>4495.8599999999997</v>
      </c>
      <c r="IL40" s="71">
        <v>20495</v>
      </c>
      <c r="IM40" s="71">
        <v>11370.26</v>
      </c>
      <c r="IN40" s="71">
        <v>1616.29</v>
      </c>
      <c r="IO40" s="71">
        <v>2808</v>
      </c>
      <c r="IP40" s="71">
        <v>3000</v>
      </c>
      <c r="IQ40" s="71">
        <v>5058.5</v>
      </c>
      <c r="IR40" s="71">
        <v>22957.22</v>
      </c>
      <c r="IS40" s="71">
        <v>3185</v>
      </c>
      <c r="IT40" s="71">
        <v>4489.0600000000004</v>
      </c>
      <c r="IU40" s="71">
        <v>15421</v>
      </c>
      <c r="IV40" s="71">
        <v>5000</v>
      </c>
      <c r="IW40" s="71">
        <v>2353.9699999999998</v>
      </c>
      <c r="IX40" s="71">
        <v>3100</v>
      </c>
      <c r="IY40" s="71">
        <v>3100</v>
      </c>
      <c r="IZ40" s="71">
        <v>2523.12</v>
      </c>
      <c r="JA40" s="71">
        <v>0</v>
      </c>
      <c r="JB40" s="71">
        <v>0</v>
      </c>
      <c r="JC40" s="71">
        <v>0</v>
      </c>
      <c r="JD40" s="71">
        <v>0</v>
      </c>
      <c r="JE40" s="71">
        <v>0</v>
      </c>
      <c r="JF40" s="71">
        <v>0</v>
      </c>
      <c r="JG40" s="71">
        <v>0</v>
      </c>
      <c r="JH40" s="71">
        <v>0</v>
      </c>
      <c r="JI40" s="71">
        <v>0</v>
      </c>
      <c r="JJ40" s="71">
        <v>0</v>
      </c>
      <c r="JK40" s="71">
        <v>0</v>
      </c>
      <c r="JL40" s="71">
        <v>0</v>
      </c>
      <c r="JM40" s="66">
        <v>0</v>
      </c>
      <c r="JN40" s="13"/>
      <c r="JO40" s="13"/>
      <c r="JP40" s="13">
        <f t="shared" ref="JP40:JY46" si="750">C40+CC40+AP40+DP40+FC40+GP40+IC40</f>
        <v>194155.92000000004</v>
      </c>
      <c r="JQ40" s="13">
        <f t="shared" si="750"/>
        <v>194155.92000000004</v>
      </c>
      <c r="JR40" s="13">
        <f t="shared" si="750"/>
        <v>155475.69999999998</v>
      </c>
      <c r="JS40" s="13">
        <f t="shared" si="750"/>
        <v>93780</v>
      </c>
      <c r="JT40" s="13">
        <f t="shared" si="750"/>
        <v>210810.11</v>
      </c>
      <c r="JU40" s="13">
        <f t="shared" si="750"/>
        <v>189526.75</v>
      </c>
      <c r="JV40" s="13">
        <f t="shared" si="750"/>
        <v>185326.00000000003</v>
      </c>
      <c r="JW40" s="13">
        <f t="shared" si="750"/>
        <v>179617.6</v>
      </c>
      <c r="JX40" s="13">
        <f t="shared" si="750"/>
        <v>144400.75</v>
      </c>
      <c r="JY40" s="13">
        <f t="shared" si="750"/>
        <v>128014</v>
      </c>
      <c r="JZ40" s="13">
        <f t="shared" ref="JZ40:KI46" si="751">M40+CM40+AZ40+DZ40+FM40+GZ40+IM40</f>
        <v>129468.77</v>
      </c>
      <c r="KA40" s="13">
        <f t="shared" si="751"/>
        <v>144242.95000000001</v>
      </c>
      <c r="KB40" s="13">
        <f t="shared" si="751"/>
        <v>120173</v>
      </c>
      <c r="KC40" s="13">
        <f t="shared" si="751"/>
        <v>120365</v>
      </c>
      <c r="KD40" s="13">
        <f t="shared" si="751"/>
        <v>127954.19</v>
      </c>
      <c r="KE40" s="13">
        <f t="shared" si="751"/>
        <v>194008.19999999998</v>
      </c>
      <c r="KF40" s="13">
        <f t="shared" si="751"/>
        <v>92783.510000000009</v>
      </c>
      <c r="KG40" s="13">
        <f t="shared" si="751"/>
        <v>111494.48</v>
      </c>
      <c r="KH40" s="13">
        <f t="shared" si="751"/>
        <v>87215</v>
      </c>
      <c r="KI40" s="13">
        <f t="shared" si="751"/>
        <v>83004</v>
      </c>
      <c r="KJ40" s="13">
        <f>W40+CW40+BH40+EJ40+FW40+HJ40+IW40</f>
        <v>82874.850000000006</v>
      </c>
      <c r="KK40" s="13">
        <f t="shared" ref="KK40:KL46" si="752">X40+CX40+BK40+EK40+FX40+HK40+IX40</f>
        <v>85175</v>
      </c>
      <c r="KL40" s="13">
        <f t="shared" si="752"/>
        <v>83470</v>
      </c>
      <c r="KM40" s="13">
        <f t="shared" si="734"/>
        <v>16646.86</v>
      </c>
      <c r="KN40" s="13">
        <f t="shared" si="735"/>
        <v>126813</v>
      </c>
      <c r="KO40" s="13">
        <f t="shared" si="736"/>
        <v>109472</v>
      </c>
      <c r="KP40" s="13">
        <f t="shared" si="737"/>
        <v>111762.16</v>
      </c>
      <c r="KQ40" s="13">
        <f t="shared" si="738"/>
        <v>83400</v>
      </c>
      <c r="KR40" s="13">
        <f t="shared" si="739"/>
        <v>85000</v>
      </c>
      <c r="KS40" s="13">
        <f t="shared" si="740"/>
        <v>100816.13</v>
      </c>
      <c r="KT40" s="13">
        <f t="shared" si="741"/>
        <v>123273.60000000001</v>
      </c>
      <c r="KU40" s="13">
        <f t="shared" si="742"/>
        <v>130263.6</v>
      </c>
      <c r="KV40" s="13">
        <f t="shared" si="743"/>
        <v>45504.24</v>
      </c>
      <c r="KW40" s="13">
        <f t="shared" si="744"/>
        <v>105034</v>
      </c>
      <c r="KX40" s="13">
        <f t="shared" si="745"/>
        <v>105034</v>
      </c>
      <c r="KY40" s="13">
        <f t="shared" si="746"/>
        <v>47254.100000000006</v>
      </c>
      <c r="KZ40" s="13">
        <f t="shared" si="747"/>
        <v>110960</v>
      </c>
      <c r="LA40" s="13">
        <f t="shared" si="748"/>
        <v>0</v>
      </c>
      <c r="LB40" s="13">
        <f t="shared" si="749"/>
        <v>0</v>
      </c>
    </row>
    <row r="41" spans="1:314" ht="15" customHeight="1" x14ac:dyDescent="0.25">
      <c r="A41" s="5">
        <v>2124</v>
      </c>
      <c r="B41" s="9" t="s">
        <v>26</v>
      </c>
      <c r="C41" s="13">
        <v>5432.32</v>
      </c>
      <c r="D41" s="13">
        <v>1000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64">
        <v>0</v>
      </c>
      <c r="AL41" s="70">
        <v>0</v>
      </c>
      <c r="AM41" s="71">
        <v>0</v>
      </c>
      <c r="AN41" s="71"/>
      <c r="AO41" s="71"/>
      <c r="AP41" s="71">
        <v>41285.589999999997</v>
      </c>
      <c r="AQ41" s="71">
        <v>20000</v>
      </c>
      <c r="AR41" s="71">
        <v>0</v>
      </c>
      <c r="AS41" s="71">
        <v>0</v>
      </c>
      <c r="AT41" s="71">
        <v>0</v>
      </c>
      <c r="AU41" s="71">
        <v>0</v>
      </c>
      <c r="AV41" s="71">
        <v>0</v>
      </c>
      <c r="AW41" s="71">
        <v>0</v>
      </c>
      <c r="AX41" s="71">
        <v>0</v>
      </c>
      <c r="AY41" s="71">
        <v>0</v>
      </c>
      <c r="AZ41" s="71">
        <v>0</v>
      </c>
      <c r="BA41" s="71">
        <v>0</v>
      </c>
      <c r="BB41" s="71">
        <v>0</v>
      </c>
      <c r="BC41" s="71">
        <v>0</v>
      </c>
      <c r="BD41" s="71">
        <v>0</v>
      </c>
      <c r="BE41" s="71">
        <v>0</v>
      </c>
      <c r="BF41" s="71">
        <v>0</v>
      </c>
      <c r="BG41" s="71">
        <v>0</v>
      </c>
      <c r="BH41" s="71">
        <v>0</v>
      </c>
      <c r="BI41" s="71">
        <v>0</v>
      </c>
      <c r="BJ41" s="71">
        <v>0</v>
      </c>
      <c r="BK41" s="71">
        <v>0</v>
      </c>
      <c r="BL41" s="71">
        <v>0</v>
      </c>
      <c r="BM41" s="71">
        <v>0</v>
      </c>
      <c r="BN41" s="71">
        <v>0</v>
      </c>
      <c r="BO41" s="71">
        <v>0</v>
      </c>
      <c r="BP41" s="71">
        <v>0</v>
      </c>
      <c r="BQ41" s="71">
        <v>0</v>
      </c>
      <c r="BR41" s="71">
        <v>0</v>
      </c>
      <c r="BS41" s="71">
        <v>0</v>
      </c>
      <c r="BT41" s="71">
        <v>0</v>
      </c>
      <c r="BU41" s="71">
        <v>0</v>
      </c>
      <c r="BV41" s="71">
        <v>0</v>
      </c>
      <c r="BW41" s="71">
        <v>0</v>
      </c>
      <c r="BX41" s="71">
        <v>0</v>
      </c>
      <c r="BY41" s="70">
        <v>0</v>
      </c>
      <c r="BZ41" s="71">
        <v>0</v>
      </c>
      <c r="CA41" s="71"/>
      <c r="CB41" s="71"/>
      <c r="CC41" s="71">
        <v>24988.65</v>
      </c>
      <c r="CD41" s="71">
        <v>1000</v>
      </c>
      <c r="CE41" s="71">
        <v>0</v>
      </c>
      <c r="CF41" s="71">
        <v>0</v>
      </c>
      <c r="CG41" s="71">
        <v>0</v>
      </c>
      <c r="CH41" s="71">
        <v>0</v>
      </c>
      <c r="CI41" s="71">
        <v>0</v>
      </c>
      <c r="CJ41" s="71">
        <v>0</v>
      </c>
      <c r="CK41" s="71">
        <v>0</v>
      </c>
      <c r="CL41" s="71">
        <v>0</v>
      </c>
      <c r="CM41" s="71">
        <v>0</v>
      </c>
      <c r="CN41" s="71">
        <v>0</v>
      </c>
      <c r="CO41" s="71">
        <v>0</v>
      </c>
      <c r="CP41" s="71">
        <v>0</v>
      </c>
      <c r="CQ41" s="71">
        <v>0</v>
      </c>
      <c r="CR41" s="71">
        <v>3377.05</v>
      </c>
      <c r="CS41" s="71">
        <v>3377.05</v>
      </c>
      <c r="CT41" s="71">
        <v>0</v>
      </c>
      <c r="CU41" s="71">
        <v>0</v>
      </c>
      <c r="CV41" s="71">
        <v>0</v>
      </c>
      <c r="CW41" s="71">
        <v>0</v>
      </c>
      <c r="CX41" s="71">
        <v>0</v>
      </c>
      <c r="CY41" s="71">
        <v>0</v>
      </c>
      <c r="CZ41" s="71">
        <v>0</v>
      </c>
      <c r="DA41" s="71">
        <v>0</v>
      </c>
      <c r="DB41" s="71">
        <v>0</v>
      </c>
      <c r="DC41" s="71">
        <v>0</v>
      </c>
      <c r="DD41" s="71">
        <v>0</v>
      </c>
      <c r="DE41" s="71">
        <v>0</v>
      </c>
      <c r="DF41" s="71">
        <v>0</v>
      </c>
      <c r="DG41" s="71">
        <v>0</v>
      </c>
      <c r="DH41" s="71">
        <v>0</v>
      </c>
      <c r="DI41" s="71">
        <v>0</v>
      </c>
      <c r="DJ41" s="71">
        <v>0</v>
      </c>
      <c r="DK41" s="71">
        <v>0</v>
      </c>
      <c r="DL41" s="70">
        <v>0</v>
      </c>
      <c r="DM41" s="71">
        <v>0</v>
      </c>
      <c r="DN41" s="71"/>
      <c r="DO41" s="71"/>
      <c r="DP41" s="71">
        <v>1086.46</v>
      </c>
      <c r="DQ41" s="71">
        <v>1086.46</v>
      </c>
      <c r="DR41" s="71">
        <v>0</v>
      </c>
      <c r="DS41" s="71">
        <v>0</v>
      </c>
      <c r="DT41" s="71">
        <v>0</v>
      </c>
      <c r="DU41" s="71">
        <v>0</v>
      </c>
      <c r="DV41" s="71">
        <v>0</v>
      </c>
      <c r="DW41" s="71">
        <v>0</v>
      </c>
      <c r="DX41" s="71">
        <v>0</v>
      </c>
      <c r="DY41" s="71">
        <v>0</v>
      </c>
      <c r="DZ41" s="71">
        <v>0</v>
      </c>
      <c r="EA41" s="71">
        <v>0</v>
      </c>
      <c r="EB41" s="71">
        <v>0</v>
      </c>
      <c r="EC41" s="71">
        <v>0</v>
      </c>
      <c r="ED41" s="71">
        <v>0</v>
      </c>
      <c r="EE41" s="71">
        <v>0</v>
      </c>
      <c r="EF41" s="71">
        <v>0</v>
      </c>
      <c r="EG41" s="71">
        <v>0</v>
      </c>
      <c r="EH41" s="71">
        <v>0</v>
      </c>
      <c r="EI41" s="71">
        <v>0</v>
      </c>
      <c r="EJ41" s="71">
        <v>0</v>
      </c>
      <c r="EK41" s="71">
        <v>0</v>
      </c>
      <c r="EL41" s="71">
        <v>0</v>
      </c>
      <c r="EM41" s="71">
        <v>0</v>
      </c>
      <c r="EN41" s="71">
        <v>6000</v>
      </c>
      <c r="EO41" s="71">
        <v>7000</v>
      </c>
      <c r="EP41" s="71">
        <v>7612.12</v>
      </c>
      <c r="EQ41" s="71">
        <v>6000</v>
      </c>
      <c r="ER41" s="71">
        <v>20000</v>
      </c>
      <c r="ES41" s="71">
        <v>14205</v>
      </c>
      <c r="ET41" s="71">
        <v>18000</v>
      </c>
      <c r="EU41" s="71">
        <v>18000</v>
      </c>
      <c r="EV41" s="71">
        <v>7450</v>
      </c>
      <c r="EW41" s="71">
        <v>10500</v>
      </c>
      <c r="EX41" s="71">
        <v>10500</v>
      </c>
      <c r="EY41" s="70">
        <v>11913.34</v>
      </c>
      <c r="EZ41" s="71">
        <v>8800</v>
      </c>
      <c r="FA41" s="71"/>
      <c r="FB41" s="71"/>
      <c r="FC41" s="71">
        <v>10864.63</v>
      </c>
      <c r="FD41" s="71">
        <v>1000</v>
      </c>
      <c r="FE41" s="71">
        <v>0</v>
      </c>
      <c r="FF41" s="71">
        <v>0</v>
      </c>
      <c r="FG41" s="71">
        <v>0</v>
      </c>
      <c r="FH41" s="71">
        <v>0</v>
      </c>
      <c r="FI41" s="71">
        <v>0</v>
      </c>
      <c r="FJ41" s="71">
        <v>0</v>
      </c>
      <c r="FK41" s="71">
        <v>0</v>
      </c>
      <c r="FL41" s="71">
        <v>0</v>
      </c>
      <c r="FM41" s="71">
        <v>0</v>
      </c>
      <c r="FN41" s="71">
        <v>0</v>
      </c>
      <c r="FO41" s="71">
        <v>0</v>
      </c>
      <c r="FP41" s="71">
        <v>0</v>
      </c>
      <c r="FQ41" s="71">
        <v>0</v>
      </c>
      <c r="FR41" s="71">
        <v>0</v>
      </c>
      <c r="FS41" s="71">
        <v>0</v>
      </c>
      <c r="FT41" s="71">
        <v>0</v>
      </c>
      <c r="FU41" s="71">
        <v>0</v>
      </c>
      <c r="FV41" s="71">
        <v>0</v>
      </c>
      <c r="FW41" s="71">
        <v>0</v>
      </c>
      <c r="FX41" s="71">
        <v>0</v>
      </c>
      <c r="FY41" s="71">
        <v>0</v>
      </c>
      <c r="FZ41" s="71">
        <v>0</v>
      </c>
      <c r="GA41" s="71">
        <v>0</v>
      </c>
      <c r="GB41" s="71">
        <v>0</v>
      </c>
      <c r="GC41" s="71">
        <v>0</v>
      </c>
      <c r="GD41" s="71">
        <v>0</v>
      </c>
      <c r="GE41" s="71">
        <v>0</v>
      </c>
      <c r="GF41" s="71">
        <v>0</v>
      </c>
      <c r="GG41" s="71">
        <v>0</v>
      </c>
      <c r="GH41" s="71">
        <v>0</v>
      </c>
      <c r="GI41" s="71">
        <v>0</v>
      </c>
      <c r="GJ41" s="71">
        <v>0</v>
      </c>
      <c r="GK41" s="71">
        <v>0</v>
      </c>
      <c r="GL41" s="70">
        <v>0</v>
      </c>
      <c r="GM41" s="71">
        <v>0</v>
      </c>
      <c r="GN41" s="71"/>
      <c r="GO41" s="71"/>
      <c r="GP41" s="71">
        <v>55921.5</v>
      </c>
      <c r="GQ41" s="71">
        <v>55921.5</v>
      </c>
      <c r="GR41" s="71">
        <v>39760.65</v>
      </c>
      <c r="GS41" s="71">
        <v>65440</v>
      </c>
      <c r="GT41" s="71">
        <v>95440</v>
      </c>
      <c r="GU41" s="71">
        <v>86107.83</v>
      </c>
      <c r="GV41" s="71">
        <v>119672.13</v>
      </c>
      <c r="GW41" s="71">
        <v>216000</v>
      </c>
      <c r="GX41" s="71">
        <v>148219.57999999999</v>
      </c>
      <c r="GY41" s="71">
        <v>70200</v>
      </c>
      <c r="GZ41" s="71">
        <v>50000</v>
      </c>
      <c r="HA41" s="71">
        <v>51479.38</v>
      </c>
      <c r="HB41" s="71">
        <v>88374</v>
      </c>
      <c r="HC41" s="71">
        <v>100000</v>
      </c>
      <c r="HD41" s="71">
        <v>28618.44</v>
      </c>
      <c r="HE41" s="71">
        <v>96106.559999999998</v>
      </c>
      <c r="HF41" s="71">
        <v>88335</v>
      </c>
      <c r="HG41" s="71">
        <v>148564.93</v>
      </c>
      <c r="HH41" s="71">
        <v>95738</v>
      </c>
      <c r="HI41" s="71">
        <v>95738</v>
      </c>
      <c r="HJ41" s="71">
        <v>107511.79</v>
      </c>
      <c r="HK41" s="71">
        <v>125700</v>
      </c>
      <c r="HL41" s="71">
        <v>125700</v>
      </c>
      <c r="HM41" s="71">
        <v>75995.62</v>
      </c>
      <c r="HN41" s="71">
        <v>126847</v>
      </c>
      <c r="HO41" s="71">
        <v>130000</v>
      </c>
      <c r="HP41" s="71">
        <v>118267.19</v>
      </c>
      <c r="HQ41" s="71">
        <v>123200</v>
      </c>
      <c r="HR41" s="71">
        <v>123200</v>
      </c>
      <c r="HS41" s="71">
        <v>148881.16</v>
      </c>
      <c r="HT41" s="71">
        <v>147800</v>
      </c>
      <c r="HU41" s="71">
        <v>147800</v>
      </c>
      <c r="HV41" s="71">
        <v>100034.7</v>
      </c>
      <c r="HW41" s="71">
        <v>160600</v>
      </c>
      <c r="HX41" s="71">
        <v>160600</v>
      </c>
      <c r="HY41" s="70">
        <v>173347.52</v>
      </c>
      <c r="HZ41" s="71">
        <v>174500</v>
      </c>
      <c r="IA41" s="71"/>
      <c r="IB41" s="71"/>
      <c r="IC41" s="71">
        <v>0</v>
      </c>
      <c r="ID41" s="71">
        <v>0</v>
      </c>
      <c r="IE41" s="71">
        <v>0</v>
      </c>
      <c r="IF41" s="71">
        <v>1000</v>
      </c>
      <c r="IG41" s="71">
        <v>7500</v>
      </c>
      <c r="IH41" s="71">
        <v>8145.56</v>
      </c>
      <c r="II41" s="71">
        <v>22327.87</v>
      </c>
      <c r="IJ41" s="71">
        <v>47520</v>
      </c>
      <c r="IK41" s="71">
        <v>34981.1</v>
      </c>
      <c r="IL41" s="71">
        <v>19800</v>
      </c>
      <c r="IM41" s="71">
        <v>15400</v>
      </c>
      <c r="IN41" s="71">
        <v>10791.29</v>
      </c>
      <c r="IO41" s="71">
        <v>24926</v>
      </c>
      <c r="IP41" s="71">
        <v>24926</v>
      </c>
      <c r="IQ41" s="71">
        <v>6296.05</v>
      </c>
      <c r="IR41" s="71">
        <v>21143.439999999999</v>
      </c>
      <c r="IS41" s="71">
        <v>24915</v>
      </c>
      <c r="IT41" s="71">
        <v>30932.36</v>
      </c>
      <c r="IU41" s="71">
        <v>21062</v>
      </c>
      <c r="IV41" s="71">
        <v>21062</v>
      </c>
      <c r="IW41" s="71">
        <v>23652.58</v>
      </c>
      <c r="IX41" s="71">
        <v>23200</v>
      </c>
      <c r="IY41" s="71">
        <v>23200</v>
      </c>
      <c r="IZ41" s="71">
        <v>11837.36</v>
      </c>
      <c r="JA41" s="71">
        <v>0</v>
      </c>
      <c r="JB41" s="71">
        <v>0</v>
      </c>
      <c r="JC41" s="71">
        <v>0</v>
      </c>
      <c r="JD41" s="71">
        <v>0</v>
      </c>
      <c r="JE41" s="71">
        <v>0</v>
      </c>
      <c r="JF41" s="71">
        <v>0</v>
      </c>
      <c r="JG41" s="71">
        <v>0</v>
      </c>
      <c r="JH41" s="71">
        <v>0</v>
      </c>
      <c r="JI41" s="71">
        <v>0</v>
      </c>
      <c r="JJ41" s="71">
        <v>0</v>
      </c>
      <c r="JK41" s="71">
        <v>0</v>
      </c>
      <c r="JL41" s="71">
        <v>0</v>
      </c>
      <c r="JM41" s="66">
        <v>0</v>
      </c>
      <c r="JN41" s="13"/>
      <c r="JO41" s="13"/>
      <c r="JP41" s="13">
        <f t="shared" si="750"/>
        <v>139579.15000000002</v>
      </c>
      <c r="JQ41" s="13">
        <f t="shared" si="750"/>
        <v>80007.959999999992</v>
      </c>
      <c r="JR41" s="13">
        <f t="shared" si="750"/>
        <v>39760.65</v>
      </c>
      <c r="JS41" s="13">
        <f t="shared" si="750"/>
        <v>66440</v>
      </c>
      <c r="JT41" s="13">
        <f t="shared" si="750"/>
        <v>102940</v>
      </c>
      <c r="JU41" s="13">
        <f t="shared" si="750"/>
        <v>94253.39</v>
      </c>
      <c r="JV41" s="13">
        <f t="shared" si="750"/>
        <v>142000</v>
      </c>
      <c r="JW41" s="13">
        <f t="shared" si="750"/>
        <v>263520</v>
      </c>
      <c r="JX41" s="13">
        <f t="shared" si="750"/>
        <v>183200.68</v>
      </c>
      <c r="JY41" s="13">
        <f t="shared" si="750"/>
        <v>90000</v>
      </c>
      <c r="JZ41" s="13">
        <f t="shared" si="751"/>
        <v>65400</v>
      </c>
      <c r="KA41" s="13">
        <f t="shared" si="751"/>
        <v>62270.67</v>
      </c>
      <c r="KB41" s="13">
        <f t="shared" si="751"/>
        <v>113300</v>
      </c>
      <c r="KC41" s="13">
        <f t="shared" si="751"/>
        <v>124926</v>
      </c>
      <c r="KD41" s="13">
        <f t="shared" si="751"/>
        <v>34914.49</v>
      </c>
      <c r="KE41" s="13">
        <f t="shared" si="751"/>
        <v>120627.05</v>
      </c>
      <c r="KF41" s="13">
        <f t="shared" si="751"/>
        <v>116627.05</v>
      </c>
      <c r="KG41" s="13">
        <f t="shared" si="751"/>
        <v>179497.28999999998</v>
      </c>
      <c r="KH41" s="13">
        <f t="shared" si="751"/>
        <v>116800</v>
      </c>
      <c r="KI41" s="13">
        <f t="shared" si="751"/>
        <v>116800</v>
      </c>
      <c r="KJ41" s="13">
        <f t="shared" ref="KJ41:KJ46" si="753">W41+CW41+BJ41+EJ41+FW41+HJ41+IW41</f>
        <v>131164.37</v>
      </c>
      <c r="KK41" s="13">
        <f t="shared" si="752"/>
        <v>148900</v>
      </c>
      <c r="KL41" s="13">
        <f t="shared" si="752"/>
        <v>148900</v>
      </c>
      <c r="KM41" s="13">
        <f t="shared" si="734"/>
        <v>87832.98</v>
      </c>
      <c r="KN41" s="13">
        <f t="shared" si="735"/>
        <v>132847</v>
      </c>
      <c r="KO41" s="13">
        <f t="shared" si="736"/>
        <v>137000</v>
      </c>
      <c r="KP41" s="13">
        <f t="shared" si="737"/>
        <v>125879.31</v>
      </c>
      <c r="KQ41" s="13">
        <f t="shared" si="738"/>
        <v>129200</v>
      </c>
      <c r="KR41" s="13">
        <f t="shared" si="739"/>
        <v>143200</v>
      </c>
      <c r="KS41" s="13">
        <f t="shared" si="740"/>
        <v>163086.16</v>
      </c>
      <c r="KT41" s="13">
        <f t="shared" si="741"/>
        <v>165800</v>
      </c>
      <c r="KU41" s="13">
        <f t="shared" si="742"/>
        <v>165800</v>
      </c>
      <c r="KV41" s="13">
        <f t="shared" si="743"/>
        <v>107484.7</v>
      </c>
      <c r="KW41" s="13">
        <f t="shared" si="744"/>
        <v>171100</v>
      </c>
      <c r="KX41" s="13">
        <f t="shared" si="745"/>
        <v>171100</v>
      </c>
      <c r="KY41" s="13">
        <f t="shared" si="746"/>
        <v>185260.86</v>
      </c>
      <c r="KZ41" s="13">
        <f t="shared" si="747"/>
        <v>183300</v>
      </c>
      <c r="LA41" s="13">
        <f t="shared" si="748"/>
        <v>0</v>
      </c>
      <c r="LB41" s="13">
        <f t="shared" si="749"/>
        <v>0</v>
      </c>
    </row>
    <row r="42" spans="1:314" x14ac:dyDescent="0.25">
      <c r="A42" s="5">
        <v>2125</v>
      </c>
      <c r="B42" s="9" t="s">
        <v>27</v>
      </c>
      <c r="C42" s="13">
        <v>3711.12</v>
      </c>
      <c r="D42" s="13">
        <v>3711.12</v>
      </c>
      <c r="E42" s="13">
        <v>2482.3200000000002</v>
      </c>
      <c r="F42" s="13">
        <v>50</v>
      </c>
      <c r="G42" s="13">
        <v>290.19</v>
      </c>
      <c r="H42" s="13">
        <v>290.19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770</v>
      </c>
      <c r="W42" s="13">
        <v>770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64">
        <v>0</v>
      </c>
      <c r="AL42" s="70">
        <v>0</v>
      </c>
      <c r="AM42" s="71">
        <v>0</v>
      </c>
      <c r="AN42" s="71"/>
      <c r="AO42" s="71"/>
      <c r="AP42" s="71">
        <v>41195.120000000003</v>
      </c>
      <c r="AQ42" s="71">
        <v>41195.120000000003</v>
      </c>
      <c r="AR42" s="71">
        <v>32779.74</v>
      </c>
      <c r="AS42" s="71">
        <v>14765</v>
      </c>
      <c r="AT42" s="71">
        <v>18282.490000000002</v>
      </c>
      <c r="AU42" s="71">
        <v>10406.52</v>
      </c>
      <c r="AV42" s="71">
        <v>6316.39</v>
      </c>
      <c r="AW42" s="71">
        <v>6316.39</v>
      </c>
      <c r="AX42" s="71">
        <v>6279.73</v>
      </c>
      <c r="AY42" s="71">
        <v>8443</v>
      </c>
      <c r="AZ42" s="71">
        <v>8443</v>
      </c>
      <c r="BA42" s="71">
        <v>5240</v>
      </c>
      <c r="BB42" s="71">
        <v>8831</v>
      </c>
      <c r="BC42" s="71">
        <v>8831</v>
      </c>
      <c r="BD42" s="71">
        <v>6980</v>
      </c>
      <c r="BE42" s="71">
        <v>7793</v>
      </c>
      <c r="BF42" s="71">
        <v>7793</v>
      </c>
      <c r="BG42" s="71">
        <v>7793</v>
      </c>
      <c r="BH42" s="71">
        <v>7793</v>
      </c>
      <c r="BI42" s="71">
        <v>7793</v>
      </c>
      <c r="BJ42" s="71">
        <v>3423</v>
      </c>
      <c r="BK42" s="71">
        <v>7800</v>
      </c>
      <c r="BL42" s="71">
        <v>7800</v>
      </c>
      <c r="BM42" s="71">
        <v>5163</v>
      </c>
      <c r="BN42" s="71">
        <v>12720</v>
      </c>
      <c r="BO42" s="71">
        <v>10720</v>
      </c>
      <c r="BP42" s="71">
        <v>3184.2</v>
      </c>
      <c r="BQ42" s="71">
        <v>3200</v>
      </c>
      <c r="BR42" s="71">
        <v>3200</v>
      </c>
      <c r="BS42" s="71">
        <v>3410.5</v>
      </c>
      <c r="BT42" s="71">
        <v>3200</v>
      </c>
      <c r="BU42" s="71">
        <v>3200</v>
      </c>
      <c r="BV42" s="71">
        <v>3238.87</v>
      </c>
      <c r="BW42" s="71">
        <v>3366</v>
      </c>
      <c r="BX42" s="71">
        <v>3366</v>
      </c>
      <c r="BY42" s="70">
        <v>3184.2</v>
      </c>
      <c r="BZ42" s="71">
        <v>3200</v>
      </c>
      <c r="CA42" s="71"/>
      <c r="CB42" s="71"/>
      <c r="CC42" s="71">
        <v>21728.880000000001</v>
      </c>
      <c r="CD42" s="71">
        <v>21728.880000000001</v>
      </c>
      <c r="CE42" s="71">
        <v>12638.78</v>
      </c>
      <c r="CF42" s="71">
        <v>3400</v>
      </c>
      <c r="CG42" s="71">
        <v>3915.9</v>
      </c>
      <c r="CH42" s="71">
        <v>1735.91</v>
      </c>
      <c r="CI42" s="71">
        <v>2833.61</v>
      </c>
      <c r="CJ42" s="71">
        <v>4730.5600000000004</v>
      </c>
      <c r="CK42" s="71">
        <v>4304.16</v>
      </c>
      <c r="CL42" s="71">
        <v>1060</v>
      </c>
      <c r="CM42" s="71">
        <v>1220</v>
      </c>
      <c r="CN42" s="71">
        <v>1220</v>
      </c>
      <c r="CO42" s="71">
        <v>1170</v>
      </c>
      <c r="CP42" s="71">
        <v>1170</v>
      </c>
      <c r="CQ42" s="71">
        <v>1381.04</v>
      </c>
      <c r="CR42" s="71">
        <v>0</v>
      </c>
      <c r="CS42" s="71">
        <v>0</v>
      </c>
      <c r="CT42" s="71">
        <v>1220</v>
      </c>
      <c r="CU42" s="71">
        <v>1420</v>
      </c>
      <c r="CV42" s="71">
        <v>3800</v>
      </c>
      <c r="CW42" s="71">
        <v>3528.24</v>
      </c>
      <c r="CX42" s="71">
        <v>1200</v>
      </c>
      <c r="CY42" s="71">
        <v>1200</v>
      </c>
      <c r="CZ42" s="71">
        <v>70</v>
      </c>
      <c r="DA42" s="71">
        <v>1520</v>
      </c>
      <c r="DB42" s="71">
        <v>150</v>
      </c>
      <c r="DC42" s="71">
        <v>0</v>
      </c>
      <c r="DD42" s="71">
        <v>100</v>
      </c>
      <c r="DE42" s="71">
        <v>100</v>
      </c>
      <c r="DF42" s="71"/>
      <c r="DG42" s="71">
        <v>100</v>
      </c>
      <c r="DH42" s="71">
        <v>100</v>
      </c>
      <c r="DI42" s="71">
        <v>0</v>
      </c>
      <c r="DJ42" s="71">
        <v>0</v>
      </c>
      <c r="DK42" s="71">
        <v>0</v>
      </c>
      <c r="DL42" s="70">
        <v>0</v>
      </c>
      <c r="DM42" s="71">
        <v>0</v>
      </c>
      <c r="DN42" s="71"/>
      <c r="DO42" s="71"/>
      <c r="DP42" s="71">
        <v>742.22</v>
      </c>
      <c r="DQ42" s="71">
        <v>742.22</v>
      </c>
      <c r="DR42" s="71">
        <v>496.47</v>
      </c>
      <c r="DS42" s="71">
        <v>5</v>
      </c>
      <c r="DT42" s="71">
        <v>32.24</v>
      </c>
      <c r="DU42" s="71">
        <v>32.24</v>
      </c>
      <c r="DV42" s="71">
        <v>0</v>
      </c>
      <c r="DW42" s="71">
        <v>0</v>
      </c>
      <c r="DX42" s="71">
        <v>0</v>
      </c>
      <c r="DY42" s="71">
        <v>0</v>
      </c>
      <c r="DZ42" s="71">
        <v>0</v>
      </c>
      <c r="EA42" s="71">
        <v>0</v>
      </c>
      <c r="EB42" s="71">
        <v>0</v>
      </c>
      <c r="EC42" s="71">
        <v>0</v>
      </c>
      <c r="ED42" s="71">
        <v>0</v>
      </c>
      <c r="EE42" s="71">
        <v>0</v>
      </c>
      <c r="EF42" s="71">
        <v>0</v>
      </c>
      <c r="EG42" s="71">
        <v>0</v>
      </c>
      <c r="EH42" s="71">
        <v>0</v>
      </c>
      <c r="EI42" s="71">
        <v>0</v>
      </c>
      <c r="EJ42" s="71">
        <v>0</v>
      </c>
      <c r="EK42" s="71">
        <v>0</v>
      </c>
      <c r="EL42" s="71">
        <v>0</v>
      </c>
      <c r="EM42" s="71">
        <v>2950</v>
      </c>
      <c r="EN42" s="71">
        <v>1200</v>
      </c>
      <c r="EO42" s="71">
        <v>4000</v>
      </c>
      <c r="EP42" s="71">
        <v>1045.19</v>
      </c>
      <c r="EQ42" s="71">
        <v>3900</v>
      </c>
      <c r="ER42" s="71">
        <v>3900</v>
      </c>
      <c r="ES42" s="71">
        <v>6358.5</v>
      </c>
      <c r="ET42" s="71">
        <v>16500</v>
      </c>
      <c r="EU42" s="71">
        <v>16500</v>
      </c>
      <c r="EV42" s="71">
        <v>10337.5</v>
      </c>
      <c r="EW42" s="71">
        <v>8750</v>
      </c>
      <c r="EX42" s="71">
        <v>8750</v>
      </c>
      <c r="EY42" s="70">
        <v>2619.1999999999998</v>
      </c>
      <c r="EZ42" s="71">
        <v>5850</v>
      </c>
      <c r="FA42" s="71"/>
      <c r="FB42" s="71"/>
      <c r="FC42" s="71">
        <v>14972.63</v>
      </c>
      <c r="FD42" s="71">
        <v>14972.63</v>
      </c>
      <c r="FE42" s="71">
        <v>6672.7</v>
      </c>
      <c r="FF42" s="71">
        <v>2390</v>
      </c>
      <c r="FG42" s="71">
        <v>2712.44</v>
      </c>
      <c r="FH42" s="71">
        <v>794.44</v>
      </c>
      <c r="FI42" s="71">
        <v>1986.89</v>
      </c>
      <c r="FJ42" s="71">
        <v>1986.89</v>
      </c>
      <c r="FK42" s="71">
        <v>404</v>
      </c>
      <c r="FL42" s="71">
        <v>1800</v>
      </c>
      <c r="FM42" s="71">
        <v>3000</v>
      </c>
      <c r="FN42" s="71">
        <v>2855</v>
      </c>
      <c r="FO42" s="71">
        <v>1798</v>
      </c>
      <c r="FP42" s="71">
        <v>1798</v>
      </c>
      <c r="FQ42" s="71">
        <v>2705</v>
      </c>
      <c r="FR42" s="71">
        <v>5138.6000000000004</v>
      </c>
      <c r="FS42" s="71">
        <v>5138.6000000000004</v>
      </c>
      <c r="FT42" s="71">
        <v>2955.99</v>
      </c>
      <c r="FU42" s="71">
        <v>3253</v>
      </c>
      <c r="FV42" s="71">
        <v>3253</v>
      </c>
      <c r="FW42" s="71">
        <v>2832.56</v>
      </c>
      <c r="FX42" s="71">
        <v>4400</v>
      </c>
      <c r="FY42" s="71">
        <v>4400</v>
      </c>
      <c r="FZ42" s="71">
        <v>3258</v>
      </c>
      <c r="GA42" s="71">
        <v>5341</v>
      </c>
      <c r="GB42" s="71">
        <v>5341</v>
      </c>
      <c r="GC42" s="71">
        <v>3240</v>
      </c>
      <c r="GD42" s="71">
        <v>671</v>
      </c>
      <c r="GE42" s="71">
        <v>2000</v>
      </c>
      <c r="GF42" s="71">
        <v>1598.2</v>
      </c>
      <c r="GG42" s="71">
        <v>1500</v>
      </c>
      <c r="GH42" s="71">
        <v>1500</v>
      </c>
      <c r="GI42" s="71">
        <v>1464</v>
      </c>
      <c r="GJ42" s="71">
        <v>1500</v>
      </c>
      <c r="GK42" s="71">
        <v>1500</v>
      </c>
      <c r="GL42" s="70">
        <v>1464</v>
      </c>
      <c r="GM42" s="71">
        <v>1464</v>
      </c>
      <c r="GN42" s="71"/>
      <c r="GO42" s="71"/>
      <c r="GP42" s="71">
        <v>52509.63</v>
      </c>
      <c r="GQ42" s="71">
        <v>67069.17</v>
      </c>
      <c r="GR42" s="71">
        <v>96688.92</v>
      </c>
      <c r="GS42" s="71">
        <v>114349</v>
      </c>
      <c r="GT42" s="71">
        <v>89670.73</v>
      </c>
      <c r="GU42" s="71">
        <v>83640.179999999993</v>
      </c>
      <c r="GV42" s="71">
        <v>72589.34</v>
      </c>
      <c r="GW42" s="71">
        <v>72589.34</v>
      </c>
      <c r="GX42" s="71">
        <v>62835.23</v>
      </c>
      <c r="GY42" s="71">
        <v>66477</v>
      </c>
      <c r="GZ42" s="71">
        <v>66477</v>
      </c>
      <c r="HA42" s="71">
        <v>59501.84</v>
      </c>
      <c r="HB42" s="71">
        <v>62515</v>
      </c>
      <c r="HC42" s="71">
        <v>62515</v>
      </c>
      <c r="HD42" s="71">
        <v>92648.31</v>
      </c>
      <c r="HE42" s="71">
        <v>94561.61</v>
      </c>
      <c r="HF42" s="71">
        <v>94560</v>
      </c>
      <c r="HG42" s="71">
        <v>77715.03</v>
      </c>
      <c r="HH42" s="71">
        <v>89053</v>
      </c>
      <c r="HI42" s="71">
        <v>89053</v>
      </c>
      <c r="HJ42" s="71">
        <v>76295.899999999994</v>
      </c>
      <c r="HK42" s="71">
        <v>85000</v>
      </c>
      <c r="HL42" s="71">
        <v>85000</v>
      </c>
      <c r="HM42" s="71">
        <v>73520.69</v>
      </c>
      <c r="HN42" s="71">
        <v>101882</v>
      </c>
      <c r="HO42" s="71">
        <v>80882</v>
      </c>
      <c r="HP42" s="71">
        <v>62776.89</v>
      </c>
      <c r="HQ42" s="71">
        <v>81600</v>
      </c>
      <c r="HR42" s="71">
        <v>81600</v>
      </c>
      <c r="HS42" s="71">
        <v>88721.67</v>
      </c>
      <c r="HT42" s="71">
        <v>86650</v>
      </c>
      <c r="HU42" s="71">
        <v>86650</v>
      </c>
      <c r="HV42" s="71">
        <v>73306.37</v>
      </c>
      <c r="HW42" s="71">
        <v>86223</v>
      </c>
      <c r="HX42" s="71">
        <v>86223</v>
      </c>
      <c r="HY42" s="70">
        <v>40779.300000000003</v>
      </c>
      <c r="HZ42" s="71">
        <v>57322</v>
      </c>
      <c r="IA42" s="71"/>
      <c r="IB42" s="71"/>
      <c r="IC42" s="71">
        <v>0</v>
      </c>
      <c r="ID42" s="71">
        <v>0</v>
      </c>
      <c r="IE42" s="71">
        <v>0</v>
      </c>
      <c r="IF42" s="71">
        <v>1000</v>
      </c>
      <c r="IG42" s="71">
        <v>3200</v>
      </c>
      <c r="IH42" s="71">
        <v>3808.68</v>
      </c>
      <c r="II42" s="71">
        <v>0</v>
      </c>
      <c r="IJ42" s="71">
        <v>15900</v>
      </c>
      <c r="IK42" s="71">
        <v>7153.79</v>
      </c>
      <c r="IL42" s="71">
        <v>18130</v>
      </c>
      <c r="IM42" s="71">
        <v>18130</v>
      </c>
      <c r="IN42" s="71">
        <v>8124.41</v>
      </c>
      <c r="IO42" s="71">
        <v>17287</v>
      </c>
      <c r="IP42" s="71">
        <v>17287</v>
      </c>
      <c r="IQ42" s="71">
        <v>13249.68</v>
      </c>
      <c r="IR42" s="71">
        <v>24391.46</v>
      </c>
      <c r="IS42" s="71">
        <v>21350</v>
      </c>
      <c r="IT42" s="71">
        <v>12744.65</v>
      </c>
      <c r="IU42" s="71">
        <v>17974</v>
      </c>
      <c r="IV42" s="71">
        <v>17974</v>
      </c>
      <c r="IW42" s="71">
        <v>12408.09</v>
      </c>
      <c r="IX42" s="71">
        <v>21700</v>
      </c>
      <c r="IY42" s="71">
        <v>21700</v>
      </c>
      <c r="IZ42" s="71">
        <v>9791.31</v>
      </c>
      <c r="JA42" s="71">
        <v>0</v>
      </c>
      <c r="JB42" s="71">
        <v>0</v>
      </c>
      <c r="JC42" s="71">
        <v>0</v>
      </c>
      <c r="JD42" s="71">
        <v>0</v>
      </c>
      <c r="JE42" s="71">
        <v>0</v>
      </c>
      <c r="JF42" s="71">
        <v>0</v>
      </c>
      <c r="JG42" s="71">
        <v>0</v>
      </c>
      <c r="JH42" s="71">
        <v>0</v>
      </c>
      <c r="JI42" s="71">
        <v>0</v>
      </c>
      <c r="JJ42" s="71">
        <v>0</v>
      </c>
      <c r="JK42" s="71">
        <v>0</v>
      </c>
      <c r="JL42" s="71">
        <v>0</v>
      </c>
      <c r="JM42" s="66">
        <v>0</v>
      </c>
      <c r="JN42" s="13"/>
      <c r="JO42" s="13"/>
      <c r="JP42" s="13">
        <f t="shared" si="750"/>
        <v>134859.6</v>
      </c>
      <c r="JQ42" s="13">
        <f t="shared" si="750"/>
        <v>149419.14000000001</v>
      </c>
      <c r="JR42" s="13">
        <f t="shared" si="750"/>
        <v>151758.93</v>
      </c>
      <c r="JS42" s="13">
        <f t="shared" si="750"/>
        <v>135959</v>
      </c>
      <c r="JT42" s="13">
        <f t="shared" si="750"/>
        <v>118103.98999999999</v>
      </c>
      <c r="JU42" s="13">
        <f t="shared" si="750"/>
        <v>100708.15999999999</v>
      </c>
      <c r="JV42" s="13">
        <f t="shared" si="750"/>
        <v>83726.23</v>
      </c>
      <c r="JW42" s="13">
        <f t="shared" si="750"/>
        <v>101523.18</v>
      </c>
      <c r="JX42" s="13">
        <f t="shared" si="750"/>
        <v>80976.909999999989</v>
      </c>
      <c r="JY42" s="13">
        <f t="shared" si="750"/>
        <v>95910</v>
      </c>
      <c r="JZ42" s="13">
        <f t="shared" si="751"/>
        <v>97270</v>
      </c>
      <c r="KA42" s="13">
        <f t="shared" si="751"/>
        <v>76941.25</v>
      </c>
      <c r="KB42" s="13">
        <f t="shared" si="751"/>
        <v>91601</v>
      </c>
      <c r="KC42" s="13">
        <f t="shared" si="751"/>
        <v>91601</v>
      </c>
      <c r="KD42" s="13">
        <f t="shared" si="751"/>
        <v>116964.03</v>
      </c>
      <c r="KE42" s="13">
        <f t="shared" si="751"/>
        <v>131884.67000000001</v>
      </c>
      <c r="KF42" s="13">
        <f t="shared" si="751"/>
        <v>128841.60000000001</v>
      </c>
      <c r="KG42" s="13">
        <f t="shared" si="751"/>
        <v>102428.67</v>
      </c>
      <c r="KH42" s="13">
        <f t="shared" si="751"/>
        <v>119493</v>
      </c>
      <c r="KI42" s="13">
        <f t="shared" si="751"/>
        <v>122643</v>
      </c>
      <c r="KJ42" s="13">
        <f t="shared" si="753"/>
        <v>99257.79</v>
      </c>
      <c r="KK42" s="13">
        <f t="shared" si="752"/>
        <v>120100</v>
      </c>
      <c r="KL42" s="13">
        <f t="shared" si="752"/>
        <v>120100</v>
      </c>
      <c r="KM42" s="13">
        <f t="shared" si="734"/>
        <v>94753</v>
      </c>
      <c r="KN42" s="13">
        <f t="shared" si="735"/>
        <v>122663</v>
      </c>
      <c r="KO42" s="13">
        <f t="shared" si="736"/>
        <v>101093</v>
      </c>
      <c r="KP42" s="13">
        <f t="shared" si="737"/>
        <v>70246.28</v>
      </c>
      <c r="KQ42" s="13">
        <f t="shared" si="738"/>
        <v>89471</v>
      </c>
      <c r="KR42" s="13">
        <f t="shared" si="739"/>
        <v>90800</v>
      </c>
      <c r="KS42" s="13">
        <f t="shared" si="740"/>
        <v>100088.87</v>
      </c>
      <c r="KT42" s="13">
        <f t="shared" si="741"/>
        <v>107950</v>
      </c>
      <c r="KU42" s="13">
        <f t="shared" si="742"/>
        <v>107950</v>
      </c>
      <c r="KV42" s="13">
        <f t="shared" si="743"/>
        <v>88346.739999999991</v>
      </c>
      <c r="KW42" s="13">
        <f t="shared" si="744"/>
        <v>99839</v>
      </c>
      <c r="KX42" s="13">
        <f t="shared" si="745"/>
        <v>99839</v>
      </c>
      <c r="KY42" s="13">
        <f t="shared" si="746"/>
        <v>48046.700000000004</v>
      </c>
      <c r="KZ42" s="13">
        <f t="shared" si="747"/>
        <v>67836</v>
      </c>
      <c r="LA42" s="13">
        <f t="shared" si="748"/>
        <v>0</v>
      </c>
      <c r="LB42" s="13">
        <f t="shared" si="749"/>
        <v>0</v>
      </c>
    </row>
    <row r="43" spans="1:314" x14ac:dyDescent="0.25">
      <c r="A43" s="5">
        <v>2126</v>
      </c>
      <c r="B43" s="9" t="s">
        <v>28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64">
        <v>0</v>
      </c>
      <c r="AL43" s="70">
        <v>0</v>
      </c>
      <c r="AM43" s="71">
        <v>0</v>
      </c>
      <c r="AN43" s="71"/>
      <c r="AO43" s="71"/>
      <c r="AP43" s="71">
        <v>0</v>
      </c>
      <c r="AQ43" s="71">
        <v>0</v>
      </c>
      <c r="AR43" s="71">
        <v>0</v>
      </c>
      <c r="AS43" s="71">
        <v>0</v>
      </c>
      <c r="AT43" s="71">
        <v>0</v>
      </c>
      <c r="AU43" s="71">
        <v>0</v>
      </c>
      <c r="AV43" s="71">
        <v>0</v>
      </c>
      <c r="AW43" s="71">
        <v>0</v>
      </c>
      <c r="AX43" s="71">
        <v>0</v>
      </c>
      <c r="AY43" s="71">
        <v>0</v>
      </c>
      <c r="AZ43" s="71">
        <v>0</v>
      </c>
      <c r="BA43" s="71">
        <v>0</v>
      </c>
      <c r="BB43" s="71">
        <v>0</v>
      </c>
      <c r="BC43" s="71">
        <v>0</v>
      </c>
      <c r="BD43" s="71">
        <v>0</v>
      </c>
      <c r="BE43" s="71">
        <v>0</v>
      </c>
      <c r="BF43" s="71">
        <v>0</v>
      </c>
      <c r="BG43" s="71">
        <v>0</v>
      </c>
      <c r="BH43" s="71">
        <v>0</v>
      </c>
      <c r="BI43" s="71">
        <v>0</v>
      </c>
      <c r="BJ43" s="71">
        <v>0</v>
      </c>
      <c r="BK43" s="71">
        <v>0</v>
      </c>
      <c r="BL43" s="71">
        <v>0</v>
      </c>
      <c r="BM43" s="71">
        <v>0</v>
      </c>
      <c r="BN43" s="71">
        <v>0</v>
      </c>
      <c r="BO43" s="71">
        <v>0</v>
      </c>
      <c r="BP43" s="71">
        <v>0</v>
      </c>
      <c r="BQ43" s="71">
        <v>0</v>
      </c>
      <c r="BR43" s="71">
        <v>0</v>
      </c>
      <c r="BS43" s="71">
        <v>0</v>
      </c>
      <c r="BT43" s="71">
        <v>0</v>
      </c>
      <c r="BU43" s="71">
        <v>0</v>
      </c>
      <c r="BV43" s="71">
        <v>0</v>
      </c>
      <c r="BW43" s="71">
        <v>0</v>
      </c>
      <c r="BX43" s="71">
        <v>0</v>
      </c>
      <c r="BY43" s="70">
        <v>0</v>
      </c>
      <c r="BZ43" s="71">
        <v>0</v>
      </c>
      <c r="CA43" s="71"/>
      <c r="CB43" s="71"/>
      <c r="CC43" s="71">
        <v>0</v>
      </c>
      <c r="CD43" s="71">
        <v>0</v>
      </c>
      <c r="CE43" s="71">
        <v>0</v>
      </c>
      <c r="CF43" s="71">
        <v>0</v>
      </c>
      <c r="CG43" s="71">
        <v>0</v>
      </c>
      <c r="CH43" s="71">
        <v>0</v>
      </c>
      <c r="CI43" s="71">
        <v>0</v>
      </c>
      <c r="CJ43" s="71">
        <v>0</v>
      </c>
      <c r="CK43" s="71">
        <v>0</v>
      </c>
      <c r="CL43" s="71">
        <v>0</v>
      </c>
      <c r="CM43" s="71">
        <v>0</v>
      </c>
      <c r="CN43" s="71">
        <v>0</v>
      </c>
      <c r="CO43" s="71">
        <v>0</v>
      </c>
      <c r="CP43" s="71">
        <v>0</v>
      </c>
      <c r="CQ43" s="71">
        <v>0</v>
      </c>
      <c r="CR43" s="71">
        <v>0</v>
      </c>
      <c r="CS43" s="71">
        <v>0</v>
      </c>
      <c r="CT43" s="71">
        <v>0</v>
      </c>
      <c r="CU43" s="71">
        <v>0</v>
      </c>
      <c r="CV43" s="71">
        <v>0</v>
      </c>
      <c r="CW43" s="71">
        <v>0</v>
      </c>
      <c r="CX43" s="71">
        <v>0</v>
      </c>
      <c r="CY43" s="71">
        <v>0</v>
      </c>
      <c r="CZ43" s="71">
        <v>0</v>
      </c>
      <c r="DA43" s="71">
        <v>0</v>
      </c>
      <c r="DB43" s="71">
        <v>0</v>
      </c>
      <c r="DC43" s="71">
        <v>0</v>
      </c>
      <c r="DD43" s="71">
        <v>0</v>
      </c>
      <c r="DE43" s="71">
        <v>0</v>
      </c>
      <c r="DF43" s="71">
        <v>0</v>
      </c>
      <c r="DG43" s="71">
        <v>0</v>
      </c>
      <c r="DH43" s="71">
        <v>0</v>
      </c>
      <c r="DI43" s="71">
        <v>0</v>
      </c>
      <c r="DJ43" s="71">
        <v>0</v>
      </c>
      <c r="DK43" s="71">
        <v>0</v>
      </c>
      <c r="DL43" s="70">
        <v>0</v>
      </c>
      <c r="DM43" s="71">
        <v>0</v>
      </c>
      <c r="DN43" s="71"/>
      <c r="DO43" s="71"/>
      <c r="DP43" s="71">
        <v>0</v>
      </c>
      <c r="DQ43" s="71">
        <v>0</v>
      </c>
      <c r="DR43" s="71">
        <v>0</v>
      </c>
      <c r="DS43" s="71">
        <v>0</v>
      </c>
      <c r="DT43" s="71">
        <v>0</v>
      </c>
      <c r="DU43" s="71">
        <v>0</v>
      </c>
      <c r="DV43" s="71">
        <v>0</v>
      </c>
      <c r="DW43" s="71">
        <v>0</v>
      </c>
      <c r="DX43" s="71">
        <v>0</v>
      </c>
      <c r="DY43" s="71">
        <v>0</v>
      </c>
      <c r="DZ43" s="71">
        <v>0</v>
      </c>
      <c r="EA43" s="71">
        <v>0</v>
      </c>
      <c r="EB43" s="71">
        <v>0</v>
      </c>
      <c r="EC43" s="71">
        <v>0</v>
      </c>
      <c r="ED43" s="71">
        <v>0</v>
      </c>
      <c r="EE43" s="71">
        <v>0</v>
      </c>
      <c r="EF43" s="71">
        <v>0</v>
      </c>
      <c r="EG43" s="71">
        <v>0</v>
      </c>
      <c r="EH43" s="71">
        <v>0</v>
      </c>
      <c r="EI43" s="71">
        <v>0</v>
      </c>
      <c r="EJ43" s="71">
        <v>0</v>
      </c>
      <c r="EK43" s="71">
        <v>0</v>
      </c>
      <c r="EL43" s="71">
        <v>0</v>
      </c>
      <c r="EM43" s="71">
        <v>0</v>
      </c>
      <c r="EN43" s="71">
        <v>0</v>
      </c>
      <c r="EO43" s="71">
        <v>0</v>
      </c>
      <c r="EP43" s="71">
        <v>0</v>
      </c>
      <c r="EQ43" s="71">
        <v>0</v>
      </c>
      <c r="ER43" s="71">
        <v>12291.2</v>
      </c>
      <c r="ES43" s="71">
        <v>12291.2</v>
      </c>
      <c r="ET43" s="71">
        <v>0</v>
      </c>
      <c r="EU43" s="71">
        <v>0</v>
      </c>
      <c r="EV43" s="71">
        <v>0</v>
      </c>
      <c r="EW43" s="71">
        <v>0</v>
      </c>
      <c r="EX43" s="71">
        <v>0</v>
      </c>
      <c r="EY43" s="70">
        <v>0</v>
      </c>
      <c r="EZ43" s="71">
        <v>0</v>
      </c>
      <c r="FA43" s="71"/>
      <c r="FB43" s="71"/>
      <c r="FC43" s="71">
        <v>0</v>
      </c>
      <c r="FD43" s="71">
        <v>0</v>
      </c>
      <c r="FE43" s="71">
        <v>601.20000000000005</v>
      </c>
      <c r="FF43" s="71">
        <v>500</v>
      </c>
      <c r="FG43" s="71">
        <v>2700</v>
      </c>
      <c r="FH43" s="71">
        <v>2693.09</v>
      </c>
      <c r="FI43" s="71">
        <v>3278.69</v>
      </c>
      <c r="FJ43" s="71">
        <v>9000</v>
      </c>
      <c r="FK43" s="71">
        <v>6678.98</v>
      </c>
      <c r="FL43" s="71">
        <v>6000</v>
      </c>
      <c r="FM43" s="71">
        <v>10000</v>
      </c>
      <c r="FN43" s="71">
        <v>6090.85</v>
      </c>
      <c r="FO43" s="71">
        <v>4700</v>
      </c>
      <c r="FP43" s="71">
        <v>4700</v>
      </c>
      <c r="FQ43" s="71">
        <v>3263.98</v>
      </c>
      <c r="FR43" s="71">
        <v>4300</v>
      </c>
      <c r="FS43" s="71">
        <v>4300</v>
      </c>
      <c r="FT43" s="71">
        <v>4763.41</v>
      </c>
      <c r="FU43" s="71">
        <v>3800</v>
      </c>
      <c r="FV43" s="71">
        <v>3800</v>
      </c>
      <c r="FW43" s="71">
        <v>0</v>
      </c>
      <c r="FX43" s="71">
        <v>3800</v>
      </c>
      <c r="FY43" s="71">
        <v>3800</v>
      </c>
      <c r="FZ43" s="71">
        <v>2137.6</v>
      </c>
      <c r="GA43" s="71">
        <v>1800</v>
      </c>
      <c r="GB43" s="71">
        <v>1800</v>
      </c>
      <c r="GC43" s="71">
        <v>0</v>
      </c>
      <c r="GD43" s="71">
        <v>100</v>
      </c>
      <c r="GE43" s="71">
        <v>2080</v>
      </c>
      <c r="GF43" s="71">
        <v>2080</v>
      </c>
      <c r="GG43" s="71">
        <v>0</v>
      </c>
      <c r="GH43" s="71">
        <v>3670.24</v>
      </c>
      <c r="GI43" s="71">
        <v>10453.24</v>
      </c>
      <c r="GJ43" s="71">
        <v>18932</v>
      </c>
      <c r="GK43" s="71">
        <v>18932</v>
      </c>
      <c r="GL43" s="70">
        <v>17523.47</v>
      </c>
      <c r="GM43" s="71">
        <v>3000</v>
      </c>
      <c r="GN43" s="71"/>
      <c r="GO43" s="71"/>
      <c r="GP43" s="71">
        <v>0</v>
      </c>
      <c r="GQ43" s="71">
        <v>0</v>
      </c>
      <c r="GR43" s="71">
        <v>0</v>
      </c>
      <c r="GS43" s="71">
        <v>0</v>
      </c>
      <c r="GT43" s="71">
        <v>0</v>
      </c>
      <c r="GU43" s="71">
        <v>0</v>
      </c>
      <c r="GV43" s="71">
        <v>0</v>
      </c>
      <c r="GW43" s="71">
        <v>0</v>
      </c>
      <c r="GX43" s="71">
        <v>0</v>
      </c>
      <c r="GY43" s="71">
        <v>0</v>
      </c>
      <c r="GZ43" s="71">
        <v>0</v>
      </c>
      <c r="HA43" s="71">
        <v>0</v>
      </c>
      <c r="HB43" s="71">
        <v>0</v>
      </c>
      <c r="HC43" s="71">
        <v>0</v>
      </c>
      <c r="HD43" s="71">
        <v>0</v>
      </c>
      <c r="HE43" s="71">
        <v>0</v>
      </c>
      <c r="HF43" s="71">
        <v>0</v>
      </c>
      <c r="HG43" s="71">
        <v>0</v>
      </c>
      <c r="HH43" s="71">
        <v>0</v>
      </c>
      <c r="HI43" s="71">
        <v>0</v>
      </c>
      <c r="HJ43" s="71">
        <v>0</v>
      </c>
      <c r="HK43" s="71">
        <v>0</v>
      </c>
      <c r="HL43" s="71">
        <v>0</v>
      </c>
      <c r="HM43" s="71">
        <v>6412.8</v>
      </c>
      <c r="HN43" s="71">
        <v>0</v>
      </c>
      <c r="HO43" s="71">
        <v>0</v>
      </c>
      <c r="HP43" s="71">
        <v>0</v>
      </c>
      <c r="HQ43" s="71">
        <v>0</v>
      </c>
      <c r="HR43" s="71">
        <v>0</v>
      </c>
      <c r="HS43" s="71">
        <v>10391.959999999999</v>
      </c>
      <c r="HT43" s="71">
        <v>0</v>
      </c>
      <c r="HU43" s="71">
        <v>0</v>
      </c>
      <c r="HV43" s="71">
        <v>1843.68</v>
      </c>
      <c r="HW43" s="71">
        <v>0</v>
      </c>
      <c r="HX43" s="71">
        <v>0</v>
      </c>
      <c r="HY43" s="70">
        <v>0</v>
      </c>
      <c r="HZ43" s="71">
        <v>57626</v>
      </c>
      <c r="IA43" s="71"/>
      <c r="IB43" s="71"/>
      <c r="IC43" s="71">
        <v>0</v>
      </c>
      <c r="ID43" s="71">
        <v>0</v>
      </c>
      <c r="IE43" s="71">
        <v>0</v>
      </c>
      <c r="IF43" s="71">
        <v>0</v>
      </c>
      <c r="IG43" s="71">
        <v>0</v>
      </c>
      <c r="IH43" s="71">
        <v>0</v>
      </c>
      <c r="II43" s="71">
        <v>0</v>
      </c>
      <c r="IJ43" s="71">
        <v>0</v>
      </c>
      <c r="IK43" s="71">
        <v>0</v>
      </c>
      <c r="IL43" s="71">
        <v>0</v>
      </c>
      <c r="IM43" s="71">
        <v>0</v>
      </c>
      <c r="IN43" s="71">
        <v>105.25</v>
      </c>
      <c r="IO43" s="71">
        <v>0</v>
      </c>
      <c r="IP43" s="71">
        <v>0</v>
      </c>
      <c r="IQ43" s="71">
        <v>105.25</v>
      </c>
      <c r="IR43" s="71">
        <v>0</v>
      </c>
      <c r="IS43" s="71">
        <v>0</v>
      </c>
      <c r="IT43" s="71">
        <v>0</v>
      </c>
      <c r="IU43" s="71">
        <v>0</v>
      </c>
      <c r="IV43" s="71">
        <v>0</v>
      </c>
      <c r="IW43" s="71">
        <v>0</v>
      </c>
      <c r="IX43" s="71">
        <v>0</v>
      </c>
      <c r="IY43" s="71">
        <v>0</v>
      </c>
      <c r="IZ43" s="71">
        <v>0</v>
      </c>
      <c r="JA43" s="71">
        <v>0</v>
      </c>
      <c r="JB43" s="71">
        <v>0</v>
      </c>
      <c r="JC43" s="71">
        <v>0</v>
      </c>
      <c r="JD43" s="71">
        <v>0</v>
      </c>
      <c r="JE43" s="71">
        <v>0</v>
      </c>
      <c r="JF43" s="71">
        <v>0</v>
      </c>
      <c r="JG43" s="71">
        <v>0</v>
      </c>
      <c r="JH43" s="71">
        <v>0</v>
      </c>
      <c r="JI43" s="71">
        <v>0</v>
      </c>
      <c r="JJ43" s="71">
        <v>0</v>
      </c>
      <c r="JK43" s="71">
        <v>0</v>
      </c>
      <c r="JL43" s="71">
        <v>0</v>
      </c>
      <c r="JM43" s="66">
        <v>0</v>
      </c>
      <c r="JN43" s="13"/>
      <c r="JO43" s="13"/>
      <c r="JP43" s="13">
        <f t="shared" si="750"/>
        <v>0</v>
      </c>
      <c r="JQ43" s="13">
        <f t="shared" si="750"/>
        <v>0</v>
      </c>
      <c r="JR43" s="13">
        <f t="shared" si="750"/>
        <v>601.20000000000005</v>
      </c>
      <c r="JS43" s="13">
        <f t="shared" si="750"/>
        <v>500</v>
      </c>
      <c r="JT43" s="13">
        <f t="shared" si="750"/>
        <v>2700</v>
      </c>
      <c r="JU43" s="13">
        <f t="shared" si="750"/>
        <v>2693.09</v>
      </c>
      <c r="JV43" s="13">
        <f t="shared" si="750"/>
        <v>3278.69</v>
      </c>
      <c r="JW43" s="13">
        <f t="shared" si="750"/>
        <v>9000</v>
      </c>
      <c r="JX43" s="13">
        <f t="shared" si="750"/>
        <v>6678.98</v>
      </c>
      <c r="JY43" s="13">
        <f t="shared" si="750"/>
        <v>6000</v>
      </c>
      <c r="JZ43" s="13">
        <f t="shared" si="751"/>
        <v>10000</v>
      </c>
      <c r="KA43" s="13">
        <f t="shared" si="751"/>
        <v>6196.1</v>
      </c>
      <c r="KB43" s="13">
        <f t="shared" si="751"/>
        <v>4700</v>
      </c>
      <c r="KC43" s="13">
        <f t="shared" si="751"/>
        <v>4700</v>
      </c>
      <c r="KD43" s="13">
        <f t="shared" si="751"/>
        <v>3369.23</v>
      </c>
      <c r="KE43" s="13">
        <f t="shared" si="751"/>
        <v>4300</v>
      </c>
      <c r="KF43" s="13">
        <f t="shared" si="751"/>
        <v>4300</v>
      </c>
      <c r="KG43" s="13">
        <f t="shared" si="751"/>
        <v>4763.41</v>
      </c>
      <c r="KH43" s="13">
        <f t="shared" si="751"/>
        <v>3800</v>
      </c>
      <c r="KI43" s="13">
        <f t="shared" si="751"/>
        <v>3800</v>
      </c>
      <c r="KJ43" s="13">
        <f t="shared" si="753"/>
        <v>0</v>
      </c>
      <c r="KK43" s="13">
        <f t="shared" si="752"/>
        <v>3800</v>
      </c>
      <c r="KL43" s="13">
        <f t="shared" si="752"/>
        <v>3800</v>
      </c>
      <c r="KM43" s="13">
        <f t="shared" si="734"/>
        <v>8550.4</v>
      </c>
      <c r="KN43" s="13">
        <f t="shared" si="735"/>
        <v>1800</v>
      </c>
      <c r="KO43" s="13">
        <f t="shared" si="736"/>
        <v>1800</v>
      </c>
      <c r="KP43" s="13">
        <f t="shared" si="737"/>
        <v>0</v>
      </c>
      <c r="KQ43" s="13">
        <f t="shared" si="738"/>
        <v>100</v>
      </c>
      <c r="KR43" s="13">
        <f t="shared" si="739"/>
        <v>14371.2</v>
      </c>
      <c r="KS43" s="13">
        <f t="shared" si="740"/>
        <v>24763.16</v>
      </c>
      <c r="KT43" s="13">
        <f t="shared" si="741"/>
        <v>0</v>
      </c>
      <c r="KU43" s="13">
        <f t="shared" si="742"/>
        <v>3670.24</v>
      </c>
      <c r="KV43" s="13">
        <f t="shared" si="743"/>
        <v>12296.92</v>
      </c>
      <c r="KW43" s="13">
        <f t="shared" si="744"/>
        <v>18932</v>
      </c>
      <c r="KX43" s="13">
        <f t="shared" si="745"/>
        <v>18932</v>
      </c>
      <c r="KY43" s="13">
        <f t="shared" si="746"/>
        <v>17523.47</v>
      </c>
      <c r="KZ43" s="13">
        <f t="shared" si="747"/>
        <v>60626</v>
      </c>
      <c r="LA43" s="13">
        <f t="shared" si="748"/>
        <v>0</v>
      </c>
      <c r="LB43" s="13">
        <f t="shared" si="749"/>
        <v>0</v>
      </c>
    </row>
    <row r="44" spans="1:314" x14ac:dyDescent="0.25">
      <c r="A44" s="5">
        <v>2127</v>
      </c>
      <c r="B44" s="9" t="s">
        <v>29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64">
        <v>0</v>
      </c>
      <c r="AL44" s="70">
        <v>0</v>
      </c>
      <c r="AM44" s="71">
        <v>0</v>
      </c>
      <c r="AN44" s="71"/>
      <c r="AO44" s="71"/>
      <c r="AP44" s="71">
        <v>0</v>
      </c>
      <c r="AQ44" s="71">
        <v>0</v>
      </c>
      <c r="AR44" s="71">
        <v>0</v>
      </c>
      <c r="AS44" s="71">
        <v>0</v>
      </c>
      <c r="AT44" s="71">
        <v>0</v>
      </c>
      <c r="AU44" s="71">
        <v>0</v>
      </c>
      <c r="AV44" s="71">
        <v>0</v>
      </c>
      <c r="AW44" s="71">
        <v>0</v>
      </c>
      <c r="AX44" s="71">
        <v>0</v>
      </c>
      <c r="AY44" s="71">
        <v>0</v>
      </c>
      <c r="AZ44" s="71">
        <v>0</v>
      </c>
      <c r="BA44" s="71">
        <v>0</v>
      </c>
      <c r="BB44" s="71">
        <v>0</v>
      </c>
      <c r="BC44" s="71">
        <v>0</v>
      </c>
      <c r="BD44" s="71">
        <v>0</v>
      </c>
      <c r="BE44" s="71">
        <v>0</v>
      </c>
      <c r="BF44" s="71">
        <v>0</v>
      </c>
      <c r="BG44" s="71">
        <v>0</v>
      </c>
      <c r="BH44" s="71">
        <v>0</v>
      </c>
      <c r="BI44" s="71">
        <v>0</v>
      </c>
      <c r="BJ44" s="71">
        <v>0</v>
      </c>
      <c r="BK44" s="71">
        <v>0</v>
      </c>
      <c r="BL44" s="71">
        <v>0</v>
      </c>
      <c r="BM44" s="71">
        <v>0</v>
      </c>
      <c r="BN44" s="71">
        <v>0</v>
      </c>
      <c r="BO44" s="71">
        <v>0</v>
      </c>
      <c r="BP44" s="71">
        <v>0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0">
        <v>0</v>
      </c>
      <c r="BZ44" s="71">
        <v>0</v>
      </c>
      <c r="CA44" s="71"/>
      <c r="CB44" s="71"/>
      <c r="CC44" s="71">
        <v>0</v>
      </c>
      <c r="CD44" s="71">
        <v>0</v>
      </c>
      <c r="CE44" s="71">
        <v>0</v>
      </c>
      <c r="CF44" s="71">
        <v>0</v>
      </c>
      <c r="CG44" s="71">
        <v>0</v>
      </c>
      <c r="CH44" s="71">
        <v>0</v>
      </c>
      <c r="CI44" s="71">
        <v>0</v>
      </c>
      <c r="CJ44" s="71">
        <v>0</v>
      </c>
      <c r="CK44" s="71">
        <v>0</v>
      </c>
      <c r="CL44" s="71">
        <v>0</v>
      </c>
      <c r="CM44" s="71">
        <v>0</v>
      </c>
      <c r="CN44" s="71">
        <v>0</v>
      </c>
      <c r="CO44" s="71">
        <v>0</v>
      </c>
      <c r="CP44" s="71">
        <v>0</v>
      </c>
      <c r="CQ44" s="71">
        <v>0</v>
      </c>
      <c r="CR44" s="71">
        <v>0</v>
      </c>
      <c r="CS44" s="71">
        <v>0</v>
      </c>
      <c r="CT44" s="71">
        <v>0</v>
      </c>
      <c r="CU44" s="71">
        <v>0</v>
      </c>
      <c r="CV44" s="71">
        <v>0</v>
      </c>
      <c r="CW44" s="71">
        <v>0</v>
      </c>
      <c r="CX44" s="71">
        <v>0</v>
      </c>
      <c r="CY44" s="71">
        <v>0</v>
      </c>
      <c r="CZ44" s="71">
        <v>0</v>
      </c>
      <c r="DA44" s="71">
        <v>0</v>
      </c>
      <c r="DB44" s="71">
        <v>0</v>
      </c>
      <c r="DC44" s="71">
        <v>0</v>
      </c>
      <c r="DD44" s="71">
        <v>0</v>
      </c>
      <c r="DE44" s="71">
        <v>0</v>
      </c>
      <c r="DF44" s="71">
        <v>0</v>
      </c>
      <c r="DG44" s="71">
        <v>0</v>
      </c>
      <c r="DH44" s="71">
        <v>0</v>
      </c>
      <c r="DI44" s="71">
        <v>0</v>
      </c>
      <c r="DJ44" s="71">
        <v>0</v>
      </c>
      <c r="DK44" s="71">
        <v>0</v>
      </c>
      <c r="DL44" s="70">
        <v>0</v>
      </c>
      <c r="DM44" s="71">
        <v>0</v>
      </c>
      <c r="DN44" s="71"/>
      <c r="DO44" s="71"/>
      <c r="DP44" s="71">
        <v>0</v>
      </c>
      <c r="DQ44" s="71">
        <v>0</v>
      </c>
      <c r="DR44" s="71">
        <v>0</v>
      </c>
      <c r="DS44" s="71">
        <v>0</v>
      </c>
      <c r="DT44" s="71">
        <v>0</v>
      </c>
      <c r="DU44" s="71">
        <v>0</v>
      </c>
      <c r="DV44" s="71">
        <v>0</v>
      </c>
      <c r="DW44" s="71">
        <v>0</v>
      </c>
      <c r="DX44" s="71">
        <v>0</v>
      </c>
      <c r="DY44" s="71">
        <v>0</v>
      </c>
      <c r="DZ44" s="71">
        <v>0</v>
      </c>
      <c r="EA44" s="71">
        <v>0</v>
      </c>
      <c r="EB44" s="71">
        <v>0</v>
      </c>
      <c r="EC44" s="71">
        <v>0</v>
      </c>
      <c r="ED44" s="71">
        <v>0</v>
      </c>
      <c r="EE44" s="71">
        <v>0</v>
      </c>
      <c r="EF44" s="71">
        <v>0</v>
      </c>
      <c r="EG44" s="71">
        <v>0</v>
      </c>
      <c r="EH44" s="71">
        <v>0</v>
      </c>
      <c r="EI44" s="71">
        <v>0</v>
      </c>
      <c r="EJ44" s="71">
        <v>0</v>
      </c>
      <c r="EK44" s="71">
        <v>0</v>
      </c>
      <c r="EL44" s="71">
        <v>0</v>
      </c>
      <c r="EM44" s="71">
        <v>0</v>
      </c>
      <c r="EN44" s="71">
        <v>0</v>
      </c>
      <c r="EO44" s="71">
        <v>0</v>
      </c>
      <c r="EP44" s="71">
        <v>0</v>
      </c>
      <c r="EQ44" s="71">
        <v>0</v>
      </c>
      <c r="ER44" s="71">
        <v>0</v>
      </c>
      <c r="ES44" s="71">
        <v>0</v>
      </c>
      <c r="ET44" s="71">
        <v>0</v>
      </c>
      <c r="EU44" s="71">
        <v>0</v>
      </c>
      <c r="EV44" s="71">
        <v>0</v>
      </c>
      <c r="EW44" s="71">
        <v>0</v>
      </c>
      <c r="EX44" s="71">
        <v>0</v>
      </c>
      <c r="EY44" s="70">
        <v>0</v>
      </c>
      <c r="EZ44" s="71">
        <v>0</v>
      </c>
      <c r="FA44" s="71"/>
      <c r="FB44" s="71"/>
      <c r="FC44" s="71">
        <v>435.93</v>
      </c>
      <c r="FD44" s="71">
        <v>435.93</v>
      </c>
      <c r="FE44" s="71">
        <v>60.5</v>
      </c>
      <c r="FF44" s="71">
        <v>0</v>
      </c>
      <c r="FG44" s="71">
        <v>500</v>
      </c>
      <c r="FH44" s="71">
        <v>452.67</v>
      </c>
      <c r="FI44" s="71">
        <v>409.84</v>
      </c>
      <c r="FJ44" s="71">
        <v>409.84</v>
      </c>
      <c r="FK44" s="71">
        <v>0</v>
      </c>
      <c r="FL44" s="71">
        <v>500</v>
      </c>
      <c r="FM44" s="71">
        <v>500</v>
      </c>
      <c r="FN44" s="71">
        <v>118</v>
      </c>
      <c r="FO44" s="71">
        <v>390</v>
      </c>
      <c r="FP44" s="71">
        <v>390</v>
      </c>
      <c r="FQ44" s="71">
        <v>300</v>
      </c>
      <c r="FR44" s="71">
        <v>409.84</v>
      </c>
      <c r="FS44" s="71">
        <v>409.84</v>
      </c>
      <c r="FT44" s="71">
        <v>0</v>
      </c>
      <c r="FU44" s="71">
        <v>328</v>
      </c>
      <c r="FV44" s="71">
        <v>328</v>
      </c>
      <c r="FW44" s="71">
        <v>315</v>
      </c>
      <c r="FX44" s="71">
        <v>328</v>
      </c>
      <c r="FY44" s="71">
        <v>328</v>
      </c>
      <c r="FZ44" s="71">
        <v>1451.13</v>
      </c>
      <c r="GA44" s="71">
        <v>400</v>
      </c>
      <c r="GB44" s="71">
        <v>1060</v>
      </c>
      <c r="GC44" s="71">
        <v>1060</v>
      </c>
      <c r="GD44" s="71">
        <v>1200</v>
      </c>
      <c r="GE44" s="71">
        <v>1200</v>
      </c>
      <c r="GF44" s="71">
        <v>1569</v>
      </c>
      <c r="GG44" s="71">
        <v>1800</v>
      </c>
      <c r="GH44" s="71">
        <v>1800</v>
      </c>
      <c r="GI44" s="71">
        <v>715.9</v>
      </c>
      <c r="GJ44" s="71">
        <v>1800</v>
      </c>
      <c r="GK44" s="71">
        <v>1800</v>
      </c>
      <c r="GL44" s="70">
        <v>55</v>
      </c>
      <c r="GM44" s="71">
        <v>1300</v>
      </c>
      <c r="GN44" s="71"/>
      <c r="GO44" s="71"/>
      <c r="GP44" s="71">
        <v>0</v>
      </c>
      <c r="GQ44" s="71">
        <v>0</v>
      </c>
      <c r="GR44" s="71">
        <v>0</v>
      </c>
      <c r="GS44" s="71">
        <v>0</v>
      </c>
      <c r="GT44" s="71">
        <v>0</v>
      </c>
      <c r="GU44" s="71">
        <v>0</v>
      </c>
      <c r="GV44" s="71">
        <v>0</v>
      </c>
      <c r="GW44" s="71">
        <v>0</v>
      </c>
      <c r="GX44" s="71">
        <v>0</v>
      </c>
      <c r="GY44" s="71">
        <v>0</v>
      </c>
      <c r="GZ44" s="71">
        <v>0</v>
      </c>
      <c r="HA44" s="71">
        <v>0</v>
      </c>
      <c r="HB44" s="71">
        <v>0</v>
      </c>
      <c r="HC44" s="71">
        <v>0</v>
      </c>
      <c r="HD44" s="71">
        <v>0</v>
      </c>
      <c r="HE44" s="71">
        <v>0</v>
      </c>
      <c r="HF44" s="71">
        <v>0</v>
      </c>
      <c r="HG44" s="71">
        <v>0</v>
      </c>
      <c r="HH44" s="71">
        <v>0</v>
      </c>
      <c r="HI44" s="71">
        <v>0</v>
      </c>
      <c r="HJ44" s="71">
        <v>0</v>
      </c>
      <c r="HK44" s="71">
        <v>0</v>
      </c>
      <c r="HL44" s="71">
        <v>0</v>
      </c>
      <c r="HM44" s="71">
        <v>0</v>
      </c>
      <c r="HN44" s="71">
        <v>0</v>
      </c>
      <c r="HO44" s="71">
        <v>0</v>
      </c>
      <c r="HP44" s="71">
        <v>0</v>
      </c>
      <c r="HQ44" s="71">
        <v>0</v>
      </c>
      <c r="HR44" s="71">
        <v>0</v>
      </c>
      <c r="HS44" s="71">
        <v>0</v>
      </c>
      <c r="HT44" s="71">
        <v>0</v>
      </c>
      <c r="HU44" s="71">
        <v>0</v>
      </c>
      <c r="HV44" s="71">
        <v>0</v>
      </c>
      <c r="HW44" s="71">
        <v>0</v>
      </c>
      <c r="HX44" s="71">
        <v>0</v>
      </c>
      <c r="HY44" s="70">
        <v>0</v>
      </c>
      <c r="HZ44" s="71">
        <v>0</v>
      </c>
      <c r="IA44" s="71"/>
      <c r="IB44" s="71"/>
      <c r="IC44" s="71">
        <v>0</v>
      </c>
      <c r="ID44" s="71">
        <v>0</v>
      </c>
      <c r="IE44" s="71">
        <v>0</v>
      </c>
      <c r="IF44" s="71">
        <v>0</v>
      </c>
      <c r="IG44" s="71">
        <v>0</v>
      </c>
      <c r="IH44" s="71">
        <v>0</v>
      </c>
      <c r="II44" s="71">
        <v>0</v>
      </c>
      <c r="IJ44" s="71">
        <v>0</v>
      </c>
      <c r="IK44" s="71">
        <v>0</v>
      </c>
      <c r="IL44" s="71">
        <v>0</v>
      </c>
      <c r="IM44" s="71">
        <v>0</v>
      </c>
      <c r="IN44" s="71">
        <v>0</v>
      </c>
      <c r="IO44" s="71">
        <v>110</v>
      </c>
      <c r="IP44" s="71">
        <v>110</v>
      </c>
      <c r="IQ44" s="71">
        <v>30</v>
      </c>
      <c r="IR44" s="71">
        <v>90.16</v>
      </c>
      <c r="IS44" s="71">
        <v>90.16</v>
      </c>
      <c r="IT44" s="71">
        <v>0</v>
      </c>
      <c r="IU44" s="71">
        <v>72</v>
      </c>
      <c r="IV44" s="71">
        <v>72</v>
      </c>
      <c r="IW44" s="71">
        <v>36.299999999999997</v>
      </c>
      <c r="IX44" s="71">
        <v>72</v>
      </c>
      <c r="IY44" s="71">
        <v>72</v>
      </c>
      <c r="IZ44" s="71">
        <v>0</v>
      </c>
      <c r="JA44" s="71">
        <v>0</v>
      </c>
      <c r="JB44" s="71">
        <v>0</v>
      </c>
      <c r="JC44" s="71">
        <v>0</v>
      </c>
      <c r="JD44" s="71">
        <v>0</v>
      </c>
      <c r="JE44" s="71">
        <v>0</v>
      </c>
      <c r="JF44" s="71">
        <v>0</v>
      </c>
      <c r="JG44" s="71">
        <v>0</v>
      </c>
      <c r="JH44" s="71">
        <v>0</v>
      </c>
      <c r="JI44" s="71">
        <v>0</v>
      </c>
      <c r="JJ44" s="71">
        <v>0</v>
      </c>
      <c r="JK44" s="71">
        <v>0</v>
      </c>
      <c r="JL44" s="71">
        <v>0</v>
      </c>
      <c r="JM44" s="66">
        <v>0</v>
      </c>
      <c r="JN44" s="13"/>
      <c r="JO44" s="13"/>
      <c r="JP44" s="13">
        <f t="shared" si="750"/>
        <v>435.93</v>
      </c>
      <c r="JQ44" s="13">
        <f t="shared" si="750"/>
        <v>435.93</v>
      </c>
      <c r="JR44" s="13">
        <f t="shared" si="750"/>
        <v>60.5</v>
      </c>
      <c r="JS44" s="13">
        <f t="shared" si="750"/>
        <v>0</v>
      </c>
      <c r="JT44" s="13">
        <f t="shared" si="750"/>
        <v>500</v>
      </c>
      <c r="JU44" s="13">
        <f t="shared" si="750"/>
        <v>452.67</v>
      </c>
      <c r="JV44" s="13">
        <f t="shared" si="750"/>
        <v>409.84</v>
      </c>
      <c r="JW44" s="13">
        <f t="shared" si="750"/>
        <v>409.84</v>
      </c>
      <c r="JX44" s="13">
        <f t="shared" si="750"/>
        <v>0</v>
      </c>
      <c r="JY44" s="13">
        <f t="shared" si="750"/>
        <v>500</v>
      </c>
      <c r="JZ44" s="13">
        <f t="shared" si="751"/>
        <v>500</v>
      </c>
      <c r="KA44" s="13">
        <f t="shared" si="751"/>
        <v>118</v>
      </c>
      <c r="KB44" s="13">
        <f t="shared" si="751"/>
        <v>500</v>
      </c>
      <c r="KC44" s="13">
        <f t="shared" si="751"/>
        <v>500</v>
      </c>
      <c r="KD44" s="13">
        <f t="shared" si="751"/>
        <v>330</v>
      </c>
      <c r="KE44" s="13">
        <f t="shared" si="751"/>
        <v>500</v>
      </c>
      <c r="KF44" s="13">
        <f t="shared" si="751"/>
        <v>500</v>
      </c>
      <c r="KG44" s="13">
        <f t="shared" si="751"/>
        <v>0</v>
      </c>
      <c r="KH44" s="13">
        <f t="shared" si="751"/>
        <v>400</v>
      </c>
      <c r="KI44" s="13">
        <f t="shared" si="751"/>
        <v>400</v>
      </c>
      <c r="KJ44" s="13">
        <f t="shared" si="753"/>
        <v>351.3</v>
      </c>
      <c r="KK44" s="13">
        <f t="shared" si="752"/>
        <v>400</v>
      </c>
      <c r="KL44" s="13">
        <f t="shared" si="752"/>
        <v>400</v>
      </c>
      <c r="KM44" s="13">
        <f t="shared" si="734"/>
        <v>1451.13</v>
      </c>
      <c r="KN44" s="13">
        <f t="shared" si="735"/>
        <v>400</v>
      </c>
      <c r="KO44" s="13">
        <f t="shared" si="736"/>
        <v>1060</v>
      </c>
      <c r="KP44" s="13">
        <f t="shared" si="737"/>
        <v>1060</v>
      </c>
      <c r="KQ44" s="13">
        <f t="shared" si="738"/>
        <v>1200</v>
      </c>
      <c r="KR44" s="13">
        <f t="shared" si="739"/>
        <v>1200</v>
      </c>
      <c r="KS44" s="13">
        <f t="shared" si="740"/>
        <v>1569</v>
      </c>
      <c r="KT44" s="13">
        <f t="shared" si="741"/>
        <v>1800</v>
      </c>
      <c r="KU44" s="13">
        <f t="shared" si="742"/>
        <v>1800</v>
      </c>
      <c r="KV44" s="13">
        <f t="shared" si="743"/>
        <v>715.9</v>
      </c>
      <c r="KW44" s="13">
        <f t="shared" si="744"/>
        <v>1800</v>
      </c>
      <c r="KX44" s="13">
        <f t="shared" si="745"/>
        <v>1800</v>
      </c>
      <c r="KY44" s="13">
        <f t="shared" si="746"/>
        <v>55</v>
      </c>
      <c r="KZ44" s="13">
        <f t="shared" si="747"/>
        <v>1300</v>
      </c>
      <c r="LA44" s="13">
        <f t="shared" si="748"/>
        <v>0</v>
      </c>
      <c r="LB44" s="13">
        <f t="shared" si="749"/>
        <v>0</v>
      </c>
    </row>
    <row r="45" spans="1:314" x14ac:dyDescent="0.25">
      <c r="A45" s="5">
        <v>2298</v>
      </c>
      <c r="B45" s="9" t="s">
        <v>30</v>
      </c>
      <c r="C45" s="13">
        <v>6000</v>
      </c>
      <c r="D45" s="13">
        <v>45198.34</v>
      </c>
      <c r="E45" s="13">
        <v>101700.32</v>
      </c>
      <c r="F45" s="13">
        <v>3950</v>
      </c>
      <c r="G45" s="13">
        <v>153400</v>
      </c>
      <c r="H45" s="13">
        <v>167413.78</v>
      </c>
      <c r="I45" s="13">
        <v>6493.56</v>
      </c>
      <c r="J45" s="13">
        <v>30000</v>
      </c>
      <c r="K45" s="13">
        <v>46618.71</v>
      </c>
      <c r="L45" s="13">
        <v>21486</v>
      </c>
      <c r="M45" s="13">
        <v>21486</v>
      </c>
      <c r="N45" s="13">
        <v>18115.84</v>
      </c>
      <c r="O45" s="13">
        <v>234000</v>
      </c>
      <c r="P45" s="13">
        <v>250000</v>
      </c>
      <c r="Q45" s="13">
        <v>102722.15</v>
      </c>
      <c r="R45" s="13">
        <v>56600</v>
      </c>
      <c r="S45" s="13">
        <v>175552</v>
      </c>
      <c r="T45" s="13">
        <v>170706.86</v>
      </c>
      <c r="U45" s="13">
        <v>7</v>
      </c>
      <c r="V45" s="13">
        <v>100000</v>
      </c>
      <c r="W45" s="13">
        <v>124713.41</v>
      </c>
      <c r="X45" s="13">
        <v>14510</v>
      </c>
      <c r="Y45" s="13">
        <v>47535</v>
      </c>
      <c r="Z45" s="13">
        <v>42354.54</v>
      </c>
      <c r="AA45" s="13">
        <v>210000</v>
      </c>
      <c r="AB45" s="13">
        <v>200000</v>
      </c>
      <c r="AC45" s="13">
        <v>40884.730000000003</v>
      </c>
      <c r="AD45" s="13">
        <v>297500</v>
      </c>
      <c r="AE45" s="13">
        <v>297500</v>
      </c>
      <c r="AF45" s="13">
        <v>73325.399999999994</v>
      </c>
      <c r="AG45" s="13">
        <v>535000</v>
      </c>
      <c r="AH45" s="13">
        <v>330000</v>
      </c>
      <c r="AI45" s="13">
        <v>94864.24</v>
      </c>
      <c r="AJ45" s="13">
        <v>475300</v>
      </c>
      <c r="AK45" s="64">
        <v>475300</v>
      </c>
      <c r="AL45" s="70">
        <v>173539.9</v>
      </c>
      <c r="AM45" s="71">
        <v>297100</v>
      </c>
      <c r="AN45" s="71"/>
      <c r="AO45" s="71"/>
      <c r="AP45" s="71">
        <v>51600</v>
      </c>
      <c r="AQ45" s="71">
        <v>51600</v>
      </c>
      <c r="AR45" s="71">
        <v>31631.72</v>
      </c>
      <c r="AS45" s="71">
        <v>417020</v>
      </c>
      <c r="AT45" s="71">
        <v>290730</v>
      </c>
      <c r="AU45" s="71">
        <v>307881.78000000003</v>
      </c>
      <c r="AV45" s="71">
        <v>291942.07</v>
      </c>
      <c r="AW45" s="71">
        <v>329000</v>
      </c>
      <c r="AX45" s="71">
        <v>359534.15</v>
      </c>
      <c r="AY45" s="71">
        <v>259267</v>
      </c>
      <c r="AZ45" s="71">
        <v>273967</v>
      </c>
      <c r="BA45" s="71">
        <v>247031.34</v>
      </c>
      <c r="BB45" s="71">
        <v>367442</v>
      </c>
      <c r="BC45" s="71">
        <v>367442</v>
      </c>
      <c r="BD45" s="71">
        <v>412156.3</v>
      </c>
      <c r="BE45" s="71">
        <v>369950.82</v>
      </c>
      <c r="BF45" s="71">
        <v>523175</v>
      </c>
      <c r="BG45" s="71">
        <v>430824.29</v>
      </c>
      <c r="BH45" s="71">
        <v>367870</v>
      </c>
      <c r="BI45" s="71">
        <v>419020</v>
      </c>
      <c r="BJ45" s="71">
        <v>530008.94999999995</v>
      </c>
      <c r="BK45" s="71">
        <v>472000</v>
      </c>
      <c r="BL45" s="71">
        <v>472000</v>
      </c>
      <c r="BM45" s="71">
        <v>452558.64</v>
      </c>
      <c r="BN45" s="71">
        <v>676700</v>
      </c>
      <c r="BO45" s="71">
        <v>476700</v>
      </c>
      <c r="BP45" s="71">
        <v>398182.9</v>
      </c>
      <c r="BQ45" s="71">
        <v>322300</v>
      </c>
      <c r="BR45" s="71">
        <v>322300</v>
      </c>
      <c r="BS45" s="71">
        <v>286552.59000000003</v>
      </c>
      <c r="BT45" s="71">
        <v>241491</v>
      </c>
      <c r="BU45" s="71">
        <v>446491</v>
      </c>
      <c r="BV45" s="71">
        <v>145052.07999999999</v>
      </c>
      <c r="BW45" s="71">
        <v>272047</v>
      </c>
      <c r="BX45" s="71">
        <v>272047</v>
      </c>
      <c r="BY45" s="70">
        <v>239583.45</v>
      </c>
      <c r="BZ45" s="71">
        <v>272515</v>
      </c>
      <c r="CA45" s="71"/>
      <c r="CB45" s="71"/>
      <c r="CC45" s="71">
        <v>33600</v>
      </c>
      <c r="CD45" s="71">
        <v>33600</v>
      </c>
      <c r="CE45" s="71">
        <v>42367.7</v>
      </c>
      <c r="CF45" s="71">
        <v>111790</v>
      </c>
      <c r="CG45" s="71">
        <v>68985.42</v>
      </c>
      <c r="CH45" s="71">
        <v>70051.820000000007</v>
      </c>
      <c r="CI45" s="71">
        <v>84799.9</v>
      </c>
      <c r="CJ45" s="71">
        <v>90000</v>
      </c>
      <c r="CK45" s="71">
        <v>105450.48</v>
      </c>
      <c r="CL45" s="71">
        <v>84438</v>
      </c>
      <c r="CM45" s="71">
        <v>84438</v>
      </c>
      <c r="CN45" s="71">
        <v>73304.2</v>
      </c>
      <c r="CO45" s="71">
        <v>46507</v>
      </c>
      <c r="CP45" s="71">
        <v>46507</v>
      </c>
      <c r="CQ45" s="71">
        <v>40275.67</v>
      </c>
      <c r="CR45" s="71">
        <v>60090.98</v>
      </c>
      <c r="CS45" s="71">
        <v>60090.98</v>
      </c>
      <c r="CT45" s="71">
        <v>49949.53</v>
      </c>
      <c r="CU45" s="71">
        <v>45500</v>
      </c>
      <c r="CV45" s="71">
        <v>45500</v>
      </c>
      <c r="CW45" s="71">
        <v>30841.21</v>
      </c>
      <c r="CX45" s="71">
        <v>37200</v>
      </c>
      <c r="CY45" s="71">
        <v>37200</v>
      </c>
      <c r="CZ45" s="71">
        <v>43830.01</v>
      </c>
      <c r="DA45" s="71">
        <v>39715</v>
      </c>
      <c r="DB45" s="71">
        <v>39715</v>
      </c>
      <c r="DC45" s="71">
        <v>37999.54</v>
      </c>
      <c r="DD45" s="71">
        <v>34200</v>
      </c>
      <c r="DE45" s="71">
        <v>34200</v>
      </c>
      <c r="DF45" s="71">
        <v>39573.32</v>
      </c>
      <c r="DG45" s="71">
        <v>37513</v>
      </c>
      <c r="DH45" s="71">
        <v>37513</v>
      </c>
      <c r="DI45" s="71">
        <v>53879.12</v>
      </c>
      <c r="DJ45" s="71">
        <v>68602</v>
      </c>
      <c r="DK45" s="71">
        <v>68602</v>
      </c>
      <c r="DL45" s="70">
        <v>47487.93</v>
      </c>
      <c r="DM45" s="71">
        <v>63130</v>
      </c>
      <c r="DN45" s="71"/>
      <c r="DO45" s="71"/>
      <c r="DP45" s="71">
        <v>222000</v>
      </c>
      <c r="DQ45" s="71">
        <v>354295.56</v>
      </c>
      <c r="DR45" s="71">
        <v>934297.02</v>
      </c>
      <c r="DS45" s="71">
        <v>146500</v>
      </c>
      <c r="DT45" s="71">
        <v>266500</v>
      </c>
      <c r="DU45" s="71">
        <v>206497.53</v>
      </c>
      <c r="DV45" s="71">
        <v>205649.14</v>
      </c>
      <c r="DW45" s="71">
        <v>205649.14</v>
      </c>
      <c r="DX45" s="71">
        <v>106496.42</v>
      </c>
      <c r="DY45" s="71">
        <v>74203</v>
      </c>
      <c r="DZ45" s="71">
        <v>120000</v>
      </c>
      <c r="EA45" s="71">
        <v>272953.53000000003</v>
      </c>
      <c r="EB45" s="71">
        <v>179400</v>
      </c>
      <c r="EC45" s="71">
        <v>499400</v>
      </c>
      <c r="ED45" s="71">
        <v>443477.33</v>
      </c>
      <c r="EE45" s="71">
        <v>108511.48</v>
      </c>
      <c r="EF45" s="71">
        <v>523175</v>
      </c>
      <c r="EG45" s="71">
        <v>678115.26</v>
      </c>
      <c r="EH45" s="71">
        <v>621165</v>
      </c>
      <c r="EI45" s="71">
        <v>760488.05</v>
      </c>
      <c r="EJ45" s="71">
        <v>1062323.32</v>
      </c>
      <c r="EK45" s="71">
        <v>410400</v>
      </c>
      <c r="EL45" s="71">
        <v>710400</v>
      </c>
      <c r="EM45" s="71">
        <v>875446.14</v>
      </c>
      <c r="EN45" s="71">
        <v>530000</v>
      </c>
      <c r="EO45" s="71">
        <v>830000</v>
      </c>
      <c r="EP45" s="71">
        <v>1024783.53</v>
      </c>
      <c r="EQ45" s="71">
        <v>475000</v>
      </c>
      <c r="ER45" s="71">
        <v>475000</v>
      </c>
      <c r="ES45" s="71">
        <v>1334728.78</v>
      </c>
      <c r="ET45" s="71">
        <v>745009</v>
      </c>
      <c r="EU45" s="71">
        <v>745009</v>
      </c>
      <c r="EV45" s="71">
        <v>1571590.38</v>
      </c>
      <c r="EW45" s="71">
        <v>681426</v>
      </c>
      <c r="EX45" s="71">
        <v>995387</v>
      </c>
      <c r="EY45" s="70">
        <v>1336485.56</v>
      </c>
      <c r="EZ45" s="71">
        <v>731390</v>
      </c>
      <c r="FA45" s="71"/>
      <c r="FB45" s="71"/>
      <c r="FC45" s="71">
        <v>3600</v>
      </c>
      <c r="FD45" s="71">
        <v>38822.410000000003</v>
      </c>
      <c r="FE45" s="71">
        <v>75613.850000000006</v>
      </c>
      <c r="FF45" s="71">
        <v>182200</v>
      </c>
      <c r="FG45" s="71">
        <v>164414</v>
      </c>
      <c r="FH45" s="71">
        <v>125061.54</v>
      </c>
      <c r="FI45" s="71">
        <v>101660.32</v>
      </c>
      <c r="FJ45" s="71">
        <v>85000</v>
      </c>
      <c r="FK45" s="71">
        <v>83378.23</v>
      </c>
      <c r="FL45" s="71">
        <v>48065</v>
      </c>
      <c r="FM45" s="71">
        <v>48065</v>
      </c>
      <c r="FN45" s="71">
        <v>49789.78</v>
      </c>
      <c r="FO45" s="71">
        <v>47982</v>
      </c>
      <c r="FP45" s="71">
        <v>47982</v>
      </c>
      <c r="FQ45" s="71">
        <v>45127.15</v>
      </c>
      <c r="FR45" s="71">
        <v>43886.07</v>
      </c>
      <c r="FS45" s="71">
        <v>43886.07</v>
      </c>
      <c r="FT45" s="71">
        <v>40195.120000000003</v>
      </c>
      <c r="FU45" s="71">
        <v>42062</v>
      </c>
      <c r="FV45" s="71">
        <v>42062</v>
      </c>
      <c r="FW45" s="71">
        <v>54631.82</v>
      </c>
      <c r="FX45" s="71">
        <v>55500</v>
      </c>
      <c r="FY45" s="71">
        <v>55500</v>
      </c>
      <c r="FZ45" s="71">
        <v>61150.03</v>
      </c>
      <c r="GA45" s="71">
        <v>67794</v>
      </c>
      <c r="GB45" s="71">
        <v>77794</v>
      </c>
      <c r="GC45" s="71">
        <v>40595.74</v>
      </c>
      <c r="GD45" s="71">
        <v>77890</v>
      </c>
      <c r="GE45" s="71">
        <v>77890</v>
      </c>
      <c r="GF45" s="71">
        <v>79759.72</v>
      </c>
      <c r="GG45" s="71">
        <v>80129</v>
      </c>
      <c r="GH45" s="71">
        <v>80129</v>
      </c>
      <c r="GI45" s="71">
        <v>87794.52</v>
      </c>
      <c r="GJ45" s="71">
        <v>89651</v>
      </c>
      <c r="GK45" s="71">
        <v>89651</v>
      </c>
      <c r="GL45" s="70">
        <v>87924.36</v>
      </c>
      <c r="GM45" s="71">
        <v>87780</v>
      </c>
      <c r="GN45" s="71"/>
      <c r="GO45" s="71"/>
      <c r="GP45" s="71">
        <v>19277.73</v>
      </c>
      <c r="GQ45" s="71">
        <v>19277.73</v>
      </c>
      <c r="GR45" s="71">
        <v>26936.45</v>
      </c>
      <c r="GS45" s="71">
        <v>12365</v>
      </c>
      <c r="GT45" s="71">
        <v>16135</v>
      </c>
      <c r="GU45" s="71">
        <v>11903.71</v>
      </c>
      <c r="GV45" s="71">
        <v>8762.39</v>
      </c>
      <c r="GW45" s="71">
        <v>47889.18</v>
      </c>
      <c r="GX45" s="71">
        <v>8075.67</v>
      </c>
      <c r="GY45" s="71">
        <v>22567</v>
      </c>
      <c r="GZ45" s="71">
        <v>22567</v>
      </c>
      <c r="HA45" s="71">
        <v>18774.509999999998</v>
      </c>
      <c r="HB45" s="71">
        <v>27370</v>
      </c>
      <c r="HC45" s="71">
        <v>27370</v>
      </c>
      <c r="HD45" s="71">
        <v>4659.17</v>
      </c>
      <c r="HE45" s="71">
        <v>63425.41</v>
      </c>
      <c r="HF45" s="71">
        <v>63425.41</v>
      </c>
      <c r="HG45" s="71">
        <v>61038.68</v>
      </c>
      <c r="HH45" s="71">
        <v>31340</v>
      </c>
      <c r="HI45" s="71">
        <v>31340</v>
      </c>
      <c r="HJ45" s="71">
        <v>25395.53</v>
      </c>
      <c r="HK45" s="71">
        <v>31000</v>
      </c>
      <c r="HL45" s="71">
        <v>31000</v>
      </c>
      <c r="HM45" s="71">
        <v>147863.65</v>
      </c>
      <c r="HN45" s="71">
        <v>35630</v>
      </c>
      <c r="HO45" s="71">
        <v>55300</v>
      </c>
      <c r="HP45" s="71">
        <v>54664.65</v>
      </c>
      <c r="HQ45" s="71">
        <v>53400</v>
      </c>
      <c r="HR45" s="71">
        <v>53400</v>
      </c>
      <c r="HS45" s="71">
        <v>54573.1</v>
      </c>
      <c r="HT45" s="71">
        <v>50990</v>
      </c>
      <c r="HU45" s="71">
        <v>65000</v>
      </c>
      <c r="HV45" s="71">
        <v>127487.26</v>
      </c>
      <c r="HW45" s="71">
        <v>79270</v>
      </c>
      <c r="HX45" s="71">
        <v>79270</v>
      </c>
      <c r="HY45" s="70">
        <v>131705.51999999999</v>
      </c>
      <c r="HZ45" s="71"/>
      <c r="IA45" s="71"/>
      <c r="IB45" s="71"/>
      <c r="IC45" s="71">
        <v>0</v>
      </c>
      <c r="ID45" s="71">
        <v>922.6</v>
      </c>
      <c r="IE45" s="71">
        <v>1846.12</v>
      </c>
      <c r="IF45" s="71">
        <v>4000</v>
      </c>
      <c r="IG45" s="71">
        <v>34500</v>
      </c>
      <c r="IH45" s="71">
        <v>41009</v>
      </c>
      <c r="II45" s="71">
        <v>73847.62</v>
      </c>
      <c r="IJ45" s="71">
        <v>89500</v>
      </c>
      <c r="IK45" s="71">
        <v>56371.71</v>
      </c>
      <c r="IL45" s="71">
        <v>59915</v>
      </c>
      <c r="IM45" s="71">
        <v>59915</v>
      </c>
      <c r="IN45" s="71">
        <v>59770.239999999998</v>
      </c>
      <c r="IO45" s="71">
        <v>150970</v>
      </c>
      <c r="IP45" s="71">
        <v>211970</v>
      </c>
      <c r="IQ45" s="71">
        <v>104510.81</v>
      </c>
      <c r="IR45" s="71">
        <v>164706.25</v>
      </c>
      <c r="IS45" s="71">
        <v>175295</v>
      </c>
      <c r="IT45" s="71">
        <v>131947.29</v>
      </c>
      <c r="IU45" s="71">
        <v>118811</v>
      </c>
      <c r="IV45" s="71">
        <v>118811</v>
      </c>
      <c r="IW45" s="71">
        <v>90356.63</v>
      </c>
      <c r="IX45" s="71">
        <v>48700</v>
      </c>
      <c r="IY45" s="71">
        <v>48700</v>
      </c>
      <c r="IZ45" s="71">
        <v>119148.19</v>
      </c>
      <c r="JA45" s="71">
        <v>0</v>
      </c>
      <c r="JB45" s="71">
        <v>0</v>
      </c>
      <c r="JC45" s="71">
        <v>0</v>
      </c>
      <c r="JD45" s="71">
        <v>0</v>
      </c>
      <c r="JE45" s="71">
        <v>0</v>
      </c>
      <c r="JF45" s="71">
        <v>0</v>
      </c>
      <c r="JG45" s="71">
        <v>0</v>
      </c>
      <c r="JH45" s="71">
        <v>0</v>
      </c>
      <c r="JI45" s="71">
        <v>0</v>
      </c>
      <c r="JJ45" s="71">
        <v>0</v>
      </c>
      <c r="JK45" s="71">
        <v>0</v>
      </c>
      <c r="JL45" s="71">
        <v>0</v>
      </c>
      <c r="JM45" s="66">
        <v>0</v>
      </c>
      <c r="JN45" s="13"/>
      <c r="JO45" s="13"/>
      <c r="JP45" s="13">
        <f t="shared" si="750"/>
        <v>336077.73</v>
      </c>
      <c r="JQ45" s="13">
        <f t="shared" si="750"/>
        <v>543716.64</v>
      </c>
      <c r="JR45" s="13">
        <f t="shared" si="750"/>
        <v>1214393.1800000002</v>
      </c>
      <c r="JS45" s="13">
        <f t="shared" si="750"/>
        <v>877825</v>
      </c>
      <c r="JT45" s="13">
        <f t="shared" si="750"/>
        <v>994664.41999999993</v>
      </c>
      <c r="JU45" s="13">
        <f t="shared" si="750"/>
        <v>929819.16</v>
      </c>
      <c r="JV45" s="13">
        <f t="shared" si="750"/>
        <v>773155</v>
      </c>
      <c r="JW45" s="13">
        <f t="shared" si="750"/>
        <v>877038.32000000007</v>
      </c>
      <c r="JX45" s="13">
        <f t="shared" si="750"/>
        <v>765925.37</v>
      </c>
      <c r="JY45" s="13">
        <f t="shared" si="750"/>
        <v>569941</v>
      </c>
      <c r="JZ45" s="13">
        <f t="shared" si="751"/>
        <v>630438</v>
      </c>
      <c r="KA45" s="13">
        <f t="shared" si="751"/>
        <v>739739.44000000006</v>
      </c>
      <c r="KB45" s="13">
        <f t="shared" si="751"/>
        <v>1053671</v>
      </c>
      <c r="KC45" s="13">
        <f t="shared" si="751"/>
        <v>1450671</v>
      </c>
      <c r="KD45" s="13">
        <f t="shared" si="751"/>
        <v>1152928.58</v>
      </c>
      <c r="KE45" s="13">
        <f t="shared" si="751"/>
        <v>867171.01</v>
      </c>
      <c r="KF45" s="13">
        <f t="shared" si="751"/>
        <v>1564599.46</v>
      </c>
      <c r="KG45" s="13">
        <f t="shared" si="751"/>
        <v>1562777.03</v>
      </c>
      <c r="KH45" s="13">
        <f t="shared" si="751"/>
        <v>1226755</v>
      </c>
      <c r="KI45" s="13">
        <f t="shared" si="751"/>
        <v>1517221.05</v>
      </c>
      <c r="KJ45" s="13">
        <f t="shared" si="753"/>
        <v>1918270.87</v>
      </c>
      <c r="KK45" s="13">
        <f t="shared" si="752"/>
        <v>1069310</v>
      </c>
      <c r="KL45" s="13">
        <f t="shared" si="752"/>
        <v>1402335</v>
      </c>
      <c r="KM45" s="13">
        <f t="shared" si="734"/>
        <v>1742351.2</v>
      </c>
      <c r="KN45" s="13">
        <f t="shared" si="735"/>
        <v>1559839</v>
      </c>
      <c r="KO45" s="13">
        <f t="shared" si="736"/>
        <v>1679509</v>
      </c>
      <c r="KP45" s="13">
        <f t="shared" si="737"/>
        <v>1597111.0899999999</v>
      </c>
      <c r="KQ45" s="13">
        <f t="shared" si="738"/>
        <v>1260290</v>
      </c>
      <c r="KR45" s="13">
        <f t="shared" si="739"/>
        <v>1260290</v>
      </c>
      <c r="KS45" s="13">
        <f t="shared" si="740"/>
        <v>1868512.9100000001</v>
      </c>
      <c r="KT45" s="13">
        <f t="shared" si="741"/>
        <v>1690132</v>
      </c>
      <c r="KU45" s="13">
        <f t="shared" si="742"/>
        <v>1704142</v>
      </c>
      <c r="KV45" s="13">
        <f t="shared" si="743"/>
        <v>2080667.5999999999</v>
      </c>
      <c r="KW45" s="13">
        <f t="shared" si="744"/>
        <v>1666296</v>
      </c>
      <c r="KX45" s="13">
        <f t="shared" si="745"/>
        <v>1980257</v>
      </c>
      <c r="KY45" s="13">
        <f t="shared" si="746"/>
        <v>2016726.7200000002</v>
      </c>
      <c r="KZ45" s="13">
        <f t="shared" si="747"/>
        <v>1451915</v>
      </c>
      <c r="LA45" s="13">
        <f t="shared" si="748"/>
        <v>0</v>
      </c>
      <c r="LB45" s="13">
        <f t="shared" si="749"/>
        <v>0</v>
      </c>
    </row>
    <row r="46" spans="1:314" x14ac:dyDescent="0.25">
      <c r="A46" s="5">
        <v>2299</v>
      </c>
      <c r="B46" s="9" t="s">
        <v>316</v>
      </c>
      <c r="C46" s="13">
        <v>931.2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64">
        <v>0</v>
      </c>
      <c r="AL46" s="70">
        <v>0</v>
      </c>
      <c r="AM46" s="71">
        <v>0</v>
      </c>
      <c r="AN46" s="71"/>
      <c r="AO46" s="71"/>
      <c r="AP46" s="71">
        <v>0</v>
      </c>
      <c r="AQ46" s="71">
        <v>0</v>
      </c>
      <c r="AR46" s="71">
        <v>0</v>
      </c>
      <c r="AS46" s="71">
        <v>0</v>
      </c>
      <c r="AT46" s="71">
        <v>0</v>
      </c>
      <c r="AU46" s="71">
        <v>0</v>
      </c>
      <c r="AV46" s="71">
        <v>0</v>
      </c>
      <c r="AW46" s="71">
        <v>0</v>
      </c>
      <c r="AX46" s="71">
        <v>50</v>
      </c>
      <c r="AY46" s="71">
        <v>0</v>
      </c>
      <c r="AZ46" s="71">
        <v>0</v>
      </c>
      <c r="BA46" s="71">
        <v>0</v>
      </c>
      <c r="BB46" s="71">
        <v>0</v>
      </c>
      <c r="BC46" s="71">
        <v>0</v>
      </c>
      <c r="BD46" s="71">
        <v>0</v>
      </c>
      <c r="BE46" s="71">
        <v>0</v>
      </c>
      <c r="BF46" s="71">
        <v>0</v>
      </c>
      <c r="BG46" s="71">
        <v>0</v>
      </c>
      <c r="BH46" s="71">
        <v>0</v>
      </c>
      <c r="BI46" s="71">
        <v>0</v>
      </c>
      <c r="BJ46" s="71">
        <v>0</v>
      </c>
      <c r="BK46" s="71">
        <v>0</v>
      </c>
      <c r="BL46" s="71">
        <v>0</v>
      </c>
      <c r="BM46" s="71">
        <v>0</v>
      </c>
      <c r="BN46" s="71">
        <v>0</v>
      </c>
      <c r="BO46" s="71">
        <v>0</v>
      </c>
      <c r="BP46" s="71">
        <v>0</v>
      </c>
      <c r="BQ46" s="71">
        <v>0</v>
      </c>
      <c r="BR46" s="71">
        <v>17.920000000000002</v>
      </c>
      <c r="BS46" s="71">
        <v>17.920000000000002</v>
      </c>
      <c r="BT46" s="71">
        <v>0</v>
      </c>
      <c r="BU46" s="71">
        <v>0</v>
      </c>
      <c r="BV46" s="71">
        <v>0</v>
      </c>
      <c r="BW46" s="71">
        <v>0</v>
      </c>
      <c r="BX46" s="71">
        <v>0</v>
      </c>
      <c r="BY46" s="70">
        <v>0</v>
      </c>
      <c r="BZ46" s="71">
        <v>0</v>
      </c>
      <c r="CA46" s="71"/>
      <c r="CB46" s="71"/>
      <c r="CC46" s="71">
        <v>0</v>
      </c>
      <c r="CD46" s="71">
        <v>0</v>
      </c>
      <c r="CE46" s="71">
        <v>0</v>
      </c>
      <c r="CF46" s="71">
        <v>0</v>
      </c>
      <c r="CG46" s="71">
        <v>0</v>
      </c>
      <c r="CH46" s="71">
        <v>0</v>
      </c>
      <c r="CI46" s="71">
        <v>0</v>
      </c>
      <c r="CJ46" s="71">
        <v>0</v>
      </c>
      <c r="CK46" s="71">
        <v>0</v>
      </c>
      <c r="CL46" s="71">
        <v>0</v>
      </c>
      <c r="CM46" s="71">
        <v>0</v>
      </c>
      <c r="CN46" s="71">
        <v>0</v>
      </c>
      <c r="CO46" s="71">
        <v>0</v>
      </c>
      <c r="CP46" s="71">
        <v>0</v>
      </c>
      <c r="CQ46" s="71">
        <v>0</v>
      </c>
      <c r="CR46" s="71">
        <v>0</v>
      </c>
      <c r="CS46" s="71">
        <v>0</v>
      </c>
      <c r="CT46" s="71">
        <v>0</v>
      </c>
      <c r="CU46" s="71">
        <v>0</v>
      </c>
      <c r="CV46" s="71">
        <v>0</v>
      </c>
      <c r="CW46" s="71">
        <v>0</v>
      </c>
      <c r="CX46" s="71">
        <v>0</v>
      </c>
      <c r="CY46" s="71">
        <v>0</v>
      </c>
      <c r="CZ46" s="71">
        <v>0</v>
      </c>
      <c r="DA46" s="71">
        <v>0</v>
      </c>
      <c r="DB46" s="71">
        <v>100</v>
      </c>
      <c r="DC46" s="71">
        <v>68.150000000000006</v>
      </c>
      <c r="DD46" s="71">
        <v>0</v>
      </c>
      <c r="DE46" s="71">
        <v>0</v>
      </c>
      <c r="DF46" s="71"/>
      <c r="DG46" s="71">
        <v>0</v>
      </c>
      <c r="DH46" s="71">
        <v>0</v>
      </c>
      <c r="DI46" s="71">
        <v>0</v>
      </c>
      <c r="DJ46" s="71">
        <v>0</v>
      </c>
      <c r="DK46" s="71">
        <v>0</v>
      </c>
      <c r="DL46" s="70">
        <v>0</v>
      </c>
      <c r="DM46" s="71">
        <v>0</v>
      </c>
      <c r="DN46" s="71"/>
      <c r="DO46" s="71"/>
      <c r="DP46" s="71">
        <v>0</v>
      </c>
      <c r="DQ46" s="71">
        <v>0</v>
      </c>
      <c r="DR46" s="71">
        <v>0</v>
      </c>
      <c r="DS46" s="71">
        <v>0</v>
      </c>
      <c r="DT46" s="71">
        <v>0</v>
      </c>
      <c r="DU46" s="71">
        <v>0</v>
      </c>
      <c r="DV46" s="71">
        <v>0</v>
      </c>
      <c r="DW46" s="71">
        <v>0</v>
      </c>
      <c r="DX46" s="71">
        <v>0</v>
      </c>
      <c r="DY46" s="71">
        <v>0</v>
      </c>
      <c r="DZ46" s="71">
        <v>0</v>
      </c>
      <c r="EA46" s="71">
        <v>0</v>
      </c>
      <c r="EB46" s="71">
        <v>0</v>
      </c>
      <c r="EC46" s="71">
        <v>0</v>
      </c>
      <c r="ED46" s="71">
        <v>0</v>
      </c>
      <c r="EE46" s="71">
        <v>0</v>
      </c>
      <c r="EF46" s="71">
        <v>0</v>
      </c>
      <c r="EG46" s="71">
        <v>0</v>
      </c>
      <c r="EH46" s="71">
        <v>0</v>
      </c>
      <c r="EI46" s="71">
        <v>0</v>
      </c>
      <c r="EJ46" s="71">
        <v>0</v>
      </c>
      <c r="EK46" s="71">
        <v>0</v>
      </c>
      <c r="EL46" s="71">
        <v>0</v>
      </c>
      <c r="EM46" s="71">
        <v>0</v>
      </c>
      <c r="EN46" s="71">
        <v>0</v>
      </c>
      <c r="EO46" s="71">
        <v>0</v>
      </c>
      <c r="EP46" s="71">
        <v>0</v>
      </c>
      <c r="EQ46" s="71">
        <v>0</v>
      </c>
      <c r="ER46" s="71">
        <v>0</v>
      </c>
      <c r="ES46" s="71">
        <v>0</v>
      </c>
      <c r="ET46" s="71">
        <v>0</v>
      </c>
      <c r="EU46" s="71">
        <v>0</v>
      </c>
      <c r="EV46" s="71">
        <v>0</v>
      </c>
      <c r="EW46" s="71">
        <v>0</v>
      </c>
      <c r="EX46" s="71">
        <v>0</v>
      </c>
      <c r="EY46" s="70">
        <v>0</v>
      </c>
      <c r="EZ46" s="71">
        <v>0</v>
      </c>
      <c r="FA46" s="71"/>
      <c r="FB46" s="71"/>
      <c r="FC46" s="71">
        <v>0</v>
      </c>
      <c r="FD46" s="71">
        <v>0</v>
      </c>
      <c r="FE46" s="71">
        <v>0</v>
      </c>
      <c r="FF46" s="71">
        <v>0</v>
      </c>
      <c r="FG46" s="71">
        <v>0</v>
      </c>
      <c r="FH46" s="71">
        <v>0</v>
      </c>
      <c r="FI46" s="71">
        <v>0</v>
      </c>
      <c r="FJ46" s="71">
        <v>0</v>
      </c>
      <c r="FK46" s="71">
        <v>0</v>
      </c>
      <c r="FL46" s="71">
        <v>0</v>
      </c>
      <c r="FM46" s="71">
        <v>0</v>
      </c>
      <c r="FN46" s="71">
        <v>0</v>
      </c>
      <c r="FO46" s="71">
        <v>0</v>
      </c>
      <c r="FP46" s="71">
        <v>0</v>
      </c>
      <c r="FQ46" s="71">
        <v>0</v>
      </c>
      <c r="FR46" s="71">
        <v>0</v>
      </c>
      <c r="FS46" s="71">
        <v>0</v>
      </c>
      <c r="FT46" s="71">
        <v>0</v>
      </c>
      <c r="FU46" s="71">
        <v>0</v>
      </c>
      <c r="FV46" s="71">
        <v>0</v>
      </c>
      <c r="FW46" s="71">
        <v>0</v>
      </c>
      <c r="FX46" s="71">
        <v>0</v>
      </c>
      <c r="FY46" s="71">
        <v>0</v>
      </c>
      <c r="FZ46" s="71">
        <v>0</v>
      </c>
      <c r="GA46" s="71">
        <v>0</v>
      </c>
      <c r="GB46" s="71">
        <v>0</v>
      </c>
      <c r="GC46" s="71">
        <v>0</v>
      </c>
      <c r="GD46" s="71">
        <v>0</v>
      </c>
      <c r="GE46" s="71">
        <v>0</v>
      </c>
      <c r="GF46" s="71">
        <v>0</v>
      </c>
      <c r="GG46" s="71">
        <v>0</v>
      </c>
      <c r="GH46" s="71">
        <v>0</v>
      </c>
      <c r="GI46" s="71">
        <v>0</v>
      </c>
      <c r="GJ46" s="71">
        <v>0</v>
      </c>
      <c r="GK46" s="71">
        <v>0</v>
      </c>
      <c r="GL46" s="70">
        <v>0</v>
      </c>
      <c r="GM46" s="71">
        <v>0</v>
      </c>
      <c r="GN46" s="71"/>
      <c r="GO46" s="71"/>
      <c r="GP46" s="71">
        <v>3200</v>
      </c>
      <c r="GQ46" s="71">
        <v>0</v>
      </c>
      <c r="GR46" s="71">
        <v>0</v>
      </c>
      <c r="GS46" s="71">
        <v>0</v>
      </c>
      <c r="GT46" s="71">
        <v>0</v>
      </c>
      <c r="GU46" s="71">
        <v>0</v>
      </c>
      <c r="GV46" s="71">
        <v>0</v>
      </c>
      <c r="GW46" s="71">
        <v>0</v>
      </c>
      <c r="GX46" s="71">
        <v>0</v>
      </c>
      <c r="GY46" s="71">
        <v>0</v>
      </c>
      <c r="GZ46" s="71">
        <v>0</v>
      </c>
      <c r="HA46" s="71">
        <v>1000</v>
      </c>
      <c r="HB46" s="71">
        <v>0</v>
      </c>
      <c r="HC46" s="71">
        <v>0</v>
      </c>
      <c r="HD46" s="71">
        <v>0</v>
      </c>
      <c r="HE46" s="71">
        <v>0</v>
      </c>
      <c r="HF46" s="71">
        <v>0</v>
      </c>
      <c r="HG46" s="71">
        <v>0</v>
      </c>
      <c r="HH46" s="71">
        <v>0</v>
      </c>
      <c r="HI46" s="71">
        <v>0</v>
      </c>
      <c r="HJ46" s="71">
        <v>305</v>
      </c>
      <c r="HK46" s="71">
        <v>0</v>
      </c>
      <c r="HL46" s="71">
        <v>0</v>
      </c>
      <c r="HM46" s="71">
        <v>0</v>
      </c>
      <c r="HN46" s="71">
        <v>0</v>
      </c>
      <c r="HO46" s="71">
        <v>28.85</v>
      </c>
      <c r="HP46" s="71">
        <v>0</v>
      </c>
      <c r="HQ46" s="71">
        <v>0</v>
      </c>
      <c r="HR46" s="71">
        <v>0</v>
      </c>
      <c r="HS46" s="71">
        <v>0</v>
      </c>
      <c r="HT46" s="71">
        <v>0</v>
      </c>
      <c r="HU46" s="71">
        <v>0</v>
      </c>
      <c r="HV46" s="71">
        <v>0</v>
      </c>
      <c r="HW46" s="71">
        <v>0</v>
      </c>
      <c r="HX46" s="71">
        <v>0</v>
      </c>
      <c r="HY46" s="70">
        <v>0</v>
      </c>
      <c r="HZ46" s="71">
        <v>0</v>
      </c>
      <c r="IA46" s="71"/>
      <c r="IB46" s="71"/>
      <c r="IC46" s="71">
        <v>0</v>
      </c>
      <c r="ID46" s="71">
        <v>0</v>
      </c>
      <c r="IE46" s="71">
        <v>0</v>
      </c>
      <c r="IF46" s="71">
        <v>0</v>
      </c>
      <c r="IG46" s="71">
        <v>0</v>
      </c>
      <c r="IH46" s="71">
        <v>0</v>
      </c>
      <c r="II46" s="71">
        <v>0</v>
      </c>
      <c r="IJ46" s="71">
        <v>0</v>
      </c>
      <c r="IK46" s="71">
        <v>0</v>
      </c>
      <c r="IL46" s="71">
        <v>0</v>
      </c>
      <c r="IM46" s="71">
        <v>0</v>
      </c>
      <c r="IN46" s="71">
        <v>0</v>
      </c>
      <c r="IO46" s="71">
        <v>0</v>
      </c>
      <c r="IP46" s="71">
        <v>0</v>
      </c>
      <c r="IQ46" s="71">
        <v>0</v>
      </c>
      <c r="IR46" s="71">
        <v>0</v>
      </c>
      <c r="IS46" s="71">
        <v>0</v>
      </c>
      <c r="IT46" s="71">
        <v>0</v>
      </c>
      <c r="IU46" s="71">
        <v>0</v>
      </c>
      <c r="IV46" s="71">
        <v>0</v>
      </c>
      <c r="IW46" s="71">
        <v>0</v>
      </c>
      <c r="IX46" s="71">
        <v>0</v>
      </c>
      <c r="IY46" s="71">
        <v>0</v>
      </c>
      <c r="IZ46" s="71">
        <v>0</v>
      </c>
      <c r="JA46" s="71">
        <v>0</v>
      </c>
      <c r="JB46" s="71">
        <v>0</v>
      </c>
      <c r="JC46" s="71">
        <v>0</v>
      </c>
      <c r="JD46" s="71">
        <v>0</v>
      </c>
      <c r="JE46" s="71">
        <v>0</v>
      </c>
      <c r="JF46" s="71">
        <v>0</v>
      </c>
      <c r="JG46" s="71">
        <v>0</v>
      </c>
      <c r="JH46" s="71">
        <v>0</v>
      </c>
      <c r="JI46" s="71">
        <v>0</v>
      </c>
      <c r="JJ46" s="71">
        <v>0</v>
      </c>
      <c r="JK46" s="71">
        <v>0</v>
      </c>
      <c r="JL46" s="71">
        <v>0</v>
      </c>
      <c r="JM46" s="66">
        <v>0</v>
      </c>
      <c r="JN46" s="13"/>
      <c r="JO46" s="13"/>
      <c r="JP46" s="13">
        <f t="shared" si="750"/>
        <v>4131.2</v>
      </c>
      <c r="JQ46" s="13">
        <f t="shared" si="750"/>
        <v>0</v>
      </c>
      <c r="JR46" s="13">
        <f t="shared" si="750"/>
        <v>0</v>
      </c>
      <c r="JS46" s="13">
        <f t="shared" si="750"/>
        <v>0</v>
      </c>
      <c r="JT46" s="13">
        <f t="shared" si="750"/>
        <v>0</v>
      </c>
      <c r="JU46" s="13">
        <f t="shared" si="750"/>
        <v>0</v>
      </c>
      <c r="JV46" s="13">
        <f t="shared" si="750"/>
        <v>0</v>
      </c>
      <c r="JW46" s="13">
        <f t="shared" si="750"/>
        <v>0</v>
      </c>
      <c r="JX46" s="13">
        <f t="shared" si="750"/>
        <v>50</v>
      </c>
      <c r="JY46" s="13">
        <f t="shared" si="750"/>
        <v>0</v>
      </c>
      <c r="JZ46" s="13">
        <f t="shared" si="751"/>
        <v>0</v>
      </c>
      <c r="KA46" s="13">
        <f t="shared" si="751"/>
        <v>1000</v>
      </c>
      <c r="KB46" s="13">
        <f t="shared" si="751"/>
        <v>0</v>
      </c>
      <c r="KC46" s="13">
        <f t="shared" si="751"/>
        <v>0</v>
      </c>
      <c r="KD46" s="13">
        <f t="shared" si="751"/>
        <v>0</v>
      </c>
      <c r="KE46" s="13">
        <f t="shared" si="751"/>
        <v>0</v>
      </c>
      <c r="KF46" s="13">
        <f t="shared" si="751"/>
        <v>0</v>
      </c>
      <c r="KG46" s="13">
        <f t="shared" si="751"/>
        <v>0</v>
      </c>
      <c r="KH46" s="13">
        <f t="shared" si="751"/>
        <v>0</v>
      </c>
      <c r="KI46" s="13">
        <f t="shared" si="751"/>
        <v>0</v>
      </c>
      <c r="KJ46" s="13">
        <f t="shared" si="753"/>
        <v>305</v>
      </c>
      <c r="KK46" s="13">
        <f t="shared" si="752"/>
        <v>0</v>
      </c>
      <c r="KL46" s="13">
        <f t="shared" si="752"/>
        <v>0</v>
      </c>
      <c r="KM46" s="13">
        <f t="shared" si="734"/>
        <v>0</v>
      </c>
      <c r="KN46" s="13">
        <f t="shared" si="735"/>
        <v>0</v>
      </c>
      <c r="KO46" s="13">
        <f t="shared" si="736"/>
        <v>128.85</v>
      </c>
      <c r="KP46" s="13">
        <f t="shared" si="737"/>
        <v>68.150000000000006</v>
      </c>
      <c r="KQ46" s="13">
        <f t="shared" si="738"/>
        <v>0</v>
      </c>
      <c r="KR46" s="13">
        <f t="shared" si="739"/>
        <v>17.920000000000002</v>
      </c>
      <c r="KS46" s="13">
        <f t="shared" si="740"/>
        <v>17.920000000000002</v>
      </c>
      <c r="KT46" s="13">
        <f t="shared" si="741"/>
        <v>0</v>
      </c>
      <c r="KU46" s="13">
        <f t="shared" si="742"/>
        <v>0</v>
      </c>
      <c r="KV46" s="13">
        <f t="shared" si="743"/>
        <v>0</v>
      </c>
      <c r="KW46" s="13">
        <f t="shared" si="744"/>
        <v>0</v>
      </c>
      <c r="KX46" s="13">
        <f t="shared" si="745"/>
        <v>0</v>
      </c>
      <c r="KY46" s="13">
        <f t="shared" si="746"/>
        <v>0</v>
      </c>
      <c r="KZ46" s="13">
        <f t="shared" si="747"/>
        <v>0</v>
      </c>
      <c r="LA46" s="13">
        <f t="shared" si="748"/>
        <v>0</v>
      </c>
      <c r="LB46" s="13">
        <f t="shared" si="749"/>
        <v>0</v>
      </c>
    </row>
    <row r="47" spans="1:314" ht="20.100000000000001" customHeight="1" x14ac:dyDescent="0.25">
      <c r="A47" s="5">
        <v>3</v>
      </c>
      <c r="B47" s="7" t="s">
        <v>87</v>
      </c>
      <c r="C47" s="11">
        <f t="shared" ref="C47:IH47" si="754">C48+C60</f>
        <v>3120563.59</v>
      </c>
      <c r="D47" s="11">
        <f t="shared" ref="D47" si="755">D48+D60</f>
        <v>2581063.59</v>
      </c>
      <c r="E47" s="11">
        <f t="shared" si="754"/>
        <v>2849640.4699999997</v>
      </c>
      <c r="F47" s="11">
        <f t="shared" si="754"/>
        <v>2269900</v>
      </c>
      <c r="G47" s="11">
        <f t="shared" ref="G47" si="756">G48+G60</f>
        <v>2242530.9900000002</v>
      </c>
      <c r="H47" s="11">
        <f t="shared" si="754"/>
        <v>2059036.42</v>
      </c>
      <c r="I47" s="11">
        <f t="shared" si="754"/>
        <v>1540527.55</v>
      </c>
      <c r="J47" s="11">
        <f t="shared" ref="J47" si="757">J48+J60</f>
        <v>1667518.71</v>
      </c>
      <c r="K47" s="11">
        <f t="shared" si="754"/>
        <v>1441381.8900000001</v>
      </c>
      <c r="L47" s="11">
        <f t="shared" ref="L47:M47" si="758">L48+L60</f>
        <v>699850</v>
      </c>
      <c r="M47" s="11">
        <f t="shared" si="758"/>
        <v>1461229.83</v>
      </c>
      <c r="N47" s="11">
        <f>N48+N60</f>
        <v>384745.81</v>
      </c>
      <c r="O47" s="11">
        <f t="shared" ref="O47" si="759">O48+O60</f>
        <v>1968345</v>
      </c>
      <c r="P47" s="11">
        <f t="shared" ref="P47:S47" si="760">P48+P60</f>
        <v>2463513.2400000002</v>
      </c>
      <c r="Q47" s="11">
        <f>Q48+Q60</f>
        <v>1054877.76</v>
      </c>
      <c r="R47" s="11">
        <f t="shared" ref="R47" si="761">R48+R60</f>
        <v>1047757.77</v>
      </c>
      <c r="S47" s="11">
        <f t="shared" si="760"/>
        <v>2468488.27</v>
      </c>
      <c r="T47" s="11">
        <f>T48+T60</f>
        <v>1777349.8399999999</v>
      </c>
      <c r="U47" s="11">
        <f t="shared" ref="U47" si="762">U48+U60</f>
        <v>807422</v>
      </c>
      <c r="V47" s="11">
        <f t="shared" ref="V47:Y47" si="763">V48+V60</f>
        <v>4170076.75</v>
      </c>
      <c r="W47" s="11">
        <f t="shared" si="763"/>
        <v>1886381.2100000002</v>
      </c>
      <c r="X47" s="11">
        <f t="shared" ref="X47" si="764">X48+X60</f>
        <v>4369650</v>
      </c>
      <c r="Y47" s="11">
        <f t="shared" si="763"/>
        <v>4300650</v>
      </c>
      <c r="Z47" s="11">
        <f t="shared" ref="Z47:AD47" si="765">Z48+Z60</f>
        <v>3284799.4699999997</v>
      </c>
      <c r="AA47" s="11">
        <f t="shared" si="765"/>
        <v>403500</v>
      </c>
      <c r="AB47" s="11">
        <f t="shared" ref="AB47:AM47" si="766">AB48+AB60</f>
        <v>916000</v>
      </c>
      <c r="AC47" s="11">
        <f t="shared" si="765"/>
        <v>569156.58000000007</v>
      </c>
      <c r="AD47" s="11">
        <f t="shared" si="765"/>
        <v>1395500</v>
      </c>
      <c r="AE47" s="11">
        <f t="shared" si="766"/>
        <v>1325500</v>
      </c>
      <c r="AF47" s="11">
        <f t="shared" ref="AF47" si="767">AF48+AF60</f>
        <v>1074003.8899999999</v>
      </c>
      <c r="AG47" s="11">
        <f t="shared" ref="AG47:AI47" si="768">AG48+AG60</f>
        <v>514100</v>
      </c>
      <c r="AH47" s="11">
        <f t="shared" si="768"/>
        <v>575843.04</v>
      </c>
      <c r="AI47" s="11">
        <f t="shared" si="768"/>
        <v>757868.37000000011</v>
      </c>
      <c r="AJ47" s="11">
        <f t="shared" si="766"/>
        <v>636799</v>
      </c>
      <c r="AK47" s="11">
        <f t="shared" si="766"/>
        <v>696799</v>
      </c>
      <c r="AL47" s="67">
        <f t="shared" si="766"/>
        <v>320000.69</v>
      </c>
      <c r="AM47" s="67">
        <f t="shared" si="766"/>
        <v>442800</v>
      </c>
      <c r="AN47" s="67">
        <f t="shared" ref="AN47:AO47" si="769">AN48+AN60</f>
        <v>0</v>
      </c>
      <c r="AO47" s="67">
        <f t="shared" si="769"/>
        <v>0</v>
      </c>
      <c r="AP47" s="67">
        <f>AP48+AP60</f>
        <v>404746.78</v>
      </c>
      <c r="AQ47" s="67">
        <f t="shared" ref="AQ47:AU47" si="770">AQ48+AQ60</f>
        <v>326463.28000000003</v>
      </c>
      <c r="AR47" s="67">
        <f t="shared" si="770"/>
        <v>372817.31</v>
      </c>
      <c r="AS47" s="67">
        <f t="shared" ref="AS47" si="771">AS48+AS60</f>
        <v>496040</v>
      </c>
      <c r="AT47" s="67">
        <f t="shared" si="770"/>
        <v>508882.82000000007</v>
      </c>
      <c r="AU47" s="67">
        <f t="shared" si="770"/>
        <v>508296.34</v>
      </c>
      <c r="AV47" s="67">
        <f>AV48+AV60</f>
        <v>461711.5</v>
      </c>
      <c r="AW47" s="67">
        <f>AW48+AW60</f>
        <v>384207.19</v>
      </c>
      <c r="AX47" s="67">
        <f>AX48+AX60</f>
        <v>383997.85000000003</v>
      </c>
      <c r="AY47" s="67">
        <f t="shared" ref="AY47" si="772">AY48+AY60</f>
        <v>345370</v>
      </c>
      <c r="AZ47" s="67">
        <f>AZ48+AZ60</f>
        <v>391798.96</v>
      </c>
      <c r="BA47" s="67">
        <f>BA48+BA60</f>
        <v>343489.67000000004</v>
      </c>
      <c r="BB47" s="67">
        <f t="shared" ref="BB47" si="773">BB48+BB60</f>
        <v>347800</v>
      </c>
      <c r="BC47" s="67">
        <f t="shared" ref="BC47:BH47" si="774">BC48+BC60</f>
        <v>347800</v>
      </c>
      <c r="BD47" s="67">
        <f>BD48+BD60</f>
        <v>311412.16000000003</v>
      </c>
      <c r="BE47" s="67">
        <f t="shared" ref="BE47:BF47" si="775">BE48+BE60</f>
        <v>320288.46000000002</v>
      </c>
      <c r="BF47" s="67">
        <f t="shared" si="775"/>
        <v>316694</v>
      </c>
      <c r="BG47" s="67">
        <f t="shared" si="774"/>
        <v>316404.05</v>
      </c>
      <c r="BH47" s="67">
        <f t="shared" si="774"/>
        <v>353235</v>
      </c>
      <c r="BI47" s="67">
        <f>BI48+BI60</f>
        <v>370645</v>
      </c>
      <c r="BJ47" s="67">
        <f>BJ48+BJ60</f>
        <v>398363.56999999995</v>
      </c>
      <c r="BK47" s="67">
        <f t="shared" ref="BK47" si="776">BK48+BK60</f>
        <v>397700</v>
      </c>
      <c r="BL47" s="67">
        <f>BL48+BL60</f>
        <v>428155</v>
      </c>
      <c r="BM47" s="67">
        <f t="shared" ref="BM47:BP47" si="777">BM48+BM60</f>
        <v>344414.31</v>
      </c>
      <c r="BN47" s="67">
        <f t="shared" ref="BN47" si="778">BN48+BN60</f>
        <v>294500</v>
      </c>
      <c r="BO47" s="67">
        <f t="shared" si="777"/>
        <v>286600</v>
      </c>
      <c r="BP47" s="67">
        <f t="shared" si="777"/>
        <v>239235.58000000002</v>
      </c>
      <c r="BQ47" s="67">
        <f t="shared" ref="BQ47:BZ47" si="779">BQ48+BQ60</f>
        <v>277400</v>
      </c>
      <c r="BR47" s="67">
        <f t="shared" ref="BR47" si="780">BR48+BR60</f>
        <v>288359.74</v>
      </c>
      <c r="BS47" s="67">
        <f>BS48+BS60</f>
        <v>411603.88</v>
      </c>
      <c r="BT47" s="67">
        <f t="shared" ref="BT47:BV47" si="781">BT48+BT60</f>
        <v>323900</v>
      </c>
      <c r="BU47" s="67">
        <f t="shared" si="781"/>
        <v>360191.66000000003</v>
      </c>
      <c r="BV47" s="67">
        <f t="shared" si="781"/>
        <v>390132.02999999997</v>
      </c>
      <c r="BW47" s="67">
        <f t="shared" si="779"/>
        <v>359860</v>
      </c>
      <c r="BX47" s="67">
        <f t="shared" si="779"/>
        <v>359860</v>
      </c>
      <c r="BY47" s="67">
        <f t="shared" si="779"/>
        <v>403137.88</v>
      </c>
      <c r="BZ47" s="67">
        <f t="shared" si="779"/>
        <v>386400</v>
      </c>
      <c r="CA47" s="67">
        <f t="shared" ref="CA47:CB47" si="782">CA48+CA60</f>
        <v>0</v>
      </c>
      <c r="CB47" s="67">
        <f t="shared" si="782"/>
        <v>0</v>
      </c>
      <c r="CC47" s="67">
        <f>CC48+CC60</f>
        <v>212492.51</v>
      </c>
      <c r="CD47" s="67">
        <f>CD48+CD60</f>
        <v>120122.51</v>
      </c>
      <c r="CE47" s="67">
        <f>CE48+CE60</f>
        <v>158622.06</v>
      </c>
      <c r="CF47" s="67">
        <f t="shared" ref="CF47" si="783">CF48+CF60</f>
        <v>161272</v>
      </c>
      <c r="CG47" s="67">
        <f>CG48+CG60</f>
        <v>165921.76999999999</v>
      </c>
      <c r="CH47" s="67">
        <f>CH48+CH60</f>
        <v>165921.76999999999</v>
      </c>
      <c r="CI47" s="67">
        <f>CI48+CI60</f>
        <v>156000</v>
      </c>
      <c r="CJ47" s="67">
        <f>CJ48+CJ60</f>
        <v>144370.75</v>
      </c>
      <c r="CK47" s="67">
        <f>CK48+CK60</f>
        <v>144370.75</v>
      </c>
      <c r="CL47" s="67">
        <f t="shared" ref="CL47" si="784">CL48+CL60</f>
        <v>129600</v>
      </c>
      <c r="CM47" s="67">
        <f>CM48+CM60</f>
        <v>147287.21999999997</v>
      </c>
      <c r="CN47" s="67">
        <f>CN48+CN60</f>
        <v>128949.29999999999</v>
      </c>
      <c r="CO47" s="67">
        <f t="shared" ref="CO47" si="785">CO48+CO60</f>
        <v>130400</v>
      </c>
      <c r="CP47" s="67">
        <f t="shared" ref="CP47:CU47" si="786">CP48+CP60</f>
        <v>130400</v>
      </c>
      <c r="CQ47" s="67">
        <f>CQ48+CQ60</f>
        <v>118633.2</v>
      </c>
      <c r="CR47" s="67">
        <f t="shared" ref="CR47:CS47" si="787">CR48+CR60</f>
        <v>120000</v>
      </c>
      <c r="CS47" s="67">
        <f t="shared" si="787"/>
        <v>114455</v>
      </c>
      <c r="CT47" s="67">
        <f t="shared" si="786"/>
        <v>114347.35999999999</v>
      </c>
      <c r="CU47" s="67">
        <f t="shared" si="786"/>
        <v>116800</v>
      </c>
      <c r="CV47" s="67">
        <f>CV48+CV60</f>
        <v>119600</v>
      </c>
      <c r="CW47" s="67">
        <f>CW48+CW60</f>
        <v>119749.87</v>
      </c>
      <c r="CX47" s="67">
        <f t="shared" ref="CX47" si="788">CX48+CX60</f>
        <v>120300</v>
      </c>
      <c r="CY47" s="67">
        <f>CY48+CY60</f>
        <v>120300</v>
      </c>
      <c r="CZ47" s="67">
        <f t="shared" ref="CZ47:DI47" si="789">CZ48+CZ60</f>
        <v>90258.47</v>
      </c>
      <c r="DA47" s="67">
        <f t="shared" ref="DA47" si="790">DA48+DA60</f>
        <v>116250</v>
      </c>
      <c r="DB47" s="67">
        <f t="shared" si="789"/>
        <v>111200</v>
      </c>
      <c r="DC47" s="67">
        <f t="shared" si="789"/>
        <v>74770.5</v>
      </c>
      <c r="DD47" s="67">
        <f t="shared" si="789"/>
        <v>109500</v>
      </c>
      <c r="DE47" s="67">
        <f t="shared" ref="DE47:DF47" si="791">DE48+DE60</f>
        <v>109500</v>
      </c>
      <c r="DF47" s="67">
        <f t="shared" si="791"/>
        <v>144606.77999999997</v>
      </c>
      <c r="DG47" s="67">
        <f t="shared" ref="DG47" si="792">DG48+DG60</f>
        <v>102700</v>
      </c>
      <c r="DH47" s="67">
        <f t="shared" si="789"/>
        <v>111670.53</v>
      </c>
      <c r="DI47" s="67">
        <f t="shared" si="789"/>
        <v>110926.94</v>
      </c>
      <c r="DJ47" s="67">
        <f t="shared" ref="DJ47:DP47" si="793">DJ48+DJ60</f>
        <v>113640</v>
      </c>
      <c r="DK47" s="67">
        <f t="shared" si="793"/>
        <v>113640</v>
      </c>
      <c r="DL47" s="67">
        <f t="shared" si="793"/>
        <v>134978.03</v>
      </c>
      <c r="DM47" s="67">
        <f t="shared" si="793"/>
        <v>169600</v>
      </c>
      <c r="DN47" s="67">
        <f t="shared" ref="DN47:DO47" si="794">DN48+DN60</f>
        <v>0</v>
      </c>
      <c r="DO47" s="67">
        <f t="shared" si="794"/>
        <v>0</v>
      </c>
      <c r="DP47" s="67">
        <f t="shared" si="793"/>
        <v>2912122.7199999997</v>
      </c>
      <c r="DQ47" s="67">
        <f t="shared" ref="DQ47:DU47" si="795">DQ48+DQ60</f>
        <v>2629500</v>
      </c>
      <c r="DR47" s="67">
        <f t="shared" si="795"/>
        <v>2479673.6</v>
      </c>
      <c r="DS47" s="67">
        <f t="shared" ref="DS47" si="796">DS48+DS60</f>
        <v>1859655</v>
      </c>
      <c r="DT47" s="67">
        <f t="shared" si="795"/>
        <v>2821180.03</v>
      </c>
      <c r="DU47" s="67">
        <f t="shared" si="795"/>
        <v>2577875.7400000002</v>
      </c>
      <c r="DV47" s="67">
        <f>DV48+DV60</f>
        <v>1650225.66</v>
      </c>
      <c r="DW47" s="67">
        <f>DW48+DW60</f>
        <v>1455868.22</v>
      </c>
      <c r="DX47" s="67">
        <f t="shared" ref="DX47:FG47" si="797">DX48+DX60</f>
        <v>1216883.8600000001</v>
      </c>
      <c r="DY47" s="67">
        <f t="shared" ref="DY47" si="798">DY48+DY60</f>
        <v>1229808</v>
      </c>
      <c r="DZ47" s="67">
        <f t="shared" si="797"/>
        <v>1702824.45</v>
      </c>
      <c r="EA47" s="67">
        <f>EA48+EA60</f>
        <v>961506.95</v>
      </c>
      <c r="EB47" s="67">
        <f t="shared" ref="EB47" si="799">EB48+EB60</f>
        <v>1300725</v>
      </c>
      <c r="EC47" s="67">
        <f t="shared" ref="EC47:EH47" si="800">EC48+EC60</f>
        <v>1315925</v>
      </c>
      <c r="ED47" s="67">
        <f>ED48+ED60</f>
        <v>890696.01</v>
      </c>
      <c r="EE47" s="67">
        <f t="shared" ref="EE47:EF47" si="801">EE48+EE60</f>
        <v>2965455</v>
      </c>
      <c r="EF47" s="67">
        <f t="shared" si="801"/>
        <v>2523391.29</v>
      </c>
      <c r="EG47" s="67">
        <f t="shared" si="800"/>
        <v>2010704.51</v>
      </c>
      <c r="EH47" s="67">
        <f t="shared" si="800"/>
        <v>639267</v>
      </c>
      <c r="EI47" s="67">
        <f t="shared" ref="EI47:ER47" si="802">EI48+EI60</f>
        <v>3322081.99</v>
      </c>
      <c r="EJ47" s="67">
        <f t="shared" si="802"/>
        <v>1133698.5699999998</v>
      </c>
      <c r="EK47" s="67">
        <f t="shared" ref="EK47" si="803">EK48+EK60</f>
        <v>1945950</v>
      </c>
      <c r="EL47" s="67">
        <f t="shared" si="802"/>
        <v>1350950</v>
      </c>
      <c r="EM47" s="67">
        <f t="shared" si="802"/>
        <v>1077377.29</v>
      </c>
      <c r="EN47" s="67">
        <f t="shared" ref="EN47" si="804">EN48+EN60</f>
        <v>789400</v>
      </c>
      <c r="EO47" s="67">
        <f t="shared" si="802"/>
        <v>1203600</v>
      </c>
      <c r="EP47" s="67">
        <f t="shared" si="802"/>
        <v>1045264.67</v>
      </c>
      <c r="EQ47" s="67">
        <f t="shared" si="802"/>
        <v>489200</v>
      </c>
      <c r="ER47" s="67">
        <f t="shared" si="802"/>
        <v>744200</v>
      </c>
      <c r="ES47" s="67">
        <f t="shared" ref="ES47:FC47" si="805">ES48+ES60</f>
        <v>1150488.6600000001</v>
      </c>
      <c r="ET47" s="67">
        <f t="shared" ref="ET47:EV47" si="806">ET48+ET60</f>
        <v>908600</v>
      </c>
      <c r="EU47" s="67">
        <f t="shared" si="806"/>
        <v>1075374.68</v>
      </c>
      <c r="EV47" s="67">
        <f t="shared" si="806"/>
        <v>846890.55</v>
      </c>
      <c r="EW47" s="67">
        <f t="shared" si="805"/>
        <v>1180640</v>
      </c>
      <c r="EX47" s="67">
        <f t="shared" si="805"/>
        <v>1413590</v>
      </c>
      <c r="EY47" s="67">
        <f t="shared" si="805"/>
        <v>1696212.2200000002</v>
      </c>
      <c r="EZ47" s="67">
        <f t="shared" si="805"/>
        <v>1255200</v>
      </c>
      <c r="FA47" s="67">
        <f t="shared" ref="FA47:FB47" si="807">FA48+FA60</f>
        <v>0</v>
      </c>
      <c r="FB47" s="67">
        <f t="shared" si="807"/>
        <v>0</v>
      </c>
      <c r="FC47" s="67">
        <f t="shared" si="805"/>
        <v>94597.18</v>
      </c>
      <c r="FD47" s="67">
        <f t="shared" si="797"/>
        <v>52512.18</v>
      </c>
      <c r="FE47" s="67">
        <f t="shared" si="797"/>
        <v>69251.12</v>
      </c>
      <c r="FF47" s="67">
        <f t="shared" ref="FF47" si="808">FF48+FF60</f>
        <v>101095</v>
      </c>
      <c r="FG47" s="67">
        <f t="shared" si="797"/>
        <v>104153.06</v>
      </c>
      <c r="FH47" s="67">
        <f t="shared" si="754"/>
        <v>104001.11</v>
      </c>
      <c r="FI47" s="67">
        <f>FI48+FI60</f>
        <v>72388.5</v>
      </c>
      <c r="FJ47" s="67">
        <f>FJ48+FJ60</f>
        <v>90546.72</v>
      </c>
      <c r="FK47" s="67">
        <f t="shared" ref="FK47:GT47" si="809">FK48+FK60</f>
        <v>90546.72</v>
      </c>
      <c r="FL47" s="67">
        <f t="shared" ref="FL47:FM47" si="810">FL48+FL60</f>
        <v>81302</v>
      </c>
      <c r="FM47" s="67">
        <f t="shared" si="810"/>
        <v>92356.52</v>
      </c>
      <c r="FN47" s="67">
        <f>FN48+FN60</f>
        <v>80913.320000000007</v>
      </c>
      <c r="FO47" s="67">
        <f>FO48+FO60</f>
        <v>82000</v>
      </c>
      <c r="FP47" s="67">
        <f>FP48+FP60</f>
        <v>82000</v>
      </c>
      <c r="FQ47" s="67">
        <f>FQ48+FQ60</f>
        <v>74475.760000000009</v>
      </c>
      <c r="FR47" s="67">
        <f t="shared" ref="FR47:FS47" si="811">FR48+FR60</f>
        <v>75500</v>
      </c>
      <c r="FS47" s="67">
        <f t="shared" si="811"/>
        <v>72034</v>
      </c>
      <c r="FT47" s="67">
        <f t="shared" ref="FT47:FU47" si="812">FT48+FT60</f>
        <v>71807.09</v>
      </c>
      <c r="FU47" s="67">
        <f t="shared" si="812"/>
        <v>73400</v>
      </c>
      <c r="FV47" s="67">
        <f t="shared" ref="FV47:GE47" si="813">FV48+FV60</f>
        <v>75150</v>
      </c>
      <c r="FW47" s="67">
        <f t="shared" si="813"/>
        <v>75193.67</v>
      </c>
      <c r="FX47" s="67">
        <f t="shared" ref="FX47" si="814">FX48+FX60</f>
        <v>79200</v>
      </c>
      <c r="FY47" s="67">
        <f t="shared" si="813"/>
        <v>79200</v>
      </c>
      <c r="FZ47" s="67">
        <f t="shared" si="813"/>
        <v>60517.240000000005</v>
      </c>
      <c r="GA47" s="67">
        <f t="shared" ref="GA47" si="815">GA48+GA60</f>
        <v>62000</v>
      </c>
      <c r="GB47" s="67">
        <f t="shared" si="813"/>
        <v>59100</v>
      </c>
      <c r="GC47" s="67">
        <f t="shared" si="813"/>
        <v>39877.589999999997</v>
      </c>
      <c r="GD47" s="67">
        <f t="shared" si="813"/>
        <v>58400</v>
      </c>
      <c r="GE47" s="67">
        <f t="shared" si="813"/>
        <v>58050</v>
      </c>
      <c r="GF47" s="67">
        <f t="shared" ref="GF47:GP47" si="816">GF48+GF60</f>
        <v>77123.62</v>
      </c>
      <c r="GG47" s="67">
        <f t="shared" ref="GG47" si="817">GG48+GG60</f>
        <v>71460</v>
      </c>
      <c r="GH47" s="67">
        <f t="shared" ref="GH47:GI47" si="818">GH48+GH60</f>
        <v>85170.37</v>
      </c>
      <c r="GI47" s="67">
        <f t="shared" si="818"/>
        <v>76795.569999999992</v>
      </c>
      <c r="GJ47" s="67">
        <f t="shared" si="816"/>
        <v>85660</v>
      </c>
      <c r="GK47" s="67">
        <f t="shared" si="816"/>
        <v>85660</v>
      </c>
      <c r="GL47" s="67">
        <f t="shared" si="816"/>
        <v>89985.35</v>
      </c>
      <c r="GM47" s="67">
        <f t="shared" si="816"/>
        <v>73970</v>
      </c>
      <c r="GN47" s="67">
        <f t="shared" ref="GN47:GO47" si="819">GN48+GN60</f>
        <v>0</v>
      </c>
      <c r="GO47" s="67">
        <f t="shared" si="819"/>
        <v>0</v>
      </c>
      <c r="GP47" s="67">
        <f t="shared" si="816"/>
        <v>753167.75</v>
      </c>
      <c r="GQ47" s="67">
        <f t="shared" si="809"/>
        <v>1478276.85</v>
      </c>
      <c r="GR47" s="67">
        <f t="shared" si="809"/>
        <v>1682352.4</v>
      </c>
      <c r="GS47" s="67">
        <f t="shared" ref="GS47" si="820">GS48+GS60</f>
        <v>221749</v>
      </c>
      <c r="GT47" s="67">
        <f t="shared" si="809"/>
        <v>254553.66</v>
      </c>
      <c r="GU47" s="67">
        <f t="shared" si="754"/>
        <v>241190.53</v>
      </c>
      <c r="GV47" s="67">
        <f>GV48+GV60</f>
        <v>158400</v>
      </c>
      <c r="GW47" s="67">
        <f>GW48+GW60</f>
        <v>198509.81</v>
      </c>
      <c r="GX47" s="67">
        <f t="shared" ref="GX47:IG47" si="821">GX48+GX60</f>
        <v>198509.8</v>
      </c>
      <c r="GY47" s="67">
        <f t="shared" ref="GY47" si="822">GY48+GY60</f>
        <v>178200</v>
      </c>
      <c r="GZ47" s="67">
        <f t="shared" si="821"/>
        <v>202519.94</v>
      </c>
      <c r="HA47" s="67">
        <f>HA48+HA60</f>
        <v>187226.29</v>
      </c>
      <c r="HB47" s="67">
        <f t="shared" ref="HB47" si="823">HB48+HB60</f>
        <v>179300</v>
      </c>
      <c r="HC47" s="67">
        <f t="shared" ref="HC47:HH47" si="824">HC48+HC60</f>
        <v>179300</v>
      </c>
      <c r="HD47" s="67">
        <f>HD48+HD60</f>
        <v>163120.62</v>
      </c>
      <c r="HE47" s="67">
        <f t="shared" ref="HE47:HF47" si="825">HE48+HE60</f>
        <v>165000</v>
      </c>
      <c r="HF47" s="67">
        <f t="shared" si="825"/>
        <v>157375</v>
      </c>
      <c r="HG47" s="67">
        <f t="shared" si="824"/>
        <v>157227.62</v>
      </c>
      <c r="HH47" s="67">
        <f t="shared" si="824"/>
        <v>160600</v>
      </c>
      <c r="HI47" s="67">
        <f t="shared" ref="HI47:HR47" si="826">HI48+HI60</f>
        <v>164460</v>
      </c>
      <c r="HJ47" s="67">
        <f t="shared" si="826"/>
        <v>164656.03999999998</v>
      </c>
      <c r="HK47" s="67">
        <f t="shared" ref="HK47" si="827">HK48+HK60</f>
        <v>173750</v>
      </c>
      <c r="HL47" s="67">
        <f t="shared" si="826"/>
        <v>173750</v>
      </c>
      <c r="HM47" s="67">
        <f t="shared" si="826"/>
        <v>165395.32999999999</v>
      </c>
      <c r="HN47" s="67">
        <f t="shared" ref="HN47" si="828">HN48+HN60</f>
        <v>193750</v>
      </c>
      <c r="HO47" s="67">
        <f t="shared" si="826"/>
        <v>184700</v>
      </c>
      <c r="HP47" s="67">
        <f t="shared" si="826"/>
        <v>124617.48999999999</v>
      </c>
      <c r="HQ47" s="67">
        <f t="shared" si="826"/>
        <v>182500</v>
      </c>
      <c r="HR47" s="67">
        <f t="shared" si="826"/>
        <v>181500</v>
      </c>
      <c r="HS47" s="67">
        <f t="shared" ref="HS47:IC47" si="829">HS48+HS60</f>
        <v>241011.31</v>
      </c>
      <c r="HT47" s="67">
        <f t="shared" ref="HT47" si="830">HT48+HT60</f>
        <v>189600</v>
      </c>
      <c r="HU47" s="67">
        <f t="shared" ref="HU47:HV47" si="831">HU48+HU60</f>
        <v>206160.97</v>
      </c>
      <c r="HV47" s="67">
        <f t="shared" si="831"/>
        <v>204788.15</v>
      </c>
      <c r="HW47" s="67">
        <f t="shared" si="829"/>
        <v>189400</v>
      </c>
      <c r="HX47" s="67">
        <f t="shared" si="829"/>
        <v>189400</v>
      </c>
      <c r="HY47" s="67">
        <f t="shared" si="829"/>
        <v>152975.07</v>
      </c>
      <c r="HZ47" s="67">
        <f t="shared" si="829"/>
        <v>202400</v>
      </c>
      <c r="IA47" s="67">
        <f t="shared" ref="IA47:IB47" si="832">IA48+IA60</f>
        <v>0</v>
      </c>
      <c r="IB47" s="67">
        <f t="shared" si="832"/>
        <v>0</v>
      </c>
      <c r="IC47" s="67">
        <f t="shared" si="829"/>
        <v>0</v>
      </c>
      <c r="ID47" s="67">
        <f t="shared" si="821"/>
        <v>543849.48</v>
      </c>
      <c r="IE47" s="67">
        <f t="shared" si="821"/>
        <v>548068.82999999996</v>
      </c>
      <c r="IF47" s="67">
        <f t="shared" ref="IF47" si="833">IF48+IF60</f>
        <v>226660</v>
      </c>
      <c r="IG47" s="67">
        <f t="shared" si="821"/>
        <v>269660</v>
      </c>
      <c r="IH47" s="67">
        <f t="shared" si="754"/>
        <v>148434.46000000002</v>
      </c>
      <c r="II47" s="67">
        <f>II48+II60</f>
        <v>74266</v>
      </c>
      <c r="IJ47" s="67">
        <f>IJ48+IJ60</f>
        <v>104211.01</v>
      </c>
      <c r="IK47" s="67">
        <f t="shared" ref="IK47:IM47" si="834">IK48+IK60</f>
        <v>80902.25</v>
      </c>
      <c r="IL47" s="67">
        <f t="shared" ref="IL47" si="835">IL48+IL60</f>
        <v>47308</v>
      </c>
      <c r="IM47" s="67">
        <f t="shared" si="834"/>
        <v>47308</v>
      </c>
      <c r="IN47" s="67">
        <f>IN48+IN60</f>
        <v>84003.78</v>
      </c>
      <c r="IO47" s="67">
        <f t="shared" ref="IO47" si="836">IO48+IO60</f>
        <v>54680</v>
      </c>
      <c r="IP47" s="67">
        <f t="shared" ref="IP47:IU47" si="837">IP48+IP60</f>
        <v>57140</v>
      </c>
      <c r="IQ47" s="67">
        <f>IQ48+IQ60</f>
        <v>39530.189999999995</v>
      </c>
      <c r="IR47" s="67">
        <f t="shared" ref="IR47:IS47" si="838">IR48+IR60</f>
        <v>142493.53999999998</v>
      </c>
      <c r="IS47" s="67">
        <f t="shared" si="838"/>
        <v>356228</v>
      </c>
      <c r="IT47" s="67">
        <f t="shared" si="837"/>
        <v>69452.19</v>
      </c>
      <c r="IU47" s="67">
        <f t="shared" si="837"/>
        <v>29084</v>
      </c>
      <c r="IV47" s="67">
        <f t="shared" ref="IV47:JX47" si="839">IV48+IV60</f>
        <v>135312</v>
      </c>
      <c r="IW47" s="67">
        <f t="shared" si="839"/>
        <v>57452.01</v>
      </c>
      <c r="IX47" s="67">
        <f t="shared" ref="IX47" si="840">IX48+IX60</f>
        <v>231100</v>
      </c>
      <c r="IY47" s="67">
        <f t="shared" si="839"/>
        <v>231100</v>
      </c>
      <c r="IZ47" s="67">
        <f t="shared" si="839"/>
        <v>20521.920000000002</v>
      </c>
      <c r="JA47" s="67">
        <f t="shared" ref="JA47" si="841">JA48+JA60</f>
        <v>11000</v>
      </c>
      <c r="JB47" s="67">
        <f t="shared" si="839"/>
        <v>42000</v>
      </c>
      <c r="JC47" s="67">
        <f t="shared" si="839"/>
        <v>17394.150000000001</v>
      </c>
      <c r="JD47" s="67">
        <f t="shared" ref="JD47:JK47" si="842">JD48+JD60</f>
        <v>0</v>
      </c>
      <c r="JE47" s="67">
        <f t="shared" ref="JE47" si="843">JE48+JE60</f>
        <v>0</v>
      </c>
      <c r="JF47" s="67">
        <f t="shared" si="842"/>
        <v>0</v>
      </c>
      <c r="JG47" s="67">
        <f t="shared" ref="JG47:JI47" si="844">JG48+JG60</f>
        <v>0</v>
      </c>
      <c r="JH47" s="67">
        <f t="shared" si="844"/>
        <v>0</v>
      </c>
      <c r="JI47" s="67">
        <f t="shared" si="844"/>
        <v>0</v>
      </c>
      <c r="JJ47" s="67">
        <f t="shared" si="842"/>
        <v>0</v>
      </c>
      <c r="JK47" s="67">
        <f t="shared" si="842"/>
        <v>0</v>
      </c>
      <c r="JL47" s="67">
        <f t="shared" ref="JL47:JO47" si="845">JL48+JL60</f>
        <v>0</v>
      </c>
      <c r="JM47" s="11">
        <f t="shared" ref="JM47:JN47" si="846">JM48+JM60</f>
        <v>0</v>
      </c>
      <c r="JN47" s="11">
        <f t="shared" si="846"/>
        <v>0</v>
      </c>
      <c r="JO47" s="11">
        <f t="shared" si="845"/>
        <v>0</v>
      </c>
      <c r="JP47" s="11">
        <f t="shared" si="839"/>
        <v>7497690.5300000003</v>
      </c>
      <c r="JQ47" s="11">
        <f t="shared" ref="JQ47" si="847">JQ48+JQ60</f>
        <v>7731787.8900000006</v>
      </c>
      <c r="JR47" s="11">
        <f t="shared" si="839"/>
        <v>8160425.790000001</v>
      </c>
      <c r="JS47" s="11">
        <f t="shared" si="839"/>
        <v>5336371</v>
      </c>
      <c r="JT47" s="11">
        <f t="shared" ref="JT47" si="848">JT48+JT60</f>
        <v>6366882.3300000001</v>
      </c>
      <c r="JU47" s="11">
        <f t="shared" si="839"/>
        <v>5804756.3700000001</v>
      </c>
      <c r="JV47" s="11">
        <f t="shared" si="839"/>
        <v>4113519.21</v>
      </c>
      <c r="JW47" s="11">
        <f t="shared" ref="JW47" si="849">JW48+JW60</f>
        <v>4045232.41</v>
      </c>
      <c r="JX47" s="11">
        <f t="shared" si="839"/>
        <v>3556593.12</v>
      </c>
      <c r="JY47" s="11">
        <f t="shared" ref="JY47:JZ47" si="850">JY48+JY60</f>
        <v>2711438</v>
      </c>
      <c r="JZ47" s="11">
        <f t="shared" si="850"/>
        <v>4045324.9200000004</v>
      </c>
      <c r="KA47" s="11">
        <f t="shared" ref="KA47:KI47" si="851">KA48+KA60</f>
        <v>2170835.12</v>
      </c>
      <c r="KB47" s="11">
        <f t="shared" si="851"/>
        <v>4063250</v>
      </c>
      <c r="KC47" s="11">
        <f t="shared" ref="KC47" si="852">KC48+KC60</f>
        <v>4576078.24</v>
      </c>
      <c r="KD47" s="11">
        <f t="shared" si="851"/>
        <v>2652745.7000000002</v>
      </c>
      <c r="KE47" s="11">
        <f t="shared" ref="KE47:KH47" si="853">KE48+KE60</f>
        <v>4836494.7699999996</v>
      </c>
      <c r="KF47" s="11">
        <f t="shared" ref="KF47" si="854">KF48+KF60</f>
        <v>6008665.5599999996</v>
      </c>
      <c r="KG47" s="11">
        <f t="shared" si="853"/>
        <v>4517292.66</v>
      </c>
      <c r="KH47" s="11">
        <f t="shared" si="853"/>
        <v>2179808</v>
      </c>
      <c r="KI47" s="11">
        <f t="shared" si="851"/>
        <v>8357325.7400000002</v>
      </c>
      <c r="KJ47" s="11">
        <f t="shared" ref="KJ47:KL47" si="855">KJ48+KJ60</f>
        <v>3835494.94</v>
      </c>
      <c r="KK47" s="11">
        <f t="shared" ref="KK47" si="856">KK48+KK60</f>
        <v>7317650</v>
      </c>
      <c r="KL47" s="11">
        <f t="shared" si="855"/>
        <v>6684105</v>
      </c>
      <c r="KM47" s="11">
        <f t="shared" ref="KM47:KO47" si="857">KM48+KM60</f>
        <v>5043284.0299999993</v>
      </c>
      <c r="KN47" s="11">
        <f t="shared" ref="KN47" si="858">KN48+KN60</f>
        <v>1870400</v>
      </c>
      <c r="KO47" s="11">
        <f t="shared" si="857"/>
        <v>2803200</v>
      </c>
      <c r="KP47" s="11">
        <f t="shared" ref="KP47" si="859">KP48+KP60</f>
        <v>2110316.56</v>
      </c>
      <c r="KQ47" s="11">
        <f t="shared" ref="KQ47" si="860">KQ48+KQ60</f>
        <v>2512500</v>
      </c>
      <c r="KR47" s="11">
        <f t="shared" ref="KR47:KS47" si="861">KR48+KR60</f>
        <v>2707109.74</v>
      </c>
      <c r="KS47" s="11">
        <f t="shared" si="861"/>
        <v>3098838.1399999997</v>
      </c>
      <c r="KT47" s="11">
        <f t="shared" ref="KT47:KU47" si="862">KT48+KT60</f>
        <v>2110360</v>
      </c>
      <c r="KU47" s="11">
        <f t="shared" si="862"/>
        <v>2414411.25</v>
      </c>
      <c r="KV47" s="11">
        <f t="shared" ref="KV47:KW47" si="863">KV48+KV60</f>
        <v>2387401.6100000003</v>
      </c>
      <c r="KW47" s="11">
        <f t="shared" si="863"/>
        <v>2565999</v>
      </c>
      <c r="KX47" s="11">
        <f t="shared" ref="KX47:LB47" si="864">KX48+KX60</f>
        <v>2858949</v>
      </c>
      <c r="KY47" s="11">
        <f t="shared" si="864"/>
        <v>2797289.24</v>
      </c>
      <c r="KZ47" s="11">
        <f t="shared" si="864"/>
        <v>2530370</v>
      </c>
      <c r="LA47" s="11">
        <f t="shared" si="864"/>
        <v>0</v>
      </c>
      <c r="LB47" s="11">
        <f t="shared" si="864"/>
        <v>0</v>
      </c>
    </row>
    <row r="48" spans="1:314" ht="15" customHeight="1" x14ac:dyDescent="0.25">
      <c r="A48" s="5">
        <v>31</v>
      </c>
      <c r="B48" s="8" t="s">
        <v>88</v>
      </c>
      <c r="C48" s="12">
        <f t="shared" ref="C48:D48" si="865">SUM(C49:C58)</f>
        <v>745563.59</v>
      </c>
      <c r="D48" s="12">
        <f t="shared" si="865"/>
        <v>236063.59</v>
      </c>
      <c r="E48" s="12">
        <f t="shared" ref="E48:K48" si="866">SUM(E49:E58)</f>
        <v>343979.16</v>
      </c>
      <c r="F48" s="12">
        <f t="shared" si="866"/>
        <v>155760</v>
      </c>
      <c r="G48" s="12">
        <f t="shared" ref="G48" si="867">SUM(G49:G58)</f>
        <v>133330.99</v>
      </c>
      <c r="H48" s="12">
        <f t="shared" si="866"/>
        <v>128330.98999999999</v>
      </c>
      <c r="I48" s="12">
        <f t="shared" si="866"/>
        <v>127750</v>
      </c>
      <c r="J48" s="12">
        <f t="shared" ref="J48" si="868">SUM(J49:J58)</f>
        <v>149741.16</v>
      </c>
      <c r="K48" s="12">
        <f t="shared" si="866"/>
        <v>131638.76999999999</v>
      </c>
      <c r="L48" s="12">
        <f t="shared" ref="L48:M48" si="869">SUM(L49:L58)</f>
        <v>142900</v>
      </c>
      <c r="M48" s="12">
        <f t="shared" si="869"/>
        <v>438772.08999999997</v>
      </c>
      <c r="N48" s="12">
        <f>SUM(N49:N58)</f>
        <v>138677</v>
      </c>
      <c r="O48" s="12">
        <f t="shared" ref="O48" si="870">SUM(O49:O58)</f>
        <v>834804</v>
      </c>
      <c r="P48" s="12">
        <f t="shared" ref="P48:S48" si="871">SUM(P49:P58)</f>
        <v>949213.5</v>
      </c>
      <c r="Q48" s="12">
        <f>SUM(Q49:Q58)</f>
        <v>214681.13</v>
      </c>
      <c r="R48" s="12">
        <f t="shared" ref="R48" si="872">SUM(R49:R58)</f>
        <v>369236</v>
      </c>
      <c r="S48" s="12">
        <f t="shared" si="871"/>
        <v>416892.26</v>
      </c>
      <c r="T48" s="12">
        <f>SUM(T49:T59)</f>
        <v>449597.5</v>
      </c>
      <c r="U48" s="12">
        <f t="shared" ref="U48:V48" si="873">SUM(U49:U58)</f>
        <v>285700</v>
      </c>
      <c r="V48" s="12">
        <f t="shared" si="873"/>
        <v>1291870</v>
      </c>
      <c r="W48" s="12">
        <f>SUM(W49:W59)</f>
        <v>1113023.6300000001</v>
      </c>
      <c r="X48" s="12">
        <f t="shared" ref="X48:Y48" si="874">SUM(X49:X58)</f>
        <v>406650</v>
      </c>
      <c r="Y48" s="12">
        <f t="shared" si="874"/>
        <v>872650</v>
      </c>
      <c r="Z48" s="12">
        <f t="shared" ref="Z48:FS48" si="875">SUM(Z49:Z59)</f>
        <v>344170.9</v>
      </c>
      <c r="AA48" s="12">
        <f t="shared" ref="AA48" si="876">SUM(AA49:AA59)</f>
        <v>127500</v>
      </c>
      <c r="AB48" s="12">
        <f t="shared" si="875"/>
        <v>336000</v>
      </c>
      <c r="AC48" s="12">
        <f t="shared" ref="AC48" si="877">SUM(AC49:AC59)</f>
        <v>255144.94</v>
      </c>
      <c r="AD48" s="12">
        <f t="shared" ref="AD48:AE48" si="878">SUM(AD49:AD59)</f>
        <v>153000</v>
      </c>
      <c r="AE48" s="12">
        <f t="shared" si="878"/>
        <v>253000</v>
      </c>
      <c r="AF48" s="12">
        <f t="shared" ref="AF48" si="879">SUM(AF49:AF59)</f>
        <v>380543.44999999995</v>
      </c>
      <c r="AG48" s="12">
        <f t="shared" ref="AG48:AM48" si="880">SUM(AG49:AG59)</f>
        <v>163100</v>
      </c>
      <c r="AH48" s="12">
        <f t="shared" ref="AH48:AI48" si="881">SUM(AH49:AH59)</f>
        <v>224843.04</v>
      </c>
      <c r="AI48" s="12">
        <f t="shared" si="881"/>
        <v>472472.07000000007</v>
      </c>
      <c r="AJ48" s="12">
        <f t="shared" si="880"/>
        <v>239099</v>
      </c>
      <c r="AK48" s="12">
        <f t="shared" si="880"/>
        <v>299099</v>
      </c>
      <c r="AL48" s="69">
        <f t="shared" si="880"/>
        <v>218375.17</v>
      </c>
      <c r="AM48" s="69">
        <f t="shared" si="880"/>
        <v>357800</v>
      </c>
      <c r="AN48" s="69">
        <f t="shared" ref="AN48:AO48" si="882">SUM(AN49:AN59)</f>
        <v>0</v>
      </c>
      <c r="AO48" s="69">
        <f t="shared" si="882"/>
        <v>0</v>
      </c>
      <c r="AP48" s="69">
        <f>SUM(AP49:AP59)</f>
        <v>404746.78</v>
      </c>
      <c r="AQ48" s="69">
        <f>SUM(AQ49:AQ59)</f>
        <v>216463.28</v>
      </c>
      <c r="AR48" s="69">
        <f>SUM(AR49:AR59)</f>
        <v>272571.23</v>
      </c>
      <c r="AS48" s="69">
        <f t="shared" ref="AS48" si="883">SUM(AS49:AS59)</f>
        <v>423340</v>
      </c>
      <c r="AT48" s="69">
        <f>SUM(AT49:AT59)</f>
        <v>436182.82000000007</v>
      </c>
      <c r="AU48" s="69">
        <f>SUM(AU49:AU59)</f>
        <v>435544.66000000003</v>
      </c>
      <c r="AV48" s="69">
        <f t="shared" ref="AV48" si="884">SUM(AV49:AV59)</f>
        <v>409500</v>
      </c>
      <c r="AW48" s="69">
        <f>SUM(AW49:AW59)</f>
        <v>378973.19</v>
      </c>
      <c r="AX48" s="69">
        <f>SUM(AX49:AX59)</f>
        <v>378973.21</v>
      </c>
      <c r="AY48" s="69">
        <f t="shared" ref="AY48" si="885">SUM(AY49:AY59)</f>
        <v>340200</v>
      </c>
      <c r="AZ48" s="69">
        <f>SUM(AZ49:AZ59)</f>
        <v>386628.96</v>
      </c>
      <c r="BA48" s="69">
        <f>SUM(BA49:BA59)</f>
        <v>338491.91000000003</v>
      </c>
      <c r="BB48" s="69">
        <f t="shared" ref="BB48" si="886">SUM(BB49:BB59)</f>
        <v>342300</v>
      </c>
      <c r="BC48" s="69">
        <f>SUM(BC49:BC59)</f>
        <v>342300</v>
      </c>
      <c r="BD48" s="69">
        <f>SUM(BD49:BD59)</f>
        <v>311412.16000000003</v>
      </c>
      <c r="BE48" s="69">
        <f t="shared" ref="BE48" si="887">SUM(BE49:BE59)</f>
        <v>315000</v>
      </c>
      <c r="BF48" s="69">
        <f>SUM(BF49:BF59)</f>
        <v>300444</v>
      </c>
      <c r="BG48" s="69">
        <f>SUM(BG49:BG59)</f>
        <v>300161.81</v>
      </c>
      <c r="BH48" s="69">
        <f t="shared" ref="BH48" si="888">SUM(BH49:BH59)</f>
        <v>306600</v>
      </c>
      <c r="BI48" s="69">
        <f>SUM(BI49:BI59)</f>
        <v>314000</v>
      </c>
      <c r="BJ48" s="69">
        <f>SUM(BJ49:BJ59)</f>
        <v>314343.40999999997</v>
      </c>
      <c r="BK48" s="69">
        <f t="shared" ref="BK48" si="889">SUM(BK49:BK59)</f>
        <v>315700</v>
      </c>
      <c r="BL48" s="69">
        <f>SUM(BL49:BL59)</f>
        <v>315700</v>
      </c>
      <c r="BM48" s="69">
        <f t="shared" si="875"/>
        <v>285433.34999999998</v>
      </c>
      <c r="BN48" s="69">
        <f t="shared" ref="BN48" si="890">SUM(BN49:BN59)</f>
        <v>294500</v>
      </c>
      <c r="BO48" s="69">
        <f t="shared" si="875"/>
        <v>286600</v>
      </c>
      <c r="BP48" s="69">
        <f t="shared" si="875"/>
        <v>189418.58000000002</v>
      </c>
      <c r="BQ48" s="69">
        <f t="shared" ref="BQ48:BZ48" si="891">SUM(BQ49:BQ59)</f>
        <v>277400</v>
      </c>
      <c r="BR48" s="69">
        <f t="shared" ref="BR48" si="892">SUM(BR49:BR59)</f>
        <v>277400</v>
      </c>
      <c r="BS48" s="69">
        <f>SUM(BS49:BS59)</f>
        <v>366337.14</v>
      </c>
      <c r="BT48" s="69">
        <f t="shared" ref="BT48:BV48" si="893">SUM(BT49:BT59)</f>
        <v>323900</v>
      </c>
      <c r="BU48" s="69">
        <f t="shared" si="893"/>
        <v>352191.66000000003</v>
      </c>
      <c r="BV48" s="69">
        <f t="shared" si="893"/>
        <v>349846.49</v>
      </c>
      <c r="BW48" s="69">
        <f t="shared" si="891"/>
        <v>359860</v>
      </c>
      <c r="BX48" s="69">
        <f t="shared" si="891"/>
        <v>359860</v>
      </c>
      <c r="BY48" s="69">
        <f t="shared" si="891"/>
        <v>395935.52</v>
      </c>
      <c r="BZ48" s="69">
        <f t="shared" si="891"/>
        <v>386400</v>
      </c>
      <c r="CA48" s="69">
        <f t="shared" ref="CA48:CB48" si="894">SUM(CA49:CA59)</f>
        <v>0</v>
      </c>
      <c r="CB48" s="69">
        <f t="shared" si="894"/>
        <v>0</v>
      </c>
      <c r="CC48" s="69">
        <f>SUM(CC49:CC59)</f>
        <v>212492.51</v>
      </c>
      <c r="CD48" s="69">
        <f>SUM(CD49:CD59)</f>
        <v>120122.51</v>
      </c>
      <c r="CE48" s="69">
        <f>SUM(CE49:CE59)</f>
        <v>158622.06</v>
      </c>
      <c r="CF48" s="69">
        <f t="shared" ref="CF48" si="895">SUM(CF49:CF59)</f>
        <v>161272</v>
      </c>
      <c r="CG48" s="69">
        <f>SUM(CG49:CG59)</f>
        <v>165921.76999999999</v>
      </c>
      <c r="CH48" s="69">
        <f>SUM(CH49:CH59)</f>
        <v>165921.76999999999</v>
      </c>
      <c r="CI48" s="69">
        <f t="shared" ref="CI48" si="896">SUM(CI49:CI59)</f>
        <v>156000</v>
      </c>
      <c r="CJ48" s="69">
        <f>SUM(CJ49:CJ59)</f>
        <v>144370.75</v>
      </c>
      <c r="CK48" s="69">
        <f>SUM(CK49:CK59)</f>
        <v>144370.75</v>
      </c>
      <c r="CL48" s="69">
        <f t="shared" ref="CL48" si="897">SUM(CL49:CL59)</f>
        <v>129600</v>
      </c>
      <c r="CM48" s="69">
        <f>SUM(CM49:CM59)</f>
        <v>147287.21999999997</v>
      </c>
      <c r="CN48" s="69">
        <f>SUM(CN49:CN59)</f>
        <v>128949.29999999999</v>
      </c>
      <c r="CO48" s="69">
        <f t="shared" ref="CO48" si="898">SUM(CO49:CO59)</f>
        <v>130400</v>
      </c>
      <c r="CP48" s="69">
        <f>SUM(CP49:CP59)</f>
        <v>130400</v>
      </c>
      <c r="CQ48" s="69">
        <f>SUM(CQ49:CQ59)</f>
        <v>118633.2</v>
      </c>
      <c r="CR48" s="69">
        <f t="shared" ref="CR48" si="899">SUM(CR49:CR59)</f>
        <v>120000</v>
      </c>
      <c r="CS48" s="69">
        <f>SUM(CS49:CS59)</f>
        <v>114455</v>
      </c>
      <c r="CT48" s="69">
        <f>SUM(CT49:CT59)</f>
        <v>114347.35999999999</v>
      </c>
      <c r="CU48" s="69">
        <f t="shared" ref="CU48" si="900">SUM(CU49:CU59)</f>
        <v>116800</v>
      </c>
      <c r="CV48" s="69">
        <f>SUM(CV49:CV59)</f>
        <v>119600</v>
      </c>
      <c r="CW48" s="69">
        <f>SUM(CW49:CW59)</f>
        <v>119749.87</v>
      </c>
      <c r="CX48" s="69">
        <f t="shared" ref="CX48" si="901">SUM(CX49:CX59)</f>
        <v>120300</v>
      </c>
      <c r="CY48" s="69">
        <f>SUM(CY49:CY59)</f>
        <v>120300</v>
      </c>
      <c r="CZ48" s="69">
        <f t="shared" si="875"/>
        <v>90136.87</v>
      </c>
      <c r="DA48" s="69">
        <f t="shared" ref="DA48" si="902">SUM(DA49:DA59)</f>
        <v>116250</v>
      </c>
      <c r="DB48" s="69">
        <f t="shared" si="875"/>
        <v>111200</v>
      </c>
      <c r="DC48" s="69">
        <f t="shared" ref="DC48:DI48" si="903">SUM(DC49:DC59)</f>
        <v>74770.5</v>
      </c>
      <c r="DD48" s="69">
        <f t="shared" si="903"/>
        <v>109500</v>
      </c>
      <c r="DE48" s="69">
        <f t="shared" ref="DE48:DF48" si="904">SUM(DE49:DE59)</f>
        <v>109500</v>
      </c>
      <c r="DF48" s="69">
        <f t="shared" si="904"/>
        <v>144606.77999999997</v>
      </c>
      <c r="DG48" s="69">
        <f t="shared" ref="DG48" si="905">SUM(DG49:DG59)</f>
        <v>102700</v>
      </c>
      <c r="DH48" s="69">
        <f t="shared" si="903"/>
        <v>111670.53</v>
      </c>
      <c r="DI48" s="69">
        <f t="shared" si="903"/>
        <v>110926.94</v>
      </c>
      <c r="DJ48" s="69">
        <f t="shared" ref="DJ48:DP48" si="906">SUM(DJ49:DJ59)</f>
        <v>113640</v>
      </c>
      <c r="DK48" s="69">
        <f t="shared" si="906"/>
        <v>113640</v>
      </c>
      <c r="DL48" s="69">
        <f t="shared" si="906"/>
        <v>134978.03</v>
      </c>
      <c r="DM48" s="69">
        <f t="shared" si="906"/>
        <v>169600</v>
      </c>
      <c r="DN48" s="69">
        <f t="shared" ref="DN48:DO48" si="907">SUM(DN49:DN59)</f>
        <v>0</v>
      </c>
      <c r="DO48" s="69">
        <f t="shared" si="907"/>
        <v>0</v>
      </c>
      <c r="DP48" s="69">
        <f t="shared" si="906"/>
        <v>307122.71999999997</v>
      </c>
      <c r="DQ48" s="69">
        <f t="shared" si="875"/>
        <v>24500</v>
      </c>
      <c r="DR48" s="69">
        <f t="shared" si="875"/>
        <v>133396.6</v>
      </c>
      <c r="DS48" s="69">
        <f t="shared" ref="DS48" si="908">SUM(DS49:DS59)</f>
        <v>10080</v>
      </c>
      <c r="DT48" s="69">
        <f t="shared" si="875"/>
        <v>46605.03</v>
      </c>
      <c r="DU48" s="69">
        <f t="shared" si="875"/>
        <v>100192.14</v>
      </c>
      <c r="DV48" s="69">
        <f t="shared" ref="DV48" si="909">SUM(DV49:DV59)</f>
        <v>144861.70000000001</v>
      </c>
      <c r="DW48" s="69">
        <f t="shared" si="875"/>
        <v>62504.259999999995</v>
      </c>
      <c r="DX48" s="69">
        <f t="shared" si="875"/>
        <v>83245.2</v>
      </c>
      <c r="DY48" s="69">
        <f t="shared" ref="DY48" si="910">SUM(DY49:DY59)</f>
        <v>82712</v>
      </c>
      <c r="DZ48" s="69">
        <f t="shared" si="875"/>
        <v>310728.45</v>
      </c>
      <c r="EA48" s="69">
        <f t="shared" si="875"/>
        <v>45085.770000000004</v>
      </c>
      <c r="EB48" s="69">
        <f t="shared" ref="EB48" si="911">SUM(EB49:EB59)</f>
        <v>144605</v>
      </c>
      <c r="EC48" s="69">
        <f t="shared" si="875"/>
        <v>144605</v>
      </c>
      <c r="ED48" s="69">
        <f t="shared" si="875"/>
        <v>157214.97999999998</v>
      </c>
      <c r="EE48" s="69">
        <f t="shared" ref="EE48" si="912">SUM(EE49:EE59)</f>
        <v>312287</v>
      </c>
      <c r="EF48" s="69">
        <f t="shared" si="875"/>
        <v>1072164.29</v>
      </c>
      <c r="EG48" s="69">
        <f t="shared" si="875"/>
        <v>388586.82</v>
      </c>
      <c r="EH48" s="69">
        <f t="shared" ref="EH48" si="913">SUM(EH49:EH59)</f>
        <v>7300</v>
      </c>
      <c r="EI48" s="69">
        <f t="shared" si="875"/>
        <v>278496.56</v>
      </c>
      <c r="EJ48" s="69">
        <f t="shared" si="875"/>
        <v>269100.93</v>
      </c>
      <c r="EK48" s="69">
        <f t="shared" ref="EK48" si="914">SUM(EK49:EK59)</f>
        <v>200950</v>
      </c>
      <c r="EL48" s="69">
        <f t="shared" si="875"/>
        <v>220950</v>
      </c>
      <c r="EM48" s="69">
        <f t="shared" si="875"/>
        <v>355333.70999999996</v>
      </c>
      <c r="EN48" s="69">
        <f t="shared" ref="EN48" si="915">SUM(EN49:EN59)</f>
        <v>189400</v>
      </c>
      <c r="EO48" s="69">
        <f t="shared" si="875"/>
        <v>463600</v>
      </c>
      <c r="EP48" s="69">
        <f t="shared" si="875"/>
        <v>325801.40000000002</v>
      </c>
      <c r="EQ48" s="69">
        <f t="shared" si="875"/>
        <v>59200</v>
      </c>
      <c r="ER48" s="69">
        <f t="shared" si="875"/>
        <v>144200</v>
      </c>
      <c r="ES48" s="69">
        <f t="shared" ref="ES48:FC48" si="916">SUM(ES49:ES59)</f>
        <v>214390.35</v>
      </c>
      <c r="ET48" s="69">
        <f t="shared" ref="ET48:EV48" si="917">SUM(ET49:ET59)</f>
        <v>403600</v>
      </c>
      <c r="EU48" s="69">
        <f t="shared" si="917"/>
        <v>405374.68</v>
      </c>
      <c r="EV48" s="69">
        <f t="shared" si="917"/>
        <v>204112.32</v>
      </c>
      <c r="EW48" s="69">
        <f t="shared" si="916"/>
        <v>485640</v>
      </c>
      <c r="EX48" s="69">
        <f t="shared" si="916"/>
        <v>485640</v>
      </c>
      <c r="EY48" s="69">
        <f t="shared" si="916"/>
        <v>464433.49</v>
      </c>
      <c r="EZ48" s="69">
        <f t="shared" si="916"/>
        <v>55200</v>
      </c>
      <c r="FA48" s="69">
        <f t="shared" ref="FA48:FB48" si="918">SUM(FA49:FA59)</f>
        <v>0</v>
      </c>
      <c r="FB48" s="69">
        <f t="shared" si="918"/>
        <v>0</v>
      </c>
      <c r="FC48" s="69">
        <f t="shared" si="916"/>
        <v>94597.18</v>
      </c>
      <c r="FD48" s="69">
        <f t="shared" si="875"/>
        <v>52227.18</v>
      </c>
      <c r="FE48" s="69">
        <f t="shared" si="875"/>
        <v>68966.12</v>
      </c>
      <c r="FF48" s="69">
        <f t="shared" ref="FF48" si="919">SUM(FF49:FF59)</f>
        <v>100795</v>
      </c>
      <c r="FG48" s="69">
        <f t="shared" si="875"/>
        <v>103853.06</v>
      </c>
      <c r="FH48" s="69">
        <f t="shared" si="875"/>
        <v>103701.11</v>
      </c>
      <c r="FI48" s="69">
        <f t="shared" ref="FI48" si="920">SUM(FI49:FI59)</f>
        <v>72000</v>
      </c>
      <c r="FJ48" s="69">
        <f t="shared" si="875"/>
        <v>90231.72</v>
      </c>
      <c r="FK48" s="69">
        <f t="shared" si="875"/>
        <v>90231.72</v>
      </c>
      <c r="FL48" s="69">
        <f t="shared" ref="FL48" si="921">SUM(FL49:FL59)</f>
        <v>81000</v>
      </c>
      <c r="FM48" s="69">
        <f t="shared" si="875"/>
        <v>92054.52</v>
      </c>
      <c r="FN48" s="69">
        <f t="shared" si="875"/>
        <v>80593.320000000007</v>
      </c>
      <c r="FO48" s="69">
        <f t="shared" ref="FO48" si="922">SUM(FO49:FO59)</f>
        <v>81500</v>
      </c>
      <c r="FP48" s="69">
        <f t="shared" si="875"/>
        <v>81500</v>
      </c>
      <c r="FQ48" s="69">
        <f t="shared" si="875"/>
        <v>74145.760000000009</v>
      </c>
      <c r="FR48" s="69">
        <f t="shared" ref="FR48" si="923">SUM(FR49:FR59)</f>
        <v>75000</v>
      </c>
      <c r="FS48" s="69">
        <f t="shared" si="875"/>
        <v>71534</v>
      </c>
      <c r="FT48" s="69">
        <f t="shared" ref="FT48:IZ48" si="924">SUM(FT49:FT59)</f>
        <v>71467.09</v>
      </c>
      <c r="FU48" s="69">
        <f t="shared" ref="FU48" si="925">SUM(FU49:FU59)</f>
        <v>73000</v>
      </c>
      <c r="FV48" s="69">
        <f t="shared" si="924"/>
        <v>74800</v>
      </c>
      <c r="FW48" s="69">
        <f t="shared" si="924"/>
        <v>74843.67</v>
      </c>
      <c r="FX48" s="69">
        <f t="shared" ref="FX48" si="926">SUM(FX49:FX59)</f>
        <v>78900</v>
      </c>
      <c r="FY48" s="69">
        <f t="shared" si="924"/>
        <v>78900</v>
      </c>
      <c r="FZ48" s="69">
        <f t="shared" si="924"/>
        <v>60091.240000000005</v>
      </c>
      <c r="GA48" s="69">
        <f t="shared" ref="GA48" si="927">SUM(GA49:GA59)</f>
        <v>62000</v>
      </c>
      <c r="GB48" s="69">
        <f t="shared" si="924"/>
        <v>59100</v>
      </c>
      <c r="GC48" s="69">
        <f t="shared" si="924"/>
        <v>39877.589999999997</v>
      </c>
      <c r="GD48" s="69">
        <f t="shared" si="924"/>
        <v>58400</v>
      </c>
      <c r="GE48" s="69">
        <f t="shared" si="924"/>
        <v>58050</v>
      </c>
      <c r="GF48" s="69">
        <f t="shared" ref="GF48:GP48" si="928">SUM(GF49:GF59)</f>
        <v>77123.62</v>
      </c>
      <c r="GG48" s="69">
        <f t="shared" ref="GG48" si="929">SUM(GG49:GG59)</f>
        <v>71100</v>
      </c>
      <c r="GH48" s="69">
        <f t="shared" ref="GH48:GI48" si="930">SUM(GH49:GH59)</f>
        <v>84810.37</v>
      </c>
      <c r="GI48" s="69">
        <f t="shared" si="930"/>
        <v>76795.569999999992</v>
      </c>
      <c r="GJ48" s="69">
        <f t="shared" si="928"/>
        <v>85280</v>
      </c>
      <c r="GK48" s="69">
        <f t="shared" si="928"/>
        <v>85280</v>
      </c>
      <c r="GL48" s="69">
        <f t="shared" si="928"/>
        <v>89985.35</v>
      </c>
      <c r="GM48" s="69">
        <f t="shared" si="928"/>
        <v>73600</v>
      </c>
      <c r="GN48" s="69">
        <f t="shared" ref="GN48:GO48" si="931">SUM(GN49:GN59)</f>
        <v>0</v>
      </c>
      <c r="GO48" s="69">
        <f t="shared" si="931"/>
        <v>0</v>
      </c>
      <c r="GP48" s="69">
        <f t="shared" si="928"/>
        <v>753167.75</v>
      </c>
      <c r="GQ48" s="69">
        <f t="shared" si="924"/>
        <v>1478276.85</v>
      </c>
      <c r="GR48" s="69">
        <f t="shared" si="924"/>
        <v>1682352.4</v>
      </c>
      <c r="GS48" s="69">
        <f t="shared" ref="GS48" si="932">SUM(GS49:GS59)</f>
        <v>221749</v>
      </c>
      <c r="GT48" s="69">
        <f t="shared" si="924"/>
        <v>254553.66</v>
      </c>
      <c r="GU48" s="69">
        <f t="shared" si="924"/>
        <v>241180.93</v>
      </c>
      <c r="GV48" s="69">
        <f t="shared" ref="GV48" si="933">SUM(GV49:GV59)</f>
        <v>158400</v>
      </c>
      <c r="GW48" s="69">
        <f t="shared" si="924"/>
        <v>198509.81</v>
      </c>
      <c r="GX48" s="69">
        <f t="shared" si="924"/>
        <v>198509.8</v>
      </c>
      <c r="GY48" s="69">
        <f t="shared" ref="GY48" si="934">SUM(GY49:GY59)</f>
        <v>178200</v>
      </c>
      <c r="GZ48" s="69">
        <f t="shared" si="924"/>
        <v>202519.94</v>
      </c>
      <c r="HA48" s="69">
        <f t="shared" si="924"/>
        <v>187226.29</v>
      </c>
      <c r="HB48" s="69">
        <f t="shared" ref="HB48" si="935">SUM(HB49:HB59)</f>
        <v>179300</v>
      </c>
      <c r="HC48" s="69">
        <f t="shared" si="924"/>
        <v>179300</v>
      </c>
      <c r="HD48" s="69">
        <f t="shared" si="924"/>
        <v>163120.62</v>
      </c>
      <c r="HE48" s="69">
        <f t="shared" ref="HE48" si="936">SUM(HE49:HE59)</f>
        <v>165000</v>
      </c>
      <c r="HF48" s="69">
        <f t="shared" si="924"/>
        <v>157375</v>
      </c>
      <c r="HG48" s="69">
        <f t="shared" si="924"/>
        <v>157227.62</v>
      </c>
      <c r="HH48" s="69">
        <f t="shared" ref="HH48" si="937">SUM(HH49:HH59)</f>
        <v>160600</v>
      </c>
      <c r="HI48" s="69">
        <f t="shared" si="924"/>
        <v>164460</v>
      </c>
      <c r="HJ48" s="69">
        <f t="shared" si="924"/>
        <v>164656.03999999998</v>
      </c>
      <c r="HK48" s="69">
        <f t="shared" ref="HK48" si="938">SUM(HK49:HK59)</f>
        <v>173750</v>
      </c>
      <c r="HL48" s="69">
        <f t="shared" si="924"/>
        <v>173750</v>
      </c>
      <c r="HM48" s="69">
        <f t="shared" si="924"/>
        <v>165250.93</v>
      </c>
      <c r="HN48" s="69">
        <f t="shared" ref="HN48" si="939">SUM(HN49:HN59)</f>
        <v>193750</v>
      </c>
      <c r="HO48" s="69">
        <f t="shared" si="924"/>
        <v>184700</v>
      </c>
      <c r="HP48" s="69">
        <f t="shared" ref="HP48:HR48" si="940">SUM(HP49:HP59)</f>
        <v>124617.48999999999</v>
      </c>
      <c r="HQ48" s="69">
        <f t="shared" si="940"/>
        <v>182500</v>
      </c>
      <c r="HR48" s="69">
        <f t="shared" si="940"/>
        <v>181500</v>
      </c>
      <c r="HS48" s="69">
        <f t="shared" ref="HS48:IC48" si="941">SUM(HS49:HS59)</f>
        <v>241011.31</v>
      </c>
      <c r="HT48" s="69">
        <f t="shared" ref="HT48" si="942">SUM(HT49:HT59)</f>
        <v>189600</v>
      </c>
      <c r="HU48" s="69">
        <f t="shared" ref="HU48:HV48" si="943">SUM(HU49:HU59)</f>
        <v>206160.97</v>
      </c>
      <c r="HV48" s="69">
        <f t="shared" si="943"/>
        <v>204788.15</v>
      </c>
      <c r="HW48" s="69">
        <f t="shared" si="941"/>
        <v>189400</v>
      </c>
      <c r="HX48" s="69">
        <f t="shared" si="941"/>
        <v>189400</v>
      </c>
      <c r="HY48" s="69">
        <f t="shared" si="941"/>
        <v>152975.07</v>
      </c>
      <c r="HZ48" s="12">
        <f t="shared" si="941"/>
        <v>202400</v>
      </c>
      <c r="IA48" s="12">
        <f t="shared" ref="IA48:IB48" si="944">SUM(IA49:IA59)</f>
        <v>0</v>
      </c>
      <c r="IB48" s="12">
        <f t="shared" si="944"/>
        <v>0</v>
      </c>
      <c r="IC48" s="12">
        <f t="shared" si="941"/>
        <v>0</v>
      </c>
      <c r="ID48" s="12">
        <f t="shared" si="924"/>
        <v>40000</v>
      </c>
      <c r="IE48" s="12">
        <f t="shared" si="924"/>
        <v>26918.080000000002</v>
      </c>
      <c r="IF48" s="12">
        <f t="shared" ref="IF48" si="945">SUM(IF49:IF59)</f>
        <v>0</v>
      </c>
      <c r="IG48" s="12">
        <f t="shared" si="924"/>
        <v>23000</v>
      </c>
      <c r="IH48" s="12">
        <f t="shared" si="924"/>
        <v>22619.39</v>
      </c>
      <c r="II48" s="12">
        <f t="shared" ref="II48" si="946">SUM(II49:II59)</f>
        <v>13666</v>
      </c>
      <c r="IJ48" s="12">
        <f t="shared" si="924"/>
        <v>11.01</v>
      </c>
      <c r="IK48" s="12">
        <f t="shared" si="924"/>
        <v>11.01</v>
      </c>
      <c r="IL48" s="12">
        <f t="shared" ref="IL48" si="947">SUM(IL49:IL59)</f>
        <v>0</v>
      </c>
      <c r="IM48" s="12">
        <f t="shared" si="924"/>
        <v>0</v>
      </c>
      <c r="IN48" s="12">
        <f t="shared" si="924"/>
        <v>400</v>
      </c>
      <c r="IO48" s="12">
        <f t="shared" ref="IO48" si="948">SUM(IO49:IO59)</f>
        <v>0</v>
      </c>
      <c r="IP48" s="12">
        <f t="shared" si="924"/>
        <v>0</v>
      </c>
      <c r="IQ48" s="12">
        <f t="shared" si="924"/>
        <v>28.29</v>
      </c>
      <c r="IR48" s="12">
        <f t="shared" ref="IR48" si="949">SUM(IR49:IR59)</f>
        <v>0</v>
      </c>
      <c r="IS48" s="12">
        <f t="shared" si="924"/>
        <v>0</v>
      </c>
      <c r="IT48" s="12">
        <f t="shared" si="924"/>
        <v>0</v>
      </c>
      <c r="IU48" s="12">
        <f t="shared" ref="IU48" si="950">SUM(IU49:IU59)</f>
        <v>0</v>
      </c>
      <c r="IV48" s="12">
        <f t="shared" si="924"/>
        <v>312</v>
      </c>
      <c r="IW48" s="12">
        <f t="shared" si="924"/>
        <v>312</v>
      </c>
      <c r="IX48" s="12">
        <f t="shared" ref="IX48" si="951">SUM(IX49:IX59)</f>
        <v>0</v>
      </c>
      <c r="IY48" s="12">
        <f t="shared" si="924"/>
        <v>0</v>
      </c>
      <c r="IZ48" s="12">
        <f t="shared" si="924"/>
        <v>78.540000000000006</v>
      </c>
      <c r="JA48" s="12">
        <f>SUM(JA49:JA59)</f>
        <v>0</v>
      </c>
      <c r="JB48" s="12">
        <f>SUM(JB49:JB59)</f>
        <v>0</v>
      </c>
      <c r="JC48" s="12">
        <f t="shared" ref="JC48" si="952">SUM(JC49:JC59)</f>
        <v>0</v>
      </c>
      <c r="JD48" s="12">
        <f>SUM(JD49:JD59)</f>
        <v>0</v>
      </c>
      <c r="JE48" s="12">
        <f>SUM(JE49:JE59)</f>
        <v>0</v>
      </c>
      <c r="JF48" s="12">
        <f>SUM(JF49:JF59)</f>
        <v>0</v>
      </c>
      <c r="JG48" s="12">
        <f t="shared" ref="JG48:JK48" si="953">SUM(JG49:JG59)</f>
        <v>0</v>
      </c>
      <c r="JH48" s="12">
        <f t="shared" ref="JH48:JI48" si="954">SUM(JH49:JH59)</f>
        <v>0</v>
      </c>
      <c r="JI48" s="12">
        <f t="shared" si="954"/>
        <v>0</v>
      </c>
      <c r="JJ48" s="12">
        <f t="shared" si="953"/>
        <v>0</v>
      </c>
      <c r="JK48" s="12">
        <f t="shared" si="953"/>
        <v>0</v>
      </c>
      <c r="JL48" s="12">
        <f t="shared" ref="JL48:JO48" si="955">SUM(JL49:JL59)</f>
        <v>0</v>
      </c>
      <c r="JM48" s="12">
        <f t="shared" ref="JM48:JN48" si="956">SUM(JM49:JM59)</f>
        <v>0</v>
      </c>
      <c r="JN48" s="12">
        <f t="shared" si="956"/>
        <v>0</v>
      </c>
      <c r="JO48" s="12">
        <f t="shared" si="955"/>
        <v>0</v>
      </c>
      <c r="JP48" s="12">
        <f t="shared" ref="JP48:JX48" si="957">SUM(JP49:JP58)</f>
        <v>2517690.5300000003</v>
      </c>
      <c r="JQ48" s="12">
        <f t="shared" ref="JQ48" si="958">SUM(JQ49:JQ58)</f>
        <v>2167653.41</v>
      </c>
      <c r="JR48" s="12">
        <f t="shared" si="957"/>
        <v>2686805.65</v>
      </c>
      <c r="JS48" s="12">
        <f t="shared" si="957"/>
        <v>1072996</v>
      </c>
      <c r="JT48" s="12">
        <f t="shared" ref="JT48" si="959">SUM(JT49:JT58)</f>
        <v>1163447.33</v>
      </c>
      <c r="JU48" s="12">
        <f t="shared" si="957"/>
        <v>1197490.99</v>
      </c>
      <c r="JV48" s="12">
        <f t="shared" si="957"/>
        <v>1082177.7</v>
      </c>
      <c r="JW48" s="12">
        <f t="shared" ref="JW48" si="960">SUM(JW49:JW58)</f>
        <v>1024341.9000000001</v>
      </c>
      <c r="JX48" s="12">
        <f t="shared" si="957"/>
        <v>1026980.4600000002</v>
      </c>
      <c r="JY48" s="12">
        <f t="shared" ref="JY48:JZ48" si="961">SUM(JY49:JY58)</f>
        <v>954612</v>
      </c>
      <c r="JZ48" s="12">
        <f t="shared" si="961"/>
        <v>1577991.1800000002</v>
      </c>
      <c r="KA48" s="12">
        <f t="shared" ref="KA48:KI48" si="962">SUM(KA49:KA58)</f>
        <v>919423.58999999985</v>
      </c>
      <c r="KB48" s="12">
        <f t="shared" si="962"/>
        <v>1712909</v>
      </c>
      <c r="KC48" s="12">
        <f t="shared" ref="KC48" si="963">SUM(KC49:KC58)</f>
        <v>1827318.5</v>
      </c>
      <c r="KD48" s="12">
        <f t="shared" si="962"/>
        <v>1039236.1399999999</v>
      </c>
      <c r="KE48" s="12">
        <f t="shared" ref="KE48:KF48" si="964">SUM(KE49:KE58)</f>
        <v>1356523</v>
      </c>
      <c r="KF48" s="12">
        <f t="shared" si="964"/>
        <v>2132864.5499999998</v>
      </c>
      <c r="KG48" s="12">
        <f>SUM(KG49:KG59)</f>
        <v>1481388.2</v>
      </c>
      <c r="KH48" s="12">
        <f t="shared" ref="KH48" si="965">SUM(KH49:KH58)</f>
        <v>950000</v>
      </c>
      <c r="KI48" s="12">
        <f t="shared" si="962"/>
        <v>2243538.56</v>
      </c>
      <c r="KJ48" s="12">
        <f t="shared" ref="KJ48:KL48" si="966">SUM(KJ49:KJ58)</f>
        <v>2056029.55</v>
      </c>
      <c r="KK48" s="12">
        <f t="shared" ref="KK48" si="967">SUM(KK49:KK58)</f>
        <v>1296250</v>
      </c>
      <c r="KL48" s="12">
        <f t="shared" si="966"/>
        <v>1782250</v>
      </c>
      <c r="KM48" s="12">
        <f t="shared" ref="KM48:KQ48" si="968">SUM(KM49:KM59)</f>
        <v>1300495.54</v>
      </c>
      <c r="KN48" s="12">
        <f t="shared" si="968"/>
        <v>983400</v>
      </c>
      <c r="KO48" s="12">
        <f t="shared" si="968"/>
        <v>1441200</v>
      </c>
      <c r="KP48" s="12">
        <f t="shared" si="968"/>
        <v>1009630.5</v>
      </c>
      <c r="KQ48" s="12">
        <f t="shared" si="968"/>
        <v>840000</v>
      </c>
      <c r="KR48" s="12">
        <f t="shared" ref="KR48:KS48" si="969">SUM(KR49:KR59)</f>
        <v>1023650</v>
      </c>
      <c r="KS48" s="12">
        <f t="shared" si="969"/>
        <v>1424012.65</v>
      </c>
      <c r="KT48" s="12">
        <f t="shared" ref="KT48:KU48" si="970">SUM(KT49:KT59)</f>
        <v>1254000</v>
      </c>
      <c r="KU48" s="12">
        <f t="shared" si="970"/>
        <v>1385051.25</v>
      </c>
      <c r="KV48" s="12">
        <f t="shared" ref="KV48:KW48" si="971">SUM(KV49:KV59)</f>
        <v>1418941.54</v>
      </c>
      <c r="KW48" s="12">
        <f t="shared" si="971"/>
        <v>1472919</v>
      </c>
      <c r="KX48" s="12">
        <f t="shared" ref="KX48:LB48" si="972">SUM(KX49:KX59)</f>
        <v>1532919</v>
      </c>
      <c r="KY48" s="12">
        <f t="shared" si="972"/>
        <v>1456682.63</v>
      </c>
      <c r="KZ48" s="12">
        <f t="shared" si="972"/>
        <v>1245000</v>
      </c>
      <c r="LA48" s="12">
        <f t="shared" si="972"/>
        <v>0</v>
      </c>
      <c r="LB48" s="12">
        <f t="shared" si="972"/>
        <v>0</v>
      </c>
    </row>
    <row r="49" spans="1:314" x14ac:dyDescent="0.25">
      <c r="A49" s="5">
        <v>3101</v>
      </c>
      <c r="B49" s="9" t="s">
        <v>357</v>
      </c>
      <c r="C49" s="13">
        <v>26113.59</v>
      </c>
      <c r="D49" s="13">
        <v>26113.59</v>
      </c>
      <c r="E49" s="13">
        <v>34483.050000000003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64">
        <v>0</v>
      </c>
      <c r="AL49" s="70">
        <v>0</v>
      </c>
      <c r="AM49" s="71">
        <v>0</v>
      </c>
      <c r="AN49" s="71"/>
      <c r="AO49" s="71"/>
      <c r="AP49" s="71">
        <v>198463.28</v>
      </c>
      <c r="AQ49" s="71">
        <v>198463.28</v>
      </c>
      <c r="AR49" s="71">
        <v>262071.23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0">
        <v>0</v>
      </c>
      <c r="BZ49" s="71">
        <v>0</v>
      </c>
      <c r="CA49" s="71"/>
      <c r="CB49" s="71"/>
      <c r="CC49" s="71">
        <v>120122.51</v>
      </c>
      <c r="CD49" s="71">
        <v>120122.51</v>
      </c>
      <c r="CE49" s="71">
        <v>158622.06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1">
        <v>0</v>
      </c>
      <c r="CM49" s="71">
        <v>0</v>
      </c>
      <c r="CN49" s="71">
        <v>0</v>
      </c>
      <c r="CO49" s="71">
        <v>0</v>
      </c>
      <c r="CP49" s="71">
        <v>0</v>
      </c>
      <c r="CQ49" s="71">
        <v>0</v>
      </c>
      <c r="CR49" s="71">
        <v>0</v>
      </c>
      <c r="CS49" s="71">
        <v>0</v>
      </c>
      <c r="CT49" s="71">
        <v>0</v>
      </c>
      <c r="CU49" s="71">
        <v>0</v>
      </c>
      <c r="CV49" s="71">
        <v>0</v>
      </c>
      <c r="CW49" s="71">
        <v>0</v>
      </c>
      <c r="CX49" s="71">
        <v>0</v>
      </c>
      <c r="CY49" s="71">
        <v>0</v>
      </c>
      <c r="CZ49" s="71">
        <v>0</v>
      </c>
      <c r="DA49" s="71">
        <v>0</v>
      </c>
      <c r="DB49" s="71">
        <v>0</v>
      </c>
      <c r="DC49" s="71">
        <v>0</v>
      </c>
      <c r="DD49" s="71">
        <v>0</v>
      </c>
      <c r="DE49" s="71">
        <v>0</v>
      </c>
      <c r="DF49" s="71">
        <v>0</v>
      </c>
      <c r="DG49" s="71">
        <v>0</v>
      </c>
      <c r="DH49" s="71">
        <v>0</v>
      </c>
      <c r="DI49" s="71">
        <v>0</v>
      </c>
      <c r="DJ49" s="71">
        <v>0</v>
      </c>
      <c r="DK49" s="71">
        <v>0</v>
      </c>
      <c r="DL49" s="70">
        <v>0</v>
      </c>
      <c r="DM49" s="71">
        <v>0</v>
      </c>
      <c r="DN49" s="71"/>
      <c r="DO49" s="71"/>
      <c r="DP49" s="71">
        <v>205222.72</v>
      </c>
      <c r="DQ49" s="71">
        <v>8000</v>
      </c>
      <c r="DR49" s="71">
        <v>6896.6</v>
      </c>
      <c r="DS49" s="71">
        <v>0</v>
      </c>
      <c r="DT49" s="71">
        <v>0</v>
      </c>
      <c r="DU49" s="71">
        <v>0</v>
      </c>
      <c r="DV49" s="71">
        <v>0</v>
      </c>
      <c r="DW49" s="71">
        <v>0</v>
      </c>
      <c r="DX49" s="71">
        <v>0</v>
      </c>
      <c r="DY49" s="71">
        <v>0</v>
      </c>
      <c r="DZ49" s="71">
        <v>0</v>
      </c>
      <c r="EA49" s="71">
        <v>0</v>
      </c>
      <c r="EB49" s="71">
        <v>0</v>
      </c>
      <c r="EC49" s="71">
        <v>0</v>
      </c>
      <c r="ED49" s="71">
        <v>0</v>
      </c>
      <c r="EE49" s="71">
        <v>0</v>
      </c>
      <c r="EF49" s="71">
        <v>0</v>
      </c>
      <c r="EG49" s="71">
        <v>0</v>
      </c>
      <c r="EH49" s="71">
        <v>0</v>
      </c>
      <c r="EI49" s="71">
        <v>0</v>
      </c>
      <c r="EJ49" s="71">
        <v>0</v>
      </c>
      <c r="EK49" s="71">
        <v>0</v>
      </c>
      <c r="EL49" s="71">
        <v>0</v>
      </c>
      <c r="EM49" s="71">
        <v>0</v>
      </c>
      <c r="EN49" s="71">
        <v>0</v>
      </c>
      <c r="EO49" s="71">
        <v>0</v>
      </c>
      <c r="EP49" s="71">
        <v>0</v>
      </c>
      <c r="EQ49" s="71">
        <v>0</v>
      </c>
      <c r="ER49" s="71">
        <v>0</v>
      </c>
      <c r="ES49" s="71">
        <v>0</v>
      </c>
      <c r="ET49" s="71">
        <v>0</v>
      </c>
      <c r="EU49" s="71">
        <v>0</v>
      </c>
      <c r="EV49" s="71">
        <v>0</v>
      </c>
      <c r="EW49" s="71">
        <v>0</v>
      </c>
      <c r="EX49" s="71">
        <v>0</v>
      </c>
      <c r="EY49" s="70">
        <v>0</v>
      </c>
      <c r="EZ49" s="71">
        <v>0</v>
      </c>
      <c r="FA49" s="71"/>
      <c r="FB49" s="71"/>
      <c r="FC49" s="71">
        <v>52227.18</v>
      </c>
      <c r="FD49" s="71">
        <v>52227.18</v>
      </c>
      <c r="FE49" s="71">
        <v>68966.12</v>
      </c>
      <c r="FF49" s="71">
        <v>0</v>
      </c>
      <c r="FG49" s="71">
        <v>0</v>
      </c>
      <c r="FH49" s="71">
        <v>0</v>
      </c>
      <c r="FI49" s="71">
        <v>0</v>
      </c>
      <c r="FJ49" s="71">
        <v>0</v>
      </c>
      <c r="FK49" s="71">
        <v>0</v>
      </c>
      <c r="FL49" s="71">
        <v>0</v>
      </c>
      <c r="FM49" s="71">
        <v>0</v>
      </c>
      <c r="FN49" s="71">
        <v>0</v>
      </c>
      <c r="FO49" s="71">
        <v>0</v>
      </c>
      <c r="FP49" s="71">
        <v>0</v>
      </c>
      <c r="FQ49" s="71">
        <v>0</v>
      </c>
      <c r="FR49" s="71">
        <v>0</v>
      </c>
      <c r="FS49" s="71">
        <v>0</v>
      </c>
      <c r="FT49" s="71">
        <v>0</v>
      </c>
      <c r="FU49" s="71">
        <v>0</v>
      </c>
      <c r="FV49" s="71">
        <v>0</v>
      </c>
      <c r="FW49" s="71">
        <v>0</v>
      </c>
      <c r="FX49" s="71">
        <v>0</v>
      </c>
      <c r="FY49" s="71">
        <v>0</v>
      </c>
      <c r="FZ49" s="71">
        <v>0</v>
      </c>
      <c r="GA49" s="71">
        <v>0</v>
      </c>
      <c r="GB49" s="71">
        <v>0</v>
      </c>
      <c r="GC49" s="71">
        <v>0</v>
      </c>
      <c r="GD49" s="71">
        <v>0</v>
      </c>
      <c r="GE49" s="71">
        <v>0</v>
      </c>
      <c r="GF49" s="71">
        <v>0</v>
      </c>
      <c r="GG49" s="71">
        <v>0</v>
      </c>
      <c r="GH49" s="71">
        <v>0</v>
      </c>
      <c r="GI49" s="71">
        <v>0</v>
      </c>
      <c r="GJ49" s="71">
        <v>0</v>
      </c>
      <c r="GK49" s="71">
        <v>0</v>
      </c>
      <c r="GL49" s="70">
        <v>0</v>
      </c>
      <c r="GM49" s="71">
        <v>0</v>
      </c>
      <c r="GN49" s="71"/>
      <c r="GO49" s="71"/>
      <c r="GP49" s="71">
        <v>120122.51</v>
      </c>
      <c r="GQ49" s="71">
        <v>120122.51</v>
      </c>
      <c r="GR49" s="71">
        <v>158622.06</v>
      </c>
      <c r="GS49" s="71">
        <v>0</v>
      </c>
      <c r="GT49" s="71">
        <v>0</v>
      </c>
      <c r="GU49" s="71">
        <v>0</v>
      </c>
      <c r="GV49" s="71">
        <v>0</v>
      </c>
      <c r="GW49" s="71">
        <v>0</v>
      </c>
      <c r="GX49" s="71">
        <v>0</v>
      </c>
      <c r="GY49" s="71">
        <v>0</v>
      </c>
      <c r="GZ49" s="71">
        <v>0</v>
      </c>
      <c r="HA49" s="71">
        <v>0</v>
      </c>
      <c r="HB49" s="71">
        <v>0</v>
      </c>
      <c r="HC49" s="71">
        <v>0</v>
      </c>
      <c r="HD49" s="71">
        <v>0</v>
      </c>
      <c r="HE49" s="71">
        <v>0</v>
      </c>
      <c r="HF49" s="71">
        <v>0</v>
      </c>
      <c r="HG49" s="71">
        <v>0</v>
      </c>
      <c r="HH49" s="71">
        <v>0</v>
      </c>
      <c r="HI49" s="71">
        <v>0</v>
      </c>
      <c r="HJ49" s="71">
        <v>0</v>
      </c>
      <c r="HK49" s="71">
        <v>0</v>
      </c>
      <c r="HL49" s="71">
        <v>0</v>
      </c>
      <c r="HM49" s="71">
        <v>0</v>
      </c>
      <c r="HN49" s="71">
        <v>0</v>
      </c>
      <c r="HO49" s="71">
        <v>0</v>
      </c>
      <c r="HP49" s="71">
        <v>0</v>
      </c>
      <c r="HQ49" s="71">
        <v>0</v>
      </c>
      <c r="HR49" s="71">
        <v>0</v>
      </c>
      <c r="HS49" s="71">
        <v>0</v>
      </c>
      <c r="HT49" s="71">
        <v>0</v>
      </c>
      <c r="HU49" s="71">
        <v>0</v>
      </c>
      <c r="HV49" s="71">
        <v>0</v>
      </c>
      <c r="HW49" s="71">
        <v>0</v>
      </c>
      <c r="HX49" s="71">
        <v>0</v>
      </c>
      <c r="HY49" s="70">
        <v>0</v>
      </c>
      <c r="HZ49" s="66">
        <v>0</v>
      </c>
      <c r="IA49" s="13"/>
      <c r="IB49" s="13"/>
      <c r="IC49" s="13">
        <v>0</v>
      </c>
      <c r="ID49" s="13">
        <v>0</v>
      </c>
      <c r="IE49" s="13">
        <v>0</v>
      </c>
      <c r="IF49" s="13">
        <v>0</v>
      </c>
      <c r="IG49" s="13">
        <v>0</v>
      </c>
      <c r="IH49" s="13">
        <v>0</v>
      </c>
      <c r="II49" s="13">
        <v>0</v>
      </c>
      <c r="IJ49" s="13">
        <v>0</v>
      </c>
      <c r="IK49" s="13">
        <v>0</v>
      </c>
      <c r="IL49" s="13">
        <v>0</v>
      </c>
      <c r="IM49" s="13">
        <v>0</v>
      </c>
      <c r="IN49" s="13">
        <v>0</v>
      </c>
      <c r="IO49" s="13">
        <v>0</v>
      </c>
      <c r="IP49" s="13">
        <v>0</v>
      </c>
      <c r="IQ49" s="13">
        <v>0</v>
      </c>
      <c r="IR49" s="13">
        <v>0</v>
      </c>
      <c r="IS49" s="13">
        <v>0</v>
      </c>
      <c r="IT49" s="13">
        <v>0</v>
      </c>
      <c r="IU49" s="13">
        <v>0</v>
      </c>
      <c r="IV49" s="13">
        <v>0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/>
      <c r="JO49" s="13"/>
      <c r="JP49" s="13">
        <f t="shared" ref="JP49:JP59" si="973">C49+CC49+AP49+DP49+FC49+GP49+IC49</f>
        <v>722271.79</v>
      </c>
      <c r="JQ49" s="13">
        <f t="shared" ref="JQ49:JQ59" si="974">D49+CD49+AQ49+DQ49+FD49+GQ49+ID49</f>
        <v>525049.06999999995</v>
      </c>
      <c r="JR49" s="13">
        <f t="shared" ref="JR49:JR59" si="975">E49+CE49+AR49+DR49+FE49+GR49+IE49</f>
        <v>689661.11999999988</v>
      </c>
      <c r="JS49" s="13">
        <f t="shared" ref="JS49:JS59" si="976">F49+CF49+AS49+DS49+FF49+GS49+IF49</f>
        <v>0</v>
      </c>
      <c r="JT49" s="13">
        <f t="shared" ref="JT49:JT59" si="977">G49+CG49+AT49+DT49+FG49+GT49+IG49</f>
        <v>0</v>
      </c>
      <c r="JU49" s="13">
        <f t="shared" ref="JU49:JU59" si="978">H49+CH49+AU49+DU49+FH49+GU49+IH49</f>
        <v>0</v>
      </c>
      <c r="JV49" s="13">
        <f t="shared" ref="JV49:JV59" si="979">I49+CI49+AV49+DV49+FI49+GV49+II49</f>
        <v>0</v>
      </c>
      <c r="JW49" s="13">
        <f t="shared" ref="JW49:JW59" si="980">J49+CJ49+AW49+DW49+FJ49+GW49+IJ49</f>
        <v>0</v>
      </c>
      <c r="JX49" s="13">
        <f t="shared" ref="JX49:JX59" si="981">K49+CK49+AX49+DX49+FK49+GX49+IK49</f>
        <v>0</v>
      </c>
      <c r="JY49" s="13">
        <f t="shared" ref="JY49:JY59" si="982">L49+CL49+AY49+DY49+FL49+GY49+IL49</f>
        <v>0</v>
      </c>
      <c r="JZ49" s="13">
        <f t="shared" ref="JZ49:JZ59" si="983">M49+CM49+AZ49+DZ49+FM49+GZ49+IM49</f>
        <v>0</v>
      </c>
      <c r="KA49" s="13">
        <f t="shared" ref="KA49:KA59" si="984">N49+CN49+BA49+EA49+FN49+HA49+IN49</f>
        <v>0</v>
      </c>
      <c r="KB49" s="13">
        <f t="shared" ref="KB49:KB59" si="985">O49+CO49+BB49+EB49+FO49+HB49+IO49</f>
        <v>0</v>
      </c>
      <c r="KC49" s="13">
        <f t="shared" ref="KC49:KC59" si="986">P49+CP49+BC49+EC49+FP49+HC49+IP49</f>
        <v>0</v>
      </c>
      <c r="KD49" s="13">
        <f t="shared" ref="KD49:KD59" si="987">Q49+CQ49+BD49+ED49+FQ49+HD49+IQ49</f>
        <v>0</v>
      </c>
      <c r="KE49" s="13">
        <f t="shared" ref="KE49:KE59" si="988">R49+CR49+BE49+EE49+FR49+HE49+IR49</f>
        <v>0</v>
      </c>
      <c r="KF49" s="13">
        <f t="shared" ref="KF49:KF59" si="989">S49+CS49+BF49+EF49+FS49+HF49+IS49</f>
        <v>0</v>
      </c>
      <c r="KG49" s="13">
        <f t="shared" ref="KG49:KG59" si="990">T49+CT49+BG49+EG49+FT49+HG49+IT49</f>
        <v>0</v>
      </c>
      <c r="KH49" s="13">
        <f t="shared" ref="KH49:KH59" si="991">U49+CU49+BH49+EH49+FU49+HH49+IU49</f>
        <v>0</v>
      </c>
      <c r="KI49" s="13">
        <f t="shared" ref="KI49:KI59" si="992">V49+CV49+BI49+EI49+FV49+HI49+IV49</f>
        <v>0</v>
      </c>
      <c r="KJ49" s="13">
        <f t="shared" ref="KJ49:KJ59" si="993">W49+CW49+BJ49+EJ49+FW49+HJ49+IW49</f>
        <v>0</v>
      </c>
      <c r="KK49" s="13">
        <f t="shared" ref="KK49:KK59" si="994">X49+CX49+BK49+EK49+FX49+HK49+IX49</f>
        <v>0</v>
      </c>
      <c r="KL49" s="13">
        <f t="shared" ref="KL49:KL59" si="995">Y49+CY49+BL49+EL49+FY49+HL49+IY49</f>
        <v>0</v>
      </c>
      <c r="KM49" s="13">
        <f t="shared" ref="KM49:KM59" si="996">Z49+BM49+CZ49+EM49+FZ49+HM49+IZ49</f>
        <v>0</v>
      </c>
      <c r="KN49" s="13">
        <f t="shared" ref="KN49:KN59" si="997">AA49+BN49+DA49+EN49+GA49+HN49+JA49</f>
        <v>0</v>
      </c>
      <c r="KO49" s="13">
        <f t="shared" ref="KO49:KO59" si="998">AB49+BO49+DB49+EO49+GB49+HO49+JB49</f>
        <v>0</v>
      </c>
      <c r="KP49" s="13">
        <f t="shared" ref="KP49:KP59" si="999">AC49+BP49+DC49+EP49+GC49+HP49+JC49</f>
        <v>0</v>
      </c>
      <c r="KQ49" s="13">
        <f t="shared" ref="KQ49:KQ59" si="1000">AD49+BQ49+DD49+EQ49+GD49+HQ49+JD49</f>
        <v>0</v>
      </c>
      <c r="KR49" s="13">
        <f t="shared" ref="KR49:KR59" si="1001">AE49+BR49+DE49+ER49+GE49+HR49+JE49</f>
        <v>0</v>
      </c>
      <c r="KS49" s="13">
        <f t="shared" ref="KS49:KS59" si="1002">AF49+BS49+DF49+ES49+GF49+HS49+JF49</f>
        <v>0</v>
      </c>
      <c r="KT49" s="13">
        <f t="shared" ref="KT49:KT59" si="1003">AG49+BT49+DG49+ET49+GG49+HT49+JG49</f>
        <v>0</v>
      </c>
      <c r="KU49" s="13">
        <f t="shared" ref="KU49:KU59" si="1004">AH49+BU49+DH49+EU49+GH49+HU49+JH49</f>
        <v>0</v>
      </c>
      <c r="KV49" s="13">
        <f t="shared" ref="KV49:KV59" si="1005">AI49+BV49+DI49+EV49+GI49+HV49+JI49</f>
        <v>0</v>
      </c>
      <c r="KW49" s="13">
        <f t="shared" ref="KW49:KW59" si="1006">AJ49+BW49+DJ49+EW49+GJ49+HW49+JJ49</f>
        <v>0</v>
      </c>
      <c r="KX49" s="13">
        <f t="shared" ref="KX49:KX59" si="1007">AK49+BX49+DK49+EX49+GK49+HX49+JK49</f>
        <v>0</v>
      </c>
      <c r="KY49" s="13">
        <f t="shared" ref="KY49:KY59" si="1008">AL49+BY49+DL49+EY49+GL49+HY49+JL49</f>
        <v>0</v>
      </c>
      <c r="KZ49" s="13">
        <f t="shared" ref="KZ49:KZ59" si="1009">AM49+BZ49+DM49+EZ49+GM49+HZ49+JM49</f>
        <v>0</v>
      </c>
      <c r="LA49" s="13">
        <f t="shared" ref="LA49:LA59" si="1010">AN49+CA49+DN49+FA49+GN49+IA49+JN49</f>
        <v>0</v>
      </c>
      <c r="LB49" s="13">
        <f t="shared" ref="LB49:LB59" si="1011">AO49+CB49+DO49+FB49+GO49+IB49+JO49</f>
        <v>0</v>
      </c>
    </row>
    <row r="50" spans="1:314" ht="30" x14ac:dyDescent="0.25">
      <c r="A50" s="5">
        <v>3103</v>
      </c>
      <c r="B50" s="9" t="s">
        <v>31</v>
      </c>
      <c r="C50" s="13">
        <v>0</v>
      </c>
      <c r="D50" s="13">
        <v>187450</v>
      </c>
      <c r="E50" s="13">
        <v>227752.11</v>
      </c>
      <c r="F50" s="13">
        <v>30000</v>
      </c>
      <c r="G50" s="13">
        <v>0</v>
      </c>
      <c r="H50" s="13">
        <v>0</v>
      </c>
      <c r="I50" s="13">
        <v>0</v>
      </c>
      <c r="J50" s="13">
        <v>60000</v>
      </c>
      <c r="K50" s="13">
        <v>24699.67</v>
      </c>
      <c r="L50" s="13">
        <v>30000</v>
      </c>
      <c r="M50" s="13">
        <v>30000</v>
      </c>
      <c r="N50" s="13">
        <v>48945.06</v>
      </c>
      <c r="O50" s="13">
        <v>262082</v>
      </c>
      <c r="P50" s="13">
        <v>262082</v>
      </c>
      <c r="Q50" s="13">
        <v>57253.760000000002</v>
      </c>
      <c r="R50" s="13">
        <v>20000</v>
      </c>
      <c r="S50" s="13">
        <v>78335</v>
      </c>
      <c r="T50" s="13">
        <v>75650.61</v>
      </c>
      <c r="U50" s="13">
        <v>70000</v>
      </c>
      <c r="V50" s="13">
        <v>71890</v>
      </c>
      <c r="W50" s="13">
        <v>14032.9</v>
      </c>
      <c r="X50" s="13">
        <v>15000</v>
      </c>
      <c r="Y50" s="13">
        <v>15000</v>
      </c>
      <c r="Z50" s="13">
        <v>39370.28</v>
      </c>
      <c r="AA50" s="13">
        <v>45000</v>
      </c>
      <c r="AB50" s="13">
        <v>45000</v>
      </c>
      <c r="AC50" s="13">
        <v>34100</v>
      </c>
      <c r="AD50" s="13">
        <v>30000</v>
      </c>
      <c r="AE50" s="13">
        <v>30000</v>
      </c>
      <c r="AF50" s="13">
        <v>35000</v>
      </c>
      <c r="AG50" s="13">
        <v>62000</v>
      </c>
      <c r="AH50" s="13">
        <v>62000</v>
      </c>
      <c r="AI50" s="13">
        <v>50850</v>
      </c>
      <c r="AJ50" s="13">
        <v>100000</v>
      </c>
      <c r="AK50" s="64">
        <v>100000</v>
      </c>
      <c r="AL50" s="70">
        <v>43985</v>
      </c>
      <c r="AM50" s="71">
        <v>80000</v>
      </c>
      <c r="AN50" s="71"/>
      <c r="AO50" s="71"/>
      <c r="AP50" s="71">
        <v>0</v>
      </c>
      <c r="AQ50" s="71">
        <v>0</v>
      </c>
      <c r="AR50" s="71">
        <v>0</v>
      </c>
      <c r="AS50" s="71">
        <v>0</v>
      </c>
      <c r="AT50" s="71">
        <v>0</v>
      </c>
      <c r="AU50" s="71">
        <v>0</v>
      </c>
      <c r="AV50" s="71">
        <v>0</v>
      </c>
      <c r="AW50" s="71">
        <v>0</v>
      </c>
      <c r="AX50" s="71">
        <v>0</v>
      </c>
      <c r="AY50" s="71">
        <v>0</v>
      </c>
      <c r="AZ50" s="71">
        <v>0</v>
      </c>
      <c r="BA50" s="71">
        <v>0</v>
      </c>
      <c r="BB50" s="71">
        <v>0</v>
      </c>
      <c r="BC50" s="71">
        <v>0</v>
      </c>
      <c r="BD50" s="71">
        <v>0</v>
      </c>
      <c r="BE50" s="71">
        <v>0</v>
      </c>
      <c r="BF50" s="71">
        <v>0</v>
      </c>
      <c r="BG50" s="71">
        <v>0</v>
      </c>
      <c r="BH50" s="71">
        <v>0</v>
      </c>
      <c r="BI50" s="71">
        <v>0</v>
      </c>
      <c r="BJ50" s="71">
        <v>0</v>
      </c>
      <c r="BK50" s="71">
        <v>0</v>
      </c>
      <c r="BL50" s="71">
        <v>0</v>
      </c>
      <c r="BM50" s="71">
        <v>0</v>
      </c>
      <c r="BN50" s="71">
        <v>0</v>
      </c>
      <c r="BO50" s="71">
        <v>0</v>
      </c>
      <c r="BP50" s="71">
        <v>0</v>
      </c>
      <c r="BQ50" s="71">
        <v>0</v>
      </c>
      <c r="BR50" s="71">
        <v>0</v>
      </c>
      <c r="BS50" s="71">
        <v>0</v>
      </c>
      <c r="BT50" s="71">
        <v>0</v>
      </c>
      <c r="BU50" s="71">
        <v>0</v>
      </c>
      <c r="BV50" s="71">
        <v>0</v>
      </c>
      <c r="BW50" s="71">
        <v>0</v>
      </c>
      <c r="BX50" s="71">
        <v>0</v>
      </c>
      <c r="BY50" s="70">
        <v>0</v>
      </c>
      <c r="BZ50" s="71">
        <v>0</v>
      </c>
      <c r="CA50" s="71"/>
      <c r="CB50" s="71"/>
      <c r="CC50" s="71">
        <v>0</v>
      </c>
      <c r="CD50" s="71">
        <v>0</v>
      </c>
      <c r="CE50" s="71">
        <v>0</v>
      </c>
      <c r="CF50" s="71">
        <v>0</v>
      </c>
      <c r="CG50" s="71">
        <v>0</v>
      </c>
      <c r="CH50" s="71">
        <v>0</v>
      </c>
      <c r="CI50" s="71">
        <v>0</v>
      </c>
      <c r="CJ50" s="71">
        <v>0</v>
      </c>
      <c r="CK50" s="71">
        <v>0</v>
      </c>
      <c r="CL50" s="71">
        <v>0</v>
      </c>
      <c r="CM50" s="71">
        <v>0</v>
      </c>
      <c r="CN50" s="71">
        <v>0</v>
      </c>
      <c r="CO50" s="71">
        <v>0</v>
      </c>
      <c r="CP50" s="71">
        <v>0</v>
      </c>
      <c r="CQ50" s="71">
        <v>0</v>
      </c>
      <c r="CR50" s="71">
        <v>0</v>
      </c>
      <c r="CS50" s="71">
        <v>0</v>
      </c>
      <c r="CT50" s="71">
        <v>0</v>
      </c>
      <c r="CU50" s="71">
        <v>0</v>
      </c>
      <c r="CV50" s="71">
        <v>0</v>
      </c>
      <c r="CW50" s="71">
        <v>0</v>
      </c>
      <c r="CX50" s="71">
        <v>0</v>
      </c>
      <c r="CY50" s="71">
        <v>0</v>
      </c>
      <c r="CZ50" s="71">
        <v>0</v>
      </c>
      <c r="DA50" s="71">
        <v>0</v>
      </c>
      <c r="DB50" s="71">
        <v>0</v>
      </c>
      <c r="DC50" s="71">
        <v>0</v>
      </c>
      <c r="DD50" s="71">
        <v>0</v>
      </c>
      <c r="DE50" s="71">
        <v>0</v>
      </c>
      <c r="DF50" s="71">
        <v>0</v>
      </c>
      <c r="DG50" s="71">
        <v>0</v>
      </c>
      <c r="DH50" s="71">
        <v>0</v>
      </c>
      <c r="DI50" s="71">
        <v>0</v>
      </c>
      <c r="DJ50" s="71">
        <v>0</v>
      </c>
      <c r="DK50" s="71">
        <v>0</v>
      </c>
      <c r="DL50" s="70">
        <v>0</v>
      </c>
      <c r="DM50" s="71">
        <v>0</v>
      </c>
      <c r="DN50" s="71"/>
      <c r="DO50" s="71"/>
      <c r="DP50" s="71">
        <v>40000</v>
      </c>
      <c r="DQ50" s="71">
        <v>0</v>
      </c>
      <c r="DR50" s="71">
        <v>0</v>
      </c>
      <c r="DS50" s="71">
        <v>0</v>
      </c>
      <c r="DT50" s="71">
        <v>0</v>
      </c>
      <c r="DU50" s="71">
        <v>0</v>
      </c>
      <c r="DV50" s="71">
        <v>0</v>
      </c>
      <c r="DW50" s="71">
        <v>0</v>
      </c>
      <c r="DX50" s="71">
        <v>0</v>
      </c>
      <c r="DY50" s="71">
        <v>0</v>
      </c>
      <c r="DZ50" s="71">
        <v>0</v>
      </c>
      <c r="EA50" s="71">
        <v>9600</v>
      </c>
      <c r="EB50" s="71">
        <v>0</v>
      </c>
      <c r="EC50" s="71">
        <v>0</v>
      </c>
      <c r="ED50" s="71">
        <v>20283.599999999999</v>
      </c>
      <c r="EE50" s="71">
        <v>50000</v>
      </c>
      <c r="EF50" s="71">
        <v>50000</v>
      </c>
      <c r="EG50" s="71">
        <v>0</v>
      </c>
      <c r="EH50" s="71">
        <v>0</v>
      </c>
      <c r="EI50" s="71">
        <v>0</v>
      </c>
      <c r="EJ50" s="71">
        <v>0</v>
      </c>
      <c r="EK50" s="71">
        <v>0</v>
      </c>
      <c r="EL50" s="71">
        <v>0</v>
      </c>
      <c r="EM50" s="71">
        <v>0</v>
      </c>
      <c r="EN50" s="71">
        <v>0</v>
      </c>
      <c r="EO50" s="71">
        <v>0</v>
      </c>
      <c r="EP50" s="71">
        <v>0</v>
      </c>
      <c r="EQ50" s="71">
        <v>0</v>
      </c>
      <c r="ER50" s="71">
        <v>0</v>
      </c>
      <c r="ES50" s="71">
        <v>0</v>
      </c>
      <c r="ET50" s="71">
        <v>0</v>
      </c>
      <c r="EU50" s="71">
        <v>0</v>
      </c>
      <c r="EV50" s="71">
        <v>0</v>
      </c>
      <c r="EW50" s="71">
        <v>0</v>
      </c>
      <c r="EX50" s="71">
        <v>0</v>
      </c>
      <c r="EY50" s="70">
        <v>0</v>
      </c>
      <c r="EZ50" s="71">
        <v>0</v>
      </c>
      <c r="FA50" s="71"/>
      <c r="FB50" s="71"/>
      <c r="FC50" s="71">
        <v>0</v>
      </c>
      <c r="FD50" s="71">
        <v>0</v>
      </c>
      <c r="FE50" s="71">
        <v>0</v>
      </c>
      <c r="FF50" s="71">
        <v>0</v>
      </c>
      <c r="FG50" s="71">
        <v>0</v>
      </c>
      <c r="FH50" s="71">
        <v>0</v>
      </c>
      <c r="FI50" s="71">
        <v>0</v>
      </c>
      <c r="FJ50" s="71">
        <v>0</v>
      </c>
      <c r="FK50" s="71">
        <v>0</v>
      </c>
      <c r="FL50" s="71">
        <v>0</v>
      </c>
      <c r="FM50" s="71">
        <v>0</v>
      </c>
      <c r="FN50" s="71">
        <v>0</v>
      </c>
      <c r="FO50" s="71">
        <v>0</v>
      </c>
      <c r="FP50" s="71">
        <v>0</v>
      </c>
      <c r="FQ50" s="71">
        <v>0</v>
      </c>
      <c r="FR50" s="71">
        <v>0</v>
      </c>
      <c r="FS50" s="71">
        <v>0</v>
      </c>
      <c r="FT50" s="71">
        <v>0</v>
      </c>
      <c r="FU50" s="71">
        <v>0</v>
      </c>
      <c r="FV50" s="71">
        <v>0</v>
      </c>
      <c r="FW50" s="71">
        <v>0</v>
      </c>
      <c r="FX50" s="71">
        <v>0</v>
      </c>
      <c r="FY50" s="71">
        <v>0</v>
      </c>
      <c r="FZ50" s="71">
        <v>0</v>
      </c>
      <c r="GA50" s="71">
        <v>0</v>
      </c>
      <c r="GB50" s="71">
        <v>0</v>
      </c>
      <c r="GC50" s="71">
        <v>0</v>
      </c>
      <c r="GD50" s="71">
        <v>0</v>
      </c>
      <c r="GE50" s="71">
        <v>0</v>
      </c>
      <c r="GF50" s="71">
        <v>0</v>
      </c>
      <c r="GG50" s="71">
        <v>0</v>
      </c>
      <c r="GH50" s="71">
        <v>0</v>
      </c>
      <c r="GI50" s="71">
        <v>0</v>
      </c>
      <c r="GJ50" s="71">
        <v>0</v>
      </c>
      <c r="GK50" s="71">
        <v>0</v>
      </c>
      <c r="GL50" s="70">
        <v>0</v>
      </c>
      <c r="GM50" s="71">
        <v>0</v>
      </c>
      <c r="GN50" s="71"/>
      <c r="GO50" s="71"/>
      <c r="GP50" s="71">
        <v>0</v>
      </c>
      <c r="GQ50" s="71">
        <v>0</v>
      </c>
      <c r="GR50" s="71">
        <v>0</v>
      </c>
      <c r="GS50" s="71">
        <v>0</v>
      </c>
      <c r="GT50" s="71">
        <v>0</v>
      </c>
      <c r="GU50" s="71">
        <v>0</v>
      </c>
      <c r="GV50" s="71">
        <v>0</v>
      </c>
      <c r="GW50" s="71">
        <v>0</v>
      </c>
      <c r="GX50" s="71">
        <v>0</v>
      </c>
      <c r="GY50" s="71">
        <v>0</v>
      </c>
      <c r="GZ50" s="71">
        <v>0</v>
      </c>
      <c r="HA50" s="71">
        <v>0</v>
      </c>
      <c r="HB50" s="71">
        <v>0</v>
      </c>
      <c r="HC50" s="71">
        <v>0</v>
      </c>
      <c r="HD50" s="71">
        <v>0</v>
      </c>
      <c r="HE50" s="71">
        <v>0</v>
      </c>
      <c r="HF50" s="71">
        <v>0</v>
      </c>
      <c r="HG50" s="71">
        <v>0</v>
      </c>
      <c r="HH50" s="71">
        <v>0</v>
      </c>
      <c r="HI50" s="71">
        <v>0</v>
      </c>
      <c r="HJ50" s="71">
        <v>0</v>
      </c>
      <c r="HK50" s="71">
        <v>0</v>
      </c>
      <c r="HL50" s="71">
        <v>0</v>
      </c>
      <c r="HM50" s="71">
        <v>0</v>
      </c>
      <c r="HN50" s="71">
        <v>0</v>
      </c>
      <c r="HO50" s="71">
        <v>0</v>
      </c>
      <c r="HP50" s="71">
        <v>0</v>
      </c>
      <c r="HQ50" s="71">
        <v>0</v>
      </c>
      <c r="HR50" s="71">
        <v>0</v>
      </c>
      <c r="HS50" s="71">
        <v>0</v>
      </c>
      <c r="HT50" s="71">
        <v>0</v>
      </c>
      <c r="HU50" s="71">
        <v>0</v>
      </c>
      <c r="HV50" s="71">
        <v>0</v>
      </c>
      <c r="HW50" s="71">
        <v>0</v>
      </c>
      <c r="HX50" s="71">
        <v>0</v>
      </c>
      <c r="HY50" s="70">
        <v>0</v>
      </c>
      <c r="HZ50" s="66">
        <v>0</v>
      </c>
      <c r="IA50" s="13"/>
      <c r="IB50" s="13"/>
      <c r="IC50" s="13">
        <v>0</v>
      </c>
      <c r="ID50" s="13">
        <v>0</v>
      </c>
      <c r="IE50" s="13">
        <v>0</v>
      </c>
      <c r="IF50" s="13">
        <v>0</v>
      </c>
      <c r="IG50" s="13">
        <v>0</v>
      </c>
      <c r="IH50" s="13">
        <v>0</v>
      </c>
      <c r="II50" s="13">
        <v>0</v>
      </c>
      <c r="IJ50" s="13">
        <v>0</v>
      </c>
      <c r="IK50" s="13">
        <v>0</v>
      </c>
      <c r="IL50" s="13">
        <v>0</v>
      </c>
      <c r="IM50" s="13">
        <v>0</v>
      </c>
      <c r="IN50" s="13">
        <v>400</v>
      </c>
      <c r="IO50" s="13">
        <v>0</v>
      </c>
      <c r="IP50" s="13">
        <v>0</v>
      </c>
      <c r="IQ50" s="13">
        <v>28.29</v>
      </c>
      <c r="IR50" s="13">
        <v>0</v>
      </c>
      <c r="IS50" s="13">
        <v>0</v>
      </c>
      <c r="IT50" s="13">
        <v>0</v>
      </c>
      <c r="IU50" s="13">
        <v>0</v>
      </c>
      <c r="IV50" s="13">
        <v>0</v>
      </c>
      <c r="IW50" s="13">
        <v>0</v>
      </c>
      <c r="IX50" s="13">
        <v>0</v>
      </c>
      <c r="IY50" s="13">
        <v>0</v>
      </c>
      <c r="IZ50" s="13">
        <v>0</v>
      </c>
      <c r="JA50" s="13">
        <v>0</v>
      </c>
      <c r="JB50" s="13">
        <v>0</v>
      </c>
      <c r="JC50" s="13">
        <v>0</v>
      </c>
      <c r="JD50" s="13">
        <v>0</v>
      </c>
      <c r="JE50" s="13">
        <v>0</v>
      </c>
      <c r="JF50" s="13">
        <v>0</v>
      </c>
      <c r="JG50" s="13">
        <v>0</v>
      </c>
      <c r="JH50" s="13">
        <v>0</v>
      </c>
      <c r="JI50" s="13">
        <v>0</v>
      </c>
      <c r="JJ50" s="13">
        <v>0</v>
      </c>
      <c r="JK50" s="13">
        <v>0</v>
      </c>
      <c r="JL50" s="13">
        <v>0</v>
      </c>
      <c r="JM50" s="13">
        <v>0</v>
      </c>
      <c r="JN50" s="13"/>
      <c r="JO50" s="13"/>
      <c r="JP50" s="13">
        <f t="shared" si="973"/>
        <v>40000</v>
      </c>
      <c r="JQ50" s="13">
        <f t="shared" si="974"/>
        <v>187450</v>
      </c>
      <c r="JR50" s="13">
        <f t="shared" si="975"/>
        <v>227752.11</v>
      </c>
      <c r="JS50" s="13">
        <f t="shared" si="976"/>
        <v>30000</v>
      </c>
      <c r="JT50" s="13">
        <f t="shared" si="977"/>
        <v>0</v>
      </c>
      <c r="JU50" s="13">
        <f t="shared" si="978"/>
        <v>0</v>
      </c>
      <c r="JV50" s="13">
        <f t="shared" si="979"/>
        <v>0</v>
      </c>
      <c r="JW50" s="13">
        <f t="shared" si="980"/>
        <v>60000</v>
      </c>
      <c r="JX50" s="13">
        <f t="shared" si="981"/>
        <v>24699.67</v>
      </c>
      <c r="JY50" s="13">
        <f t="shared" si="982"/>
        <v>30000</v>
      </c>
      <c r="JZ50" s="13">
        <f t="shared" si="983"/>
        <v>30000</v>
      </c>
      <c r="KA50" s="13">
        <f t="shared" si="984"/>
        <v>58945.06</v>
      </c>
      <c r="KB50" s="13">
        <f t="shared" si="985"/>
        <v>262082</v>
      </c>
      <c r="KC50" s="13">
        <f t="shared" si="986"/>
        <v>262082</v>
      </c>
      <c r="KD50" s="13">
        <f t="shared" si="987"/>
        <v>77565.649999999994</v>
      </c>
      <c r="KE50" s="13">
        <f t="shared" si="988"/>
        <v>70000</v>
      </c>
      <c r="KF50" s="13">
        <f t="shared" si="989"/>
        <v>128335</v>
      </c>
      <c r="KG50" s="13">
        <f t="shared" si="990"/>
        <v>75650.61</v>
      </c>
      <c r="KH50" s="13">
        <f t="shared" si="991"/>
        <v>70000</v>
      </c>
      <c r="KI50" s="13">
        <f t="shared" si="992"/>
        <v>71890</v>
      </c>
      <c r="KJ50" s="13">
        <f t="shared" si="993"/>
        <v>14032.9</v>
      </c>
      <c r="KK50" s="13">
        <f t="shared" si="994"/>
        <v>15000</v>
      </c>
      <c r="KL50" s="13">
        <f t="shared" si="995"/>
        <v>15000</v>
      </c>
      <c r="KM50" s="13">
        <f t="shared" si="996"/>
        <v>39370.28</v>
      </c>
      <c r="KN50" s="13">
        <f t="shared" si="997"/>
        <v>45000</v>
      </c>
      <c r="KO50" s="13">
        <f t="shared" si="998"/>
        <v>45000</v>
      </c>
      <c r="KP50" s="13">
        <f t="shared" si="999"/>
        <v>34100</v>
      </c>
      <c r="KQ50" s="13">
        <f t="shared" si="1000"/>
        <v>30000</v>
      </c>
      <c r="KR50" s="13">
        <f t="shared" si="1001"/>
        <v>30000</v>
      </c>
      <c r="KS50" s="13">
        <f t="shared" si="1002"/>
        <v>35000</v>
      </c>
      <c r="KT50" s="13">
        <f t="shared" si="1003"/>
        <v>62000</v>
      </c>
      <c r="KU50" s="13">
        <f t="shared" si="1004"/>
        <v>62000</v>
      </c>
      <c r="KV50" s="13">
        <f t="shared" si="1005"/>
        <v>50850</v>
      </c>
      <c r="KW50" s="13">
        <f t="shared" si="1006"/>
        <v>100000</v>
      </c>
      <c r="KX50" s="13">
        <f t="shared" si="1007"/>
        <v>100000</v>
      </c>
      <c r="KY50" s="13">
        <f t="shared" si="1008"/>
        <v>43985</v>
      </c>
      <c r="KZ50" s="13">
        <f t="shared" si="1009"/>
        <v>80000</v>
      </c>
      <c r="LA50" s="13">
        <f t="shared" si="1010"/>
        <v>0</v>
      </c>
      <c r="LB50" s="13">
        <f t="shared" si="1011"/>
        <v>0</v>
      </c>
    </row>
    <row r="51" spans="1:314" x14ac:dyDescent="0.25">
      <c r="A51" s="5">
        <v>3105</v>
      </c>
      <c r="B51" s="9" t="s">
        <v>358</v>
      </c>
      <c r="C51" s="13">
        <v>5000</v>
      </c>
      <c r="D51" s="13">
        <v>21000</v>
      </c>
      <c r="E51" s="13">
        <v>24417.5</v>
      </c>
      <c r="F51" s="13">
        <v>0</v>
      </c>
      <c r="G51" s="13">
        <v>5000</v>
      </c>
      <c r="H51" s="13">
        <v>5000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10000</v>
      </c>
      <c r="V51" s="13">
        <v>10000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64">
        <v>0</v>
      </c>
      <c r="AL51" s="70">
        <v>0</v>
      </c>
      <c r="AM51" s="71">
        <v>175000</v>
      </c>
      <c r="AN51" s="71"/>
      <c r="AO51" s="71"/>
      <c r="AP51" s="71">
        <v>0</v>
      </c>
      <c r="AQ51" s="71">
        <v>0</v>
      </c>
      <c r="AR51" s="71">
        <v>0</v>
      </c>
      <c r="AS51" s="71">
        <v>0</v>
      </c>
      <c r="AT51" s="71">
        <v>0</v>
      </c>
      <c r="AU51" s="71">
        <v>0</v>
      </c>
      <c r="AV51" s="71">
        <v>0</v>
      </c>
      <c r="AW51" s="71">
        <v>0</v>
      </c>
      <c r="AX51" s="71">
        <v>0</v>
      </c>
      <c r="AY51" s="71">
        <v>0</v>
      </c>
      <c r="AZ51" s="71">
        <v>0</v>
      </c>
      <c r="BA51" s="71">
        <v>0</v>
      </c>
      <c r="BB51" s="71">
        <v>0</v>
      </c>
      <c r="BC51" s="71">
        <v>0</v>
      </c>
      <c r="BD51" s="71">
        <v>0</v>
      </c>
      <c r="BE51" s="71">
        <v>0</v>
      </c>
      <c r="BF51" s="71">
        <v>0</v>
      </c>
      <c r="BG51" s="71">
        <v>0</v>
      </c>
      <c r="BH51" s="71">
        <v>0</v>
      </c>
      <c r="BI51" s="71">
        <v>0</v>
      </c>
      <c r="BJ51" s="71">
        <v>0</v>
      </c>
      <c r="BK51" s="71">
        <v>0</v>
      </c>
      <c r="BL51" s="71">
        <v>0</v>
      </c>
      <c r="BM51" s="71">
        <v>0</v>
      </c>
      <c r="BN51" s="71">
        <v>0</v>
      </c>
      <c r="BO51" s="71">
        <v>0</v>
      </c>
      <c r="BP51" s="71">
        <v>0</v>
      </c>
      <c r="BQ51" s="71">
        <v>0</v>
      </c>
      <c r="BR51" s="71">
        <v>0</v>
      </c>
      <c r="BS51" s="71">
        <v>0</v>
      </c>
      <c r="BT51" s="71">
        <v>0</v>
      </c>
      <c r="BU51" s="71">
        <v>0</v>
      </c>
      <c r="BV51" s="71">
        <v>0</v>
      </c>
      <c r="BW51" s="71">
        <v>0</v>
      </c>
      <c r="BX51" s="71">
        <v>0</v>
      </c>
      <c r="BY51" s="70">
        <v>0</v>
      </c>
      <c r="BZ51" s="71">
        <v>0</v>
      </c>
      <c r="CA51" s="71"/>
      <c r="CB51" s="71"/>
      <c r="CC51" s="71">
        <v>0</v>
      </c>
      <c r="CD51" s="71">
        <v>0</v>
      </c>
      <c r="CE51" s="71">
        <v>0</v>
      </c>
      <c r="CF51" s="71">
        <v>0</v>
      </c>
      <c r="CG51" s="71">
        <v>0</v>
      </c>
      <c r="CH51" s="71">
        <v>0</v>
      </c>
      <c r="CI51" s="71">
        <v>0</v>
      </c>
      <c r="CJ51" s="71">
        <v>0</v>
      </c>
      <c r="CK51" s="71">
        <v>0</v>
      </c>
      <c r="CL51" s="71">
        <v>0</v>
      </c>
      <c r="CM51" s="71">
        <v>0</v>
      </c>
      <c r="CN51" s="71">
        <v>0</v>
      </c>
      <c r="CO51" s="71">
        <v>0</v>
      </c>
      <c r="CP51" s="71">
        <v>0</v>
      </c>
      <c r="CQ51" s="71">
        <v>0</v>
      </c>
      <c r="CR51" s="71">
        <v>0</v>
      </c>
      <c r="CS51" s="71">
        <v>0</v>
      </c>
      <c r="CT51" s="71">
        <v>0</v>
      </c>
      <c r="CU51" s="71">
        <v>0</v>
      </c>
      <c r="CV51" s="71">
        <v>0</v>
      </c>
      <c r="CW51" s="71">
        <v>0</v>
      </c>
      <c r="CX51" s="71">
        <v>0</v>
      </c>
      <c r="CY51" s="71">
        <v>0</v>
      </c>
      <c r="CZ51" s="71">
        <v>0</v>
      </c>
      <c r="DA51" s="71">
        <v>0</v>
      </c>
      <c r="DB51" s="71">
        <v>0</v>
      </c>
      <c r="DC51" s="71">
        <v>0</v>
      </c>
      <c r="DD51" s="71">
        <v>0</v>
      </c>
      <c r="DE51" s="71">
        <v>0</v>
      </c>
      <c r="DF51" s="71">
        <v>0</v>
      </c>
      <c r="DG51" s="71">
        <v>0</v>
      </c>
      <c r="DH51" s="71">
        <v>0</v>
      </c>
      <c r="DI51" s="71">
        <v>0</v>
      </c>
      <c r="DJ51" s="71">
        <v>0</v>
      </c>
      <c r="DK51" s="71">
        <v>0</v>
      </c>
      <c r="DL51" s="70">
        <v>0</v>
      </c>
      <c r="DM51" s="71">
        <v>50000</v>
      </c>
      <c r="DN51" s="71"/>
      <c r="DO51" s="71"/>
      <c r="DP51" s="71">
        <v>0</v>
      </c>
      <c r="DQ51" s="71">
        <v>0</v>
      </c>
      <c r="DR51" s="71">
        <v>0</v>
      </c>
      <c r="DS51" s="71">
        <v>0</v>
      </c>
      <c r="DT51" s="71">
        <v>0</v>
      </c>
      <c r="DU51" s="71">
        <v>0</v>
      </c>
      <c r="DV51" s="71">
        <v>0</v>
      </c>
      <c r="DW51" s="71">
        <v>0</v>
      </c>
      <c r="DX51" s="71">
        <v>0</v>
      </c>
      <c r="DY51" s="71">
        <v>0</v>
      </c>
      <c r="DZ51" s="71">
        <v>0</v>
      </c>
      <c r="EA51" s="71">
        <v>0</v>
      </c>
      <c r="EB51" s="71">
        <v>0</v>
      </c>
      <c r="EC51" s="71">
        <v>0</v>
      </c>
      <c r="ED51" s="71">
        <v>0</v>
      </c>
      <c r="EE51" s="71">
        <v>0</v>
      </c>
      <c r="EF51" s="71">
        <v>0</v>
      </c>
      <c r="EG51" s="71">
        <v>0</v>
      </c>
      <c r="EH51" s="71">
        <v>0</v>
      </c>
      <c r="EI51" s="71">
        <v>10000</v>
      </c>
      <c r="EJ51" s="71">
        <v>10000</v>
      </c>
      <c r="EK51" s="71">
        <v>0</v>
      </c>
      <c r="EL51" s="71">
        <v>0</v>
      </c>
      <c r="EM51" s="71">
        <v>0</v>
      </c>
      <c r="EN51" s="71">
        <v>0</v>
      </c>
      <c r="EO51" s="71">
        <v>0</v>
      </c>
      <c r="EP51" s="71">
        <v>0</v>
      </c>
      <c r="EQ51" s="71">
        <v>0</v>
      </c>
      <c r="ER51" s="71">
        <v>42700</v>
      </c>
      <c r="ES51" s="71">
        <v>42700</v>
      </c>
      <c r="ET51" s="71">
        <v>0</v>
      </c>
      <c r="EU51" s="71">
        <v>0</v>
      </c>
      <c r="EV51" s="71">
        <v>0</v>
      </c>
      <c r="EW51" s="71">
        <v>0</v>
      </c>
      <c r="EX51" s="71">
        <v>0</v>
      </c>
      <c r="EY51" s="70">
        <v>0</v>
      </c>
      <c r="EZ51" s="71">
        <v>0</v>
      </c>
      <c r="FA51" s="71"/>
      <c r="FB51" s="71"/>
      <c r="FC51" s="71">
        <v>0</v>
      </c>
      <c r="FD51" s="71">
        <v>0</v>
      </c>
      <c r="FE51" s="71">
        <v>0</v>
      </c>
      <c r="FF51" s="71">
        <v>0</v>
      </c>
      <c r="FG51" s="71">
        <v>0</v>
      </c>
      <c r="FH51" s="71">
        <v>0</v>
      </c>
      <c r="FI51" s="71">
        <v>0</v>
      </c>
      <c r="FJ51" s="71">
        <v>0</v>
      </c>
      <c r="FK51" s="71">
        <v>0</v>
      </c>
      <c r="FL51" s="71">
        <v>0</v>
      </c>
      <c r="FM51" s="71">
        <v>0</v>
      </c>
      <c r="FN51" s="71">
        <v>0</v>
      </c>
      <c r="FO51" s="71">
        <v>0</v>
      </c>
      <c r="FP51" s="71">
        <v>0</v>
      </c>
      <c r="FQ51" s="71">
        <v>0</v>
      </c>
      <c r="FR51" s="71">
        <v>0</v>
      </c>
      <c r="FS51" s="71">
        <v>0</v>
      </c>
      <c r="FT51" s="71">
        <v>0</v>
      </c>
      <c r="FU51" s="71">
        <v>0</v>
      </c>
      <c r="FV51" s="71">
        <v>0</v>
      </c>
      <c r="FW51" s="71">
        <v>0</v>
      </c>
      <c r="FX51" s="71">
        <v>0</v>
      </c>
      <c r="FY51" s="71">
        <v>0</v>
      </c>
      <c r="FZ51" s="71">
        <v>0</v>
      </c>
      <c r="GA51" s="71">
        <v>0</v>
      </c>
      <c r="GB51" s="71">
        <v>0</v>
      </c>
      <c r="GC51" s="71">
        <v>0</v>
      </c>
      <c r="GD51" s="71">
        <v>0</v>
      </c>
      <c r="GE51" s="71">
        <v>0</v>
      </c>
      <c r="GF51" s="71">
        <v>0</v>
      </c>
      <c r="GG51" s="71">
        <v>0</v>
      </c>
      <c r="GH51" s="71">
        <v>0</v>
      </c>
      <c r="GI51" s="71">
        <v>0</v>
      </c>
      <c r="GJ51" s="71">
        <v>0</v>
      </c>
      <c r="GK51" s="71">
        <v>0</v>
      </c>
      <c r="GL51" s="70">
        <v>0</v>
      </c>
      <c r="GM51" s="71">
        <v>0</v>
      </c>
      <c r="GN51" s="71"/>
      <c r="GO51" s="71"/>
      <c r="GP51" s="71">
        <v>0</v>
      </c>
      <c r="GQ51" s="71">
        <v>0</v>
      </c>
      <c r="GR51" s="71">
        <v>0</v>
      </c>
      <c r="GS51" s="71">
        <v>0</v>
      </c>
      <c r="GT51" s="71">
        <v>0</v>
      </c>
      <c r="GU51" s="71">
        <v>0</v>
      </c>
      <c r="GV51" s="71">
        <v>0</v>
      </c>
      <c r="GW51" s="71">
        <v>0</v>
      </c>
      <c r="GX51" s="71">
        <v>0</v>
      </c>
      <c r="GY51" s="71">
        <v>0</v>
      </c>
      <c r="GZ51" s="71">
        <v>0</v>
      </c>
      <c r="HA51" s="71">
        <v>0</v>
      </c>
      <c r="HB51" s="71">
        <v>0</v>
      </c>
      <c r="HC51" s="71">
        <v>0</v>
      </c>
      <c r="HD51" s="71">
        <v>0</v>
      </c>
      <c r="HE51" s="71">
        <v>0</v>
      </c>
      <c r="HF51" s="71">
        <v>0</v>
      </c>
      <c r="HG51" s="71">
        <v>0</v>
      </c>
      <c r="HH51" s="71">
        <v>0</v>
      </c>
      <c r="HI51" s="71">
        <v>0</v>
      </c>
      <c r="HJ51" s="71">
        <v>0</v>
      </c>
      <c r="HK51" s="71">
        <v>0</v>
      </c>
      <c r="HL51" s="71">
        <v>0</v>
      </c>
      <c r="HM51" s="71">
        <v>0</v>
      </c>
      <c r="HN51" s="71">
        <v>0</v>
      </c>
      <c r="HO51" s="71">
        <v>0</v>
      </c>
      <c r="HP51" s="71">
        <v>0</v>
      </c>
      <c r="HQ51" s="71">
        <v>0</v>
      </c>
      <c r="HR51" s="71">
        <v>0</v>
      </c>
      <c r="HS51" s="71">
        <v>0</v>
      </c>
      <c r="HT51" s="71">
        <v>0</v>
      </c>
      <c r="HU51" s="71">
        <v>0</v>
      </c>
      <c r="HV51" s="71">
        <v>0</v>
      </c>
      <c r="HW51" s="71">
        <v>0</v>
      </c>
      <c r="HX51" s="71">
        <v>0</v>
      </c>
      <c r="HY51" s="70">
        <v>0</v>
      </c>
      <c r="HZ51" s="66">
        <v>0</v>
      </c>
      <c r="IA51" s="13"/>
      <c r="IB51" s="13"/>
      <c r="IC51" s="13">
        <v>0</v>
      </c>
      <c r="ID51" s="13">
        <v>0</v>
      </c>
      <c r="IE51" s="13">
        <v>0</v>
      </c>
      <c r="IF51" s="13">
        <v>0</v>
      </c>
      <c r="IG51" s="13">
        <v>0</v>
      </c>
      <c r="IH51" s="13">
        <v>0</v>
      </c>
      <c r="II51" s="13">
        <v>0</v>
      </c>
      <c r="IJ51" s="13">
        <v>0</v>
      </c>
      <c r="IK51" s="13">
        <v>0</v>
      </c>
      <c r="IL51" s="13">
        <v>0</v>
      </c>
      <c r="IM51" s="13">
        <v>0</v>
      </c>
      <c r="IN51" s="13">
        <v>0</v>
      </c>
      <c r="IO51" s="13">
        <v>0</v>
      </c>
      <c r="IP51" s="13">
        <v>0</v>
      </c>
      <c r="IQ51" s="13">
        <v>0</v>
      </c>
      <c r="IR51" s="13">
        <v>0</v>
      </c>
      <c r="IS51" s="13">
        <v>0</v>
      </c>
      <c r="IT51" s="13">
        <v>0</v>
      </c>
      <c r="IU51" s="13">
        <v>0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0</v>
      </c>
      <c r="JG51" s="13">
        <v>0</v>
      </c>
      <c r="JH51" s="13">
        <v>0</v>
      </c>
      <c r="JI51" s="13">
        <v>0</v>
      </c>
      <c r="JJ51" s="13">
        <v>0</v>
      </c>
      <c r="JK51" s="13">
        <v>0</v>
      </c>
      <c r="JL51" s="13">
        <v>0</v>
      </c>
      <c r="JM51" s="13">
        <v>0</v>
      </c>
      <c r="JN51" s="13"/>
      <c r="JO51" s="13"/>
      <c r="JP51" s="13">
        <f t="shared" si="973"/>
        <v>5000</v>
      </c>
      <c r="JQ51" s="13">
        <f t="shared" si="974"/>
        <v>21000</v>
      </c>
      <c r="JR51" s="13">
        <f t="shared" si="975"/>
        <v>24417.5</v>
      </c>
      <c r="JS51" s="13">
        <f t="shared" si="976"/>
        <v>0</v>
      </c>
      <c r="JT51" s="13">
        <f t="shared" si="977"/>
        <v>5000</v>
      </c>
      <c r="JU51" s="13">
        <f t="shared" si="978"/>
        <v>5000</v>
      </c>
      <c r="JV51" s="13">
        <f t="shared" si="979"/>
        <v>0</v>
      </c>
      <c r="JW51" s="13">
        <f t="shared" si="980"/>
        <v>0</v>
      </c>
      <c r="JX51" s="13">
        <f t="shared" si="981"/>
        <v>0</v>
      </c>
      <c r="JY51" s="13">
        <f t="shared" si="982"/>
        <v>0</v>
      </c>
      <c r="JZ51" s="13">
        <f t="shared" si="983"/>
        <v>0</v>
      </c>
      <c r="KA51" s="13">
        <f t="shared" si="984"/>
        <v>0</v>
      </c>
      <c r="KB51" s="13">
        <f t="shared" si="985"/>
        <v>0</v>
      </c>
      <c r="KC51" s="13">
        <f t="shared" si="986"/>
        <v>0</v>
      </c>
      <c r="KD51" s="13">
        <f t="shared" si="987"/>
        <v>0</v>
      </c>
      <c r="KE51" s="13">
        <f t="shared" si="988"/>
        <v>0</v>
      </c>
      <c r="KF51" s="13">
        <f t="shared" si="989"/>
        <v>0</v>
      </c>
      <c r="KG51" s="13">
        <f t="shared" si="990"/>
        <v>0</v>
      </c>
      <c r="KH51" s="13">
        <f t="shared" si="991"/>
        <v>10000</v>
      </c>
      <c r="KI51" s="13">
        <f t="shared" si="992"/>
        <v>20000</v>
      </c>
      <c r="KJ51" s="13">
        <f t="shared" si="993"/>
        <v>10000</v>
      </c>
      <c r="KK51" s="13">
        <f t="shared" si="994"/>
        <v>0</v>
      </c>
      <c r="KL51" s="13">
        <f t="shared" si="995"/>
        <v>0</v>
      </c>
      <c r="KM51" s="13">
        <f t="shared" si="996"/>
        <v>0</v>
      </c>
      <c r="KN51" s="13">
        <f t="shared" si="997"/>
        <v>0</v>
      </c>
      <c r="KO51" s="13">
        <f t="shared" si="998"/>
        <v>0</v>
      </c>
      <c r="KP51" s="13">
        <f t="shared" si="999"/>
        <v>0</v>
      </c>
      <c r="KQ51" s="13">
        <f t="shared" si="1000"/>
        <v>0</v>
      </c>
      <c r="KR51" s="13">
        <f t="shared" si="1001"/>
        <v>42700</v>
      </c>
      <c r="KS51" s="13">
        <f t="shared" si="1002"/>
        <v>42700</v>
      </c>
      <c r="KT51" s="13">
        <f t="shared" si="1003"/>
        <v>0</v>
      </c>
      <c r="KU51" s="13">
        <f t="shared" si="1004"/>
        <v>0</v>
      </c>
      <c r="KV51" s="13">
        <f t="shared" si="1005"/>
        <v>0</v>
      </c>
      <c r="KW51" s="13">
        <f t="shared" si="1006"/>
        <v>0</v>
      </c>
      <c r="KX51" s="13">
        <f t="shared" si="1007"/>
        <v>0</v>
      </c>
      <c r="KY51" s="13">
        <f t="shared" si="1008"/>
        <v>0</v>
      </c>
      <c r="KZ51" s="13">
        <f t="shared" si="1009"/>
        <v>225000</v>
      </c>
      <c r="LA51" s="13">
        <f t="shared" si="1010"/>
        <v>0</v>
      </c>
      <c r="LB51" s="13">
        <f t="shared" si="1011"/>
        <v>0</v>
      </c>
    </row>
    <row r="52" spans="1:314" x14ac:dyDescent="0.25">
      <c r="A52" s="5">
        <v>3107</v>
      </c>
      <c r="B52" s="9" t="s">
        <v>359</v>
      </c>
      <c r="C52" s="13">
        <v>1500</v>
      </c>
      <c r="D52" s="13">
        <v>1500</v>
      </c>
      <c r="E52" s="13">
        <v>0</v>
      </c>
      <c r="F52" s="13">
        <v>35000</v>
      </c>
      <c r="G52" s="13">
        <v>35000</v>
      </c>
      <c r="H52" s="13">
        <v>30000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600</v>
      </c>
      <c r="R52" s="13">
        <v>0</v>
      </c>
      <c r="S52" s="13">
        <v>0</v>
      </c>
      <c r="T52" s="13">
        <v>2300</v>
      </c>
      <c r="U52" s="13">
        <v>0</v>
      </c>
      <c r="V52" s="13">
        <v>2700</v>
      </c>
      <c r="W52" s="13">
        <v>2700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60000</v>
      </c>
      <c r="AI52" s="13">
        <v>60000</v>
      </c>
      <c r="AJ52" s="13">
        <v>25000</v>
      </c>
      <c r="AK52" s="64">
        <v>25000</v>
      </c>
      <c r="AL52" s="70">
        <v>7000</v>
      </c>
      <c r="AM52" s="71">
        <v>0</v>
      </c>
      <c r="AN52" s="71"/>
      <c r="AO52" s="71"/>
      <c r="AP52" s="71">
        <v>5713.5</v>
      </c>
      <c r="AQ52" s="71">
        <v>10500</v>
      </c>
      <c r="AR52" s="71">
        <v>10500</v>
      </c>
      <c r="AS52" s="71">
        <v>0</v>
      </c>
      <c r="AT52" s="71">
        <v>0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0</v>
      </c>
      <c r="BB52" s="71">
        <v>0</v>
      </c>
      <c r="BC52" s="71">
        <v>0</v>
      </c>
      <c r="BD52" s="71">
        <v>0</v>
      </c>
      <c r="BE52" s="71">
        <v>0</v>
      </c>
      <c r="BF52" s="71">
        <v>0</v>
      </c>
      <c r="BG52" s="71">
        <v>0</v>
      </c>
      <c r="BH52" s="71">
        <v>0</v>
      </c>
      <c r="BI52" s="71">
        <v>0</v>
      </c>
      <c r="BJ52" s="71">
        <v>0</v>
      </c>
      <c r="BK52" s="71">
        <v>0</v>
      </c>
      <c r="BL52" s="71">
        <v>0</v>
      </c>
      <c r="BM52" s="71">
        <v>0</v>
      </c>
      <c r="BN52" s="71">
        <v>0</v>
      </c>
      <c r="BO52" s="71">
        <v>0</v>
      </c>
      <c r="BP52" s="71">
        <v>0</v>
      </c>
      <c r="BQ52" s="71">
        <v>0</v>
      </c>
      <c r="BR52" s="71">
        <v>0</v>
      </c>
      <c r="BS52" s="71">
        <v>0</v>
      </c>
      <c r="BT52" s="71">
        <v>0</v>
      </c>
      <c r="BU52" s="71">
        <v>0</v>
      </c>
      <c r="BV52" s="71">
        <v>0</v>
      </c>
      <c r="BW52" s="71">
        <v>0</v>
      </c>
      <c r="BX52" s="71">
        <v>0</v>
      </c>
      <c r="BY52" s="70">
        <v>0</v>
      </c>
      <c r="BZ52" s="71">
        <v>0</v>
      </c>
      <c r="CA52" s="71"/>
      <c r="CB52" s="71"/>
      <c r="CC52" s="71">
        <v>0</v>
      </c>
      <c r="CD52" s="71">
        <v>0</v>
      </c>
      <c r="CE52" s="71">
        <v>0</v>
      </c>
      <c r="CF52" s="71">
        <v>0</v>
      </c>
      <c r="CG52" s="71">
        <v>0</v>
      </c>
      <c r="CH52" s="71">
        <v>0</v>
      </c>
      <c r="CI52" s="71">
        <v>0</v>
      </c>
      <c r="CJ52" s="71">
        <v>0</v>
      </c>
      <c r="CK52" s="71">
        <v>0</v>
      </c>
      <c r="CL52" s="71">
        <v>0</v>
      </c>
      <c r="CM52" s="71">
        <v>0</v>
      </c>
      <c r="CN52" s="71">
        <v>0</v>
      </c>
      <c r="CO52" s="71">
        <v>0</v>
      </c>
      <c r="CP52" s="71">
        <v>0</v>
      </c>
      <c r="CQ52" s="71">
        <v>0</v>
      </c>
      <c r="CR52" s="71">
        <v>0</v>
      </c>
      <c r="CS52" s="71">
        <v>0</v>
      </c>
      <c r="CT52" s="71">
        <v>0</v>
      </c>
      <c r="CU52" s="71">
        <v>0</v>
      </c>
      <c r="CV52" s="71">
        <v>0</v>
      </c>
      <c r="CW52" s="71">
        <v>0</v>
      </c>
      <c r="CX52" s="71">
        <v>0</v>
      </c>
      <c r="CY52" s="71">
        <v>0</v>
      </c>
      <c r="CZ52" s="71">
        <v>0</v>
      </c>
      <c r="DA52" s="71">
        <v>0</v>
      </c>
      <c r="DB52" s="71">
        <v>0</v>
      </c>
      <c r="DC52" s="71">
        <v>0</v>
      </c>
      <c r="DD52" s="71">
        <v>0</v>
      </c>
      <c r="DE52" s="71">
        <v>0</v>
      </c>
      <c r="DF52" s="71">
        <v>0</v>
      </c>
      <c r="DG52" s="71">
        <v>0</v>
      </c>
      <c r="DH52" s="71">
        <v>0</v>
      </c>
      <c r="DI52" s="71">
        <v>0</v>
      </c>
      <c r="DJ52" s="71">
        <v>0</v>
      </c>
      <c r="DK52" s="71">
        <v>0</v>
      </c>
      <c r="DL52" s="70">
        <v>0</v>
      </c>
      <c r="DM52" s="71">
        <v>0</v>
      </c>
      <c r="DN52" s="71"/>
      <c r="DO52" s="71"/>
      <c r="DP52" s="71">
        <v>0</v>
      </c>
      <c r="DQ52" s="71">
        <v>16500</v>
      </c>
      <c r="DR52" s="71">
        <v>126500</v>
      </c>
      <c r="DS52" s="71">
        <v>0</v>
      </c>
      <c r="DT52" s="71">
        <v>0</v>
      </c>
      <c r="DU52" s="71">
        <v>0</v>
      </c>
      <c r="DV52" s="71">
        <v>0</v>
      </c>
      <c r="DW52" s="71">
        <v>0</v>
      </c>
      <c r="DX52" s="71">
        <v>0</v>
      </c>
      <c r="DY52" s="71">
        <v>0</v>
      </c>
      <c r="DZ52" s="71">
        <v>15000</v>
      </c>
      <c r="EA52" s="71">
        <v>5000</v>
      </c>
      <c r="EB52" s="71">
        <v>17500</v>
      </c>
      <c r="EC52" s="71">
        <v>17500</v>
      </c>
      <c r="ED52" s="71">
        <v>0</v>
      </c>
      <c r="EE52" s="71">
        <v>10000</v>
      </c>
      <c r="EF52" s="71">
        <v>15000</v>
      </c>
      <c r="EG52" s="71">
        <v>20000</v>
      </c>
      <c r="EH52" s="71"/>
      <c r="EI52" s="71">
        <v>85000</v>
      </c>
      <c r="EJ52" s="71">
        <v>75000</v>
      </c>
      <c r="EK52" s="71">
        <v>0</v>
      </c>
      <c r="EL52" s="71">
        <v>0</v>
      </c>
      <c r="EM52" s="71">
        <v>0</v>
      </c>
      <c r="EN52" s="71">
        <v>0</v>
      </c>
      <c r="EO52" s="71">
        <v>20000</v>
      </c>
      <c r="EP52" s="71">
        <v>1000</v>
      </c>
      <c r="EQ52" s="71">
        <v>0</v>
      </c>
      <c r="ER52" s="71">
        <v>20000</v>
      </c>
      <c r="ES52" s="71">
        <v>20000</v>
      </c>
      <c r="ET52" s="71">
        <v>0</v>
      </c>
      <c r="EU52" s="71">
        <v>1000</v>
      </c>
      <c r="EV52" s="71">
        <v>2500</v>
      </c>
      <c r="EW52" s="71">
        <v>0</v>
      </c>
      <c r="EX52" s="71">
        <v>0</v>
      </c>
      <c r="EY52" s="70">
        <v>1000</v>
      </c>
      <c r="EZ52" s="71">
        <v>0</v>
      </c>
      <c r="FA52" s="71"/>
      <c r="FB52" s="71"/>
      <c r="FC52" s="71">
        <v>0</v>
      </c>
      <c r="FD52" s="71">
        <v>0</v>
      </c>
      <c r="FE52" s="71">
        <v>0</v>
      </c>
      <c r="FF52" s="71">
        <v>0</v>
      </c>
      <c r="FG52" s="71">
        <v>0</v>
      </c>
      <c r="FH52" s="71">
        <v>0</v>
      </c>
      <c r="FI52" s="71">
        <v>0</v>
      </c>
      <c r="FJ52" s="71">
        <v>0</v>
      </c>
      <c r="FK52" s="71">
        <v>0</v>
      </c>
      <c r="FL52" s="71">
        <v>0</v>
      </c>
      <c r="FM52" s="71">
        <v>0</v>
      </c>
      <c r="FN52" s="71">
        <v>0</v>
      </c>
      <c r="FO52" s="71">
        <v>0</v>
      </c>
      <c r="FP52" s="71">
        <v>0</v>
      </c>
      <c r="FQ52" s="71">
        <v>0</v>
      </c>
      <c r="FR52" s="71">
        <v>0</v>
      </c>
      <c r="FS52" s="71">
        <v>0</v>
      </c>
      <c r="FT52" s="71">
        <v>0</v>
      </c>
      <c r="FU52" s="71">
        <v>0</v>
      </c>
      <c r="FV52" s="71">
        <v>0</v>
      </c>
      <c r="FW52" s="71">
        <v>0</v>
      </c>
      <c r="FX52" s="71">
        <v>0</v>
      </c>
      <c r="FY52" s="71">
        <v>0</v>
      </c>
      <c r="FZ52" s="71">
        <v>0</v>
      </c>
      <c r="GA52" s="71">
        <v>0</v>
      </c>
      <c r="GB52" s="71">
        <v>0</v>
      </c>
      <c r="GC52" s="71">
        <v>0</v>
      </c>
      <c r="GD52" s="71">
        <v>0</v>
      </c>
      <c r="GE52" s="71">
        <v>0</v>
      </c>
      <c r="GF52" s="71">
        <v>0</v>
      </c>
      <c r="GG52" s="71">
        <v>0</v>
      </c>
      <c r="GH52" s="71">
        <v>0</v>
      </c>
      <c r="GI52" s="71">
        <v>0</v>
      </c>
      <c r="GJ52" s="71">
        <v>0</v>
      </c>
      <c r="GK52" s="71">
        <v>0</v>
      </c>
      <c r="GL52" s="70">
        <v>0</v>
      </c>
      <c r="GM52" s="71">
        <v>0</v>
      </c>
      <c r="GN52" s="71"/>
      <c r="GO52" s="71"/>
      <c r="GP52" s="71">
        <v>0</v>
      </c>
      <c r="GQ52" s="71">
        <v>0</v>
      </c>
      <c r="GR52" s="71">
        <v>0</v>
      </c>
      <c r="GS52" s="71">
        <v>0</v>
      </c>
      <c r="GT52" s="71">
        <v>0</v>
      </c>
      <c r="GU52" s="71">
        <v>0</v>
      </c>
      <c r="GV52" s="71">
        <v>0</v>
      </c>
      <c r="GW52" s="71">
        <v>0</v>
      </c>
      <c r="GX52" s="71">
        <v>0</v>
      </c>
      <c r="GY52" s="71">
        <v>0</v>
      </c>
      <c r="GZ52" s="71">
        <v>0</v>
      </c>
      <c r="HA52" s="71">
        <v>0</v>
      </c>
      <c r="HB52" s="71">
        <v>0</v>
      </c>
      <c r="HC52" s="71">
        <v>0</v>
      </c>
      <c r="HD52" s="71">
        <v>0</v>
      </c>
      <c r="HE52" s="71">
        <v>0</v>
      </c>
      <c r="HF52" s="71">
        <v>0</v>
      </c>
      <c r="HG52" s="71">
        <v>0</v>
      </c>
      <c r="HH52" s="71">
        <v>0</v>
      </c>
      <c r="HI52" s="71">
        <v>0</v>
      </c>
      <c r="HJ52" s="71">
        <v>0</v>
      </c>
      <c r="HK52" s="71">
        <v>0</v>
      </c>
      <c r="HL52" s="71">
        <v>0</v>
      </c>
      <c r="HM52" s="71">
        <v>0</v>
      </c>
      <c r="HN52" s="71">
        <v>0</v>
      </c>
      <c r="HO52" s="71">
        <v>0</v>
      </c>
      <c r="HP52" s="71">
        <v>0</v>
      </c>
      <c r="HQ52" s="71">
        <v>0</v>
      </c>
      <c r="HR52" s="71">
        <v>0</v>
      </c>
      <c r="HS52" s="71">
        <v>0</v>
      </c>
      <c r="HT52" s="71">
        <v>0</v>
      </c>
      <c r="HU52" s="71">
        <v>0</v>
      </c>
      <c r="HV52" s="71">
        <v>0</v>
      </c>
      <c r="HW52" s="71">
        <v>0</v>
      </c>
      <c r="HX52" s="71">
        <v>0</v>
      </c>
      <c r="HY52" s="70">
        <v>0</v>
      </c>
      <c r="HZ52" s="66">
        <v>0</v>
      </c>
      <c r="IA52" s="13"/>
      <c r="IB52" s="13"/>
      <c r="IC52" s="13">
        <v>0</v>
      </c>
      <c r="ID52" s="13">
        <v>0</v>
      </c>
      <c r="IE52" s="13">
        <v>0</v>
      </c>
      <c r="IF52" s="13">
        <v>0</v>
      </c>
      <c r="IG52" s="13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3">
        <v>0</v>
      </c>
      <c r="IT52" s="13">
        <v>0</v>
      </c>
      <c r="IU52" s="13">
        <v>0</v>
      </c>
      <c r="IV52" s="13">
        <v>0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0</v>
      </c>
      <c r="JF52" s="13">
        <v>0</v>
      </c>
      <c r="JG52" s="13">
        <v>0</v>
      </c>
      <c r="JH52" s="13">
        <v>0</v>
      </c>
      <c r="JI52" s="13">
        <v>0</v>
      </c>
      <c r="JJ52" s="13">
        <v>0</v>
      </c>
      <c r="JK52" s="13">
        <v>0</v>
      </c>
      <c r="JL52" s="13">
        <v>0</v>
      </c>
      <c r="JM52" s="13">
        <v>0</v>
      </c>
      <c r="JN52" s="13"/>
      <c r="JO52" s="13"/>
      <c r="JP52" s="13">
        <f t="shared" si="973"/>
        <v>7213.5</v>
      </c>
      <c r="JQ52" s="13">
        <f t="shared" si="974"/>
        <v>28500</v>
      </c>
      <c r="JR52" s="13">
        <f t="shared" si="975"/>
        <v>137000</v>
      </c>
      <c r="JS52" s="13">
        <f t="shared" si="976"/>
        <v>35000</v>
      </c>
      <c r="JT52" s="13">
        <f t="shared" si="977"/>
        <v>35000</v>
      </c>
      <c r="JU52" s="13">
        <f t="shared" si="978"/>
        <v>30000</v>
      </c>
      <c r="JV52" s="13">
        <f t="shared" si="979"/>
        <v>0</v>
      </c>
      <c r="JW52" s="13">
        <f t="shared" si="980"/>
        <v>0</v>
      </c>
      <c r="JX52" s="13">
        <f t="shared" si="981"/>
        <v>0</v>
      </c>
      <c r="JY52" s="13">
        <f t="shared" si="982"/>
        <v>0</v>
      </c>
      <c r="JZ52" s="13">
        <f t="shared" si="983"/>
        <v>15000</v>
      </c>
      <c r="KA52" s="13">
        <f t="shared" si="984"/>
        <v>5000</v>
      </c>
      <c r="KB52" s="13">
        <f t="shared" si="985"/>
        <v>17500</v>
      </c>
      <c r="KC52" s="13">
        <f t="shared" si="986"/>
        <v>17500</v>
      </c>
      <c r="KD52" s="13">
        <f t="shared" si="987"/>
        <v>600</v>
      </c>
      <c r="KE52" s="13">
        <f t="shared" si="988"/>
        <v>10000</v>
      </c>
      <c r="KF52" s="13">
        <f t="shared" si="989"/>
        <v>15000</v>
      </c>
      <c r="KG52" s="13">
        <f t="shared" si="990"/>
        <v>22300</v>
      </c>
      <c r="KH52" s="13">
        <f t="shared" si="991"/>
        <v>0</v>
      </c>
      <c r="KI52" s="13">
        <f t="shared" si="992"/>
        <v>87700</v>
      </c>
      <c r="KJ52" s="13">
        <f t="shared" si="993"/>
        <v>77700</v>
      </c>
      <c r="KK52" s="13">
        <f t="shared" si="994"/>
        <v>0</v>
      </c>
      <c r="KL52" s="13">
        <f t="shared" si="995"/>
        <v>0</v>
      </c>
      <c r="KM52" s="13">
        <f t="shared" si="996"/>
        <v>0</v>
      </c>
      <c r="KN52" s="13">
        <f t="shared" si="997"/>
        <v>0</v>
      </c>
      <c r="KO52" s="13">
        <f t="shared" si="998"/>
        <v>20000</v>
      </c>
      <c r="KP52" s="13">
        <f t="shared" si="999"/>
        <v>1000</v>
      </c>
      <c r="KQ52" s="13">
        <f t="shared" si="1000"/>
        <v>0</v>
      </c>
      <c r="KR52" s="13">
        <f t="shared" si="1001"/>
        <v>20000</v>
      </c>
      <c r="KS52" s="13">
        <f t="shared" si="1002"/>
        <v>20000</v>
      </c>
      <c r="KT52" s="13">
        <f t="shared" si="1003"/>
        <v>0</v>
      </c>
      <c r="KU52" s="13">
        <f t="shared" si="1004"/>
        <v>61000</v>
      </c>
      <c r="KV52" s="13">
        <f t="shared" si="1005"/>
        <v>62500</v>
      </c>
      <c r="KW52" s="13">
        <f t="shared" si="1006"/>
        <v>25000</v>
      </c>
      <c r="KX52" s="13">
        <f t="shared" si="1007"/>
        <v>25000</v>
      </c>
      <c r="KY52" s="13">
        <f t="shared" si="1008"/>
        <v>8000</v>
      </c>
      <c r="KZ52" s="13">
        <f t="shared" si="1009"/>
        <v>0</v>
      </c>
      <c r="LA52" s="13">
        <f t="shared" si="1010"/>
        <v>0</v>
      </c>
      <c r="LB52" s="13">
        <f t="shared" si="1011"/>
        <v>0</v>
      </c>
    </row>
    <row r="53" spans="1:314" x14ac:dyDescent="0.25">
      <c r="A53" s="5">
        <v>3108</v>
      </c>
      <c r="B53" s="9" t="s">
        <v>360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64">
        <v>0</v>
      </c>
      <c r="AL53" s="70">
        <v>0</v>
      </c>
      <c r="AM53" s="71">
        <v>0</v>
      </c>
      <c r="AN53" s="71"/>
      <c r="AO53" s="71"/>
      <c r="AP53" s="71">
        <v>7850</v>
      </c>
      <c r="AQ53" s="71">
        <v>0</v>
      </c>
      <c r="AR53" s="71">
        <v>0</v>
      </c>
      <c r="AS53" s="71">
        <v>0</v>
      </c>
      <c r="AT53" s="71">
        <v>0</v>
      </c>
      <c r="AU53" s="71">
        <v>0</v>
      </c>
      <c r="AV53" s="71">
        <v>0</v>
      </c>
      <c r="AW53" s="71">
        <v>0</v>
      </c>
      <c r="AX53" s="71">
        <v>0</v>
      </c>
      <c r="AY53" s="71">
        <v>0</v>
      </c>
      <c r="AZ53" s="71">
        <v>0</v>
      </c>
      <c r="BA53" s="71">
        <v>0</v>
      </c>
      <c r="BB53" s="71">
        <v>0</v>
      </c>
      <c r="BC53" s="71">
        <v>0</v>
      </c>
      <c r="BD53" s="71">
        <v>0</v>
      </c>
      <c r="BE53" s="71">
        <v>0</v>
      </c>
      <c r="BF53" s="71">
        <v>0</v>
      </c>
      <c r="BG53" s="71">
        <v>0</v>
      </c>
      <c r="BH53" s="71">
        <v>0</v>
      </c>
      <c r="BI53" s="71">
        <v>0</v>
      </c>
      <c r="BJ53" s="71">
        <v>0</v>
      </c>
      <c r="BK53" s="71">
        <v>0</v>
      </c>
      <c r="BL53" s="71">
        <v>0</v>
      </c>
      <c r="BM53" s="71">
        <v>0</v>
      </c>
      <c r="BN53" s="71">
        <v>0</v>
      </c>
      <c r="BO53" s="71">
        <v>0</v>
      </c>
      <c r="BP53" s="71">
        <v>0</v>
      </c>
      <c r="BQ53" s="71">
        <v>0</v>
      </c>
      <c r="BR53" s="71">
        <v>0</v>
      </c>
      <c r="BS53" s="71">
        <v>0</v>
      </c>
      <c r="BT53" s="71">
        <v>0</v>
      </c>
      <c r="BU53" s="71">
        <v>0</v>
      </c>
      <c r="BV53" s="71">
        <v>0</v>
      </c>
      <c r="BW53" s="71">
        <v>0</v>
      </c>
      <c r="BX53" s="71">
        <v>0</v>
      </c>
      <c r="BY53" s="70">
        <v>0</v>
      </c>
      <c r="BZ53" s="71">
        <v>0</v>
      </c>
      <c r="CA53" s="71"/>
      <c r="CB53" s="71"/>
      <c r="CC53" s="71">
        <v>0</v>
      </c>
      <c r="CD53" s="71">
        <v>0</v>
      </c>
      <c r="CE53" s="71">
        <v>0</v>
      </c>
      <c r="CF53" s="71">
        <v>0</v>
      </c>
      <c r="CG53" s="71">
        <v>0</v>
      </c>
      <c r="CH53" s="71">
        <v>0</v>
      </c>
      <c r="CI53" s="71">
        <v>0</v>
      </c>
      <c r="CJ53" s="71">
        <v>0</v>
      </c>
      <c r="CK53" s="71">
        <v>0</v>
      </c>
      <c r="CL53" s="71">
        <v>0</v>
      </c>
      <c r="CM53" s="71">
        <v>0</v>
      </c>
      <c r="CN53" s="71">
        <v>0</v>
      </c>
      <c r="CO53" s="71">
        <v>0</v>
      </c>
      <c r="CP53" s="71">
        <v>0</v>
      </c>
      <c r="CQ53" s="71">
        <v>0</v>
      </c>
      <c r="CR53" s="71">
        <v>0</v>
      </c>
      <c r="CS53" s="71">
        <v>0</v>
      </c>
      <c r="CT53" s="71">
        <v>0</v>
      </c>
      <c r="CU53" s="71">
        <v>0</v>
      </c>
      <c r="CV53" s="71">
        <v>0</v>
      </c>
      <c r="CW53" s="71">
        <v>0</v>
      </c>
      <c r="CX53" s="71">
        <v>0</v>
      </c>
      <c r="CY53" s="71">
        <v>0</v>
      </c>
      <c r="CZ53" s="71">
        <v>0</v>
      </c>
      <c r="DA53" s="71">
        <v>0</v>
      </c>
      <c r="DB53" s="71">
        <v>0</v>
      </c>
      <c r="DC53" s="71">
        <v>0</v>
      </c>
      <c r="DD53" s="71">
        <v>0</v>
      </c>
      <c r="DE53" s="71">
        <v>0</v>
      </c>
      <c r="DF53" s="71">
        <v>0</v>
      </c>
      <c r="DG53" s="71">
        <v>0</v>
      </c>
      <c r="DH53" s="71">
        <v>0</v>
      </c>
      <c r="DI53" s="71">
        <v>0</v>
      </c>
      <c r="DJ53" s="71">
        <v>0</v>
      </c>
      <c r="DK53" s="71">
        <v>0</v>
      </c>
      <c r="DL53" s="70">
        <v>0</v>
      </c>
      <c r="DM53" s="71">
        <v>0</v>
      </c>
      <c r="DN53" s="71"/>
      <c r="DO53" s="71"/>
      <c r="DP53" s="71">
        <v>0</v>
      </c>
      <c r="DQ53" s="71">
        <v>0</v>
      </c>
      <c r="DR53" s="71">
        <v>0</v>
      </c>
      <c r="DS53" s="71">
        <v>0</v>
      </c>
      <c r="DT53" s="71">
        <v>0</v>
      </c>
      <c r="DU53" s="71">
        <v>0</v>
      </c>
      <c r="DV53" s="71">
        <v>0</v>
      </c>
      <c r="DW53" s="71">
        <v>0</v>
      </c>
      <c r="DX53" s="71">
        <v>0</v>
      </c>
      <c r="DY53" s="71">
        <v>0</v>
      </c>
      <c r="DZ53" s="71">
        <v>0</v>
      </c>
      <c r="EA53" s="71">
        <v>0</v>
      </c>
      <c r="EB53" s="71">
        <v>0</v>
      </c>
      <c r="EC53" s="71">
        <v>0</v>
      </c>
      <c r="ED53" s="71">
        <v>0</v>
      </c>
      <c r="EE53" s="71">
        <v>0</v>
      </c>
      <c r="EF53" s="71">
        <v>0</v>
      </c>
      <c r="EG53" s="71">
        <v>0</v>
      </c>
      <c r="EH53" s="71">
        <v>0</v>
      </c>
      <c r="EI53" s="71">
        <v>0</v>
      </c>
      <c r="EJ53" s="71">
        <v>0</v>
      </c>
      <c r="EK53" s="71">
        <v>0</v>
      </c>
      <c r="EL53" s="71">
        <v>0</v>
      </c>
      <c r="EM53" s="71">
        <v>0</v>
      </c>
      <c r="EN53" s="71">
        <v>0</v>
      </c>
      <c r="EO53" s="71">
        <v>0</v>
      </c>
      <c r="EP53" s="71">
        <v>0</v>
      </c>
      <c r="EQ53" s="71">
        <v>0</v>
      </c>
      <c r="ER53" s="71">
        <v>0</v>
      </c>
      <c r="ES53" s="71">
        <v>0</v>
      </c>
      <c r="ET53" s="71">
        <v>0</v>
      </c>
      <c r="EU53" s="71">
        <v>0</v>
      </c>
      <c r="EV53" s="71">
        <v>0</v>
      </c>
      <c r="EW53" s="71">
        <v>0</v>
      </c>
      <c r="EX53" s="71">
        <v>0</v>
      </c>
      <c r="EY53" s="70">
        <v>0</v>
      </c>
      <c r="EZ53" s="71">
        <v>0</v>
      </c>
      <c r="FA53" s="71"/>
      <c r="FB53" s="71"/>
      <c r="FC53" s="71">
        <v>0</v>
      </c>
      <c r="FD53" s="71">
        <v>0</v>
      </c>
      <c r="FE53" s="71">
        <v>0</v>
      </c>
      <c r="FF53" s="71">
        <v>0</v>
      </c>
      <c r="FG53" s="71">
        <v>0</v>
      </c>
      <c r="FH53" s="71">
        <v>0</v>
      </c>
      <c r="FI53" s="71">
        <v>0</v>
      </c>
      <c r="FJ53" s="71">
        <v>0</v>
      </c>
      <c r="FK53" s="71">
        <v>0</v>
      </c>
      <c r="FL53" s="71">
        <v>0</v>
      </c>
      <c r="FM53" s="71">
        <v>0</v>
      </c>
      <c r="FN53" s="71">
        <v>0</v>
      </c>
      <c r="FO53" s="71">
        <v>0</v>
      </c>
      <c r="FP53" s="71">
        <v>0</v>
      </c>
      <c r="FQ53" s="71">
        <v>0</v>
      </c>
      <c r="FR53" s="71">
        <v>0</v>
      </c>
      <c r="FS53" s="71">
        <v>0</v>
      </c>
      <c r="FT53" s="71">
        <v>0</v>
      </c>
      <c r="FU53" s="71">
        <v>0</v>
      </c>
      <c r="FV53" s="71">
        <v>0</v>
      </c>
      <c r="FW53" s="71">
        <v>0</v>
      </c>
      <c r="FX53" s="71">
        <v>0</v>
      </c>
      <c r="FY53" s="71">
        <v>0</v>
      </c>
      <c r="FZ53" s="71">
        <v>0</v>
      </c>
      <c r="GA53" s="71">
        <v>0</v>
      </c>
      <c r="GB53" s="71">
        <v>0</v>
      </c>
      <c r="GC53" s="71">
        <v>0</v>
      </c>
      <c r="GD53" s="71">
        <v>0</v>
      </c>
      <c r="GE53" s="71">
        <v>0</v>
      </c>
      <c r="GF53" s="71">
        <v>0</v>
      </c>
      <c r="GG53" s="71">
        <v>0</v>
      </c>
      <c r="GH53" s="71">
        <v>0</v>
      </c>
      <c r="GI53" s="71">
        <v>0</v>
      </c>
      <c r="GJ53" s="71">
        <v>0</v>
      </c>
      <c r="GK53" s="71">
        <v>0</v>
      </c>
      <c r="GL53" s="70">
        <v>0</v>
      </c>
      <c r="GM53" s="71">
        <v>0</v>
      </c>
      <c r="GN53" s="71"/>
      <c r="GO53" s="71"/>
      <c r="GP53" s="71">
        <v>0</v>
      </c>
      <c r="GQ53" s="71">
        <v>0</v>
      </c>
      <c r="GR53" s="71">
        <v>0</v>
      </c>
      <c r="GS53" s="71">
        <v>0</v>
      </c>
      <c r="GT53" s="71">
        <v>0</v>
      </c>
      <c r="GU53" s="71">
        <v>0</v>
      </c>
      <c r="GV53" s="71">
        <v>0</v>
      </c>
      <c r="GW53" s="71">
        <v>0</v>
      </c>
      <c r="GX53" s="71">
        <v>0</v>
      </c>
      <c r="GY53" s="71">
        <v>0</v>
      </c>
      <c r="GZ53" s="71">
        <v>0</v>
      </c>
      <c r="HA53" s="71">
        <v>0</v>
      </c>
      <c r="HB53" s="71">
        <v>0</v>
      </c>
      <c r="HC53" s="71">
        <v>0</v>
      </c>
      <c r="HD53" s="71">
        <v>0</v>
      </c>
      <c r="HE53" s="71">
        <v>0</v>
      </c>
      <c r="HF53" s="71">
        <v>0</v>
      </c>
      <c r="HG53" s="71">
        <v>0</v>
      </c>
      <c r="HH53" s="71">
        <v>0</v>
      </c>
      <c r="HI53" s="71">
        <v>0</v>
      </c>
      <c r="HJ53" s="71">
        <v>0</v>
      </c>
      <c r="HK53" s="71">
        <v>0</v>
      </c>
      <c r="HL53" s="71">
        <v>0</v>
      </c>
      <c r="HM53" s="71">
        <v>0</v>
      </c>
      <c r="HN53" s="71">
        <v>0</v>
      </c>
      <c r="HO53" s="71">
        <v>0</v>
      </c>
      <c r="HP53" s="71"/>
      <c r="HQ53" s="71">
        <v>0</v>
      </c>
      <c r="HR53" s="71">
        <v>0</v>
      </c>
      <c r="HS53" s="71">
        <v>0</v>
      </c>
      <c r="HT53" s="71">
        <v>0</v>
      </c>
      <c r="HU53" s="71">
        <v>0</v>
      </c>
      <c r="HV53" s="71">
        <v>0</v>
      </c>
      <c r="HW53" s="71">
        <v>0</v>
      </c>
      <c r="HX53" s="71">
        <v>0</v>
      </c>
      <c r="HY53" s="70">
        <v>0</v>
      </c>
      <c r="HZ53" s="66">
        <v>0</v>
      </c>
      <c r="IA53" s="13"/>
      <c r="IB53" s="13"/>
      <c r="IC53" s="13">
        <v>0</v>
      </c>
      <c r="ID53" s="13">
        <v>0</v>
      </c>
      <c r="IE53" s="13">
        <v>0</v>
      </c>
      <c r="IF53" s="13">
        <v>0</v>
      </c>
      <c r="IG53" s="13">
        <v>0</v>
      </c>
      <c r="IH53" s="13">
        <v>0</v>
      </c>
      <c r="II53" s="13">
        <v>0</v>
      </c>
      <c r="IJ53" s="13">
        <v>0</v>
      </c>
      <c r="IK53" s="13">
        <v>0</v>
      </c>
      <c r="IL53" s="13">
        <v>0</v>
      </c>
      <c r="IM53" s="13">
        <v>0</v>
      </c>
      <c r="IN53" s="13">
        <v>0</v>
      </c>
      <c r="IO53" s="13">
        <v>0</v>
      </c>
      <c r="IP53" s="13">
        <v>0</v>
      </c>
      <c r="IQ53" s="13">
        <v>0</v>
      </c>
      <c r="IR53" s="13">
        <v>0</v>
      </c>
      <c r="IS53" s="13">
        <v>0</v>
      </c>
      <c r="IT53" s="13">
        <v>0</v>
      </c>
      <c r="IU53" s="13">
        <v>0</v>
      </c>
      <c r="IV53" s="13">
        <v>0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/>
      <c r="JO53" s="13"/>
      <c r="JP53" s="13">
        <f t="shared" si="973"/>
        <v>7850</v>
      </c>
      <c r="JQ53" s="13">
        <f t="shared" si="974"/>
        <v>0</v>
      </c>
      <c r="JR53" s="13">
        <f t="shared" si="975"/>
        <v>0</v>
      </c>
      <c r="JS53" s="13">
        <f t="shared" si="976"/>
        <v>0</v>
      </c>
      <c r="JT53" s="13">
        <f t="shared" si="977"/>
        <v>0</v>
      </c>
      <c r="JU53" s="13">
        <f t="shared" si="978"/>
        <v>0</v>
      </c>
      <c r="JV53" s="13">
        <f t="shared" si="979"/>
        <v>0</v>
      </c>
      <c r="JW53" s="13">
        <f t="shared" si="980"/>
        <v>0</v>
      </c>
      <c r="JX53" s="13">
        <f t="shared" si="981"/>
        <v>0</v>
      </c>
      <c r="JY53" s="13">
        <f t="shared" si="982"/>
        <v>0</v>
      </c>
      <c r="JZ53" s="13">
        <f t="shared" si="983"/>
        <v>0</v>
      </c>
      <c r="KA53" s="13">
        <f t="shared" si="984"/>
        <v>0</v>
      </c>
      <c r="KB53" s="13">
        <f t="shared" si="985"/>
        <v>0</v>
      </c>
      <c r="KC53" s="13">
        <f t="shared" si="986"/>
        <v>0</v>
      </c>
      <c r="KD53" s="13">
        <f t="shared" si="987"/>
        <v>0</v>
      </c>
      <c r="KE53" s="13">
        <f t="shared" si="988"/>
        <v>0</v>
      </c>
      <c r="KF53" s="13">
        <f t="shared" si="989"/>
        <v>0</v>
      </c>
      <c r="KG53" s="13">
        <f t="shared" si="990"/>
        <v>0</v>
      </c>
      <c r="KH53" s="13">
        <f t="shared" si="991"/>
        <v>0</v>
      </c>
      <c r="KI53" s="13">
        <f t="shared" si="992"/>
        <v>0</v>
      </c>
      <c r="KJ53" s="13">
        <f t="shared" si="993"/>
        <v>0</v>
      </c>
      <c r="KK53" s="13">
        <f t="shared" si="994"/>
        <v>0</v>
      </c>
      <c r="KL53" s="13">
        <f t="shared" si="995"/>
        <v>0</v>
      </c>
      <c r="KM53" s="13">
        <f t="shared" si="996"/>
        <v>0</v>
      </c>
      <c r="KN53" s="13">
        <f t="shared" si="997"/>
        <v>0</v>
      </c>
      <c r="KO53" s="13">
        <f t="shared" si="998"/>
        <v>0</v>
      </c>
      <c r="KP53" s="13">
        <f t="shared" si="999"/>
        <v>0</v>
      </c>
      <c r="KQ53" s="13">
        <f t="shared" si="1000"/>
        <v>0</v>
      </c>
      <c r="KR53" s="13">
        <f t="shared" si="1001"/>
        <v>0</v>
      </c>
      <c r="KS53" s="13">
        <f t="shared" si="1002"/>
        <v>0</v>
      </c>
      <c r="KT53" s="13">
        <f t="shared" si="1003"/>
        <v>0</v>
      </c>
      <c r="KU53" s="13">
        <f t="shared" si="1004"/>
        <v>0</v>
      </c>
      <c r="KV53" s="13">
        <f t="shared" si="1005"/>
        <v>0</v>
      </c>
      <c r="KW53" s="13">
        <f t="shared" si="1006"/>
        <v>0</v>
      </c>
      <c r="KX53" s="13">
        <f t="shared" si="1007"/>
        <v>0</v>
      </c>
      <c r="KY53" s="13">
        <f t="shared" si="1008"/>
        <v>0</v>
      </c>
      <c r="KZ53" s="13">
        <f t="shared" si="1009"/>
        <v>0</v>
      </c>
      <c r="LA53" s="13">
        <f t="shared" si="1010"/>
        <v>0</v>
      </c>
      <c r="LB53" s="13">
        <f t="shared" si="1011"/>
        <v>0</v>
      </c>
    </row>
    <row r="54" spans="1:314" x14ac:dyDescent="0.25">
      <c r="A54" s="5">
        <v>3109</v>
      </c>
      <c r="B54" s="9" t="s">
        <v>361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64">
        <v>0</v>
      </c>
      <c r="AL54" s="70">
        <v>0</v>
      </c>
      <c r="AM54" s="71">
        <v>0</v>
      </c>
      <c r="AN54" s="71"/>
      <c r="AO54" s="71"/>
      <c r="AP54" s="71">
        <v>7500</v>
      </c>
      <c r="AQ54" s="71">
        <v>7500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  <c r="BP54" s="71">
        <v>0</v>
      </c>
      <c r="BQ54" s="71">
        <v>0</v>
      </c>
      <c r="BR54" s="71">
        <v>0</v>
      </c>
      <c r="BS54" s="71">
        <v>0</v>
      </c>
      <c r="BT54" s="71">
        <v>0</v>
      </c>
      <c r="BU54" s="71">
        <v>0</v>
      </c>
      <c r="BV54" s="71">
        <v>0</v>
      </c>
      <c r="BW54" s="71">
        <v>0</v>
      </c>
      <c r="BX54" s="71">
        <v>0</v>
      </c>
      <c r="BY54" s="70">
        <v>0</v>
      </c>
      <c r="BZ54" s="71">
        <v>0</v>
      </c>
      <c r="CA54" s="71"/>
      <c r="CB54" s="71"/>
      <c r="CC54" s="71">
        <v>0</v>
      </c>
      <c r="CD54" s="71">
        <v>0</v>
      </c>
      <c r="CE54" s="71">
        <v>0</v>
      </c>
      <c r="CF54" s="71">
        <v>0</v>
      </c>
      <c r="CG54" s="71">
        <v>0</v>
      </c>
      <c r="CH54" s="71">
        <v>0</v>
      </c>
      <c r="CI54" s="71">
        <v>0</v>
      </c>
      <c r="CJ54" s="71">
        <v>0</v>
      </c>
      <c r="CK54" s="71">
        <v>0</v>
      </c>
      <c r="CL54" s="71">
        <v>0</v>
      </c>
      <c r="CM54" s="71">
        <v>0</v>
      </c>
      <c r="CN54" s="71">
        <v>0</v>
      </c>
      <c r="CO54" s="71">
        <v>0</v>
      </c>
      <c r="CP54" s="71">
        <v>0</v>
      </c>
      <c r="CQ54" s="71">
        <v>0</v>
      </c>
      <c r="CR54" s="71">
        <v>0</v>
      </c>
      <c r="CS54" s="71">
        <v>0</v>
      </c>
      <c r="CT54" s="71">
        <v>0</v>
      </c>
      <c r="CU54" s="71">
        <v>0</v>
      </c>
      <c r="CV54" s="71">
        <v>0</v>
      </c>
      <c r="CW54" s="71">
        <v>0</v>
      </c>
      <c r="CX54" s="71">
        <v>0</v>
      </c>
      <c r="CY54" s="71">
        <v>0</v>
      </c>
      <c r="CZ54" s="71">
        <v>0</v>
      </c>
      <c r="DA54" s="71">
        <v>0</v>
      </c>
      <c r="DB54" s="71">
        <v>0</v>
      </c>
      <c r="DC54" s="71">
        <v>0</v>
      </c>
      <c r="DD54" s="71">
        <v>0</v>
      </c>
      <c r="DE54" s="71">
        <v>0</v>
      </c>
      <c r="DF54" s="71">
        <v>0</v>
      </c>
      <c r="DG54" s="71">
        <v>0</v>
      </c>
      <c r="DH54" s="71">
        <v>0</v>
      </c>
      <c r="DI54" s="71">
        <v>0</v>
      </c>
      <c r="DJ54" s="71">
        <v>0</v>
      </c>
      <c r="DK54" s="71">
        <v>0</v>
      </c>
      <c r="DL54" s="70">
        <v>0</v>
      </c>
      <c r="DM54" s="71">
        <v>0</v>
      </c>
      <c r="DN54" s="71"/>
      <c r="DO54" s="71"/>
      <c r="DP54" s="71">
        <v>0</v>
      </c>
      <c r="DQ54" s="71">
        <v>0</v>
      </c>
      <c r="DR54" s="71">
        <v>0</v>
      </c>
      <c r="DS54" s="71">
        <v>0</v>
      </c>
      <c r="DT54" s="71">
        <v>0</v>
      </c>
      <c r="DU54" s="71">
        <v>0</v>
      </c>
      <c r="DV54" s="71">
        <v>0</v>
      </c>
      <c r="DW54" s="71">
        <v>0</v>
      </c>
      <c r="DX54" s="71">
        <v>0</v>
      </c>
      <c r="DY54" s="71">
        <v>0</v>
      </c>
      <c r="DZ54" s="71">
        <v>0</v>
      </c>
      <c r="EA54" s="71">
        <v>0</v>
      </c>
      <c r="EB54" s="71">
        <v>0</v>
      </c>
      <c r="EC54" s="71">
        <v>0</v>
      </c>
      <c r="ED54" s="71">
        <v>0</v>
      </c>
      <c r="EE54" s="71">
        <v>0</v>
      </c>
      <c r="EF54" s="71">
        <v>0</v>
      </c>
      <c r="EG54" s="71">
        <v>0</v>
      </c>
      <c r="EH54" s="71">
        <v>0</v>
      </c>
      <c r="EI54" s="71">
        <v>0</v>
      </c>
      <c r="EJ54" s="71">
        <v>0</v>
      </c>
      <c r="EK54" s="71">
        <v>0</v>
      </c>
      <c r="EL54" s="71">
        <v>0</v>
      </c>
      <c r="EM54" s="71">
        <v>0</v>
      </c>
      <c r="EN54" s="71">
        <v>0</v>
      </c>
      <c r="EO54" s="71">
        <v>0</v>
      </c>
      <c r="EP54" s="71">
        <v>0</v>
      </c>
      <c r="EQ54" s="71">
        <v>0</v>
      </c>
      <c r="ER54" s="71">
        <v>0</v>
      </c>
      <c r="ES54" s="71">
        <v>0</v>
      </c>
      <c r="ET54" s="71">
        <v>0</v>
      </c>
      <c r="EU54" s="71">
        <v>0</v>
      </c>
      <c r="EV54" s="71">
        <v>0</v>
      </c>
      <c r="EW54" s="71">
        <v>0</v>
      </c>
      <c r="EX54" s="71">
        <v>0</v>
      </c>
      <c r="EY54" s="70">
        <v>0</v>
      </c>
      <c r="EZ54" s="71">
        <v>0</v>
      </c>
      <c r="FA54" s="71"/>
      <c r="FB54" s="71"/>
      <c r="FC54" s="71">
        <v>0</v>
      </c>
      <c r="FD54" s="71">
        <v>0</v>
      </c>
      <c r="FE54" s="71">
        <v>0</v>
      </c>
      <c r="FF54" s="71">
        <v>0</v>
      </c>
      <c r="FG54" s="71">
        <v>0</v>
      </c>
      <c r="FH54" s="71">
        <v>0</v>
      </c>
      <c r="FI54" s="71">
        <v>0</v>
      </c>
      <c r="FJ54" s="71">
        <v>0</v>
      </c>
      <c r="FK54" s="71">
        <v>0</v>
      </c>
      <c r="FL54" s="71">
        <v>0</v>
      </c>
      <c r="FM54" s="71">
        <v>0</v>
      </c>
      <c r="FN54" s="71">
        <v>0</v>
      </c>
      <c r="FO54" s="71">
        <v>0</v>
      </c>
      <c r="FP54" s="71">
        <v>0</v>
      </c>
      <c r="FQ54" s="71">
        <v>0</v>
      </c>
      <c r="FR54" s="71">
        <v>0</v>
      </c>
      <c r="FS54" s="71">
        <v>0</v>
      </c>
      <c r="FT54" s="71">
        <v>0</v>
      </c>
      <c r="FU54" s="71">
        <v>0</v>
      </c>
      <c r="FV54" s="71">
        <v>0</v>
      </c>
      <c r="FW54" s="71">
        <v>0</v>
      </c>
      <c r="FX54" s="71">
        <v>0</v>
      </c>
      <c r="FY54" s="71">
        <v>0</v>
      </c>
      <c r="FZ54" s="71">
        <v>0</v>
      </c>
      <c r="GA54" s="71">
        <v>0</v>
      </c>
      <c r="GB54" s="71">
        <v>0</v>
      </c>
      <c r="GC54" s="71">
        <v>0</v>
      </c>
      <c r="GD54" s="71">
        <v>0</v>
      </c>
      <c r="GE54" s="71">
        <v>0</v>
      </c>
      <c r="GF54" s="71">
        <v>0</v>
      </c>
      <c r="GG54" s="71">
        <v>0</v>
      </c>
      <c r="GH54" s="71">
        <v>0</v>
      </c>
      <c r="GI54" s="71">
        <v>0</v>
      </c>
      <c r="GJ54" s="71">
        <v>0</v>
      </c>
      <c r="GK54" s="71">
        <v>0</v>
      </c>
      <c r="GL54" s="70">
        <v>0</v>
      </c>
      <c r="GM54" s="71">
        <v>0</v>
      </c>
      <c r="GN54" s="71"/>
      <c r="GO54" s="71"/>
      <c r="GP54" s="71">
        <v>0</v>
      </c>
      <c r="GQ54" s="71">
        <v>0</v>
      </c>
      <c r="GR54" s="71">
        <v>0</v>
      </c>
      <c r="GS54" s="71">
        <v>0</v>
      </c>
      <c r="GT54" s="71">
        <v>0</v>
      </c>
      <c r="GU54" s="71">
        <v>0</v>
      </c>
      <c r="GV54" s="71">
        <v>0</v>
      </c>
      <c r="GW54" s="71">
        <v>0</v>
      </c>
      <c r="GX54" s="71">
        <v>0</v>
      </c>
      <c r="GY54" s="71">
        <v>0</v>
      </c>
      <c r="GZ54" s="71">
        <v>0</v>
      </c>
      <c r="HA54" s="71">
        <v>0</v>
      </c>
      <c r="HB54" s="71">
        <v>0</v>
      </c>
      <c r="HC54" s="71">
        <v>0</v>
      </c>
      <c r="HD54" s="71">
        <v>0</v>
      </c>
      <c r="HE54" s="71">
        <v>0</v>
      </c>
      <c r="HF54" s="71">
        <v>0</v>
      </c>
      <c r="HG54" s="71">
        <v>0</v>
      </c>
      <c r="HH54" s="71">
        <v>0</v>
      </c>
      <c r="HI54" s="71">
        <v>0</v>
      </c>
      <c r="HJ54" s="71">
        <v>0</v>
      </c>
      <c r="HK54" s="71">
        <v>0</v>
      </c>
      <c r="HL54" s="71">
        <v>0</v>
      </c>
      <c r="HM54" s="71">
        <v>0</v>
      </c>
      <c r="HN54" s="71">
        <v>0</v>
      </c>
      <c r="HO54" s="71">
        <v>0</v>
      </c>
      <c r="HP54" s="71">
        <v>0</v>
      </c>
      <c r="HQ54" s="71">
        <v>0</v>
      </c>
      <c r="HR54" s="71">
        <v>0</v>
      </c>
      <c r="HS54" s="71">
        <v>0</v>
      </c>
      <c r="HT54" s="71">
        <v>0</v>
      </c>
      <c r="HU54" s="71">
        <v>0</v>
      </c>
      <c r="HV54" s="71">
        <v>0</v>
      </c>
      <c r="HW54" s="71">
        <v>0</v>
      </c>
      <c r="HX54" s="71">
        <v>0</v>
      </c>
      <c r="HY54" s="70">
        <v>0</v>
      </c>
      <c r="HZ54" s="66">
        <v>0</v>
      </c>
      <c r="IA54" s="13"/>
      <c r="IB54" s="13"/>
      <c r="IC54" s="13">
        <v>0</v>
      </c>
      <c r="ID54" s="13">
        <v>0</v>
      </c>
      <c r="IE54" s="13">
        <v>0</v>
      </c>
      <c r="IF54" s="13">
        <v>0</v>
      </c>
      <c r="IG54" s="13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3">
        <v>0</v>
      </c>
      <c r="IV54" s="13">
        <v>0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0</v>
      </c>
      <c r="JF54" s="13">
        <v>0</v>
      </c>
      <c r="JG54" s="13">
        <v>0</v>
      </c>
      <c r="JH54" s="13">
        <v>0</v>
      </c>
      <c r="JI54" s="13">
        <v>0</v>
      </c>
      <c r="JJ54" s="13">
        <v>0</v>
      </c>
      <c r="JK54" s="13">
        <v>0</v>
      </c>
      <c r="JL54" s="13">
        <v>0</v>
      </c>
      <c r="JM54" s="13">
        <v>0</v>
      </c>
      <c r="JN54" s="13"/>
      <c r="JO54" s="13"/>
      <c r="JP54" s="13">
        <f t="shared" si="973"/>
        <v>7500</v>
      </c>
      <c r="JQ54" s="13">
        <f t="shared" si="974"/>
        <v>7500</v>
      </c>
      <c r="JR54" s="13">
        <f t="shared" si="975"/>
        <v>0</v>
      </c>
      <c r="JS54" s="13">
        <f t="shared" si="976"/>
        <v>0</v>
      </c>
      <c r="JT54" s="13">
        <f t="shared" si="977"/>
        <v>0</v>
      </c>
      <c r="JU54" s="13">
        <f t="shared" si="978"/>
        <v>0</v>
      </c>
      <c r="JV54" s="13">
        <f t="shared" si="979"/>
        <v>0</v>
      </c>
      <c r="JW54" s="13">
        <f t="shared" si="980"/>
        <v>0</v>
      </c>
      <c r="JX54" s="13">
        <f t="shared" si="981"/>
        <v>0</v>
      </c>
      <c r="JY54" s="13">
        <f t="shared" si="982"/>
        <v>0</v>
      </c>
      <c r="JZ54" s="13">
        <f t="shared" si="983"/>
        <v>0</v>
      </c>
      <c r="KA54" s="13">
        <f t="shared" si="984"/>
        <v>0</v>
      </c>
      <c r="KB54" s="13">
        <f t="shared" si="985"/>
        <v>0</v>
      </c>
      <c r="KC54" s="13">
        <f t="shared" si="986"/>
        <v>0</v>
      </c>
      <c r="KD54" s="13">
        <f t="shared" si="987"/>
        <v>0</v>
      </c>
      <c r="KE54" s="13">
        <f t="shared" si="988"/>
        <v>0</v>
      </c>
      <c r="KF54" s="13">
        <f t="shared" si="989"/>
        <v>0</v>
      </c>
      <c r="KG54" s="13">
        <f t="shared" si="990"/>
        <v>0</v>
      </c>
      <c r="KH54" s="13">
        <f t="shared" si="991"/>
        <v>0</v>
      </c>
      <c r="KI54" s="13">
        <f t="shared" si="992"/>
        <v>0</v>
      </c>
      <c r="KJ54" s="13">
        <f t="shared" si="993"/>
        <v>0</v>
      </c>
      <c r="KK54" s="13">
        <f t="shared" si="994"/>
        <v>0</v>
      </c>
      <c r="KL54" s="13">
        <f t="shared" si="995"/>
        <v>0</v>
      </c>
      <c r="KM54" s="13">
        <f t="shared" si="996"/>
        <v>0</v>
      </c>
      <c r="KN54" s="13">
        <f t="shared" si="997"/>
        <v>0</v>
      </c>
      <c r="KO54" s="13">
        <f t="shared" si="998"/>
        <v>0</v>
      </c>
      <c r="KP54" s="13">
        <f t="shared" si="999"/>
        <v>0</v>
      </c>
      <c r="KQ54" s="13">
        <f t="shared" si="1000"/>
        <v>0</v>
      </c>
      <c r="KR54" s="13">
        <f t="shared" si="1001"/>
        <v>0</v>
      </c>
      <c r="KS54" s="13">
        <f t="shared" si="1002"/>
        <v>0</v>
      </c>
      <c r="KT54" s="13">
        <f t="shared" si="1003"/>
        <v>0</v>
      </c>
      <c r="KU54" s="13">
        <f t="shared" si="1004"/>
        <v>0</v>
      </c>
      <c r="KV54" s="13">
        <f t="shared" si="1005"/>
        <v>0</v>
      </c>
      <c r="KW54" s="13">
        <f t="shared" si="1006"/>
        <v>0</v>
      </c>
      <c r="KX54" s="13">
        <f t="shared" si="1007"/>
        <v>0</v>
      </c>
      <c r="KY54" s="13">
        <f t="shared" si="1008"/>
        <v>0</v>
      </c>
      <c r="KZ54" s="13">
        <f t="shared" si="1009"/>
        <v>0</v>
      </c>
      <c r="LA54" s="13">
        <f t="shared" si="1010"/>
        <v>0</v>
      </c>
      <c r="LB54" s="13">
        <f t="shared" si="1011"/>
        <v>0</v>
      </c>
    </row>
    <row r="55" spans="1:314" x14ac:dyDescent="0.25">
      <c r="A55" s="5">
        <v>3112</v>
      </c>
      <c r="B55" s="9" t="s">
        <v>356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64">
        <v>0</v>
      </c>
      <c r="AL55" s="70">
        <v>0</v>
      </c>
      <c r="AM55" s="71">
        <v>0</v>
      </c>
      <c r="AN55" s="71"/>
      <c r="AO55" s="71"/>
      <c r="AP55" s="71">
        <v>0</v>
      </c>
      <c r="AQ55" s="71">
        <v>0</v>
      </c>
      <c r="AR55" s="71">
        <v>0</v>
      </c>
      <c r="AS55" s="71">
        <v>0</v>
      </c>
      <c r="AT55" s="71">
        <v>0</v>
      </c>
      <c r="AU55" s="71">
        <v>0</v>
      </c>
      <c r="AV55" s="71">
        <v>0</v>
      </c>
      <c r="AW55" s="71">
        <v>0</v>
      </c>
      <c r="AX55" s="71">
        <v>0</v>
      </c>
      <c r="AY55" s="71">
        <v>0</v>
      </c>
      <c r="AZ55" s="71">
        <v>0</v>
      </c>
      <c r="BA55" s="71">
        <v>0</v>
      </c>
      <c r="BB55" s="71">
        <v>0</v>
      </c>
      <c r="BC55" s="71">
        <v>0</v>
      </c>
      <c r="BD55" s="71">
        <v>0</v>
      </c>
      <c r="BE55" s="71">
        <v>0</v>
      </c>
      <c r="BF55" s="71">
        <v>0</v>
      </c>
      <c r="BG55" s="71">
        <v>0</v>
      </c>
      <c r="BH55" s="71">
        <v>0</v>
      </c>
      <c r="BI55" s="71">
        <v>0</v>
      </c>
      <c r="BJ55" s="71">
        <v>0</v>
      </c>
      <c r="BK55" s="71">
        <v>0</v>
      </c>
      <c r="BL55" s="71">
        <v>0</v>
      </c>
      <c r="BM55" s="71">
        <v>0</v>
      </c>
      <c r="BN55" s="71">
        <v>0</v>
      </c>
      <c r="BO55" s="71">
        <v>0</v>
      </c>
      <c r="BP55" s="71">
        <v>0</v>
      </c>
      <c r="BQ55" s="71">
        <v>0</v>
      </c>
      <c r="BR55" s="71">
        <v>0</v>
      </c>
      <c r="BS55" s="71">
        <v>0</v>
      </c>
      <c r="BT55" s="71">
        <v>0</v>
      </c>
      <c r="BU55" s="71">
        <v>0</v>
      </c>
      <c r="BV55" s="71">
        <v>0</v>
      </c>
      <c r="BW55" s="71">
        <v>0</v>
      </c>
      <c r="BX55" s="71">
        <v>0</v>
      </c>
      <c r="BY55" s="70">
        <v>0</v>
      </c>
      <c r="BZ55" s="71">
        <v>0</v>
      </c>
      <c r="CA55" s="71"/>
      <c r="CB55" s="71"/>
      <c r="CC55" s="71">
        <v>0</v>
      </c>
      <c r="CD55" s="71">
        <v>0</v>
      </c>
      <c r="CE55" s="71">
        <v>0</v>
      </c>
      <c r="CF55" s="71">
        <v>0</v>
      </c>
      <c r="CG55" s="71">
        <v>0</v>
      </c>
      <c r="CH55" s="71">
        <v>0</v>
      </c>
      <c r="CI55" s="71">
        <v>0</v>
      </c>
      <c r="CJ55" s="71">
        <v>0</v>
      </c>
      <c r="CK55" s="71">
        <v>0</v>
      </c>
      <c r="CL55" s="71">
        <v>0</v>
      </c>
      <c r="CM55" s="71">
        <v>0</v>
      </c>
      <c r="CN55" s="71">
        <v>0</v>
      </c>
      <c r="CO55" s="71">
        <v>0</v>
      </c>
      <c r="CP55" s="71">
        <v>0</v>
      </c>
      <c r="CQ55" s="71">
        <v>0</v>
      </c>
      <c r="CR55" s="71">
        <v>0</v>
      </c>
      <c r="CS55" s="71">
        <v>0</v>
      </c>
      <c r="CT55" s="71">
        <v>0</v>
      </c>
      <c r="CU55" s="71">
        <v>0</v>
      </c>
      <c r="CV55" s="71">
        <v>0</v>
      </c>
      <c r="CW55" s="71">
        <v>0</v>
      </c>
      <c r="CX55" s="71">
        <v>0</v>
      </c>
      <c r="CY55" s="71">
        <v>0</v>
      </c>
      <c r="CZ55" s="71">
        <v>0</v>
      </c>
      <c r="DA55" s="71">
        <v>0</v>
      </c>
      <c r="DB55" s="71">
        <v>0</v>
      </c>
      <c r="DC55" s="71">
        <v>0</v>
      </c>
      <c r="DD55" s="71">
        <v>0</v>
      </c>
      <c r="DE55" s="71">
        <v>0</v>
      </c>
      <c r="DF55" s="71">
        <v>0</v>
      </c>
      <c r="DG55" s="71">
        <v>0</v>
      </c>
      <c r="DH55" s="71">
        <v>0</v>
      </c>
      <c r="DI55" s="71">
        <v>0</v>
      </c>
      <c r="DJ55" s="71">
        <v>0</v>
      </c>
      <c r="DK55" s="71">
        <v>0</v>
      </c>
      <c r="DL55" s="70">
        <v>0</v>
      </c>
      <c r="DM55" s="71">
        <v>0</v>
      </c>
      <c r="DN55" s="71"/>
      <c r="DO55" s="71"/>
      <c r="DP55" s="71">
        <v>0</v>
      </c>
      <c r="DQ55" s="71">
        <v>0</v>
      </c>
      <c r="DR55" s="71">
        <v>0</v>
      </c>
      <c r="DS55" s="71">
        <v>0</v>
      </c>
      <c r="DT55" s="71">
        <v>0</v>
      </c>
      <c r="DU55" s="71">
        <v>0</v>
      </c>
      <c r="DV55" s="71">
        <v>0</v>
      </c>
      <c r="DW55" s="71">
        <v>0</v>
      </c>
      <c r="DX55" s="71">
        <v>0</v>
      </c>
      <c r="DY55" s="71">
        <v>0</v>
      </c>
      <c r="DZ55" s="71">
        <v>0</v>
      </c>
      <c r="EA55" s="71">
        <v>0</v>
      </c>
      <c r="EB55" s="71">
        <v>0</v>
      </c>
      <c r="EC55" s="71">
        <v>0</v>
      </c>
      <c r="ED55" s="71">
        <v>0</v>
      </c>
      <c r="EE55" s="71">
        <v>0</v>
      </c>
      <c r="EF55" s="71">
        <v>0</v>
      </c>
      <c r="EG55" s="71">
        <v>0</v>
      </c>
      <c r="EH55" s="71">
        <v>0</v>
      </c>
      <c r="EI55" s="71">
        <v>0</v>
      </c>
      <c r="EJ55" s="71">
        <v>0</v>
      </c>
      <c r="EK55" s="71">
        <v>0</v>
      </c>
      <c r="EL55" s="71">
        <v>0</v>
      </c>
      <c r="EM55" s="71">
        <v>4002</v>
      </c>
      <c r="EN55" s="71">
        <v>0</v>
      </c>
      <c r="EO55" s="71">
        <v>0</v>
      </c>
      <c r="EP55" s="71">
        <v>0</v>
      </c>
      <c r="EQ55" s="71">
        <v>0</v>
      </c>
      <c r="ER55" s="71">
        <v>0</v>
      </c>
      <c r="ES55" s="71">
        <v>0</v>
      </c>
      <c r="ET55" s="71">
        <v>0</v>
      </c>
      <c r="EU55" s="71">
        <v>0</v>
      </c>
      <c r="EV55" s="71">
        <v>0</v>
      </c>
      <c r="EW55" s="71">
        <v>0</v>
      </c>
      <c r="EX55" s="71">
        <v>0</v>
      </c>
      <c r="EY55" s="70">
        <v>0</v>
      </c>
      <c r="EZ55" s="71">
        <v>0</v>
      </c>
      <c r="FA55" s="71"/>
      <c r="FB55" s="71"/>
      <c r="FC55" s="71">
        <v>0</v>
      </c>
      <c r="FD55" s="71">
        <v>0</v>
      </c>
      <c r="FE55" s="71">
        <v>0</v>
      </c>
      <c r="FF55" s="71">
        <v>0</v>
      </c>
      <c r="FG55" s="71">
        <v>0</v>
      </c>
      <c r="FH55" s="71">
        <v>0</v>
      </c>
      <c r="FI55" s="71">
        <v>0</v>
      </c>
      <c r="FJ55" s="71">
        <v>0</v>
      </c>
      <c r="FK55" s="71">
        <v>0</v>
      </c>
      <c r="FL55" s="71">
        <v>0</v>
      </c>
      <c r="FM55" s="71">
        <v>0</v>
      </c>
      <c r="FN55" s="71">
        <v>0</v>
      </c>
      <c r="FO55" s="71">
        <v>0</v>
      </c>
      <c r="FP55" s="71">
        <v>0</v>
      </c>
      <c r="FQ55" s="71">
        <v>0</v>
      </c>
      <c r="FR55" s="71">
        <v>0</v>
      </c>
      <c r="FS55" s="71">
        <v>0</v>
      </c>
      <c r="FT55" s="71">
        <v>0</v>
      </c>
      <c r="FU55" s="71">
        <v>0</v>
      </c>
      <c r="FV55" s="71">
        <v>0</v>
      </c>
      <c r="FW55" s="71">
        <v>0</v>
      </c>
      <c r="FX55" s="71">
        <v>0</v>
      </c>
      <c r="FY55" s="71">
        <v>0</v>
      </c>
      <c r="FZ55" s="71">
        <v>0</v>
      </c>
      <c r="GA55" s="71">
        <v>0</v>
      </c>
      <c r="GB55" s="71">
        <v>0</v>
      </c>
      <c r="GC55" s="71">
        <v>0</v>
      </c>
      <c r="GD55" s="71">
        <v>0</v>
      </c>
      <c r="GE55" s="71">
        <v>0</v>
      </c>
      <c r="GF55" s="71">
        <v>0</v>
      </c>
      <c r="GG55" s="71">
        <v>0</v>
      </c>
      <c r="GH55" s="71">
        <v>0</v>
      </c>
      <c r="GI55" s="71">
        <v>0</v>
      </c>
      <c r="GJ55" s="71">
        <v>0</v>
      </c>
      <c r="GK55" s="71">
        <v>0</v>
      </c>
      <c r="GL55" s="70">
        <v>0</v>
      </c>
      <c r="GM55" s="71">
        <v>0</v>
      </c>
      <c r="GN55" s="71"/>
      <c r="GO55" s="71"/>
      <c r="GP55" s="71">
        <v>0</v>
      </c>
      <c r="GQ55" s="71">
        <v>1225.9100000000001</v>
      </c>
      <c r="GR55" s="71">
        <v>1225.9100000000001</v>
      </c>
      <c r="GS55" s="71">
        <v>0</v>
      </c>
      <c r="GT55" s="71">
        <v>0</v>
      </c>
      <c r="GU55" s="71">
        <v>0</v>
      </c>
      <c r="GV55" s="71">
        <v>0</v>
      </c>
      <c r="GW55" s="71">
        <v>0</v>
      </c>
      <c r="GX55" s="71">
        <v>0</v>
      </c>
      <c r="GY55" s="71">
        <v>0</v>
      </c>
      <c r="GZ55" s="71">
        <v>0</v>
      </c>
      <c r="HA55" s="71">
        <v>9921</v>
      </c>
      <c r="HB55" s="71">
        <v>0</v>
      </c>
      <c r="HC55" s="71">
        <v>0</v>
      </c>
      <c r="HD55" s="71">
        <v>0</v>
      </c>
      <c r="HE55" s="71">
        <v>0</v>
      </c>
      <c r="HF55" s="71">
        <v>0</v>
      </c>
      <c r="HG55" s="71">
        <v>0</v>
      </c>
      <c r="HH55" s="71">
        <v>0</v>
      </c>
      <c r="HI55" s="71">
        <v>0</v>
      </c>
      <c r="HJ55" s="71">
        <v>0</v>
      </c>
      <c r="HK55" s="71">
        <v>0</v>
      </c>
      <c r="HL55" s="71">
        <v>0</v>
      </c>
      <c r="HM55" s="71">
        <v>0</v>
      </c>
      <c r="HN55" s="71">
        <v>0</v>
      </c>
      <c r="HO55" s="71">
        <v>0</v>
      </c>
      <c r="HP55" s="71">
        <v>0</v>
      </c>
      <c r="HQ55" s="71">
        <v>0</v>
      </c>
      <c r="HR55" s="71">
        <v>0</v>
      </c>
      <c r="HS55" s="71">
        <v>0</v>
      </c>
      <c r="HT55" s="71">
        <v>0</v>
      </c>
      <c r="HU55" s="71">
        <v>0</v>
      </c>
      <c r="HV55" s="71">
        <v>0</v>
      </c>
      <c r="HW55" s="71">
        <v>0</v>
      </c>
      <c r="HX55" s="71">
        <v>0</v>
      </c>
      <c r="HY55" s="70">
        <v>0</v>
      </c>
      <c r="HZ55" s="66">
        <v>0</v>
      </c>
      <c r="IA55" s="13"/>
      <c r="IB55" s="13"/>
      <c r="IC55" s="13">
        <v>0</v>
      </c>
      <c r="ID55" s="13">
        <v>40000</v>
      </c>
      <c r="IE55" s="13">
        <v>26918.080000000002</v>
      </c>
      <c r="IF55" s="13">
        <v>0</v>
      </c>
      <c r="IG55" s="13">
        <v>23000</v>
      </c>
      <c r="IH55" s="13">
        <v>22619.39</v>
      </c>
      <c r="II55" s="13">
        <v>13666</v>
      </c>
      <c r="IJ55" s="13">
        <v>11.01</v>
      </c>
      <c r="IK55" s="13">
        <v>11.01</v>
      </c>
      <c r="IL55" s="13">
        <v>0</v>
      </c>
      <c r="IM55" s="13">
        <v>0</v>
      </c>
      <c r="IN55" s="13">
        <v>0</v>
      </c>
      <c r="IO55" s="13">
        <v>0</v>
      </c>
      <c r="IP55" s="13">
        <v>0</v>
      </c>
      <c r="IQ55" s="13">
        <v>0</v>
      </c>
      <c r="IR55" s="13">
        <v>0</v>
      </c>
      <c r="IS55" s="13">
        <v>0</v>
      </c>
      <c r="IT55" s="13">
        <v>0</v>
      </c>
      <c r="IU55" s="13">
        <v>0</v>
      </c>
      <c r="IV55" s="13">
        <v>0</v>
      </c>
      <c r="IW55" s="13">
        <v>0</v>
      </c>
      <c r="IX55" s="13">
        <v>0</v>
      </c>
      <c r="IY55" s="13">
        <v>0</v>
      </c>
      <c r="IZ55" s="13">
        <v>0</v>
      </c>
      <c r="JA55" s="13">
        <v>0</v>
      </c>
      <c r="JB55" s="13">
        <v>0</v>
      </c>
      <c r="JC55" s="13">
        <v>0</v>
      </c>
      <c r="JD55" s="13">
        <v>0</v>
      </c>
      <c r="JE55" s="13">
        <v>0</v>
      </c>
      <c r="JF55" s="13">
        <v>0</v>
      </c>
      <c r="JG55" s="13">
        <v>0</v>
      </c>
      <c r="JH55" s="13">
        <v>0</v>
      </c>
      <c r="JI55" s="13">
        <v>0</v>
      </c>
      <c r="JJ55" s="13">
        <v>0</v>
      </c>
      <c r="JK55" s="13">
        <v>0</v>
      </c>
      <c r="JL55" s="13">
        <v>0</v>
      </c>
      <c r="JM55" s="13">
        <v>0</v>
      </c>
      <c r="JN55" s="13"/>
      <c r="JO55" s="13"/>
      <c r="JP55" s="13">
        <f t="shared" si="973"/>
        <v>0</v>
      </c>
      <c r="JQ55" s="13">
        <f t="shared" si="974"/>
        <v>41225.910000000003</v>
      </c>
      <c r="JR55" s="13">
        <f t="shared" si="975"/>
        <v>28143.99</v>
      </c>
      <c r="JS55" s="13">
        <f t="shared" si="976"/>
        <v>0</v>
      </c>
      <c r="JT55" s="13">
        <f t="shared" si="977"/>
        <v>23000</v>
      </c>
      <c r="JU55" s="13">
        <f t="shared" si="978"/>
        <v>22619.39</v>
      </c>
      <c r="JV55" s="13">
        <f t="shared" si="979"/>
        <v>13666</v>
      </c>
      <c r="JW55" s="13">
        <f t="shared" si="980"/>
        <v>11.01</v>
      </c>
      <c r="JX55" s="13">
        <f t="shared" si="981"/>
        <v>11.01</v>
      </c>
      <c r="JY55" s="13">
        <f t="shared" si="982"/>
        <v>0</v>
      </c>
      <c r="JZ55" s="13">
        <f t="shared" si="983"/>
        <v>0</v>
      </c>
      <c r="KA55" s="13">
        <f t="shared" si="984"/>
        <v>9921</v>
      </c>
      <c r="KB55" s="13">
        <f t="shared" si="985"/>
        <v>0</v>
      </c>
      <c r="KC55" s="13">
        <f t="shared" si="986"/>
        <v>0</v>
      </c>
      <c r="KD55" s="13">
        <f t="shared" si="987"/>
        <v>0</v>
      </c>
      <c r="KE55" s="13">
        <f t="shared" si="988"/>
        <v>0</v>
      </c>
      <c r="KF55" s="13">
        <f t="shared" si="989"/>
        <v>0</v>
      </c>
      <c r="KG55" s="13">
        <f t="shared" si="990"/>
        <v>0</v>
      </c>
      <c r="KH55" s="13">
        <f t="shared" si="991"/>
        <v>0</v>
      </c>
      <c r="KI55" s="13">
        <f t="shared" si="992"/>
        <v>0</v>
      </c>
      <c r="KJ55" s="13">
        <f t="shared" si="993"/>
        <v>0</v>
      </c>
      <c r="KK55" s="13">
        <f t="shared" si="994"/>
        <v>0</v>
      </c>
      <c r="KL55" s="13">
        <f t="shared" si="995"/>
        <v>0</v>
      </c>
      <c r="KM55" s="13">
        <f t="shared" si="996"/>
        <v>4002</v>
      </c>
      <c r="KN55" s="13">
        <f t="shared" si="997"/>
        <v>0</v>
      </c>
      <c r="KO55" s="13">
        <f t="shared" si="998"/>
        <v>0</v>
      </c>
      <c r="KP55" s="13">
        <f t="shared" si="999"/>
        <v>0</v>
      </c>
      <c r="KQ55" s="13">
        <f t="shared" si="1000"/>
        <v>0</v>
      </c>
      <c r="KR55" s="13">
        <f t="shared" si="1001"/>
        <v>0</v>
      </c>
      <c r="KS55" s="13">
        <f t="shared" si="1002"/>
        <v>0</v>
      </c>
      <c r="KT55" s="13">
        <f t="shared" si="1003"/>
        <v>0</v>
      </c>
      <c r="KU55" s="13">
        <f t="shared" si="1004"/>
        <v>0</v>
      </c>
      <c r="KV55" s="13">
        <f t="shared" si="1005"/>
        <v>0</v>
      </c>
      <c r="KW55" s="13">
        <f t="shared" si="1006"/>
        <v>0</v>
      </c>
      <c r="KX55" s="13">
        <f t="shared" si="1007"/>
        <v>0</v>
      </c>
      <c r="KY55" s="13">
        <f t="shared" si="1008"/>
        <v>0</v>
      </c>
      <c r="KZ55" s="13">
        <f t="shared" si="1009"/>
        <v>0</v>
      </c>
      <c r="LA55" s="13">
        <f t="shared" si="1010"/>
        <v>0</v>
      </c>
      <c r="LB55" s="13">
        <f t="shared" si="1011"/>
        <v>0</v>
      </c>
    </row>
    <row r="56" spans="1:314" ht="30" x14ac:dyDescent="0.25">
      <c r="A56" s="5">
        <v>3113</v>
      </c>
      <c r="B56" s="9" t="s">
        <v>32</v>
      </c>
      <c r="C56" s="13">
        <v>30950</v>
      </c>
      <c r="D56" s="13">
        <v>0</v>
      </c>
      <c r="E56" s="13">
        <v>0</v>
      </c>
      <c r="F56" s="13">
        <v>35400</v>
      </c>
      <c r="G56" s="13">
        <v>32699.919999999998</v>
      </c>
      <c r="H56" s="13">
        <v>32699.919999999998</v>
      </c>
      <c r="I56" s="13">
        <v>31500</v>
      </c>
      <c r="J56" s="13">
        <v>27434.92</v>
      </c>
      <c r="K56" s="13">
        <v>27434.92</v>
      </c>
      <c r="L56" s="13">
        <v>25200</v>
      </c>
      <c r="M56" s="13">
        <v>22298.12</v>
      </c>
      <c r="N56" s="13">
        <v>22298.12</v>
      </c>
      <c r="O56" s="13">
        <v>22500</v>
      </c>
      <c r="P56" s="13">
        <v>22500</v>
      </c>
      <c r="Q56" s="13">
        <v>20661.04</v>
      </c>
      <c r="R56" s="13">
        <v>20700</v>
      </c>
      <c r="S56" s="13">
        <v>20700</v>
      </c>
      <c r="T56" s="13">
        <v>20639.509999999998</v>
      </c>
      <c r="U56" s="13">
        <v>40700</v>
      </c>
      <c r="V56" s="13">
        <v>40700</v>
      </c>
      <c r="W56" s="13">
        <v>20777.93</v>
      </c>
      <c r="X56" s="13">
        <v>21250</v>
      </c>
      <c r="Y56" s="13">
        <v>21250</v>
      </c>
      <c r="Z56" s="13">
        <v>20272.22</v>
      </c>
      <c r="AA56" s="13">
        <v>24000</v>
      </c>
      <c r="AB56" s="13">
        <v>24000</v>
      </c>
      <c r="AC56" s="13">
        <v>0</v>
      </c>
      <c r="AD56" s="13">
        <v>23000</v>
      </c>
      <c r="AE56" s="13">
        <v>23000</v>
      </c>
      <c r="AF56" s="13">
        <v>46365.2</v>
      </c>
      <c r="AG56" s="13">
        <v>22500</v>
      </c>
      <c r="AH56" s="13">
        <v>22500</v>
      </c>
      <c r="AI56" s="13">
        <v>21985.200000000001</v>
      </c>
      <c r="AJ56" s="13">
        <v>24011</v>
      </c>
      <c r="AK56" s="64">
        <v>24011</v>
      </c>
      <c r="AL56" s="70">
        <v>25299.66</v>
      </c>
      <c r="AM56" s="71">
        <v>23400</v>
      </c>
      <c r="AN56" s="71"/>
      <c r="AO56" s="71"/>
      <c r="AP56" s="71">
        <v>185220</v>
      </c>
      <c r="AQ56" s="71">
        <v>0</v>
      </c>
      <c r="AR56" s="71">
        <v>0</v>
      </c>
      <c r="AS56" s="71">
        <v>165250</v>
      </c>
      <c r="AT56" s="71">
        <v>152599.66</v>
      </c>
      <c r="AU56" s="71">
        <v>152599.66</v>
      </c>
      <c r="AV56" s="71">
        <v>147000</v>
      </c>
      <c r="AW56" s="71">
        <v>128029.61</v>
      </c>
      <c r="AX56" s="71">
        <v>128029.6</v>
      </c>
      <c r="AY56" s="71">
        <v>117600</v>
      </c>
      <c r="AZ56" s="71">
        <v>104057.89</v>
      </c>
      <c r="BA56" s="71">
        <v>104057.89</v>
      </c>
      <c r="BB56" s="71">
        <v>105000</v>
      </c>
      <c r="BC56" s="71">
        <v>105000</v>
      </c>
      <c r="BD56" s="71">
        <v>96418.2</v>
      </c>
      <c r="BE56" s="71">
        <v>96600</v>
      </c>
      <c r="BF56" s="71">
        <v>96600</v>
      </c>
      <c r="BG56" s="71">
        <v>96317.73</v>
      </c>
      <c r="BH56" s="71">
        <v>96600</v>
      </c>
      <c r="BI56" s="71">
        <v>96600</v>
      </c>
      <c r="BJ56" s="71">
        <v>96963.66</v>
      </c>
      <c r="BK56" s="71">
        <v>99100</v>
      </c>
      <c r="BL56" s="71">
        <v>99100</v>
      </c>
      <c r="BM56" s="71">
        <v>85593.76</v>
      </c>
      <c r="BN56" s="71">
        <v>91200</v>
      </c>
      <c r="BO56" s="71">
        <v>91200</v>
      </c>
      <c r="BP56" s="71">
        <v>0</v>
      </c>
      <c r="BQ56" s="71">
        <v>87400</v>
      </c>
      <c r="BR56" s="71">
        <v>87400</v>
      </c>
      <c r="BS56" s="71">
        <v>176187.71</v>
      </c>
      <c r="BT56" s="71">
        <v>102500</v>
      </c>
      <c r="BU56" s="71">
        <v>102500</v>
      </c>
      <c r="BV56" s="71">
        <v>100154.81</v>
      </c>
      <c r="BW56" s="71">
        <v>114054.3</v>
      </c>
      <c r="BX56" s="71">
        <v>114054.3</v>
      </c>
      <c r="BY56" s="70">
        <v>111318.5</v>
      </c>
      <c r="BZ56" s="71">
        <v>109200</v>
      </c>
      <c r="CA56" s="71"/>
      <c r="CB56" s="71"/>
      <c r="CC56" s="71">
        <v>92370</v>
      </c>
      <c r="CD56" s="71">
        <v>0</v>
      </c>
      <c r="CE56" s="71">
        <v>0</v>
      </c>
      <c r="CF56" s="71">
        <v>62952</v>
      </c>
      <c r="CG56" s="71">
        <v>58133.2</v>
      </c>
      <c r="CH56" s="71">
        <v>58133.2</v>
      </c>
      <c r="CI56" s="71">
        <v>56000</v>
      </c>
      <c r="CJ56" s="71">
        <v>48773.18</v>
      </c>
      <c r="CK56" s="71">
        <v>48773.18</v>
      </c>
      <c r="CL56" s="71">
        <v>44800</v>
      </c>
      <c r="CM56" s="71">
        <v>39641.1</v>
      </c>
      <c r="CN56" s="71">
        <v>39641.1</v>
      </c>
      <c r="CO56" s="71">
        <v>40000</v>
      </c>
      <c r="CP56" s="71">
        <v>40000</v>
      </c>
      <c r="CQ56" s="71">
        <v>36730.74</v>
      </c>
      <c r="CR56" s="71">
        <v>36800</v>
      </c>
      <c r="CS56" s="71">
        <v>36800</v>
      </c>
      <c r="CT56" s="71">
        <v>36692.47</v>
      </c>
      <c r="CU56" s="71">
        <v>36800</v>
      </c>
      <c r="CV56" s="71">
        <v>36800</v>
      </c>
      <c r="CW56" s="71">
        <v>36938.54</v>
      </c>
      <c r="CX56" s="71">
        <v>37800</v>
      </c>
      <c r="CY56" s="71">
        <v>37800</v>
      </c>
      <c r="CZ56" s="71">
        <v>27029.62</v>
      </c>
      <c r="DA56" s="71">
        <v>36000</v>
      </c>
      <c r="DB56" s="71">
        <v>36000</v>
      </c>
      <c r="DC56" s="71">
        <v>0</v>
      </c>
      <c r="DD56" s="71">
        <v>34500</v>
      </c>
      <c r="DE56" s="71">
        <v>34500</v>
      </c>
      <c r="DF56" s="71">
        <v>69547.789999999994</v>
      </c>
      <c r="DG56" s="71">
        <v>32500</v>
      </c>
      <c r="DH56" s="71">
        <v>32500</v>
      </c>
      <c r="DI56" s="71">
        <v>31756.400000000001</v>
      </c>
      <c r="DJ56" s="71">
        <v>36017.15</v>
      </c>
      <c r="DK56" s="71">
        <v>36017.15</v>
      </c>
      <c r="DL56" s="70">
        <v>37949.49</v>
      </c>
      <c r="DM56" s="71">
        <v>33800</v>
      </c>
      <c r="DN56" s="71"/>
      <c r="DO56" s="71"/>
      <c r="DP56" s="71">
        <v>61900</v>
      </c>
      <c r="DQ56" s="71">
        <v>0</v>
      </c>
      <c r="DR56" s="71">
        <v>0</v>
      </c>
      <c r="DS56" s="71">
        <v>3935</v>
      </c>
      <c r="DT56" s="71">
        <v>11865.03</v>
      </c>
      <c r="DU56" s="71">
        <v>8838.36</v>
      </c>
      <c r="DV56" s="71">
        <v>3500</v>
      </c>
      <c r="DW56" s="71">
        <v>3048.32</v>
      </c>
      <c r="DX56" s="71">
        <v>3048.32</v>
      </c>
      <c r="DY56" s="71">
        <v>2800</v>
      </c>
      <c r="DZ56" s="71">
        <v>2477.5700000000002</v>
      </c>
      <c r="EA56" s="71">
        <v>2477.56</v>
      </c>
      <c r="EB56" s="71">
        <v>2500</v>
      </c>
      <c r="EC56" s="71">
        <v>2500</v>
      </c>
      <c r="ED56" s="71">
        <v>2295.6799999999998</v>
      </c>
      <c r="EE56" s="71">
        <v>2300</v>
      </c>
      <c r="EF56" s="71">
        <v>2300</v>
      </c>
      <c r="EG56" s="71">
        <v>2293.2800000000002</v>
      </c>
      <c r="EH56" s="71">
        <v>2300</v>
      </c>
      <c r="EI56" s="71">
        <v>2300</v>
      </c>
      <c r="EJ56" s="71">
        <v>2308.66</v>
      </c>
      <c r="EK56" s="71">
        <v>2350</v>
      </c>
      <c r="EL56" s="71">
        <v>12350</v>
      </c>
      <c r="EM56" s="71">
        <v>24777.14</v>
      </c>
      <c r="EN56" s="71">
        <v>9600</v>
      </c>
      <c r="EO56" s="71">
        <v>9600</v>
      </c>
      <c r="EP56" s="71">
        <v>0</v>
      </c>
      <c r="EQ56" s="71">
        <v>9200</v>
      </c>
      <c r="ER56" s="71">
        <v>9200</v>
      </c>
      <c r="ES56" s="71">
        <v>18546.07</v>
      </c>
      <c r="ET56" s="71">
        <v>10000</v>
      </c>
      <c r="EU56" s="71">
        <v>10000</v>
      </c>
      <c r="EV56" s="71">
        <v>9771.2000000000007</v>
      </c>
      <c r="EW56" s="71">
        <v>36017.15</v>
      </c>
      <c r="EX56" s="71">
        <v>36017.15</v>
      </c>
      <c r="EY56" s="70">
        <v>10119.86</v>
      </c>
      <c r="EZ56" s="71">
        <v>15600</v>
      </c>
      <c r="FA56" s="71"/>
      <c r="FB56" s="71"/>
      <c r="FC56" s="71">
        <v>42370</v>
      </c>
      <c r="FD56" s="71">
        <v>0</v>
      </c>
      <c r="FE56" s="71">
        <v>0</v>
      </c>
      <c r="FF56" s="71">
        <v>39345</v>
      </c>
      <c r="FG56" s="71">
        <v>36333.26</v>
      </c>
      <c r="FH56" s="71">
        <v>36333.26</v>
      </c>
      <c r="FI56" s="71">
        <v>35000</v>
      </c>
      <c r="FJ56" s="71">
        <v>30483.24</v>
      </c>
      <c r="FK56" s="71">
        <v>30483.24</v>
      </c>
      <c r="FL56" s="71">
        <v>28000</v>
      </c>
      <c r="FM56" s="71">
        <v>24775.69</v>
      </c>
      <c r="FN56" s="71">
        <v>24775.69</v>
      </c>
      <c r="FO56" s="71">
        <v>25000</v>
      </c>
      <c r="FP56" s="71">
        <v>25000</v>
      </c>
      <c r="FQ56" s="71">
        <v>22956.720000000001</v>
      </c>
      <c r="FR56" s="71">
        <v>23000</v>
      </c>
      <c r="FS56" s="71">
        <v>23000</v>
      </c>
      <c r="FT56" s="71">
        <v>22932.79</v>
      </c>
      <c r="FU56" s="71">
        <v>23000</v>
      </c>
      <c r="FV56" s="71">
        <v>23000</v>
      </c>
      <c r="FW56" s="71">
        <v>23086.59</v>
      </c>
      <c r="FX56" s="71">
        <v>23600</v>
      </c>
      <c r="FY56" s="71">
        <v>23600</v>
      </c>
      <c r="FZ56" s="71">
        <v>18019.740000000002</v>
      </c>
      <c r="GA56" s="71">
        <v>19200</v>
      </c>
      <c r="GB56" s="71">
        <v>19200</v>
      </c>
      <c r="GC56" s="71">
        <v>0</v>
      </c>
      <c r="GD56" s="71">
        <v>18400</v>
      </c>
      <c r="GE56" s="71">
        <v>18050</v>
      </c>
      <c r="GF56" s="71">
        <v>37092.160000000003</v>
      </c>
      <c r="GG56" s="71">
        <v>22500</v>
      </c>
      <c r="GH56" s="71">
        <v>22500</v>
      </c>
      <c r="GI56" s="71">
        <v>21985.200000000001</v>
      </c>
      <c r="GJ56" s="71">
        <v>27013</v>
      </c>
      <c r="GK56" s="71">
        <v>27013</v>
      </c>
      <c r="GL56" s="70">
        <v>25299.66</v>
      </c>
      <c r="GM56" s="71">
        <v>20800</v>
      </c>
      <c r="GN56" s="71"/>
      <c r="GO56" s="71"/>
      <c r="GP56" s="71">
        <v>206190</v>
      </c>
      <c r="GQ56" s="71">
        <v>412380</v>
      </c>
      <c r="GR56" s="71">
        <v>577956</v>
      </c>
      <c r="GS56" s="71">
        <v>86559</v>
      </c>
      <c r="GT56" s="71">
        <v>106010.1</v>
      </c>
      <c r="GU56" s="71">
        <v>92971.63</v>
      </c>
      <c r="GV56" s="71">
        <v>77000</v>
      </c>
      <c r="GW56" s="71">
        <v>67063.13</v>
      </c>
      <c r="GX56" s="71">
        <v>67063.14</v>
      </c>
      <c r="GY56" s="71">
        <v>61600</v>
      </c>
      <c r="GZ56" s="71">
        <v>54506.52</v>
      </c>
      <c r="HA56" s="71">
        <v>54506.53</v>
      </c>
      <c r="HB56" s="71">
        <v>55000</v>
      </c>
      <c r="HC56" s="71">
        <v>55000</v>
      </c>
      <c r="HD56" s="71">
        <v>50504.77</v>
      </c>
      <c r="HE56" s="71">
        <v>50600</v>
      </c>
      <c r="HF56" s="71">
        <v>50600</v>
      </c>
      <c r="HG56" s="71">
        <v>50452.160000000003</v>
      </c>
      <c r="HH56" s="71">
        <v>50600</v>
      </c>
      <c r="HI56" s="71">
        <v>50600</v>
      </c>
      <c r="HJ56" s="71">
        <v>50790.47</v>
      </c>
      <c r="HK56" s="71">
        <v>51900</v>
      </c>
      <c r="HL56" s="71">
        <v>51900</v>
      </c>
      <c r="HM56" s="71">
        <v>49554.3</v>
      </c>
      <c r="HN56" s="71">
        <v>60000</v>
      </c>
      <c r="HO56" s="71">
        <v>60000</v>
      </c>
      <c r="HP56" s="71">
        <v>0</v>
      </c>
      <c r="HQ56" s="71">
        <v>57500</v>
      </c>
      <c r="HR56" s="71">
        <v>56500</v>
      </c>
      <c r="HS56" s="71">
        <v>115912.99</v>
      </c>
      <c r="HT56" s="71">
        <v>60000</v>
      </c>
      <c r="HU56" s="71">
        <v>60000</v>
      </c>
      <c r="HV56" s="71">
        <v>58627.21</v>
      </c>
      <c r="HW56" s="71">
        <v>60028.58</v>
      </c>
      <c r="HX56" s="71">
        <v>60028.58</v>
      </c>
      <c r="HY56" s="70">
        <v>43009.42</v>
      </c>
      <c r="HZ56" s="66">
        <v>57200</v>
      </c>
      <c r="IA56" s="13"/>
      <c r="IB56" s="13"/>
      <c r="IC56" s="13">
        <v>0</v>
      </c>
      <c r="ID56" s="13">
        <v>0</v>
      </c>
      <c r="IE56" s="13">
        <v>0</v>
      </c>
      <c r="IF56" s="13">
        <v>0</v>
      </c>
      <c r="IG56" s="13">
        <v>0</v>
      </c>
      <c r="IH56" s="13">
        <v>0</v>
      </c>
      <c r="II56" s="13">
        <v>0</v>
      </c>
      <c r="IJ56" s="13">
        <v>0</v>
      </c>
      <c r="IK56" s="13">
        <v>0</v>
      </c>
      <c r="IL56" s="13">
        <v>0</v>
      </c>
      <c r="IM56" s="13">
        <v>0</v>
      </c>
      <c r="IN56" s="13">
        <v>0</v>
      </c>
      <c r="IO56" s="13">
        <v>0</v>
      </c>
      <c r="IP56" s="13">
        <v>0</v>
      </c>
      <c r="IQ56" s="13">
        <v>0</v>
      </c>
      <c r="IR56" s="13">
        <v>0</v>
      </c>
      <c r="IS56" s="13">
        <v>0</v>
      </c>
      <c r="IT56" s="13">
        <v>0</v>
      </c>
      <c r="IU56" s="13">
        <v>0</v>
      </c>
      <c r="IV56" s="13">
        <v>0</v>
      </c>
      <c r="IW56" s="13">
        <v>0</v>
      </c>
      <c r="IX56" s="13">
        <v>0</v>
      </c>
      <c r="IY56" s="13">
        <v>0</v>
      </c>
      <c r="IZ56" s="13">
        <v>0</v>
      </c>
      <c r="JA56" s="13">
        <v>0</v>
      </c>
      <c r="JB56" s="13">
        <v>0</v>
      </c>
      <c r="JC56" s="13">
        <v>0</v>
      </c>
      <c r="JD56" s="13">
        <v>0</v>
      </c>
      <c r="JE56" s="13">
        <v>0</v>
      </c>
      <c r="JF56" s="13">
        <v>0</v>
      </c>
      <c r="JG56" s="13">
        <v>0</v>
      </c>
      <c r="JH56" s="13">
        <v>0</v>
      </c>
      <c r="JI56" s="13">
        <v>0</v>
      </c>
      <c r="JJ56" s="13">
        <v>0</v>
      </c>
      <c r="JK56" s="13">
        <v>0</v>
      </c>
      <c r="JL56" s="13">
        <v>0</v>
      </c>
      <c r="JM56" s="13">
        <v>0</v>
      </c>
      <c r="JN56" s="13"/>
      <c r="JO56" s="13"/>
      <c r="JP56" s="13">
        <f t="shared" si="973"/>
        <v>619000</v>
      </c>
      <c r="JQ56" s="13">
        <f t="shared" si="974"/>
        <v>412380</v>
      </c>
      <c r="JR56" s="13">
        <f t="shared" si="975"/>
        <v>577956</v>
      </c>
      <c r="JS56" s="13">
        <f t="shared" si="976"/>
        <v>393441</v>
      </c>
      <c r="JT56" s="13">
        <f t="shared" si="977"/>
        <v>397641.17000000004</v>
      </c>
      <c r="JU56" s="13">
        <f t="shared" si="978"/>
        <v>381576.03</v>
      </c>
      <c r="JV56" s="13">
        <f t="shared" si="979"/>
        <v>350000</v>
      </c>
      <c r="JW56" s="13">
        <f t="shared" si="980"/>
        <v>304832.40000000002</v>
      </c>
      <c r="JX56" s="13">
        <f t="shared" si="981"/>
        <v>304832.40000000002</v>
      </c>
      <c r="JY56" s="13">
        <f t="shared" si="982"/>
        <v>280000</v>
      </c>
      <c r="JZ56" s="13">
        <f t="shared" si="983"/>
        <v>247756.88999999998</v>
      </c>
      <c r="KA56" s="13">
        <f t="shared" si="984"/>
        <v>247756.88999999998</v>
      </c>
      <c r="KB56" s="13">
        <f t="shared" si="985"/>
        <v>250000</v>
      </c>
      <c r="KC56" s="13">
        <f t="shared" si="986"/>
        <v>250000</v>
      </c>
      <c r="KD56" s="13">
        <f t="shared" si="987"/>
        <v>229567.14999999997</v>
      </c>
      <c r="KE56" s="13">
        <f t="shared" si="988"/>
        <v>230000</v>
      </c>
      <c r="KF56" s="13">
        <f t="shared" si="989"/>
        <v>230000</v>
      </c>
      <c r="KG56" s="13">
        <f t="shared" si="990"/>
        <v>229327.94</v>
      </c>
      <c r="KH56" s="13">
        <f t="shared" si="991"/>
        <v>250000</v>
      </c>
      <c r="KI56" s="13">
        <f t="shared" si="992"/>
        <v>250000</v>
      </c>
      <c r="KJ56" s="13">
        <f t="shared" si="993"/>
        <v>230865.85</v>
      </c>
      <c r="KK56" s="13">
        <f t="shared" si="994"/>
        <v>236000</v>
      </c>
      <c r="KL56" s="13">
        <f t="shared" si="995"/>
        <v>246000</v>
      </c>
      <c r="KM56" s="13">
        <f t="shared" si="996"/>
        <v>225246.77999999997</v>
      </c>
      <c r="KN56" s="13">
        <f t="shared" si="997"/>
        <v>240000</v>
      </c>
      <c r="KO56" s="13">
        <f t="shared" si="998"/>
        <v>240000</v>
      </c>
      <c r="KP56" s="13">
        <f t="shared" si="999"/>
        <v>0</v>
      </c>
      <c r="KQ56" s="13">
        <f t="shared" si="1000"/>
        <v>230000</v>
      </c>
      <c r="KR56" s="13">
        <f t="shared" si="1001"/>
        <v>228650</v>
      </c>
      <c r="KS56" s="13">
        <f t="shared" si="1002"/>
        <v>463651.91999999993</v>
      </c>
      <c r="KT56" s="13">
        <f t="shared" si="1003"/>
        <v>250000</v>
      </c>
      <c r="KU56" s="13">
        <f t="shared" si="1004"/>
        <v>250000</v>
      </c>
      <c r="KV56" s="13">
        <f t="shared" si="1005"/>
        <v>244280.02000000002</v>
      </c>
      <c r="KW56" s="13">
        <f t="shared" si="1006"/>
        <v>297141.18</v>
      </c>
      <c r="KX56" s="13">
        <f t="shared" si="1007"/>
        <v>297141.18</v>
      </c>
      <c r="KY56" s="13">
        <f t="shared" si="1008"/>
        <v>252996.59000000003</v>
      </c>
      <c r="KZ56" s="13">
        <f t="shared" si="1009"/>
        <v>260000</v>
      </c>
      <c r="LA56" s="13">
        <f t="shared" si="1010"/>
        <v>0</v>
      </c>
      <c r="LB56" s="13">
        <f t="shared" si="1011"/>
        <v>0</v>
      </c>
    </row>
    <row r="57" spans="1:314" x14ac:dyDescent="0.25">
      <c r="A57" s="5">
        <v>3114</v>
      </c>
      <c r="B57" s="9" t="s">
        <v>33</v>
      </c>
      <c r="C57" s="13">
        <v>0</v>
      </c>
      <c r="D57" s="13">
        <v>0</v>
      </c>
      <c r="E57" s="13">
        <v>0</v>
      </c>
      <c r="F57" s="13">
        <v>24660</v>
      </c>
      <c r="G57" s="13">
        <v>24523.25</v>
      </c>
      <c r="H57" s="13">
        <v>24523.25</v>
      </c>
      <c r="I57" s="13">
        <v>22950</v>
      </c>
      <c r="J57" s="13">
        <v>22038.38</v>
      </c>
      <c r="K57" s="13">
        <v>22038.37</v>
      </c>
      <c r="L57" s="13">
        <v>19800</v>
      </c>
      <c r="M57" s="13">
        <v>21841.67</v>
      </c>
      <c r="N57" s="13">
        <v>21841.67</v>
      </c>
      <c r="O57" s="13">
        <v>55050</v>
      </c>
      <c r="P57" s="13">
        <v>55050</v>
      </c>
      <c r="Q57" s="13">
        <v>20940.97</v>
      </c>
      <c r="R57" s="13">
        <v>21600</v>
      </c>
      <c r="S57" s="13">
        <v>290837</v>
      </c>
      <c r="T57" s="13">
        <v>19100.62</v>
      </c>
      <c r="U57" s="13">
        <v>19800</v>
      </c>
      <c r="V57" s="13">
        <v>21380</v>
      </c>
      <c r="W57" s="13">
        <v>21381.279999999999</v>
      </c>
      <c r="X57" s="13">
        <v>19800</v>
      </c>
      <c r="Y57" s="13">
        <v>19800</v>
      </c>
      <c r="Z57" s="13">
        <v>21847.57</v>
      </c>
      <c r="AA57" s="13">
        <v>24500</v>
      </c>
      <c r="AB57" s="13">
        <v>22500</v>
      </c>
      <c r="AC57" s="13">
        <v>22423.19</v>
      </c>
      <c r="AD57" s="13">
        <v>22500</v>
      </c>
      <c r="AE57" s="13">
        <v>22500</v>
      </c>
      <c r="AF57" s="13">
        <v>22460.53</v>
      </c>
      <c r="AG57" s="13">
        <v>22500</v>
      </c>
      <c r="AH57" s="13">
        <v>24243.040000000001</v>
      </c>
      <c r="AI57" s="13">
        <v>24243.03</v>
      </c>
      <c r="AJ57" s="13">
        <v>22889</v>
      </c>
      <c r="AK57" s="64">
        <v>22889</v>
      </c>
      <c r="AL57" s="70">
        <v>28610.99</v>
      </c>
      <c r="AM57" s="71">
        <v>26100</v>
      </c>
      <c r="AN57" s="71"/>
      <c r="AO57" s="71"/>
      <c r="AP57" s="71">
        <v>0</v>
      </c>
      <c r="AQ57" s="71">
        <v>0</v>
      </c>
      <c r="AR57" s="71">
        <v>0</v>
      </c>
      <c r="AS57" s="71">
        <v>115080</v>
      </c>
      <c r="AT57" s="71">
        <v>115080</v>
      </c>
      <c r="AU57" s="71">
        <v>114441.84</v>
      </c>
      <c r="AV57" s="71">
        <v>107100</v>
      </c>
      <c r="AW57" s="71">
        <v>102845.7</v>
      </c>
      <c r="AX57" s="71">
        <v>102845.73</v>
      </c>
      <c r="AY57" s="71">
        <v>92400</v>
      </c>
      <c r="AZ57" s="71">
        <v>101927.81</v>
      </c>
      <c r="BA57" s="71">
        <v>101927.8</v>
      </c>
      <c r="BB57" s="71">
        <v>102900</v>
      </c>
      <c r="BC57" s="71">
        <v>102900</v>
      </c>
      <c r="BD57" s="71">
        <v>97724.5</v>
      </c>
      <c r="BE57" s="71">
        <v>100800</v>
      </c>
      <c r="BF57" s="71">
        <v>89136</v>
      </c>
      <c r="BG57" s="71">
        <v>89136.2</v>
      </c>
      <c r="BH57" s="71">
        <v>92400</v>
      </c>
      <c r="BI57" s="71">
        <v>99800</v>
      </c>
      <c r="BJ57" s="71">
        <v>99779.33</v>
      </c>
      <c r="BK57" s="71">
        <v>92400</v>
      </c>
      <c r="BL57" s="71">
        <v>92400</v>
      </c>
      <c r="BM57" s="71">
        <v>92245.27</v>
      </c>
      <c r="BN57" s="71">
        <v>93100</v>
      </c>
      <c r="BO57" s="71">
        <v>85200</v>
      </c>
      <c r="BP57" s="71">
        <v>85208.14</v>
      </c>
      <c r="BQ57" s="71">
        <v>85500</v>
      </c>
      <c r="BR57" s="71">
        <v>85500</v>
      </c>
      <c r="BS57" s="71">
        <v>85349.99</v>
      </c>
      <c r="BT57" s="71">
        <v>102500</v>
      </c>
      <c r="BU57" s="71">
        <v>110440.49</v>
      </c>
      <c r="BV57" s="71">
        <v>110440.5</v>
      </c>
      <c r="BW57" s="71">
        <v>108721.75</v>
      </c>
      <c r="BX57" s="71">
        <v>108721.75</v>
      </c>
      <c r="BY57" s="70">
        <v>125888.34</v>
      </c>
      <c r="BZ57" s="71">
        <v>121800</v>
      </c>
      <c r="CA57" s="71"/>
      <c r="CB57" s="71"/>
      <c r="CC57" s="71">
        <v>0</v>
      </c>
      <c r="CD57" s="71">
        <v>0</v>
      </c>
      <c r="CE57" s="71">
        <v>0</v>
      </c>
      <c r="CF57" s="71">
        <v>43840</v>
      </c>
      <c r="CG57" s="71">
        <v>43596.89</v>
      </c>
      <c r="CH57" s="71">
        <v>43596.89</v>
      </c>
      <c r="CI57" s="71">
        <v>40800</v>
      </c>
      <c r="CJ57" s="71">
        <v>39179.33</v>
      </c>
      <c r="CK57" s="71">
        <v>39179.33</v>
      </c>
      <c r="CL57" s="71">
        <v>35200</v>
      </c>
      <c r="CM57" s="71">
        <v>38829.64</v>
      </c>
      <c r="CN57" s="71">
        <v>38829.64</v>
      </c>
      <c r="CO57" s="71">
        <v>39200</v>
      </c>
      <c r="CP57" s="71">
        <v>39200</v>
      </c>
      <c r="CQ57" s="71">
        <v>37228.379999999997</v>
      </c>
      <c r="CR57" s="71">
        <v>38400</v>
      </c>
      <c r="CS57" s="71">
        <v>33957</v>
      </c>
      <c r="CT57" s="71">
        <v>33956.65</v>
      </c>
      <c r="CU57" s="71">
        <v>35200</v>
      </c>
      <c r="CV57" s="71">
        <v>38000</v>
      </c>
      <c r="CW57" s="71">
        <v>38011.17</v>
      </c>
      <c r="CX57" s="71">
        <v>35200</v>
      </c>
      <c r="CY57" s="71">
        <v>35200</v>
      </c>
      <c r="CZ57" s="71">
        <v>29130.09</v>
      </c>
      <c r="DA57" s="71">
        <v>36750</v>
      </c>
      <c r="DB57" s="71">
        <v>33700</v>
      </c>
      <c r="DC57" s="71">
        <v>33634.800000000003</v>
      </c>
      <c r="DD57" s="71">
        <v>33750</v>
      </c>
      <c r="DE57" s="71">
        <v>33750</v>
      </c>
      <c r="DF57" s="71">
        <v>33690.79</v>
      </c>
      <c r="DG57" s="71">
        <v>32500</v>
      </c>
      <c r="DH57" s="71">
        <v>35017.72</v>
      </c>
      <c r="DI57" s="71">
        <v>35017.72</v>
      </c>
      <c r="DJ57" s="71">
        <v>34333.18</v>
      </c>
      <c r="DK57" s="71">
        <v>34333.18</v>
      </c>
      <c r="DL57" s="70">
        <v>42916.480000000003</v>
      </c>
      <c r="DM57" s="71">
        <v>37700</v>
      </c>
      <c r="DN57" s="71"/>
      <c r="DO57" s="71"/>
      <c r="DP57" s="71">
        <v>0</v>
      </c>
      <c r="DQ57" s="71">
        <v>0</v>
      </c>
      <c r="DR57" s="71">
        <v>0</v>
      </c>
      <c r="DS57" s="71">
        <v>2740</v>
      </c>
      <c r="DT57" s="71">
        <v>2740</v>
      </c>
      <c r="DU57" s="71">
        <v>2724.8</v>
      </c>
      <c r="DV57" s="71">
        <v>0</v>
      </c>
      <c r="DW57" s="71">
        <v>2448.6999999999998</v>
      </c>
      <c r="DX57" s="71">
        <v>2448.6999999999998</v>
      </c>
      <c r="DY57" s="71">
        <v>2200</v>
      </c>
      <c r="DZ57" s="71">
        <v>35426.85</v>
      </c>
      <c r="EA57" s="71">
        <v>2426.85</v>
      </c>
      <c r="EB57" s="71">
        <v>2450</v>
      </c>
      <c r="EC57" s="71">
        <v>2450</v>
      </c>
      <c r="ED57" s="71">
        <v>2326.77</v>
      </c>
      <c r="EE57" s="71">
        <v>2400</v>
      </c>
      <c r="EF57" s="71">
        <v>246909.29</v>
      </c>
      <c r="EG57" s="71">
        <v>2122.29</v>
      </c>
      <c r="EH57" s="71">
        <v>2200</v>
      </c>
      <c r="EI57" s="71">
        <v>2380</v>
      </c>
      <c r="EJ57" s="71">
        <v>2375.6999999999998</v>
      </c>
      <c r="EK57" s="71">
        <v>2600</v>
      </c>
      <c r="EL57" s="71">
        <v>12600</v>
      </c>
      <c r="EM57" s="71">
        <v>26702.58</v>
      </c>
      <c r="EN57" s="71">
        <v>9800</v>
      </c>
      <c r="EO57" s="71">
        <v>9000</v>
      </c>
      <c r="EP57" s="71">
        <v>8969.2800000000007</v>
      </c>
      <c r="EQ57" s="71">
        <v>9000</v>
      </c>
      <c r="ER57" s="71">
        <v>9000</v>
      </c>
      <c r="ES57" s="71">
        <v>8984.2099999999991</v>
      </c>
      <c r="ET57" s="71">
        <v>10000</v>
      </c>
      <c r="EU57" s="71">
        <v>10774.68</v>
      </c>
      <c r="EV57" s="71">
        <v>10774.68</v>
      </c>
      <c r="EW57" s="71">
        <v>34333.18</v>
      </c>
      <c r="EX57" s="71">
        <v>34333.18</v>
      </c>
      <c r="EY57" s="70">
        <v>11444.4</v>
      </c>
      <c r="EZ57" s="71">
        <v>17400</v>
      </c>
      <c r="FA57" s="71"/>
      <c r="FB57" s="71"/>
      <c r="FC57" s="71">
        <v>0</v>
      </c>
      <c r="FD57" s="71">
        <v>0</v>
      </c>
      <c r="FE57" s="71">
        <v>0</v>
      </c>
      <c r="FF57" s="71">
        <v>27400</v>
      </c>
      <c r="FG57" s="71">
        <v>27400</v>
      </c>
      <c r="FH57" s="71">
        <v>27248.05</v>
      </c>
      <c r="FI57" s="71">
        <v>0</v>
      </c>
      <c r="FJ57" s="71">
        <v>24487.08</v>
      </c>
      <c r="FK57" s="71">
        <v>24487.08</v>
      </c>
      <c r="FL57" s="71">
        <v>22000</v>
      </c>
      <c r="FM57" s="71">
        <v>24268.53</v>
      </c>
      <c r="FN57" s="71">
        <v>24268.53</v>
      </c>
      <c r="FO57" s="71">
        <v>24500</v>
      </c>
      <c r="FP57" s="71">
        <v>24500</v>
      </c>
      <c r="FQ57" s="71">
        <v>23267.74</v>
      </c>
      <c r="FR57" s="71">
        <v>24000</v>
      </c>
      <c r="FS57" s="71">
        <v>21223</v>
      </c>
      <c r="FT57" s="71">
        <v>21222.9</v>
      </c>
      <c r="FU57" s="71">
        <v>22000</v>
      </c>
      <c r="FV57" s="71">
        <v>23800</v>
      </c>
      <c r="FW57" s="71">
        <v>23756.98</v>
      </c>
      <c r="FX57" s="71">
        <v>25800</v>
      </c>
      <c r="FY57" s="71">
        <v>25800</v>
      </c>
      <c r="FZ57" s="71">
        <v>19420.060000000001</v>
      </c>
      <c r="GA57" s="71">
        <v>19600</v>
      </c>
      <c r="GB57" s="71">
        <v>17950</v>
      </c>
      <c r="GC57" s="71">
        <v>17938.55</v>
      </c>
      <c r="GD57" s="71">
        <v>18000</v>
      </c>
      <c r="GE57" s="71">
        <v>18000</v>
      </c>
      <c r="GF57" s="71">
        <v>17968.419999999998</v>
      </c>
      <c r="GG57" s="71">
        <v>22500</v>
      </c>
      <c r="GH57" s="71">
        <v>24243.040000000001</v>
      </c>
      <c r="GI57" s="71">
        <v>24243.03</v>
      </c>
      <c r="GJ57" s="71">
        <v>25800</v>
      </c>
      <c r="GK57" s="71">
        <v>25800</v>
      </c>
      <c r="GL57" s="70">
        <v>28610.99</v>
      </c>
      <c r="GM57" s="71">
        <v>23200</v>
      </c>
      <c r="GN57" s="71"/>
      <c r="GO57" s="71"/>
      <c r="GP57" s="71">
        <v>426855.24</v>
      </c>
      <c r="GQ57" s="71">
        <v>421673.43</v>
      </c>
      <c r="GR57" s="71">
        <v>421673.43</v>
      </c>
      <c r="GS57" s="71">
        <v>60280</v>
      </c>
      <c r="GT57" s="71">
        <v>60280</v>
      </c>
      <c r="GU57" s="71">
        <v>59945.74</v>
      </c>
      <c r="GV57" s="71">
        <v>0</v>
      </c>
      <c r="GW57" s="71">
        <v>53871.6</v>
      </c>
      <c r="GX57" s="71">
        <v>53871.58</v>
      </c>
      <c r="GY57" s="71">
        <v>48400</v>
      </c>
      <c r="GZ57" s="71">
        <v>53390.76</v>
      </c>
      <c r="HA57" s="71">
        <v>53390.76</v>
      </c>
      <c r="HB57" s="71">
        <v>53900</v>
      </c>
      <c r="HC57" s="71">
        <v>53900</v>
      </c>
      <c r="HD57" s="71">
        <v>51189.01</v>
      </c>
      <c r="HE57" s="71">
        <v>52800</v>
      </c>
      <c r="HF57" s="71">
        <v>46690</v>
      </c>
      <c r="HG57" s="71">
        <v>46690.38</v>
      </c>
      <c r="HH57" s="71">
        <v>48400</v>
      </c>
      <c r="HI57" s="71">
        <v>52260</v>
      </c>
      <c r="HJ57" s="71">
        <v>52265.37</v>
      </c>
      <c r="HK57" s="71">
        <v>56800</v>
      </c>
      <c r="HL57" s="71">
        <v>56800</v>
      </c>
      <c r="HM57" s="71">
        <v>53405.17</v>
      </c>
      <c r="HN57" s="71">
        <v>61250</v>
      </c>
      <c r="HO57" s="71">
        <v>56100</v>
      </c>
      <c r="HP57" s="71">
        <v>56057.99</v>
      </c>
      <c r="HQ57" s="71">
        <v>56250</v>
      </c>
      <c r="HR57" s="71">
        <v>56250</v>
      </c>
      <c r="HS57" s="71">
        <v>56151.32</v>
      </c>
      <c r="HT57" s="71">
        <v>60000</v>
      </c>
      <c r="HU57" s="71">
        <v>64648.09</v>
      </c>
      <c r="HV57" s="71">
        <v>64648.1</v>
      </c>
      <c r="HW57" s="71">
        <v>57221.97</v>
      </c>
      <c r="HX57" s="71">
        <v>57221.97</v>
      </c>
      <c r="HY57" s="70">
        <v>48638.67</v>
      </c>
      <c r="HZ57" s="66">
        <v>63800</v>
      </c>
      <c r="IA57" s="13"/>
      <c r="IB57" s="13"/>
      <c r="IC57" s="13">
        <v>0</v>
      </c>
      <c r="ID57" s="13">
        <v>0</v>
      </c>
      <c r="IE57" s="13">
        <v>0</v>
      </c>
      <c r="IF57" s="13">
        <v>0</v>
      </c>
      <c r="IG57" s="13">
        <v>0</v>
      </c>
      <c r="IH57" s="13">
        <v>0</v>
      </c>
      <c r="II57" s="13">
        <v>0</v>
      </c>
      <c r="IJ57" s="13">
        <v>0</v>
      </c>
      <c r="IK57" s="13">
        <v>0</v>
      </c>
      <c r="IL57" s="13">
        <v>0</v>
      </c>
      <c r="IM57" s="13">
        <v>0</v>
      </c>
      <c r="IN57" s="13">
        <v>0</v>
      </c>
      <c r="IO57" s="13">
        <v>0</v>
      </c>
      <c r="IP57" s="13">
        <v>0</v>
      </c>
      <c r="IQ57" s="13">
        <v>0</v>
      </c>
      <c r="IR57" s="13">
        <v>0</v>
      </c>
      <c r="IS57" s="13">
        <v>0</v>
      </c>
      <c r="IT57" s="13">
        <v>0</v>
      </c>
      <c r="IU57" s="13">
        <v>0</v>
      </c>
      <c r="IV57" s="13">
        <v>0</v>
      </c>
      <c r="IW57" s="13">
        <v>0</v>
      </c>
      <c r="IX57" s="13">
        <v>0</v>
      </c>
      <c r="IY57" s="13">
        <v>0</v>
      </c>
      <c r="IZ57" s="13">
        <v>0</v>
      </c>
      <c r="JA57" s="13">
        <v>0</v>
      </c>
      <c r="JB57" s="13">
        <v>0</v>
      </c>
      <c r="JC57" s="13">
        <v>0</v>
      </c>
      <c r="JD57" s="13">
        <v>0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/>
      <c r="JO57" s="13"/>
      <c r="JP57" s="13">
        <f t="shared" si="973"/>
        <v>426855.24</v>
      </c>
      <c r="JQ57" s="13">
        <f t="shared" si="974"/>
        <v>421673.43</v>
      </c>
      <c r="JR57" s="13">
        <f t="shared" si="975"/>
        <v>421673.43</v>
      </c>
      <c r="JS57" s="13">
        <f t="shared" si="976"/>
        <v>274000</v>
      </c>
      <c r="JT57" s="13">
        <f t="shared" si="977"/>
        <v>273620.14</v>
      </c>
      <c r="JU57" s="13">
        <f t="shared" si="978"/>
        <v>272480.56999999995</v>
      </c>
      <c r="JV57" s="13">
        <f t="shared" si="979"/>
        <v>170850</v>
      </c>
      <c r="JW57" s="13">
        <f t="shared" si="980"/>
        <v>244870.79</v>
      </c>
      <c r="JX57" s="13">
        <f t="shared" si="981"/>
        <v>244870.79000000004</v>
      </c>
      <c r="JY57" s="13">
        <f t="shared" si="982"/>
        <v>220000</v>
      </c>
      <c r="JZ57" s="13">
        <f t="shared" si="983"/>
        <v>275685.26</v>
      </c>
      <c r="KA57" s="13">
        <f t="shared" si="984"/>
        <v>242685.25</v>
      </c>
      <c r="KB57" s="13">
        <f t="shared" si="985"/>
        <v>278000</v>
      </c>
      <c r="KC57" s="13">
        <f t="shared" si="986"/>
        <v>278000</v>
      </c>
      <c r="KD57" s="13">
        <f t="shared" si="987"/>
        <v>232677.37</v>
      </c>
      <c r="KE57" s="13">
        <f t="shared" si="988"/>
        <v>240000</v>
      </c>
      <c r="KF57" s="13">
        <f t="shared" si="989"/>
        <v>728752.29</v>
      </c>
      <c r="KG57" s="13">
        <f t="shared" si="990"/>
        <v>212229.04</v>
      </c>
      <c r="KH57" s="13">
        <f t="shared" si="991"/>
        <v>220000</v>
      </c>
      <c r="KI57" s="13">
        <f t="shared" si="992"/>
        <v>237620</v>
      </c>
      <c r="KJ57" s="13">
        <f t="shared" si="993"/>
        <v>237569.83000000002</v>
      </c>
      <c r="KK57" s="13">
        <f t="shared" si="994"/>
        <v>232600</v>
      </c>
      <c r="KL57" s="13">
        <f t="shared" si="995"/>
        <v>242600</v>
      </c>
      <c r="KM57" s="13">
        <f t="shared" si="996"/>
        <v>242750.74</v>
      </c>
      <c r="KN57" s="13">
        <f t="shared" si="997"/>
        <v>245000</v>
      </c>
      <c r="KO57" s="13">
        <f t="shared" si="998"/>
        <v>224450</v>
      </c>
      <c r="KP57" s="13">
        <f t="shared" si="999"/>
        <v>224231.94999999998</v>
      </c>
      <c r="KQ57" s="13">
        <f t="shared" si="1000"/>
        <v>225000</v>
      </c>
      <c r="KR57" s="13">
        <f t="shared" si="1001"/>
        <v>225000</v>
      </c>
      <c r="KS57" s="13">
        <f t="shared" si="1002"/>
        <v>224605.26</v>
      </c>
      <c r="KT57" s="13">
        <f t="shared" si="1003"/>
        <v>250000</v>
      </c>
      <c r="KU57" s="13">
        <f t="shared" si="1004"/>
        <v>269367.06</v>
      </c>
      <c r="KV57" s="13">
        <f t="shared" si="1005"/>
        <v>269367.06</v>
      </c>
      <c r="KW57" s="13">
        <f t="shared" si="1006"/>
        <v>283299.07999999996</v>
      </c>
      <c r="KX57" s="13">
        <f t="shared" si="1007"/>
        <v>283299.07999999996</v>
      </c>
      <c r="KY57" s="13">
        <f t="shared" si="1008"/>
        <v>286109.87</v>
      </c>
      <c r="KZ57" s="13">
        <f t="shared" si="1009"/>
        <v>290000</v>
      </c>
      <c r="LA57" s="13">
        <f t="shared" si="1010"/>
        <v>0</v>
      </c>
      <c r="LB57" s="13">
        <f t="shared" si="1011"/>
        <v>0</v>
      </c>
    </row>
    <row r="58" spans="1:314" ht="30" x14ac:dyDescent="0.25">
      <c r="A58" s="5">
        <v>3116</v>
      </c>
      <c r="B58" s="9" t="s">
        <v>34</v>
      </c>
      <c r="C58" s="13">
        <v>682000</v>
      </c>
      <c r="D58" s="13">
        <v>0</v>
      </c>
      <c r="E58" s="13">
        <v>57326.5</v>
      </c>
      <c r="F58" s="13">
        <v>30700</v>
      </c>
      <c r="G58" s="13">
        <v>36107.82</v>
      </c>
      <c r="H58" s="13">
        <v>36107.82</v>
      </c>
      <c r="I58" s="13">
        <v>73300</v>
      </c>
      <c r="J58" s="13">
        <v>40267.86</v>
      </c>
      <c r="K58" s="13">
        <v>57465.81</v>
      </c>
      <c r="L58" s="13">
        <v>67900</v>
      </c>
      <c r="M58" s="13">
        <v>364632.3</v>
      </c>
      <c r="N58" s="13">
        <v>45592.15</v>
      </c>
      <c r="O58" s="13">
        <v>495172</v>
      </c>
      <c r="P58" s="13">
        <v>609581.5</v>
      </c>
      <c r="Q58" s="13">
        <f>1593.63+113631.73</f>
        <v>115225.36</v>
      </c>
      <c r="R58" s="13">
        <v>306936</v>
      </c>
      <c r="S58" s="13">
        <v>27020.26</v>
      </c>
      <c r="T58" s="13">
        <v>281906.76</v>
      </c>
      <c r="U58" s="13">
        <v>145200</v>
      </c>
      <c r="V58" s="13">
        <v>1145200</v>
      </c>
      <c r="W58" s="13">
        <v>1054131.52</v>
      </c>
      <c r="X58" s="13">
        <v>350600</v>
      </c>
      <c r="Y58" s="13">
        <v>816600</v>
      </c>
      <c r="Z58" s="13">
        <v>262680.83</v>
      </c>
      <c r="AA58" s="13">
        <v>34000</v>
      </c>
      <c r="AB58" s="13">
        <v>185000</v>
      </c>
      <c r="AC58" s="13">
        <v>198621.75</v>
      </c>
      <c r="AD58" s="13">
        <v>77500</v>
      </c>
      <c r="AE58" s="13">
        <v>177500</v>
      </c>
      <c r="AF58" s="13">
        <v>276717.71999999997</v>
      </c>
      <c r="AG58" s="13">
        <v>56100</v>
      </c>
      <c r="AH58" s="13">
        <v>56100</v>
      </c>
      <c r="AI58" s="13">
        <v>307893.84000000003</v>
      </c>
      <c r="AJ58" s="13">
        <v>48860</v>
      </c>
      <c r="AK58" s="64">
        <v>108860</v>
      </c>
      <c r="AL58" s="70">
        <v>113479.52</v>
      </c>
      <c r="AM58" s="71">
        <v>53300</v>
      </c>
      <c r="AN58" s="71"/>
      <c r="AO58" s="71"/>
      <c r="AP58" s="71">
        <v>0</v>
      </c>
      <c r="AQ58" s="71">
        <v>0</v>
      </c>
      <c r="AR58" s="71">
        <v>0</v>
      </c>
      <c r="AS58" s="71">
        <v>143010</v>
      </c>
      <c r="AT58" s="71">
        <v>168503.16</v>
      </c>
      <c r="AU58" s="71">
        <v>168503.16</v>
      </c>
      <c r="AV58" s="71">
        <v>155400</v>
      </c>
      <c r="AW58" s="71">
        <v>148097.88</v>
      </c>
      <c r="AX58" s="71">
        <v>148097.88</v>
      </c>
      <c r="AY58" s="71">
        <v>130200</v>
      </c>
      <c r="AZ58" s="71">
        <v>180643.26</v>
      </c>
      <c r="BA58" s="71">
        <v>132506.22</v>
      </c>
      <c r="BB58" s="71">
        <v>134400</v>
      </c>
      <c r="BC58" s="71">
        <v>134400</v>
      </c>
      <c r="BD58" s="71">
        <v>117269.46</v>
      </c>
      <c r="BE58" s="71">
        <v>117600</v>
      </c>
      <c r="BF58" s="71">
        <v>114708</v>
      </c>
      <c r="BG58" s="71">
        <v>114707.88</v>
      </c>
      <c r="BH58" s="71">
        <v>117600</v>
      </c>
      <c r="BI58" s="71">
        <v>117600</v>
      </c>
      <c r="BJ58" s="71">
        <v>117600.42</v>
      </c>
      <c r="BK58" s="71">
        <v>124200</v>
      </c>
      <c r="BL58" s="71">
        <v>124200</v>
      </c>
      <c r="BM58" s="71">
        <v>107594.32</v>
      </c>
      <c r="BN58" s="71">
        <v>110200</v>
      </c>
      <c r="BO58" s="71">
        <v>110200</v>
      </c>
      <c r="BP58" s="71">
        <v>104210.44</v>
      </c>
      <c r="BQ58" s="71">
        <v>104500</v>
      </c>
      <c r="BR58" s="71">
        <v>104500</v>
      </c>
      <c r="BS58" s="71">
        <v>104799.44</v>
      </c>
      <c r="BT58" s="71">
        <v>118900</v>
      </c>
      <c r="BU58" s="71">
        <v>139251.17000000001</v>
      </c>
      <c r="BV58" s="71">
        <v>139251.18</v>
      </c>
      <c r="BW58" s="71">
        <v>137083.95000000001</v>
      </c>
      <c r="BX58" s="71">
        <v>137083.95000000001</v>
      </c>
      <c r="BY58" s="70">
        <v>158728.68</v>
      </c>
      <c r="BZ58" s="71">
        <v>155400</v>
      </c>
      <c r="CA58" s="71"/>
      <c r="CB58" s="71"/>
      <c r="CC58" s="71">
        <v>0</v>
      </c>
      <c r="CD58" s="71">
        <v>0</v>
      </c>
      <c r="CE58" s="71">
        <v>0</v>
      </c>
      <c r="CF58" s="71">
        <v>54480</v>
      </c>
      <c r="CG58" s="71">
        <v>64191.68</v>
      </c>
      <c r="CH58" s="71">
        <v>64191.68</v>
      </c>
      <c r="CI58" s="71">
        <v>59200</v>
      </c>
      <c r="CJ58" s="71">
        <v>56418.239999999998</v>
      </c>
      <c r="CK58" s="71">
        <v>56418.239999999998</v>
      </c>
      <c r="CL58" s="71">
        <v>49600</v>
      </c>
      <c r="CM58" s="71">
        <v>68816.479999999996</v>
      </c>
      <c r="CN58" s="71">
        <v>50478.559999999998</v>
      </c>
      <c r="CO58" s="71">
        <v>51200</v>
      </c>
      <c r="CP58" s="71">
        <v>51200</v>
      </c>
      <c r="CQ58" s="71">
        <v>44674.080000000002</v>
      </c>
      <c r="CR58" s="71">
        <v>44800</v>
      </c>
      <c r="CS58" s="71">
        <v>43698</v>
      </c>
      <c r="CT58" s="71">
        <v>43698.239999999998</v>
      </c>
      <c r="CU58" s="71">
        <v>44800</v>
      </c>
      <c r="CV58" s="71">
        <v>44800</v>
      </c>
      <c r="CW58" s="71">
        <v>44800.160000000003</v>
      </c>
      <c r="CX58" s="71">
        <v>47300</v>
      </c>
      <c r="CY58" s="71">
        <v>47300</v>
      </c>
      <c r="CZ58" s="71">
        <v>33977.160000000003</v>
      </c>
      <c r="DA58" s="71">
        <v>43500</v>
      </c>
      <c r="DB58" s="71">
        <v>41500</v>
      </c>
      <c r="DC58" s="71">
        <v>41135.699999999997</v>
      </c>
      <c r="DD58" s="71">
        <v>41250</v>
      </c>
      <c r="DE58" s="71">
        <v>41250</v>
      </c>
      <c r="DF58" s="71">
        <v>41368.199999999997</v>
      </c>
      <c r="DG58" s="71">
        <v>37700</v>
      </c>
      <c r="DH58" s="71">
        <v>44152.81</v>
      </c>
      <c r="DI58" s="71">
        <v>44152.82</v>
      </c>
      <c r="DJ58" s="71">
        <v>43289.67</v>
      </c>
      <c r="DK58" s="71">
        <v>43289.67</v>
      </c>
      <c r="DL58" s="70">
        <v>54112.06</v>
      </c>
      <c r="DM58" s="71">
        <v>48100</v>
      </c>
      <c r="DN58" s="71"/>
      <c r="DO58" s="71"/>
      <c r="DP58" s="71">
        <v>0</v>
      </c>
      <c r="DQ58" s="71">
        <v>0</v>
      </c>
      <c r="DR58" s="71">
        <v>0</v>
      </c>
      <c r="DS58" s="71">
        <v>3405</v>
      </c>
      <c r="DT58" s="71">
        <v>32000</v>
      </c>
      <c r="DU58" s="71">
        <v>88628.98</v>
      </c>
      <c r="DV58" s="71">
        <v>141361.70000000001</v>
      </c>
      <c r="DW58" s="71">
        <v>57007.24</v>
      </c>
      <c r="DX58" s="71">
        <v>77748.179999999993</v>
      </c>
      <c r="DY58" s="71">
        <v>77712</v>
      </c>
      <c r="DZ58" s="71">
        <v>257824.03</v>
      </c>
      <c r="EA58" s="71">
        <v>25581.360000000001</v>
      </c>
      <c r="EB58" s="71">
        <v>122155</v>
      </c>
      <c r="EC58" s="71">
        <v>122155</v>
      </c>
      <c r="ED58" s="71">
        <f>12434.99+119873.94</f>
        <v>132308.93</v>
      </c>
      <c r="EE58" s="71">
        <v>247587</v>
      </c>
      <c r="EF58" s="71">
        <v>757955</v>
      </c>
      <c r="EG58" s="71">
        <v>364171.25</v>
      </c>
      <c r="EH58" s="71">
        <v>2800</v>
      </c>
      <c r="EI58" s="71">
        <v>178816.56</v>
      </c>
      <c r="EJ58" s="71">
        <v>179416.57</v>
      </c>
      <c r="EK58" s="71">
        <v>196000</v>
      </c>
      <c r="EL58" s="71">
        <v>196000</v>
      </c>
      <c r="EM58" s="71">
        <v>249851.99</v>
      </c>
      <c r="EN58" s="71">
        <v>170000</v>
      </c>
      <c r="EO58" s="71">
        <v>425000</v>
      </c>
      <c r="EP58" s="71">
        <v>256332.12</v>
      </c>
      <c r="EQ58" s="71">
        <v>41000</v>
      </c>
      <c r="ER58" s="71">
        <v>63300</v>
      </c>
      <c r="ES58" s="71">
        <v>114160.07</v>
      </c>
      <c r="ET58" s="71">
        <v>383600</v>
      </c>
      <c r="EU58" s="71">
        <v>383600</v>
      </c>
      <c r="EV58" s="71">
        <v>181066.44</v>
      </c>
      <c r="EW58" s="71">
        <v>415289.67</v>
      </c>
      <c r="EX58" s="71">
        <v>415289.67</v>
      </c>
      <c r="EY58" s="70">
        <v>441869.23</v>
      </c>
      <c r="EZ58" s="71">
        <v>22200</v>
      </c>
      <c r="FA58" s="71"/>
      <c r="FB58" s="71"/>
      <c r="FC58" s="71">
        <v>0</v>
      </c>
      <c r="FD58" s="71">
        <v>0</v>
      </c>
      <c r="FE58" s="71">
        <v>0</v>
      </c>
      <c r="FF58" s="71">
        <v>34050</v>
      </c>
      <c r="FG58" s="71">
        <v>40119.800000000003</v>
      </c>
      <c r="FH58" s="71">
        <v>40119.800000000003</v>
      </c>
      <c r="FI58" s="71">
        <v>37000</v>
      </c>
      <c r="FJ58" s="71">
        <v>35261.4</v>
      </c>
      <c r="FK58" s="71">
        <v>35261.4</v>
      </c>
      <c r="FL58" s="71">
        <v>31000</v>
      </c>
      <c r="FM58" s="71">
        <v>43010.3</v>
      </c>
      <c r="FN58" s="71">
        <v>31549.1</v>
      </c>
      <c r="FO58" s="71">
        <v>32000</v>
      </c>
      <c r="FP58" s="71">
        <v>32000</v>
      </c>
      <c r="FQ58" s="71">
        <v>27921.3</v>
      </c>
      <c r="FR58" s="71">
        <v>28000</v>
      </c>
      <c r="FS58" s="71">
        <v>27311</v>
      </c>
      <c r="FT58" s="71">
        <v>27311.4</v>
      </c>
      <c r="FU58" s="71">
        <v>28000</v>
      </c>
      <c r="FV58" s="71">
        <v>28000</v>
      </c>
      <c r="FW58" s="71">
        <v>28000.1</v>
      </c>
      <c r="FX58" s="71">
        <v>29500</v>
      </c>
      <c r="FY58" s="71">
        <v>29500</v>
      </c>
      <c r="FZ58" s="71">
        <v>22651.439999999999</v>
      </c>
      <c r="GA58" s="71">
        <v>23200</v>
      </c>
      <c r="GB58" s="71">
        <v>21950</v>
      </c>
      <c r="GC58" s="71">
        <v>21939.040000000001</v>
      </c>
      <c r="GD58" s="71">
        <v>22000</v>
      </c>
      <c r="GE58" s="71">
        <v>22000</v>
      </c>
      <c r="GF58" s="71">
        <v>22063.040000000001</v>
      </c>
      <c r="GG58" s="71">
        <v>26100</v>
      </c>
      <c r="GH58" s="71">
        <v>30567.33</v>
      </c>
      <c r="GI58" s="71">
        <v>30567.34</v>
      </c>
      <c r="GJ58" s="71">
        <v>32467</v>
      </c>
      <c r="GK58" s="71">
        <v>32467</v>
      </c>
      <c r="GL58" s="70">
        <v>36074.699999999997</v>
      </c>
      <c r="GM58" s="71">
        <v>29600</v>
      </c>
      <c r="GN58" s="71"/>
      <c r="GO58" s="71"/>
      <c r="GP58" s="71">
        <v>0</v>
      </c>
      <c r="GQ58" s="71">
        <v>522875</v>
      </c>
      <c r="GR58" s="71">
        <v>522875</v>
      </c>
      <c r="GS58" s="71">
        <v>74910</v>
      </c>
      <c r="GT58" s="71">
        <v>88263.56</v>
      </c>
      <c r="GU58" s="71">
        <v>88263.56</v>
      </c>
      <c r="GV58" s="71">
        <v>81400</v>
      </c>
      <c r="GW58" s="71">
        <v>77575.08</v>
      </c>
      <c r="GX58" s="71">
        <v>77575.08</v>
      </c>
      <c r="GY58" s="71">
        <v>68200</v>
      </c>
      <c r="GZ58" s="71">
        <v>94622.66</v>
      </c>
      <c r="HA58" s="71">
        <v>69408</v>
      </c>
      <c r="HB58" s="71">
        <v>70400</v>
      </c>
      <c r="HC58" s="71">
        <v>70400</v>
      </c>
      <c r="HD58" s="71">
        <v>61426.84</v>
      </c>
      <c r="HE58" s="71">
        <v>61600</v>
      </c>
      <c r="HF58" s="71">
        <v>60085</v>
      </c>
      <c r="HG58" s="71">
        <v>60085.08</v>
      </c>
      <c r="HH58" s="71">
        <v>61600</v>
      </c>
      <c r="HI58" s="71">
        <v>61600</v>
      </c>
      <c r="HJ58" s="71">
        <v>61600.2</v>
      </c>
      <c r="HK58" s="71">
        <v>65050</v>
      </c>
      <c r="HL58" s="71">
        <v>65050</v>
      </c>
      <c r="HM58" s="71">
        <v>62291.46</v>
      </c>
      <c r="HN58" s="71">
        <v>72500</v>
      </c>
      <c r="HO58" s="71">
        <v>68600</v>
      </c>
      <c r="HP58" s="71">
        <v>68559.5</v>
      </c>
      <c r="HQ58" s="71">
        <v>68750</v>
      </c>
      <c r="HR58" s="71">
        <v>68750</v>
      </c>
      <c r="HS58" s="71">
        <v>68947</v>
      </c>
      <c r="HT58" s="71">
        <v>69600</v>
      </c>
      <c r="HU58" s="71">
        <v>81512.88</v>
      </c>
      <c r="HV58" s="71">
        <v>81512.84</v>
      </c>
      <c r="HW58" s="71">
        <v>72149.45</v>
      </c>
      <c r="HX58" s="71">
        <v>72149.45</v>
      </c>
      <c r="HY58" s="70">
        <v>61326.98</v>
      </c>
      <c r="HZ58" s="66">
        <v>81400</v>
      </c>
      <c r="IA58" s="13"/>
      <c r="IB58" s="13"/>
      <c r="IC58" s="13">
        <v>0</v>
      </c>
      <c r="ID58" s="13">
        <v>0</v>
      </c>
      <c r="IE58" s="13">
        <v>0</v>
      </c>
      <c r="IF58" s="13">
        <v>0</v>
      </c>
      <c r="IG58" s="13">
        <v>0</v>
      </c>
      <c r="IH58" s="13">
        <v>0</v>
      </c>
      <c r="II58" s="13">
        <v>0</v>
      </c>
      <c r="IJ58" s="13">
        <v>0</v>
      </c>
      <c r="IK58" s="13">
        <v>0</v>
      </c>
      <c r="IL58" s="13">
        <v>0</v>
      </c>
      <c r="IM58" s="13">
        <v>0</v>
      </c>
      <c r="IN58" s="13">
        <v>0</v>
      </c>
      <c r="IO58" s="13">
        <v>0</v>
      </c>
      <c r="IP58" s="13">
        <v>0</v>
      </c>
      <c r="IQ58" s="13">
        <v>0</v>
      </c>
      <c r="IR58" s="13">
        <v>0</v>
      </c>
      <c r="IS58" s="13">
        <v>0</v>
      </c>
      <c r="IT58" s="13">
        <v>0</v>
      </c>
      <c r="IU58" s="13">
        <v>0</v>
      </c>
      <c r="IV58" s="13">
        <v>312</v>
      </c>
      <c r="IW58" s="13">
        <v>312</v>
      </c>
      <c r="IX58" s="13">
        <v>0</v>
      </c>
      <c r="IY58" s="13">
        <v>0</v>
      </c>
      <c r="IZ58" s="13">
        <v>78.540000000000006</v>
      </c>
      <c r="JA58" s="13">
        <v>0</v>
      </c>
      <c r="JB58" s="13">
        <v>0</v>
      </c>
      <c r="JC58" s="13">
        <v>0</v>
      </c>
      <c r="JD58" s="13">
        <v>0</v>
      </c>
      <c r="JE58" s="13">
        <v>0</v>
      </c>
      <c r="JF58" s="13">
        <v>0</v>
      </c>
      <c r="JG58" s="13">
        <v>0</v>
      </c>
      <c r="JH58" s="13">
        <v>0</v>
      </c>
      <c r="JI58" s="13">
        <v>0</v>
      </c>
      <c r="JJ58" s="13">
        <v>0</v>
      </c>
      <c r="JK58" s="13">
        <v>0</v>
      </c>
      <c r="JL58" s="13">
        <v>0</v>
      </c>
      <c r="JM58" s="13">
        <v>0</v>
      </c>
      <c r="JN58" s="13"/>
      <c r="JO58" s="13"/>
      <c r="JP58" s="13">
        <f t="shared" si="973"/>
        <v>682000</v>
      </c>
      <c r="JQ58" s="13">
        <f t="shared" si="974"/>
        <v>522875</v>
      </c>
      <c r="JR58" s="13">
        <f t="shared" si="975"/>
        <v>580201.5</v>
      </c>
      <c r="JS58" s="13">
        <f t="shared" si="976"/>
        <v>340555</v>
      </c>
      <c r="JT58" s="13">
        <f t="shared" si="977"/>
        <v>429186.02</v>
      </c>
      <c r="JU58" s="13">
        <f t="shared" si="978"/>
        <v>485815</v>
      </c>
      <c r="JV58" s="13">
        <f t="shared" si="979"/>
        <v>547661.69999999995</v>
      </c>
      <c r="JW58" s="13">
        <f t="shared" si="980"/>
        <v>414627.70000000007</v>
      </c>
      <c r="JX58" s="13">
        <f t="shared" si="981"/>
        <v>452566.59</v>
      </c>
      <c r="JY58" s="13">
        <f t="shared" si="982"/>
        <v>424612</v>
      </c>
      <c r="JZ58" s="13">
        <f t="shared" si="983"/>
        <v>1009549.0300000001</v>
      </c>
      <c r="KA58" s="13">
        <f t="shared" si="984"/>
        <v>355115.38999999996</v>
      </c>
      <c r="KB58" s="13">
        <f t="shared" si="985"/>
        <v>905327</v>
      </c>
      <c r="KC58" s="13">
        <f t="shared" si="986"/>
        <v>1019736.5</v>
      </c>
      <c r="KD58" s="13">
        <f t="shared" si="987"/>
        <v>498825.97</v>
      </c>
      <c r="KE58" s="13">
        <f t="shared" si="988"/>
        <v>806523</v>
      </c>
      <c r="KF58" s="13">
        <f t="shared" si="989"/>
        <v>1030777.26</v>
      </c>
      <c r="KG58" s="13">
        <f t="shared" si="990"/>
        <v>891880.61</v>
      </c>
      <c r="KH58" s="13">
        <f t="shared" si="991"/>
        <v>400000</v>
      </c>
      <c r="KI58" s="13">
        <f t="shared" si="992"/>
        <v>1576328.56</v>
      </c>
      <c r="KJ58" s="13">
        <f t="shared" si="993"/>
        <v>1485860.97</v>
      </c>
      <c r="KK58" s="13">
        <f t="shared" si="994"/>
        <v>812650</v>
      </c>
      <c r="KL58" s="13">
        <f t="shared" si="995"/>
        <v>1278650</v>
      </c>
      <c r="KM58" s="13">
        <f t="shared" si="996"/>
        <v>739125.74</v>
      </c>
      <c r="KN58" s="13">
        <f t="shared" si="997"/>
        <v>453400</v>
      </c>
      <c r="KO58" s="13">
        <f t="shared" si="998"/>
        <v>852250</v>
      </c>
      <c r="KP58" s="13">
        <f t="shared" si="999"/>
        <v>690798.55</v>
      </c>
      <c r="KQ58" s="13">
        <f t="shared" si="1000"/>
        <v>355000</v>
      </c>
      <c r="KR58" s="13">
        <f t="shared" si="1001"/>
        <v>477300</v>
      </c>
      <c r="KS58" s="13">
        <f t="shared" si="1002"/>
        <v>628055.47</v>
      </c>
      <c r="KT58" s="13">
        <f t="shared" si="1003"/>
        <v>692000</v>
      </c>
      <c r="KU58" s="13">
        <f t="shared" si="1004"/>
        <v>735184.19</v>
      </c>
      <c r="KV58" s="13">
        <f t="shared" si="1005"/>
        <v>784444.46</v>
      </c>
      <c r="KW58" s="13">
        <f t="shared" si="1006"/>
        <v>749139.74</v>
      </c>
      <c r="KX58" s="13">
        <f t="shared" si="1007"/>
        <v>809139.74</v>
      </c>
      <c r="KY58" s="13">
        <f t="shared" si="1008"/>
        <v>865591.16999999993</v>
      </c>
      <c r="KZ58" s="13">
        <f t="shared" si="1009"/>
        <v>390000</v>
      </c>
      <c r="LA58" s="13">
        <f t="shared" si="1010"/>
        <v>0</v>
      </c>
      <c r="LB58" s="13">
        <f t="shared" si="1011"/>
        <v>0</v>
      </c>
    </row>
    <row r="59" spans="1:314" x14ac:dyDescent="0.25">
      <c r="A59" s="5">
        <v>3125</v>
      </c>
      <c r="B59" s="9" t="s">
        <v>411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50000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59500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7500</v>
      </c>
      <c r="AJ59" s="13">
        <v>18339</v>
      </c>
      <c r="AK59" s="64">
        <v>18339</v>
      </c>
      <c r="AL59" s="70">
        <v>0</v>
      </c>
      <c r="AM59" s="71">
        <v>0</v>
      </c>
      <c r="AN59" s="71"/>
      <c r="AO59" s="71"/>
      <c r="AP59" s="71">
        <v>0</v>
      </c>
      <c r="AQ59" s="71">
        <v>0</v>
      </c>
      <c r="AR59" s="71">
        <v>0</v>
      </c>
      <c r="AS59" s="71">
        <v>0</v>
      </c>
      <c r="AT59" s="71">
        <v>0</v>
      </c>
      <c r="AU59" s="71">
        <v>0</v>
      </c>
      <c r="AV59" s="71">
        <v>0</v>
      </c>
      <c r="AW59" s="71">
        <v>0</v>
      </c>
      <c r="AX59" s="71">
        <v>0</v>
      </c>
      <c r="AY59" s="71">
        <v>0</v>
      </c>
      <c r="AZ59" s="71">
        <v>0</v>
      </c>
      <c r="BA59" s="71">
        <v>0</v>
      </c>
      <c r="BB59" s="71">
        <v>0</v>
      </c>
      <c r="BC59" s="71">
        <v>0</v>
      </c>
      <c r="BD59" s="71">
        <v>0</v>
      </c>
      <c r="BE59" s="71">
        <v>0</v>
      </c>
      <c r="BF59" s="71">
        <v>0</v>
      </c>
      <c r="BG59" s="71">
        <v>0</v>
      </c>
      <c r="BH59" s="71">
        <v>0</v>
      </c>
      <c r="BI59" s="71">
        <v>0</v>
      </c>
      <c r="BJ59" s="71">
        <f t="shared" ref="BJ59" si="1012">BI59</f>
        <v>0</v>
      </c>
      <c r="BK59" s="71">
        <f>BI59</f>
        <v>0</v>
      </c>
      <c r="BL59" s="71">
        <f>BJ59</f>
        <v>0</v>
      </c>
      <c r="BM59" s="71">
        <v>0</v>
      </c>
      <c r="BN59" s="71">
        <v>0</v>
      </c>
      <c r="BO59" s="71">
        <v>0</v>
      </c>
      <c r="BP59" s="71">
        <v>0</v>
      </c>
      <c r="BQ59" s="71">
        <v>0</v>
      </c>
      <c r="BR59" s="71">
        <v>0</v>
      </c>
      <c r="BS59" s="71">
        <v>0</v>
      </c>
      <c r="BT59" s="71">
        <v>0</v>
      </c>
      <c r="BU59" s="71">
        <v>0</v>
      </c>
      <c r="BV59" s="71">
        <v>0</v>
      </c>
      <c r="BW59" s="71">
        <v>0</v>
      </c>
      <c r="BX59" s="71">
        <v>0</v>
      </c>
      <c r="BY59" s="70">
        <v>0</v>
      </c>
      <c r="BZ59" s="71">
        <v>0</v>
      </c>
      <c r="CA59" s="71"/>
      <c r="CB59" s="71"/>
      <c r="CC59" s="71">
        <v>0</v>
      </c>
      <c r="CD59" s="71">
        <v>0</v>
      </c>
      <c r="CE59" s="71">
        <v>0</v>
      </c>
      <c r="CF59" s="71">
        <v>0</v>
      </c>
      <c r="CG59" s="71">
        <v>0</v>
      </c>
      <c r="CH59" s="71">
        <v>0</v>
      </c>
      <c r="CI59" s="71">
        <v>0</v>
      </c>
      <c r="CJ59" s="71">
        <v>0</v>
      </c>
      <c r="CK59" s="71">
        <v>0</v>
      </c>
      <c r="CL59" s="71">
        <v>0</v>
      </c>
      <c r="CM59" s="71">
        <v>0</v>
      </c>
      <c r="CN59" s="71">
        <v>0</v>
      </c>
      <c r="CO59" s="71">
        <v>0</v>
      </c>
      <c r="CP59" s="71">
        <v>0</v>
      </c>
      <c r="CQ59" s="71">
        <v>0</v>
      </c>
      <c r="CR59" s="71">
        <v>0</v>
      </c>
      <c r="CS59" s="71">
        <v>0</v>
      </c>
      <c r="CT59" s="71">
        <v>0</v>
      </c>
      <c r="CU59" s="71">
        <v>0</v>
      </c>
      <c r="CV59" s="71">
        <v>0</v>
      </c>
      <c r="CW59" s="71">
        <f t="shared" ref="CW59" si="1013">CV59</f>
        <v>0</v>
      </c>
      <c r="CX59" s="71">
        <f>CV59</f>
        <v>0</v>
      </c>
      <c r="CY59" s="71">
        <f>CW59</f>
        <v>0</v>
      </c>
      <c r="CZ59" s="71">
        <v>0</v>
      </c>
      <c r="DA59" s="71">
        <v>0</v>
      </c>
      <c r="DB59" s="71">
        <v>0</v>
      </c>
      <c r="DC59" s="71">
        <v>0</v>
      </c>
      <c r="DD59" s="71">
        <v>0</v>
      </c>
      <c r="DE59" s="71">
        <v>0</v>
      </c>
      <c r="DF59" s="71">
        <v>0</v>
      </c>
      <c r="DG59" s="71">
        <v>0</v>
      </c>
      <c r="DH59" s="71">
        <v>0</v>
      </c>
      <c r="DI59" s="71">
        <v>0</v>
      </c>
      <c r="DJ59" s="71">
        <v>0</v>
      </c>
      <c r="DK59" s="71">
        <v>0</v>
      </c>
      <c r="DL59" s="70">
        <v>0</v>
      </c>
      <c r="DM59" s="71">
        <v>0</v>
      </c>
      <c r="DN59" s="71"/>
      <c r="DO59" s="71"/>
      <c r="DP59" s="71">
        <v>0</v>
      </c>
      <c r="DQ59" s="71">
        <v>0</v>
      </c>
      <c r="DR59" s="71">
        <v>0</v>
      </c>
      <c r="DS59" s="71">
        <v>0</v>
      </c>
      <c r="DT59" s="71">
        <v>0</v>
      </c>
      <c r="DU59" s="71">
        <v>0</v>
      </c>
      <c r="DV59" s="71">
        <v>0</v>
      </c>
      <c r="DW59" s="71">
        <v>0</v>
      </c>
      <c r="DX59" s="71">
        <v>0</v>
      </c>
      <c r="DY59" s="71">
        <v>0</v>
      </c>
      <c r="DZ59" s="71">
        <v>0</v>
      </c>
      <c r="EA59" s="71">
        <v>0</v>
      </c>
      <c r="EB59" s="71">
        <v>0</v>
      </c>
      <c r="EC59" s="71">
        <v>0</v>
      </c>
      <c r="ED59" s="71">
        <v>0</v>
      </c>
      <c r="EE59" s="71">
        <v>0</v>
      </c>
      <c r="EF59" s="71">
        <v>0</v>
      </c>
      <c r="EG59" s="71">
        <v>0</v>
      </c>
      <c r="EH59" s="71">
        <v>0</v>
      </c>
      <c r="EI59" s="71">
        <v>0</v>
      </c>
      <c r="EJ59" s="71">
        <v>0</v>
      </c>
      <c r="EK59" s="71">
        <v>0</v>
      </c>
      <c r="EL59" s="71">
        <v>0</v>
      </c>
      <c r="EM59" s="71">
        <v>50000</v>
      </c>
      <c r="EN59" s="71">
        <v>0</v>
      </c>
      <c r="EO59" s="71">
        <v>0</v>
      </c>
      <c r="EP59" s="71">
        <v>59500</v>
      </c>
      <c r="EQ59" s="71">
        <v>0</v>
      </c>
      <c r="ER59" s="71">
        <v>0</v>
      </c>
      <c r="ES59" s="71">
        <v>10000</v>
      </c>
      <c r="ET59" s="71">
        <v>0</v>
      </c>
      <c r="EU59" s="71">
        <v>0</v>
      </c>
      <c r="EV59" s="71">
        <v>0</v>
      </c>
      <c r="EW59" s="71">
        <v>0</v>
      </c>
      <c r="EX59" s="71">
        <v>0</v>
      </c>
      <c r="EY59" s="70">
        <v>0</v>
      </c>
      <c r="EZ59" s="71">
        <v>0</v>
      </c>
      <c r="FA59" s="71"/>
      <c r="FB59" s="71"/>
      <c r="FC59" s="71">
        <v>0</v>
      </c>
      <c r="FD59" s="71">
        <v>0</v>
      </c>
      <c r="FE59" s="71">
        <v>0</v>
      </c>
      <c r="FF59" s="71">
        <v>0</v>
      </c>
      <c r="FG59" s="71">
        <v>0</v>
      </c>
      <c r="FH59" s="71">
        <v>0</v>
      </c>
      <c r="FI59" s="71">
        <v>0</v>
      </c>
      <c r="FJ59" s="71">
        <v>0</v>
      </c>
      <c r="FK59" s="71">
        <v>0</v>
      </c>
      <c r="FL59" s="71">
        <v>0</v>
      </c>
      <c r="FM59" s="71">
        <v>0</v>
      </c>
      <c r="FN59" s="71">
        <v>0</v>
      </c>
      <c r="FO59" s="71">
        <v>0</v>
      </c>
      <c r="FP59" s="71">
        <v>0</v>
      </c>
      <c r="FQ59" s="71">
        <v>0</v>
      </c>
      <c r="FR59" s="71">
        <v>0</v>
      </c>
      <c r="FS59" s="71">
        <v>0</v>
      </c>
      <c r="FT59" s="71">
        <v>0</v>
      </c>
      <c r="FU59" s="71">
        <v>0</v>
      </c>
      <c r="FV59" s="71">
        <v>0</v>
      </c>
      <c r="FW59" s="71">
        <v>0</v>
      </c>
      <c r="FX59" s="71">
        <v>0</v>
      </c>
      <c r="FY59" s="71">
        <v>0</v>
      </c>
      <c r="FZ59" s="71">
        <v>0</v>
      </c>
      <c r="GA59" s="71">
        <v>0</v>
      </c>
      <c r="GB59" s="71">
        <v>0</v>
      </c>
      <c r="GC59" s="71">
        <v>0</v>
      </c>
      <c r="GD59" s="71">
        <v>0</v>
      </c>
      <c r="GE59" s="71">
        <v>0</v>
      </c>
      <c r="GF59" s="71">
        <v>0</v>
      </c>
      <c r="GG59" s="71">
        <v>0</v>
      </c>
      <c r="GH59" s="71">
        <v>7500</v>
      </c>
      <c r="GI59" s="71">
        <v>0</v>
      </c>
      <c r="GJ59" s="71">
        <v>0</v>
      </c>
      <c r="GK59" s="71">
        <v>0</v>
      </c>
      <c r="GL59" s="70">
        <v>0</v>
      </c>
      <c r="GM59" s="71">
        <v>0</v>
      </c>
      <c r="GN59" s="71"/>
      <c r="GO59" s="71"/>
      <c r="GP59" s="71">
        <v>0</v>
      </c>
      <c r="GQ59" s="71">
        <v>0</v>
      </c>
      <c r="GR59" s="71">
        <v>0</v>
      </c>
      <c r="GS59" s="71">
        <v>0</v>
      </c>
      <c r="GT59" s="71">
        <v>0</v>
      </c>
      <c r="GU59" s="71">
        <v>0</v>
      </c>
      <c r="GV59" s="71">
        <v>0</v>
      </c>
      <c r="GW59" s="71">
        <v>0</v>
      </c>
      <c r="GX59" s="71">
        <v>0</v>
      </c>
      <c r="GY59" s="71">
        <v>0</v>
      </c>
      <c r="GZ59" s="71">
        <v>0</v>
      </c>
      <c r="HA59" s="71">
        <v>0</v>
      </c>
      <c r="HB59" s="71">
        <v>0</v>
      </c>
      <c r="HC59" s="71">
        <v>0</v>
      </c>
      <c r="HD59" s="71">
        <v>0</v>
      </c>
      <c r="HE59" s="71">
        <v>0</v>
      </c>
      <c r="HF59" s="71">
        <v>0</v>
      </c>
      <c r="HG59" s="71">
        <v>0</v>
      </c>
      <c r="HH59" s="71">
        <v>0</v>
      </c>
      <c r="HI59" s="71">
        <v>0</v>
      </c>
      <c r="HJ59" s="71">
        <v>0</v>
      </c>
      <c r="HK59" s="71">
        <v>0</v>
      </c>
      <c r="HL59" s="71">
        <v>0</v>
      </c>
      <c r="HM59" s="71">
        <v>0</v>
      </c>
      <c r="HN59" s="71">
        <v>0</v>
      </c>
      <c r="HO59" s="71">
        <v>0</v>
      </c>
      <c r="HP59" s="71">
        <v>0</v>
      </c>
      <c r="HQ59" s="71">
        <v>0</v>
      </c>
      <c r="HR59" s="71">
        <v>0</v>
      </c>
      <c r="HS59" s="71">
        <v>0</v>
      </c>
      <c r="HT59" s="71">
        <v>0</v>
      </c>
      <c r="HU59" s="71">
        <v>0</v>
      </c>
      <c r="HV59" s="71">
        <v>0</v>
      </c>
      <c r="HW59" s="71">
        <v>0</v>
      </c>
      <c r="HX59" s="71">
        <v>0</v>
      </c>
      <c r="HY59" s="70">
        <v>0</v>
      </c>
      <c r="HZ59" s="66">
        <v>0</v>
      </c>
      <c r="IA59" s="13"/>
      <c r="IB59" s="13"/>
      <c r="IC59" s="13">
        <v>0</v>
      </c>
      <c r="ID59" s="13">
        <v>0</v>
      </c>
      <c r="IE59" s="13">
        <v>0</v>
      </c>
      <c r="IF59" s="13">
        <v>0</v>
      </c>
      <c r="IG59" s="13">
        <v>0</v>
      </c>
      <c r="IH59" s="13">
        <v>0</v>
      </c>
      <c r="II59" s="13">
        <v>0</v>
      </c>
      <c r="IJ59" s="13">
        <v>0</v>
      </c>
      <c r="IK59" s="13">
        <v>0</v>
      </c>
      <c r="IL59" s="13">
        <v>0</v>
      </c>
      <c r="IM59" s="13">
        <v>0</v>
      </c>
      <c r="IN59" s="13">
        <v>0</v>
      </c>
      <c r="IO59" s="13">
        <v>0</v>
      </c>
      <c r="IP59" s="13">
        <v>0</v>
      </c>
      <c r="IQ59" s="13">
        <v>0</v>
      </c>
      <c r="IR59" s="13">
        <v>0</v>
      </c>
      <c r="IS59" s="13">
        <v>0</v>
      </c>
      <c r="IT59" s="13">
        <v>0</v>
      </c>
      <c r="IU59" s="13">
        <v>0</v>
      </c>
      <c r="IV59" s="13">
        <v>0</v>
      </c>
      <c r="IW59" s="13">
        <v>0</v>
      </c>
      <c r="IX59" s="13">
        <v>0</v>
      </c>
      <c r="IY59" s="13">
        <v>0</v>
      </c>
      <c r="IZ59" s="13">
        <v>0</v>
      </c>
      <c r="JA59" s="13">
        <v>0</v>
      </c>
      <c r="JB59" s="13">
        <v>0</v>
      </c>
      <c r="JC59" s="13">
        <v>0</v>
      </c>
      <c r="JD59" s="13">
        <v>0</v>
      </c>
      <c r="JE59" s="13">
        <v>0</v>
      </c>
      <c r="JF59" s="13">
        <v>0</v>
      </c>
      <c r="JG59" s="13">
        <v>0</v>
      </c>
      <c r="JH59" s="13">
        <v>0</v>
      </c>
      <c r="JI59" s="13">
        <v>0</v>
      </c>
      <c r="JJ59" s="13">
        <v>0</v>
      </c>
      <c r="JK59" s="13">
        <v>0</v>
      </c>
      <c r="JL59" s="13">
        <v>0</v>
      </c>
      <c r="JM59" s="13">
        <v>0</v>
      </c>
      <c r="JN59" s="13"/>
      <c r="JO59" s="13"/>
      <c r="JP59" s="13">
        <f t="shared" si="973"/>
        <v>0</v>
      </c>
      <c r="JQ59" s="13">
        <f t="shared" si="974"/>
        <v>0</v>
      </c>
      <c r="JR59" s="13">
        <f t="shared" si="975"/>
        <v>0</v>
      </c>
      <c r="JS59" s="13">
        <f t="shared" si="976"/>
        <v>0</v>
      </c>
      <c r="JT59" s="13">
        <f t="shared" si="977"/>
        <v>0</v>
      </c>
      <c r="JU59" s="13">
        <f t="shared" si="978"/>
        <v>0</v>
      </c>
      <c r="JV59" s="13">
        <f t="shared" si="979"/>
        <v>0</v>
      </c>
      <c r="JW59" s="13">
        <f t="shared" si="980"/>
        <v>0</v>
      </c>
      <c r="JX59" s="13">
        <f t="shared" si="981"/>
        <v>0</v>
      </c>
      <c r="JY59" s="13">
        <f t="shared" si="982"/>
        <v>0</v>
      </c>
      <c r="JZ59" s="13">
        <f t="shared" si="983"/>
        <v>0</v>
      </c>
      <c r="KA59" s="13">
        <f t="shared" si="984"/>
        <v>0</v>
      </c>
      <c r="KB59" s="13">
        <f t="shared" si="985"/>
        <v>0</v>
      </c>
      <c r="KC59" s="13">
        <f t="shared" si="986"/>
        <v>0</v>
      </c>
      <c r="KD59" s="13">
        <f t="shared" si="987"/>
        <v>0</v>
      </c>
      <c r="KE59" s="13">
        <f t="shared" si="988"/>
        <v>0</v>
      </c>
      <c r="KF59" s="13">
        <f t="shared" si="989"/>
        <v>0</v>
      </c>
      <c r="KG59" s="13">
        <f t="shared" si="990"/>
        <v>50000</v>
      </c>
      <c r="KH59" s="13">
        <f t="shared" si="991"/>
        <v>0</v>
      </c>
      <c r="KI59" s="13">
        <f t="shared" si="992"/>
        <v>0</v>
      </c>
      <c r="KJ59" s="13">
        <f t="shared" si="993"/>
        <v>0</v>
      </c>
      <c r="KK59" s="13">
        <f t="shared" si="994"/>
        <v>0</v>
      </c>
      <c r="KL59" s="13">
        <f t="shared" si="995"/>
        <v>0</v>
      </c>
      <c r="KM59" s="13">
        <f t="shared" si="996"/>
        <v>50000</v>
      </c>
      <c r="KN59" s="13">
        <f t="shared" si="997"/>
        <v>0</v>
      </c>
      <c r="KO59" s="13">
        <f t="shared" si="998"/>
        <v>59500</v>
      </c>
      <c r="KP59" s="13">
        <f t="shared" si="999"/>
        <v>59500</v>
      </c>
      <c r="KQ59" s="13">
        <f t="shared" si="1000"/>
        <v>0</v>
      </c>
      <c r="KR59" s="13">
        <f t="shared" si="1001"/>
        <v>0</v>
      </c>
      <c r="KS59" s="13">
        <f t="shared" si="1002"/>
        <v>10000</v>
      </c>
      <c r="KT59" s="13">
        <f t="shared" si="1003"/>
        <v>0</v>
      </c>
      <c r="KU59" s="13">
        <f t="shared" si="1004"/>
        <v>7500</v>
      </c>
      <c r="KV59" s="13">
        <f t="shared" si="1005"/>
        <v>7500</v>
      </c>
      <c r="KW59" s="13">
        <f t="shared" si="1006"/>
        <v>18339</v>
      </c>
      <c r="KX59" s="13">
        <f t="shared" si="1007"/>
        <v>18339</v>
      </c>
      <c r="KY59" s="13">
        <f t="shared" si="1008"/>
        <v>0</v>
      </c>
      <c r="KZ59" s="13">
        <f t="shared" si="1009"/>
        <v>0</v>
      </c>
      <c r="LA59" s="13">
        <f t="shared" si="1010"/>
        <v>0</v>
      </c>
      <c r="LB59" s="13">
        <f t="shared" si="1011"/>
        <v>0</v>
      </c>
    </row>
    <row r="60" spans="1:314" ht="15" customHeight="1" x14ac:dyDescent="0.25">
      <c r="A60" s="5">
        <v>32</v>
      </c>
      <c r="B60" s="8" t="s">
        <v>89</v>
      </c>
      <c r="C60" s="12">
        <f t="shared" ref="C60:K60" si="1014">SUM(C61:C65)</f>
        <v>2375000</v>
      </c>
      <c r="D60" s="12">
        <f t="shared" ref="D60" si="1015">SUM(D61:D65)</f>
        <v>2345000</v>
      </c>
      <c r="E60" s="12">
        <f t="shared" si="1014"/>
        <v>2505661.3099999996</v>
      </c>
      <c r="F60" s="12">
        <f t="shared" si="1014"/>
        <v>2114140</v>
      </c>
      <c r="G60" s="12">
        <f t="shared" ref="G60" si="1016">SUM(G61:G65)</f>
        <v>2109200</v>
      </c>
      <c r="H60" s="12">
        <f t="shared" si="1014"/>
        <v>1930705.43</v>
      </c>
      <c r="I60" s="12">
        <f t="shared" si="1014"/>
        <v>1412777.55</v>
      </c>
      <c r="J60" s="12">
        <f t="shared" ref="J60" si="1017">SUM(J61:J65)</f>
        <v>1517777.55</v>
      </c>
      <c r="K60" s="12">
        <f t="shared" si="1014"/>
        <v>1309743.1200000001</v>
      </c>
      <c r="L60" s="12">
        <f t="shared" ref="L60:M60" si="1018">SUM(L61:L65)</f>
        <v>556950</v>
      </c>
      <c r="M60" s="12">
        <f t="shared" si="1018"/>
        <v>1022457.74</v>
      </c>
      <c r="N60" s="12">
        <f>SUM(N61:N65)</f>
        <v>246068.81</v>
      </c>
      <c r="O60" s="12">
        <f t="shared" ref="O60" si="1019">SUM(O61:O65)</f>
        <v>1133541</v>
      </c>
      <c r="P60" s="12">
        <f t="shared" ref="P60:S60" si="1020">SUM(P61:P65)</f>
        <v>1514299.74</v>
      </c>
      <c r="Q60" s="12">
        <f>SUM(Q61:Q65)</f>
        <v>840196.63</v>
      </c>
      <c r="R60" s="12">
        <f t="shared" ref="R60" si="1021">SUM(R61:R65)</f>
        <v>678521.77</v>
      </c>
      <c r="S60" s="12">
        <f t="shared" si="1020"/>
        <v>2051596.01</v>
      </c>
      <c r="T60" s="12">
        <f>SUM(T61:T65)</f>
        <v>1327752.3399999999</v>
      </c>
      <c r="U60" s="12">
        <f t="shared" ref="U60:V60" si="1022">SUM(U61:U65)</f>
        <v>521722</v>
      </c>
      <c r="V60" s="12">
        <f t="shared" si="1022"/>
        <v>2878206.75</v>
      </c>
      <c r="W60" s="12">
        <f t="shared" ref="W60:Y60" si="1023">SUM(W61:W65)</f>
        <v>773357.58000000007</v>
      </c>
      <c r="X60" s="12">
        <f t="shared" ref="X60" si="1024">SUM(X61:X65)</f>
        <v>3963000</v>
      </c>
      <c r="Y60" s="12">
        <f t="shared" si="1023"/>
        <v>3428000</v>
      </c>
      <c r="Z60" s="12">
        <f t="shared" ref="Z60:AD60" si="1025">SUM(Z61:Z65)</f>
        <v>2940628.57</v>
      </c>
      <c r="AA60" s="12">
        <f t="shared" si="1025"/>
        <v>276000</v>
      </c>
      <c r="AB60" s="12">
        <f t="shared" ref="AB60:AJ60" si="1026">SUM(AB61:AB65)</f>
        <v>580000</v>
      </c>
      <c r="AC60" s="12">
        <f t="shared" si="1025"/>
        <v>314011.64</v>
      </c>
      <c r="AD60" s="12">
        <f t="shared" si="1025"/>
        <v>1242500</v>
      </c>
      <c r="AE60" s="12">
        <f t="shared" si="1026"/>
        <v>1072500</v>
      </c>
      <c r="AF60" s="12">
        <f t="shared" ref="AF60" si="1027">SUM(AF61:AF65)</f>
        <v>693460.44</v>
      </c>
      <c r="AG60" s="12">
        <f t="shared" ref="AG60:AH60" si="1028">SUM(AG61:AG65)</f>
        <v>351000</v>
      </c>
      <c r="AH60" s="12">
        <f t="shared" si="1028"/>
        <v>351000</v>
      </c>
      <c r="AI60" s="12">
        <f t="shared" ref="AI60" si="1029">SUM(AI61:AI65)</f>
        <v>285396.3</v>
      </c>
      <c r="AJ60" s="12">
        <f t="shared" si="1026"/>
        <v>397700</v>
      </c>
      <c r="AK60" s="12">
        <f t="shared" ref="AK60:DD60" si="1030">SUM(AK61:AK66)</f>
        <v>397700</v>
      </c>
      <c r="AL60" s="73">
        <f t="shared" ref="AL60:AM60" si="1031">SUM(AL61:AL66)</f>
        <v>101625.52</v>
      </c>
      <c r="AM60" s="73">
        <f t="shared" si="1031"/>
        <v>85000</v>
      </c>
      <c r="AN60" s="73">
        <f t="shared" si="1030"/>
        <v>0</v>
      </c>
      <c r="AO60" s="73">
        <f t="shared" si="1030"/>
        <v>0</v>
      </c>
      <c r="AP60" s="73">
        <f t="shared" si="1030"/>
        <v>0</v>
      </c>
      <c r="AQ60" s="73">
        <f t="shared" si="1030"/>
        <v>110000</v>
      </c>
      <c r="AR60" s="73">
        <f t="shared" si="1030"/>
        <v>100246.08</v>
      </c>
      <c r="AS60" s="73">
        <f t="shared" si="1030"/>
        <v>72700</v>
      </c>
      <c r="AT60" s="73">
        <f t="shared" si="1030"/>
        <v>72700</v>
      </c>
      <c r="AU60" s="73">
        <f t="shared" si="1030"/>
        <v>72751.679999999993</v>
      </c>
      <c r="AV60" s="73">
        <f t="shared" si="1030"/>
        <v>52211.5</v>
      </c>
      <c r="AW60" s="73">
        <f t="shared" si="1030"/>
        <v>5234</v>
      </c>
      <c r="AX60" s="73">
        <f t="shared" si="1030"/>
        <v>5024.6400000000003</v>
      </c>
      <c r="AY60" s="73">
        <f t="shared" si="1030"/>
        <v>5170</v>
      </c>
      <c r="AZ60" s="73">
        <f t="shared" si="1030"/>
        <v>5170</v>
      </c>
      <c r="BA60" s="73">
        <f t="shared" si="1030"/>
        <v>4997.76</v>
      </c>
      <c r="BB60" s="73">
        <f t="shared" si="1030"/>
        <v>5500</v>
      </c>
      <c r="BC60" s="73">
        <f t="shared" si="1030"/>
        <v>5500</v>
      </c>
      <c r="BD60" s="73">
        <f t="shared" si="1030"/>
        <v>0</v>
      </c>
      <c r="BE60" s="73">
        <f t="shared" si="1030"/>
        <v>5288.46</v>
      </c>
      <c r="BF60" s="73">
        <f t="shared" si="1030"/>
        <v>16250</v>
      </c>
      <c r="BG60" s="73">
        <f t="shared" si="1030"/>
        <v>16242.24</v>
      </c>
      <c r="BH60" s="73">
        <f t="shared" si="1030"/>
        <v>46635</v>
      </c>
      <c r="BI60" s="73">
        <f t="shared" si="1030"/>
        <v>56645</v>
      </c>
      <c r="BJ60" s="73">
        <f t="shared" si="1030"/>
        <v>84020.160000000003</v>
      </c>
      <c r="BK60" s="73">
        <f t="shared" si="1030"/>
        <v>82000</v>
      </c>
      <c r="BL60" s="73">
        <f t="shared" si="1030"/>
        <v>112455</v>
      </c>
      <c r="BM60" s="73">
        <f t="shared" si="1030"/>
        <v>58980.959999999999</v>
      </c>
      <c r="BN60" s="73">
        <f t="shared" si="1030"/>
        <v>0</v>
      </c>
      <c r="BO60" s="73">
        <f t="shared" si="1030"/>
        <v>0</v>
      </c>
      <c r="BP60" s="73">
        <f t="shared" si="1030"/>
        <v>49817</v>
      </c>
      <c r="BQ60" s="73">
        <f t="shared" si="1030"/>
        <v>0</v>
      </c>
      <c r="BR60" s="73">
        <f t="shared" si="1030"/>
        <v>10959.74</v>
      </c>
      <c r="BS60" s="73">
        <f t="shared" si="1030"/>
        <v>45266.74</v>
      </c>
      <c r="BT60" s="73">
        <f t="shared" si="1030"/>
        <v>0</v>
      </c>
      <c r="BU60" s="73">
        <f t="shared" si="1030"/>
        <v>8000</v>
      </c>
      <c r="BV60" s="73">
        <f t="shared" si="1030"/>
        <v>40285.54</v>
      </c>
      <c r="BW60" s="73">
        <f t="shared" si="1030"/>
        <v>0</v>
      </c>
      <c r="BX60" s="73">
        <f t="shared" si="1030"/>
        <v>0</v>
      </c>
      <c r="BY60" s="73">
        <f t="shared" ref="BY60:BZ60" si="1032">SUM(BY61:BY66)</f>
        <v>7202.36</v>
      </c>
      <c r="BZ60" s="73">
        <f t="shared" si="1032"/>
        <v>0</v>
      </c>
      <c r="CA60" s="73">
        <f t="shared" si="1030"/>
        <v>0</v>
      </c>
      <c r="CB60" s="73">
        <f t="shared" si="1030"/>
        <v>0</v>
      </c>
      <c r="CC60" s="73">
        <f t="shared" si="1030"/>
        <v>0</v>
      </c>
      <c r="CD60" s="73">
        <f t="shared" si="1030"/>
        <v>0</v>
      </c>
      <c r="CE60" s="73">
        <f t="shared" si="1030"/>
        <v>0</v>
      </c>
      <c r="CF60" s="73">
        <f t="shared" si="1030"/>
        <v>0</v>
      </c>
      <c r="CG60" s="73">
        <f t="shared" si="1030"/>
        <v>0</v>
      </c>
      <c r="CH60" s="73">
        <f t="shared" si="1030"/>
        <v>0</v>
      </c>
      <c r="CI60" s="73">
        <f t="shared" si="1030"/>
        <v>0</v>
      </c>
      <c r="CJ60" s="73">
        <f t="shared" si="1030"/>
        <v>0</v>
      </c>
      <c r="CK60" s="73">
        <f t="shared" si="1030"/>
        <v>0</v>
      </c>
      <c r="CL60" s="73">
        <f t="shared" si="1030"/>
        <v>0</v>
      </c>
      <c r="CM60" s="73">
        <f t="shared" si="1030"/>
        <v>0</v>
      </c>
      <c r="CN60" s="73">
        <f t="shared" si="1030"/>
        <v>0</v>
      </c>
      <c r="CO60" s="73">
        <f t="shared" si="1030"/>
        <v>0</v>
      </c>
      <c r="CP60" s="73">
        <f t="shared" si="1030"/>
        <v>0</v>
      </c>
      <c r="CQ60" s="73">
        <f t="shared" si="1030"/>
        <v>0</v>
      </c>
      <c r="CR60" s="73">
        <f t="shared" si="1030"/>
        <v>0</v>
      </c>
      <c r="CS60" s="73">
        <f t="shared" si="1030"/>
        <v>0</v>
      </c>
      <c r="CT60" s="73">
        <f t="shared" si="1030"/>
        <v>0</v>
      </c>
      <c r="CU60" s="73">
        <f t="shared" si="1030"/>
        <v>0</v>
      </c>
      <c r="CV60" s="73">
        <f t="shared" si="1030"/>
        <v>0</v>
      </c>
      <c r="CW60" s="73">
        <f t="shared" si="1030"/>
        <v>0</v>
      </c>
      <c r="CX60" s="73">
        <f t="shared" si="1030"/>
        <v>0</v>
      </c>
      <c r="CY60" s="73">
        <f t="shared" si="1030"/>
        <v>0</v>
      </c>
      <c r="CZ60" s="73">
        <f t="shared" si="1030"/>
        <v>121.6</v>
      </c>
      <c r="DA60" s="73">
        <f t="shared" si="1030"/>
        <v>0</v>
      </c>
      <c r="DB60" s="73">
        <f t="shared" si="1030"/>
        <v>0</v>
      </c>
      <c r="DC60" s="73">
        <f t="shared" si="1030"/>
        <v>0</v>
      </c>
      <c r="DD60" s="73">
        <f t="shared" si="1030"/>
        <v>0</v>
      </c>
      <c r="DE60" s="73">
        <f t="shared" ref="DE60:FX60" si="1033">SUM(DE61:DE66)</f>
        <v>0</v>
      </c>
      <c r="DF60" s="73">
        <f t="shared" si="1033"/>
        <v>0</v>
      </c>
      <c r="DG60" s="73">
        <f t="shared" si="1033"/>
        <v>0</v>
      </c>
      <c r="DH60" s="73">
        <f t="shared" si="1033"/>
        <v>0</v>
      </c>
      <c r="DI60" s="73">
        <f t="shared" si="1033"/>
        <v>0</v>
      </c>
      <c r="DJ60" s="73">
        <f t="shared" si="1033"/>
        <v>0</v>
      </c>
      <c r="DK60" s="73">
        <f t="shared" si="1033"/>
        <v>0</v>
      </c>
      <c r="DL60" s="73">
        <f t="shared" ref="DL60:DM60" si="1034">SUM(DL61:DL66)</f>
        <v>0</v>
      </c>
      <c r="DM60" s="73">
        <f t="shared" si="1034"/>
        <v>0</v>
      </c>
      <c r="DN60" s="73">
        <f t="shared" si="1033"/>
        <v>0</v>
      </c>
      <c r="DO60" s="73">
        <f t="shared" si="1033"/>
        <v>0</v>
      </c>
      <c r="DP60" s="73">
        <f t="shared" si="1033"/>
        <v>2605000</v>
      </c>
      <c r="DQ60" s="73">
        <f t="shared" si="1033"/>
        <v>2605000</v>
      </c>
      <c r="DR60" s="73">
        <f t="shared" si="1033"/>
        <v>2346277</v>
      </c>
      <c r="DS60" s="73">
        <f t="shared" si="1033"/>
        <v>1849575</v>
      </c>
      <c r="DT60" s="73">
        <f t="shared" si="1033"/>
        <v>2774575</v>
      </c>
      <c r="DU60" s="73">
        <f t="shared" si="1033"/>
        <v>2477683.6</v>
      </c>
      <c r="DV60" s="73">
        <f t="shared" si="1033"/>
        <v>1505363.96</v>
      </c>
      <c r="DW60" s="73">
        <f t="shared" si="1033"/>
        <v>1393363.96</v>
      </c>
      <c r="DX60" s="73">
        <f t="shared" si="1033"/>
        <v>1133638.6600000001</v>
      </c>
      <c r="DY60" s="73">
        <f t="shared" si="1033"/>
        <v>1147096</v>
      </c>
      <c r="DZ60" s="73">
        <f t="shared" si="1033"/>
        <v>1392096</v>
      </c>
      <c r="EA60" s="73">
        <f t="shared" si="1033"/>
        <v>916421.17999999993</v>
      </c>
      <c r="EB60" s="73">
        <f t="shared" si="1033"/>
        <v>1156120</v>
      </c>
      <c r="EC60" s="73">
        <f t="shared" si="1033"/>
        <v>1171320</v>
      </c>
      <c r="ED60" s="73">
        <f t="shared" si="1033"/>
        <v>733481.03</v>
      </c>
      <c r="EE60" s="73">
        <f t="shared" si="1033"/>
        <v>2653168</v>
      </c>
      <c r="EF60" s="73">
        <f t="shared" si="1033"/>
        <v>1451227</v>
      </c>
      <c r="EG60" s="73">
        <f t="shared" si="1033"/>
        <v>1622117.69</v>
      </c>
      <c r="EH60" s="73">
        <f t="shared" si="1033"/>
        <v>631967</v>
      </c>
      <c r="EI60" s="73">
        <f t="shared" si="1033"/>
        <v>3043585.43</v>
      </c>
      <c r="EJ60" s="73">
        <f t="shared" si="1033"/>
        <v>864597.6399999999</v>
      </c>
      <c r="EK60" s="73">
        <f t="shared" si="1033"/>
        <v>1745000</v>
      </c>
      <c r="EL60" s="73">
        <f t="shared" si="1033"/>
        <v>1130000</v>
      </c>
      <c r="EM60" s="73">
        <f t="shared" si="1033"/>
        <v>722043.58000000007</v>
      </c>
      <c r="EN60" s="73">
        <f t="shared" si="1033"/>
        <v>600000</v>
      </c>
      <c r="EO60" s="73">
        <f t="shared" si="1033"/>
        <v>740000</v>
      </c>
      <c r="EP60" s="73">
        <f t="shared" si="1033"/>
        <v>719463.27</v>
      </c>
      <c r="EQ60" s="73">
        <f t="shared" si="1033"/>
        <v>430000</v>
      </c>
      <c r="ER60" s="73">
        <f t="shared" si="1033"/>
        <v>600000</v>
      </c>
      <c r="ES60" s="73">
        <f t="shared" si="1033"/>
        <v>936098.31</v>
      </c>
      <c r="ET60" s="73">
        <f t="shared" si="1033"/>
        <v>505000</v>
      </c>
      <c r="EU60" s="73">
        <f t="shared" si="1033"/>
        <v>670000</v>
      </c>
      <c r="EV60" s="73">
        <f t="shared" si="1033"/>
        <v>642778.23</v>
      </c>
      <c r="EW60" s="73">
        <f t="shared" si="1033"/>
        <v>695000</v>
      </c>
      <c r="EX60" s="73">
        <f t="shared" si="1033"/>
        <v>927950</v>
      </c>
      <c r="EY60" s="73">
        <f t="shared" ref="EY60:EZ60" si="1035">SUM(EY61:EY66)</f>
        <v>1231778.7300000002</v>
      </c>
      <c r="EZ60" s="73">
        <f t="shared" si="1035"/>
        <v>1200000</v>
      </c>
      <c r="FA60" s="73">
        <f t="shared" si="1033"/>
        <v>0</v>
      </c>
      <c r="FB60" s="73">
        <f t="shared" si="1033"/>
        <v>0</v>
      </c>
      <c r="FC60" s="73">
        <f t="shared" si="1033"/>
        <v>0</v>
      </c>
      <c r="FD60" s="73">
        <f t="shared" si="1033"/>
        <v>285</v>
      </c>
      <c r="FE60" s="73">
        <f t="shared" si="1033"/>
        <v>285</v>
      </c>
      <c r="FF60" s="73">
        <f t="shared" si="1033"/>
        <v>300</v>
      </c>
      <c r="FG60" s="73">
        <f t="shared" si="1033"/>
        <v>300</v>
      </c>
      <c r="FH60" s="73">
        <f t="shared" si="1033"/>
        <v>300</v>
      </c>
      <c r="FI60" s="73">
        <f t="shared" si="1033"/>
        <v>388.5</v>
      </c>
      <c r="FJ60" s="73">
        <f t="shared" si="1033"/>
        <v>315</v>
      </c>
      <c r="FK60" s="73">
        <f t="shared" si="1033"/>
        <v>315</v>
      </c>
      <c r="FL60" s="73">
        <f t="shared" si="1033"/>
        <v>302</v>
      </c>
      <c r="FM60" s="73">
        <f t="shared" si="1033"/>
        <v>302</v>
      </c>
      <c r="FN60" s="73">
        <f t="shared" si="1033"/>
        <v>320</v>
      </c>
      <c r="FO60" s="73">
        <f t="shared" si="1033"/>
        <v>500</v>
      </c>
      <c r="FP60" s="73">
        <f t="shared" si="1033"/>
        <v>500</v>
      </c>
      <c r="FQ60" s="73">
        <f t="shared" si="1033"/>
        <v>330</v>
      </c>
      <c r="FR60" s="73">
        <f t="shared" si="1033"/>
        <v>500</v>
      </c>
      <c r="FS60" s="73">
        <f t="shared" si="1033"/>
        <v>500</v>
      </c>
      <c r="FT60" s="73">
        <f t="shared" si="1033"/>
        <v>340</v>
      </c>
      <c r="FU60" s="73">
        <f t="shared" si="1033"/>
        <v>400</v>
      </c>
      <c r="FV60" s="73">
        <f t="shared" si="1033"/>
        <v>350</v>
      </c>
      <c r="FW60" s="73">
        <f t="shared" si="1033"/>
        <v>350</v>
      </c>
      <c r="FX60" s="73">
        <f t="shared" si="1033"/>
        <v>300</v>
      </c>
      <c r="FY60" s="73">
        <f t="shared" ref="FY60:IR60" si="1036">SUM(FY61:FY66)</f>
        <v>300</v>
      </c>
      <c r="FZ60" s="73">
        <f t="shared" si="1036"/>
        <v>426</v>
      </c>
      <c r="GA60" s="73">
        <f t="shared" si="1036"/>
        <v>0</v>
      </c>
      <c r="GB60" s="73">
        <f t="shared" si="1036"/>
        <v>0</v>
      </c>
      <c r="GC60" s="73">
        <f t="shared" si="1036"/>
        <v>0</v>
      </c>
      <c r="GD60" s="73">
        <f t="shared" si="1036"/>
        <v>0</v>
      </c>
      <c r="GE60" s="73">
        <f t="shared" si="1036"/>
        <v>0</v>
      </c>
      <c r="GF60" s="73">
        <f t="shared" si="1036"/>
        <v>0</v>
      </c>
      <c r="GG60" s="73">
        <f t="shared" si="1036"/>
        <v>360</v>
      </c>
      <c r="GH60" s="73">
        <f t="shared" si="1036"/>
        <v>360</v>
      </c>
      <c r="GI60" s="73">
        <f t="shared" si="1036"/>
        <v>0</v>
      </c>
      <c r="GJ60" s="73">
        <f t="shared" si="1036"/>
        <v>380</v>
      </c>
      <c r="GK60" s="73">
        <f t="shared" si="1036"/>
        <v>380</v>
      </c>
      <c r="GL60" s="73">
        <f t="shared" ref="GL60:GM60" si="1037">SUM(GL61:GL66)</f>
        <v>0</v>
      </c>
      <c r="GM60" s="73">
        <f t="shared" si="1037"/>
        <v>370</v>
      </c>
      <c r="GN60" s="73">
        <f t="shared" si="1036"/>
        <v>0</v>
      </c>
      <c r="GO60" s="73">
        <f t="shared" si="1036"/>
        <v>0</v>
      </c>
      <c r="GP60" s="73">
        <f t="shared" si="1036"/>
        <v>0</v>
      </c>
      <c r="GQ60" s="73">
        <f t="shared" si="1036"/>
        <v>0</v>
      </c>
      <c r="GR60" s="73">
        <f t="shared" si="1036"/>
        <v>0</v>
      </c>
      <c r="GS60" s="73">
        <f t="shared" si="1036"/>
        <v>0</v>
      </c>
      <c r="GT60" s="73">
        <f t="shared" si="1036"/>
        <v>0</v>
      </c>
      <c r="GU60" s="73">
        <f t="shared" si="1036"/>
        <v>9.6</v>
      </c>
      <c r="GV60" s="73">
        <f t="shared" si="1036"/>
        <v>0</v>
      </c>
      <c r="GW60" s="73">
        <f t="shared" si="1036"/>
        <v>0</v>
      </c>
      <c r="GX60" s="73">
        <f t="shared" si="1036"/>
        <v>0</v>
      </c>
      <c r="GY60" s="73">
        <f t="shared" si="1036"/>
        <v>0</v>
      </c>
      <c r="GZ60" s="73">
        <f t="shared" si="1036"/>
        <v>0</v>
      </c>
      <c r="HA60" s="73">
        <f t="shared" si="1036"/>
        <v>0</v>
      </c>
      <c r="HB60" s="73">
        <f t="shared" si="1036"/>
        <v>0</v>
      </c>
      <c r="HC60" s="73">
        <f t="shared" si="1036"/>
        <v>0</v>
      </c>
      <c r="HD60" s="73">
        <f t="shared" si="1036"/>
        <v>0</v>
      </c>
      <c r="HE60" s="73">
        <f t="shared" si="1036"/>
        <v>0</v>
      </c>
      <c r="HF60" s="73">
        <f t="shared" si="1036"/>
        <v>0</v>
      </c>
      <c r="HG60" s="73">
        <f t="shared" si="1036"/>
        <v>0</v>
      </c>
      <c r="HH60" s="73">
        <f t="shared" si="1036"/>
        <v>0</v>
      </c>
      <c r="HI60" s="73">
        <f t="shared" si="1036"/>
        <v>0</v>
      </c>
      <c r="HJ60" s="73">
        <f t="shared" si="1036"/>
        <v>0</v>
      </c>
      <c r="HK60" s="73">
        <f t="shared" si="1036"/>
        <v>0</v>
      </c>
      <c r="HL60" s="73">
        <f t="shared" si="1036"/>
        <v>0</v>
      </c>
      <c r="HM60" s="73">
        <f t="shared" si="1036"/>
        <v>144.4</v>
      </c>
      <c r="HN60" s="73">
        <f t="shared" si="1036"/>
        <v>0</v>
      </c>
      <c r="HO60" s="73">
        <f t="shared" si="1036"/>
        <v>0</v>
      </c>
      <c r="HP60" s="73">
        <f t="shared" si="1036"/>
        <v>0</v>
      </c>
      <c r="HQ60" s="73">
        <f t="shared" si="1036"/>
        <v>0</v>
      </c>
      <c r="HR60" s="73">
        <f t="shared" si="1036"/>
        <v>0</v>
      </c>
      <c r="HS60" s="73">
        <f t="shared" si="1036"/>
        <v>0</v>
      </c>
      <c r="HT60" s="73">
        <f t="shared" si="1036"/>
        <v>0</v>
      </c>
      <c r="HU60" s="73">
        <f t="shared" si="1036"/>
        <v>0</v>
      </c>
      <c r="HV60" s="73">
        <f t="shared" si="1036"/>
        <v>0</v>
      </c>
      <c r="HW60" s="73">
        <f t="shared" si="1036"/>
        <v>0</v>
      </c>
      <c r="HX60" s="73">
        <f t="shared" si="1036"/>
        <v>0</v>
      </c>
      <c r="HY60" s="73">
        <f t="shared" ref="HY60:HZ60" si="1038">SUM(HY61:HY66)</f>
        <v>0</v>
      </c>
      <c r="HZ60" s="69">
        <f t="shared" si="1038"/>
        <v>0</v>
      </c>
      <c r="IA60" s="69">
        <f t="shared" si="1036"/>
        <v>0</v>
      </c>
      <c r="IB60" s="69">
        <f t="shared" si="1036"/>
        <v>0</v>
      </c>
      <c r="IC60" s="69">
        <f t="shared" si="1036"/>
        <v>0</v>
      </c>
      <c r="ID60" s="69">
        <f t="shared" si="1036"/>
        <v>503849.48</v>
      </c>
      <c r="IE60" s="69">
        <f t="shared" si="1036"/>
        <v>521150.75</v>
      </c>
      <c r="IF60" s="69">
        <f t="shared" si="1036"/>
        <v>226660</v>
      </c>
      <c r="IG60" s="69">
        <f t="shared" si="1036"/>
        <v>246660</v>
      </c>
      <c r="IH60" s="69">
        <f t="shared" si="1036"/>
        <v>125815.07</v>
      </c>
      <c r="II60" s="69">
        <f t="shared" si="1036"/>
        <v>60600</v>
      </c>
      <c r="IJ60" s="69">
        <f t="shared" si="1036"/>
        <v>104200</v>
      </c>
      <c r="IK60" s="69">
        <f t="shared" si="1036"/>
        <v>80891.240000000005</v>
      </c>
      <c r="IL60" s="69">
        <f t="shared" si="1036"/>
        <v>47308</v>
      </c>
      <c r="IM60" s="69">
        <f t="shared" si="1036"/>
        <v>47308</v>
      </c>
      <c r="IN60" s="69">
        <f t="shared" si="1036"/>
        <v>83603.78</v>
      </c>
      <c r="IO60" s="69">
        <f t="shared" si="1036"/>
        <v>54680</v>
      </c>
      <c r="IP60" s="69">
        <f t="shared" si="1036"/>
        <v>57140</v>
      </c>
      <c r="IQ60" s="69">
        <f t="shared" si="1036"/>
        <v>39501.899999999994</v>
      </c>
      <c r="IR60" s="69">
        <f t="shared" si="1036"/>
        <v>142493.53999999998</v>
      </c>
      <c r="IS60" s="69">
        <f t="shared" ref="IS60:KW60" si="1039">SUM(IS61:IS66)</f>
        <v>356228</v>
      </c>
      <c r="IT60" s="69">
        <f t="shared" si="1039"/>
        <v>69452.19</v>
      </c>
      <c r="IU60" s="69">
        <f t="shared" si="1039"/>
        <v>29084</v>
      </c>
      <c r="IV60" s="69">
        <f t="shared" si="1039"/>
        <v>135000</v>
      </c>
      <c r="IW60" s="69">
        <f t="shared" si="1039"/>
        <v>57140.01</v>
      </c>
      <c r="IX60" s="69">
        <f t="shared" si="1039"/>
        <v>231100</v>
      </c>
      <c r="IY60" s="69">
        <f t="shared" si="1039"/>
        <v>231100</v>
      </c>
      <c r="IZ60" s="69">
        <f t="shared" si="1039"/>
        <v>20443.38</v>
      </c>
      <c r="JA60" s="69">
        <f t="shared" si="1039"/>
        <v>11000</v>
      </c>
      <c r="JB60" s="69">
        <f t="shared" si="1039"/>
        <v>42000</v>
      </c>
      <c r="JC60" s="69">
        <f t="shared" si="1039"/>
        <v>17394.150000000001</v>
      </c>
      <c r="JD60" s="69">
        <f t="shared" si="1039"/>
        <v>0</v>
      </c>
      <c r="JE60" s="69">
        <f t="shared" si="1039"/>
        <v>0</v>
      </c>
      <c r="JF60" s="69">
        <f t="shared" si="1039"/>
        <v>0</v>
      </c>
      <c r="JG60" s="69">
        <f t="shared" si="1039"/>
        <v>0</v>
      </c>
      <c r="JH60" s="69">
        <f t="shared" si="1039"/>
        <v>0</v>
      </c>
      <c r="JI60" s="69">
        <f t="shared" si="1039"/>
        <v>0</v>
      </c>
      <c r="JJ60" s="69">
        <f t="shared" si="1039"/>
        <v>0</v>
      </c>
      <c r="JK60" s="69">
        <f t="shared" si="1039"/>
        <v>0</v>
      </c>
      <c r="JL60" s="69">
        <f t="shared" si="1039"/>
        <v>0</v>
      </c>
      <c r="JM60" s="12">
        <f t="shared" ref="JM60:JN60" si="1040">SUM(JM61:JM66)</f>
        <v>0</v>
      </c>
      <c r="JN60" s="12">
        <f t="shared" si="1040"/>
        <v>0</v>
      </c>
      <c r="JO60" s="12">
        <f t="shared" si="1039"/>
        <v>0</v>
      </c>
      <c r="JP60" s="12">
        <f t="shared" si="1039"/>
        <v>4980000</v>
      </c>
      <c r="JQ60" s="12">
        <f t="shared" si="1039"/>
        <v>5564134.4800000004</v>
      </c>
      <c r="JR60" s="12">
        <f t="shared" si="1039"/>
        <v>5473620.1400000006</v>
      </c>
      <c r="JS60" s="12">
        <f t="shared" si="1039"/>
        <v>4263375</v>
      </c>
      <c r="JT60" s="12">
        <f t="shared" si="1039"/>
        <v>5203435</v>
      </c>
      <c r="JU60" s="12">
        <f t="shared" si="1039"/>
        <v>4607265.38</v>
      </c>
      <c r="JV60" s="12">
        <f t="shared" si="1039"/>
        <v>3031341.51</v>
      </c>
      <c r="JW60" s="12">
        <f t="shared" si="1039"/>
        <v>3020890.51</v>
      </c>
      <c r="JX60" s="12">
        <f t="shared" si="1039"/>
        <v>2529612.66</v>
      </c>
      <c r="JY60" s="12">
        <f t="shared" si="1039"/>
        <v>1756826</v>
      </c>
      <c r="JZ60" s="12">
        <f t="shared" si="1039"/>
        <v>2467333.7400000002</v>
      </c>
      <c r="KA60" s="12">
        <f t="shared" si="1039"/>
        <v>1251411.53</v>
      </c>
      <c r="KB60" s="12">
        <f t="shared" si="1039"/>
        <v>2350341</v>
      </c>
      <c r="KC60" s="12">
        <f t="shared" si="1039"/>
        <v>2748759.74</v>
      </c>
      <c r="KD60" s="12">
        <f t="shared" si="1039"/>
        <v>1613509.56</v>
      </c>
      <c r="KE60" s="12">
        <f t="shared" si="1039"/>
        <v>3479971.77</v>
      </c>
      <c r="KF60" s="12">
        <f t="shared" si="1039"/>
        <v>3875801.01</v>
      </c>
      <c r="KG60" s="12">
        <f t="shared" si="1039"/>
        <v>3035904.4600000004</v>
      </c>
      <c r="KH60" s="12">
        <f t="shared" si="1039"/>
        <v>1229808</v>
      </c>
      <c r="KI60" s="12">
        <f t="shared" si="1039"/>
        <v>6113787.1799999997</v>
      </c>
      <c r="KJ60" s="12">
        <f t="shared" si="1039"/>
        <v>1779465.39</v>
      </c>
      <c r="KK60" s="12">
        <f t="shared" si="1039"/>
        <v>6021400</v>
      </c>
      <c r="KL60" s="12">
        <f t="shared" si="1039"/>
        <v>4901855</v>
      </c>
      <c r="KM60" s="12">
        <f t="shared" si="1039"/>
        <v>3742788.4899999998</v>
      </c>
      <c r="KN60" s="12">
        <f t="shared" si="1039"/>
        <v>887000</v>
      </c>
      <c r="KO60" s="12">
        <f t="shared" si="1039"/>
        <v>1362000</v>
      </c>
      <c r="KP60" s="12">
        <f t="shared" si="1039"/>
        <v>1100686.06</v>
      </c>
      <c r="KQ60" s="12">
        <f t="shared" si="1039"/>
        <v>1672500</v>
      </c>
      <c r="KR60" s="12">
        <f t="shared" si="1039"/>
        <v>1683459.74</v>
      </c>
      <c r="KS60" s="12">
        <f t="shared" si="1039"/>
        <v>1674825.49</v>
      </c>
      <c r="KT60" s="12">
        <f t="shared" si="1039"/>
        <v>856360</v>
      </c>
      <c r="KU60" s="12">
        <f t="shared" si="1039"/>
        <v>1029360</v>
      </c>
      <c r="KV60" s="12">
        <f t="shared" si="1039"/>
        <v>968460.07000000007</v>
      </c>
      <c r="KW60" s="12">
        <f t="shared" si="1039"/>
        <v>1093080</v>
      </c>
      <c r="KX60" s="12">
        <f>SUM(KX61:KX66)</f>
        <v>1326030</v>
      </c>
      <c r="KY60" s="12">
        <f t="shared" ref="KY60:LB60" si="1041">SUM(KY61:KY66)</f>
        <v>1340606.6100000001</v>
      </c>
      <c r="KZ60" s="12">
        <f t="shared" si="1041"/>
        <v>1285370</v>
      </c>
      <c r="LA60" s="12">
        <f t="shared" si="1041"/>
        <v>0</v>
      </c>
      <c r="LB60" s="12">
        <f t="shared" si="1041"/>
        <v>0</v>
      </c>
    </row>
    <row r="61" spans="1:314" x14ac:dyDescent="0.25">
      <c r="A61" s="5">
        <v>3201</v>
      </c>
      <c r="B61" s="9" t="s">
        <v>259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64">
        <v>0</v>
      </c>
      <c r="AL61" s="70">
        <v>0</v>
      </c>
      <c r="AM61" s="71">
        <v>0</v>
      </c>
      <c r="AN61" s="71"/>
      <c r="AO61" s="71"/>
      <c r="AP61" s="71">
        <v>0</v>
      </c>
      <c r="AQ61" s="71">
        <v>0</v>
      </c>
      <c r="AR61" s="71">
        <v>0</v>
      </c>
      <c r="AS61" s="71">
        <v>0</v>
      </c>
      <c r="AT61" s="71">
        <v>0</v>
      </c>
      <c r="AU61" s="71">
        <v>0</v>
      </c>
      <c r="AV61" s="71">
        <v>0</v>
      </c>
      <c r="AW61" s="71">
        <v>0</v>
      </c>
      <c r="AX61" s="71">
        <v>0</v>
      </c>
      <c r="AY61" s="71">
        <v>0</v>
      </c>
      <c r="AZ61" s="71">
        <v>0</v>
      </c>
      <c r="BA61" s="74">
        <v>0</v>
      </c>
      <c r="BB61" s="71">
        <v>0</v>
      </c>
      <c r="BC61" s="71">
        <v>0</v>
      </c>
      <c r="BD61" s="71">
        <v>0</v>
      </c>
      <c r="BE61" s="71">
        <v>0</v>
      </c>
      <c r="BF61" s="71">
        <v>0</v>
      </c>
      <c r="BG61" s="71">
        <v>0</v>
      </c>
      <c r="BH61" s="71">
        <v>0</v>
      </c>
      <c r="BI61" s="71">
        <v>0</v>
      </c>
      <c r="BJ61" s="71">
        <v>0</v>
      </c>
      <c r="BK61" s="71">
        <v>0</v>
      </c>
      <c r="BL61" s="71">
        <v>0</v>
      </c>
      <c r="BM61" s="71">
        <v>0</v>
      </c>
      <c r="BN61" s="71">
        <v>0</v>
      </c>
      <c r="BO61" s="71">
        <v>0</v>
      </c>
      <c r="BP61" s="71">
        <v>0</v>
      </c>
      <c r="BQ61" s="71">
        <v>0</v>
      </c>
      <c r="BR61" s="71">
        <v>0</v>
      </c>
      <c r="BS61" s="71">
        <v>0</v>
      </c>
      <c r="BT61" s="71">
        <v>0</v>
      </c>
      <c r="BU61" s="71">
        <v>0</v>
      </c>
      <c r="BV61" s="71">
        <v>0</v>
      </c>
      <c r="BW61" s="71">
        <v>0</v>
      </c>
      <c r="BX61" s="71">
        <v>0</v>
      </c>
      <c r="BY61" s="70">
        <v>0</v>
      </c>
      <c r="BZ61" s="71">
        <v>0</v>
      </c>
      <c r="CA61" s="71"/>
      <c r="CB61" s="71"/>
      <c r="CC61" s="71">
        <v>0</v>
      </c>
      <c r="CD61" s="71">
        <v>0</v>
      </c>
      <c r="CE61" s="71">
        <v>0</v>
      </c>
      <c r="CF61" s="71">
        <v>0</v>
      </c>
      <c r="CG61" s="71">
        <v>0</v>
      </c>
      <c r="CH61" s="71">
        <v>0</v>
      </c>
      <c r="CI61" s="71">
        <v>0</v>
      </c>
      <c r="CJ61" s="71">
        <v>0</v>
      </c>
      <c r="CK61" s="71">
        <v>0</v>
      </c>
      <c r="CL61" s="71">
        <v>0</v>
      </c>
      <c r="CM61" s="71">
        <v>0</v>
      </c>
      <c r="CN61" s="71">
        <v>0</v>
      </c>
      <c r="CO61" s="71">
        <v>0</v>
      </c>
      <c r="CP61" s="71">
        <v>0</v>
      </c>
      <c r="CQ61" s="71">
        <v>0</v>
      </c>
      <c r="CR61" s="71">
        <v>0</v>
      </c>
      <c r="CS61" s="71">
        <v>0</v>
      </c>
      <c r="CT61" s="71">
        <v>0</v>
      </c>
      <c r="CU61" s="71">
        <v>0</v>
      </c>
      <c r="CV61" s="71">
        <v>0</v>
      </c>
      <c r="CW61" s="71">
        <v>0</v>
      </c>
      <c r="CX61" s="71">
        <v>0</v>
      </c>
      <c r="CY61" s="71">
        <v>0</v>
      </c>
      <c r="CZ61" s="71">
        <v>0</v>
      </c>
      <c r="DA61" s="71">
        <v>0</v>
      </c>
      <c r="DB61" s="71">
        <v>0</v>
      </c>
      <c r="DC61" s="71">
        <v>0</v>
      </c>
      <c r="DD61" s="71">
        <v>0</v>
      </c>
      <c r="DE61" s="71">
        <v>0</v>
      </c>
      <c r="DF61" s="71">
        <v>0</v>
      </c>
      <c r="DG61" s="71">
        <v>0</v>
      </c>
      <c r="DH61" s="71">
        <v>0</v>
      </c>
      <c r="DI61" s="71">
        <v>0</v>
      </c>
      <c r="DJ61" s="71">
        <v>0</v>
      </c>
      <c r="DK61" s="71">
        <v>0</v>
      </c>
      <c r="DL61" s="71">
        <v>0</v>
      </c>
      <c r="DM61" s="71">
        <v>0</v>
      </c>
      <c r="DN61" s="71"/>
      <c r="DO61" s="71"/>
      <c r="DP61" s="71">
        <v>0</v>
      </c>
      <c r="DQ61" s="71">
        <v>0</v>
      </c>
      <c r="DR61" s="71">
        <v>0</v>
      </c>
      <c r="DS61" s="71">
        <v>0</v>
      </c>
      <c r="DT61" s="71">
        <v>0</v>
      </c>
      <c r="DU61" s="71">
        <v>0</v>
      </c>
      <c r="DV61" s="71">
        <v>0</v>
      </c>
      <c r="DW61" s="71">
        <v>0</v>
      </c>
      <c r="DX61" s="71">
        <v>0</v>
      </c>
      <c r="DY61" s="71">
        <v>0</v>
      </c>
      <c r="DZ61" s="71">
        <v>0</v>
      </c>
      <c r="EA61" s="71">
        <v>0</v>
      </c>
      <c r="EB61" s="71">
        <v>0</v>
      </c>
      <c r="EC61" s="71">
        <v>0</v>
      </c>
      <c r="ED61" s="71">
        <v>0</v>
      </c>
      <c r="EE61" s="71">
        <v>0</v>
      </c>
      <c r="EF61" s="71">
        <v>0</v>
      </c>
      <c r="EG61" s="71">
        <v>0</v>
      </c>
      <c r="EH61" s="71">
        <v>0</v>
      </c>
      <c r="EI61" s="71">
        <v>0</v>
      </c>
      <c r="EJ61" s="71">
        <v>0</v>
      </c>
      <c r="EK61" s="71">
        <v>0</v>
      </c>
      <c r="EL61" s="71">
        <v>0</v>
      </c>
      <c r="EM61" s="71">
        <v>0</v>
      </c>
      <c r="EN61" s="71">
        <v>0</v>
      </c>
      <c r="EO61" s="71">
        <v>0</v>
      </c>
      <c r="EP61" s="71">
        <v>0</v>
      </c>
      <c r="EQ61" s="71">
        <v>0</v>
      </c>
      <c r="ER61" s="71">
        <v>0</v>
      </c>
      <c r="ES61" s="71">
        <v>0</v>
      </c>
      <c r="ET61" s="71">
        <v>0</v>
      </c>
      <c r="EU61" s="71">
        <v>0</v>
      </c>
      <c r="EV61" s="71">
        <v>0</v>
      </c>
      <c r="EW61" s="71">
        <v>0</v>
      </c>
      <c r="EX61" s="71">
        <v>0</v>
      </c>
      <c r="EY61" s="70">
        <v>0</v>
      </c>
      <c r="EZ61" s="71">
        <v>0</v>
      </c>
      <c r="FA61" s="71"/>
      <c r="FB61" s="71"/>
      <c r="FC61" s="71">
        <v>0</v>
      </c>
      <c r="FD61" s="71">
        <v>0</v>
      </c>
      <c r="FE61" s="71">
        <v>0</v>
      </c>
      <c r="FF61" s="71">
        <v>0</v>
      </c>
      <c r="FG61" s="71">
        <v>0</v>
      </c>
      <c r="FH61" s="71">
        <v>0</v>
      </c>
      <c r="FI61" s="71">
        <v>0</v>
      </c>
      <c r="FJ61" s="71">
        <v>0</v>
      </c>
      <c r="FK61" s="71">
        <v>0</v>
      </c>
      <c r="FL61" s="71">
        <v>0</v>
      </c>
      <c r="FM61" s="71">
        <v>0</v>
      </c>
      <c r="FN61" s="71">
        <v>0</v>
      </c>
      <c r="FO61" s="71">
        <v>0</v>
      </c>
      <c r="FP61" s="71">
        <v>0</v>
      </c>
      <c r="FQ61" s="71">
        <v>0</v>
      </c>
      <c r="FR61" s="71">
        <v>0</v>
      </c>
      <c r="FS61" s="71">
        <v>0</v>
      </c>
      <c r="FT61" s="71">
        <v>0</v>
      </c>
      <c r="FU61" s="71">
        <v>0</v>
      </c>
      <c r="FV61" s="71">
        <v>0</v>
      </c>
      <c r="FW61" s="71">
        <v>0</v>
      </c>
      <c r="FX61" s="71">
        <v>0</v>
      </c>
      <c r="FY61" s="71">
        <v>0</v>
      </c>
      <c r="FZ61" s="71">
        <v>0</v>
      </c>
      <c r="GA61" s="71">
        <v>0</v>
      </c>
      <c r="GB61" s="71">
        <v>0</v>
      </c>
      <c r="GC61" s="71">
        <v>0</v>
      </c>
      <c r="GD61" s="71">
        <v>0</v>
      </c>
      <c r="GE61" s="71">
        <v>0</v>
      </c>
      <c r="GF61" s="71">
        <v>0</v>
      </c>
      <c r="GG61" s="71">
        <v>0</v>
      </c>
      <c r="GH61" s="71">
        <v>0</v>
      </c>
      <c r="GI61" s="71">
        <v>0</v>
      </c>
      <c r="GJ61" s="71">
        <v>0</v>
      </c>
      <c r="GK61" s="71">
        <v>0</v>
      </c>
      <c r="GL61" s="71">
        <v>0</v>
      </c>
      <c r="GM61" s="71">
        <v>0</v>
      </c>
      <c r="GN61" s="71"/>
      <c r="GO61" s="71"/>
      <c r="GP61" s="71">
        <v>0</v>
      </c>
      <c r="GQ61" s="71">
        <v>0</v>
      </c>
      <c r="GR61" s="71">
        <v>0</v>
      </c>
      <c r="GS61" s="71">
        <v>0</v>
      </c>
      <c r="GT61" s="71">
        <v>0</v>
      </c>
      <c r="GU61" s="71">
        <v>0</v>
      </c>
      <c r="GV61" s="71">
        <v>0</v>
      </c>
      <c r="GW61" s="71">
        <v>0</v>
      </c>
      <c r="GX61" s="71">
        <v>0</v>
      </c>
      <c r="GY61" s="71">
        <v>0</v>
      </c>
      <c r="GZ61" s="71">
        <v>0</v>
      </c>
      <c r="HA61" s="71">
        <v>0</v>
      </c>
      <c r="HB61" s="71">
        <v>0</v>
      </c>
      <c r="HC61" s="71">
        <v>0</v>
      </c>
      <c r="HD61" s="71">
        <v>0</v>
      </c>
      <c r="HE61" s="71">
        <v>0</v>
      </c>
      <c r="HF61" s="71">
        <v>0</v>
      </c>
      <c r="HG61" s="71">
        <v>0</v>
      </c>
      <c r="HH61" s="71">
        <v>0</v>
      </c>
      <c r="HI61" s="71">
        <v>0</v>
      </c>
      <c r="HJ61" s="71">
        <v>0</v>
      </c>
      <c r="HK61" s="71">
        <v>0</v>
      </c>
      <c r="HL61" s="71">
        <v>0</v>
      </c>
      <c r="HM61" s="71">
        <v>0</v>
      </c>
      <c r="HN61" s="71">
        <v>0</v>
      </c>
      <c r="HO61" s="71">
        <v>0</v>
      </c>
      <c r="HP61" s="71">
        <v>0</v>
      </c>
      <c r="HQ61" s="71">
        <v>0</v>
      </c>
      <c r="HR61" s="71">
        <v>0</v>
      </c>
      <c r="HS61" s="71">
        <v>0</v>
      </c>
      <c r="HT61" s="71">
        <v>0</v>
      </c>
      <c r="HU61" s="71">
        <v>0</v>
      </c>
      <c r="HV61" s="71">
        <v>0</v>
      </c>
      <c r="HW61" s="71">
        <v>0</v>
      </c>
      <c r="HX61" s="71">
        <v>0</v>
      </c>
      <c r="HY61" s="71">
        <v>0</v>
      </c>
      <c r="HZ61" s="71">
        <v>0</v>
      </c>
      <c r="IA61" s="71"/>
      <c r="IB61" s="71"/>
      <c r="IC61" s="71">
        <v>0</v>
      </c>
      <c r="ID61" s="71">
        <v>0</v>
      </c>
      <c r="IE61" s="71">
        <v>0</v>
      </c>
      <c r="IF61" s="71">
        <v>0</v>
      </c>
      <c r="IG61" s="71">
        <v>0</v>
      </c>
      <c r="IH61" s="71">
        <v>0</v>
      </c>
      <c r="II61" s="71">
        <v>0</v>
      </c>
      <c r="IJ61" s="71">
        <v>0</v>
      </c>
      <c r="IK61" s="71">
        <v>0</v>
      </c>
      <c r="IL61" s="71">
        <v>0</v>
      </c>
      <c r="IM61" s="71">
        <v>0</v>
      </c>
      <c r="IN61" s="71">
        <v>0</v>
      </c>
      <c r="IO61" s="71">
        <v>0</v>
      </c>
      <c r="IP61" s="71">
        <v>0</v>
      </c>
      <c r="IQ61" s="71">
        <v>0</v>
      </c>
      <c r="IR61" s="71">
        <v>0</v>
      </c>
      <c r="IS61" s="71">
        <v>0</v>
      </c>
      <c r="IT61" s="71">
        <v>0</v>
      </c>
      <c r="IU61" s="71">
        <v>0</v>
      </c>
      <c r="IV61" s="71">
        <v>0</v>
      </c>
      <c r="IW61" s="71">
        <v>0</v>
      </c>
      <c r="IX61" s="71">
        <v>0</v>
      </c>
      <c r="IY61" s="71">
        <v>0</v>
      </c>
      <c r="IZ61" s="71">
        <v>0</v>
      </c>
      <c r="JA61" s="71">
        <v>0</v>
      </c>
      <c r="JB61" s="71">
        <v>0</v>
      </c>
      <c r="JC61" s="71">
        <v>0</v>
      </c>
      <c r="JD61" s="71">
        <v>0</v>
      </c>
      <c r="JE61" s="71">
        <v>0</v>
      </c>
      <c r="JF61" s="71">
        <v>0</v>
      </c>
      <c r="JG61" s="71">
        <v>0</v>
      </c>
      <c r="JH61" s="71">
        <v>0</v>
      </c>
      <c r="JI61" s="71">
        <v>0</v>
      </c>
      <c r="JJ61" s="71">
        <v>0</v>
      </c>
      <c r="JK61" s="71">
        <v>0</v>
      </c>
      <c r="JL61" s="71">
        <v>0</v>
      </c>
      <c r="JM61" s="66">
        <v>0</v>
      </c>
      <c r="JN61" s="13"/>
      <c r="JO61" s="13"/>
      <c r="JP61" s="13">
        <f t="shared" ref="JP61:JY65" si="1042">C61+CC61+AP61+DP61+FC61+GP61+IC61</f>
        <v>0</v>
      </c>
      <c r="JQ61" s="13">
        <f t="shared" si="1042"/>
        <v>0</v>
      </c>
      <c r="JR61" s="13">
        <f t="shared" si="1042"/>
        <v>0</v>
      </c>
      <c r="JS61" s="13">
        <f t="shared" si="1042"/>
        <v>0</v>
      </c>
      <c r="JT61" s="13">
        <f t="shared" si="1042"/>
        <v>0</v>
      </c>
      <c r="JU61" s="13">
        <f t="shared" si="1042"/>
        <v>0</v>
      </c>
      <c r="JV61" s="13">
        <f t="shared" si="1042"/>
        <v>0</v>
      </c>
      <c r="JW61" s="13">
        <f t="shared" si="1042"/>
        <v>0</v>
      </c>
      <c r="JX61" s="13">
        <f t="shared" si="1042"/>
        <v>0</v>
      </c>
      <c r="JY61" s="13">
        <f t="shared" si="1042"/>
        <v>0</v>
      </c>
      <c r="JZ61" s="13">
        <f t="shared" ref="JZ61:KI65" si="1043">M61+CM61+AZ61+DZ61+FM61+GZ61+IM61</f>
        <v>0</v>
      </c>
      <c r="KA61" s="13">
        <f t="shared" si="1043"/>
        <v>0</v>
      </c>
      <c r="KB61" s="13">
        <f t="shared" si="1043"/>
        <v>0</v>
      </c>
      <c r="KC61" s="13">
        <f t="shared" si="1043"/>
        <v>0</v>
      </c>
      <c r="KD61" s="13">
        <f t="shared" si="1043"/>
        <v>0</v>
      </c>
      <c r="KE61" s="13">
        <f t="shared" si="1043"/>
        <v>0</v>
      </c>
      <c r="KF61" s="13">
        <f t="shared" si="1043"/>
        <v>0</v>
      </c>
      <c r="KG61" s="13">
        <f t="shared" si="1043"/>
        <v>0</v>
      </c>
      <c r="KH61" s="13">
        <f t="shared" si="1043"/>
        <v>0</v>
      </c>
      <c r="KI61" s="13">
        <f t="shared" si="1043"/>
        <v>0</v>
      </c>
      <c r="KJ61" s="13">
        <f t="shared" ref="KJ61:KL65" si="1044">W61+CW61+BJ61+EJ61+FW61+HJ61+IW61</f>
        <v>0</v>
      </c>
      <c r="KK61" s="13">
        <f t="shared" si="1044"/>
        <v>0</v>
      </c>
      <c r="KL61" s="13">
        <f t="shared" si="1044"/>
        <v>0</v>
      </c>
      <c r="KM61" s="13">
        <f t="shared" ref="KM61:KX65" si="1045">Z61+BM61+CZ61+EM61+FZ61+HM61+IZ61</f>
        <v>0</v>
      </c>
      <c r="KN61" s="13">
        <f t="shared" si="1045"/>
        <v>0</v>
      </c>
      <c r="KO61" s="13">
        <f t="shared" si="1045"/>
        <v>0</v>
      </c>
      <c r="KP61" s="13">
        <f t="shared" si="1045"/>
        <v>0</v>
      </c>
      <c r="KQ61" s="13">
        <f t="shared" si="1045"/>
        <v>0</v>
      </c>
      <c r="KR61" s="13">
        <f t="shared" si="1045"/>
        <v>0</v>
      </c>
      <c r="KS61" s="13">
        <f t="shared" si="1045"/>
        <v>0</v>
      </c>
      <c r="KT61" s="13">
        <f t="shared" si="1045"/>
        <v>0</v>
      </c>
      <c r="KU61" s="13">
        <f t="shared" si="1045"/>
        <v>0</v>
      </c>
      <c r="KV61" s="13">
        <f t="shared" si="1045"/>
        <v>0</v>
      </c>
      <c r="KW61" s="13">
        <f t="shared" si="1045"/>
        <v>0</v>
      </c>
      <c r="KX61" s="13">
        <f t="shared" si="1045"/>
        <v>0</v>
      </c>
      <c r="KY61" s="13">
        <f t="shared" ref="KY61:LB66" si="1046">AL61+BY61+DL61+EY61+GL61+HY61+JL61</f>
        <v>0</v>
      </c>
      <c r="KZ61" s="13">
        <f t="shared" si="1046"/>
        <v>0</v>
      </c>
      <c r="LA61" s="13">
        <f t="shared" si="1046"/>
        <v>0</v>
      </c>
      <c r="LB61" s="13">
        <f t="shared" si="1046"/>
        <v>0</v>
      </c>
    </row>
    <row r="62" spans="1:314" x14ac:dyDescent="0.25">
      <c r="A62" s="5">
        <v>3202</v>
      </c>
      <c r="B62" s="9" t="s">
        <v>354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4188.66</v>
      </c>
      <c r="W62" s="13">
        <v>4188.66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64">
        <v>0</v>
      </c>
      <c r="AL62" s="70">
        <v>0</v>
      </c>
      <c r="AM62" s="71">
        <v>0</v>
      </c>
      <c r="AN62" s="71"/>
      <c r="AO62" s="71"/>
      <c r="AP62" s="71">
        <v>0</v>
      </c>
      <c r="AQ62" s="71">
        <v>0</v>
      </c>
      <c r="AR62" s="71">
        <v>0</v>
      </c>
      <c r="AS62" s="71">
        <v>0</v>
      </c>
      <c r="AT62" s="71">
        <v>0</v>
      </c>
      <c r="AU62" s="71">
        <v>0</v>
      </c>
      <c r="AV62" s="71">
        <v>0</v>
      </c>
      <c r="AW62" s="71">
        <v>0</v>
      </c>
      <c r="AX62" s="71">
        <v>0</v>
      </c>
      <c r="AY62" s="71">
        <v>0</v>
      </c>
      <c r="AZ62" s="71">
        <v>0</v>
      </c>
      <c r="BA62" s="71">
        <v>0</v>
      </c>
      <c r="BB62" s="71">
        <v>0</v>
      </c>
      <c r="BC62" s="71">
        <v>0</v>
      </c>
      <c r="BD62" s="71">
        <v>0</v>
      </c>
      <c r="BE62" s="71">
        <v>0</v>
      </c>
      <c r="BF62" s="71">
        <v>0</v>
      </c>
      <c r="BG62" s="71">
        <v>0</v>
      </c>
      <c r="BH62" s="71">
        <v>0</v>
      </c>
      <c r="BI62" s="71">
        <v>0</v>
      </c>
      <c r="BJ62" s="71">
        <v>0</v>
      </c>
      <c r="BK62" s="71">
        <v>0</v>
      </c>
      <c r="BL62" s="71">
        <v>0</v>
      </c>
      <c r="BM62" s="71">
        <v>0</v>
      </c>
      <c r="BN62" s="71">
        <v>0</v>
      </c>
      <c r="BO62" s="71">
        <v>0</v>
      </c>
      <c r="BP62" s="71">
        <v>0</v>
      </c>
      <c r="BQ62" s="71">
        <v>0</v>
      </c>
      <c r="BR62" s="71">
        <v>0</v>
      </c>
      <c r="BS62" s="71">
        <v>0</v>
      </c>
      <c r="BT62" s="71">
        <v>0</v>
      </c>
      <c r="BU62" s="71">
        <v>0</v>
      </c>
      <c r="BV62" s="71">
        <v>0</v>
      </c>
      <c r="BW62" s="71">
        <v>0</v>
      </c>
      <c r="BX62" s="71">
        <v>0</v>
      </c>
      <c r="BY62" s="70">
        <v>0</v>
      </c>
      <c r="BZ62" s="71">
        <v>0</v>
      </c>
      <c r="CA62" s="71"/>
      <c r="CB62" s="71"/>
      <c r="CC62" s="71">
        <v>0</v>
      </c>
      <c r="CD62" s="71">
        <v>0</v>
      </c>
      <c r="CE62" s="71">
        <v>0</v>
      </c>
      <c r="CF62" s="71">
        <v>0</v>
      </c>
      <c r="CG62" s="71">
        <v>0</v>
      </c>
      <c r="CH62" s="71">
        <v>0</v>
      </c>
      <c r="CI62" s="71">
        <v>0</v>
      </c>
      <c r="CJ62" s="71">
        <v>0</v>
      </c>
      <c r="CK62" s="71">
        <v>0</v>
      </c>
      <c r="CL62" s="71">
        <v>0</v>
      </c>
      <c r="CM62" s="71">
        <v>0</v>
      </c>
      <c r="CN62" s="71">
        <v>0</v>
      </c>
      <c r="CO62" s="71">
        <v>0</v>
      </c>
      <c r="CP62" s="71">
        <v>0</v>
      </c>
      <c r="CQ62" s="71">
        <v>0</v>
      </c>
      <c r="CR62" s="71">
        <v>0</v>
      </c>
      <c r="CS62" s="71">
        <v>0</v>
      </c>
      <c r="CT62" s="71">
        <v>0</v>
      </c>
      <c r="CU62" s="71">
        <v>0</v>
      </c>
      <c r="CV62" s="71">
        <v>0</v>
      </c>
      <c r="CW62" s="71">
        <v>0</v>
      </c>
      <c r="CX62" s="71">
        <v>0</v>
      </c>
      <c r="CY62" s="71">
        <v>0</v>
      </c>
      <c r="CZ62" s="71">
        <v>0</v>
      </c>
      <c r="DA62" s="71">
        <v>0</v>
      </c>
      <c r="DB62" s="71">
        <v>0</v>
      </c>
      <c r="DC62" s="71">
        <v>0</v>
      </c>
      <c r="DD62" s="71">
        <v>0</v>
      </c>
      <c r="DE62" s="71">
        <v>0</v>
      </c>
      <c r="DF62" s="71">
        <v>0</v>
      </c>
      <c r="DG62" s="71">
        <v>0</v>
      </c>
      <c r="DH62" s="71">
        <v>0</v>
      </c>
      <c r="DI62" s="71">
        <v>0</v>
      </c>
      <c r="DJ62" s="71">
        <v>0</v>
      </c>
      <c r="DK62" s="71">
        <v>0</v>
      </c>
      <c r="DL62" s="71">
        <v>0</v>
      </c>
      <c r="DM62" s="71">
        <v>0</v>
      </c>
      <c r="DN62" s="71"/>
      <c r="DO62" s="71"/>
      <c r="DP62" s="71">
        <v>1100000</v>
      </c>
      <c r="DQ62" s="71">
        <v>1100000</v>
      </c>
      <c r="DR62" s="71">
        <v>886465.71</v>
      </c>
      <c r="DS62" s="71">
        <v>753925</v>
      </c>
      <c r="DT62" s="71">
        <v>753925</v>
      </c>
      <c r="DU62" s="71">
        <v>585671.26</v>
      </c>
      <c r="DV62" s="71">
        <v>650000</v>
      </c>
      <c r="DW62" s="71">
        <v>528000</v>
      </c>
      <c r="DX62" s="71">
        <v>432000</v>
      </c>
      <c r="DY62" s="71">
        <v>576000</v>
      </c>
      <c r="DZ62" s="71">
        <v>576000</v>
      </c>
      <c r="EA62" s="71">
        <v>288000</v>
      </c>
      <c r="EB62" s="71">
        <v>0</v>
      </c>
      <c r="EC62" s="71">
        <v>0</v>
      </c>
      <c r="ED62" s="71">
        <v>168663.36</v>
      </c>
      <c r="EE62" s="71">
        <v>780800</v>
      </c>
      <c r="EF62" s="71">
        <v>372000</v>
      </c>
      <c r="EG62" s="71">
        <v>372000</v>
      </c>
      <c r="EH62" s="71">
        <v>0</v>
      </c>
      <c r="EI62" s="71">
        <v>0</v>
      </c>
      <c r="EJ62" s="71">
        <v>0</v>
      </c>
      <c r="EK62" s="71">
        <v>0</v>
      </c>
      <c r="EL62" s="71">
        <v>0</v>
      </c>
      <c r="EM62" s="71">
        <v>0</v>
      </c>
      <c r="EN62" s="71">
        <v>0</v>
      </c>
      <c r="EO62" s="71">
        <v>0</v>
      </c>
      <c r="EP62" s="71">
        <v>0</v>
      </c>
      <c r="EQ62" s="71">
        <v>0</v>
      </c>
      <c r="ER62" s="71">
        <v>0</v>
      </c>
      <c r="ES62" s="71">
        <v>0</v>
      </c>
      <c r="ET62" s="71">
        <v>0</v>
      </c>
      <c r="EU62" s="71">
        <v>0</v>
      </c>
      <c r="EV62" s="71">
        <v>0</v>
      </c>
      <c r="EW62" s="71">
        <v>0</v>
      </c>
      <c r="EX62" s="71">
        <v>0</v>
      </c>
      <c r="EY62" s="70">
        <v>0</v>
      </c>
      <c r="EZ62" s="71">
        <v>0</v>
      </c>
      <c r="FA62" s="71"/>
      <c r="FB62" s="71"/>
      <c r="FC62" s="71">
        <v>0</v>
      </c>
      <c r="FD62" s="71">
        <v>0</v>
      </c>
      <c r="FE62" s="71">
        <v>0</v>
      </c>
      <c r="FF62" s="71">
        <v>0</v>
      </c>
      <c r="FG62" s="71">
        <v>0</v>
      </c>
      <c r="FH62" s="71">
        <v>0</v>
      </c>
      <c r="FI62" s="71">
        <v>0</v>
      </c>
      <c r="FJ62" s="71">
        <v>0</v>
      </c>
      <c r="FK62" s="71">
        <v>0</v>
      </c>
      <c r="FL62" s="71">
        <v>0</v>
      </c>
      <c r="FM62" s="71">
        <v>0</v>
      </c>
      <c r="FN62" s="71">
        <v>0</v>
      </c>
      <c r="FO62" s="71">
        <v>0</v>
      </c>
      <c r="FP62" s="71">
        <v>0</v>
      </c>
      <c r="FQ62" s="71">
        <v>0</v>
      </c>
      <c r="FR62" s="71">
        <v>0</v>
      </c>
      <c r="FS62" s="71">
        <v>0</v>
      </c>
      <c r="FT62" s="71">
        <v>0</v>
      </c>
      <c r="FU62" s="71">
        <v>0</v>
      </c>
      <c r="FV62" s="71">
        <v>0</v>
      </c>
      <c r="FW62" s="71">
        <v>0</v>
      </c>
      <c r="FX62" s="71">
        <v>0</v>
      </c>
      <c r="FY62" s="71">
        <v>0</v>
      </c>
      <c r="FZ62" s="71">
        <v>0</v>
      </c>
      <c r="GA62" s="71">
        <v>0</v>
      </c>
      <c r="GB62" s="71">
        <v>0</v>
      </c>
      <c r="GC62" s="71">
        <v>0</v>
      </c>
      <c r="GD62" s="71">
        <v>0</v>
      </c>
      <c r="GE62" s="71">
        <v>0</v>
      </c>
      <c r="GF62" s="71">
        <v>0</v>
      </c>
      <c r="GG62" s="71">
        <v>0</v>
      </c>
      <c r="GH62" s="71">
        <v>0</v>
      </c>
      <c r="GI62" s="71">
        <v>0</v>
      </c>
      <c r="GJ62" s="71">
        <v>0</v>
      </c>
      <c r="GK62" s="71">
        <v>0</v>
      </c>
      <c r="GL62" s="71">
        <v>0</v>
      </c>
      <c r="GM62" s="71">
        <v>0</v>
      </c>
      <c r="GN62" s="71"/>
      <c r="GO62" s="71"/>
      <c r="GP62" s="71">
        <v>0</v>
      </c>
      <c r="GQ62" s="71">
        <v>0</v>
      </c>
      <c r="GR62" s="71">
        <v>0</v>
      </c>
      <c r="GS62" s="71">
        <v>0</v>
      </c>
      <c r="GT62" s="71">
        <v>0</v>
      </c>
      <c r="GU62" s="71">
        <v>0</v>
      </c>
      <c r="GV62" s="71">
        <v>0</v>
      </c>
      <c r="GW62" s="71">
        <v>0</v>
      </c>
      <c r="GX62" s="71">
        <v>0</v>
      </c>
      <c r="GY62" s="71">
        <v>0</v>
      </c>
      <c r="GZ62" s="71">
        <v>0</v>
      </c>
      <c r="HA62" s="71">
        <v>0</v>
      </c>
      <c r="HB62" s="71">
        <v>0</v>
      </c>
      <c r="HC62" s="71">
        <v>0</v>
      </c>
      <c r="HD62" s="71">
        <v>0</v>
      </c>
      <c r="HE62" s="71">
        <v>0</v>
      </c>
      <c r="HF62" s="71">
        <v>0</v>
      </c>
      <c r="HG62" s="71">
        <v>0</v>
      </c>
      <c r="HH62" s="71">
        <v>0</v>
      </c>
      <c r="HI62" s="71">
        <v>0</v>
      </c>
      <c r="HJ62" s="71">
        <v>0</v>
      </c>
      <c r="HK62" s="71">
        <v>0</v>
      </c>
      <c r="HL62" s="71">
        <v>0</v>
      </c>
      <c r="HM62" s="71">
        <v>0</v>
      </c>
      <c r="HN62" s="71">
        <v>0</v>
      </c>
      <c r="HO62" s="71">
        <v>0</v>
      </c>
      <c r="HP62" s="71">
        <v>0</v>
      </c>
      <c r="HQ62" s="71">
        <v>0</v>
      </c>
      <c r="HR62" s="71">
        <v>0</v>
      </c>
      <c r="HS62" s="71">
        <v>0</v>
      </c>
      <c r="HT62" s="71">
        <v>0</v>
      </c>
      <c r="HU62" s="71">
        <v>0</v>
      </c>
      <c r="HV62" s="71">
        <v>0</v>
      </c>
      <c r="HW62" s="71">
        <v>0</v>
      </c>
      <c r="HX62" s="71">
        <v>0</v>
      </c>
      <c r="HY62" s="71">
        <v>0</v>
      </c>
      <c r="HZ62" s="71">
        <v>0</v>
      </c>
      <c r="IA62" s="71"/>
      <c r="IB62" s="71"/>
      <c r="IC62" s="71">
        <v>0</v>
      </c>
      <c r="ID62" s="71">
        <v>424709.35</v>
      </c>
      <c r="IE62" s="71">
        <v>388709.35</v>
      </c>
      <c r="IF62" s="71">
        <v>128000</v>
      </c>
      <c r="IG62" s="71">
        <v>128000</v>
      </c>
      <c r="IH62" s="71">
        <v>26277.97</v>
      </c>
      <c r="II62" s="71">
        <v>22000</v>
      </c>
      <c r="IJ62" s="71">
        <v>22000</v>
      </c>
      <c r="IK62" s="71">
        <v>7600</v>
      </c>
      <c r="IL62" s="71">
        <v>24000</v>
      </c>
      <c r="IM62" s="71">
        <v>24000</v>
      </c>
      <c r="IN62" s="71">
        <v>55000</v>
      </c>
      <c r="IO62" s="71">
        <v>0</v>
      </c>
      <c r="IP62" s="71">
        <v>0</v>
      </c>
      <c r="IQ62" s="71">
        <v>8830.92</v>
      </c>
      <c r="IR62" s="71">
        <v>34200</v>
      </c>
      <c r="IS62" s="71">
        <v>15500</v>
      </c>
      <c r="IT62" s="71">
        <v>15500</v>
      </c>
      <c r="IU62" s="71"/>
      <c r="IV62" s="71"/>
      <c r="IW62" s="71">
        <v>0</v>
      </c>
      <c r="IX62" s="71">
        <v>0</v>
      </c>
      <c r="IY62" s="71">
        <v>0</v>
      </c>
      <c r="IZ62" s="71">
        <v>0</v>
      </c>
      <c r="JA62" s="71">
        <v>0</v>
      </c>
      <c r="JB62" s="71">
        <v>0</v>
      </c>
      <c r="JC62" s="71">
        <v>0</v>
      </c>
      <c r="JD62" s="71">
        <v>0</v>
      </c>
      <c r="JE62" s="71">
        <v>0</v>
      </c>
      <c r="JF62" s="71">
        <v>0</v>
      </c>
      <c r="JG62" s="71">
        <v>0</v>
      </c>
      <c r="JH62" s="71">
        <v>0</v>
      </c>
      <c r="JI62" s="71">
        <v>0</v>
      </c>
      <c r="JJ62" s="71">
        <v>0</v>
      </c>
      <c r="JK62" s="71">
        <v>0</v>
      </c>
      <c r="JL62" s="71">
        <v>0</v>
      </c>
      <c r="JM62" s="66">
        <v>0</v>
      </c>
      <c r="JN62" s="13"/>
      <c r="JO62" s="13"/>
      <c r="JP62" s="13">
        <f t="shared" si="1042"/>
        <v>1100000</v>
      </c>
      <c r="JQ62" s="13">
        <f t="shared" si="1042"/>
        <v>1524709.35</v>
      </c>
      <c r="JR62" s="13">
        <f t="shared" si="1042"/>
        <v>1275175.06</v>
      </c>
      <c r="JS62" s="13">
        <f t="shared" si="1042"/>
        <v>881925</v>
      </c>
      <c r="JT62" s="13">
        <f t="shared" si="1042"/>
        <v>881925</v>
      </c>
      <c r="JU62" s="13">
        <f t="shared" si="1042"/>
        <v>611949.23</v>
      </c>
      <c r="JV62" s="13">
        <f t="shared" si="1042"/>
        <v>672000</v>
      </c>
      <c r="JW62" s="13">
        <f t="shared" si="1042"/>
        <v>550000</v>
      </c>
      <c r="JX62" s="13">
        <f t="shared" si="1042"/>
        <v>439600</v>
      </c>
      <c r="JY62" s="13">
        <f t="shared" si="1042"/>
        <v>600000</v>
      </c>
      <c r="JZ62" s="13">
        <f t="shared" si="1043"/>
        <v>600000</v>
      </c>
      <c r="KA62" s="13">
        <f t="shared" si="1043"/>
        <v>343000</v>
      </c>
      <c r="KB62" s="13">
        <f t="shared" si="1043"/>
        <v>0</v>
      </c>
      <c r="KC62" s="13">
        <f t="shared" si="1043"/>
        <v>0</v>
      </c>
      <c r="KD62" s="13">
        <f t="shared" si="1043"/>
        <v>177494.28</v>
      </c>
      <c r="KE62" s="13">
        <f t="shared" si="1043"/>
        <v>815000</v>
      </c>
      <c r="KF62" s="13">
        <f t="shared" si="1043"/>
        <v>387500</v>
      </c>
      <c r="KG62" s="13">
        <f t="shared" si="1043"/>
        <v>387500</v>
      </c>
      <c r="KH62" s="13">
        <f t="shared" si="1043"/>
        <v>0</v>
      </c>
      <c r="KI62" s="13">
        <f t="shared" si="1043"/>
        <v>4188.66</v>
      </c>
      <c r="KJ62" s="13">
        <f t="shared" si="1044"/>
        <v>4188.66</v>
      </c>
      <c r="KK62" s="13">
        <f t="shared" si="1044"/>
        <v>0</v>
      </c>
      <c r="KL62" s="13">
        <f t="shared" si="1044"/>
        <v>0</v>
      </c>
      <c r="KM62" s="13">
        <f t="shared" si="1045"/>
        <v>0</v>
      </c>
      <c r="KN62" s="13">
        <f t="shared" si="1045"/>
        <v>0</v>
      </c>
      <c r="KO62" s="13">
        <f t="shared" si="1045"/>
        <v>0</v>
      </c>
      <c r="KP62" s="13">
        <f t="shared" si="1045"/>
        <v>0</v>
      </c>
      <c r="KQ62" s="13">
        <f t="shared" si="1045"/>
        <v>0</v>
      </c>
      <c r="KR62" s="13">
        <f t="shared" si="1045"/>
        <v>0</v>
      </c>
      <c r="KS62" s="13">
        <f t="shared" si="1045"/>
        <v>0</v>
      </c>
      <c r="KT62" s="13">
        <f t="shared" si="1045"/>
        <v>0</v>
      </c>
      <c r="KU62" s="13">
        <f t="shared" si="1045"/>
        <v>0</v>
      </c>
      <c r="KV62" s="13">
        <f t="shared" si="1045"/>
        <v>0</v>
      </c>
      <c r="KW62" s="13">
        <f t="shared" si="1045"/>
        <v>0</v>
      </c>
      <c r="KX62" s="13">
        <f t="shared" si="1045"/>
        <v>0</v>
      </c>
      <c r="KY62" s="13">
        <f t="shared" si="1046"/>
        <v>0</v>
      </c>
      <c r="KZ62" s="13">
        <f t="shared" si="1046"/>
        <v>0</v>
      </c>
      <c r="LA62" s="13">
        <f t="shared" si="1046"/>
        <v>0</v>
      </c>
      <c r="LB62" s="13">
        <f t="shared" si="1046"/>
        <v>0</v>
      </c>
    </row>
    <row r="63" spans="1:314" x14ac:dyDescent="0.25">
      <c r="A63" s="5">
        <v>3203</v>
      </c>
      <c r="B63" s="9" t="s">
        <v>355</v>
      </c>
      <c r="C63" s="13">
        <v>1635000</v>
      </c>
      <c r="D63" s="13">
        <v>1605000</v>
      </c>
      <c r="E63" s="13">
        <v>2160279.5299999998</v>
      </c>
      <c r="F63" s="13">
        <v>1114940</v>
      </c>
      <c r="G63" s="13">
        <v>1600000</v>
      </c>
      <c r="H63" s="13">
        <v>1432153.94</v>
      </c>
      <c r="I63" s="13">
        <v>907000</v>
      </c>
      <c r="J63" s="13">
        <v>907000</v>
      </c>
      <c r="K63" s="13">
        <v>825915.73</v>
      </c>
      <c r="L63" s="13">
        <v>124800</v>
      </c>
      <c r="M63" s="13">
        <v>462307.74</v>
      </c>
      <c r="N63" s="13">
        <v>44390.16</v>
      </c>
      <c r="O63" s="13">
        <v>451200</v>
      </c>
      <c r="P63" s="13">
        <v>801958.74</v>
      </c>
      <c r="Q63" s="13">
        <v>422436.51</v>
      </c>
      <c r="R63" s="13">
        <v>390081.77</v>
      </c>
      <c r="S63" s="13">
        <v>1679953.98</v>
      </c>
      <c r="T63" s="13">
        <v>1016217.44</v>
      </c>
      <c r="U63" s="13">
        <v>234460</v>
      </c>
      <c r="V63" s="13">
        <v>2462256.5699999998</v>
      </c>
      <c r="W63" s="13">
        <v>582102.74</v>
      </c>
      <c r="X63" s="13">
        <v>3000000</v>
      </c>
      <c r="Y63" s="13">
        <v>3000000</v>
      </c>
      <c r="Z63" s="13">
        <v>2830897.26</v>
      </c>
      <c r="AA63" s="13">
        <v>146000</v>
      </c>
      <c r="AB63" s="13">
        <v>380000</v>
      </c>
      <c r="AC63" s="13">
        <v>210351.31</v>
      </c>
      <c r="AD63" s="13">
        <v>1092500</v>
      </c>
      <c r="AE63" s="13">
        <v>892500</v>
      </c>
      <c r="AF63" s="13">
        <v>444219.92</v>
      </c>
      <c r="AG63" s="13">
        <v>165000</v>
      </c>
      <c r="AH63" s="13">
        <v>165000</v>
      </c>
      <c r="AI63" s="13">
        <v>157911.87</v>
      </c>
      <c r="AJ63" s="13">
        <v>75000</v>
      </c>
      <c r="AK63" s="64">
        <v>75000</v>
      </c>
      <c r="AL63" s="72">
        <v>85401.02</v>
      </c>
      <c r="AM63" s="71">
        <v>85000</v>
      </c>
      <c r="AN63" s="71"/>
      <c r="AO63" s="71"/>
      <c r="AP63" s="71">
        <v>0</v>
      </c>
      <c r="AQ63" s="71">
        <v>110000</v>
      </c>
      <c r="AR63" s="71">
        <v>100246.08</v>
      </c>
      <c r="AS63" s="71">
        <v>72700</v>
      </c>
      <c r="AT63" s="71">
        <v>72700</v>
      </c>
      <c r="AU63" s="71">
        <v>72751.679999999993</v>
      </c>
      <c r="AV63" s="71">
        <v>52211.5</v>
      </c>
      <c r="AW63" s="71">
        <v>5234</v>
      </c>
      <c r="AX63" s="71">
        <v>5024.6400000000003</v>
      </c>
      <c r="AY63" s="71">
        <v>5170</v>
      </c>
      <c r="AZ63" s="71">
        <v>5170</v>
      </c>
      <c r="BA63" s="71">
        <v>4997.76</v>
      </c>
      <c r="BB63" s="71">
        <v>5500</v>
      </c>
      <c r="BC63" s="71">
        <v>5500</v>
      </c>
      <c r="BD63" s="71">
        <v>0</v>
      </c>
      <c r="BE63" s="71">
        <v>5288.46</v>
      </c>
      <c r="BF63" s="71">
        <v>16250</v>
      </c>
      <c r="BG63" s="71">
        <v>16242.24</v>
      </c>
      <c r="BH63" s="71">
        <v>46635</v>
      </c>
      <c r="BI63" s="71">
        <v>56645</v>
      </c>
      <c r="BJ63" s="71">
        <v>84020.160000000003</v>
      </c>
      <c r="BK63" s="71">
        <v>82000</v>
      </c>
      <c r="BL63" s="71">
        <v>112455</v>
      </c>
      <c r="BM63" s="71">
        <v>58980.959999999999</v>
      </c>
      <c r="BN63" s="71">
        <v>0</v>
      </c>
      <c r="BO63" s="71">
        <v>0</v>
      </c>
      <c r="BP63" s="71">
        <v>49817</v>
      </c>
      <c r="BQ63" s="71">
        <v>0</v>
      </c>
      <c r="BR63" s="71">
        <v>10959.74</v>
      </c>
      <c r="BS63" s="71">
        <v>45266.74</v>
      </c>
      <c r="BT63" s="71">
        <v>0</v>
      </c>
      <c r="BU63" s="71">
        <v>8000</v>
      </c>
      <c r="BV63" s="71">
        <v>40285.54</v>
      </c>
      <c r="BW63" s="71">
        <v>0</v>
      </c>
      <c r="BX63" s="71">
        <v>0</v>
      </c>
      <c r="BY63" s="72">
        <v>7202.36</v>
      </c>
      <c r="BZ63" s="71">
        <v>0</v>
      </c>
      <c r="CA63" s="71"/>
      <c r="CB63" s="71"/>
      <c r="CC63" s="71">
        <v>0</v>
      </c>
      <c r="CD63" s="71">
        <v>0</v>
      </c>
      <c r="CE63" s="71">
        <v>0</v>
      </c>
      <c r="CF63" s="71">
        <v>0</v>
      </c>
      <c r="CG63" s="71">
        <v>0</v>
      </c>
      <c r="CH63" s="71">
        <v>0</v>
      </c>
      <c r="CI63" s="71">
        <v>0</v>
      </c>
      <c r="CJ63" s="71">
        <v>0</v>
      </c>
      <c r="CK63" s="71">
        <v>0</v>
      </c>
      <c r="CL63" s="71">
        <v>0</v>
      </c>
      <c r="CM63" s="71">
        <v>0</v>
      </c>
      <c r="CN63" s="71">
        <v>0</v>
      </c>
      <c r="CO63" s="71">
        <v>0</v>
      </c>
      <c r="CP63" s="71">
        <v>0</v>
      </c>
      <c r="CQ63" s="71">
        <v>0</v>
      </c>
      <c r="CR63" s="71">
        <v>0</v>
      </c>
      <c r="CS63" s="71">
        <v>0</v>
      </c>
      <c r="CT63" s="71">
        <v>0</v>
      </c>
      <c r="CU63" s="71">
        <v>0</v>
      </c>
      <c r="CV63" s="71">
        <v>0</v>
      </c>
      <c r="CW63" s="71">
        <v>0</v>
      </c>
      <c r="CX63" s="71">
        <v>0</v>
      </c>
      <c r="CY63" s="71">
        <v>0</v>
      </c>
      <c r="CZ63" s="71">
        <v>121.6</v>
      </c>
      <c r="DA63" s="71">
        <v>0</v>
      </c>
      <c r="DB63" s="71">
        <v>0</v>
      </c>
      <c r="DC63" s="71">
        <v>0</v>
      </c>
      <c r="DD63" s="71">
        <v>0</v>
      </c>
      <c r="DE63" s="71">
        <v>0</v>
      </c>
      <c r="DF63" s="71"/>
      <c r="DG63" s="71">
        <v>0</v>
      </c>
      <c r="DH63" s="71">
        <v>0</v>
      </c>
      <c r="DI63" s="71"/>
      <c r="DJ63" s="71">
        <v>0</v>
      </c>
      <c r="DK63" s="71">
        <v>0</v>
      </c>
      <c r="DL63" s="71">
        <v>0</v>
      </c>
      <c r="DM63" s="71">
        <v>0</v>
      </c>
      <c r="DN63" s="71"/>
      <c r="DO63" s="71"/>
      <c r="DP63" s="71">
        <v>1105000</v>
      </c>
      <c r="DQ63" s="71">
        <v>1105000</v>
      </c>
      <c r="DR63" s="71">
        <v>947558.97</v>
      </c>
      <c r="DS63" s="71">
        <v>516800</v>
      </c>
      <c r="DT63" s="71">
        <v>641800</v>
      </c>
      <c r="DU63" s="71">
        <v>576403.55000000005</v>
      </c>
      <c r="DV63" s="71">
        <v>417143.96</v>
      </c>
      <c r="DW63" s="71">
        <v>427143.96</v>
      </c>
      <c r="DX63" s="71">
        <v>464968.28</v>
      </c>
      <c r="DY63" s="71">
        <v>357120</v>
      </c>
      <c r="DZ63" s="71">
        <v>552120</v>
      </c>
      <c r="EA63" s="71">
        <v>376311.95</v>
      </c>
      <c r="EB63" s="71">
        <v>861120</v>
      </c>
      <c r="EC63" s="71">
        <v>856320</v>
      </c>
      <c r="ED63" s="71">
        <v>231113.99</v>
      </c>
      <c r="EE63" s="71">
        <v>1427496</v>
      </c>
      <c r="EF63" s="71">
        <v>412917</v>
      </c>
      <c r="EG63" s="71">
        <v>803702.55</v>
      </c>
      <c r="EH63" s="71">
        <v>281967</v>
      </c>
      <c r="EI63" s="71">
        <v>2643585.4300000002</v>
      </c>
      <c r="EJ63" s="71">
        <v>751348.32</v>
      </c>
      <c r="EK63" s="71">
        <v>1530000</v>
      </c>
      <c r="EL63" s="71">
        <v>720000</v>
      </c>
      <c r="EM63" s="71">
        <v>286988.58</v>
      </c>
      <c r="EN63" s="71">
        <v>360000</v>
      </c>
      <c r="EO63" s="71">
        <v>300000</v>
      </c>
      <c r="EP63" s="71">
        <v>348289.18</v>
      </c>
      <c r="EQ63" s="71">
        <v>200000</v>
      </c>
      <c r="ER63" s="71">
        <v>200000</v>
      </c>
      <c r="ES63" s="71">
        <v>403089.96</v>
      </c>
      <c r="ET63" s="71">
        <v>500000</v>
      </c>
      <c r="EU63" s="71">
        <v>550000</v>
      </c>
      <c r="EV63" s="71">
        <v>397864.23</v>
      </c>
      <c r="EW63" s="71">
        <v>620000</v>
      </c>
      <c r="EX63" s="71">
        <v>752000</v>
      </c>
      <c r="EY63" s="72">
        <v>819018.56</v>
      </c>
      <c r="EZ63" s="71">
        <v>997500</v>
      </c>
      <c r="FA63" s="71"/>
      <c r="FB63" s="71"/>
      <c r="FC63" s="71">
        <v>0</v>
      </c>
      <c r="FD63" s="71">
        <v>285</v>
      </c>
      <c r="FE63" s="71">
        <v>285</v>
      </c>
      <c r="FF63" s="71">
        <v>300</v>
      </c>
      <c r="FG63" s="71">
        <v>300</v>
      </c>
      <c r="FH63" s="71">
        <v>300</v>
      </c>
      <c r="FI63" s="71">
        <v>388.5</v>
      </c>
      <c r="FJ63" s="71">
        <v>315</v>
      </c>
      <c r="FK63" s="71">
        <v>315</v>
      </c>
      <c r="FL63" s="71">
        <v>302</v>
      </c>
      <c r="FM63" s="71">
        <v>302</v>
      </c>
      <c r="FN63" s="71">
        <v>320</v>
      </c>
      <c r="FO63" s="71">
        <v>500</v>
      </c>
      <c r="FP63" s="71">
        <v>500</v>
      </c>
      <c r="FQ63" s="71">
        <v>330</v>
      </c>
      <c r="FR63" s="71">
        <v>500</v>
      </c>
      <c r="FS63" s="71">
        <v>500</v>
      </c>
      <c r="FT63" s="71">
        <v>340</v>
      </c>
      <c r="FU63" s="71">
        <v>400</v>
      </c>
      <c r="FV63" s="71">
        <v>350</v>
      </c>
      <c r="FW63" s="71">
        <v>350</v>
      </c>
      <c r="FX63" s="71">
        <v>300</v>
      </c>
      <c r="FY63" s="71">
        <v>300</v>
      </c>
      <c r="FZ63" s="71">
        <v>426</v>
      </c>
      <c r="GA63" s="71">
        <v>0</v>
      </c>
      <c r="GB63" s="71">
        <v>0</v>
      </c>
      <c r="GC63" s="71">
        <v>0</v>
      </c>
      <c r="GD63" s="71">
        <v>0</v>
      </c>
      <c r="GE63" s="71">
        <v>0</v>
      </c>
      <c r="GF63" s="71">
        <v>0</v>
      </c>
      <c r="GG63" s="71">
        <v>360</v>
      </c>
      <c r="GH63" s="71">
        <v>360</v>
      </c>
      <c r="GI63" s="71"/>
      <c r="GJ63" s="71">
        <v>380</v>
      </c>
      <c r="GK63" s="71">
        <v>380</v>
      </c>
      <c r="GL63" s="71">
        <v>0</v>
      </c>
      <c r="GM63" s="71">
        <v>370</v>
      </c>
      <c r="GN63" s="71"/>
      <c r="GO63" s="71"/>
      <c r="GP63" s="71">
        <v>0</v>
      </c>
      <c r="GQ63" s="71">
        <v>0</v>
      </c>
      <c r="GR63" s="71">
        <v>0</v>
      </c>
      <c r="GS63" s="71">
        <v>0</v>
      </c>
      <c r="GT63" s="71">
        <v>0</v>
      </c>
      <c r="GU63" s="71">
        <v>9.6</v>
      </c>
      <c r="GV63" s="71">
        <v>0</v>
      </c>
      <c r="GW63" s="71">
        <v>0</v>
      </c>
      <c r="GX63" s="71">
        <v>0</v>
      </c>
      <c r="GY63" s="71">
        <v>0</v>
      </c>
      <c r="GZ63" s="71">
        <v>0</v>
      </c>
      <c r="HA63" s="71">
        <v>0</v>
      </c>
      <c r="HB63" s="71">
        <v>0</v>
      </c>
      <c r="HC63" s="71">
        <v>0</v>
      </c>
      <c r="HD63" s="71">
        <v>0</v>
      </c>
      <c r="HE63" s="71">
        <v>0</v>
      </c>
      <c r="HF63" s="71">
        <v>0</v>
      </c>
      <c r="HG63" s="71">
        <v>0</v>
      </c>
      <c r="HH63" s="71">
        <v>0</v>
      </c>
      <c r="HI63" s="71">
        <v>0</v>
      </c>
      <c r="HJ63" s="71">
        <v>0</v>
      </c>
      <c r="HK63" s="71">
        <v>0</v>
      </c>
      <c r="HL63" s="71">
        <v>0</v>
      </c>
      <c r="HM63" s="71">
        <v>144.4</v>
      </c>
      <c r="HN63" s="71">
        <v>0</v>
      </c>
      <c r="HO63" s="71">
        <v>0</v>
      </c>
      <c r="HP63" s="71">
        <v>0</v>
      </c>
      <c r="HQ63" s="71">
        <v>0</v>
      </c>
      <c r="HR63" s="71">
        <v>0</v>
      </c>
      <c r="HS63" s="71">
        <v>0</v>
      </c>
      <c r="HT63" s="71">
        <v>0</v>
      </c>
      <c r="HU63" s="71">
        <v>0</v>
      </c>
      <c r="HV63" s="71"/>
      <c r="HW63" s="71">
        <v>0</v>
      </c>
      <c r="HX63" s="71">
        <v>0</v>
      </c>
      <c r="HY63" s="71">
        <v>0</v>
      </c>
      <c r="HZ63" s="71">
        <v>0</v>
      </c>
      <c r="IA63" s="71"/>
      <c r="IB63" s="71"/>
      <c r="IC63" s="71">
        <v>0</v>
      </c>
      <c r="ID63" s="71">
        <v>73140.13</v>
      </c>
      <c r="IE63" s="71">
        <v>124441.4</v>
      </c>
      <c r="IF63" s="71">
        <v>74260</v>
      </c>
      <c r="IG63" s="71">
        <v>94260</v>
      </c>
      <c r="IH63" s="71">
        <v>96117.1</v>
      </c>
      <c r="II63" s="71">
        <v>37600</v>
      </c>
      <c r="IJ63" s="71">
        <v>80000</v>
      </c>
      <c r="IK63" s="71">
        <v>71691.240000000005</v>
      </c>
      <c r="IL63" s="71">
        <v>20308</v>
      </c>
      <c r="IM63" s="71">
        <v>20308</v>
      </c>
      <c r="IN63" s="71">
        <v>21039.43</v>
      </c>
      <c r="IO63" s="71">
        <v>54680</v>
      </c>
      <c r="IP63" s="71">
        <v>55280</v>
      </c>
      <c r="IQ63" s="71">
        <v>27900.959999999999</v>
      </c>
      <c r="IR63" s="71">
        <v>90565.54</v>
      </c>
      <c r="IS63" s="71">
        <v>323000</v>
      </c>
      <c r="IT63" s="71">
        <v>51246.55</v>
      </c>
      <c r="IU63" s="71">
        <v>26877</v>
      </c>
      <c r="IV63" s="71">
        <v>120000</v>
      </c>
      <c r="IW63" s="71">
        <v>48574.01</v>
      </c>
      <c r="IX63" s="71">
        <v>221100</v>
      </c>
      <c r="IY63" s="71">
        <v>221100</v>
      </c>
      <c r="IZ63" s="71">
        <v>17286.82</v>
      </c>
      <c r="JA63" s="71">
        <v>10000</v>
      </c>
      <c r="JB63" s="71">
        <v>30000</v>
      </c>
      <c r="JC63" s="71">
        <v>12705.07</v>
      </c>
      <c r="JD63" s="71">
        <v>0</v>
      </c>
      <c r="JE63" s="71">
        <v>0</v>
      </c>
      <c r="JF63" s="71">
        <v>0</v>
      </c>
      <c r="JG63" s="71">
        <v>0</v>
      </c>
      <c r="JH63" s="71">
        <v>0</v>
      </c>
      <c r="JI63" s="71"/>
      <c r="JJ63" s="71">
        <v>0</v>
      </c>
      <c r="JK63" s="71">
        <v>0</v>
      </c>
      <c r="JL63" s="71">
        <v>0</v>
      </c>
      <c r="JM63" s="66">
        <v>0</v>
      </c>
      <c r="JN63" s="13"/>
      <c r="JO63" s="13"/>
      <c r="JP63" s="13">
        <f t="shared" si="1042"/>
        <v>2740000</v>
      </c>
      <c r="JQ63" s="13">
        <f t="shared" si="1042"/>
        <v>2893425.13</v>
      </c>
      <c r="JR63" s="13">
        <f t="shared" si="1042"/>
        <v>3332810.98</v>
      </c>
      <c r="JS63" s="13">
        <f t="shared" si="1042"/>
        <v>1779000</v>
      </c>
      <c r="JT63" s="13">
        <f t="shared" si="1042"/>
        <v>2409060</v>
      </c>
      <c r="JU63" s="13">
        <f t="shared" si="1042"/>
        <v>2177735.87</v>
      </c>
      <c r="JV63" s="13">
        <f t="shared" si="1042"/>
        <v>1414343.96</v>
      </c>
      <c r="JW63" s="13">
        <f t="shared" si="1042"/>
        <v>1419692.96</v>
      </c>
      <c r="JX63" s="13">
        <f t="shared" si="1042"/>
        <v>1367914.89</v>
      </c>
      <c r="JY63" s="13">
        <f t="shared" si="1042"/>
        <v>507700</v>
      </c>
      <c r="JZ63" s="13">
        <f t="shared" si="1043"/>
        <v>1040207.74</v>
      </c>
      <c r="KA63" s="13">
        <f t="shared" si="1043"/>
        <v>447059.3</v>
      </c>
      <c r="KB63" s="13">
        <f t="shared" si="1043"/>
        <v>1373000</v>
      </c>
      <c r="KC63" s="13">
        <f t="shared" si="1043"/>
        <v>1719558.74</v>
      </c>
      <c r="KD63" s="13">
        <f t="shared" si="1043"/>
        <v>681781.46</v>
      </c>
      <c r="KE63" s="13">
        <f t="shared" si="1043"/>
        <v>1913931.77</v>
      </c>
      <c r="KF63" s="13">
        <f t="shared" si="1043"/>
        <v>2432620.98</v>
      </c>
      <c r="KG63" s="13">
        <f t="shared" si="1043"/>
        <v>1887748.78</v>
      </c>
      <c r="KH63" s="13">
        <f t="shared" si="1043"/>
        <v>590339</v>
      </c>
      <c r="KI63" s="13">
        <f t="shared" si="1043"/>
        <v>5282837</v>
      </c>
      <c r="KJ63" s="13">
        <f t="shared" si="1044"/>
        <v>1466395.23</v>
      </c>
      <c r="KK63" s="13">
        <f t="shared" si="1044"/>
        <v>4833400</v>
      </c>
      <c r="KL63" s="13">
        <f t="shared" si="1044"/>
        <v>4053855</v>
      </c>
      <c r="KM63" s="13">
        <f t="shared" si="1045"/>
        <v>3194845.6199999996</v>
      </c>
      <c r="KN63" s="13">
        <f t="shared" si="1045"/>
        <v>516000</v>
      </c>
      <c r="KO63" s="13">
        <f t="shared" si="1045"/>
        <v>710000</v>
      </c>
      <c r="KP63" s="13">
        <f t="shared" si="1045"/>
        <v>621162.55999999994</v>
      </c>
      <c r="KQ63" s="13">
        <f t="shared" si="1045"/>
        <v>1292500</v>
      </c>
      <c r="KR63" s="13">
        <f t="shared" si="1045"/>
        <v>1103459.74</v>
      </c>
      <c r="KS63" s="13">
        <f t="shared" si="1045"/>
        <v>892576.62</v>
      </c>
      <c r="KT63" s="13">
        <f t="shared" si="1045"/>
        <v>665360</v>
      </c>
      <c r="KU63" s="13">
        <f t="shared" si="1045"/>
        <v>723360</v>
      </c>
      <c r="KV63" s="13">
        <f t="shared" si="1045"/>
        <v>596061.64</v>
      </c>
      <c r="KW63" s="13">
        <f t="shared" si="1045"/>
        <v>695380</v>
      </c>
      <c r="KX63" s="13">
        <f t="shared" si="1045"/>
        <v>827380</v>
      </c>
      <c r="KY63" s="13">
        <f t="shared" si="1046"/>
        <v>911621.94000000006</v>
      </c>
      <c r="KZ63" s="13">
        <f t="shared" si="1046"/>
        <v>1082870</v>
      </c>
      <c r="LA63" s="13">
        <f t="shared" si="1046"/>
        <v>0</v>
      </c>
      <c r="LB63" s="13">
        <f t="shared" si="1046"/>
        <v>0</v>
      </c>
    </row>
    <row r="64" spans="1:314" x14ac:dyDescent="0.25">
      <c r="A64" s="5">
        <v>3204</v>
      </c>
      <c r="B64" s="9" t="s">
        <v>260</v>
      </c>
      <c r="C64" s="13">
        <v>5000</v>
      </c>
      <c r="D64" s="13">
        <v>5000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64">
        <v>0</v>
      </c>
      <c r="AL64" s="70">
        <v>0</v>
      </c>
      <c r="AM64" s="71">
        <v>0</v>
      </c>
      <c r="AN64" s="71"/>
      <c r="AO64" s="71"/>
      <c r="AP64" s="71">
        <v>0</v>
      </c>
      <c r="AQ64" s="71">
        <v>0</v>
      </c>
      <c r="AR64" s="71">
        <v>0</v>
      </c>
      <c r="AS64" s="71">
        <v>0</v>
      </c>
      <c r="AT64" s="71">
        <v>0</v>
      </c>
      <c r="AU64" s="71">
        <v>0</v>
      </c>
      <c r="AV64" s="71">
        <v>0</v>
      </c>
      <c r="AW64" s="71">
        <v>0</v>
      </c>
      <c r="AX64" s="71">
        <v>0</v>
      </c>
      <c r="AY64" s="71">
        <v>0</v>
      </c>
      <c r="AZ64" s="71">
        <v>0</v>
      </c>
      <c r="BA64" s="71">
        <v>0</v>
      </c>
      <c r="BB64" s="71">
        <v>0</v>
      </c>
      <c r="BC64" s="71">
        <v>0</v>
      </c>
      <c r="BD64" s="71">
        <v>0</v>
      </c>
      <c r="BE64" s="71">
        <v>0</v>
      </c>
      <c r="BF64" s="71">
        <v>0</v>
      </c>
      <c r="BG64" s="71">
        <v>0</v>
      </c>
      <c r="BH64" s="71">
        <v>0</v>
      </c>
      <c r="BI64" s="71">
        <v>0</v>
      </c>
      <c r="BJ64" s="71">
        <v>0</v>
      </c>
      <c r="BK64" s="71">
        <v>0</v>
      </c>
      <c r="BL64" s="71">
        <v>0</v>
      </c>
      <c r="BM64" s="71">
        <v>0</v>
      </c>
      <c r="BN64" s="71">
        <v>0</v>
      </c>
      <c r="BO64" s="71">
        <v>0</v>
      </c>
      <c r="BP64" s="71">
        <v>0</v>
      </c>
      <c r="BQ64" s="71">
        <v>0</v>
      </c>
      <c r="BR64" s="71">
        <v>0</v>
      </c>
      <c r="BS64" s="71">
        <v>0</v>
      </c>
      <c r="BT64" s="71">
        <v>0</v>
      </c>
      <c r="BU64" s="71">
        <v>0</v>
      </c>
      <c r="BV64" s="71">
        <v>0</v>
      </c>
      <c r="BW64" s="71">
        <v>0</v>
      </c>
      <c r="BX64" s="71">
        <v>0</v>
      </c>
      <c r="BY64" s="70">
        <v>0</v>
      </c>
      <c r="BZ64" s="71">
        <v>0</v>
      </c>
      <c r="CA64" s="71"/>
      <c r="CB64" s="71"/>
      <c r="CC64" s="71">
        <v>0</v>
      </c>
      <c r="CD64" s="71">
        <v>0</v>
      </c>
      <c r="CE64" s="71">
        <v>0</v>
      </c>
      <c r="CF64" s="71">
        <v>0</v>
      </c>
      <c r="CG64" s="71">
        <v>0</v>
      </c>
      <c r="CH64" s="71">
        <v>0</v>
      </c>
      <c r="CI64" s="71">
        <v>0</v>
      </c>
      <c r="CJ64" s="71">
        <v>0</v>
      </c>
      <c r="CK64" s="71">
        <v>0</v>
      </c>
      <c r="CL64" s="71">
        <v>0</v>
      </c>
      <c r="CM64" s="71">
        <v>0</v>
      </c>
      <c r="CN64" s="71">
        <v>0</v>
      </c>
      <c r="CO64" s="71">
        <v>0</v>
      </c>
      <c r="CP64" s="71">
        <v>0</v>
      </c>
      <c r="CQ64" s="71">
        <v>0</v>
      </c>
      <c r="CR64" s="71">
        <v>0</v>
      </c>
      <c r="CS64" s="71">
        <v>0</v>
      </c>
      <c r="CT64" s="71">
        <v>0</v>
      </c>
      <c r="CU64" s="71">
        <v>0</v>
      </c>
      <c r="CV64" s="71">
        <v>0</v>
      </c>
      <c r="CW64" s="71">
        <v>0</v>
      </c>
      <c r="CX64" s="71">
        <v>0</v>
      </c>
      <c r="CY64" s="71">
        <v>0</v>
      </c>
      <c r="CZ64" s="71">
        <v>0</v>
      </c>
      <c r="DA64" s="71">
        <v>0</v>
      </c>
      <c r="DB64" s="71">
        <v>0</v>
      </c>
      <c r="DC64" s="71">
        <v>0</v>
      </c>
      <c r="DD64" s="71">
        <v>0</v>
      </c>
      <c r="DE64" s="71">
        <v>0</v>
      </c>
      <c r="DF64" s="71">
        <v>0</v>
      </c>
      <c r="DG64" s="71">
        <v>0</v>
      </c>
      <c r="DH64" s="71">
        <v>0</v>
      </c>
      <c r="DI64" s="71">
        <v>0</v>
      </c>
      <c r="DJ64" s="71">
        <v>0</v>
      </c>
      <c r="DK64" s="71">
        <v>0</v>
      </c>
      <c r="DL64" s="71">
        <v>0</v>
      </c>
      <c r="DM64" s="71">
        <v>0</v>
      </c>
      <c r="DN64" s="71"/>
      <c r="DO64" s="71"/>
      <c r="DP64" s="71">
        <v>0</v>
      </c>
      <c r="DQ64" s="71">
        <v>0</v>
      </c>
      <c r="DR64" s="71">
        <v>0</v>
      </c>
      <c r="DS64" s="71">
        <v>0</v>
      </c>
      <c r="DT64" s="71">
        <v>0</v>
      </c>
      <c r="DU64" s="71"/>
      <c r="DV64" s="71">
        <v>0</v>
      </c>
      <c r="DW64" s="71">
        <v>0</v>
      </c>
      <c r="DX64" s="71">
        <v>0</v>
      </c>
      <c r="DY64" s="71">
        <v>0</v>
      </c>
      <c r="DZ64" s="71">
        <v>0</v>
      </c>
      <c r="EA64" s="71">
        <v>0</v>
      </c>
      <c r="EB64" s="71">
        <v>0</v>
      </c>
      <c r="EC64" s="71">
        <v>0</v>
      </c>
      <c r="ED64" s="71">
        <v>0</v>
      </c>
      <c r="EE64" s="71">
        <v>0</v>
      </c>
      <c r="EF64" s="71">
        <v>0</v>
      </c>
      <c r="EG64" s="71">
        <v>0</v>
      </c>
      <c r="EH64" s="71">
        <v>0</v>
      </c>
      <c r="EI64" s="71">
        <v>0</v>
      </c>
      <c r="EJ64" s="71">
        <v>0</v>
      </c>
      <c r="EK64" s="71">
        <v>0</v>
      </c>
      <c r="EL64" s="71">
        <v>0</v>
      </c>
      <c r="EM64" s="71">
        <v>0</v>
      </c>
      <c r="EN64" s="71">
        <v>0</v>
      </c>
      <c r="EO64" s="71">
        <v>0</v>
      </c>
      <c r="EP64" s="71">
        <v>0</v>
      </c>
      <c r="EQ64" s="71">
        <v>0</v>
      </c>
      <c r="ER64" s="71">
        <v>0</v>
      </c>
      <c r="ES64" s="71">
        <v>0</v>
      </c>
      <c r="ET64" s="71">
        <v>0</v>
      </c>
      <c r="EU64" s="71">
        <v>0</v>
      </c>
      <c r="EV64" s="71">
        <v>0</v>
      </c>
      <c r="EW64" s="71">
        <v>0</v>
      </c>
      <c r="EX64" s="71">
        <v>75000</v>
      </c>
      <c r="EY64" s="70">
        <v>98715.65</v>
      </c>
      <c r="EZ64" s="71">
        <v>18000</v>
      </c>
      <c r="FA64" s="71"/>
      <c r="FB64" s="71"/>
      <c r="FC64" s="71">
        <v>0</v>
      </c>
      <c r="FD64" s="71">
        <v>0</v>
      </c>
      <c r="FE64" s="71">
        <v>0</v>
      </c>
      <c r="FF64" s="71">
        <v>0</v>
      </c>
      <c r="FG64" s="71">
        <v>0</v>
      </c>
      <c r="FH64" s="71">
        <v>0</v>
      </c>
      <c r="FI64" s="71">
        <v>0</v>
      </c>
      <c r="FJ64" s="71">
        <v>0</v>
      </c>
      <c r="FK64" s="71">
        <v>0</v>
      </c>
      <c r="FL64" s="71">
        <v>0</v>
      </c>
      <c r="FM64" s="71">
        <v>0</v>
      </c>
      <c r="FN64" s="71">
        <v>0</v>
      </c>
      <c r="FO64" s="71">
        <v>0</v>
      </c>
      <c r="FP64" s="71">
        <v>0</v>
      </c>
      <c r="FQ64" s="71">
        <v>0</v>
      </c>
      <c r="FR64" s="71">
        <v>0</v>
      </c>
      <c r="FS64" s="71">
        <v>0</v>
      </c>
      <c r="FT64" s="71">
        <v>0</v>
      </c>
      <c r="FU64" s="71">
        <v>0</v>
      </c>
      <c r="FV64" s="71">
        <v>0</v>
      </c>
      <c r="FW64" s="71">
        <v>0</v>
      </c>
      <c r="FX64" s="71">
        <v>0</v>
      </c>
      <c r="FY64" s="71">
        <v>0</v>
      </c>
      <c r="FZ64" s="71">
        <v>0</v>
      </c>
      <c r="GA64" s="71">
        <v>0</v>
      </c>
      <c r="GB64" s="71">
        <v>0</v>
      </c>
      <c r="GC64" s="71">
        <v>0</v>
      </c>
      <c r="GD64" s="71">
        <v>0</v>
      </c>
      <c r="GE64" s="71">
        <v>0</v>
      </c>
      <c r="GF64" s="71">
        <v>0</v>
      </c>
      <c r="GG64" s="71">
        <v>0</v>
      </c>
      <c r="GH64" s="71">
        <v>0</v>
      </c>
      <c r="GI64" s="71">
        <v>0</v>
      </c>
      <c r="GJ64" s="71">
        <v>0</v>
      </c>
      <c r="GK64" s="71">
        <v>0</v>
      </c>
      <c r="GL64" s="71">
        <v>0</v>
      </c>
      <c r="GM64" s="71">
        <v>0</v>
      </c>
      <c r="GN64" s="71"/>
      <c r="GO64" s="71"/>
      <c r="GP64" s="71">
        <v>0</v>
      </c>
      <c r="GQ64" s="71">
        <v>0</v>
      </c>
      <c r="GR64" s="71">
        <v>0</v>
      </c>
      <c r="GS64" s="71">
        <v>0</v>
      </c>
      <c r="GT64" s="71">
        <v>0</v>
      </c>
      <c r="GU64" s="71">
        <v>0</v>
      </c>
      <c r="GV64" s="71">
        <v>0</v>
      </c>
      <c r="GW64" s="71">
        <v>0</v>
      </c>
      <c r="GX64" s="71">
        <v>0</v>
      </c>
      <c r="GY64" s="71">
        <v>0</v>
      </c>
      <c r="GZ64" s="71">
        <v>0</v>
      </c>
      <c r="HA64" s="71">
        <v>0</v>
      </c>
      <c r="HB64" s="71">
        <v>0</v>
      </c>
      <c r="HC64" s="71">
        <v>0</v>
      </c>
      <c r="HD64" s="71">
        <v>0</v>
      </c>
      <c r="HE64" s="71">
        <v>0</v>
      </c>
      <c r="HF64" s="71">
        <v>0</v>
      </c>
      <c r="HG64" s="71">
        <v>0</v>
      </c>
      <c r="HH64" s="71">
        <v>0</v>
      </c>
      <c r="HI64" s="71">
        <v>0</v>
      </c>
      <c r="HJ64" s="71">
        <v>0</v>
      </c>
      <c r="HK64" s="71">
        <v>0</v>
      </c>
      <c r="HL64" s="71">
        <v>0</v>
      </c>
      <c r="HM64" s="71">
        <v>0</v>
      </c>
      <c r="HN64" s="71">
        <v>0</v>
      </c>
      <c r="HO64" s="71">
        <v>0</v>
      </c>
      <c r="HP64" s="71">
        <v>0</v>
      </c>
      <c r="HQ64" s="71">
        <v>0</v>
      </c>
      <c r="HR64" s="71">
        <v>0</v>
      </c>
      <c r="HS64" s="71">
        <v>0</v>
      </c>
      <c r="HT64" s="71">
        <v>0</v>
      </c>
      <c r="HU64" s="71">
        <v>0</v>
      </c>
      <c r="HV64" s="71">
        <v>0</v>
      </c>
      <c r="HW64" s="71">
        <v>0</v>
      </c>
      <c r="HX64" s="71">
        <v>0</v>
      </c>
      <c r="HY64" s="71">
        <v>0</v>
      </c>
      <c r="HZ64" s="71">
        <v>0</v>
      </c>
      <c r="IA64" s="71"/>
      <c r="IB64" s="71"/>
      <c r="IC64" s="71">
        <v>0</v>
      </c>
      <c r="ID64" s="71">
        <v>0</v>
      </c>
      <c r="IE64" s="71">
        <v>0</v>
      </c>
      <c r="IF64" s="71">
        <v>0</v>
      </c>
      <c r="IG64" s="71">
        <v>0</v>
      </c>
      <c r="IH64" s="71">
        <v>0</v>
      </c>
      <c r="II64" s="71">
        <v>0</v>
      </c>
      <c r="IJ64" s="71">
        <v>0</v>
      </c>
      <c r="IK64" s="71">
        <v>0</v>
      </c>
      <c r="IL64" s="71">
        <v>0</v>
      </c>
      <c r="IM64" s="71">
        <v>0</v>
      </c>
      <c r="IN64" s="71">
        <v>0</v>
      </c>
      <c r="IO64" s="71">
        <v>0</v>
      </c>
      <c r="IP64" s="71">
        <v>0</v>
      </c>
      <c r="IQ64" s="71">
        <v>0</v>
      </c>
      <c r="IR64" s="71">
        <v>0</v>
      </c>
      <c r="IS64" s="71">
        <v>0</v>
      </c>
      <c r="IT64" s="71">
        <v>0</v>
      </c>
      <c r="IU64" s="71">
        <v>0</v>
      </c>
      <c r="IV64" s="71">
        <v>0</v>
      </c>
      <c r="IW64" s="71">
        <v>0</v>
      </c>
      <c r="IX64" s="71">
        <v>0</v>
      </c>
      <c r="IY64" s="71">
        <v>0</v>
      </c>
      <c r="IZ64" s="71">
        <v>0</v>
      </c>
      <c r="JA64" s="71">
        <v>0</v>
      </c>
      <c r="JB64" s="71">
        <v>0</v>
      </c>
      <c r="JC64" s="71">
        <v>0</v>
      </c>
      <c r="JD64" s="71">
        <v>0</v>
      </c>
      <c r="JE64" s="71">
        <v>0</v>
      </c>
      <c r="JF64" s="71">
        <v>0</v>
      </c>
      <c r="JG64" s="71">
        <v>0</v>
      </c>
      <c r="JH64" s="71">
        <v>0</v>
      </c>
      <c r="JI64" s="71">
        <v>0</v>
      </c>
      <c r="JJ64" s="71">
        <v>0</v>
      </c>
      <c r="JK64" s="71">
        <v>0</v>
      </c>
      <c r="JL64" s="71">
        <v>0</v>
      </c>
      <c r="JM64" s="66">
        <v>0</v>
      </c>
      <c r="JN64" s="13"/>
      <c r="JO64" s="13"/>
      <c r="JP64" s="13">
        <f t="shared" si="1042"/>
        <v>5000</v>
      </c>
      <c r="JQ64" s="13">
        <f t="shared" si="1042"/>
        <v>5000</v>
      </c>
      <c r="JR64" s="13">
        <f t="shared" si="1042"/>
        <v>0</v>
      </c>
      <c r="JS64" s="13">
        <f t="shared" si="1042"/>
        <v>0</v>
      </c>
      <c r="JT64" s="13">
        <f t="shared" si="1042"/>
        <v>0</v>
      </c>
      <c r="JU64" s="13">
        <f t="shared" si="1042"/>
        <v>0</v>
      </c>
      <c r="JV64" s="13">
        <f t="shared" si="1042"/>
        <v>0</v>
      </c>
      <c r="JW64" s="13">
        <f t="shared" si="1042"/>
        <v>0</v>
      </c>
      <c r="JX64" s="13">
        <f t="shared" si="1042"/>
        <v>0</v>
      </c>
      <c r="JY64" s="13">
        <f t="shared" si="1042"/>
        <v>0</v>
      </c>
      <c r="JZ64" s="13">
        <f t="shared" si="1043"/>
        <v>0</v>
      </c>
      <c r="KA64" s="13">
        <f t="shared" si="1043"/>
        <v>0</v>
      </c>
      <c r="KB64" s="13">
        <f t="shared" si="1043"/>
        <v>0</v>
      </c>
      <c r="KC64" s="13">
        <f t="shared" si="1043"/>
        <v>0</v>
      </c>
      <c r="KD64" s="13">
        <f t="shared" si="1043"/>
        <v>0</v>
      </c>
      <c r="KE64" s="13">
        <f t="shared" si="1043"/>
        <v>0</v>
      </c>
      <c r="KF64" s="13">
        <f t="shared" si="1043"/>
        <v>0</v>
      </c>
      <c r="KG64" s="13">
        <f t="shared" si="1043"/>
        <v>0</v>
      </c>
      <c r="KH64" s="13">
        <f t="shared" si="1043"/>
        <v>0</v>
      </c>
      <c r="KI64" s="13">
        <f t="shared" si="1043"/>
        <v>0</v>
      </c>
      <c r="KJ64" s="13">
        <f t="shared" si="1044"/>
        <v>0</v>
      </c>
      <c r="KK64" s="13">
        <f t="shared" si="1044"/>
        <v>0</v>
      </c>
      <c r="KL64" s="13">
        <f t="shared" si="1044"/>
        <v>0</v>
      </c>
      <c r="KM64" s="13">
        <f t="shared" si="1045"/>
        <v>0</v>
      </c>
      <c r="KN64" s="13">
        <f t="shared" si="1045"/>
        <v>0</v>
      </c>
      <c r="KO64" s="13">
        <f t="shared" si="1045"/>
        <v>0</v>
      </c>
      <c r="KP64" s="13">
        <f t="shared" si="1045"/>
        <v>0</v>
      </c>
      <c r="KQ64" s="13">
        <f t="shared" si="1045"/>
        <v>0</v>
      </c>
      <c r="KR64" s="13">
        <f t="shared" si="1045"/>
        <v>0</v>
      </c>
      <c r="KS64" s="13">
        <f t="shared" si="1045"/>
        <v>0</v>
      </c>
      <c r="KT64" s="13">
        <f t="shared" si="1045"/>
        <v>0</v>
      </c>
      <c r="KU64" s="13">
        <f t="shared" si="1045"/>
        <v>0</v>
      </c>
      <c r="KV64" s="13">
        <f t="shared" si="1045"/>
        <v>0</v>
      </c>
      <c r="KW64" s="13">
        <f t="shared" si="1045"/>
        <v>0</v>
      </c>
      <c r="KX64" s="13">
        <f t="shared" si="1045"/>
        <v>75000</v>
      </c>
      <c r="KY64" s="13">
        <f t="shared" si="1046"/>
        <v>98715.65</v>
      </c>
      <c r="KZ64" s="13">
        <f t="shared" si="1046"/>
        <v>18000</v>
      </c>
      <c r="LA64" s="13">
        <f t="shared" si="1046"/>
        <v>0</v>
      </c>
      <c r="LB64" s="13">
        <f t="shared" si="1046"/>
        <v>0</v>
      </c>
    </row>
    <row r="65" spans="1:314" x14ac:dyDescent="0.25">
      <c r="A65" s="5">
        <v>3205</v>
      </c>
      <c r="B65" s="9" t="s">
        <v>362</v>
      </c>
      <c r="C65" s="13">
        <v>735000</v>
      </c>
      <c r="D65" s="13">
        <v>735000</v>
      </c>
      <c r="E65" s="13">
        <v>345381.78</v>
      </c>
      <c r="F65" s="13">
        <v>999200</v>
      </c>
      <c r="G65" s="13">
        <v>509200</v>
      </c>
      <c r="H65" s="13">
        <v>498551.49</v>
      </c>
      <c r="I65" s="13">
        <v>505777.55</v>
      </c>
      <c r="J65" s="13">
        <v>610777.55000000005</v>
      </c>
      <c r="K65" s="13">
        <v>483827.39</v>
      </c>
      <c r="L65" s="13">
        <v>432150</v>
      </c>
      <c r="M65" s="13">
        <v>560150</v>
      </c>
      <c r="N65" s="13">
        <v>201678.65</v>
      </c>
      <c r="O65" s="13">
        <v>682341</v>
      </c>
      <c r="P65" s="13">
        <v>712341</v>
      </c>
      <c r="Q65" s="13">
        <v>417760.12</v>
      </c>
      <c r="R65" s="13">
        <v>288440</v>
      </c>
      <c r="S65" s="13">
        <v>371642.03</v>
      </c>
      <c r="T65" s="13">
        <v>311534.90000000002</v>
      </c>
      <c r="U65" s="13">
        <v>287262</v>
      </c>
      <c r="V65" s="13">
        <v>411761.52</v>
      </c>
      <c r="W65" s="13">
        <v>187066.18</v>
      </c>
      <c r="X65" s="13">
        <v>963000</v>
      </c>
      <c r="Y65" s="13">
        <v>428000</v>
      </c>
      <c r="Z65" s="13">
        <v>109731.31</v>
      </c>
      <c r="AA65" s="13">
        <v>130000</v>
      </c>
      <c r="AB65" s="13">
        <v>200000</v>
      </c>
      <c r="AC65" s="13">
        <v>103660.33</v>
      </c>
      <c r="AD65" s="13">
        <v>150000</v>
      </c>
      <c r="AE65" s="13">
        <v>180000</v>
      </c>
      <c r="AF65" s="13">
        <v>249240.52</v>
      </c>
      <c r="AG65" s="13">
        <v>186000</v>
      </c>
      <c r="AH65" s="13">
        <v>186000</v>
      </c>
      <c r="AI65" s="13">
        <v>127484.43</v>
      </c>
      <c r="AJ65" s="13">
        <v>322700</v>
      </c>
      <c r="AK65" s="64">
        <v>322700</v>
      </c>
      <c r="AL65" s="70">
        <v>16224.5</v>
      </c>
      <c r="AM65" s="71">
        <v>0</v>
      </c>
      <c r="AN65" s="71"/>
      <c r="AO65" s="71"/>
      <c r="AP65" s="71">
        <v>0</v>
      </c>
      <c r="AQ65" s="71">
        <v>0</v>
      </c>
      <c r="AR65" s="71">
        <v>0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71">
        <v>0</v>
      </c>
      <c r="AY65" s="71">
        <v>0</v>
      </c>
      <c r="AZ65" s="71">
        <v>0</v>
      </c>
      <c r="BA65" s="71">
        <v>0</v>
      </c>
      <c r="BB65" s="71">
        <v>0</v>
      </c>
      <c r="BC65" s="71">
        <v>0</v>
      </c>
      <c r="BD65" s="71">
        <v>0</v>
      </c>
      <c r="BE65" s="71">
        <v>0</v>
      </c>
      <c r="BF65" s="71">
        <v>0</v>
      </c>
      <c r="BG65" s="71">
        <v>0</v>
      </c>
      <c r="BH65" s="71">
        <v>0</v>
      </c>
      <c r="BI65" s="71">
        <v>0</v>
      </c>
      <c r="BJ65" s="71">
        <v>0</v>
      </c>
      <c r="BK65" s="71">
        <v>0</v>
      </c>
      <c r="BL65" s="71">
        <v>0</v>
      </c>
      <c r="BM65" s="71">
        <v>0</v>
      </c>
      <c r="BN65" s="71">
        <v>0</v>
      </c>
      <c r="BO65" s="71">
        <v>0</v>
      </c>
      <c r="BP65" s="71">
        <v>0</v>
      </c>
      <c r="BQ65" s="71">
        <v>0</v>
      </c>
      <c r="BR65" s="71">
        <v>0</v>
      </c>
      <c r="BS65" s="71">
        <v>0</v>
      </c>
      <c r="BT65" s="71">
        <v>0</v>
      </c>
      <c r="BU65" s="71">
        <v>0</v>
      </c>
      <c r="BV65" s="71">
        <v>0</v>
      </c>
      <c r="BW65" s="71">
        <v>0</v>
      </c>
      <c r="BX65" s="71">
        <v>0</v>
      </c>
      <c r="BY65" s="70">
        <v>0</v>
      </c>
      <c r="BZ65" s="71">
        <v>0</v>
      </c>
      <c r="CA65" s="71"/>
      <c r="CB65" s="71"/>
      <c r="CC65" s="71">
        <v>0</v>
      </c>
      <c r="CD65" s="71">
        <v>0</v>
      </c>
      <c r="CE65" s="71">
        <v>0</v>
      </c>
      <c r="CF65" s="71">
        <v>0</v>
      </c>
      <c r="CG65" s="71">
        <v>0</v>
      </c>
      <c r="CH65" s="71">
        <v>0</v>
      </c>
      <c r="CI65" s="71">
        <v>0</v>
      </c>
      <c r="CJ65" s="71">
        <v>0</v>
      </c>
      <c r="CK65" s="71">
        <v>0</v>
      </c>
      <c r="CL65" s="71">
        <v>0</v>
      </c>
      <c r="CM65" s="71">
        <v>0</v>
      </c>
      <c r="CN65" s="71">
        <v>0</v>
      </c>
      <c r="CO65" s="71">
        <v>0</v>
      </c>
      <c r="CP65" s="71">
        <v>0</v>
      </c>
      <c r="CQ65" s="71">
        <v>0</v>
      </c>
      <c r="CR65" s="71">
        <v>0</v>
      </c>
      <c r="CS65" s="71">
        <v>0</v>
      </c>
      <c r="CT65" s="71">
        <v>0</v>
      </c>
      <c r="CU65" s="71">
        <v>0</v>
      </c>
      <c r="CV65" s="71">
        <v>0</v>
      </c>
      <c r="CW65" s="71">
        <v>0</v>
      </c>
      <c r="CX65" s="71">
        <v>0</v>
      </c>
      <c r="CY65" s="71">
        <v>0</v>
      </c>
      <c r="CZ65" s="71">
        <v>0</v>
      </c>
      <c r="DA65" s="71">
        <v>0</v>
      </c>
      <c r="DB65" s="71">
        <v>0</v>
      </c>
      <c r="DC65" s="71">
        <v>0</v>
      </c>
      <c r="DD65" s="71">
        <v>0</v>
      </c>
      <c r="DE65" s="71">
        <v>0</v>
      </c>
      <c r="DF65" s="71">
        <v>0</v>
      </c>
      <c r="DG65" s="71">
        <v>0</v>
      </c>
      <c r="DH65" s="71">
        <v>0</v>
      </c>
      <c r="DI65" s="71">
        <v>0</v>
      </c>
      <c r="DJ65" s="71">
        <v>0</v>
      </c>
      <c r="DK65" s="71">
        <v>0</v>
      </c>
      <c r="DL65" s="71">
        <v>0</v>
      </c>
      <c r="DM65" s="71">
        <v>0</v>
      </c>
      <c r="DN65" s="71"/>
      <c r="DO65" s="71"/>
      <c r="DP65" s="71">
        <v>400000</v>
      </c>
      <c r="DQ65" s="71">
        <v>400000</v>
      </c>
      <c r="DR65" s="71">
        <v>512252.32</v>
      </c>
      <c r="DS65" s="71">
        <v>578850</v>
      </c>
      <c r="DT65" s="71">
        <v>1378850</v>
      </c>
      <c r="DU65" s="71">
        <v>1315608.79</v>
      </c>
      <c r="DV65" s="71">
        <v>438220</v>
      </c>
      <c r="DW65" s="71">
        <v>438220</v>
      </c>
      <c r="DX65" s="71">
        <v>236670.38</v>
      </c>
      <c r="DY65" s="71">
        <v>213976</v>
      </c>
      <c r="DZ65" s="71">
        <v>263976</v>
      </c>
      <c r="EA65" s="71">
        <v>252109.23</v>
      </c>
      <c r="EB65" s="71">
        <v>295000</v>
      </c>
      <c r="EC65" s="71">
        <v>315000</v>
      </c>
      <c r="ED65" s="71">
        <v>333703.67999999999</v>
      </c>
      <c r="EE65" s="71">
        <v>444872</v>
      </c>
      <c r="EF65" s="71">
        <v>666310</v>
      </c>
      <c r="EG65" s="71">
        <v>446415.14</v>
      </c>
      <c r="EH65" s="71">
        <v>350000</v>
      </c>
      <c r="EI65" s="71">
        <v>400000</v>
      </c>
      <c r="EJ65" s="71">
        <v>113249.32</v>
      </c>
      <c r="EK65" s="71">
        <v>215000</v>
      </c>
      <c r="EL65" s="71">
        <v>410000</v>
      </c>
      <c r="EM65" s="71">
        <v>435055</v>
      </c>
      <c r="EN65" s="71">
        <v>240000</v>
      </c>
      <c r="EO65" s="71">
        <v>440000</v>
      </c>
      <c r="EP65" s="71">
        <v>371174.09</v>
      </c>
      <c r="EQ65" s="71">
        <v>230000</v>
      </c>
      <c r="ER65" s="71">
        <v>400000</v>
      </c>
      <c r="ES65" s="71">
        <v>533008.35</v>
      </c>
      <c r="ET65" s="71">
        <v>5000</v>
      </c>
      <c r="EU65" s="71">
        <v>120000</v>
      </c>
      <c r="EV65" s="71">
        <v>244914</v>
      </c>
      <c r="EW65" s="71">
        <v>75000</v>
      </c>
      <c r="EX65" s="71">
        <v>95950</v>
      </c>
      <c r="EY65" s="70">
        <v>309186.7</v>
      </c>
      <c r="EZ65" s="71">
        <v>182500</v>
      </c>
      <c r="FA65" s="71"/>
      <c r="FB65" s="71"/>
      <c r="FC65" s="71">
        <v>0</v>
      </c>
      <c r="FD65" s="71">
        <v>0</v>
      </c>
      <c r="FE65" s="71">
        <v>0</v>
      </c>
      <c r="FF65" s="71">
        <v>0</v>
      </c>
      <c r="FG65" s="71">
        <v>0</v>
      </c>
      <c r="FH65" s="71">
        <v>0</v>
      </c>
      <c r="FI65" s="71">
        <v>0</v>
      </c>
      <c r="FJ65" s="71">
        <v>0</v>
      </c>
      <c r="FK65" s="71">
        <v>0</v>
      </c>
      <c r="FL65" s="71">
        <v>0</v>
      </c>
      <c r="FM65" s="71">
        <v>0</v>
      </c>
      <c r="FN65" s="71">
        <v>0</v>
      </c>
      <c r="FO65" s="71">
        <v>0</v>
      </c>
      <c r="FP65" s="71">
        <v>0</v>
      </c>
      <c r="FQ65" s="71">
        <v>0</v>
      </c>
      <c r="FR65" s="71">
        <v>0</v>
      </c>
      <c r="FS65" s="71">
        <v>0</v>
      </c>
      <c r="FT65" s="71">
        <v>0</v>
      </c>
      <c r="FU65" s="71">
        <v>0</v>
      </c>
      <c r="FV65" s="71">
        <v>0</v>
      </c>
      <c r="FW65" s="71">
        <v>0</v>
      </c>
      <c r="FX65" s="71">
        <v>0</v>
      </c>
      <c r="FY65" s="71">
        <v>0</v>
      </c>
      <c r="FZ65" s="71">
        <v>0</v>
      </c>
      <c r="GA65" s="71">
        <v>0</v>
      </c>
      <c r="GB65" s="71">
        <v>0</v>
      </c>
      <c r="GC65" s="71">
        <v>0</v>
      </c>
      <c r="GD65" s="71">
        <v>0</v>
      </c>
      <c r="GE65" s="71">
        <v>0</v>
      </c>
      <c r="GF65" s="71">
        <v>0</v>
      </c>
      <c r="GG65" s="71">
        <v>0</v>
      </c>
      <c r="GH65" s="71">
        <v>0</v>
      </c>
      <c r="GI65" s="71">
        <v>0</v>
      </c>
      <c r="GJ65" s="71">
        <v>0</v>
      </c>
      <c r="GK65" s="71">
        <v>0</v>
      </c>
      <c r="GL65" s="71">
        <v>0</v>
      </c>
      <c r="GM65" s="71">
        <v>0</v>
      </c>
      <c r="GN65" s="71"/>
      <c r="GO65" s="71"/>
      <c r="GP65" s="71">
        <v>0</v>
      </c>
      <c r="GQ65" s="71">
        <v>0</v>
      </c>
      <c r="GR65" s="71">
        <v>0</v>
      </c>
      <c r="GS65" s="71">
        <v>0</v>
      </c>
      <c r="GT65" s="71">
        <v>0</v>
      </c>
      <c r="GU65" s="71">
        <v>0</v>
      </c>
      <c r="GV65" s="71">
        <v>0</v>
      </c>
      <c r="GW65" s="71">
        <v>0</v>
      </c>
      <c r="GX65" s="71">
        <v>0</v>
      </c>
      <c r="GY65" s="71">
        <v>0</v>
      </c>
      <c r="GZ65" s="71">
        <v>0</v>
      </c>
      <c r="HA65" s="71">
        <v>0</v>
      </c>
      <c r="HB65" s="71">
        <v>0</v>
      </c>
      <c r="HC65" s="71">
        <v>0</v>
      </c>
      <c r="HD65" s="71">
        <v>0</v>
      </c>
      <c r="HE65" s="71">
        <v>0</v>
      </c>
      <c r="HF65" s="71">
        <v>0</v>
      </c>
      <c r="HG65" s="71">
        <v>0</v>
      </c>
      <c r="HH65" s="71">
        <v>0</v>
      </c>
      <c r="HI65" s="71">
        <v>0</v>
      </c>
      <c r="HJ65" s="71">
        <v>0</v>
      </c>
      <c r="HK65" s="71">
        <v>0</v>
      </c>
      <c r="HL65" s="71">
        <v>0</v>
      </c>
      <c r="HM65" s="71">
        <v>0</v>
      </c>
      <c r="HN65" s="71">
        <v>0</v>
      </c>
      <c r="HO65" s="71">
        <v>0</v>
      </c>
      <c r="HP65" s="71">
        <v>0</v>
      </c>
      <c r="HQ65" s="71">
        <v>0</v>
      </c>
      <c r="HR65" s="71">
        <v>0</v>
      </c>
      <c r="HS65" s="71">
        <v>0</v>
      </c>
      <c r="HT65" s="71">
        <v>0</v>
      </c>
      <c r="HU65" s="71">
        <v>0</v>
      </c>
      <c r="HV65" s="71">
        <v>0</v>
      </c>
      <c r="HW65" s="71">
        <v>0</v>
      </c>
      <c r="HX65" s="71">
        <v>0</v>
      </c>
      <c r="HY65" s="71">
        <v>0</v>
      </c>
      <c r="HZ65" s="71">
        <v>0</v>
      </c>
      <c r="IA65" s="71"/>
      <c r="IB65" s="71"/>
      <c r="IC65" s="71">
        <v>0</v>
      </c>
      <c r="ID65" s="71">
        <v>6000</v>
      </c>
      <c r="IE65" s="71">
        <v>8000</v>
      </c>
      <c r="IF65" s="71">
        <v>24400</v>
      </c>
      <c r="IG65" s="71">
        <v>24400</v>
      </c>
      <c r="IH65" s="71">
        <v>3420</v>
      </c>
      <c r="II65" s="71">
        <v>1000</v>
      </c>
      <c r="IJ65" s="71">
        <v>2200</v>
      </c>
      <c r="IK65" s="71">
        <v>1600</v>
      </c>
      <c r="IL65" s="71">
        <v>3000</v>
      </c>
      <c r="IM65" s="71">
        <v>3000</v>
      </c>
      <c r="IN65" s="71">
        <v>7564.35</v>
      </c>
      <c r="IO65" s="71">
        <v>0</v>
      </c>
      <c r="IP65" s="71">
        <v>1860</v>
      </c>
      <c r="IQ65" s="71">
        <v>2770.02</v>
      </c>
      <c r="IR65" s="71">
        <v>17728</v>
      </c>
      <c r="IS65" s="71">
        <v>17728</v>
      </c>
      <c r="IT65" s="71">
        <v>2705.64</v>
      </c>
      <c r="IU65" s="71">
        <v>2207</v>
      </c>
      <c r="IV65" s="71">
        <v>15000</v>
      </c>
      <c r="IW65" s="71">
        <v>8566</v>
      </c>
      <c r="IX65" s="71">
        <v>10000</v>
      </c>
      <c r="IY65" s="71">
        <v>10000</v>
      </c>
      <c r="IZ65" s="71">
        <v>3156.56</v>
      </c>
      <c r="JA65" s="71">
        <v>1000</v>
      </c>
      <c r="JB65" s="71">
        <v>12000</v>
      </c>
      <c r="JC65" s="71">
        <v>4689.08</v>
      </c>
      <c r="JD65" s="71">
        <v>0</v>
      </c>
      <c r="JE65" s="71">
        <v>0</v>
      </c>
      <c r="JF65" s="71">
        <v>0</v>
      </c>
      <c r="JG65" s="71">
        <v>0</v>
      </c>
      <c r="JH65" s="71">
        <v>0</v>
      </c>
      <c r="JI65" s="71">
        <v>0</v>
      </c>
      <c r="JJ65" s="71">
        <v>0</v>
      </c>
      <c r="JK65" s="71">
        <v>0</v>
      </c>
      <c r="JL65" s="71">
        <v>0</v>
      </c>
      <c r="JM65" s="66">
        <v>0</v>
      </c>
      <c r="JN65" s="13"/>
      <c r="JO65" s="13"/>
      <c r="JP65" s="13">
        <f t="shared" si="1042"/>
        <v>1135000</v>
      </c>
      <c r="JQ65" s="13">
        <f t="shared" si="1042"/>
        <v>1141000</v>
      </c>
      <c r="JR65" s="13">
        <f t="shared" si="1042"/>
        <v>865634.10000000009</v>
      </c>
      <c r="JS65" s="13">
        <f t="shared" si="1042"/>
        <v>1602450</v>
      </c>
      <c r="JT65" s="13">
        <f t="shared" si="1042"/>
        <v>1912450</v>
      </c>
      <c r="JU65" s="13">
        <f t="shared" si="1042"/>
        <v>1817580.28</v>
      </c>
      <c r="JV65" s="13">
        <f t="shared" si="1042"/>
        <v>944997.55</v>
      </c>
      <c r="JW65" s="13">
        <f t="shared" si="1042"/>
        <v>1051197.55</v>
      </c>
      <c r="JX65" s="13">
        <f t="shared" si="1042"/>
        <v>722097.77</v>
      </c>
      <c r="JY65" s="13">
        <f t="shared" si="1042"/>
        <v>649126</v>
      </c>
      <c r="JZ65" s="13">
        <f t="shared" si="1043"/>
        <v>827126</v>
      </c>
      <c r="KA65" s="13">
        <f t="shared" si="1043"/>
        <v>461352.23</v>
      </c>
      <c r="KB65" s="13">
        <f t="shared" si="1043"/>
        <v>977341</v>
      </c>
      <c r="KC65" s="13">
        <f t="shared" si="1043"/>
        <v>1029201</v>
      </c>
      <c r="KD65" s="13">
        <f t="shared" si="1043"/>
        <v>754233.82000000007</v>
      </c>
      <c r="KE65" s="13">
        <f t="shared" si="1043"/>
        <v>751040</v>
      </c>
      <c r="KF65" s="13">
        <f t="shared" si="1043"/>
        <v>1055680.03</v>
      </c>
      <c r="KG65" s="13">
        <f t="shared" si="1043"/>
        <v>760655.68</v>
      </c>
      <c r="KH65" s="13">
        <f t="shared" si="1043"/>
        <v>639469</v>
      </c>
      <c r="KI65" s="13">
        <f t="shared" si="1043"/>
        <v>826761.52</v>
      </c>
      <c r="KJ65" s="13">
        <f t="shared" si="1044"/>
        <v>308881.5</v>
      </c>
      <c r="KK65" s="13">
        <f t="shared" si="1044"/>
        <v>1188000</v>
      </c>
      <c r="KL65" s="13">
        <f t="shared" si="1044"/>
        <v>848000</v>
      </c>
      <c r="KM65" s="13">
        <f t="shared" si="1045"/>
        <v>547942.87000000011</v>
      </c>
      <c r="KN65" s="13">
        <f t="shared" si="1045"/>
        <v>371000</v>
      </c>
      <c r="KO65" s="13">
        <f t="shared" si="1045"/>
        <v>652000</v>
      </c>
      <c r="KP65" s="13">
        <f t="shared" si="1045"/>
        <v>479523.50000000006</v>
      </c>
      <c r="KQ65" s="13">
        <f t="shared" si="1045"/>
        <v>380000</v>
      </c>
      <c r="KR65" s="13">
        <f t="shared" si="1045"/>
        <v>580000</v>
      </c>
      <c r="KS65" s="13">
        <f t="shared" si="1045"/>
        <v>782248.87</v>
      </c>
      <c r="KT65" s="13">
        <f t="shared" si="1045"/>
        <v>191000</v>
      </c>
      <c r="KU65" s="13">
        <f t="shared" si="1045"/>
        <v>306000</v>
      </c>
      <c r="KV65" s="13">
        <f t="shared" si="1045"/>
        <v>372398.43</v>
      </c>
      <c r="KW65" s="13">
        <f t="shared" si="1045"/>
        <v>397700</v>
      </c>
      <c r="KX65" s="13">
        <f t="shared" si="1045"/>
        <v>418650</v>
      </c>
      <c r="KY65" s="13">
        <f t="shared" si="1046"/>
        <v>325411.20000000001</v>
      </c>
      <c r="KZ65" s="13">
        <f t="shared" si="1046"/>
        <v>182500</v>
      </c>
      <c r="LA65" s="13">
        <f t="shared" si="1046"/>
        <v>0</v>
      </c>
      <c r="LB65" s="13">
        <f t="shared" si="1046"/>
        <v>0</v>
      </c>
    </row>
    <row r="66" spans="1:314" x14ac:dyDescent="0.25">
      <c r="A66" s="5">
        <v>3206</v>
      </c>
      <c r="B66" s="9" t="s">
        <v>615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64">
        <v>0</v>
      </c>
      <c r="AL66" s="70">
        <v>0</v>
      </c>
      <c r="AM66" s="71">
        <v>0</v>
      </c>
      <c r="AN66" s="71"/>
      <c r="AO66" s="71"/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0</v>
      </c>
      <c r="BE66" s="71">
        <v>0</v>
      </c>
      <c r="BF66" s="71">
        <v>0</v>
      </c>
      <c r="BG66" s="71">
        <v>0</v>
      </c>
      <c r="BH66" s="71">
        <v>0</v>
      </c>
      <c r="BI66" s="71">
        <v>0</v>
      </c>
      <c r="BJ66" s="71">
        <v>0</v>
      </c>
      <c r="BK66" s="71">
        <v>0</v>
      </c>
      <c r="BL66" s="71">
        <v>0</v>
      </c>
      <c r="BM66" s="71">
        <v>0</v>
      </c>
      <c r="BN66" s="71">
        <v>0</v>
      </c>
      <c r="BO66" s="71">
        <v>0</v>
      </c>
      <c r="BP66" s="71">
        <v>0</v>
      </c>
      <c r="BQ66" s="71">
        <v>0</v>
      </c>
      <c r="BR66" s="71">
        <v>0</v>
      </c>
      <c r="BS66" s="71">
        <v>0</v>
      </c>
      <c r="BT66" s="71">
        <v>0</v>
      </c>
      <c r="BU66" s="71">
        <v>0</v>
      </c>
      <c r="BV66" s="71">
        <v>0</v>
      </c>
      <c r="BW66" s="71">
        <v>0</v>
      </c>
      <c r="BX66" s="71">
        <v>0</v>
      </c>
      <c r="BY66" s="70">
        <v>0</v>
      </c>
      <c r="BZ66" s="71">
        <v>0</v>
      </c>
      <c r="CA66" s="71"/>
      <c r="CB66" s="71"/>
      <c r="CC66" s="71">
        <v>0</v>
      </c>
      <c r="CD66" s="71">
        <v>0</v>
      </c>
      <c r="CE66" s="71">
        <v>0</v>
      </c>
      <c r="CF66" s="71">
        <v>0</v>
      </c>
      <c r="CG66" s="71">
        <v>0</v>
      </c>
      <c r="CH66" s="71">
        <v>0</v>
      </c>
      <c r="CI66" s="71">
        <v>0</v>
      </c>
      <c r="CJ66" s="71">
        <v>0</v>
      </c>
      <c r="CK66" s="71">
        <v>0</v>
      </c>
      <c r="CL66" s="71">
        <v>0</v>
      </c>
      <c r="CM66" s="71">
        <v>0</v>
      </c>
      <c r="CN66" s="71">
        <v>0</v>
      </c>
      <c r="CO66" s="71">
        <v>0</v>
      </c>
      <c r="CP66" s="71">
        <v>0</v>
      </c>
      <c r="CQ66" s="71">
        <v>0</v>
      </c>
      <c r="CR66" s="71">
        <v>0</v>
      </c>
      <c r="CS66" s="71">
        <v>0</v>
      </c>
      <c r="CT66" s="71">
        <v>0</v>
      </c>
      <c r="CU66" s="71">
        <v>0</v>
      </c>
      <c r="CV66" s="71">
        <v>0</v>
      </c>
      <c r="CW66" s="71">
        <v>0</v>
      </c>
      <c r="CX66" s="71">
        <v>0</v>
      </c>
      <c r="CY66" s="71">
        <v>0</v>
      </c>
      <c r="CZ66" s="71">
        <v>0</v>
      </c>
      <c r="DA66" s="71">
        <v>0</v>
      </c>
      <c r="DB66" s="71">
        <v>0</v>
      </c>
      <c r="DC66" s="71">
        <v>0</v>
      </c>
      <c r="DD66" s="71">
        <v>0</v>
      </c>
      <c r="DE66" s="71">
        <v>0</v>
      </c>
      <c r="DF66" s="71">
        <v>0</v>
      </c>
      <c r="DG66" s="71">
        <v>0</v>
      </c>
      <c r="DH66" s="71">
        <v>0</v>
      </c>
      <c r="DI66" s="71">
        <v>0</v>
      </c>
      <c r="DJ66" s="71">
        <v>0</v>
      </c>
      <c r="DK66" s="71">
        <v>0</v>
      </c>
      <c r="DL66" s="71">
        <v>0</v>
      </c>
      <c r="DM66" s="71">
        <v>0</v>
      </c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>
        <v>5000</v>
      </c>
      <c r="EY66" s="70">
        <v>4857.82</v>
      </c>
      <c r="EZ66" s="71">
        <v>2000</v>
      </c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>
        <v>0</v>
      </c>
      <c r="GL66" s="71">
        <v>0</v>
      </c>
      <c r="GM66" s="71">
        <v>0</v>
      </c>
      <c r="GN66" s="71"/>
      <c r="GO66" s="71"/>
      <c r="GP66" s="71">
        <v>0</v>
      </c>
      <c r="GQ66" s="71">
        <v>0</v>
      </c>
      <c r="GR66" s="71">
        <v>0</v>
      </c>
      <c r="GS66" s="71">
        <v>0</v>
      </c>
      <c r="GT66" s="71">
        <v>0</v>
      </c>
      <c r="GU66" s="71">
        <v>0</v>
      </c>
      <c r="GV66" s="71">
        <v>0</v>
      </c>
      <c r="GW66" s="71">
        <v>0</v>
      </c>
      <c r="GX66" s="71">
        <v>0</v>
      </c>
      <c r="GY66" s="71">
        <v>0</v>
      </c>
      <c r="GZ66" s="71">
        <v>0</v>
      </c>
      <c r="HA66" s="71">
        <v>0</v>
      </c>
      <c r="HB66" s="71">
        <v>0</v>
      </c>
      <c r="HC66" s="71">
        <v>0</v>
      </c>
      <c r="HD66" s="71">
        <v>0</v>
      </c>
      <c r="HE66" s="71">
        <v>0</v>
      </c>
      <c r="HF66" s="71">
        <v>0</v>
      </c>
      <c r="HG66" s="71">
        <v>0</v>
      </c>
      <c r="HH66" s="71">
        <v>0</v>
      </c>
      <c r="HI66" s="71">
        <v>0</v>
      </c>
      <c r="HJ66" s="71">
        <v>0</v>
      </c>
      <c r="HK66" s="71">
        <v>0</v>
      </c>
      <c r="HL66" s="71">
        <v>0</v>
      </c>
      <c r="HM66" s="71">
        <v>0</v>
      </c>
      <c r="HN66" s="71">
        <v>0</v>
      </c>
      <c r="HO66" s="71">
        <v>0</v>
      </c>
      <c r="HP66" s="71">
        <v>0</v>
      </c>
      <c r="HQ66" s="71">
        <v>0</v>
      </c>
      <c r="HR66" s="71">
        <v>0</v>
      </c>
      <c r="HS66" s="71">
        <v>0</v>
      </c>
      <c r="HT66" s="71">
        <v>0</v>
      </c>
      <c r="HU66" s="71">
        <v>0</v>
      </c>
      <c r="HV66" s="71">
        <v>0</v>
      </c>
      <c r="HW66" s="71">
        <v>0</v>
      </c>
      <c r="HX66" s="71">
        <v>0</v>
      </c>
      <c r="HY66" s="71">
        <v>0</v>
      </c>
      <c r="HZ66" s="71">
        <v>0</v>
      </c>
      <c r="IA66" s="71"/>
      <c r="IB66" s="71"/>
      <c r="IC66" s="71">
        <v>0</v>
      </c>
      <c r="ID66" s="71">
        <v>0</v>
      </c>
      <c r="IE66" s="71">
        <v>0</v>
      </c>
      <c r="IF66" s="71">
        <v>0</v>
      </c>
      <c r="IG66" s="71">
        <v>0</v>
      </c>
      <c r="IH66" s="71">
        <v>0</v>
      </c>
      <c r="II66" s="71">
        <v>0</v>
      </c>
      <c r="IJ66" s="71">
        <v>0</v>
      </c>
      <c r="IK66" s="71">
        <v>0</v>
      </c>
      <c r="IL66" s="71">
        <v>0</v>
      </c>
      <c r="IM66" s="71">
        <v>0</v>
      </c>
      <c r="IN66" s="71">
        <v>0</v>
      </c>
      <c r="IO66" s="71">
        <v>0</v>
      </c>
      <c r="IP66" s="71">
        <v>0</v>
      </c>
      <c r="IQ66" s="71">
        <v>0</v>
      </c>
      <c r="IR66" s="71">
        <v>0</v>
      </c>
      <c r="IS66" s="71">
        <v>0</v>
      </c>
      <c r="IT66" s="71">
        <v>0</v>
      </c>
      <c r="IU66" s="71">
        <v>0</v>
      </c>
      <c r="IV66" s="71">
        <v>0</v>
      </c>
      <c r="IW66" s="71">
        <v>0</v>
      </c>
      <c r="IX66" s="71">
        <v>0</v>
      </c>
      <c r="IY66" s="71">
        <v>0</v>
      </c>
      <c r="IZ66" s="71">
        <v>0</v>
      </c>
      <c r="JA66" s="71">
        <v>0</v>
      </c>
      <c r="JB66" s="71">
        <v>0</v>
      </c>
      <c r="JC66" s="71">
        <v>0</v>
      </c>
      <c r="JD66" s="71">
        <v>0</v>
      </c>
      <c r="JE66" s="71">
        <v>0</v>
      </c>
      <c r="JF66" s="71">
        <v>0</v>
      </c>
      <c r="JG66" s="71">
        <v>0</v>
      </c>
      <c r="JH66" s="71">
        <v>0</v>
      </c>
      <c r="JI66" s="71">
        <v>0</v>
      </c>
      <c r="JJ66" s="71">
        <v>0</v>
      </c>
      <c r="JK66" s="71">
        <v>0</v>
      </c>
      <c r="JL66" s="71">
        <v>0</v>
      </c>
      <c r="JM66" s="66">
        <v>0</v>
      </c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>
        <f>AK66+BX66+DK66+EX66+GK66+HX66+JK66</f>
        <v>5000</v>
      </c>
      <c r="KY66" s="13">
        <f t="shared" si="1046"/>
        <v>4857.82</v>
      </c>
      <c r="KZ66" s="13">
        <f t="shared" si="1046"/>
        <v>2000</v>
      </c>
      <c r="LA66" s="13">
        <f t="shared" si="1046"/>
        <v>0</v>
      </c>
      <c r="LB66" s="13">
        <f t="shared" si="1046"/>
        <v>0</v>
      </c>
    </row>
    <row r="67" spans="1:314" ht="20.100000000000001" customHeight="1" x14ac:dyDescent="0.25">
      <c r="A67" s="5">
        <v>4</v>
      </c>
      <c r="B67" s="7" t="s">
        <v>90</v>
      </c>
      <c r="C67" s="11">
        <f t="shared" ref="C67:IH67" si="1047">C68+C72+C76+C80+C86</f>
        <v>22441.46</v>
      </c>
      <c r="D67" s="11">
        <f t="shared" ref="D67" si="1048">D68+D72+D76+D80+D86</f>
        <v>22672.3</v>
      </c>
      <c r="E67" s="11">
        <f t="shared" si="1047"/>
        <v>21897.3</v>
      </c>
      <c r="F67" s="11">
        <f t="shared" si="1047"/>
        <v>92802</v>
      </c>
      <c r="G67" s="11">
        <f t="shared" ref="G67" si="1049">G68+G72+G76+G80+G86</f>
        <v>94706.34</v>
      </c>
      <c r="H67" s="11">
        <f t="shared" si="1047"/>
        <v>90083.32</v>
      </c>
      <c r="I67" s="11">
        <f t="shared" si="1047"/>
        <v>97150.87</v>
      </c>
      <c r="J67" s="11">
        <f t="shared" ref="J67" si="1050">J68+J72+J76+J80+J86</f>
        <v>96950.92</v>
      </c>
      <c r="K67" s="11">
        <f t="shared" si="1047"/>
        <v>87793.18</v>
      </c>
      <c r="L67" s="11">
        <f t="shared" ref="L67:M67" si="1051">L68+L72+L76+L80+L86</f>
        <v>89209</v>
      </c>
      <c r="M67" s="11">
        <f t="shared" si="1051"/>
        <v>89209.08</v>
      </c>
      <c r="N67" s="11">
        <f>N68+N72+N76+N80+N86</f>
        <v>82480.47</v>
      </c>
      <c r="O67" s="11">
        <f t="shared" ref="O67" si="1052">O68+O72+O76+O80+O86</f>
        <v>85107</v>
      </c>
      <c r="P67" s="11">
        <f t="shared" ref="P67:S67" si="1053">P68+P72+P76+P80+P86</f>
        <v>85107</v>
      </c>
      <c r="Q67" s="11">
        <f>Q68+Q72+Q76+Q80+Q86</f>
        <v>85469.569999999992</v>
      </c>
      <c r="R67" s="11">
        <f t="shared" ref="R67" si="1054">R68+R72+R76+R80+R86</f>
        <v>85740.17</v>
      </c>
      <c r="S67" s="11">
        <f t="shared" si="1053"/>
        <v>85877.92</v>
      </c>
      <c r="T67" s="11">
        <f>T68+T72+T76+T80+T86</f>
        <v>90406.830000000016</v>
      </c>
      <c r="U67" s="11">
        <f t="shared" ref="U67" si="1055">U68+U72+U76+U80+U86</f>
        <v>86550</v>
      </c>
      <c r="V67" s="11">
        <f t="shared" ref="V67:Y67" si="1056">V68+V72+V76+V80+V86</f>
        <v>106668.89</v>
      </c>
      <c r="W67" s="11">
        <f t="shared" si="1056"/>
        <v>97395.59</v>
      </c>
      <c r="X67" s="11">
        <f t="shared" ref="X67" si="1057">X68+X72+X76+X80+X86</f>
        <v>104014</v>
      </c>
      <c r="Y67" s="11">
        <f t="shared" si="1056"/>
        <v>104014</v>
      </c>
      <c r="Z67" s="11">
        <f t="shared" ref="Z67:AD67" si="1058">Z68+Z72+Z76+Z80+Z86</f>
        <v>82631.31</v>
      </c>
      <c r="AA67" s="11">
        <f t="shared" si="1058"/>
        <v>104500</v>
      </c>
      <c r="AB67" s="11">
        <f t="shared" ref="AB67:AM67" si="1059">AB68+AB72+AB76+AB80+AB86</f>
        <v>106394</v>
      </c>
      <c r="AC67" s="11">
        <f t="shared" si="1058"/>
        <v>99163.3</v>
      </c>
      <c r="AD67" s="11">
        <f t="shared" si="1058"/>
        <v>116787</v>
      </c>
      <c r="AE67" s="11">
        <f t="shared" si="1059"/>
        <v>580832.23</v>
      </c>
      <c r="AF67" s="11">
        <f t="shared" ref="AF67" si="1060">AF68+AF72+AF76+AF80+AF86</f>
        <v>489140.75</v>
      </c>
      <c r="AG67" s="11">
        <f t="shared" ref="AG67:AI67" si="1061">AG68+AG72+AG76+AG80+AG86</f>
        <v>30615</v>
      </c>
      <c r="AH67" s="11">
        <f t="shared" si="1061"/>
        <v>102287.53</v>
      </c>
      <c r="AI67" s="11">
        <f t="shared" si="1061"/>
        <v>96387.439999999988</v>
      </c>
      <c r="AJ67" s="11">
        <f t="shared" si="1059"/>
        <v>90315</v>
      </c>
      <c r="AK67" s="11">
        <f t="shared" si="1059"/>
        <v>90315</v>
      </c>
      <c r="AL67" s="67">
        <f t="shared" si="1059"/>
        <v>103327.36000000002</v>
      </c>
      <c r="AM67" s="67">
        <f t="shared" si="1059"/>
        <v>124996</v>
      </c>
      <c r="AN67" s="67">
        <f t="shared" ref="AN67:AO67" si="1062">AN68+AN72+AN76+AN80+AN86</f>
        <v>0</v>
      </c>
      <c r="AO67" s="67">
        <f t="shared" si="1062"/>
        <v>0</v>
      </c>
      <c r="AP67" s="67">
        <f>AP68+AP72+AP76+AP80+AP86</f>
        <v>208103.71000000002</v>
      </c>
      <c r="AQ67" s="67">
        <f t="shared" ref="AQ67:AU67" si="1063">AQ68+AQ72+AQ76+AQ80+AQ86</f>
        <v>345858.14</v>
      </c>
      <c r="AR67" s="67">
        <f t="shared" si="1063"/>
        <v>278448.36</v>
      </c>
      <c r="AS67" s="67">
        <f t="shared" ref="AS67" si="1064">AS68+AS72+AS76+AS80+AS86</f>
        <v>566552</v>
      </c>
      <c r="AT67" s="67">
        <f t="shared" si="1063"/>
        <v>562571.54</v>
      </c>
      <c r="AU67" s="67">
        <f t="shared" si="1063"/>
        <v>518048.38</v>
      </c>
      <c r="AV67" s="67">
        <f>AV68+AV72+AV76+AV80+AV86</f>
        <v>540925.46</v>
      </c>
      <c r="AW67" s="67">
        <f>AW68+AW72+AW76+AW80+AW86</f>
        <v>540625.96</v>
      </c>
      <c r="AX67" s="67">
        <f>AX68+AX72+AX76+AX80+AX86</f>
        <v>488544.93000000005</v>
      </c>
      <c r="AY67" s="67">
        <f t="shared" ref="AY67" si="1065">AY68+AY72+AY76+AY80+AY86</f>
        <v>496794</v>
      </c>
      <c r="AZ67" s="67">
        <f>AZ68+AZ72+AZ76+AZ80+AZ86</f>
        <v>504679.20999999996</v>
      </c>
      <c r="BA67" s="67">
        <f t="shared" ref="BA67:BB67" si="1066">BA68+BA72+BA76+BA80+BA86</f>
        <v>478869.63</v>
      </c>
      <c r="BB67" s="67">
        <f t="shared" si="1066"/>
        <v>536670</v>
      </c>
      <c r="BC67" s="67">
        <f t="shared" ref="BC67:BH67" si="1067">BC68+BC72+BC76+BC80+BC86</f>
        <v>539670</v>
      </c>
      <c r="BD67" s="67">
        <f t="shared" si="1067"/>
        <v>409509.60000000003</v>
      </c>
      <c r="BE67" s="67">
        <f t="shared" ref="BE67:BF67" si="1068">BE68+BE72+BE76+BE80+BE86</f>
        <v>404300.5</v>
      </c>
      <c r="BF67" s="67">
        <f t="shared" si="1068"/>
        <v>404389.60000000003</v>
      </c>
      <c r="BG67" s="67">
        <f t="shared" si="1067"/>
        <v>398201.59999999992</v>
      </c>
      <c r="BH67" s="67">
        <f t="shared" si="1067"/>
        <v>410191</v>
      </c>
      <c r="BI67" s="67">
        <f>BI68+BI72+BI76+BI80+BI86</f>
        <v>450736.14</v>
      </c>
      <c r="BJ67" s="67">
        <f>BJ68+BJ72+BJ76+BJ80+BJ86</f>
        <v>432705.49000000005</v>
      </c>
      <c r="BK67" s="67">
        <f t="shared" ref="BK67" si="1069">BK68+BK72+BK76+BK80+BK86</f>
        <v>482929</v>
      </c>
      <c r="BL67" s="67">
        <f>BL68+BL72+BL76+BL80+BL86</f>
        <v>483729</v>
      </c>
      <c r="BM67" s="67">
        <f t="shared" ref="BM67:BP67" si="1070">BM68+BM72+BM76+BM80+BM86</f>
        <v>350048.64</v>
      </c>
      <c r="BN67" s="67">
        <f t="shared" ref="BN67" si="1071">BN68+BN72+BN76+BN80+BN86</f>
        <v>389123</v>
      </c>
      <c r="BO67" s="67">
        <f t="shared" si="1070"/>
        <v>388943</v>
      </c>
      <c r="BP67" s="67">
        <f t="shared" si="1070"/>
        <v>379987.37000000005</v>
      </c>
      <c r="BQ67" s="67">
        <f t="shared" ref="BQ67:BZ67" si="1072">BQ68+BQ72+BQ76+BQ80+BQ86</f>
        <v>440186.69999999995</v>
      </c>
      <c r="BR67" s="67">
        <f t="shared" ref="BR67" si="1073">BR68+BR72+BR76+BR80+BR86</f>
        <v>440187.69999999995</v>
      </c>
      <c r="BS67" s="67">
        <f>BS68+BS72+BS76+BS80+BS86</f>
        <v>90755.430000000008</v>
      </c>
      <c r="BT67" s="67">
        <f t="shared" ref="BT67:BV67" si="1074">BT68+BT72+BT76+BT80+BT86</f>
        <v>130299</v>
      </c>
      <c r="BU67" s="67">
        <f t="shared" si="1074"/>
        <v>456848.66</v>
      </c>
      <c r="BV67" s="67">
        <f t="shared" si="1074"/>
        <v>429924.48</v>
      </c>
      <c r="BW67" s="67">
        <f t="shared" si="1072"/>
        <v>420976</v>
      </c>
      <c r="BX67" s="67">
        <f t="shared" si="1072"/>
        <v>420976</v>
      </c>
      <c r="BY67" s="67">
        <f t="shared" si="1072"/>
        <v>454209.74</v>
      </c>
      <c r="BZ67" s="67">
        <f t="shared" si="1072"/>
        <v>574667</v>
      </c>
      <c r="CA67" s="67">
        <f t="shared" ref="CA67:CB67" si="1075">CA68+CA72+CA76+CA80+CA86</f>
        <v>0</v>
      </c>
      <c r="CB67" s="67">
        <f t="shared" si="1075"/>
        <v>0</v>
      </c>
      <c r="CC67" s="67">
        <f>CC68+CC72+CC76+CC80+CC86</f>
        <v>319625.06</v>
      </c>
      <c r="CD67" s="67">
        <f>CD68+CD72+CD76+CD80+CD86</f>
        <v>184758.33</v>
      </c>
      <c r="CE67" s="67">
        <f>CE68+CE72+CE76+CE80+CE86</f>
        <v>159009.22</v>
      </c>
      <c r="CF67" s="67">
        <f t="shared" ref="CF67" si="1076">CF68+CF72+CF76+CF80+CF86</f>
        <v>247392.9</v>
      </c>
      <c r="CG67" s="67">
        <f>CG68+CG72+CG76+CG80+CG86</f>
        <v>247460.58</v>
      </c>
      <c r="CH67" s="67">
        <f>CH68+CH72+CH76+CH80+CH86</f>
        <v>193862.65999999997</v>
      </c>
      <c r="CI67" s="67">
        <f>CI68+CI72+CI76+CI80+CI86</f>
        <v>244948.11000000002</v>
      </c>
      <c r="CJ67" s="67">
        <f>CJ68+CJ72+CJ76+CJ80+CJ86</f>
        <v>254537.36000000002</v>
      </c>
      <c r="CK67" s="67">
        <f>CK68+CK72+CK76+CK80+CK86</f>
        <v>244975.56</v>
      </c>
      <c r="CL67" s="67">
        <f t="shared" ref="CL67" si="1077">CL68+CL72+CL76+CL80+CL86</f>
        <v>236648</v>
      </c>
      <c r="CM67" s="67">
        <f>CM68+CM72+CM76+CM80+CM86</f>
        <v>244933.66999999998</v>
      </c>
      <c r="CN67" s="67">
        <f t="shared" ref="CN67:CO67" si="1078">CN68+CN72+CN76+CN80+CN86</f>
        <v>221829.91999999998</v>
      </c>
      <c r="CO67" s="67">
        <f t="shared" si="1078"/>
        <v>227837</v>
      </c>
      <c r="CP67" s="67">
        <f t="shared" ref="CP67:CU67" si="1079">CP68+CP72+CP76+CP80+CP86</f>
        <v>235749.59</v>
      </c>
      <c r="CQ67" s="67">
        <f>CQ68+CQ72+CQ76+CQ80+CQ86</f>
        <v>217253.62</v>
      </c>
      <c r="CR67" s="67">
        <f t="shared" ref="CR67" si="1080">CR68+CR72+CR76+CR80+CR86</f>
        <v>211572.9</v>
      </c>
      <c r="CS67" s="67">
        <f>CS68+CS72+CS76+CS80+CS86</f>
        <v>219067.97999999998</v>
      </c>
      <c r="CT67" s="67">
        <f t="shared" si="1079"/>
        <v>225827.86</v>
      </c>
      <c r="CU67" s="67">
        <f t="shared" si="1079"/>
        <v>224816.4</v>
      </c>
      <c r="CV67" s="67">
        <f>CV68+CV72+CV76+CV80+CV86</f>
        <v>250140.44999999998</v>
      </c>
      <c r="CW67" s="67">
        <f>CW68+CW72+CW76+CW80+CW86</f>
        <v>228244.92999999996</v>
      </c>
      <c r="CX67" s="67">
        <f t="shared" ref="CX67" si="1081">CX68+CX72+CX76+CX80+CX86</f>
        <v>237364</v>
      </c>
      <c r="CY67" s="67">
        <f>CY68+CY72+CY76+CY80+CY86</f>
        <v>262877.41000000003</v>
      </c>
      <c r="CZ67" s="67">
        <f t="shared" ref="CZ67:DI67" si="1082">CZ68+CZ72+CZ76+CZ80+CZ86</f>
        <v>192008.66</v>
      </c>
      <c r="DA67" s="67">
        <f t="shared" ref="DA67" si="1083">DA68+DA72+DA76+DA80+DA86</f>
        <v>156260</v>
      </c>
      <c r="DB67" s="67">
        <f t="shared" si="1082"/>
        <v>157174.39999999999</v>
      </c>
      <c r="DC67" s="67">
        <f t="shared" si="1082"/>
        <v>152935.89000000004</v>
      </c>
      <c r="DD67" s="67">
        <f t="shared" si="1082"/>
        <v>174879.9</v>
      </c>
      <c r="DE67" s="67">
        <f t="shared" ref="DE67:DF67" si="1084">DE68+DE72+DE76+DE80+DE86</f>
        <v>176280.9</v>
      </c>
      <c r="DF67" s="67">
        <f t="shared" si="1084"/>
        <v>40637.96</v>
      </c>
      <c r="DG67" s="67">
        <f t="shared" ref="DG67" si="1085">DG68+DG72+DG76+DG80+DG86</f>
        <v>48845</v>
      </c>
      <c r="DH67" s="67">
        <f t="shared" si="1082"/>
        <v>158073.89000000001</v>
      </c>
      <c r="DI67" s="67">
        <f t="shared" si="1082"/>
        <v>147878.65000000002</v>
      </c>
      <c r="DJ67" s="67">
        <f t="shared" ref="DJ67:DP67" si="1086">DJ68+DJ72+DJ76+DJ80+DJ86</f>
        <v>134944</v>
      </c>
      <c r="DK67" s="67">
        <f t="shared" si="1086"/>
        <v>134944</v>
      </c>
      <c r="DL67" s="67">
        <f t="shared" si="1086"/>
        <v>165613.37000000002</v>
      </c>
      <c r="DM67" s="67">
        <f t="shared" si="1086"/>
        <v>185170</v>
      </c>
      <c r="DN67" s="67">
        <f t="shared" ref="DN67:DO67" si="1087">DN68+DN72+DN76+DN80+DN86</f>
        <v>0</v>
      </c>
      <c r="DO67" s="67">
        <f t="shared" si="1087"/>
        <v>0</v>
      </c>
      <c r="DP67" s="67">
        <f t="shared" si="1086"/>
        <v>17292.990000000002</v>
      </c>
      <c r="DQ67" s="67">
        <f t="shared" ref="DQ67:DU67" si="1088">DQ68+DQ72+DQ76+DQ80+DQ86</f>
        <v>17339.160000000003</v>
      </c>
      <c r="DR67" s="67">
        <f t="shared" si="1088"/>
        <v>35993.480000000003</v>
      </c>
      <c r="DS67" s="67">
        <f t="shared" ref="DS67" si="1089">DS68+DS72+DS76+DS80+DS86</f>
        <v>40314</v>
      </c>
      <c r="DT67" s="67">
        <f t="shared" si="1088"/>
        <v>54014.469999999994</v>
      </c>
      <c r="DU67" s="67">
        <f t="shared" si="1088"/>
        <v>46425.9</v>
      </c>
      <c r="DV67" s="67">
        <f>DV68+DV72+DV76+DV80+DV86</f>
        <v>39232.76</v>
      </c>
      <c r="DW67" s="67">
        <f>DW68+DW72+DW76+DW80+DW86</f>
        <v>37992.76</v>
      </c>
      <c r="DX67" s="67">
        <f t="shared" ref="DX67:FG67" si="1090">DX68+DX72+DX76+DX80+DX86</f>
        <v>37514.769999999997</v>
      </c>
      <c r="DY67" s="67">
        <f t="shared" ref="DY67" si="1091">DY68+DY72+DY76+DY80+DY86</f>
        <v>37597</v>
      </c>
      <c r="DZ67" s="67">
        <f t="shared" si="1090"/>
        <v>37597</v>
      </c>
      <c r="EA67" s="67">
        <f t="shared" ref="EA67:EB67" si="1092">EA68+EA72+EA76+EA80+EA86</f>
        <v>36940.5</v>
      </c>
      <c r="EB67" s="67">
        <f t="shared" si="1092"/>
        <v>37309</v>
      </c>
      <c r="EC67" s="67">
        <f t="shared" ref="EC67:EH67" si="1093">EC68+EC72+EC76+EC80+EC86</f>
        <v>37310</v>
      </c>
      <c r="ED67" s="67">
        <f t="shared" si="1090"/>
        <v>37256.620000000003</v>
      </c>
      <c r="EE67" s="67">
        <f t="shared" ref="EE67" si="1094">EE68+EE72+EE76+EE80+EE86</f>
        <v>37300.899999999994</v>
      </c>
      <c r="EF67" s="67">
        <f t="shared" si="1090"/>
        <v>37300.899999999994</v>
      </c>
      <c r="EG67" s="67">
        <f t="shared" si="1093"/>
        <v>63563.15</v>
      </c>
      <c r="EH67" s="67">
        <f t="shared" si="1093"/>
        <v>37437</v>
      </c>
      <c r="EI67" s="67">
        <f t="shared" ref="EI67:ER67" si="1095">EI68+EI72+EI76+EI80+EI86</f>
        <v>63105.94</v>
      </c>
      <c r="EJ67" s="67">
        <f t="shared" si="1095"/>
        <v>37915.1</v>
      </c>
      <c r="EK67" s="67">
        <f t="shared" ref="EK67" si="1096">EK68+EK72+EK76+EK80+EK86</f>
        <v>39127</v>
      </c>
      <c r="EL67" s="67">
        <f t="shared" si="1095"/>
        <v>119572</v>
      </c>
      <c r="EM67" s="67">
        <f t="shared" si="1095"/>
        <v>136659.52000000002</v>
      </c>
      <c r="EN67" s="67">
        <f t="shared" ref="EN67" si="1097">EN68+EN72+EN76+EN80+EN86</f>
        <v>109390</v>
      </c>
      <c r="EO67" s="67">
        <f t="shared" si="1095"/>
        <v>116115</v>
      </c>
      <c r="EP67" s="67">
        <f t="shared" si="1095"/>
        <v>115154.2</v>
      </c>
      <c r="EQ67" s="67">
        <f t="shared" si="1095"/>
        <v>120374.8</v>
      </c>
      <c r="ER67" s="67">
        <f t="shared" si="1095"/>
        <v>120375.8</v>
      </c>
      <c r="ES67" s="67">
        <f t="shared" ref="ES67:FC67" si="1098">ES68+ES72+ES76+ES80+ES86</f>
        <v>101219.44</v>
      </c>
      <c r="ET67" s="67">
        <f t="shared" ref="ET67:EV67" si="1099">ET68+ET72+ET76+ET80+ET86</f>
        <v>90787</v>
      </c>
      <c r="EU67" s="67">
        <f t="shared" si="1099"/>
        <v>122758.70999999999</v>
      </c>
      <c r="EV67" s="67">
        <f t="shared" si="1099"/>
        <v>120787.86</v>
      </c>
      <c r="EW67" s="67">
        <f t="shared" si="1098"/>
        <v>221338</v>
      </c>
      <c r="EX67" s="67">
        <f t="shared" si="1098"/>
        <v>235338</v>
      </c>
      <c r="EY67" s="67">
        <f t="shared" si="1098"/>
        <v>129660.77</v>
      </c>
      <c r="EZ67" s="67">
        <f t="shared" si="1098"/>
        <v>174089</v>
      </c>
      <c r="FA67" s="67">
        <f t="shared" ref="FA67:FB67" si="1100">FA68+FA72+FA76+FA80+FA86</f>
        <v>0</v>
      </c>
      <c r="FB67" s="67">
        <f t="shared" si="1100"/>
        <v>0</v>
      </c>
      <c r="FC67" s="67">
        <f t="shared" si="1098"/>
        <v>341693.29000000004</v>
      </c>
      <c r="FD67" s="67">
        <f t="shared" si="1090"/>
        <v>334154.98</v>
      </c>
      <c r="FE67" s="67">
        <f t="shared" si="1090"/>
        <v>209549.88999999998</v>
      </c>
      <c r="FF67" s="67">
        <f t="shared" ref="FF67" si="1101">FF68+FF72+FF76+FF80+FF86</f>
        <v>312726</v>
      </c>
      <c r="FG67" s="67">
        <f t="shared" si="1090"/>
        <v>265764.62</v>
      </c>
      <c r="FH67" s="67">
        <f t="shared" si="1047"/>
        <v>270596.64999999997</v>
      </c>
      <c r="FI67" s="67">
        <f>FI68+FI72+FI76+FI80+FI86</f>
        <v>363837.97000000003</v>
      </c>
      <c r="FJ67" s="67">
        <f>FJ68+FJ72+FJ76+FJ80+FJ86</f>
        <v>340631.27</v>
      </c>
      <c r="FK67" s="67">
        <f t="shared" ref="FK67:GT67" si="1102">FK68+FK72+FK76+FK80+FK86</f>
        <v>292737.48</v>
      </c>
      <c r="FL67" s="67">
        <f t="shared" ref="FL67:FM67" si="1103">FL68+FL72+FL76+FL80+FL86</f>
        <v>257081</v>
      </c>
      <c r="FM67" s="67">
        <f t="shared" si="1103"/>
        <v>257081.09</v>
      </c>
      <c r="FN67" s="67">
        <f>FN68+FN72+FN76+FN80+FN86</f>
        <v>188456.63999999998</v>
      </c>
      <c r="FO67" s="67">
        <f>FO68+FO72+FO76+FO80+FO86</f>
        <v>187448</v>
      </c>
      <c r="FP67" s="67">
        <f>FP68+FP72+FP76+FP80+FP86</f>
        <v>183528</v>
      </c>
      <c r="FQ67" s="67">
        <f t="shared" ref="FQ67:FS67" si="1104">FQ68+FQ72+FQ76+FQ80+FQ86</f>
        <v>118139</v>
      </c>
      <c r="FR67" s="67">
        <f t="shared" ref="FR67" si="1105">FR68+FR72+FR76+FR80+FR86</f>
        <v>180560.8</v>
      </c>
      <c r="FS67" s="67">
        <f t="shared" si="1104"/>
        <v>171560.90000000002</v>
      </c>
      <c r="FT67" s="67">
        <f t="shared" ref="FT67:FU67" si="1106">FT68+FT72+FT76+FT80+FT86</f>
        <v>184576.07</v>
      </c>
      <c r="FU67" s="67">
        <f t="shared" si="1106"/>
        <v>169503</v>
      </c>
      <c r="FV67" s="67">
        <f t="shared" ref="FV67:GE67" si="1107">FV68+FV72+FV76+FV80+FV86</f>
        <v>194426.83000000002</v>
      </c>
      <c r="FW67" s="67">
        <f t="shared" si="1107"/>
        <v>150434.27999999997</v>
      </c>
      <c r="FX67" s="67">
        <f t="shared" ref="FX67" si="1108">FX68+FX72+FX76+FX80+FX86</f>
        <v>185881</v>
      </c>
      <c r="FY67" s="67">
        <f t="shared" si="1107"/>
        <v>185881</v>
      </c>
      <c r="FZ67" s="67">
        <f t="shared" si="1107"/>
        <v>122565.99</v>
      </c>
      <c r="GA67" s="67">
        <f t="shared" ref="GA67" si="1109">GA68+GA72+GA76+GA80+GA86</f>
        <v>158145</v>
      </c>
      <c r="GB67" s="67">
        <f t="shared" si="1107"/>
        <v>140848.79999999999</v>
      </c>
      <c r="GC67" s="67">
        <f t="shared" si="1107"/>
        <v>109798.87000000001</v>
      </c>
      <c r="GD67" s="67">
        <f t="shared" si="1107"/>
        <v>144349.6</v>
      </c>
      <c r="GE67" s="67">
        <f t="shared" si="1107"/>
        <v>231506.6</v>
      </c>
      <c r="GF67" s="67">
        <f t="shared" ref="GF67:GP67" si="1110">GF68+GF72+GF76+GF80+GF86</f>
        <v>334350.65999999997</v>
      </c>
      <c r="GG67" s="67">
        <f t="shared" ref="GG67" si="1111">GG68+GG72+GG76+GG80+GG86</f>
        <v>256626</v>
      </c>
      <c r="GH67" s="67">
        <f t="shared" ref="GH67:GI67" si="1112">GH68+GH72+GH76+GH80+GH86</f>
        <v>339761.38</v>
      </c>
      <c r="GI67" s="67">
        <f t="shared" si="1112"/>
        <v>270504.58999999997</v>
      </c>
      <c r="GJ67" s="67">
        <f t="shared" si="1110"/>
        <v>387858</v>
      </c>
      <c r="GK67" s="67">
        <f t="shared" si="1110"/>
        <v>387858</v>
      </c>
      <c r="GL67" s="67">
        <f t="shared" si="1110"/>
        <v>296571.73</v>
      </c>
      <c r="GM67" s="67">
        <f t="shared" si="1110"/>
        <v>316445</v>
      </c>
      <c r="GN67" s="67">
        <f t="shared" ref="GN67:GO67" si="1113">GN68+GN72+GN76+GN80+GN86</f>
        <v>0</v>
      </c>
      <c r="GO67" s="67">
        <f t="shared" si="1113"/>
        <v>0</v>
      </c>
      <c r="GP67" s="67">
        <f t="shared" si="1110"/>
        <v>200998.37</v>
      </c>
      <c r="GQ67" s="67">
        <f t="shared" si="1102"/>
        <v>132060.26</v>
      </c>
      <c r="GR67" s="67">
        <f t="shared" si="1102"/>
        <v>135079.13</v>
      </c>
      <c r="GS67" s="67">
        <f t="shared" ref="GS67" si="1114">GS68+GS72+GS76+GS80+GS86</f>
        <v>334240</v>
      </c>
      <c r="GT67" s="67">
        <f t="shared" si="1102"/>
        <v>334250.18</v>
      </c>
      <c r="GU67" s="67">
        <f t="shared" si="1047"/>
        <v>319393.93</v>
      </c>
      <c r="GV67" s="67">
        <f>GV68+GV72+GV76+GV80+GV86</f>
        <v>326306.8</v>
      </c>
      <c r="GW67" s="67">
        <f>GW68+GW72+GW76+GW80+GW86</f>
        <v>314311.8</v>
      </c>
      <c r="GX67" s="67">
        <f t="shared" ref="GX67:IG67" si="1115">GX68+GX72+GX76+GX80+GX86</f>
        <v>300805.55</v>
      </c>
      <c r="GY67" s="67">
        <f t="shared" ref="GY67" si="1116">GY68+GY72+GY76+GY80+GY86</f>
        <v>301354</v>
      </c>
      <c r="GZ67" s="67">
        <f t="shared" si="1115"/>
        <v>301364.21000000002</v>
      </c>
      <c r="HA67" s="67">
        <f t="shared" ref="HA67:HB67" si="1117">HA68+HA72+HA76+HA80+HA86</f>
        <v>288572.62</v>
      </c>
      <c r="HB67" s="67">
        <f t="shared" si="1117"/>
        <v>296561</v>
      </c>
      <c r="HC67" s="67">
        <f t="shared" ref="HC67:HH67" si="1118">HC68+HC72+HC76+HC80+HC86</f>
        <v>296561</v>
      </c>
      <c r="HD67" s="67">
        <f t="shared" si="1115"/>
        <v>307958.93</v>
      </c>
      <c r="HE67" s="67">
        <f t="shared" ref="HE67" si="1119">HE68+HE72+HE76+HE80+HE86</f>
        <v>311955.71999999997</v>
      </c>
      <c r="HF67" s="67">
        <f t="shared" si="1115"/>
        <v>307055.92</v>
      </c>
      <c r="HG67" s="67">
        <f t="shared" si="1118"/>
        <v>299426.65999999992</v>
      </c>
      <c r="HH67" s="67">
        <f t="shared" si="1118"/>
        <v>301097</v>
      </c>
      <c r="HI67" s="67">
        <f t="shared" ref="HI67:HR67" si="1120">HI68+HI72+HI76+HI80+HI86</f>
        <v>325078.87</v>
      </c>
      <c r="HJ67" s="67">
        <f t="shared" si="1120"/>
        <v>361607.93</v>
      </c>
      <c r="HK67" s="67">
        <f t="shared" ref="HK67" si="1121">HK68+HK72+HK76+HK80+HK86</f>
        <v>372696</v>
      </c>
      <c r="HL67" s="67">
        <f t="shared" si="1120"/>
        <v>376696</v>
      </c>
      <c r="HM67" s="67">
        <f t="shared" si="1120"/>
        <v>279224.94</v>
      </c>
      <c r="HN67" s="67">
        <f t="shared" ref="HN67" si="1122">HN68+HN72+HN76+HN80+HN86</f>
        <v>420390</v>
      </c>
      <c r="HO67" s="67">
        <f t="shared" si="1120"/>
        <v>431686.5</v>
      </c>
      <c r="HP67" s="67">
        <f t="shared" si="1120"/>
        <v>371168.05000000005</v>
      </c>
      <c r="HQ67" s="67">
        <f t="shared" si="1120"/>
        <v>419487.5</v>
      </c>
      <c r="HR67" s="67">
        <f t="shared" si="1120"/>
        <v>484395</v>
      </c>
      <c r="HS67" s="67">
        <f t="shared" ref="HS67:IC67" si="1123">HS68+HS72+HS76+HS80+HS86</f>
        <v>230966.13999999996</v>
      </c>
      <c r="HT67" s="67">
        <f t="shared" ref="HT67" si="1124">HT68+HT72+HT76+HT80+HT86</f>
        <v>196054</v>
      </c>
      <c r="HU67" s="67">
        <f t="shared" ref="HU67:HV67" si="1125">HU68+HU72+HU76+HU80+HU86</f>
        <v>404828.02</v>
      </c>
      <c r="HV67" s="67">
        <f t="shared" si="1125"/>
        <v>396112.09</v>
      </c>
      <c r="HW67" s="67">
        <f t="shared" si="1123"/>
        <v>344735</v>
      </c>
      <c r="HX67" s="67">
        <f t="shared" si="1123"/>
        <v>344735</v>
      </c>
      <c r="HY67" s="67">
        <f t="shared" si="1123"/>
        <v>305306.46999999997</v>
      </c>
      <c r="HZ67" s="67">
        <f t="shared" si="1123"/>
        <v>419791</v>
      </c>
      <c r="IA67" s="67">
        <f t="shared" ref="IA67:IB67" si="1126">IA68+IA72+IA76+IA80+IA86</f>
        <v>0</v>
      </c>
      <c r="IB67" s="67">
        <f t="shared" si="1126"/>
        <v>0</v>
      </c>
      <c r="IC67" s="67">
        <f t="shared" si="1123"/>
        <v>0</v>
      </c>
      <c r="ID67" s="67">
        <f t="shared" si="1115"/>
        <v>90018.239999999991</v>
      </c>
      <c r="IE67" s="67">
        <f t="shared" si="1115"/>
        <v>155949.63</v>
      </c>
      <c r="IF67" s="67">
        <f t="shared" ref="IF67" si="1127">IF68+IF72+IF76+IF80+IF86</f>
        <v>126700</v>
      </c>
      <c r="IG67" s="67">
        <f t="shared" si="1115"/>
        <v>321932.67000000004</v>
      </c>
      <c r="IH67" s="67">
        <f t="shared" si="1047"/>
        <v>274860.58999999997</v>
      </c>
      <c r="II67" s="67">
        <f>II68+II72+II76+II80+II86</f>
        <v>60448.959999999999</v>
      </c>
      <c r="IJ67" s="67">
        <f>IJ68+IJ72+IJ76+IJ80+IJ86</f>
        <v>169602.01</v>
      </c>
      <c r="IK67" s="67">
        <f t="shared" ref="IK67:IS67" si="1128">IK68+IK72+IK76+IK80+IK86</f>
        <v>139638.09</v>
      </c>
      <c r="IL67" s="67">
        <f t="shared" ref="IL67" si="1129">IL68+IL72+IL76+IL80+IL86</f>
        <v>158016</v>
      </c>
      <c r="IM67" s="67">
        <f t="shared" si="1128"/>
        <v>148413.73000000001</v>
      </c>
      <c r="IN67" s="67">
        <f t="shared" ref="IN67:IO67" si="1130">IN68+IN72+IN76+IN80+IN86</f>
        <v>133018.47</v>
      </c>
      <c r="IO67" s="67">
        <f t="shared" si="1130"/>
        <v>69250</v>
      </c>
      <c r="IP67" s="67">
        <f t="shared" ref="IP67:IU67" si="1131">IP68+IP72+IP76+IP80+IP86</f>
        <v>94618.19</v>
      </c>
      <c r="IQ67" s="67">
        <f t="shared" si="1128"/>
        <v>109165.15999999999</v>
      </c>
      <c r="IR67" s="67">
        <f t="shared" ref="IR67" si="1132">IR68+IR72+IR76+IR80+IR86</f>
        <v>22103.02</v>
      </c>
      <c r="IS67" s="67">
        <f t="shared" si="1128"/>
        <v>125635.13</v>
      </c>
      <c r="IT67" s="67">
        <f t="shared" si="1131"/>
        <v>107339.19</v>
      </c>
      <c r="IU67" s="67">
        <f t="shared" si="1131"/>
        <v>94376</v>
      </c>
      <c r="IV67" s="67">
        <f t="shared" ref="IV67:JX67" si="1133">IV68+IV72+IV76+IV80+IV86</f>
        <v>106589</v>
      </c>
      <c r="IW67" s="67">
        <f t="shared" si="1133"/>
        <v>201102.99000000002</v>
      </c>
      <c r="IX67" s="67">
        <f t="shared" ref="IX67" si="1134">IX68+IX72+IX76+IX80+IX86</f>
        <v>102790</v>
      </c>
      <c r="IY67" s="67">
        <f t="shared" si="1133"/>
        <v>112790</v>
      </c>
      <c r="IZ67" s="67">
        <f t="shared" si="1133"/>
        <v>270644.04000000004</v>
      </c>
      <c r="JA67" s="67">
        <f t="shared" ref="JA67" si="1135">JA68+JA72+JA76+JA80+JA86</f>
        <v>305700</v>
      </c>
      <c r="JB67" s="67">
        <f t="shared" si="1133"/>
        <v>315400</v>
      </c>
      <c r="JC67" s="67">
        <f t="shared" si="1133"/>
        <v>105797.18999999999</v>
      </c>
      <c r="JD67" s="67">
        <f t="shared" ref="JD67:JK67" si="1136">JD68+JD72+JD76+JD80+JD86</f>
        <v>82000</v>
      </c>
      <c r="JE67" s="67">
        <f t="shared" ref="JE67" si="1137">JE68+JE72+JE76+JE80+JE86</f>
        <v>82000</v>
      </c>
      <c r="JF67" s="67">
        <f t="shared" si="1136"/>
        <v>86543.84</v>
      </c>
      <c r="JG67" s="67">
        <f t="shared" ref="JG67:JI67" si="1138">JG68+JG72+JG76+JG80+JG86</f>
        <v>114600</v>
      </c>
      <c r="JH67" s="67">
        <f t="shared" si="1138"/>
        <v>124300</v>
      </c>
      <c r="JI67" s="67">
        <f t="shared" si="1138"/>
        <v>96280.05</v>
      </c>
      <c r="JJ67" s="67">
        <f t="shared" si="1136"/>
        <v>155000</v>
      </c>
      <c r="JK67" s="67">
        <f t="shared" si="1136"/>
        <v>155000</v>
      </c>
      <c r="JL67" s="67">
        <f t="shared" ref="JL67:JO67" si="1139">JL68+JL72+JL76+JL80+JL86</f>
        <v>171068.74</v>
      </c>
      <c r="JM67" s="11">
        <f t="shared" ref="JM67:JN67" si="1140">JM68+JM72+JM76+JM80+JM86</f>
        <v>155000</v>
      </c>
      <c r="JN67" s="11">
        <f t="shared" si="1140"/>
        <v>0</v>
      </c>
      <c r="JO67" s="11">
        <f t="shared" si="1139"/>
        <v>0</v>
      </c>
      <c r="JP67" s="11">
        <f t="shared" si="1133"/>
        <v>1110154.8799999999</v>
      </c>
      <c r="JQ67" s="11">
        <f t="shared" ref="JQ67" si="1141">JQ68+JQ72+JQ76+JQ80+JQ86</f>
        <v>1126861.4099999999</v>
      </c>
      <c r="JR67" s="11">
        <f t="shared" si="1133"/>
        <v>995927.01</v>
      </c>
      <c r="JS67" s="11">
        <f t="shared" si="1133"/>
        <v>1720726.9</v>
      </c>
      <c r="JT67" s="11">
        <f t="shared" ref="JT67" si="1142">JT68+JT72+JT76+JT80+JT86</f>
        <v>1880700.4</v>
      </c>
      <c r="JU67" s="11">
        <f t="shared" si="1133"/>
        <v>1713271.43</v>
      </c>
      <c r="JV67" s="11">
        <f t="shared" si="1133"/>
        <v>1672850.93</v>
      </c>
      <c r="JW67" s="11">
        <f t="shared" ref="JW67" si="1143">JW68+JW72+JW76+JW80+JW86</f>
        <v>1754652.08</v>
      </c>
      <c r="JX67" s="11">
        <f t="shared" si="1133"/>
        <v>1592009.5599999998</v>
      </c>
      <c r="JY67" s="11">
        <f t="shared" ref="JY67:JZ67" si="1144">JY68+JY72+JY76+JY80+JY86</f>
        <v>1576699</v>
      </c>
      <c r="JZ67" s="11">
        <f t="shared" si="1144"/>
        <v>1583277.99</v>
      </c>
      <c r="KA67" s="11">
        <f t="shared" ref="KA67:KI67" si="1145">KA68+KA72+KA76+KA80+KA86</f>
        <v>1430168.25</v>
      </c>
      <c r="KB67" s="11">
        <f t="shared" si="1145"/>
        <v>1440182</v>
      </c>
      <c r="KC67" s="11">
        <f t="shared" ref="KC67" si="1146">KC68+KC72+KC76+KC80+KC86</f>
        <v>1472543.78</v>
      </c>
      <c r="KD67" s="11">
        <f t="shared" si="1145"/>
        <v>1284752.5000000002</v>
      </c>
      <c r="KE67" s="11">
        <f t="shared" ref="KE67:KH67" si="1147">KE68+KE72+KE76+KE80+KE86</f>
        <v>1253534.01</v>
      </c>
      <c r="KF67" s="11">
        <f t="shared" ref="KF67" si="1148">KF68+KF72+KF76+KF80+KF86</f>
        <v>1350888.35</v>
      </c>
      <c r="KG67" s="11">
        <f t="shared" si="1147"/>
        <v>1369341.3599999999</v>
      </c>
      <c r="KH67" s="11">
        <f t="shared" si="1147"/>
        <v>1323970.3999999999</v>
      </c>
      <c r="KI67" s="11">
        <f t="shared" si="1145"/>
        <v>1496746.1199999999</v>
      </c>
      <c r="KJ67" s="11">
        <f t="shared" ref="KJ67:KL67" si="1149">KJ68+KJ72+KJ76+KJ80+KJ86</f>
        <v>1509406.3099999998</v>
      </c>
      <c r="KK67" s="11">
        <f t="shared" ref="KK67" si="1150">KK68+KK72+KK76+KK80+KK86</f>
        <v>1524801</v>
      </c>
      <c r="KL67" s="11">
        <f t="shared" si="1149"/>
        <v>1645559.41</v>
      </c>
      <c r="KM67" s="11">
        <f t="shared" ref="KM67:KO67" si="1151">KM68+KM72+KM76+KM80+KM86</f>
        <v>1433783.1000000003</v>
      </c>
      <c r="KN67" s="11">
        <f t="shared" ref="KN67" si="1152">KN68+KN72+KN76+KN80+KN86</f>
        <v>1643508</v>
      </c>
      <c r="KO67" s="11">
        <f t="shared" si="1151"/>
        <v>1656561.7</v>
      </c>
      <c r="KP67" s="11">
        <f t="shared" ref="KP67" si="1153">KP68+KP72+KP76+KP80+KP86</f>
        <v>1334004.8699999999</v>
      </c>
      <c r="KQ67" s="11">
        <f t="shared" ref="KQ67" si="1154">KQ68+KQ72+KQ76+KQ80+KQ86</f>
        <v>1498065.5</v>
      </c>
      <c r="KR67" s="11">
        <f t="shared" ref="KR67:KS67" si="1155">KR68+KR72+KR76+KR80+KR86</f>
        <v>2115578.23</v>
      </c>
      <c r="KS67" s="11">
        <f t="shared" si="1155"/>
        <v>1373614.22</v>
      </c>
      <c r="KT67" s="11">
        <f t="shared" ref="KT67:KU67" si="1156">KT68+KT72+KT76+KT80+KT86</f>
        <v>867826</v>
      </c>
      <c r="KU67" s="11">
        <f t="shared" si="1156"/>
        <v>1708858.1900000002</v>
      </c>
      <c r="KV67" s="11">
        <f t="shared" ref="KV67:KW67" si="1157">KV68+KV72+KV76+KV80+KV86</f>
        <v>1557875.1599999997</v>
      </c>
      <c r="KW67" s="11">
        <f t="shared" si="1157"/>
        <v>1755166</v>
      </c>
      <c r="KX67" s="11">
        <f t="shared" ref="KX67:LB67" si="1158">KX68+KX72+KX76+KX80+KX86</f>
        <v>1769166</v>
      </c>
      <c r="KY67" s="11">
        <f t="shared" si="1158"/>
        <v>1625758.18</v>
      </c>
      <c r="KZ67" s="11">
        <f t="shared" si="1158"/>
        <v>1950158</v>
      </c>
      <c r="LA67" s="11">
        <f t="shared" si="1158"/>
        <v>0</v>
      </c>
      <c r="LB67" s="11">
        <f t="shared" si="1158"/>
        <v>0</v>
      </c>
    </row>
    <row r="68" spans="1:314" ht="15" customHeight="1" x14ac:dyDescent="0.25">
      <c r="A68" s="5">
        <v>41</v>
      </c>
      <c r="B68" s="8" t="s">
        <v>91</v>
      </c>
      <c r="C68" s="12">
        <f t="shared" ref="C68:D68" si="1159">SUM(C69:C71)</f>
        <v>0</v>
      </c>
      <c r="D68" s="12">
        <f t="shared" si="1159"/>
        <v>0</v>
      </c>
      <c r="E68" s="12">
        <f t="shared" ref="E68:IH68" si="1160">SUM(E69:E71)</f>
        <v>0</v>
      </c>
      <c r="F68" s="12">
        <f t="shared" si="1160"/>
        <v>0</v>
      </c>
      <c r="G68" s="12">
        <f t="shared" ref="G68" si="1161">SUM(G69:G71)</f>
        <v>1400</v>
      </c>
      <c r="H68" s="12">
        <f t="shared" si="1160"/>
        <v>1365</v>
      </c>
      <c r="I68" s="12">
        <f t="shared" si="1160"/>
        <v>200</v>
      </c>
      <c r="J68" s="12">
        <f t="shared" ref="J68" si="1162">SUM(J69:J71)</f>
        <v>0</v>
      </c>
      <c r="K68" s="12">
        <f t="shared" si="1160"/>
        <v>0</v>
      </c>
      <c r="L68" s="12">
        <f t="shared" ref="L68:M68" si="1163">SUM(L69:L71)</f>
        <v>0</v>
      </c>
      <c r="M68" s="12">
        <f t="shared" si="1163"/>
        <v>0</v>
      </c>
      <c r="N68" s="12">
        <f>SUM(N69:N71)</f>
        <v>0</v>
      </c>
      <c r="O68" s="12">
        <f t="shared" ref="O68" si="1164">SUM(O69:O71)</f>
        <v>0</v>
      </c>
      <c r="P68" s="12">
        <f t="shared" ref="P68:S68" si="1165">SUM(P69:P71)</f>
        <v>0</v>
      </c>
      <c r="Q68" s="12">
        <f>SUM(Q69:Q71)</f>
        <v>0</v>
      </c>
      <c r="R68" s="12">
        <f t="shared" ref="R68" si="1166">SUM(R69:R71)</f>
        <v>200</v>
      </c>
      <c r="S68" s="12">
        <f t="shared" si="1165"/>
        <v>337.25</v>
      </c>
      <c r="T68" s="12">
        <f>SUM(T69:T71)</f>
        <v>137.25</v>
      </c>
      <c r="U68" s="12">
        <f t="shared" ref="U68" si="1167">SUM(U69:U71)</f>
        <v>200</v>
      </c>
      <c r="V68" s="12">
        <f t="shared" ref="V68:Y68" si="1168">SUM(V69:V71)</f>
        <v>6200</v>
      </c>
      <c r="W68" s="12">
        <f t="shared" si="1168"/>
        <v>6000</v>
      </c>
      <c r="X68" s="12">
        <f t="shared" ref="X68" si="1169">SUM(X69:X71)</f>
        <v>200</v>
      </c>
      <c r="Y68" s="12">
        <f t="shared" si="1168"/>
        <v>200</v>
      </c>
      <c r="Z68" s="12">
        <f t="shared" ref="Z68:AD68" si="1170">SUM(Z69:Z71)</f>
        <v>0</v>
      </c>
      <c r="AA68" s="12">
        <f t="shared" si="1170"/>
        <v>200</v>
      </c>
      <c r="AB68" s="12">
        <f t="shared" ref="AB68:AM68" si="1171">SUM(AB69:AB71)</f>
        <v>200</v>
      </c>
      <c r="AC68" s="12">
        <f t="shared" si="1170"/>
        <v>0</v>
      </c>
      <c r="AD68" s="12">
        <f t="shared" si="1170"/>
        <v>50</v>
      </c>
      <c r="AE68" s="12">
        <f t="shared" si="1171"/>
        <v>464095.13</v>
      </c>
      <c r="AF68" s="12">
        <f t="shared" ref="AF68" si="1172">SUM(AF69:AF71)</f>
        <v>464045.13</v>
      </c>
      <c r="AG68" s="12">
        <f t="shared" ref="AG68:AI68" si="1173">SUM(AG69:AG71)</f>
        <v>50</v>
      </c>
      <c r="AH68" s="12">
        <f t="shared" si="1173"/>
        <v>50</v>
      </c>
      <c r="AI68" s="12">
        <f t="shared" si="1173"/>
        <v>0</v>
      </c>
      <c r="AJ68" s="12">
        <f t="shared" si="1171"/>
        <v>50</v>
      </c>
      <c r="AK68" s="12">
        <f t="shared" si="1171"/>
        <v>50</v>
      </c>
      <c r="AL68" s="12">
        <f t="shared" si="1171"/>
        <v>0</v>
      </c>
      <c r="AM68" s="12">
        <f t="shared" si="1171"/>
        <v>50</v>
      </c>
      <c r="AN68" s="12">
        <f t="shared" ref="AN68:AO68" si="1174">SUM(AN69:AN71)</f>
        <v>0</v>
      </c>
      <c r="AO68" s="12">
        <f t="shared" si="1174"/>
        <v>0</v>
      </c>
      <c r="AP68" s="12">
        <f>SUM(AP69:AP71)</f>
        <v>2671.73</v>
      </c>
      <c r="AQ68" s="12">
        <f t="shared" ref="AQ68:AU68" si="1175">SUM(AQ69:AQ71)</f>
        <v>2671.73</v>
      </c>
      <c r="AR68" s="12">
        <f t="shared" si="1175"/>
        <v>2049.79</v>
      </c>
      <c r="AS68" s="12">
        <f t="shared" ref="AS68" si="1176">SUM(AS69:AS71)</f>
        <v>2250</v>
      </c>
      <c r="AT68" s="12">
        <f t="shared" si="1175"/>
        <v>2250</v>
      </c>
      <c r="AU68" s="12">
        <f t="shared" si="1175"/>
        <v>2365.6</v>
      </c>
      <c r="AV68" s="12">
        <f>SUM(AV69:AV71)</f>
        <v>300</v>
      </c>
      <c r="AW68" s="12">
        <f>SUM(AW69:AW71)</f>
        <v>0</v>
      </c>
      <c r="AX68" s="12">
        <f>SUM(AX69:AX71)</f>
        <v>0</v>
      </c>
      <c r="AY68" s="12">
        <f t="shared" ref="AY68" si="1177">SUM(AY69:AY71)</f>
        <v>0</v>
      </c>
      <c r="AZ68" s="12">
        <f>SUM(AZ69:AZ71)</f>
        <v>0</v>
      </c>
      <c r="BA68" s="12">
        <f t="shared" ref="BA68:BB68" si="1178">SUM(BA69:BA71)</f>
        <v>0</v>
      </c>
      <c r="BB68" s="12">
        <f t="shared" si="1178"/>
        <v>0</v>
      </c>
      <c r="BC68" s="12">
        <f t="shared" ref="BC68:BH68" si="1179">SUM(BC69:BC71)</f>
        <v>3000</v>
      </c>
      <c r="BD68" s="12">
        <f t="shared" si="1179"/>
        <v>6422.52</v>
      </c>
      <c r="BE68" s="12">
        <f t="shared" ref="BE68:BF68" si="1180">SUM(BE69:BE71)</f>
        <v>4600</v>
      </c>
      <c r="BF68" s="12">
        <f t="shared" si="1180"/>
        <v>4648.8</v>
      </c>
      <c r="BG68" s="12">
        <f t="shared" si="1179"/>
        <v>1612.8400000000001</v>
      </c>
      <c r="BH68" s="12">
        <f t="shared" si="1179"/>
        <v>5250</v>
      </c>
      <c r="BI68" s="12">
        <f>SUM(BI69:BI71)</f>
        <v>5750</v>
      </c>
      <c r="BJ68" s="12">
        <f>SUM(BJ69:BJ71)</f>
        <v>5188.83</v>
      </c>
      <c r="BK68" s="12">
        <f t="shared" ref="BK68" si="1181">SUM(BK69:BK71)</f>
        <v>5300</v>
      </c>
      <c r="BL68" s="12">
        <f>SUM(BL69:BL71)</f>
        <v>6100</v>
      </c>
      <c r="BM68" s="12">
        <f t="shared" ref="BM68:BP68" si="1182">SUM(BM69:BM71)</f>
        <v>3795.82</v>
      </c>
      <c r="BN68" s="12">
        <f t="shared" ref="BN68" si="1183">SUM(BN69:BN71)</f>
        <v>5332</v>
      </c>
      <c r="BO68" s="12">
        <f t="shared" si="1182"/>
        <v>5332</v>
      </c>
      <c r="BP68" s="12">
        <f t="shared" si="1182"/>
        <v>2814.6499999999996</v>
      </c>
      <c r="BQ68" s="12">
        <f t="shared" ref="BQ68:BZ68" si="1184">SUM(BQ69:BQ71)</f>
        <v>4900</v>
      </c>
      <c r="BR68" s="12">
        <f t="shared" ref="BR68" si="1185">SUM(BR69:BR71)</f>
        <v>4900</v>
      </c>
      <c r="BS68" s="12">
        <f>SUM(BS69:BS71)</f>
        <v>3140.27</v>
      </c>
      <c r="BT68" s="12">
        <f t="shared" ref="BT68:BV68" si="1186">SUM(BT69:BT71)</f>
        <v>110</v>
      </c>
      <c r="BU68" s="12">
        <f t="shared" si="1186"/>
        <v>1000</v>
      </c>
      <c r="BV68" s="12">
        <f t="shared" si="1186"/>
        <v>1883.3</v>
      </c>
      <c r="BW68" s="12">
        <f t="shared" si="1184"/>
        <v>3108</v>
      </c>
      <c r="BX68" s="12">
        <f t="shared" si="1184"/>
        <v>3108</v>
      </c>
      <c r="BY68" s="69">
        <f t="shared" si="1184"/>
        <v>3631.34</v>
      </c>
      <c r="BZ68" s="69">
        <f t="shared" si="1184"/>
        <v>6712</v>
      </c>
      <c r="CA68" s="69">
        <f t="shared" ref="CA68:CB68" si="1187">SUM(CA69:CA71)</f>
        <v>0</v>
      </c>
      <c r="CB68" s="69">
        <f t="shared" si="1187"/>
        <v>0</v>
      </c>
      <c r="CC68" s="69">
        <f>SUM(CC69:CC71)</f>
        <v>0</v>
      </c>
      <c r="CD68" s="69">
        <f>SUM(CD69:CD71)</f>
        <v>71.38</v>
      </c>
      <c r="CE68" s="69">
        <f>SUM(CE69:CE71)</f>
        <v>71.38</v>
      </c>
      <c r="CF68" s="69">
        <f t="shared" ref="CF68" si="1188">SUM(CF69:CF71)</f>
        <v>0</v>
      </c>
      <c r="CG68" s="69">
        <f>SUM(CG69:CG71)</f>
        <v>60</v>
      </c>
      <c r="CH68" s="69">
        <f>SUM(CH69:CH71)</f>
        <v>42.6</v>
      </c>
      <c r="CI68" s="69">
        <f>SUM(CI69:CI71)</f>
        <v>100</v>
      </c>
      <c r="CJ68" s="69">
        <f>SUM(CJ69:CJ71)</f>
        <v>13427.3</v>
      </c>
      <c r="CK68" s="69">
        <f>SUM(CK69:CK71)</f>
        <v>13430.8</v>
      </c>
      <c r="CL68" s="69">
        <f t="shared" ref="CL68" si="1189">SUM(CL69:CL71)</f>
        <v>15000</v>
      </c>
      <c r="CM68" s="69">
        <f>SUM(CM69:CM71)</f>
        <v>15000</v>
      </c>
      <c r="CN68" s="69">
        <f t="shared" ref="CN68:CO68" si="1190">SUM(CN69:CN71)</f>
        <v>4365.8999999999996</v>
      </c>
      <c r="CO68" s="69">
        <f t="shared" si="1190"/>
        <v>15160</v>
      </c>
      <c r="CP68" s="69">
        <f t="shared" ref="CP68:CU68" si="1191">SUM(CP69:CP71)</f>
        <v>15160</v>
      </c>
      <c r="CQ68" s="69">
        <f>SUM(CQ69:CQ71)</f>
        <v>16</v>
      </c>
      <c r="CR68" s="69">
        <f t="shared" ref="CR68" si="1192">SUM(CR69:CR71)</f>
        <v>200</v>
      </c>
      <c r="CS68" s="69">
        <f>SUM(CS69:CS71)</f>
        <v>248.8</v>
      </c>
      <c r="CT68" s="69">
        <f t="shared" si="1191"/>
        <v>380.2</v>
      </c>
      <c r="CU68" s="69">
        <f t="shared" si="1191"/>
        <v>550</v>
      </c>
      <c r="CV68" s="69">
        <f>SUM(CV69:CV71)</f>
        <v>550</v>
      </c>
      <c r="CW68" s="69">
        <f>SUM(CW69:CW71)</f>
        <v>370</v>
      </c>
      <c r="CX68" s="69">
        <f t="shared" ref="CX68" si="1193">SUM(CX69:CX71)</f>
        <v>600</v>
      </c>
      <c r="CY68" s="69">
        <f>SUM(CY69:CY71)</f>
        <v>600</v>
      </c>
      <c r="CZ68" s="69">
        <f t="shared" ref="CZ68:DI68" si="1194">SUM(CZ69:CZ71)</f>
        <v>536.79999999999995</v>
      </c>
      <c r="DA68" s="69">
        <f t="shared" ref="DA68" si="1195">SUM(DA69:DA71)</f>
        <v>1253</v>
      </c>
      <c r="DB68" s="69">
        <f t="shared" si="1194"/>
        <v>1253</v>
      </c>
      <c r="DC68" s="69">
        <f t="shared" si="1194"/>
        <v>241</v>
      </c>
      <c r="DD68" s="69">
        <f t="shared" si="1194"/>
        <v>800</v>
      </c>
      <c r="DE68" s="69">
        <f t="shared" ref="DE68:DF68" si="1196">SUM(DE69:DE71)</f>
        <v>800</v>
      </c>
      <c r="DF68" s="69">
        <f t="shared" si="1196"/>
        <v>445</v>
      </c>
      <c r="DG68" s="69">
        <f t="shared" ref="DG68" si="1197">SUM(DG69:DG71)</f>
        <v>5556</v>
      </c>
      <c r="DH68" s="69">
        <f t="shared" si="1194"/>
        <v>5556</v>
      </c>
      <c r="DI68" s="69">
        <f t="shared" si="1194"/>
        <v>812.52</v>
      </c>
      <c r="DJ68" s="69">
        <f t="shared" ref="DJ68:DP68" si="1198">SUM(DJ69:DJ71)</f>
        <v>673</v>
      </c>
      <c r="DK68" s="69">
        <f t="shared" si="1198"/>
        <v>673</v>
      </c>
      <c r="DL68" s="69">
        <f t="shared" si="1198"/>
        <v>4129.16</v>
      </c>
      <c r="DM68" s="69">
        <f t="shared" si="1198"/>
        <v>935</v>
      </c>
      <c r="DN68" s="69">
        <f t="shared" ref="DN68:DO68" si="1199">SUM(DN69:DN71)</f>
        <v>0</v>
      </c>
      <c r="DO68" s="69">
        <f t="shared" si="1199"/>
        <v>0</v>
      </c>
      <c r="DP68" s="69">
        <f t="shared" si="1198"/>
        <v>12804.7</v>
      </c>
      <c r="DQ68" s="69">
        <f t="shared" ref="DQ68:DU68" si="1200">SUM(DQ69:DQ71)</f>
        <v>12804.7</v>
      </c>
      <c r="DR68" s="69">
        <f t="shared" si="1200"/>
        <v>12846.1</v>
      </c>
      <c r="DS68" s="69">
        <f t="shared" ref="DS68" si="1201">SUM(DS69:DS71)</f>
        <v>5000</v>
      </c>
      <c r="DT68" s="69">
        <f t="shared" si="1200"/>
        <v>17000</v>
      </c>
      <c r="DU68" s="69">
        <f t="shared" si="1200"/>
        <v>10335.5</v>
      </c>
      <c r="DV68" s="69">
        <f>SUM(DV69:DV71)</f>
        <v>0</v>
      </c>
      <c r="DW68" s="69">
        <f>SUM(DW69:DW71)</f>
        <v>0</v>
      </c>
      <c r="DX68" s="69">
        <f t="shared" ref="DX68:FG68" si="1202">SUM(DX69:DX71)</f>
        <v>0</v>
      </c>
      <c r="DY68" s="69">
        <f t="shared" ref="DY68" si="1203">SUM(DY69:DY71)</f>
        <v>0</v>
      </c>
      <c r="DZ68" s="69">
        <f t="shared" si="1202"/>
        <v>0</v>
      </c>
      <c r="EA68" s="69">
        <f t="shared" ref="EA68:EB68" si="1204">SUM(EA69:EA71)</f>
        <v>0</v>
      </c>
      <c r="EB68" s="69">
        <f t="shared" si="1204"/>
        <v>0</v>
      </c>
      <c r="EC68" s="69">
        <f t="shared" ref="EC68:EH68" si="1205">SUM(EC69:EC71)</f>
        <v>0</v>
      </c>
      <c r="ED68" s="69">
        <f t="shared" si="1202"/>
        <v>0</v>
      </c>
      <c r="EE68" s="69">
        <f t="shared" ref="EE68" si="1206">SUM(EE69:EE71)</f>
        <v>0</v>
      </c>
      <c r="EF68" s="69">
        <f t="shared" si="1202"/>
        <v>0</v>
      </c>
      <c r="EG68" s="69">
        <f t="shared" si="1205"/>
        <v>0</v>
      </c>
      <c r="EH68" s="69">
        <f t="shared" si="1205"/>
        <v>0</v>
      </c>
      <c r="EI68" s="69">
        <f t="shared" ref="EI68:ER68" si="1207">SUM(EI69:EI71)</f>
        <v>0</v>
      </c>
      <c r="EJ68" s="69">
        <f t="shared" si="1207"/>
        <v>0</v>
      </c>
      <c r="EK68" s="69">
        <f t="shared" ref="EK68" si="1208">SUM(EK69:EK71)</f>
        <v>0</v>
      </c>
      <c r="EL68" s="69">
        <f t="shared" si="1207"/>
        <v>0</v>
      </c>
      <c r="EM68" s="69">
        <f t="shared" si="1207"/>
        <v>0</v>
      </c>
      <c r="EN68" s="69">
        <f t="shared" ref="EN68" si="1209">SUM(EN69:EN71)</f>
        <v>0</v>
      </c>
      <c r="EO68" s="69">
        <f t="shared" si="1207"/>
        <v>0</v>
      </c>
      <c r="EP68" s="69">
        <f t="shared" si="1207"/>
        <v>0</v>
      </c>
      <c r="EQ68" s="69">
        <f t="shared" si="1207"/>
        <v>0</v>
      </c>
      <c r="ER68" s="69">
        <f t="shared" si="1207"/>
        <v>0</v>
      </c>
      <c r="ES68" s="69">
        <f t="shared" ref="ES68:FC68" si="1210">SUM(ES69:ES71)</f>
        <v>0</v>
      </c>
      <c r="ET68" s="69">
        <f t="shared" ref="ET68:EV68" si="1211">SUM(ET69:ET71)</f>
        <v>0</v>
      </c>
      <c r="EU68" s="69">
        <f t="shared" si="1211"/>
        <v>0</v>
      </c>
      <c r="EV68" s="69">
        <f t="shared" si="1211"/>
        <v>0</v>
      </c>
      <c r="EW68" s="69">
        <f t="shared" si="1210"/>
        <v>0</v>
      </c>
      <c r="EX68" s="69">
        <f t="shared" si="1210"/>
        <v>0</v>
      </c>
      <c r="EY68" s="69">
        <f t="shared" si="1210"/>
        <v>0</v>
      </c>
      <c r="EZ68" s="69">
        <f t="shared" si="1210"/>
        <v>0</v>
      </c>
      <c r="FA68" s="69">
        <f t="shared" ref="FA68:FB68" si="1212">SUM(FA69:FA71)</f>
        <v>0</v>
      </c>
      <c r="FB68" s="69">
        <f t="shared" si="1212"/>
        <v>0</v>
      </c>
      <c r="FC68" s="69">
        <f t="shared" si="1210"/>
        <v>0</v>
      </c>
      <c r="FD68" s="69">
        <f t="shared" si="1202"/>
        <v>0</v>
      </c>
      <c r="FE68" s="69">
        <f t="shared" si="1202"/>
        <v>0</v>
      </c>
      <c r="FF68" s="69">
        <f t="shared" ref="FF68" si="1213">SUM(FF69:FF71)</f>
        <v>0</v>
      </c>
      <c r="FG68" s="69">
        <f t="shared" si="1202"/>
        <v>0</v>
      </c>
      <c r="FH68" s="69">
        <f t="shared" si="1160"/>
        <v>0</v>
      </c>
      <c r="FI68" s="69">
        <f>SUM(FI69:FI71)</f>
        <v>0</v>
      </c>
      <c r="FJ68" s="69">
        <f>SUM(FJ69:FJ71)</f>
        <v>0</v>
      </c>
      <c r="FK68" s="69">
        <f t="shared" ref="FK68:GT68" si="1214">SUM(FK69:FK71)</f>
        <v>0</v>
      </c>
      <c r="FL68" s="69">
        <f t="shared" ref="FL68:FM68" si="1215">SUM(FL69:FL71)</f>
        <v>0</v>
      </c>
      <c r="FM68" s="69">
        <f t="shared" si="1215"/>
        <v>0</v>
      </c>
      <c r="FN68" s="69">
        <f>SUM(FN69:FN71)</f>
        <v>0</v>
      </c>
      <c r="FO68" s="69">
        <f>SUM(FO69:FO71)</f>
        <v>0</v>
      </c>
      <c r="FP68" s="69">
        <f>SUM(FP69:FP71)</f>
        <v>0</v>
      </c>
      <c r="FQ68" s="69">
        <f t="shared" ref="FQ68:FS68" si="1216">SUM(FQ69:FQ71)</f>
        <v>0</v>
      </c>
      <c r="FR68" s="69">
        <f t="shared" ref="FR68" si="1217">SUM(FR69:FR71)</f>
        <v>0</v>
      </c>
      <c r="FS68" s="69">
        <f t="shared" si="1216"/>
        <v>0</v>
      </c>
      <c r="FT68" s="69">
        <f t="shared" ref="FT68:FU68" si="1218">SUM(FT69:FT71)</f>
        <v>0</v>
      </c>
      <c r="FU68" s="69">
        <f t="shared" si="1218"/>
        <v>0</v>
      </c>
      <c r="FV68" s="69">
        <f t="shared" ref="FV68:GE68" si="1219">SUM(FV69:FV71)</f>
        <v>0</v>
      </c>
      <c r="FW68" s="69">
        <f t="shared" si="1219"/>
        <v>0</v>
      </c>
      <c r="FX68" s="69">
        <f t="shared" ref="FX68" si="1220">SUM(FX69:FX71)</f>
        <v>0</v>
      </c>
      <c r="FY68" s="69">
        <f t="shared" si="1219"/>
        <v>0</v>
      </c>
      <c r="FZ68" s="69">
        <f t="shared" si="1219"/>
        <v>0</v>
      </c>
      <c r="GA68" s="69">
        <f t="shared" ref="GA68" si="1221">SUM(GA69:GA71)</f>
        <v>0</v>
      </c>
      <c r="GB68" s="69">
        <f t="shared" si="1219"/>
        <v>0</v>
      </c>
      <c r="GC68" s="69">
        <f t="shared" si="1219"/>
        <v>0</v>
      </c>
      <c r="GD68" s="69">
        <f t="shared" si="1219"/>
        <v>0</v>
      </c>
      <c r="GE68" s="69">
        <f t="shared" si="1219"/>
        <v>0</v>
      </c>
      <c r="GF68" s="69">
        <f t="shared" ref="GF68:GP68" si="1222">SUM(GF69:GF71)</f>
        <v>0</v>
      </c>
      <c r="GG68" s="69">
        <f t="shared" ref="GG68" si="1223">SUM(GG69:GG71)</f>
        <v>0</v>
      </c>
      <c r="GH68" s="69">
        <f t="shared" ref="GH68:GI68" si="1224">SUM(GH69:GH71)</f>
        <v>0</v>
      </c>
      <c r="GI68" s="69">
        <f t="shared" si="1224"/>
        <v>0</v>
      </c>
      <c r="GJ68" s="69">
        <f t="shared" si="1222"/>
        <v>0</v>
      </c>
      <c r="GK68" s="69">
        <f t="shared" si="1222"/>
        <v>0</v>
      </c>
      <c r="GL68" s="69">
        <f t="shared" si="1222"/>
        <v>0</v>
      </c>
      <c r="GM68" s="69">
        <f t="shared" si="1222"/>
        <v>0</v>
      </c>
      <c r="GN68" s="69">
        <f t="shared" ref="GN68:GO68" si="1225">SUM(GN69:GN71)</f>
        <v>0</v>
      </c>
      <c r="GO68" s="69">
        <f t="shared" si="1225"/>
        <v>0</v>
      </c>
      <c r="GP68" s="69">
        <f t="shared" si="1222"/>
        <v>15578.57</v>
      </c>
      <c r="GQ68" s="69">
        <f t="shared" si="1214"/>
        <v>15578.57</v>
      </c>
      <c r="GR68" s="69">
        <f t="shared" si="1214"/>
        <v>49428.53</v>
      </c>
      <c r="GS68" s="69">
        <f t="shared" ref="GS68" si="1226">SUM(GS69:GS71)</f>
        <v>15000</v>
      </c>
      <c r="GT68" s="69">
        <f t="shared" si="1214"/>
        <v>15000</v>
      </c>
      <c r="GU68" s="69">
        <f t="shared" si="1160"/>
        <v>15449.89</v>
      </c>
      <c r="GV68" s="69">
        <f>SUM(GV69:GV71)</f>
        <v>12000</v>
      </c>
      <c r="GW68" s="69">
        <f>SUM(GW69:GW71)</f>
        <v>4.8</v>
      </c>
      <c r="GX68" s="69">
        <f t="shared" ref="GX68:IG68" si="1227">SUM(GX69:GX71)</f>
        <v>4.8</v>
      </c>
      <c r="GY68" s="69">
        <f t="shared" ref="GY68" si="1228">SUM(GY69:GY71)</f>
        <v>0</v>
      </c>
      <c r="GZ68" s="69">
        <f t="shared" si="1227"/>
        <v>0</v>
      </c>
      <c r="HA68" s="69">
        <f t="shared" ref="HA68:HB68" si="1229">SUM(HA69:HA71)</f>
        <v>0</v>
      </c>
      <c r="HB68" s="69">
        <f t="shared" si="1229"/>
        <v>0</v>
      </c>
      <c r="HC68" s="69">
        <f t="shared" ref="HC68:HH68" si="1230">SUM(HC69:HC71)</f>
        <v>0</v>
      </c>
      <c r="HD68" s="69">
        <f t="shared" si="1227"/>
        <v>872</v>
      </c>
      <c r="HE68" s="69">
        <f t="shared" ref="HE68" si="1231">SUM(HE69:HE71)</f>
        <v>10000</v>
      </c>
      <c r="HF68" s="69">
        <f t="shared" si="1227"/>
        <v>5100</v>
      </c>
      <c r="HG68" s="69">
        <f t="shared" si="1230"/>
        <v>1814.55</v>
      </c>
      <c r="HH68" s="69">
        <f t="shared" si="1230"/>
        <v>0</v>
      </c>
      <c r="HI68" s="69">
        <f t="shared" ref="HI68:HR68" si="1232">SUM(HI69:HI71)</f>
        <v>6000</v>
      </c>
      <c r="HJ68" s="69">
        <f t="shared" si="1232"/>
        <v>9846.51</v>
      </c>
      <c r="HK68" s="69">
        <f t="shared" ref="HK68" si="1233">SUM(HK69:HK71)</f>
        <v>10000</v>
      </c>
      <c r="HL68" s="69">
        <f t="shared" si="1232"/>
        <v>10000</v>
      </c>
      <c r="HM68" s="69">
        <f t="shared" si="1232"/>
        <v>14313.45</v>
      </c>
      <c r="HN68" s="69">
        <f t="shared" ref="HN68" si="1234">SUM(HN69:HN71)</f>
        <v>5100</v>
      </c>
      <c r="HO68" s="69">
        <f t="shared" si="1232"/>
        <v>10100</v>
      </c>
      <c r="HP68" s="69">
        <f t="shared" si="1232"/>
        <v>8405.65</v>
      </c>
      <c r="HQ68" s="69">
        <f t="shared" si="1232"/>
        <v>22000</v>
      </c>
      <c r="HR68" s="69">
        <f t="shared" si="1232"/>
        <v>70000</v>
      </c>
      <c r="HS68" s="69">
        <f t="shared" ref="HS68:IC68" si="1235">SUM(HS69:HS71)</f>
        <v>57486.27</v>
      </c>
      <c r="HT68" s="69">
        <f t="shared" ref="HT68" si="1236">SUM(HT69:HT71)</f>
        <v>10000</v>
      </c>
      <c r="HU68" s="69">
        <f t="shared" ref="HU68:HV68" si="1237">SUM(HU69:HU71)</f>
        <v>20000</v>
      </c>
      <c r="HV68" s="69">
        <f t="shared" si="1237"/>
        <v>23322.78</v>
      </c>
      <c r="HW68" s="69">
        <f t="shared" si="1235"/>
        <v>10000</v>
      </c>
      <c r="HX68" s="69">
        <f t="shared" si="1235"/>
        <v>10000</v>
      </c>
      <c r="HY68" s="69">
        <f t="shared" si="1235"/>
        <v>34754.379999999997</v>
      </c>
      <c r="HZ68" s="69">
        <f t="shared" si="1235"/>
        <v>10000</v>
      </c>
      <c r="IA68" s="69">
        <f t="shared" ref="IA68:IB68" si="1238">SUM(IA69:IA71)</f>
        <v>0</v>
      </c>
      <c r="IB68" s="69">
        <f t="shared" si="1238"/>
        <v>0</v>
      </c>
      <c r="IC68" s="69">
        <f t="shared" si="1235"/>
        <v>0</v>
      </c>
      <c r="ID68" s="69">
        <f t="shared" si="1227"/>
        <v>9610.24</v>
      </c>
      <c r="IE68" s="69">
        <f t="shared" si="1227"/>
        <v>51221.119999999995</v>
      </c>
      <c r="IF68" s="69">
        <f t="shared" ref="IF68" si="1239">SUM(IF69:IF71)</f>
        <v>15000</v>
      </c>
      <c r="IG68" s="69">
        <f t="shared" si="1227"/>
        <v>144616.1</v>
      </c>
      <c r="IH68" s="69">
        <f t="shared" si="1160"/>
        <v>115578.96</v>
      </c>
      <c r="II68" s="69">
        <f>SUM(II69:II71)</f>
        <v>15000</v>
      </c>
      <c r="IJ68" s="69">
        <f>SUM(IJ69:IJ71)</f>
        <v>17800</v>
      </c>
      <c r="IK68" s="69">
        <f t="shared" ref="IK68:IS68" si="1240">SUM(IK69:IK71)</f>
        <v>11230.23</v>
      </c>
      <c r="IL68" s="69">
        <f t="shared" ref="IL68" si="1241">SUM(IL69:IL71)</f>
        <v>12900</v>
      </c>
      <c r="IM68" s="69">
        <f t="shared" si="1240"/>
        <v>18900</v>
      </c>
      <c r="IN68" s="69">
        <f t="shared" ref="IN68:IO68" si="1242">SUM(IN69:IN71)</f>
        <v>20683.77</v>
      </c>
      <c r="IO68" s="69">
        <f t="shared" si="1242"/>
        <v>0</v>
      </c>
      <c r="IP68" s="69">
        <f t="shared" ref="IP68:IU68" si="1243">SUM(IP69:IP71)</f>
        <v>30000</v>
      </c>
      <c r="IQ68" s="69">
        <f t="shared" si="1240"/>
        <v>22714.53</v>
      </c>
      <c r="IR68" s="69">
        <f t="shared" ref="IR68" si="1244">SUM(IR69:IR71)</f>
        <v>0</v>
      </c>
      <c r="IS68" s="69">
        <f t="shared" si="1240"/>
        <v>2000</v>
      </c>
      <c r="IT68" s="69">
        <f t="shared" si="1243"/>
        <v>8885.56</v>
      </c>
      <c r="IU68" s="69">
        <f t="shared" si="1243"/>
        <v>0</v>
      </c>
      <c r="IV68" s="69">
        <f t="shared" ref="IV68:JX68" si="1245">SUM(IV69:IV71)</f>
        <v>20500</v>
      </c>
      <c r="IW68" s="69">
        <f t="shared" si="1245"/>
        <v>1779.07</v>
      </c>
      <c r="IX68" s="69">
        <f t="shared" ref="IX68" si="1246">SUM(IX69:IX71)</f>
        <v>0</v>
      </c>
      <c r="IY68" s="69">
        <f t="shared" si="1245"/>
        <v>10000</v>
      </c>
      <c r="IZ68" s="69">
        <f t="shared" si="1245"/>
        <v>8707.869999999999</v>
      </c>
      <c r="JA68" s="69">
        <f t="shared" ref="JA68" si="1247">SUM(JA69:JA71)</f>
        <v>5000</v>
      </c>
      <c r="JB68" s="69">
        <f t="shared" si="1245"/>
        <v>14200</v>
      </c>
      <c r="JC68" s="69">
        <f t="shared" si="1245"/>
        <v>13996.26</v>
      </c>
      <c r="JD68" s="69">
        <f t="shared" ref="JD68:JK68" si="1248">SUM(JD69:JD71)</f>
        <v>2000</v>
      </c>
      <c r="JE68" s="69">
        <f t="shared" ref="JE68" si="1249">SUM(JE69:JE71)</f>
        <v>2000</v>
      </c>
      <c r="JF68" s="69">
        <f t="shared" si="1248"/>
        <v>2713.38</v>
      </c>
      <c r="JG68" s="69">
        <f t="shared" ref="JG68:JI68" si="1250">SUM(JG69:JG71)</f>
        <v>0</v>
      </c>
      <c r="JH68" s="69">
        <f t="shared" si="1250"/>
        <v>9700</v>
      </c>
      <c r="JI68" s="69">
        <f t="shared" si="1250"/>
        <v>11170.38</v>
      </c>
      <c r="JJ68" s="69">
        <f t="shared" si="1248"/>
        <v>5000</v>
      </c>
      <c r="JK68" s="69">
        <f t="shared" si="1248"/>
        <v>5000</v>
      </c>
      <c r="JL68" s="69">
        <f t="shared" ref="JL68:JO68" si="1251">SUM(JL69:JL71)</f>
        <v>5407.01</v>
      </c>
      <c r="JM68" s="12">
        <f t="shared" ref="JM68:JN68" si="1252">SUM(JM69:JM71)</f>
        <v>5000</v>
      </c>
      <c r="JN68" s="12">
        <f t="shared" si="1252"/>
        <v>0</v>
      </c>
      <c r="JO68" s="12">
        <f t="shared" si="1251"/>
        <v>0</v>
      </c>
      <c r="JP68" s="12">
        <f t="shared" si="1245"/>
        <v>31055</v>
      </c>
      <c r="JQ68" s="12">
        <f t="shared" ref="JQ68" si="1253">SUM(JQ69:JQ71)</f>
        <v>40736.620000000003</v>
      </c>
      <c r="JR68" s="12">
        <f t="shared" si="1245"/>
        <v>115616.92000000001</v>
      </c>
      <c r="JS68" s="12">
        <f t="shared" si="1245"/>
        <v>37250</v>
      </c>
      <c r="JT68" s="12">
        <f t="shared" ref="JT68" si="1254">SUM(JT69:JT71)</f>
        <v>180326.1</v>
      </c>
      <c r="JU68" s="12">
        <f t="shared" si="1245"/>
        <v>145137.54999999999</v>
      </c>
      <c r="JV68" s="12">
        <f t="shared" si="1245"/>
        <v>27600</v>
      </c>
      <c r="JW68" s="12">
        <f t="shared" ref="JW68" si="1255">SUM(JW69:JW71)</f>
        <v>31232.1</v>
      </c>
      <c r="JX68" s="12">
        <f t="shared" si="1245"/>
        <v>24665.829999999998</v>
      </c>
      <c r="JY68" s="12">
        <f t="shared" ref="JY68:JZ68" si="1256">SUM(JY69:JY71)</f>
        <v>27900</v>
      </c>
      <c r="JZ68" s="12">
        <f t="shared" si="1256"/>
        <v>33900</v>
      </c>
      <c r="KA68" s="12">
        <f t="shared" ref="KA68:KI68" si="1257">SUM(KA69:KA71)</f>
        <v>25049.67</v>
      </c>
      <c r="KB68" s="12">
        <f t="shared" si="1257"/>
        <v>15160</v>
      </c>
      <c r="KC68" s="12">
        <f t="shared" ref="KC68" si="1258">SUM(KC69:KC71)</f>
        <v>48160</v>
      </c>
      <c r="KD68" s="12">
        <f t="shared" si="1257"/>
        <v>30025.05</v>
      </c>
      <c r="KE68" s="12">
        <f t="shared" ref="KE68:KH68" si="1259">SUM(KE69:KE71)</f>
        <v>15000</v>
      </c>
      <c r="KF68" s="12">
        <f t="shared" ref="KF68" si="1260">SUM(KF69:KF71)</f>
        <v>12334.85</v>
      </c>
      <c r="KG68" s="12">
        <f t="shared" si="1259"/>
        <v>12830.399999999998</v>
      </c>
      <c r="KH68" s="12">
        <f t="shared" si="1259"/>
        <v>6000</v>
      </c>
      <c r="KI68" s="12">
        <f t="shared" si="1257"/>
        <v>39000</v>
      </c>
      <c r="KJ68" s="12">
        <f t="shared" ref="KJ68:KL68" si="1261">SUM(KJ69:KJ71)</f>
        <v>23184.41</v>
      </c>
      <c r="KK68" s="12">
        <f t="shared" ref="KK68" si="1262">SUM(KK69:KK71)</f>
        <v>16100</v>
      </c>
      <c r="KL68" s="12">
        <f t="shared" si="1261"/>
        <v>26900</v>
      </c>
      <c r="KM68" s="12">
        <f t="shared" ref="KM68:KO68" si="1263">SUM(KM69:KM71)</f>
        <v>27353.940000000002</v>
      </c>
      <c r="KN68" s="12">
        <f t="shared" ref="KN68" si="1264">SUM(KN69:KN71)</f>
        <v>16885</v>
      </c>
      <c r="KO68" s="12">
        <f t="shared" si="1263"/>
        <v>31085</v>
      </c>
      <c r="KP68" s="12">
        <f t="shared" ref="KP68" si="1265">SUM(KP69:KP71)</f>
        <v>25457.56</v>
      </c>
      <c r="KQ68" s="12">
        <f t="shared" ref="KQ68" si="1266">SUM(KQ69:KQ71)</f>
        <v>29750</v>
      </c>
      <c r="KR68" s="12">
        <f t="shared" ref="KR68:KS68" si="1267">SUM(KR69:KR71)</f>
        <v>541795.13</v>
      </c>
      <c r="KS68" s="12">
        <f t="shared" si="1267"/>
        <v>527830.05000000005</v>
      </c>
      <c r="KT68" s="12">
        <f t="shared" ref="KT68:KU68" si="1268">SUM(KT69:KT71)</f>
        <v>15716</v>
      </c>
      <c r="KU68" s="12">
        <f t="shared" si="1268"/>
        <v>36306</v>
      </c>
      <c r="KV68" s="12">
        <f t="shared" ref="KV68:KW68" si="1269">SUM(KV69:KV71)</f>
        <v>37188.979999999996</v>
      </c>
      <c r="KW68" s="12">
        <f t="shared" si="1269"/>
        <v>18831</v>
      </c>
      <c r="KX68" s="12">
        <f t="shared" ref="KX68:LB68" si="1270">SUM(KX69:KX71)</f>
        <v>18831</v>
      </c>
      <c r="KY68" s="12">
        <f t="shared" si="1270"/>
        <v>47921.89</v>
      </c>
      <c r="KZ68" s="12">
        <f t="shared" si="1270"/>
        <v>22697</v>
      </c>
      <c r="LA68" s="12">
        <f t="shared" si="1270"/>
        <v>0</v>
      </c>
      <c r="LB68" s="12">
        <f t="shared" si="1270"/>
        <v>0</v>
      </c>
    </row>
    <row r="69" spans="1:314" x14ac:dyDescent="0.25">
      <c r="A69" s="5">
        <v>4101</v>
      </c>
      <c r="B69" s="9" t="s">
        <v>35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/>
      <c r="AO69" s="13"/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0</v>
      </c>
      <c r="BU69" s="13">
        <v>0</v>
      </c>
      <c r="BV69" s="13">
        <v>0</v>
      </c>
      <c r="BW69" s="13">
        <v>0</v>
      </c>
      <c r="BX69" s="64">
        <v>0</v>
      </c>
      <c r="BY69" s="70">
        <v>0</v>
      </c>
      <c r="BZ69" s="71">
        <v>0</v>
      </c>
      <c r="CA69" s="71"/>
      <c r="CB69" s="71"/>
      <c r="CC69" s="71">
        <v>0</v>
      </c>
      <c r="CD69" s="71">
        <v>0</v>
      </c>
      <c r="CE69" s="71">
        <v>0</v>
      </c>
      <c r="CF69" s="71">
        <v>0</v>
      </c>
      <c r="CG69" s="71">
        <v>0</v>
      </c>
      <c r="CH69" s="71">
        <v>0</v>
      </c>
      <c r="CI69" s="71">
        <v>0</v>
      </c>
      <c r="CJ69" s="71">
        <v>0</v>
      </c>
      <c r="CK69" s="71">
        <v>0</v>
      </c>
      <c r="CL69" s="71">
        <v>0</v>
      </c>
      <c r="CM69" s="71">
        <v>0</v>
      </c>
      <c r="CN69" s="71">
        <v>0</v>
      </c>
      <c r="CO69" s="71">
        <v>0</v>
      </c>
      <c r="CP69" s="71">
        <v>0</v>
      </c>
      <c r="CQ69" s="71">
        <v>0</v>
      </c>
      <c r="CR69" s="71">
        <v>0</v>
      </c>
      <c r="CS69" s="71">
        <v>0</v>
      </c>
      <c r="CT69" s="71">
        <v>0</v>
      </c>
      <c r="CU69" s="71">
        <v>0</v>
      </c>
      <c r="CV69" s="71">
        <v>0</v>
      </c>
      <c r="CW69" s="71">
        <v>0</v>
      </c>
      <c r="CX69" s="71">
        <v>0</v>
      </c>
      <c r="CY69" s="71">
        <v>0</v>
      </c>
      <c r="CZ69" s="71">
        <v>0</v>
      </c>
      <c r="DA69" s="71">
        <v>0</v>
      </c>
      <c r="DB69" s="71">
        <v>0</v>
      </c>
      <c r="DC69" s="71">
        <v>0</v>
      </c>
      <c r="DD69" s="71">
        <v>0</v>
      </c>
      <c r="DE69" s="71">
        <v>0</v>
      </c>
      <c r="DF69" s="71">
        <v>0</v>
      </c>
      <c r="DG69" s="71">
        <v>0</v>
      </c>
      <c r="DH69" s="71">
        <v>0</v>
      </c>
      <c r="DI69" s="71">
        <v>0</v>
      </c>
      <c r="DJ69" s="71">
        <v>0</v>
      </c>
      <c r="DK69" s="71">
        <v>0</v>
      </c>
      <c r="DL69" s="70">
        <v>0</v>
      </c>
      <c r="DM69" s="71">
        <v>0</v>
      </c>
      <c r="DN69" s="71"/>
      <c r="DO69" s="71"/>
      <c r="DP69" s="71">
        <v>0</v>
      </c>
      <c r="DQ69" s="71">
        <v>0</v>
      </c>
      <c r="DR69" s="71">
        <v>0</v>
      </c>
      <c r="DS69" s="71">
        <v>0</v>
      </c>
      <c r="DT69" s="71">
        <v>0</v>
      </c>
      <c r="DU69" s="71">
        <v>0</v>
      </c>
      <c r="DV69" s="71">
        <v>0</v>
      </c>
      <c r="DW69" s="71">
        <v>0</v>
      </c>
      <c r="DX69" s="71">
        <v>0</v>
      </c>
      <c r="DY69" s="71">
        <v>0</v>
      </c>
      <c r="DZ69" s="71">
        <v>0</v>
      </c>
      <c r="EA69" s="71">
        <v>0</v>
      </c>
      <c r="EB69" s="71">
        <v>0</v>
      </c>
      <c r="EC69" s="71">
        <v>0</v>
      </c>
      <c r="ED69" s="71">
        <v>0</v>
      </c>
      <c r="EE69" s="71">
        <v>0</v>
      </c>
      <c r="EF69" s="71">
        <v>0</v>
      </c>
      <c r="EG69" s="71">
        <v>0</v>
      </c>
      <c r="EH69" s="71">
        <v>0</v>
      </c>
      <c r="EI69" s="71">
        <v>0</v>
      </c>
      <c r="EJ69" s="71">
        <v>0</v>
      </c>
      <c r="EK69" s="71">
        <v>0</v>
      </c>
      <c r="EL69" s="71">
        <v>0</v>
      </c>
      <c r="EM69" s="71">
        <v>0</v>
      </c>
      <c r="EN69" s="71">
        <v>0</v>
      </c>
      <c r="EO69" s="71">
        <v>0</v>
      </c>
      <c r="EP69" s="71">
        <v>0</v>
      </c>
      <c r="EQ69" s="71">
        <v>0</v>
      </c>
      <c r="ER69" s="71">
        <v>0</v>
      </c>
      <c r="ES69" s="71">
        <v>0</v>
      </c>
      <c r="ET69" s="71">
        <v>0</v>
      </c>
      <c r="EU69" s="71">
        <v>0</v>
      </c>
      <c r="EV69" s="71">
        <v>0</v>
      </c>
      <c r="EW69" s="71">
        <v>0</v>
      </c>
      <c r="EX69" s="71">
        <v>0</v>
      </c>
      <c r="EY69" s="71">
        <v>0</v>
      </c>
      <c r="EZ69" s="71">
        <v>0</v>
      </c>
      <c r="FA69" s="71"/>
      <c r="FB69" s="71"/>
      <c r="FC69" s="71">
        <v>0</v>
      </c>
      <c r="FD69" s="71">
        <v>0</v>
      </c>
      <c r="FE69" s="71">
        <v>0</v>
      </c>
      <c r="FF69" s="71">
        <v>0</v>
      </c>
      <c r="FG69" s="71">
        <v>0</v>
      </c>
      <c r="FH69" s="71">
        <v>0</v>
      </c>
      <c r="FI69" s="71">
        <v>0</v>
      </c>
      <c r="FJ69" s="71">
        <v>0</v>
      </c>
      <c r="FK69" s="71">
        <v>0</v>
      </c>
      <c r="FL69" s="71">
        <v>0</v>
      </c>
      <c r="FM69" s="71">
        <v>0</v>
      </c>
      <c r="FN69" s="71">
        <v>0</v>
      </c>
      <c r="FO69" s="71">
        <v>0</v>
      </c>
      <c r="FP69" s="71">
        <v>0</v>
      </c>
      <c r="FQ69" s="71">
        <v>0</v>
      </c>
      <c r="FR69" s="71">
        <v>0</v>
      </c>
      <c r="FS69" s="71">
        <v>0</v>
      </c>
      <c r="FT69" s="71">
        <v>0</v>
      </c>
      <c r="FU69" s="71">
        <v>0</v>
      </c>
      <c r="FV69" s="71">
        <v>0</v>
      </c>
      <c r="FW69" s="71">
        <v>0</v>
      </c>
      <c r="FX69" s="71">
        <v>0</v>
      </c>
      <c r="FY69" s="71">
        <v>0</v>
      </c>
      <c r="FZ69" s="71">
        <v>0</v>
      </c>
      <c r="GA69" s="71">
        <v>0</v>
      </c>
      <c r="GB69" s="71">
        <v>0</v>
      </c>
      <c r="GC69" s="71">
        <v>0</v>
      </c>
      <c r="GD69" s="71">
        <v>0</v>
      </c>
      <c r="GE69" s="71">
        <v>0</v>
      </c>
      <c r="GF69" s="71">
        <v>0</v>
      </c>
      <c r="GG69" s="71">
        <v>0</v>
      </c>
      <c r="GH69" s="71">
        <v>0</v>
      </c>
      <c r="GI69" s="71">
        <v>0</v>
      </c>
      <c r="GJ69" s="71">
        <v>0</v>
      </c>
      <c r="GK69" s="71">
        <v>0</v>
      </c>
      <c r="GL69" s="71">
        <v>0</v>
      </c>
      <c r="GM69" s="71">
        <v>0</v>
      </c>
      <c r="GN69" s="71"/>
      <c r="GO69" s="71"/>
      <c r="GP69" s="71">
        <v>15578.57</v>
      </c>
      <c r="GQ69" s="71">
        <v>15578.57</v>
      </c>
      <c r="GR69" s="71">
        <v>49235.08</v>
      </c>
      <c r="GS69" s="71">
        <v>15000</v>
      </c>
      <c r="GT69" s="71">
        <v>15000</v>
      </c>
      <c r="GU69" s="71">
        <v>15289.93</v>
      </c>
      <c r="GV69" s="71">
        <v>12000</v>
      </c>
      <c r="GW69" s="71">
        <v>0</v>
      </c>
      <c r="GX69" s="71">
        <v>0</v>
      </c>
      <c r="GY69" s="71">
        <v>0</v>
      </c>
      <c r="GZ69" s="71">
        <v>0</v>
      </c>
      <c r="HA69" s="71">
        <v>0</v>
      </c>
      <c r="HB69" s="71">
        <v>0</v>
      </c>
      <c r="HC69" s="71">
        <v>0</v>
      </c>
      <c r="HD69" s="71">
        <v>802</v>
      </c>
      <c r="HE69" s="71">
        <v>10000</v>
      </c>
      <c r="HF69" s="71">
        <v>5000</v>
      </c>
      <c r="HG69" s="71">
        <v>1714.55</v>
      </c>
      <c r="HH69" s="71"/>
      <c r="HI69" s="71">
        <v>6000</v>
      </c>
      <c r="HJ69" s="71">
        <v>9846.51</v>
      </c>
      <c r="HK69" s="71">
        <v>10000</v>
      </c>
      <c r="HL69" s="71">
        <v>10000</v>
      </c>
      <c r="HM69" s="71">
        <v>14213.45</v>
      </c>
      <c r="HN69" s="71">
        <v>5000</v>
      </c>
      <c r="HO69" s="71">
        <v>10000</v>
      </c>
      <c r="HP69" s="71">
        <v>8405.65</v>
      </c>
      <c r="HQ69" s="71">
        <v>22000</v>
      </c>
      <c r="HR69" s="71">
        <v>70000</v>
      </c>
      <c r="HS69" s="71">
        <v>57486.27</v>
      </c>
      <c r="HT69" s="71">
        <v>10000</v>
      </c>
      <c r="HU69" s="71">
        <v>20000</v>
      </c>
      <c r="HV69" s="71">
        <v>23322.78</v>
      </c>
      <c r="HW69" s="71">
        <v>10000</v>
      </c>
      <c r="HX69" s="71">
        <v>10000</v>
      </c>
      <c r="HY69" s="70">
        <v>34701.379999999997</v>
      </c>
      <c r="HZ69" s="71">
        <v>10000</v>
      </c>
      <c r="IA69" s="71"/>
      <c r="IB69" s="71"/>
      <c r="IC69" s="71">
        <v>0</v>
      </c>
      <c r="ID69" s="71">
        <v>6295.66</v>
      </c>
      <c r="IE69" s="71">
        <v>44039.46</v>
      </c>
      <c r="IF69" s="71">
        <v>15000</v>
      </c>
      <c r="IG69" s="71">
        <v>142616.1</v>
      </c>
      <c r="IH69" s="71">
        <v>114632</v>
      </c>
      <c r="II69" s="71">
        <v>15000</v>
      </c>
      <c r="IJ69" s="71">
        <v>15000</v>
      </c>
      <c r="IK69" s="71">
        <v>9390.7999999999993</v>
      </c>
      <c r="IL69" s="71">
        <v>10000</v>
      </c>
      <c r="IM69" s="71">
        <v>16000</v>
      </c>
      <c r="IN69" s="71">
        <v>17008.98</v>
      </c>
      <c r="IO69" s="71">
        <v>0</v>
      </c>
      <c r="IP69" s="71">
        <v>30000</v>
      </c>
      <c r="IQ69" s="71">
        <v>22665.73</v>
      </c>
      <c r="IR69" s="71">
        <v>0</v>
      </c>
      <c r="IS69" s="71">
        <v>2000</v>
      </c>
      <c r="IT69" s="71">
        <v>8785.56</v>
      </c>
      <c r="IU69" s="71">
        <v>0</v>
      </c>
      <c r="IV69" s="71">
        <v>20400</v>
      </c>
      <c r="IW69" s="71">
        <v>1630.27</v>
      </c>
      <c r="IX69" s="71">
        <v>0</v>
      </c>
      <c r="IY69" s="71">
        <v>10000</v>
      </c>
      <c r="IZ69" s="71">
        <v>8559.07</v>
      </c>
      <c r="JA69" s="71">
        <v>5000</v>
      </c>
      <c r="JB69" s="71">
        <v>12000</v>
      </c>
      <c r="JC69" s="71">
        <v>11819.17</v>
      </c>
      <c r="JD69" s="71">
        <v>0</v>
      </c>
      <c r="JE69" s="71">
        <v>0</v>
      </c>
      <c r="JF69" s="71">
        <v>0</v>
      </c>
      <c r="JG69" s="71">
        <v>0</v>
      </c>
      <c r="JH69" s="71">
        <v>0</v>
      </c>
      <c r="JI69" s="71">
        <v>0</v>
      </c>
      <c r="JJ69" s="71">
        <v>0</v>
      </c>
      <c r="JK69" s="71">
        <v>0</v>
      </c>
      <c r="JL69" s="72">
        <v>53</v>
      </c>
      <c r="JM69" s="66">
        <v>0</v>
      </c>
      <c r="JN69" s="13"/>
      <c r="JO69" s="13"/>
      <c r="JP69" s="13">
        <f t="shared" ref="JP69:JY71" si="1271">C69+CC69+AP69+DP69+FC69+GP69+IC69</f>
        <v>15578.57</v>
      </c>
      <c r="JQ69" s="13">
        <f t="shared" si="1271"/>
        <v>21874.23</v>
      </c>
      <c r="JR69" s="13">
        <f t="shared" si="1271"/>
        <v>93274.540000000008</v>
      </c>
      <c r="JS69" s="13">
        <f t="shared" si="1271"/>
        <v>30000</v>
      </c>
      <c r="JT69" s="13">
        <f t="shared" si="1271"/>
        <v>157616.1</v>
      </c>
      <c r="JU69" s="13">
        <f t="shared" si="1271"/>
        <v>129921.93</v>
      </c>
      <c r="JV69" s="13">
        <f t="shared" si="1271"/>
        <v>27000</v>
      </c>
      <c r="JW69" s="13">
        <f t="shared" si="1271"/>
        <v>15000</v>
      </c>
      <c r="JX69" s="13">
        <f t="shared" si="1271"/>
        <v>9390.7999999999993</v>
      </c>
      <c r="JY69" s="13">
        <f t="shared" si="1271"/>
        <v>10000</v>
      </c>
      <c r="JZ69" s="13">
        <f t="shared" ref="JZ69:KI71" si="1272">M69+CM69+AZ69+DZ69+FM69+GZ69+IM69</f>
        <v>16000</v>
      </c>
      <c r="KA69" s="13">
        <f t="shared" si="1272"/>
        <v>17008.98</v>
      </c>
      <c r="KB69" s="13">
        <f t="shared" si="1272"/>
        <v>0</v>
      </c>
      <c r="KC69" s="13">
        <f t="shared" si="1272"/>
        <v>30000</v>
      </c>
      <c r="KD69" s="13">
        <f t="shared" si="1272"/>
        <v>23467.73</v>
      </c>
      <c r="KE69" s="13">
        <f t="shared" si="1272"/>
        <v>10000</v>
      </c>
      <c r="KF69" s="13">
        <f t="shared" si="1272"/>
        <v>7000</v>
      </c>
      <c r="KG69" s="13">
        <f t="shared" si="1272"/>
        <v>10500.109999999999</v>
      </c>
      <c r="KH69" s="13">
        <f t="shared" si="1272"/>
        <v>0</v>
      </c>
      <c r="KI69" s="13">
        <f t="shared" si="1272"/>
        <v>26400</v>
      </c>
      <c r="KJ69" s="13">
        <f t="shared" ref="KJ69:KL71" si="1273">W69+CW69+BJ69+EJ69+FW69+HJ69+IW69</f>
        <v>11476.78</v>
      </c>
      <c r="KK69" s="13">
        <f t="shared" si="1273"/>
        <v>10000</v>
      </c>
      <c r="KL69" s="13">
        <f t="shared" si="1273"/>
        <v>20000</v>
      </c>
      <c r="KM69" s="13">
        <f t="shared" ref="KM69:KX71" si="1274">Z69+BM69+CZ69+EM69+FZ69+HM69+IZ69</f>
        <v>22772.52</v>
      </c>
      <c r="KN69" s="13">
        <f t="shared" si="1274"/>
        <v>10000</v>
      </c>
      <c r="KO69" s="13">
        <f t="shared" si="1274"/>
        <v>22000</v>
      </c>
      <c r="KP69" s="13">
        <f t="shared" si="1274"/>
        <v>20224.82</v>
      </c>
      <c r="KQ69" s="13">
        <f t="shared" si="1274"/>
        <v>22000</v>
      </c>
      <c r="KR69" s="13">
        <f t="shared" si="1274"/>
        <v>70000</v>
      </c>
      <c r="KS69" s="13">
        <f t="shared" si="1274"/>
        <v>57486.27</v>
      </c>
      <c r="KT69" s="13">
        <f t="shared" si="1274"/>
        <v>10000</v>
      </c>
      <c r="KU69" s="13">
        <f t="shared" si="1274"/>
        <v>20000</v>
      </c>
      <c r="KV69" s="13">
        <f t="shared" si="1274"/>
        <v>23322.78</v>
      </c>
      <c r="KW69" s="13">
        <f t="shared" si="1274"/>
        <v>10000</v>
      </c>
      <c r="KX69" s="13">
        <f t="shared" si="1274"/>
        <v>10000</v>
      </c>
      <c r="KY69" s="13">
        <f t="shared" ref="KY69:LB71" si="1275">AL69+BY69+DL69+EY69+GL69+HY69+JL69</f>
        <v>34754.379999999997</v>
      </c>
      <c r="KZ69" s="13">
        <f t="shared" si="1275"/>
        <v>10000</v>
      </c>
      <c r="LA69" s="13">
        <f t="shared" si="1275"/>
        <v>0</v>
      </c>
      <c r="LB69" s="13">
        <f t="shared" si="1275"/>
        <v>0</v>
      </c>
    </row>
    <row r="70" spans="1:314" x14ac:dyDescent="0.25">
      <c r="A70" s="5">
        <v>4102</v>
      </c>
      <c r="B70" s="9" t="s">
        <v>36</v>
      </c>
      <c r="C70" s="13">
        <v>0</v>
      </c>
      <c r="D70" s="13">
        <v>0</v>
      </c>
      <c r="E70" s="13">
        <v>0</v>
      </c>
      <c r="F70" s="13">
        <v>0</v>
      </c>
      <c r="G70" s="13">
        <v>1400</v>
      </c>
      <c r="H70" s="13">
        <v>1365</v>
      </c>
      <c r="I70" s="13">
        <v>200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200</v>
      </c>
      <c r="S70" s="13">
        <v>200</v>
      </c>
      <c r="T70" s="13">
        <v>0</v>
      </c>
      <c r="U70" s="13">
        <v>200</v>
      </c>
      <c r="V70" s="13">
        <v>200</v>
      </c>
      <c r="W70" s="13">
        <v>0</v>
      </c>
      <c r="X70" s="13">
        <v>200</v>
      </c>
      <c r="Y70" s="13">
        <v>200</v>
      </c>
      <c r="Z70" s="13">
        <v>0</v>
      </c>
      <c r="AA70" s="13">
        <v>200</v>
      </c>
      <c r="AB70" s="13">
        <v>200</v>
      </c>
      <c r="AC70" s="13">
        <v>0</v>
      </c>
      <c r="AD70" s="13">
        <v>50</v>
      </c>
      <c r="AE70" s="13">
        <v>50</v>
      </c>
      <c r="AF70" s="13">
        <v>0</v>
      </c>
      <c r="AG70" s="13">
        <v>50</v>
      </c>
      <c r="AH70" s="13">
        <v>50</v>
      </c>
      <c r="AI70" s="13">
        <v>0</v>
      </c>
      <c r="AJ70" s="13">
        <v>50</v>
      </c>
      <c r="AK70" s="13">
        <v>50</v>
      </c>
      <c r="AL70" s="13">
        <v>0</v>
      </c>
      <c r="AM70" s="13">
        <v>50</v>
      </c>
      <c r="AN70" s="13"/>
      <c r="AO70" s="13"/>
      <c r="AP70" s="13">
        <v>2671.73</v>
      </c>
      <c r="AQ70" s="13">
        <v>2671.73</v>
      </c>
      <c r="AR70" s="13">
        <v>2049.79</v>
      </c>
      <c r="AS70" s="13">
        <v>2250</v>
      </c>
      <c r="AT70" s="13">
        <v>2250</v>
      </c>
      <c r="AU70" s="13">
        <v>2365.6</v>
      </c>
      <c r="AV70" s="13">
        <v>300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3000</v>
      </c>
      <c r="BD70" s="13">
        <v>6422.52</v>
      </c>
      <c r="BE70" s="13">
        <v>4600</v>
      </c>
      <c r="BF70" s="13">
        <v>4600</v>
      </c>
      <c r="BG70" s="13">
        <v>1557.7</v>
      </c>
      <c r="BH70" s="13">
        <v>5250</v>
      </c>
      <c r="BI70" s="13">
        <v>5250</v>
      </c>
      <c r="BJ70" s="13">
        <v>4601.29</v>
      </c>
      <c r="BK70" s="13">
        <v>5300</v>
      </c>
      <c r="BL70" s="13">
        <v>5300</v>
      </c>
      <c r="BM70" s="13">
        <v>3401.11</v>
      </c>
      <c r="BN70" s="13">
        <v>4932</v>
      </c>
      <c r="BO70" s="13">
        <v>4932</v>
      </c>
      <c r="BP70" s="13">
        <v>2801.97</v>
      </c>
      <c r="BQ70" s="13">
        <v>4500</v>
      </c>
      <c r="BR70" s="13">
        <v>4500</v>
      </c>
      <c r="BS70" s="13">
        <v>2999.33</v>
      </c>
      <c r="BT70" s="13">
        <v>110</v>
      </c>
      <c r="BU70" s="13">
        <v>1000</v>
      </c>
      <c r="BV70" s="13">
        <v>1876.96</v>
      </c>
      <c r="BW70" s="13">
        <v>2938</v>
      </c>
      <c r="BX70" s="64">
        <v>2938</v>
      </c>
      <c r="BY70" s="70">
        <v>3435.32</v>
      </c>
      <c r="BZ70" s="71">
        <v>3988</v>
      </c>
      <c r="CA70" s="71"/>
      <c r="CB70" s="71"/>
      <c r="CC70" s="71">
        <v>0</v>
      </c>
      <c r="CD70" s="71">
        <v>71.38</v>
      </c>
      <c r="CE70" s="71">
        <v>71.38</v>
      </c>
      <c r="CF70" s="71">
        <v>0</v>
      </c>
      <c r="CG70" s="71">
        <v>60</v>
      </c>
      <c r="CH70" s="71">
        <v>42.6</v>
      </c>
      <c r="CI70" s="71">
        <v>100</v>
      </c>
      <c r="CJ70" s="71">
        <v>0</v>
      </c>
      <c r="CK70" s="71">
        <v>0</v>
      </c>
      <c r="CL70" s="71">
        <v>0</v>
      </c>
      <c r="CM70" s="71">
        <v>0</v>
      </c>
      <c r="CN70" s="71">
        <v>50</v>
      </c>
      <c r="CO70" s="71">
        <v>160</v>
      </c>
      <c r="CP70" s="71">
        <v>160</v>
      </c>
      <c r="CQ70" s="71">
        <v>16</v>
      </c>
      <c r="CR70" s="71">
        <v>200</v>
      </c>
      <c r="CS70" s="71">
        <v>200</v>
      </c>
      <c r="CT70" s="71">
        <v>239.6</v>
      </c>
      <c r="CU70" s="71">
        <v>550</v>
      </c>
      <c r="CV70" s="71">
        <v>550</v>
      </c>
      <c r="CW70" s="71">
        <v>370</v>
      </c>
      <c r="CX70" s="71">
        <v>600</v>
      </c>
      <c r="CY70" s="71">
        <v>600</v>
      </c>
      <c r="CZ70" s="71">
        <v>0</v>
      </c>
      <c r="DA70" s="71">
        <v>753</v>
      </c>
      <c r="DB70" s="71">
        <v>753</v>
      </c>
      <c r="DC70" s="71">
        <v>241</v>
      </c>
      <c r="DD70" s="71">
        <v>600</v>
      </c>
      <c r="DE70" s="71">
        <v>600</v>
      </c>
      <c r="DF70" s="71">
        <v>201</v>
      </c>
      <c r="DG70" s="71">
        <v>5556</v>
      </c>
      <c r="DH70" s="71">
        <v>5556</v>
      </c>
      <c r="DI70" s="71">
        <v>0</v>
      </c>
      <c r="DJ70" s="71">
        <v>635</v>
      </c>
      <c r="DK70" s="71">
        <v>635</v>
      </c>
      <c r="DL70" s="72">
        <v>8</v>
      </c>
      <c r="DM70" s="71">
        <v>635</v>
      </c>
      <c r="DN70" s="71"/>
      <c r="DO70" s="71"/>
      <c r="DP70" s="71">
        <v>0</v>
      </c>
      <c r="DQ70" s="71">
        <v>0</v>
      </c>
      <c r="DR70" s="71">
        <v>0</v>
      </c>
      <c r="DS70" s="71">
        <v>0</v>
      </c>
      <c r="DT70" s="71">
        <v>0</v>
      </c>
      <c r="DU70" s="71">
        <v>0</v>
      </c>
      <c r="DV70" s="71">
        <v>0</v>
      </c>
      <c r="DW70" s="71">
        <v>0</v>
      </c>
      <c r="DX70" s="71">
        <v>0</v>
      </c>
      <c r="DY70" s="71">
        <v>0</v>
      </c>
      <c r="DZ70" s="71">
        <v>0</v>
      </c>
      <c r="EA70" s="71">
        <v>0</v>
      </c>
      <c r="EB70" s="71">
        <v>0</v>
      </c>
      <c r="EC70" s="71">
        <v>0</v>
      </c>
      <c r="ED70" s="71">
        <v>0</v>
      </c>
      <c r="EE70" s="71">
        <v>0</v>
      </c>
      <c r="EF70" s="71">
        <v>0</v>
      </c>
      <c r="EG70" s="71">
        <v>0</v>
      </c>
      <c r="EH70" s="71">
        <v>0</v>
      </c>
      <c r="EI70" s="71">
        <v>0</v>
      </c>
      <c r="EJ70" s="71">
        <v>0</v>
      </c>
      <c r="EK70" s="71">
        <v>0</v>
      </c>
      <c r="EL70" s="71">
        <v>0</v>
      </c>
      <c r="EM70" s="71">
        <v>0</v>
      </c>
      <c r="EN70" s="71">
        <v>0</v>
      </c>
      <c r="EO70" s="71">
        <v>0</v>
      </c>
      <c r="EP70" s="71">
        <v>0</v>
      </c>
      <c r="EQ70" s="71">
        <v>0</v>
      </c>
      <c r="ER70" s="71">
        <v>0</v>
      </c>
      <c r="ES70" s="71">
        <v>0</v>
      </c>
      <c r="ET70" s="71">
        <v>0</v>
      </c>
      <c r="EU70" s="71">
        <v>0</v>
      </c>
      <c r="EV70" s="71">
        <v>0</v>
      </c>
      <c r="EW70" s="71">
        <v>0</v>
      </c>
      <c r="EX70" s="71">
        <v>0</v>
      </c>
      <c r="EY70" s="71">
        <v>0</v>
      </c>
      <c r="EZ70" s="71">
        <v>0</v>
      </c>
      <c r="FA70" s="71"/>
      <c r="FB70" s="71"/>
      <c r="FC70" s="71">
        <v>0</v>
      </c>
      <c r="FD70" s="71">
        <v>0</v>
      </c>
      <c r="FE70" s="71">
        <v>0</v>
      </c>
      <c r="FF70" s="71">
        <v>0</v>
      </c>
      <c r="FG70" s="71">
        <v>0</v>
      </c>
      <c r="FH70" s="71">
        <v>0</v>
      </c>
      <c r="FI70" s="71">
        <v>0</v>
      </c>
      <c r="FJ70" s="71">
        <v>0</v>
      </c>
      <c r="FK70" s="71">
        <v>0</v>
      </c>
      <c r="FL70" s="71">
        <v>0</v>
      </c>
      <c r="FM70" s="71">
        <v>0</v>
      </c>
      <c r="FN70" s="71">
        <v>0</v>
      </c>
      <c r="FO70" s="71">
        <v>0</v>
      </c>
      <c r="FP70" s="71">
        <v>0</v>
      </c>
      <c r="FQ70" s="71">
        <v>0</v>
      </c>
      <c r="FR70" s="71">
        <v>0</v>
      </c>
      <c r="FS70" s="71">
        <v>0</v>
      </c>
      <c r="FT70" s="71">
        <v>0</v>
      </c>
      <c r="FU70" s="71">
        <v>0</v>
      </c>
      <c r="FV70" s="71">
        <v>0</v>
      </c>
      <c r="FW70" s="71">
        <v>0</v>
      </c>
      <c r="FX70" s="71">
        <v>0</v>
      </c>
      <c r="FY70" s="71">
        <v>0</v>
      </c>
      <c r="FZ70" s="71">
        <v>0</v>
      </c>
      <c r="GA70" s="71">
        <v>0</v>
      </c>
      <c r="GB70" s="71">
        <v>0</v>
      </c>
      <c r="GC70" s="71">
        <v>0</v>
      </c>
      <c r="GD70" s="71">
        <v>0</v>
      </c>
      <c r="GE70" s="71">
        <v>0</v>
      </c>
      <c r="GF70" s="71">
        <v>0</v>
      </c>
      <c r="GG70" s="71">
        <v>0</v>
      </c>
      <c r="GH70" s="71">
        <v>0</v>
      </c>
      <c r="GI70" s="71">
        <v>0</v>
      </c>
      <c r="GJ70" s="71">
        <v>0</v>
      </c>
      <c r="GK70" s="71">
        <v>0</v>
      </c>
      <c r="GL70" s="71">
        <v>0</v>
      </c>
      <c r="GM70" s="71">
        <v>0</v>
      </c>
      <c r="GN70" s="71"/>
      <c r="GO70" s="71"/>
      <c r="GP70" s="71">
        <v>0</v>
      </c>
      <c r="GQ70" s="71">
        <v>0</v>
      </c>
      <c r="GR70" s="71">
        <v>193.45</v>
      </c>
      <c r="GS70" s="71">
        <v>0</v>
      </c>
      <c r="GT70" s="71">
        <v>0</v>
      </c>
      <c r="GU70" s="71">
        <v>0</v>
      </c>
      <c r="GV70" s="71">
        <v>0</v>
      </c>
      <c r="GW70" s="71">
        <v>0</v>
      </c>
      <c r="GX70" s="71">
        <v>0</v>
      </c>
      <c r="GY70" s="71">
        <v>0</v>
      </c>
      <c r="GZ70" s="71">
        <v>0</v>
      </c>
      <c r="HA70" s="71">
        <v>0</v>
      </c>
      <c r="HB70" s="71">
        <v>0</v>
      </c>
      <c r="HC70" s="71">
        <v>0</v>
      </c>
      <c r="HD70" s="71">
        <v>70</v>
      </c>
      <c r="HE70" s="71">
        <v>0</v>
      </c>
      <c r="HF70" s="71">
        <v>0</v>
      </c>
      <c r="HG70" s="71">
        <v>0</v>
      </c>
      <c r="HH70" s="71">
        <v>0</v>
      </c>
      <c r="HI70" s="71">
        <v>0</v>
      </c>
      <c r="HJ70" s="71">
        <v>0</v>
      </c>
      <c r="HK70" s="71">
        <v>0</v>
      </c>
      <c r="HL70" s="71">
        <v>0</v>
      </c>
      <c r="HM70" s="71">
        <v>0</v>
      </c>
      <c r="HN70" s="71">
        <v>0</v>
      </c>
      <c r="HO70" s="71">
        <v>0</v>
      </c>
      <c r="HP70" s="71">
        <v>0</v>
      </c>
      <c r="HQ70" s="71">
        <v>0</v>
      </c>
      <c r="HR70" s="71">
        <v>0</v>
      </c>
      <c r="HS70" s="71">
        <v>0</v>
      </c>
      <c r="HT70" s="71">
        <v>0</v>
      </c>
      <c r="HU70" s="71">
        <v>0</v>
      </c>
      <c r="HV70" s="71">
        <v>0</v>
      </c>
      <c r="HW70" s="71">
        <v>0</v>
      </c>
      <c r="HX70" s="71">
        <v>0</v>
      </c>
      <c r="HY70" s="70">
        <v>0</v>
      </c>
      <c r="HZ70" s="71">
        <v>0</v>
      </c>
      <c r="IA70" s="71"/>
      <c r="IB70" s="71"/>
      <c r="IC70" s="71">
        <v>0</v>
      </c>
      <c r="ID70" s="71">
        <v>0</v>
      </c>
      <c r="IE70" s="71">
        <v>0</v>
      </c>
      <c r="IF70" s="71">
        <v>0</v>
      </c>
      <c r="IG70" s="71">
        <v>0</v>
      </c>
      <c r="IH70" s="71">
        <v>0</v>
      </c>
      <c r="II70" s="71">
        <v>0</v>
      </c>
      <c r="IJ70" s="71">
        <v>2800</v>
      </c>
      <c r="IK70" s="71">
        <v>1839.43</v>
      </c>
      <c r="IL70" s="71">
        <v>2900</v>
      </c>
      <c r="IM70" s="71">
        <v>2900</v>
      </c>
      <c r="IN70" s="71">
        <v>3674.79</v>
      </c>
      <c r="IO70" s="71">
        <v>0</v>
      </c>
      <c r="IP70" s="71">
        <v>0</v>
      </c>
      <c r="IQ70" s="71">
        <v>0</v>
      </c>
      <c r="IR70" s="71">
        <v>0</v>
      </c>
      <c r="IS70" s="71">
        <v>0</v>
      </c>
      <c r="IT70" s="71">
        <v>0</v>
      </c>
      <c r="IU70" s="71">
        <v>0</v>
      </c>
      <c r="IV70" s="71">
        <v>0</v>
      </c>
      <c r="IW70" s="71">
        <v>0</v>
      </c>
      <c r="IX70" s="71">
        <v>0</v>
      </c>
      <c r="IY70" s="71">
        <v>0</v>
      </c>
      <c r="IZ70" s="71">
        <v>0</v>
      </c>
      <c r="JA70" s="71">
        <v>0</v>
      </c>
      <c r="JB70" s="71">
        <v>0</v>
      </c>
      <c r="JC70" s="71">
        <v>0</v>
      </c>
      <c r="JD70" s="71">
        <v>0</v>
      </c>
      <c r="JE70" s="71">
        <v>0</v>
      </c>
      <c r="JF70" s="71">
        <v>0</v>
      </c>
      <c r="JG70" s="71">
        <v>0</v>
      </c>
      <c r="JH70" s="71">
        <v>0</v>
      </c>
      <c r="JI70" s="71">
        <v>0</v>
      </c>
      <c r="JJ70" s="71">
        <v>0</v>
      </c>
      <c r="JK70" s="71">
        <v>0</v>
      </c>
      <c r="JL70" s="70">
        <v>0</v>
      </c>
      <c r="JM70" s="66">
        <v>0</v>
      </c>
      <c r="JN70" s="13"/>
      <c r="JO70" s="13"/>
      <c r="JP70" s="13">
        <f t="shared" si="1271"/>
        <v>2671.73</v>
      </c>
      <c r="JQ70" s="13">
        <f t="shared" si="1271"/>
        <v>2743.11</v>
      </c>
      <c r="JR70" s="13">
        <f t="shared" si="1271"/>
        <v>2314.62</v>
      </c>
      <c r="JS70" s="13">
        <f t="shared" si="1271"/>
        <v>2250</v>
      </c>
      <c r="JT70" s="13">
        <f t="shared" si="1271"/>
        <v>3710</v>
      </c>
      <c r="JU70" s="13">
        <f t="shared" si="1271"/>
        <v>3773.2</v>
      </c>
      <c r="JV70" s="13">
        <f t="shared" si="1271"/>
        <v>600</v>
      </c>
      <c r="JW70" s="13">
        <f t="shared" si="1271"/>
        <v>2800</v>
      </c>
      <c r="JX70" s="13">
        <f t="shared" si="1271"/>
        <v>1839.43</v>
      </c>
      <c r="JY70" s="13">
        <f t="shared" si="1271"/>
        <v>2900</v>
      </c>
      <c r="JZ70" s="13">
        <f t="shared" si="1272"/>
        <v>2900</v>
      </c>
      <c r="KA70" s="13">
        <f t="shared" si="1272"/>
        <v>3724.79</v>
      </c>
      <c r="KB70" s="13">
        <f t="shared" si="1272"/>
        <v>160</v>
      </c>
      <c r="KC70" s="13">
        <f t="shared" si="1272"/>
        <v>3160</v>
      </c>
      <c r="KD70" s="13">
        <f t="shared" si="1272"/>
        <v>6508.52</v>
      </c>
      <c r="KE70" s="13">
        <f t="shared" si="1272"/>
        <v>5000</v>
      </c>
      <c r="KF70" s="13">
        <f t="shared" si="1272"/>
        <v>5000</v>
      </c>
      <c r="KG70" s="13">
        <f t="shared" si="1272"/>
        <v>1797.3</v>
      </c>
      <c r="KH70" s="13">
        <f t="shared" si="1272"/>
        <v>6000</v>
      </c>
      <c r="KI70" s="13">
        <f t="shared" si="1272"/>
        <v>6000</v>
      </c>
      <c r="KJ70" s="13">
        <f t="shared" si="1273"/>
        <v>4971.29</v>
      </c>
      <c r="KK70" s="13">
        <f t="shared" si="1273"/>
        <v>6100</v>
      </c>
      <c r="KL70" s="13">
        <f t="shared" si="1273"/>
        <v>6100</v>
      </c>
      <c r="KM70" s="13">
        <f t="shared" si="1274"/>
        <v>3401.11</v>
      </c>
      <c r="KN70" s="13">
        <f t="shared" si="1274"/>
        <v>5885</v>
      </c>
      <c r="KO70" s="13">
        <f t="shared" si="1274"/>
        <v>5885</v>
      </c>
      <c r="KP70" s="13">
        <f t="shared" si="1274"/>
        <v>3042.97</v>
      </c>
      <c r="KQ70" s="13">
        <f t="shared" si="1274"/>
        <v>5150</v>
      </c>
      <c r="KR70" s="13">
        <f t="shared" si="1274"/>
        <v>5150</v>
      </c>
      <c r="KS70" s="13">
        <f t="shared" si="1274"/>
        <v>3200.33</v>
      </c>
      <c r="KT70" s="13">
        <f t="shared" si="1274"/>
        <v>5716</v>
      </c>
      <c r="KU70" s="13">
        <f t="shared" si="1274"/>
        <v>6606</v>
      </c>
      <c r="KV70" s="13">
        <f t="shared" si="1274"/>
        <v>1876.96</v>
      </c>
      <c r="KW70" s="13">
        <f t="shared" si="1274"/>
        <v>3623</v>
      </c>
      <c r="KX70" s="13">
        <f t="shared" si="1274"/>
        <v>3623</v>
      </c>
      <c r="KY70" s="13">
        <f t="shared" si="1275"/>
        <v>3443.32</v>
      </c>
      <c r="KZ70" s="13">
        <f t="shared" si="1275"/>
        <v>4673</v>
      </c>
      <c r="LA70" s="13">
        <f t="shared" si="1275"/>
        <v>0</v>
      </c>
      <c r="LB70" s="13">
        <f t="shared" si="1275"/>
        <v>0</v>
      </c>
    </row>
    <row r="71" spans="1:314" x14ac:dyDescent="0.25">
      <c r="A71" s="5">
        <v>4199</v>
      </c>
      <c r="B71" s="9" t="s">
        <v>37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137.25</v>
      </c>
      <c r="T71" s="13">
        <v>137.25</v>
      </c>
      <c r="U71" s="13">
        <v>0</v>
      </c>
      <c r="V71" s="13">
        <v>6000</v>
      </c>
      <c r="W71" s="13">
        <v>6000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464045.13</v>
      </c>
      <c r="AF71" s="13">
        <v>464045.13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/>
      <c r="AO71" s="13"/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48.8</v>
      </c>
      <c r="BG71" s="13">
        <v>55.14</v>
      </c>
      <c r="BH71" s="13">
        <v>0</v>
      </c>
      <c r="BI71" s="13">
        <v>500</v>
      </c>
      <c r="BJ71" s="13">
        <v>587.54</v>
      </c>
      <c r="BK71" s="13">
        <v>0</v>
      </c>
      <c r="BL71" s="13">
        <v>800</v>
      </c>
      <c r="BM71" s="13">
        <v>394.71</v>
      </c>
      <c r="BN71" s="13">
        <v>400</v>
      </c>
      <c r="BO71" s="13">
        <v>400</v>
      </c>
      <c r="BP71" s="13">
        <v>12.68</v>
      </c>
      <c r="BQ71" s="13">
        <v>400</v>
      </c>
      <c r="BR71" s="13">
        <v>400</v>
      </c>
      <c r="BS71" s="13">
        <v>140.94</v>
      </c>
      <c r="BT71" s="13">
        <v>0</v>
      </c>
      <c r="BU71" s="13">
        <v>0</v>
      </c>
      <c r="BV71" s="13">
        <v>6.34</v>
      </c>
      <c r="BW71" s="13">
        <v>170</v>
      </c>
      <c r="BX71" s="64">
        <v>170</v>
      </c>
      <c r="BY71" s="70">
        <v>196.02</v>
      </c>
      <c r="BZ71" s="71">
        <v>2724</v>
      </c>
      <c r="CA71" s="71"/>
      <c r="CB71" s="71"/>
      <c r="CC71" s="71">
        <v>0</v>
      </c>
      <c r="CD71" s="71">
        <v>0</v>
      </c>
      <c r="CE71" s="71">
        <v>0</v>
      </c>
      <c r="CF71" s="71">
        <v>0</v>
      </c>
      <c r="CG71" s="71">
        <v>0</v>
      </c>
      <c r="CH71" s="71">
        <v>0</v>
      </c>
      <c r="CI71" s="71">
        <v>0</v>
      </c>
      <c r="CJ71" s="71">
        <v>13427.3</v>
      </c>
      <c r="CK71" s="71">
        <v>13430.8</v>
      </c>
      <c r="CL71" s="71">
        <v>15000</v>
      </c>
      <c r="CM71" s="71">
        <v>15000</v>
      </c>
      <c r="CN71" s="71">
        <v>4315.8999999999996</v>
      </c>
      <c r="CO71" s="71">
        <v>15000</v>
      </c>
      <c r="CP71" s="71">
        <v>15000</v>
      </c>
      <c r="CQ71" s="71">
        <v>0</v>
      </c>
      <c r="CR71" s="71">
        <v>0</v>
      </c>
      <c r="CS71" s="71">
        <v>48.8</v>
      </c>
      <c r="CT71" s="71">
        <v>140.6</v>
      </c>
      <c r="CU71" s="71">
        <v>0</v>
      </c>
      <c r="CV71" s="71">
        <v>0</v>
      </c>
      <c r="CW71" s="71">
        <v>0</v>
      </c>
      <c r="CX71" s="71">
        <v>0</v>
      </c>
      <c r="CY71" s="71">
        <v>0</v>
      </c>
      <c r="CZ71" s="71">
        <v>536.79999999999995</v>
      </c>
      <c r="DA71" s="71">
        <v>500</v>
      </c>
      <c r="DB71" s="71">
        <v>500</v>
      </c>
      <c r="DC71" s="71">
        <v>0</v>
      </c>
      <c r="DD71" s="71">
        <v>200</v>
      </c>
      <c r="DE71" s="71">
        <v>200</v>
      </c>
      <c r="DF71" s="71">
        <v>244</v>
      </c>
      <c r="DG71" s="71">
        <v>0</v>
      </c>
      <c r="DH71" s="71">
        <v>0</v>
      </c>
      <c r="DI71" s="71">
        <v>812.52</v>
      </c>
      <c r="DJ71" s="71">
        <v>38</v>
      </c>
      <c r="DK71" s="71">
        <v>38</v>
      </c>
      <c r="DL71" s="72">
        <v>4121.16</v>
      </c>
      <c r="DM71" s="71">
        <v>300</v>
      </c>
      <c r="DN71" s="71"/>
      <c r="DO71" s="71"/>
      <c r="DP71" s="71">
        <v>12804.7</v>
      </c>
      <c r="DQ71" s="71">
        <v>12804.7</v>
      </c>
      <c r="DR71" s="71">
        <v>12846.1</v>
      </c>
      <c r="DS71" s="71">
        <v>5000</v>
      </c>
      <c r="DT71" s="71">
        <v>17000</v>
      </c>
      <c r="DU71" s="71">
        <v>10335.5</v>
      </c>
      <c r="DV71" s="71">
        <v>0</v>
      </c>
      <c r="DW71" s="71">
        <v>0</v>
      </c>
      <c r="DX71" s="71">
        <v>0</v>
      </c>
      <c r="DY71" s="71">
        <v>0</v>
      </c>
      <c r="DZ71" s="71">
        <v>0</v>
      </c>
      <c r="EA71" s="71">
        <v>0</v>
      </c>
      <c r="EB71" s="71">
        <v>0</v>
      </c>
      <c r="EC71" s="71">
        <v>0</v>
      </c>
      <c r="ED71" s="71">
        <v>0</v>
      </c>
      <c r="EE71" s="71">
        <v>0</v>
      </c>
      <c r="EF71" s="71">
        <v>0</v>
      </c>
      <c r="EG71" s="71">
        <v>0</v>
      </c>
      <c r="EH71" s="71">
        <v>0</v>
      </c>
      <c r="EI71" s="71">
        <v>0</v>
      </c>
      <c r="EJ71" s="71">
        <v>0</v>
      </c>
      <c r="EK71" s="71">
        <v>0</v>
      </c>
      <c r="EL71" s="71">
        <v>0</v>
      </c>
      <c r="EM71" s="71">
        <v>0</v>
      </c>
      <c r="EN71" s="71">
        <v>0</v>
      </c>
      <c r="EO71" s="71">
        <v>0</v>
      </c>
      <c r="EP71" s="71">
        <v>0</v>
      </c>
      <c r="EQ71" s="71">
        <v>0</v>
      </c>
      <c r="ER71" s="71">
        <v>0</v>
      </c>
      <c r="ES71" s="71">
        <v>0</v>
      </c>
      <c r="ET71" s="71">
        <v>0</v>
      </c>
      <c r="EU71" s="71">
        <v>0</v>
      </c>
      <c r="EV71" s="71">
        <v>0</v>
      </c>
      <c r="EW71" s="71">
        <v>0</v>
      </c>
      <c r="EX71" s="71">
        <v>0</v>
      </c>
      <c r="EY71" s="71">
        <v>0</v>
      </c>
      <c r="EZ71" s="71">
        <v>0</v>
      </c>
      <c r="FA71" s="71"/>
      <c r="FB71" s="71"/>
      <c r="FC71" s="71">
        <v>0</v>
      </c>
      <c r="FD71" s="71">
        <v>0</v>
      </c>
      <c r="FE71" s="71">
        <v>0</v>
      </c>
      <c r="FF71" s="71">
        <v>0</v>
      </c>
      <c r="FG71" s="71">
        <v>0</v>
      </c>
      <c r="FH71" s="71">
        <v>0</v>
      </c>
      <c r="FI71" s="71">
        <v>0</v>
      </c>
      <c r="FJ71" s="71">
        <v>0</v>
      </c>
      <c r="FK71" s="71">
        <v>0</v>
      </c>
      <c r="FL71" s="71">
        <v>0</v>
      </c>
      <c r="FM71" s="71">
        <v>0</v>
      </c>
      <c r="FN71" s="71">
        <v>0</v>
      </c>
      <c r="FO71" s="71">
        <v>0</v>
      </c>
      <c r="FP71" s="71">
        <v>0</v>
      </c>
      <c r="FQ71" s="71">
        <v>0</v>
      </c>
      <c r="FR71" s="71">
        <v>0</v>
      </c>
      <c r="FS71" s="71">
        <v>0</v>
      </c>
      <c r="FT71" s="71">
        <v>0</v>
      </c>
      <c r="FU71" s="71">
        <v>0</v>
      </c>
      <c r="FV71" s="71">
        <v>0</v>
      </c>
      <c r="FW71" s="71">
        <v>0</v>
      </c>
      <c r="FX71" s="71">
        <v>0</v>
      </c>
      <c r="FY71" s="71">
        <v>0</v>
      </c>
      <c r="FZ71" s="71">
        <v>0</v>
      </c>
      <c r="GA71" s="71">
        <v>0</v>
      </c>
      <c r="GB71" s="71">
        <v>0</v>
      </c>
      <c r="GC71" s="71">
        <v>0</v>
      </c>
      <c r="GD71" s="71">
        <v>0</v>
      </c>
      <c r="GE71" s="71">
        <v>0</v>
      </c>
      <c r="GF71" s="71">
        <v>0</v>
      </c>
      <c r="GG71" s="71">
        <v>0</v>
      </c>
      <c r="GH71" s="71">
        <v>0</v>
      </c>
      <c r="GI71" s="71">
        <v>0</v>
      </c>
      <c r="GJ71" s="71">
        <v>0</v>
      </c>
      <c r="GK71" s="71">
        <v>0</v>
      </c>
      <c r="GL71" s="71">
        <v>0</v>
      </c>
      <c r="GM71" s="71">
        <v>0</v>
      </c>
      <c r="GN71" s="71"/>
      <c r="GO71" s="71"/>
      <c r="GP71" s="71">
        <v>0</v>
      </c>
      <c r="GQ71" s="71">
        <v>0</v>
      </c>
      <c r="GR71" s="71">
        <v>0</v>
      </c>
      <c r="GS71" s="71">
        <v>0</v>
      </c>
      <c r="GT71" s="71">
        <v>0</v>
      </c>
      <c r="GU71" s="71">
        <v>159.96</v>
      </c>
      <c r="GV71" s="71">
        <v>0</v>
      </c>
      <c r="GW71" s="71">
        <v>4.8</v>
      </c>
      <c r="GX71" s="71">
        <v>4.8</v>
      </c>
      <c r="GY71" s="71">
        <v>0</v>
      </c>
      <c r="GZ71" s="71">
        <v>0</v>
      </c>
      <c r="HA71" s="71">
        <v>0</v>
      </c>
      <c r="HB71" s="71">
        <v>0</v>
      </c>
      <c r="HC71" s="71">
        <v>0</v>
      </c>
      <c r="HD71" s="71">
        <v>0</v>
      </c>
      <c r="HE71" s="71">
        <v>0</v>
      </c>
      <c r="HF71" s="71">
        <v>100</v>
      </c>
      <c r="HG71" s="71">
        <v>100</v>
      </c>
      <c r="HH71" s="71">
        <v>0</v>
      </c>
      <c r="HI71" s="71">
        <v>0</v>
      </c>
      <c r="HJ71" s="71">
        <v>0</v>
      </c>
      <c r="HK71" s="71">
        <v>0</v>
      </c>
      <c r="HL71" s="71">
        <v>0</v>
      </c>
      <c r="HM71" s="71">
        <v>100</v>
      </c>
      <c r="HN71" s="71">
        <v>100</v>
      </c>
      <c r="HO71" s="71">
        <v>100</v>
      </c>
      <c r="HP71" s="71">
        <v>0</v>
      </c>
      <c r="HQ71" s="71">
        <v>0</v>
      </c>
      <c r="HR71" s="71">
        <v>0</v>
      </c>
      <c r="HS71" s="71">
        <v>0</v>
      </c>
      <c r="HT71" s="71">
        <v>0</v>
      </c>
      <c r="HU71" s="71">
        <v>0</v>
      </c>
      <c r="HV71" s="71">
        <v>0</v>
      </c>
      <c r="HW71" s="71">
        <v>0</v>
      </c>
      <c r="HX71" s="71">
        <v>0</v>
      </c>
      <c r="HY71" s="72">
        <v>53</v>
      </c>
      <c r="HZ71" s="71">
        <v>0</v>
      </c>
      <c r="IA71" s="71"/>
      <c r="IB71" s="71"/>
      <c r="IC71" s="71">
        <v>0</v>
      </c>
      <c r="ID71" s="71">
        <v>3314.58</v>
      </c>
      <c r="IE71" s="71">
        <v>7181.66</v>
      </c>
      <c r="IF71" s="71">
        <v>0</v>
      </c>
      <c r="IG71" s="71">
        <v>2000</v>
      </c>
      <c r="IH71" s="71">
        <v>946.96</v>
      </c>
      <c r="II71" s="71">
        <v>0</v>
      </c>
      <c r="IJ71" s="71">
        <v>0</v>
      </c>
      <c r="IK71" s="71">
        <v>0</v>
      </c>
      <c r="IL71" s="71">
        <v>0</v>
      </c>
      <c r="IM71" s="71">
        <v>0</v>
      </c>
      <c r="IN71" s="71">
        <v>0</v>
      </c>
      <c r="IO71" s="71">
        <v>0</v>
      </c>
      <c r="IP71" s="71">
        <v>0</v>
      </c>
      <c r="IQ71" s="71">
        <v>48.8</v>
      </c>
      <c r="IR71" s="71">
        <v>0</v>
      </c>
      <c r="IS71" s="71">
        <v>0</v>
      </c>
      <c r="IT71" s="71">
        <v>100</v>
      </c>
      <c r="IU71" s="71">
        <v>0</v>
      </c>
      <c r="IV71" s="71">
        <v>100</v>
      </c>
      <c r="IW71" s="71">
        <v>148.80000000000001</v>
      </c>
      <c r="IX71" s="71">
        <v>0</v>
      </c>
      <c r="IY71" s="71">
        <v>0</v>
      </c>
      <c r="IZ71" s="71">
        <v>148.80000000000001</v>
      </c>
      <c r="JA71" s="71">
        <v>0</v>
      </c>
      <c r="JB71" s="71">
        <v>2200</v>
      </c>
      <c r="JC71" s="71">
        <v>2177.09</v>
      </c>
      <c r="JD71" s="71">
        <v>2000</v>
      </c>
      <c r="JE71" s="71">
        <v>2000</v>
      </c>
      <c r="JF71" s="71">
        <v>2713.38</v>
      </c>
      <c r="JG71" s="71">
        <v>0</v>
      </c>
      <c r="JH71" s="71">
        <v>9700</v>
      </c>
      <c r="JI71" s="71">
        <v>11170.38</v>
      </c>
      <c r="JJ71" s="71">
        <v>5000</v>
      </c>
      <c r="JK71" s="71">
        <v>5000</v>
      </c>
      <c r="JL71" s="72">
        <v>5354.01</v>
      </c>
      <c r="JM71" s="66">
        <v>5000</v>
      </c>
      <c r="JN71" s="13"/>
      <c r="JO71" s="13"/>
      <c r="JP71" s="13">
        <f t="shared" si="1271"/>
        <v>12804.7</v>
      </c>
      <c r="JQ71" s="13">
        <f t="shared" si="1271"/>
        <v>16119.28</v>
      </c>
      <c r="JR71" s="13">
        <f t="shared" si="1271"/>
        <v>20027.760000000002</v>
      </c>
      <c r="JS71" s="13">
        <f t="shared" si="1271"/>
        <v>5000</v>
      </c>
      <c r="JT71" s="13">
        <f t="shared" si="1271"/>
        <v>19000</v>
      </c>
      <c r="JU71" s="13">
        <f t="shared" si="1271"/>
        <v>11442.419999999998</v>
      </c>
      <c r="JV71" s="13">
        <f t="shared" si="1271"/>
        <v>0</v>
      </c>
      <c r="JW71" s="13">
        <f t="shared" si="1271"/>
        <v>13432.099999999999</v>
      </c>
      <c r="JX71" s="13">
        <f t="shared" si="1271"/>
        <v>13435.599999999999</v>
      </c>
      <c r="JY71" s="13">
        <f t="shared" si="1271"/>
        <v>15000</v>
      </c>
      <c r="JZ71" s="13">
        <f t="shared" si="1272"/>
        <v>15000</v>
      </c>
      <c r="KA71" s="13">
        <f t="shared" si="1272"/>
        <v>4315.8999999999996</v>
      </c>
      <c r="KB71" s="13">
        <f t="shared" si="1272"/>
        <v>15000</v>
      </c>
      <c r="KC71" s="13">
        <f t="shared" si="1272"/>
        <v>15000</v>
      </c>
      <c r="KD71" s="13">
        <f t="shared" si="1272"/>
        <v>48.8</v>
      </c>
      <c r="KE71" s="13">
        <f t="shared" si="1272"/>
        <v>0</v>
      </c>
      <c r="KF71" s="13">
        <f t="shared" si="1272"/>
        <v>334.85</v>
      </c>
      <c r="KG71" s="13">
        <f t="shared" si="1272"/>
        <v>532.99</v>
      </c>
      <c r="KH71" s="13">
        <f t="shared" si="1272"/>
        <v>0</v>
      </c>
      <c r="KI71" s="13">
        <f t="shared" si="1272"/>
        <v>6600</v>
      </c>
      <c r="KJ71" s="13">
        <f t="shared" si="1273"/>
        <v>6736.34</v>
      </c>
      <c r="KK71" s="13">
        <f t="shared" si="1273"/>
        <v>0</v>
      </c>
      <c r="KL71" s="13">
        <f t="shared" si="1273"/>
        <v>800</v>
      </c>
      <c r="KM71" s="13">
        <f t="shared" si="1274"/>
        <v>1180.31</v>
      </c>
      <c r="KN71" s="13">
        <f t="shared" si="1274"/>
        <v>1000</v>
      </c>
      <c r="KO71" s="13">
        <f t="shared" si="1274"/>
        <v>3200</v>
      </c>
      <c r="KP71" s="13">
        <f t="shared" si="1274"/>
        <v>2189.77</v>
      </c>
      <c r="KQ71" s="13">
        <f t="shared" si="1274"/>
        <v>2600</v>
      </c>
      <c r="KR71" s="13">
        <f t="shared" si="1274"/>
        <v>466645.13</v>
      </c>
      <c r="KS71" s="13">
        <f t="shared" si="1274"/>
        <v>467143.45</v>
      </c>
      <c r="KT71" s="13">
        <f t="shared" si="1274"/>
        <v>0</v>
      </c>
      <c r="KU71" s="13">
        <f t="shared" si="1274"/>
        <v>9700</v>
      </c>
      <c r="KV71" s="13">
        <f t="shared" si="1274"/>
        <v>11989.24</v>
      </c>
      <c r="KW71" s="13">
        <f t="shared" si="1274"/>
        <v>5208</v>
      </c>
      <c r="KX71" s="13">
        <f t="shared" si="1274"/>
        <v>5208</v>
      </c>
      <c r="KY71" s="13">
        <f t="shared" si="1275"/>
        <v>9724.19</v>
      </c>
      <c r="KZ71" s="13">
        <f t="shared" si="1275"/>
        <v>8024</v>
      </c>
      <c r="LA71" s="13">
        <f t="shared" si="1275"/>
        <v>0</v>
      </c>
      <c r="LB71" s="13">
        <f t="shared" si="1275"/>
        <v>0</v>
      </c>
    </row>
    <row r="72" spans="1:314" ht="15" customHeight="1" x14ac:dyDescent="0.25">
      <c r="A72" s="5">
        <v>42</v>
      </c>
      <c r="B72" s="8" t="s">
        <v>92</v>
      </c>
      <c r="C72" s="12">
        <f t="shared" ref="C72:K72" si="1276">SUM(C73:C75)</f>
        <v>2270.3000000000002</v>
      </c>
      <c r="D72" s="12">
        <f t="shared" ref="D72" si="1277">SUM(D73:D75)</f>
        <v>2270.3000000000002</v>
      </c>
      <c r="E72" s="12">
        <f t="shared" si="1276"/>
        <v>1245.4100000000001</v>
      </c>
      <c r="F72" s="12">
        <f t="shared" si="1276"/>
        <v>2200</v>
      </c>
      <c r="G72" s="12">
        <f t="shared" ref="G72" si="1278">SUM(G73:G75)</f>
        <v>2200</v>
      </c>
      <c r="H72" s="12">
        <f t="shared" si="1276"/>
        <v>1933.79</v>
      </c>
      <c r="I72" s="12">
        <f t="shared" si="1276"/>
        <v>1705.33</v>
      </c>
      <c r="J72" s="12">
        <f t="shared" ref="J72" si="1279">SUM(J73:J75)</f>
        <v>1705.33</v>
      </c>
      <c r="K72" s="12">
        <f t="shared" si="1276"/>
        <v>1310.6300000000001</v>
      </c>
      <c r="L72" s="12">
        <f t="shared" ref="L72:M72" si="1280">SUM(L73:L75)</f>
        <v>1567</v>
      </c>
      <c r="M72" s="12">
        <f t="shared" si="1280"/>
        <v>1567</v>
      </c>
      <c r="N72" s="12">
        <f>SUM(N73:N75)</f>
        <v>714.69</v>
      </c>
      <c r="O72" s="12">
        <f t="shared" ref="O72" si="1281">SUM(O73:O75)</f>
        <v>573</v>
      </c>
      <c r="P72" s="12">
        <f t="shared" ref="P72:S72" si="1282">SUM(P73:P75)</f>
        <v>573</v>
      </c>
      <c r="Q72" s="12">
        <f>SUM(Q73:Q75)</f>
        <v>515.07000000000005</v>
      </c>
      <c r="R72" s="12">
        <f t="shared" ref="R72" si="1283">SUM(R73:R75)</f>
        <v>1074.04</v>
      </c>
      <c r="S72" s="12">
        <f t="shared" si="1282"/>
        <v>1074.04</v>
      </c>
      <c r="T72" s="12">
        <f>SUM(T73:T75)</f>
        <v>538.02</v>
      </c>
      <c r="U72" s="12">
        <f t="shared" ref="U72" si="1284">SUM(U73:U75)</f>
        <v>473</v>
      </c>
      <c r="V72" s="12">
        <f t="shared" ref="V72:Y72" si="1285">SUM(V73:V75)</f>
        <v>473</v>
      </c>
      <c r="W72" s="12">
        <f t="shared" si="1285"/>
        <v>489.24</v>
      </c>
      <c r="X72" s="12">
        <f t="shared" ref="X72" si="1286">SUM(X73:X75)</f>
        <v>2350</v>
      </c>
      <c r="Y72" s="12">
        <f t="shared" si="1285"/>
        <v>2350</v>
      </c>
      <c r="Z72" s="12">
        <f t="shared" ref="Z72:AD72" si="1287">SUM(Z73:Z75)</f>
        <v>509.45</v>
      </c>
      <c r="AA72" s="12">
        <f t="shared" si="1287"/>
        <v>3190</v>
      </c>
      <c r="AB72" s="12">
        <f t="shared" ref="AB72:AM72" si="1288">SUM(AB73:AB75)</f>
        <v>5190</v>
      </c>
      <c r="AC72" s="12">
        <f t="shared" si="1287"/>
        <v>717.37</v>
      </c>
      <c r="AD72" s="12">
        <f t="shared" si="1287"/>
        <v>5397</v>
      </c>
      <c r="AE72" s="12">
        <f t="shared" si="1288"/>
        <v>5397</v>
      </c>
      <c r="AF72" s="12">
        <f t="shared" ref="AF72" si="1289">SUM(AF73:AF75)</f>
        <v>3098.87</v>
      </c>
      <c r="AG72" s="12">
        <f t="shared" ref="AG72:AI72" si="1290">SUM(AG73:AG75)</f>
        <v>3040</v>
      </c>
      <c r="AH72" s="12">
        <f t="shared" si="1290"/>
        <v>3091.02</v>
      </c>
      <c r="AI72" s="12">
        <f t="shared" si="1290"/>
        <v>3101.43</v>
      </c>
      <c r="AJ72" s="12">
        <f t="shared" si="1288"/>
        <v>3188</v>
      </c>
      <c r="AK72" s="12">
        <f t="shared" si="1288"/>
        <v>3188</v>
      </c>
      <c r="AL72" s="69">
        <f t="shared" si="1288"/>
        <v>632.28</v>
      </c>
      <c r="AM72" s="69">
        <f t="shared" si="1288"/>
        <v>4394</v>
      </c>
      <c r="AN72" s="69">
        <f t="shared" ref="AN72:AO72" si="1291">SUM(AN73:AN75)</f>
        <v>0</v>
      </c>
      <c r="AO72" s="69">
        <f t="shared" si="1291"/>
        <v>0</v>
      </c>
      <c r="AP72" s="69">
        <f t="shared" ref="AP72" si="1292">SUM(AP73:AP75)</f>
        <v>50331.19</v>
      </c>
      <c r="AQ72" s="69">
        <f>SUM(AQ73:AQ75)</f>
        <v>50331.19</v>
      </c>
      <c r="AR72" s="69">
        <f>SUM(AR73:AR75)</f>
        <v>48195.88</v>
      </c>
      <c r="AS72" s="69">
        <f t="shared" ref="AS72" si="1293">SUM(AS73:AS75)</f>
        <v>26610</v>
      </c>
      <c r="AT72" s="69">
        <f>SUM(AT73:AT75)</f>
        <v>29610</v>
      </c>
      <c r="AU72" s="69">
        <f>SUM(AU73:AU75)</f>
        <v>30241.29</v>
      </c>
      <c r="AV72" s="69">
        <f t="shared" ref="AV72" si="1294">SUM(AV73:AV75)</f>
        <v>7958.22</v>
      </c>
      <c r="AW72" s="69">
        <f>SUM(AW73:AW75)</f>
        <v>7958.22</v>
      </c>
      <c r="AX72" s="69">
        <f>SUM(AX73:AX75)</f>
        <v>6116.04</v>
      </c>
      <c r="AY72" s="69">
        <f t="shared" ref="AY72" si="1295">SUM(AY73:AY75)</f>
        <v>5882</v>
      </c>
      <c r="AZ72" s="69">
        <f>SUM(AZ73:AZ75)</f>
        <v>5882</v>
      </c>
      <c r="BA72" s="69">
        <f>SUM(BA73:BA75)</f>
        <v>3335.22</v>
      </c>
      <c r="BB72" s="69">
        <f t="shared" ref="BB72" si="1296">SUM(BB73:BB75)</f>
        <v>2672</v>
      </c>
      <c r="BC72" s="69">
        <f t="shared" ref="BC72:BH72" si="1297">SUM(BC73:BC75)</f>
        <v>2672</v>
      </c>
      <c r="BD72" s="69">
        <f>SUM(BD73:BD75)</f>
        <v>2403.66</v>
      </c>
      <c r="BE72" s="69">
        <f t="shared" ref="BE72:BF72" si="1298">SUM(BE73:BE75)</f>
        <v>3509.44</v>
      </c>
      <c r="BF72" s="69">
        <f t="shared" si="1298"/>
        <v>3509.44</v>
      </c>
      <c r="BG72" s="69">
        <f t="shared" si="1297"/>
        <v>2510.7600000000002</v>
      </c>
      <c r="BH72" s="69">
        <f t="shared" si="1297"/>
        <v>2208</v>
      </c>
      <c r="BI72" s="69">
        <f>SUM(BI73:BI75)</f>
        <v>2208</v>
      </c>
      <c r="BJ72" s="69">
        <f>SUM(BJ73:BJ75)</f>
        <v>2283.12</v>
      </c>
      <c r="BK72" s="69">
        <f t="shared" ref="BK72" si="1299">SUM(BK73:BK75)</f>
        <v>2500</v>
      </c>
      <c r="BL72" s="69">
        <f>SUM(BL73:BL75)</f>
        <v>2500</v>
      </c>
      <c r="BM72" s="69">
        <f t="shared" ref="BM72:BP72" si="1300">SUM(BM73:BM75)</f>
        <v>2150.9899999999998</v>
      </c>
      <c r="BN72" s="69">
        <f t="shared" ref="BN72" si="1301">SUM(BN73:BN75)</f>
        <v>2459</v>
      </c>
      <c r="BO72" s="69">
        <f t="shared" si="1300"/>
        <v>2459</v>
      </c>
      <c r="BP72" s="69">
        <f t="shared" si="1300"/>
        <v>2224.25</v>
      </c>
      <c r="BQ72" s="69">
        <f t="shared" ref="BQ72:BZ72" si="1302">SUM(BQ73:BQ75)</f>
        <v>9868.6</v>
      </c>
      <c r="BR72" s="69">
        <f t="shared" ref="BR72" si="1303">SUM(BR73:BR75)</f>
        <v>9868.6</v>
      </c>
      <c r="BS72" s="69">
        <f>SUM(BS73:BS75)</f>
        <v>2452.65</v>
      </c>
      <c r="BT72" s="69">
        <f t="shared" ref="BT72:BV72" si="1304">SUM(BT73:BT75)</f>
        <v>2460</v>
      </c>
      <c r="BU72" s="69">
        <f t="shared" si="1304"/>
        <v>2460</v>
      </c>
      <c r="BV72" s="69">
        <f t="shared" si="1304"/>
        <v>2502.35</v>
      </c>
      <c r="BW72" s="69">
        <f t="shared" si="1302"/>
        <v>2280</v>
      </c>
      <c r="BX72" s="69">
        <f t="shared" si="1302"/>
        <v>2280</v>
      </c>
      <c r="BY72" s="73">
        <f t="shared" si="1302"/>
        <v>2688.06</v>
      </c>
      <c r="BZ72" s="73">
        <f t="shared" si="1302"/>
        <v>2772</v>
      </c>
      <c r="CA72" s="73">
        <f t="shared" ref="CA72:CB72" si="1305">SUM(CA73:CA75)</f>
        <v>0</v>
      </c>
      <c r="CB72" s="73">
        <f t="shared" si="1305"/>
        <v>0</v>
      </c>
      <c r="CC72" s="73">
        <f t="shared" ref="CC72" si="1306">SUM(CC73:CC75)</f>
        <v>88137.74</v>
      </c>
      <c r="CD72" s="73">
        <f>SUM(CD73:CD75)</f>
        <v>88137.74</v>
      </c>
      <c r="CE72" s="73">
        <f>SUM(CE73:CE75)</f>
        <v>80374.3</v>
      </c>
      <c r="CF72" s="73">
        <f t="shared" ref="CF72" si="1307">SUM(CF73:CF75)</f>
        <v>79920</v>
      </c>
      <c r="CG72" s="73">
        <f>SUM(CG73:CG75)</f>
        <v>79920</v>
      </c>
      <c r="CH72" s="73">
        <f>SUM(CH73:CH75)</f>
        <v>37482</v>
      </c>
      <c r="CI72" s="73">
        <f t="shared" ref="CI72" si="1308">SUM(CI73:CI75)</f>
        <v>80543.7</v>
      </c>
      <c r="CJ72" s="73">
        <f>SUM(CJ73:CJ75)</f>
        <v>76805.5</v>
      </c>
      <c r="CK72" s="73">
        <f>SUM(CK73:CK75)</f>
        <v>76436.39</v>
      </c>
      <c r="CL72" s="73">
        <f t="shared" ref="CL72" si="1309">SUM(CL73:CL75)</f>
        <v>62421</v>
      </c>
      <c r="CM72" s="73">
        <f>SUM(CM73:CM75)</f>
        <v>70706.509999999995</v>
      </c>
      <c r="CN72" s="73">
        <f>SUM(CN73:CN75)</f>
        <v>69510.7</v>
      </c>
      <c r="CO72" s="73">
        <f t="shared" ref="CO72" si="1310">SUM(CO73:CO75)</f>
        <v>57057</v>
      </c>
      <c r="CP72" s="73">
        <f t="shared" ref="CP72:CU72" si="1311">SUM(CP73:CP75)</f>
        <v>64203.59</v>
      </c>
      <c r="CQ72" s="73">
        <f>SUM(CQ73:CQ75)</f>
        <v>64506.909999999996</v>
      </c>
      <c r="CR72" s="73">
        <f t="shared" ref="CR72:CS72" si="1312">SUM(CR73:CR75)</f>
        <v>58869.760000000002</v>
      </c>
      <c r="CS72" s="73">
        <f t="shared" si="1312"/>
        <v>66315.94</v>
      </c>
      <c r="CT72" s="73">
        <f t="shared" si="1311"/>
        <v>63759.960000000006</v>
      </c>
      <c r="CU72" s="73">
        <f t="shared" si="1311"/>
        <v>69255</v>
      </c>
      <c r="CV72" s="73">
        <f>SUM(CV73:CV75)</f>
        <v>69296</v>
      </c>
      <c r="CW72" s="73">
        <f>SUM(CW73:CW75)</f>
        <v>65172.84</v>
      </c>
      <c r="CX72" s="73">
        <f t="shared" ref="CX72" si="1313">SUM(CX73:CX75)</f>
        <v>53360</v>
      </c>
      <c r="CY72" s="73">
        <f>SUM(CY73:CY75)</f>
        <v>78873.41</v>
      </c>
      <c r="CZ72" s="73">
        <f t="shared" ref="CZ72:DC72" si="1314">SUM(CZ73:CZ75)</f>
        <v>78652.27</v>
      </c>
      <c r="DA72" s="73">
        <f t="shared" ref="DA72" si="1315">SUM(DA73:DA75)</f>
        <v>1834</v>
      </c>
      <c r="DB72" s="73">
        <f t="shared" si="1314"/>
        <v>1834</v>
      </c>
      <c r="DC72" s="73">
        <f t="shared" si="1314"/>
        <v>871.5</v>
      </c>
      <c r="DD72" s="73">
        <f t="shared" ref="DD72:DM72" si="1316">SUM(DD73:DD75)</f>
        <v>3896</v>
      </c>
      <c r="DE72" s="73">
        <f t="shared" ref="DE72:DI72" si="1317">SUM(DE73:DE75)</f>
        <v>3896</v>
      </c>
      <c r="DF72" s="73">
        <f t="shared" si="1317"/>
        <v>968.14</v>
      </c>
      <c r="DG72" s="73">
        <f t="shared" ref="DG72" si="1318">SUM(DG73:DG75)</f>
        <v>780</v>
      </c>
      <c r="DH72" s="73">
        <f t="shared" si="1317"/>
        <v>780</v>
      </c>
      <c r="DI72" s="73">
        <f t="shared" si="1317"/>
        <v>795.36</v>
      </c>
      <c r="DJ72" s="73">
        <f t="shared" si="1316"/>
        <v>720</v>
      </c>
      <c r="DK72" s="73">
        <f t="shared" si="1316"/>
        <v>720</v>
      </c>
      <c r="DL72" s="73">
        <f t="shared" si="1316"/>
        <v>915.72</v>
      </c>
      <c r="DM72" s="73">
        <f t="shared" si="1316"/>
        <v>858</v>
      </c>
      <c r="DN72" s="73">
        <f t="shared" ref="DN72:DO72" si="1319">SUM(DN73:DN75)</f>
        <v>0</v>
      </c>
      <c r="DO72" s="73">
        <f t="shared" si="1319"/>
        <v>0</v>
      </c>
      <c r="DP72" s="73">
        <f>SUM(DP73:DP75)</f>
        <v>454.06</v>
      </c>
      <c r="DQ72" s="73">
        <f>SUM(DQ73:DQ75)</f>
        <v>454.06</v>
      </c>
      <c r="DR72" s="73">
        <f t="shared" ref="DR72:IM72" si="1320">SUM(DR73:DR75)</f>
        <v>249.03</v>
      </c>
      <c r="DS72" s="73">
        <f t="shared" ref="DS72" si="1321">SUM(DS73:DS75)</f>
        <v>245</v>
      </c>
      <c r="DT72" s="73">
        <f t="shared" si="1320"/>
        <v>1945</v>
      </c>
      <c r="DU72" s="73">
        <f t="shared" si="1320"/>
        <v>2034.87</v>
      </c>
      <c r="DV72" s="73">
        <f t="shared" ref="DV72" si="1322">SUM(DV73:DV75)</f>
        <v>189.48</v>
      </c>
      <c r="DW72" s="73">
        <f t="shared" si="1320"/>
        <v>189.48</v>
      </c>
      <c r="DX72" s="73">
        <f t="shared" si="1320"/>
        <v>145.6</v>
      </c>
      <c r="DY72" s="73">
        <f t="shared" ref="DY72" si="1323">SUM(DY73:DY75)</f>
        <v>131</v>
      </c>
      <c r="DZ72" s="73">
        <f t="shared" si="1320"/>
        <v>131</v>
      </c>
      <c r="EA72" s="73">
        <f>SUM(EA73:EA75)</f>
        <v>79.400000000000006</v>
      </c>
      <c r="EB72" s="73">
        <f t="shared" ref="EB72" si="1324">SUM(EB73:EB75)</f>
        <v>140</v>
      </c>
      <c r="EC72" s="73">
        <f t="shared" ref="EC72:EH72" si="1325">SUM(EC73:EC75)</f>
        <v>140</v>
      </c>
      <c r="ED72" s="73">
        <f>SUM(ED73:ED75)</f>
        <v>57.23</v>
      </c>
      <c r="EE72" s="73">
        <f t="shared" ref="EE72:EF72" si="1326">SUM(EE73:EE75)</f>
        <v>155.77000000000001</v>
      </c>
      <c r="EF72" s="73">
        <f t="shared" si="1326"/>
        <v>155.77000000000001</v>
      </c>
      <c r="EG72" s="73">
        <f t="shared" si="1325"/>
        <v>59.78</v>
      </c>
      <c r="EH72" s="73">
        <f t="shared" si="1325"/>
        <v>135</v>
      </c>
      <c r="EI72" s="73">
        <f t="shared" ref="EI72:ER72" si="1327">SUM(EI73:EI75)</f>
        <v>135</v>
      </c>
      <c r="EJ72" s="73">
        <f t="shared" si="1327"/>
        <v>54.36</v>
      </c>
      <c r="EK72" s="73">
        <f t="shared" ref="EK72" si="1328">SUM(EK73:EK75)</f>
        <v>59</v>
      </c>
      <c r="EL72" s="73">
        <f t="shared" si="1327"/>
        <v>504</v>
      </c>
      <c r="EM72" s="73">
        <f t="shared" si="1327"/>
        <v>622.66</v>
      </c>
      <c r="EN72" s="73">
        <f t="shared" ref="EN72" si="1329">SUM(EN73:EN75)</f>
        <v>500</v>
      </c>
      <c r="EO72" s="73">
        <f t="shared" si="1327"/>
        <v>1200</v>
      </c>
      <c r="EP72" s="73">
        <f t="shared" si="1327"/>
        <v>1127.68</v>
      </c>
      <c r="EQ72" s="73">
        <f t="shared" si="1327"/>
        <v>1038.8</v>
      </c>
      <c r="ER72" s="73">
        <f t="shared" si="1327"/>
        <v>1038.8</v>
      </c>
      <c r="ES72" s="73">
        <f t="shared" ref="ES72:FC72" si="1330">SUM(ES73:ES75)</f>
        <v>13416.38</v>
      </c>
      <c r="ET72" s="73">
        <f t="shared" ref="ET72:EV72" si="1331">SUM(ET73:ET75)</f>
        <v>240</v>
      </c>
      <c r="EU72" s="73">
        <f t="shared" si="1331"/>
        <v>240</v>
      </c>
      <c r="EV72" s="73">
        <f t="shared" si="1331"/>
        <v>244.34</v>
      </c>
      <c r="EW72" s="73">
        <f t="shared" si="1330"/>
        <v>720</v>
      </c>
      <c r="EX72" s="73">
        <f t="shared" si="1330"/>
        <v>720</v>
      </c>
      <c r="EY72" s="73">
        <f t="shared" si="1330"/>
        <v>2628.42</v>
      </c>
      <c r="EZ72" s="73">
        <f t="shared" si="1330"/>
        <v>396</v>
      </c>
      <c r="FA72" s="73">
        <f t="shared" ref="FA72:FB72" si="1332">SUM(FA73:FA75)</f>
        <v>0</v>
      </c>
      <c r="FB72" s="73">
        <f t="shared" si="1332"/>
        <v>0</v>
      </c>
      <c r="FC72" s="73">
        <f t="shared" si="1330"/>
        <v>7350.97</v>
      </c>
      <c r="FD72" s="73">
        <f t="shared" si="1320"/>
        <v>7350.97</v>
      </c>
      <c r="FE72" s="73">
        <f t="shared" si="1320"/>
        <v>3673.59</v>
      </c>
      <c r="FF72" s="73">
        <f t="shared" ref="FF72" si="1333">SUM(FF73:FF75)</f>
        <v>4745</v>
      </c>
      <c r="FG72" s="73">
        <f t="shared" si="1320"/>
        <v>4745</v>
      </c>
      <c r="FH72" s="73">
        <f t="shared" si="1320"/>
        <v>2515.0300000000002</v>
      </c>
      <c r="FI72" s="73">
        <f t="shared" ref="FI72" si="1334">SUM(FI73:FI75)</f>
        <v>3796.45</v>
      </c>
      <c r="FJ72" s="73">
        <f t="shared" si="1320"/>
        <v>3796.45</v>
      </c>
      <c r="FK72" s="73">
        <f t="shared" si="1320"/>
        <v>1867.23</v>
      </c>
      <c r="FL72" s="73">
        <f t="shared" ref="FL72:FM72" si="1335">SUM(FL73:FL75)</f>
        <v>2830</v>
      </c>
      <c r="FM72" s="73">
        <f t="shared" si="1335"/>
        <v>2830</v>
      </c>
      <c r="FN72" s="73">
        <f>SUM(FN73:FN75)</f>
        <v>794.09</v>
      </c>
      <c r="FO72" s="73">
        <f>SUM(FO73:FO75)</f>
        <v>1338</v>
      </c>
      <c r="FP72" s="73">
        <f>SUM(FP73:FP75)</f>
        <v>1338</v>
      </c>
      <c r="FQ72" s="73">
        <f>SUM(FQ73:FQ75)</f>
        <v>650.29999999999995</v>
      </c>
      <c r="FR72" s="73">
        <f t="shared" ref="FR72:FS72" si="1336">SUM(FR73:FR75)</f>
        <v>1967.51</v>
      </c>
      <c r="FS72" s="73">
        <f t="shared" si="1336"/>
        <v>1967.51</v>
      </c>
      <c r="FT72" s="73">
        <f t="shared" ref="FT72:FU72" si="1337">SUM(FT73:FT75)</f>
        <v>680.8</v>
      </c>
      <c r="FU72" s="73">
        <f t="shared" si="1337"/>
        <v>1181</v>
      </c>
      <c r="FV72" s="73">
        <f t="shared" ref="FV72:GE72" si="1338">SUM(FV73:FV75)</f>
        <v>1181</v>
      </c>
      <c r="FW72" s="73">
        <f t="shared" si="1338"/>
        <v>543.6</v>
      </c>
      <c r="FX72" s="73">
        <f t="shared" ref="FX72" si="1339">SUM(FX73:FX75)</f>
        <v>1040</v>
      </c>
      <c r="FY72" s="73">
        <f t="shared" si="1338"/>
        <v>1040</v>
      </c>
      <c r="FZ72" s="73">
        <f t="shared" si="1338"/>
        <v>1697.85</v>
      </c>
      <c r="GA72" s="73">
        <f t="shared" ref="GA72" si="1340">SUM(GA73:GA75)</f>
        <v>3017</v>
      </c>
      <c r="GB72" s="73">
        <f t="shared" si="1338"/>
        <v>3017</v>
      </c>
      <c r="GC72" s="73">
        <f t="shared" si="1338"/>
        <v>1582.59</v>
      </c>
      <c r="GD72" s="73">
        <f t="shared" si="1338"/>
        <v>3677.6</v>
      </c>
      <c r="GE72" s="73">
        <f t="shared" si="1338"/>
        <v>3677.6</v>
      </c>
      <c r="GF72" s="73">
        <f t="shared" ref="GF72:GP72" si="1341">SUM(GF73:GF75)</f>
        <v>1041.98</v>
      </c>
      <c r="GG72" s="73">
        <f t="shared" ref="GG72" si="1342">SUM(GG73:GG75)</f>
        <v>2540</v>
      </c>
      <c r="GH72" s="73">
        <f t="shared" ref="GH72:GI72" si="1343">SUM(GH73:GH75)</f>
        <v>2540</v>
      </c>
      <c r="GI72" s="73">
        <f t="shared" si="1343"/>
        <v>549.09</v>
      </c>
      <c r="GJ72" s="73">
        <f t="shared" si="1341"/>
        <v>1340</v>
      </c>
      <c r="GK72" s="73">
        <f t="shared" si="1341"/>
        <v>1340</v>
      </c>
      <c r="GL72" s="73">
        <f t="shared" si="1341"/>
        <v>2114.12</v>
      </c>
      <c r="GM72" s="73">
        <f t="shared" si="1341"/>
        <v>1028</v>
      </c>
      <c r="GN72" s="73">
        <f t="shared" ref="GN72:GO72" si="1344">SUM(GN73:GN75)</f>
        <v>0</v>
      </c>
      <c r="GO72" s="73">
        <f t="shared" si="1344"/>
        <v>0</v>
      </c>
      <c r="GP72" s="73">
        <f t="shared" si="1341"/>
        <v>12575.18</v>
      </c>
      <c r="GQ72" s="73">
        <f t="shared" si="1320"/>
        <v>12575.18</v>
      </c>
      <c r="GR72" s="73">
        <f t="shared" si="1320"/>
        <v>6033.91</v>
      </c>
      <c r="GS72" s="73">
        <f t="shared" ref="GS72" si="1345">SUM(GS73:GS75)</f>
        <v>8778</v>
      </c>
      <c r="GT72" s="73">
        <f t="shared" si="1320"/>
        <v>8778</v>
      </c>
      <c r="GU72" s="73">
        <f t="shared" si="1320"/>
        <v>6307.09</v>
      </c>
      <c r="GV72" s="73">
        <f t="shared" ref="GV72" si="1346">SUM(GV73:GV75)</f>
        <v>6574.8</v>
      </c>
      <c r="GW72" s="73">
        <f t="shared" si="1320"/>
        <v>6574.8</v>
      </c>
      <c r="GX72" s="73">
        <f t="shared" si="1320"/>
        <v>4195.3900000000003</v>
      </c>
      <c r="GY72" s="73">
        <f t="shared" ref="GY72" si="1347">SUM(GY73:GY75)</f>
        <v>5010</v>
      </c>
      <c r="GZ72" s="73">
        <f t="shared" si="1320"/>
        <v>4000</v>
      </c>
      <c r="HA72" s="73">
        <f>SUM(HA73:HA75)</f>
        <v>1977.53</v>
      </c>
      <c r="HB72" s="73">
        <f t="shared" ref="HB72" si="1348">SUM(HB73:HB75)</f>
        <v>6740</v>
      </c>
      <c r="HC72" s="73">
        <f t="shared" ref="HC72:HH72" si="1349">SUM(HC73:HC75)</f>
        <v>6740</v>
      </c>
      <c r="HD72" s="73">
        <f>SUM(HD73:HD75)</f>
        <v>9884.06</v>
      </c>
      <c r="HE72" s="73">
        <f t="shared" ref="HE72:HF72" si="1350">SUM(HE73:HE75)</f>
        <v>8193.99</v>
      </c>
      <c r="HF72" s="73">
        <f t="shared" si="1350"/>
        <v>8193.99</v>
      </c>
      <c r="HG72" s="73">
        <f t="shared" si="1349"/>
        <v>6107.96</v>
      </c>
      <c r="HH72" s="73">
        <f t="shared" si="1349"/>
        <v>6140</v>
      </c>
      <c r="HI72" s="73">
        <f t="shared" ref="HI72:HR72" si="1351">SUM(HI73:HI75)</f>
        <v>6140</v>
      </c>
      <c r="HJ72" s="73">
        <f t="shared" si="1351"/>
        <v>44059.41</v>
      </c>
      <c r="HK72" s="73">
        <f t="shared" ref="HK72" si="1352">SUM(HK73:HK75)</f>
        <v>28150</v>
      </c>
      <c r="HL72" s="73">
        <f t="shared" si="1351"/>
        <v>32150</v>
      </c>
      <c r="HM72" s="73">
        <f t="shared" si="1351"/>
        <v>2540.71</v>
      </c>
      <c r="HN72" s="73">
        <f t="shared" ref="HN72" si="1353">SUM(HN73:HN75)</f>
        <v>38557</v>
      </c>
      <c r="HO72" s="73">
        <f t="shared" si="1351"/>
        <v>30357</v>
      </c>
      <c r="HP72" s="73">
        <f t="shared" si="1351"/>
        <v>10370.69</v>
      </c>
      <c r="HQ72" s="73">
        <f t="shared" si="1351"/>
        <v>27592.5</v>
      </c>
      <c r="HR72" s="73">
        <f t="shared" si="1351"/>
        <v>44500</v>
      </c>
      <c r="HS72" s="73">
        <f t="shared" ref="HS72:IC72" si="1354">SUM(HS73:HS75)</f>
        <v>21669.81</v>
      </c>
      <c r="HT72" s="73">
        <f t="shared" ref="HT72" si="1355">SUM(HT73:HT75)</f>
        <v>16922</v>
      </c>
      <c r="HU72" s="73">
        <f t="shared" ref="HU72:HV72" si="1356">SUM(HU73:HU75)</f>
        <v>23140</v>
      </c>
      <c r="HV72" s="73">
        <f t="shared" si="1356"/>
        <v>28138.05</v>
      </c>
      <c r="HW72" s="73">
        <f t="shared" si="1354"/>
        <v>28792</v>
      </c>
      <c r="HX72" s="73">
        <f t="shared" si="1354"/>
        <v>28792</v>
      </c>
      <c r="HY72" s="73">
        <f t="shared" si="1354"/>
        <v>17016.22</v>
      </c>
      <c r="HZ72" s="73">
        <f t="shared" si="1354"/>
        <v>24384</v>
      </c>
      <c r="IA72" s="73">
        <f t="shared" ref="IA72:IB72" si="1357">SUM(IA73:IA75)</f>
        <v>0</v>
      </c>
      <c r="IB72" s="73">
        <f t="shared" si="1357"/>
        <v>0</v>
      </c>
      <c r="IC72" s="73">
        <f t="shared" si="1354"/>
        <v>0</v>
      </c>
      <c r="ID72" s="73">
        <f t="shared" si="1320"/>
        <v>0</v>
      </c>
      <c r="IE72" s="73">
        <f t="shared" si="1320"/>
        <v>0</v>
      </c>
      <c r="IF72" s="73">
        <f t="shared" ref="IF72" si="1358">SUM(IF73:IF75)</f>
        <v>0</v>
      </c>
      <c r="IG72" s="73">
        <f t="shared" si="1320"/>
        <v>3500</v>
      </c>
      <c r="IH72" s="73">
        <f t="shared" si="1320"/>
        <v>5158.3999999999996</v>
      </c>
      <c r="II72" s="73">
        <f t="shared" ref="II72" si="1359">SUM(II73:II75)</f>
        <v>5448.96</v>
      </c>
      <c r="IJ72" s="73">
        <f t="shared" si="1320"/>
        <v>5448.96</v>
      </c>
      <c r="IK72" s="73">
        <f t="shared" si="1320"/>
        <v>3075.37</v>
      </c>
      <c r="IL72" s="73">
        <f t="shared" ref="IL72" si="1360">SUM(IL73:IL75)</f>
        <v>21956</v>
      </c>
      <c r="IM72" s="73">
        <f t="shared" si="1320"/>
        <v>5346</v>
      </c>
      <c r="IN72" s="73">
        <f>SUM(IN73:IN75)</f>
        <v>1577.61</v>
      </c>
      <c r="IO72" s="73">
        <f t="shared" ref="IO72" si="1361">SUM(IO73:IO75)</f>
        <v>19250</v>
      </c>
      <c r="IP72" s="73">
        <f t="shared" ref="IP72:IU72" si="1362">SUM(IP73:IP75)</f>
        <v>3850</v>
      </c>
      <c r="IQ72" s="73">
        <f>SUM(IQ73:IQ75)</f>
        <v>3109.14</v>
      </c>
      <c r="IR72" s="73">
        <f t="shared" ref="IR72:IS72" si="1363">SUM(IR73:IR75)</f>
        <v>16229.5</v>
      </c>
      <c r="IS72" s="73">
        <f t="shared" si="1363"/>
        <v>16229.5</v>
      </c>
      <c r="IT72" s="73">
        <f t="shared" si="1362"/>
        <v>2404.3200000000002</v>
      </c>
      <c r="IU72" s="73">
        <f t="shared" si="1362"/>
        <v>2309</v>
      </c>
      <c r="IV72" s="73">
        <f t="shared" ref="IV72:JX72" si="1364">SUM(IV73:IV75)</f>
        <v>2309</v>
      </c>
      <c r="IW72" s="73">
        <f t="shared" si="1364"/>
        <v>10547.779999999999</v>
      </c>
      <c r="IX72" s="73">
        <f t="shared" ref="IX72" si="1365">SUM(IX73:IX75)</f>
        <v>19300</v>
      </c>
      <c r="IY72" s="73">
        <f t="shared" si="1364"/>
        <v>19300</v>
      </c>
      <c r="IZ72" s="73">
        <f t="shared" si="1364"/>
        <v>1564.77</v>
      </c>
      <c r="JA72" s="73">
        <f t="shared" ref="JA72" si="1366">SUM(JA73:JA75)</f>
        <v>0</v>
      </c>
      <c r="JB72" s="73">
        <f t="shared" si="1364"/>
        <v>0</v>
      </c>
      <c r="JC72" s="73">
        <f t="shared" si="1364"/>
        <v>0</v>
      </c>
      <c r="JD72" s="73">
        <f t="shared" ref="JD72:JK72" si="1367">SUM(JD73:JD75)</f>
        <v>0</v>
      </c>
      <c r="JE72" s="73">
        <f t="shared" ref="JE72" si="1368">SUM(JE73:JE75)</f>
        <v>0</v>
      </c>
      <c r="JF72" s="73">
        <f t="shared" si="1367"/>
        <v>0</v>
      </c>
      <c r="JG72" s="73">
        <f t="shared" ref="JG72:JI72" si="1369">SUM(JG73:JG75)</f>
        <v>0</v>
      </c>
      <c r="JH72" s="73">
        <f t="shared" si="1369"/>
        <v>0</v>
      </c>
      <c r="JI72" s="73">
        <f t="shared" si="1369"/>
        <v>0</v>
      </c>
      <c r="JJ72" s="73">
        <f t="shared" si="1367"/>
        <v>0</v>
      </c>
      <c r="JK72" s="73">
        <f t="shared" si="1367"/>
        <v>0</v>
      </c>
      <c r="JL72" s="73">
        <f t="shared" ref="JL72:JO72" si="1370">SUM(JL73:JL75)</f>
        <v>0</v>
      </c>
      <c r="JM72" s="12">
        <f t="shared" ref="JM72:JN72" si="1371">SUM(JM73:JM75)</f>
        <v>0</v>
      </c>
      <c r="JN72" s="12">
        <f t="shared" si="1371"/>
        <v>0</v>
      </c>
      <c r="JO72" s="12">
        <f t="shared" si="1370"/>
        <v>0</v>
      </c>
      <c r="JP72" s="12">
        <f t="shared" si="1364"/>
        <v>161119.44</v>
      </c>
      <c r="JQ72" s="12">
        <f t="shared" ref="JQ72" si="1372">SUM(JQ73:JQ75)</f>
        <v>161119.44</v>
      </c>
      <c r="JR72" s="12">
        <f t="shared" si="1364"/>
        <v>139772.12</v>
      </c>
      <c r="JS72" s="12">
        <f t="shared" si="1364"/>
        <v>122498</v>
      </c>
      <c r="JT72" s="12">
        <f t="shared" ref="JT72" si="1373">SUM(JT73:JT75)</f>
        <v>130698</v>
      </c>
      <c r="JU72" s="12">
        <f t="shared" si="1364"/>
        <v>85672.47</v>
      </c>
      <c r="JV72" s="12">
        <f t="shared" si="1364"/>
        <v>106216.94</v>
      </c>
      <c r="JW72" s="12">
        <f t="shared" ref="JW72" si="1374">SUM(JW73:JW75)</f>
        <v>102478.74</v>
      </c>
      <c r="JX72" s="12">
        <f t="shared" si="1364"/>
        <v>93146.65</v>
      </c>
      <c r="JY72" s="12">
        <f t="shared" ref="JY72:JZ72" si="1375">SUM(JY73:JY75)</f>
        <v>99797</v>
      </c>
      <c r="JZ72" s="12">
        <f t="shared" si="1375"/>
        <v>90462.51</v>
      </c>
      <c r="KA72" s="12">
        <f t="shared" ref="KA72:KI72" si="1376">SUM(KA73:KA75)</f>
        <v>77989.239999999991</v>
      </c>
      <c r="KB72" s="12">
        <f t="shared" si="1376"/>
        <v>87770</v>
      </c>
      <c r="KC72" s="12">
        <f t="shared" ref="KC72" si="1377">SUM(KC73:KC75)</f>
        <v>79516.59</v>
      </c>
      <c r="KD72" s="12">
        <f t="shared" si="1376"/>
        <v>81126.37</v>
      </c>
      <c r="KE72" s="12">
        <f t="shared" ref="KE72:KH72" si="1378">SUM(KE73:KE75)</f>
        <v>90000.010000000009</v>
      </c>
      <c r="KF72" s="12">
        <f t="shared" ref="KF72" si="1379">SUM(KF73:KF75)</f>
        <v>97446.19</v>
      </c>
      <c r="KG72" s="12">
        <f t="shared" si="1378"/>
        <v>76061.600000000006</v>
      </c>
      <c r="KH72" s="12">
        <f t="shared" si="1378"/>
        <v>81701</v>
      </c>
      <c r="KI72" s="12">
        <f t="shared" si="1376"/>
        <v>81742</v>
      </c>
      <c r="KJ72" s="12">
        <f t="shared" ref="KJ72:KL72" si="1380">SUM(KJ73:KJ75)</f>
        <v>123150.34999999999</v>
      </c>
      <c r="KK72" s="12">
        <f t="shared" ref="KK72" si="1381">SUM(KK73:KK75)</f>
        <v>106759</v>
      </c>
      <c r="KL72" s="12">
        <f t="shared" si="1380"/>
        <v>136717.41</v>
      </c>
      <c r="KM72" s="12">
        <f t="shared" ref="KM72:KO72" si="1382">SUM(KM73:KM75)</f>
        <v>87738.700000000012</v>
      </c>
      <c r="KN72" s="12">
        <f t="shared" ref="KN72" si="1383">SUM(KN73:KN75)</f>
        <v>49557</v>
      </c>
      <c r="KO72" s="12">
        <f t="shared" si="1382"/>
        <v>44057</v>
      </c>
      <c r="KP72" s="12">
        <f t="shared" ref="KP72" si="1384">SUM(KP73:KP75)</f>
        <v>16894.080000000002</v>
      </c>
      <c r="KQ72" s="12">
        <f t="shared" ref="KQ72" si="1385">SUM(KQ73:KQ75)</f>
        <v>51470.5</v>
      </c>
      <c r="KR72" s="12">
        <f t="shared" ref="KR72:KS72" si="1386">SUM(KR73:KR75)</f>
        <v>68378</v>
      </c>
      <c r="KS72" s="12">
        <f t="shared" si="1386"/>
        <v>42647.83</v>
      </c>
      <c r="KT72" s="12">
        <f t="shared" ref="KT72:KU72" si="1387">SUM(KT73:KT75)</f>
        <v>25982</v>
      </c>
      <c r="KU72" s="12">
        <f t="shared" si="1387"/>
        <v>32251.02</v>
      </c>
      <c r="KV72" s="12">
        <f t="shared" ref="KV72:KW72" si="1388">SUM(KV73:KV75)</f>
        <v>35330.619999999995</v>
      </c>
      <c r="KW72" s="12">
        <f t="shared" si="1388"/>
        <v>37040</v>
      </c>
      <c r="KX72" s="12">
        <f t="shared" ref="KX72:LB72" si="1389">SUM(KX73:KX75)</f>
        <v>37040</v>
      </c>
      <c r="KY72" s="12">
        <f t="shared" si="1389"/>
        <v>25994.82</v>
      </c>
      <c r="KZ72" s="12">
        <f t="shared" si="1389"/>
        <v>33832</v>
      </c>
      <c r="LA72" s="12">
        <f t="shared" si="1389"/>
        <v>0</v>
      </c>
      <c r="LB72" s="12">
        <f t="shared" si="1389"/>
        <v>0</v>
      </c>
    </row>
    <row r="73" spans="1:314" x14ac:dyDescent="0.25">
      <c r="A73" s="5">
        <v>4201</v>
      </c>
      <c r="B73" s="9" t="s">
        <v>38</v>
      </c>
      <c r="C73" s="13">
        <v>2270.3000000000002</v>
      </c>
      <c r="D73" s="13">
        <v>2270.3000000000002</v>
      </c>
      <c r="E73" s="13">
        <v>1245.4100000000001</v>
      </c>
      <c r="F73" s="13">
        <v>2200</v>
      </c>
      <c r="G73" s="13">
        <v>2200</v>
      </c>
      <c r="H73" s="13">
        <v>1933.79</v>
      </c>
      <c r="I73" s="13">
        <v>1705.33</v>
      </c>
      <c r="J73" s="13">
        <v>1705.33</v>
      </c>
      <c r="K73" s="13">
        <v>1310.6300000000001</v>
      </c>
      <c r="L73" s="13">
        <v>1567</v>
      </c>
      <c r="M73" s="13">
        <v>1567</v>
      </c>
      <c r="N73" s="13">
        <v>714.69</v>
      </c>
      <c r="O73" s="13">
        <v>573</v>
      </c>
      <c r="P73" s="13">
        <v>573</v>
      </c>
      <c r="Q73" s="13">
        <v>515.07000000000005</v>
      </c>
      <c r="R73" s="13">
        <v>1074.04</v>
      </c>
      <c r="S73" s="13">
        <v>1074.04</v>
      </c>
      <c r="T73" s="13">
        <v>538.02</v>
      </c>
      <c r="U73" s="13">
        <v>473</v>
      </c>
      <c r="V73" s="13">
        <v>473</v>
      </c>
      <c r="W73" s="13">
        <v>489.24</v>
      </c>
      <c r="X73" s="13">
        <v>500</v>
      </c>
      <c r="Y73" s="13">
        <v>500</v>
      </c>
      <c r="Z73" s="13">
        <v>509.45</v>
      </c>
      <c r="AA73" s="13">
        <v>690</v>
      </c>
      <c r="AB73" s="13">
        <v>2690</v>
      </c>
      <c r="AC73" s="13">
        <v>717.37</v>
      </c>
      <c r="AD73" s="13">
        <v>1097</v>
      </c>
      <c r="AE73" s="13">
        <v>1097</v>
      </c>
      <c r="AF73" s="13">
        <v>645.45000000000005</v>
      </c>
      <c r="AG73" s="13">
        <v>540</v>
      </c>
      <c r="AH73" s="13">
        <v>540</v>
      </c>
      <c r="AI73" s="13">
        <v>550.41</v>
      </c>
      <c r="AJ73" s="13">
        <v>480</v>
      </c>
      <c r="AK73" s="64">
        <v>480</v>
      </c>
      <c r="AL73" s="62">
        <v>632.28</v>
      </c>
      <c r="AM73" s="13">
        <v>594</v>
      </c>
      <c r="AN73" s="13"/>
      <c r="AO73" s="13"/>
      <c r="AP73" s="13">
        <v>17254.27</v>
      </c>
      <c r="AQ73" s="13">
        <v>17254.27</v>
      </c>
      <c r="AR73" s="13">
        <v>9465.11</v>
      </c>
      <c r="AS73" s="13">
        <v>10270</v>
      </c>
      <c r="AT73" s="13">
        <v>10270</v>
      </c>
      <c r="AU73" s="13">
        <v>9024.26</v>
      </c>
      <c r="AV73" s="13">
        <v>7958.22</v>
      </c>
      <c r="AW73" s="13">
        <v>7958.22</v>
      </c>
      <c r="AX73" s="13">
        <v>6116.04</v>
      </c>
      <c r="AY73" s="13">
        <v>5882</v>
      </c>
      <c r="AZ73" s="13">
        <v>5882</v>
      </c>
      <c r="BA73" s="13">
        <v>3335.22</v>
      </c>
      <c r="BB73" s="13">
        <v>2672</v>
      </c>
      <c r="BC73" s="13">
        <v>2672</v>
      </c>
      <c r="BD73" s="13">
        <v>2403.66</v>
      </c>
      <c r="BE73" s="13">
        <v>3509.44</v>
      </c>
      <c r="BF73" s="13">
        <v>3509.44</v>
      </c>
      <c r="BG73" s="13">
        <v>2510.7600000000002</v>
      </c>
      <c r="BH73" s="13">
        <v>2208</v>
      </c>
      <c r="BI73" s="13">
        <v>2208</v>
      </c>
      <c r="BJ73" s="13">
        <v>2283.12</v>
      </c>
      <c r="BK73" s="13">
        <v>2350</v>
      </c>
      <c r="BL73" s="13">
        <v>2350</v>
      </c>
      <c r="BM73" s="13">
        <v>2150.9899999999998</v>
      </c>
      <c r="BN73" s="13">
        <v>2459</v>
      </c>
      <c r="BO73" s="13">
        <v>2459</v>
      </c>
      <c r="BP73" s="13">
        <v>2224.25</v>
      </c>
      <c r="BQ73" s="13">
        <v>2268.6</v>
      </c>
      <c r="BR73" s="13">
        <v>2268.6</v>
      </c>
      <c r="BS73" s="13">
        <v>2452.65</v>
      </c>
      <c r="BT73" s="13">
        <v>2460</v>
      </c>
      <c r="BU73" s="13">
        <v>2460</v>
      </c>
      <c r="BV73" s="13">
        <v>2502.35</v>
      </c>
      <c r="BW73" s="13">
        <v>2280</v>
      </c>
      <c r="BX73" s="13">
        <v>2280</v>
      </c>
      <c r="BY73" s="62">
        <v>2688.06</v>
      </c>
      <c r="BZ73" s="13">
        <v>2772</v>
      </c>
      <c r="CA73" s="13"/>
      <c r="CB73" s="13"/>
      <c r="CC73" s="13">
        <v>13984.63</v>
      </c>
      <c r="CD73" s="13">
        <v>13984.63</v>
      </c>
      <c r="CE73" s="13">
        <v>8159.16</v>
      </c>
      <c r="CF73" s="13">
        <v>6260</v>
      </c>
      <c r="CG73" s="13">
        <v>6260</v>
      </c>
      <c r="CH73" s="13">
        <v>5682.37</v>
      </c>
      <c r="CI73" s="13">
        <v>4543.7</v>
      </c>
      <c r="CJ73" s="13">
        <v>4543.7</v>
      </c>
      <c r="CK73" s="13">
        <v>4174.59</v>
      </c>
      <c r="CL73" s="13">
        <v>4311</v>
      </c>
      <c r="CM73" s="13">
        <v>4311</v>
      </c>
      <c r="CN73" s="13">
        <v>3115.19</v>
      </c>
      <c r="CO73" s="13">
        <v>2457</v>
      </c>
      <c r="CP73" s="13">
        <v>2457</v>
      </c>
      <c r="CQ73" s="13">
        <v>2760.32</v>
      </c>
      <c r="CR73" s="13">
        <v>3512.46</v>
      </c>
      <c r="CS73" s="13">
        <v>3512.46</v>
      </c>
      <c r="CT73" s="13">
        <v>956.48</v>
      </c>
      <c r="CU73" s="13">
        <v>1719</v>
      </c>
      <c r="CV73" s="13">
        <v>1760</v>
      </c>
      <c r="CW73" s="13">
        <v>2626.56</v>
      </c>
      <c r="CX73" s="13">
        <v>1600</v>
      </c>
      <c r="CY73" s="13">
        <v>1600</v>
      </c>
      <c r="CZ73" s="13">
        <v>1438.86</v>
      </c>
      <c r="DA73" s="13">
        <v>1834</v>
      </c>
      <c r="DB73" s="13">
        <v>1834</v>
      </c>
      <c r="DC73" s="13">
        <v>871.5</v>
      </c>
      <c r="DD73" s="13">
        <v>896</v>
      </c>
      <c r="DE73" s="13">
        <v>896</v>
      </c>
      <c r="DF73" s="13">
        <v>968.14</v>
      </c>
      <c r="DG73" s="13">
        <v>780</v>
      </c>
      <c r="DH73" s="13">
        <v>780</v>
      </c>
      <c r="DI73" s="13">
        <v>795.36</v>
      </c>
      <c r="DJ73" s="13">
        <v>720</v>
      </c>
      <c r="DK73" s="13">
        <v>720</v>
      </c>
      <c r="DL73" s="62">
        <v>915.72</v>
      </c>
      <c r="DM73" s="13">
        <v>858</v>
      </c>
      <c r="DN73" s="13"/>
      <c r="DO73" s="13"/>
      <c r="DP73" s="13">
        <v>454.06</v>
      </c>
      <c r="DQ73" s="13">
        <v>454.06</v>
      </c>
      <c r="DR73" s="13">
        <v>249.03</v>
      </c>
      <c r="DS73" s="13">
        <v>245</v>
      </c>
      <c r="DT73" s="13">
        <v>1945</v>
      </c>
      <c r="DU73" s="13">
        <v>2034.87</v>
      </c>
      <c r="DV73" s="13">
        <v>189.48</v>
      </c>
      <c r="DW73" s="13">
        <v>189.48</v>
      </c>
      <c r="DX73" s="13">
        <v>145.6</v>
      </c>
      <c r="DY73" s="13">
        <v>131</v>
      </c>
      <c r="DZ73" s="13">
        <v>131</v>
      </c>
      <c r="EA73" s="13">
        <v>79.400000000000006</v>
      </c>
      <c r="EB73" s="13">
        <v>140</v>
      </c>
      <c r="EC73" s="13">
        <v>140</v>
      </c>
      <c r="ED73" s="13">
        <v>57.23</v>
      </c>
      <c r="EE73" s="13">
        <v>155.77000000000001</v>
      </c>
      <c r="EF73" s="13">
        <v>155.77000000000001</v>
      </c>
      <c r="EG73" s="13">
        <v>59.78</v>
      </c>
      <c r="EH73" s="13">
        <v>135</v>
      </c>
      <c r="EI73" s="13">
        <v>135</v>
      </c>
      <c r="EJ73" s="13">
        <v>54.36</v>
      </c>
      <c r="EK73" s="13">
        <v>55</v>
      </c>
      <c r="EL73" s="13">
        <v>500</v>
      </c>
      <c r="EM73" s="13">
        <v>622.66</v>
      </c>
      <c r="EN73" s="13">
        <v>500</v>
      </c>
      <c r="EO73" s="13">
        <v>1200</v>
      </c>
      <c r="EP73" s="13">
        <v>1127.68</v>
      </c>
      <c r="EQ73" s="13">
        <v>238.8</v>
      </c>
      <c r="ER73" s="13">
        <v>238.8</v>
      </c>
      <c r="ES73" s="13">
        <v>13416.38</v>
      </c>
      <c r="ET73" s="13">
        <v>240</v>
      </c>
      <c r="EU73" s="13">
        <v>240</v>
      </c>
      <c r="EV73" s="13">
        <v>244.34</v>
      </c>
      <c r="EW73" s="13">
        <v>720</v>
      </c>
      <c r="EX73" s="13">
        <v>720</v>
      </c>
      <c r="EY73" s="62">
        <v>244.54</v>
      </c>
      <c r="EZ73" s="13">
        <v>396</v>
      </c>
      <c r="FA73" s="13"/>
      <c r="FB73" s="13"/>
      <c r="FC73" s="13">
        <v>7350.97</v>
      </c>
      <c r="FD73" s="13">
        <v>7350.97</v>
      </c>
      <c r="FE73" s="13">
        <v>3673.59</v>
      </c>
      <c r="FF73" s="13">
        <v>4745</v>
      </c>
      <c r="FG73" s="13">
        <v>4745</v>
      </c>
      <c r="FH73" s="13">
        <v>2515.0300000000002</v>
      </c>
      <c r="FI73" s="13">
        <v>3796.45</v>
      </c>
      <c r="FJ73" s="13">
        <v>3796.45</v>
      </c>
      <c r="FK73" s="13">
        <v>1867.23</v>
      </c>
      <c r="FL73" s="13">
        <v>2830</v>
      </c>
      <c r="FM73" s="13">
        <v>2830</v>
      </c>
      <c r="FN73" s="13">
        <v>794.09</v>
      </c>
      <c r="FO73" s="13">
        <v>1338</v>
      </c>
      <c r="FP73" s="13">
        <v>1338</v>
      </c>
      <c r="FQ73" s="13">
        <v>650.29999999999995</v>
      </c>
      <c r="FR73" s="13">
        <v>1967.51</v>
      </c>
      <c r="FS73" s="13">
        <v>1967.51</v>
      </c>
      <c r="FT73" s="13">
        <v>680.8</v>
      </c>
      <c r="FU73" s="13">
        <v>1181</v>
      </c>
      <c r="FV73" s="13">
        <v>1181</v>
      </c>
      <c r="FW73" s="13">
        <v>543.6</v>
      </c>
      <c r="FX73" s="13">
        <v>1000</v>
      </c>
      <c r="FY73" s="13">
        <v>1000</v>
      </c>
      <c r="FZ73" s="13">
        <v>1697.85</v>
      </c>
      <c r="GA73" s="13">
        <v>3017</v>
      </c>
      <c r="GB73" s="13">
        <v>3017</v>
      </c>
      <c r="GC73" s="13">
        <v>1582.59</v>
      </c>
      <c r="GD73" s="13">
        <v>2077.6</v>
      </c>
      <c r="GE73" s="13">
        <v>2077.6</v>
      </c>
      <c r="GF73" s="13">
        <v>575.72</v>
      </c>
      <c r="GG73" s="13">
        <v>2240</v>
      </c>
      <c r="GH73" s="14">
        <v>2240</v>
      </c>
      <c r="GI73" s="13">
        <v>549.09</v>
      </c>
      <c r="GJ73" s="13">
        <v>1040</v>
      </c>
      <c r="GK73" s="13">
        <v>1040</v>
      </c>
      <c r="GL73" s="62">
        <v>589.12</v>
      </c>
      <c r="GM73" s="13">
        <v>1028</v>
      </c>
      <c r="GN73" s="13"/>
      <c r="GO73" s="13"/>
      <c r="GP73" s="13">
        <v>12575.18</v>
      </c>
      <c r="GQ73" s="13">
        <v>12575.18</v>
      </c>
      <c r="GR73" s="13">
        <v>6033.91</v>
      </c>
      <c r="GS73" s="13">
        <v>8778</v>
      </c>
      <c r="GT73" s="13">
        <v>8778</v>
      </c>
      <c r="GU73" s="13">
        <v>6307.09</v>
      </c>
      <c r="GV73" s="13">
        <v>6574.8</v>
      </c>
      <c r="GW73" s="13">
        <v>6574.8</v>
      </c>
      <c r="GX73" s="13">
        <v>4195.3900000000003</v>
      </c>
      <c r="GY73" s="13">
        <v>5010</v>
      </c>
      <c r="GZ73" s="13">
        <v>4000</v>
      </c>
      <c r="HA73" s="13">
        <v>1977.53</v>
      </c>
      <c r="HB73" s="13">
        <v>6740</v>
      </c>
      <c r="HC73" s="13">
        <v>6740</v>
      </c>
      <c r="HD73" s="13">
        <v>9884.06</v>
      </c>
      <c r="HE73" s="13">
        <v>8193.99</v>
      </c>
      <c r="HF73" s="13">
        <v>8193.99</v>
      </c>
      <c r="HG73" s="13">
        <v>6107.96</v>
      </c>
      <c r="HH73" s="13">
        <v>6140</v>
      </c>
      <c r="HI73" s="13">
        <v>6140</v>
      </c>
      <c r="HJ73" s="13">
        <v>5944.3</v>
      </c>
      <c r="HK73" s="13">
        <v>6600</v>
      </c>
      <c r="HL73" s="13">
        <v>6600</v>
      </c>
      <c r="HM73" s="13">
        <v>2175.71</v>
      </c>
      <c r="HN73" s="13">
        <v>10357</v>
      </c>
      <c r="HO73" s="13">
        <v>10357</v>
      </c>
      <c r="HP73" s="13">
        <v>7186.83</v>
      </c>
      <c r="HQ73" s="13">
        <v>8092.5</v>
      </c>
      <c r="HR73" s="13">
        <v>25000</v>
      </c>
      <c r="HS73" s="13">
        <v>13793.59</v>
      </c>
      <c r="HT73" s="13">
        <v>8140</v>
      </c>
      <c r="HU73" s="13">
        <v>8140</v>
      </c>
      <c r="HV73" s="13">
        <v>7748.61</v>
      </c>
      <c r="HW73" s="13">
        <v>8582</v>
      </c>
      <c r="HX73" s="13">
        <v>8582</v>
      </c>
      <c r="HY73" s="62">
        <v>2159.96</v>
      </c>
      <c r="HZ73" s="13">
        <v>8384</v>
      </c>
      <c r="IA73" s="13"/>
      <c r="IB73" s="13"/>
      <c r="IC73" s="13">
        <v>0</v>
      </c>
      <c r="ID73" s="13">
        <v>0</v>
      </c>
      <c r="IE73" s="13">
        <v>0</v>
      </c>
      <c r="IF73" s="13">
        <v>0</v>
      </c>
      <c r="IG73" s="13">
        <v>2900</v>
      </c>
      <c r="IH73" s="13">
        <v>3715.52</v>
      </c>
      <c r="II73" s="13">
        <v>5448.96</v>
      </c>
      <c r="IJ73" s="13">
        <v>5448.96</v>
      </c>
      <c r="IK73" s="13">
        <v>3075.37</v>
      </c>
      <c r="IL73" s="13">
        <v>5566</v>
      </c>
      <c r="IM73" s="13">
        <v>5346</v>
      </c>
      <c r="IN73" s="13">
        <v>1577.61</v>
      </c>
      <c r="IO73" s="13">
        <v>3850</v>
      </c>
      <c r="IP73" s="13">
        <v>3850</v>
      </c>
      <c r="IQ73" s="13">
        <v>3109.14</v>
      </c>
      <c r="IR73" s="13">
        <v>4050.9</v>
      </c>
      <c r="IS73" s="13">
        <v>4050.9</v>
      </c>
      <c r="IT73" s="13">
        <v>2404.3200000000002</v>
      </c>
      <c r="IU73" s="13">
        <v>2309</v>
      </c>
      <c r="IV73" s="13">
        <v>2309</v>
      </c>
      <c r="IW73" s="13">
        <v>2162.46</v>
      </c>
      <c r="IX73" s="13">
        <v>2650</v>
      </c>
      <c r="IY73" s="13">
        <v>2650</v>
      </c>
      <c r="IZ73" s="13">
        <v>1484.47</v>
      </c>
      <c r="JA73" s="13">
        <v>0</v>
      </c>
      <c r="JB73" s="13">
        <v>0</v>
      </c>
      <c r="JC73" s="13">
        <v>0</v>
      </c>
      <c r="JD73" s="13">
        <v>0</v>
      </c>
      <c r="JE73" s="13">
        <v>0</v>
      </c>
      <c r="JF73" s="13">
        <v>0</v>
      </c>
      <c r="JG73" s="13">
        <v>0</v>
      </c>
      <c r="JH73" s="13">
        <v>0</v>
      </c>
      <c r="JI73" s="13">
        <v>0</v>
      </c>
      <c r="JJ73" s="13">
        <v>0</v>
      </c>
      <c r="JK73" s="13">
        <v>0</v>
      </c>
      <c r="JL73" s="13">
        <v>0</v>
      </c>
      <c r="JM73" s="13">
        <v>0</v>
      </c>
      <c r="JN73" s="13"/>
      <c r="JO73" s="13"/>
      <c r="JP73" s="13">
        <f t="shared" ref="JP73:JY75" si="1390">C73+CC73+AP73+DP73+FC73+GP73+IC73</f>
        <v>53889.409999999996</v>
      </c>
      <c r="JQ73" s="13">
        <f t="shared" si="1390"/>
        <v>53889.409999999996</v>
      </c>
      <c r="JR73" s="13">
        <f t="shared" si="1390"/>
        <v>28826.21</v>
      </c>
      <c r="JS73" s="13">
        <f t="shared" si="1390"/>
        <v>32498</v>
      </c>
      <c r="JT73" s="13">
        <f t="shared" si="1390"/>
        <v>37098</v>
      </c>
      <c r="JU73" s="13">
        <f t="shared" si="1390"/>
        <v>31212.929999999997</v>
      </c>
      <c r="JV73" s="13">
        <f t="shared" si="1390"/>
        <v>30216.94</v>
      </c>
      <c r="JW73" s="13">
        <f t="shared" si="1390"/>
        <v>30216.94</v>
      </c>
      <c r="JX73" s="13">
        <f t="shared" si="1390"/>
        <v>20884.849999999999</v>
      </c>
      <c r="JY73" s="13">
        <f t="shared" si="1390"/>
        <v>25297</v>
      </c>
      <c r="JZ73" s="13">
        <f t="shared" ref="JZ73:KI75" si="1391">M73+CM73+AZ73+DZ73+FM73+GZ73+IM73</f>
        <v>24067</v>
      </c>
      <c r="KA73" s="13">
        <f t="shared" si="1391"/>
        <v>11593.730000000001</v>
      </c>
      <c r="KB73" s="13">
        <f t="shared" si="1391"/>
        <v>17770</v>
      </c>
      <c r="KC73" s="13">
        <f t="shared" si="1391"/>
        <v>17770</v>
      </c>
      <c r="KD73" s="13">
        <f t="shared" si="1391"/>
        <v>19379.78</v>
      </c>
      <c r="KE73" s="13">
        <f t="shared" si="1391"/>
        <v>22464.11</v>
      </c>
      <c r="KF73" s="13">
        <f t="shared" si="1391"/>
        <v>22464.11</v>
      </c>
      <c r="KG73" s="13">
        <f t="shared" si="1391"/>
        <v>13258.119999999999</v>
      </c>
      <c r="KH73" s="13">
        <f t="shared" si="1391"/>
        <v>14165</v>
      </c>
      <c r="KI73" s="13">
        <f t="shared" si="1391"/>
        <v>14206</v>
      </c>
      <c r="KJ73" s="13">
        <f t="shared" ref="KJ73:KL75" si="1392">W73+CW73+BJ73+EJ73+FW73+HJ73+IW73</f>
        <v>14103.64</v>
      </c>
      <c r="KK73" s="13">
        <f t="shared" si="1392"/>
        <v>14755</v>
      </c>
      <c r="KL73" s="13">
        <f t="shared" si="1392"/>
        <v>15200</v>
      </c>
      <c r="KM73" s="13">
        <f t="shared" ref="KM73:KX75" si="1393">Z73+BM73+CZ73+EM73+FZ73+HM73+IZ73</f>
        <v>10079.99</v>
      </c>
      <c r="KN73" s="13">
        <f t="shared" si="1393"/>
        <v>18857</v>
      </c>
      <c r="KO73" s="13">
        <f t="shared" si="1393"/>
        <v>21557</v>
      </c>
      <c r="KP73" s="13">
        <f t="shared" si="1393"/>
        <v>13710.220000000001</v>
      </c>
      <c r="KQ73" s="13">
        <f t="shared" si="1393"/>
        <v>14670.5</v>
      </c>
      <c r="KR73" s="13">
        <f t="shared" si="1393"/>
        <v>31578</v>
      </c>
      <c r="KS73" s="13">
        <f t="shared" si="1393"/>
        <v>31851.93</v>
      </c>
      <c r="KT73" s="13">
        <f t="shared" si="1393"/>
        <v>14400</v>
      </c>
      <c r="KU73" s="13">
        <f t="shared" si="1393"/>
        <v>14400</v>
      </c>
      <c r="KV73" s="13">
        <f t="shared" si="1393"/>
        <v>12390.16</v>
      </c>
      <c r="KW73" s="13">
        <f t="shared" si="1393"/>
        <v>13822</v>
      </c>
      <c r="KX73" s="13">
        <f t="shared" si="1393"/>
        <v>13822</v>
      </c>
      <c r="KY73" s="13">
        <f t="shared" ref="KY73:LB75" si="1394">AL73+BY73+DL73+EY73+GL73+HY73+JL73</f>
        <v>7229.68</v>
      </c>
      <c r="KZ73" s="13">
        <f t="shared" si="1394"/>
        <v>14032</v>
      </c>
      <c r="LA73" s="13">
        <f t="shared" si="1394"/>
        <v>0</v>
      </c>
      <c r="LB73" s="13">
        <f t="shared" si="1394"/>
        <v>0</v>
      </c>
    </row>
    <row r="74" spans="1:314" x14ac:dyDescent="0.25">
      <c r="A74" s="5">
        <v>4202</v>
      </c>
      <c r="B74" s="9" t="s">
        <v>39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64">
        <v>0</v>
      </c>
      <c r="AL74" s="13">
        <v>0</v>
      </c>
      <c r="AM74" s="13">
        <v>0</v>
      </c>
      <c r="AN74" s="13"/>
      <c r="AO74" s="13"/>
      <c r="AP74" s="13">
        <v>33076.92</v>
      </c>
      <c r="AQ74" s="13">
        <v>33076.92</v>
      </c>
      <c r="AR74" s="13">
        <v>38730.769999999997</v>
      </c>
      <c r="AS74" s="13">
        <v>16340</v>
      </c>
      <c r="AT74" s="13">
        <v>19340</v>
      </c>
      <c r="AU74" s="13">
        <v>21217.03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0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0</v>
      </c>
      <c r="BW74" s="13">
        <v>0</v>
      </c>
      <c r="BX74" s="13">
        <v>0</v>
      </c>
      <c r="BY74" s="13">
        <v>0</v>
      </c>
      <c r="BZ74" s="13">
        <v>0</v>
      </c>
      <c r="CA74" s="13"/>
      <c r="CB74" s="13"/>
      <c r="CC74" s="13">
        <v>74153.11</v>
      </c>
      <c r="CD74" s="13">
        <v>74153.11</v>
      </c>
      <c r="CE74" s="13">
        <v>72215.14</v>
      </c>
      <c r="CF74" s="13">
        <v>73660</v>
      </c>
      <c r="CG74" s="13">
        <v>73660</v>
      </c>
      <c r="CH74" s="13">
        <v>31799.63</v>
      </c>
      <c r="CI74" s="13">
        <v>76000</v>
      </c>
      <c r="CJ74" s="13">
        <v>72261.8</v>
      </c>
      <c r="CK74" s="13">
        <v>72261.8</v>
      </c>
      <c r="CL74" s="13">
        <v>58110</v>
      </c>
      <c r="CM74" s="13">
        <v>66395.509999999995</v>
      </c>
      <c r="CN74" s="13">
        <v>66395.509999999995</v>
      </c>
      <c r="CO74" s="13">
        <v>54600</v>
      </c>
      <c r="CP74" s="13">
        <v>61746.59</v>
      </c>
      <c r="CQ74" s="13">
        <v>61746.59</v>
      </c>
      <c r="CR74" s="13">
        <v>55357.3</v>
      </c>
      <c r="CS74" s="13">
        <v>62803.48</v>
      </c>
      <c r="CT74" s="13">
        <v>62803.48</v>
      </c>
      <c r="CU74" s="13">
        <v>67536</v>
      </c>
      <c r="CV74" s="13">
        <v>67536</v>
      </c>
      <c r="CW74" s="13">
        <v>62546.28</v>
      </c>
      <c r="CX74" s="13">
        <v>51700</v>
      </c>
      <c r="CY74" s="13">
        <v>77213.41</v>
      </c>
      <c r="CZ74" s="13">
        <v>77213.41</v>
      </c>
      <c r="DA74" s="13">
        <v>0</v>
      </c>
      <c r="DB74" s="13">
        <v>0</v>
      </c>
      <c r="DC74" s="13">
        <v>0</v>
      </c>
      <c r="DD74" s="13">
        <v>0</v>
      </c>
      <c r="DE74" s="13">
        <v>0</v>
      </c>
      <c r="DF74" s="13">
        <v>0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62">
        <v>0</v>
      </c>
      <c r="DM74" s="13">
        <v>0</v>
      </c>
      <c r="DN74" s="13"/>
      <c r="DO74" s="13"/>
      <c r="DP74" s="13">
        <v>0</v>
      </c>
      <c r="DQ74" s="13">
        <v>0</v>
      </c>
      <c r="DR74" s="13">
        <v>0</v>
      </c>
      <c r="DS74" s="13">
        <v>0</v>
      </c>
      <c r="DT74" s="13">
        <v>0</v>
      </c>
      <c r="DU74" s="13">
        <v>0</v>
      </c>
      <c r="DV74" s="13">
        <v>0</v>
      </c>
      <c r="DW74" s="13">
        <v>0</v>
      </c>
      <c r="DX74" s="13">
        <v>0</v>
      </c>
      <c r="DY74" s="13">
        <v>0</v>
      </c>
      <c r="DZ74" s="13">
        <v>0</v>
      </c>
      <c r="EA74" s="13">
        <v>0</v>
      </c>
      <c r="EB74" s="13">
        <v>0</v>
      </c>
      <c r="EC74" s="13">
        <v>0</v>
      </c>
      <c r="ED74" s="13">
        <v>0</v>
      </c>
      <c r="EE74" s="13">
        <v>0</v>
      </c>
      <c r="EF74" s="13">
        <v>0</v>
      </c>
      <c r="EG74" s="13">
        <v>0</v>
      </c>
      <c r="EH74" s="13">
        <v>0</v>
      </c>
      <c r="EI74" s="13">
        <v>0</v>
      </c>
      <c r="EJ74" s="13">
        <v>0</v>
      </c>
      <c r="EK74" s="13">
        <v>0</v>
      </c>
      <c r="EL74" s="13">
        <v>0</v>
      </c>
      <c r="EM74" s="13">
        <v>0</v>
      </c>
      <c r="EN74" s="13">
        <v>0</v>
      </c>
      <c r="EO74" s="13">
        <v>0</v>
      </c>
      <c r="EP74" s="13">
        <v>0</v>
      </c>
      <c r="EQ74" s="13">
        <v>0</v>
      </c>
      <c r="ER74" s="13">
        <v>0</v>
      </c>
      <c r="ES74" s="13">
        <v>0</v>
      </c>
      <c r="ET74" s="13">
        <v>0</v>
      </c>
      <c r="EU74" s="13">
        <v>0</v>
      </c>
      <c r="EV74" s="13">
        <v>0</v>
      </c>
      <c r="EW74" s="13">
        <v>0</v>
      </c>
      <c r="EX74" s="13">
        <v>0</v>
      </c>
      <c r="EY74" s="62">
        <v>0</v>
      </c>
      <c r="EZ74" s="13">
        <v>0</v>
      </c>
      <c r="FA74" s="13"/>
      <c r="FB74" s="13"/>
      <c r="FC74" s="13">
        <v>0</v>
      </c>
      <c r="FD74" s="13">
        <v>0</v>
      </c>
      <c r="FE74" s="13">
        <v>0</v>
      </c>
      <c r="FF74" s="13">
        <v>0</v>
      </c>
      <c r="FG74" s="13">
        <v>0</v>
      </c>
      <c r="FH74" s="13">
        <v>0</v>
      </c>
      <c r="FI74" s="13">
        <v>0</v>
      </c>
      <c r="FJ74" s="13">
        <v>0</v>
      </c>
      <c r="FK74" s="13">
        <v>0</v>
      </c>
      <c r="FL74" s="13">
        <v>0</v>
      </c>
      <c r="FM74" s="13">
        <v>0</v>
      </c>
      <c r="FN74" s="13">
        <v>0</v>
      </c>
      <c r="FO74" s="13">
        <v>0</v>
      </c>
      <c r="FP74" s="13">
        <v>0</v>
      </c>
      <c r="FQ74" s="13">
        <v>0</v>
      </c>
      <c r="FR74" s="13">
        <v>0</v>
      </c>
      <c r="FS74" s="13">
        <v>0</v>
      </c>
      <c r="FT74" s="13">
        <v>0</v>
      </c>
      <c r="FU74" s="13">
        <v>0</v>
      </c>
      <c r="FV74" s="13">
        <v>0</v>
      </c>
      <c r="FW74" s="13">
        <v>0</v>
      </c>
      <c r="FX74" s="13">
        <v>0</v>
      </c>
      <c r="FY74" s="13">
        <v>0</v>
      </c>
      <c r="FZ74" s="13">
        <v>0</v>
      </c>
      <c r="GA74" s="13">
        <v>0</v>
      </c>
      <c r="GB74" s="13">
        <v>0</v>
      </c>
      <c r="GC74" s="13">
        <v>0</v>
      </c>
      <c r="GD74" s="13">
        <v>0</v>
      </c>
      <c r="GE74" s="13">
        <v>0</v>
      </c>
      <c r="GF74" s="13">
        <v>0</v>
      </c>
      <c r="GG74" s="13">
        <v>0</v>
      </c>
      <c r="GH74" s="14">
        <v>0</v>
      </c>
      <c r="GI74" s="13">
        <v>0</v>
      </c>
      <c r="GJ74" s="13">
        <v>0</v>
      </c>
      <c r="GK74" s="13">
        <v>0</v>
      </c>
      <c r="GL74" s="62">
        <v>0</v>
      </c>
      <c r="GM74" s="13">
        <v>0</v>
      </c>
      <c r="GN74" s="13"/>
      <c r="GO74" s="13"/>
      <c r="GP74" s="13">
        <v>0</v>
      </c>
      <c r="GQ74" s="13">
        <v>0</v>
      </c>
      <c r="GR74" s="13">
        <v>0</v>
      </c>
      <c r="GS74" s="13">
        <v>0</v>
      </c>
      <c r="GT74" s="13">
        <v>0</v>
      </c>
      <c r="GU74" s="13">
        <v>0</v>
      </c>
      <c r="GV74" s="13">
        <v>0</v>
      </c>
      <c r="GW74" s="13">
        <v>0</v>
      </c>
      <c r="GX74" s="13">
        <v>0</v>
      </c>
      <c r="GY74" s="13">
        <v>0</v>
      </c>
      <c r="GZ74" s="13">
        <v>0</v>
      </c>
      <c r="HA74" s="13">
        <v>0</v>
      </c>
      <c r="HB74" s="13">
        <v>0</v>
      </c>
      <c r="HC74" s="13">
        <v>0</v>
      </c>
      <c r="HD74" s="13">
        <v>0</v>
      </c>
      <c r="HE74" s="13">
        <v>0</v>
      </c>
      <c r="HF74" s="13">
        <v>0</v>
      </c>
      <c r="HG74" s="13">
        <v>0</v>
      </c>
      <c r="HH74" s="13">
        <v>0</v>
      </c>
      <c r="HI74" s="13">
        <v>0</v>
      </c>
      <c r="HJ74" s="13">
        <v>38115.11</v>
      </c>
      <c r="HK74" s="13">
        <v>10800</v>
      </c>
      <c r="HL74" s="13">
        <v>10800</v>
      </c>
      <c r="HM74" s="13">
        <v>0</v>
      </c>
      <c r="HN74" s="13">
        <v>14200</v>
      </c>
      <c r="HO74" s="13">
        <v>0</v>
      </c>
      <c r="HP74" s="13">
        <v>0</v>
      </c>
      <c r="HQ74" s="13">
        <v>0</v>
      </c>
      <c r="HR74" s="13">
        <v>0</v>
      </c>
      <c r="HS74" s="13">
        <v>0</v>
      </c>
      <c r="HT74" s="13">
        <v>0</v>
      </c>
      <c r="HU74" s="13">
        <v>0</v>
      </c>
      <c r="HV74" s="13">
        <v>0</v>
      </c>
      <c r="HW74" s="13">
        <v>0</v>
      </c>
      <c r="HX74" s="13">
        <v>0</v>
      </c>
      <c r="HY74" s="62">
        <v>0</v>
      </c>
      <c r="HZ74" s="13">
        <v>0</v>
      </c>
      <c r="IA74" s="13"/>
      <c r="IB74" s="13"/>
      <c r="IC74" s="13">
        <v>0</v>
      </c>
      <c r="ID74" s="13">
        <v>0</v>
      </c>
      <c r="IE74" s="13">
        <v>0</v>
      </c>
      <c r="IF74" s="13">
        <v>0</v>
      </c>
      <c r="IG74" s="13">
        <v>600</v>
      </c>
      <c r="IH74" s="13">
        <v>1442.88</v>
      </c>
      <c r="II74" s="13">
        <v>0</v>
      </c>
      <c r="IJ74" s="13">
        <v>0</v>
      </c>
      <c r="IK74" s="13">
        <v>0</v>
      </c>
      <c r="IL74" s="13">
        <v>16390</v>
      </c>
      <c r="IM74" s="13">
        <v>0</v>
      </c>
      <c r="IN74" s="13">
        <v>0</v>
      </c>
      <c r="IO74" s="13">
        <v>15400</v>
      </c>
      <c r="IP74" s="13">
        <v>0</v>
      </c>
      <c r="IQ74" s="13">
        <v>0</v>
      </c>
      <c r="IR74" s="13">
        <v>12178.6</v>
      </c>
      <c r="IS74" s="13">
        <v>12178.6</v>
      </c>
      <c r="IT74" s="13">
        <v>0</v>
      </c>
      <c r="IU74" s="13"/>
      <c r="IV74" s="13"/>
      <c r="IW74" s="13">
        <v>8385.32</v>
      </c>
      <c r="IX74" s="13">
        <v>13800</v>
      </c>
      <c r="IY74" s="13">
        <v>13800</v>
      </c>
      <c r="IZ74" s="13">
        <v>0</v>
      </c>
      <c r="JA74" s="13">
        <v>0</v>
      </c>
      <c r="JB74" s="13">
        <v>0</v>
      </c>
      <c r="JC74" s="13">
        <v>0</v>
      </c>
      <c r="JD74" s="13">
        <v>0</v>
      </c>
      <c r="JE74" s="13">
        <v>0</v>
      </c>
      <c r="JF74" s="13">
        <v>0</v>
      </c>
      <c r="JG74" s="13">
        <v>0</v>
      </c>
      <c r="JH74" s="13">
        <v>0</v>
      </c>
      <c r="JI74" s="13">
        <v>0</v>
      </c>
      <c r="JJ74" s="13">
        <v>0</v>
      </c>
      <c r="JK74" s="13">
        <v>0</v>
      </c>
      <c r="JL74" s="13">
        <v>0</v>
      </c>
      <c r="JM74" s="13">
        <v>0</v>
      </c>
      <c r="JN74" s="13"/>
      <c r="JO74" s="13"/>
      <c r="JP74" s="13">
        <f t="shared" si="1390"/>
        <v>107230.03</v>
      </c>
      <c r="JQ74" s="13">
        <f t="shared" si="1390"/>
        <v>107230.03</v>
      </c>
      <c r="JR74" s="13">
        <f t="shared" si="1390"/>
        <v>110945.91</v>
      </c>
      <c r="JS74" s="13">
        <f t="shared" si="1390"/>
        <v>90000</v>
      </c>
      <c r="JT74" s="13">
        <f t="shared" si="1390"/>
        <v>93600</v>
      </c>
      <c r="JU74" s="13">
        <f t="shared" si="1390"/>
        <v>54459.54</v>
      </c>
      <c r="JV74" s="13">
        <f t="shared" si="1390"/>
        <v>76000</v>
      </c>
      <c r="JW74" s="13">
        <f t="shared" si="1390"/>
        <v>72261.8</v>
      </c>
      <c r="JX74" s="13">
        <f t="shared" si="1390"/>
        <v>72261.8</v>
      </c>
      <c r="JY74" s="13">
        <f t="shared" si="1390"/>
        <v>74500</v>
      </c>
      <c r="JZ74" s="13">
        <f t="shared" si="1391"/>
        <v>66395.509999999995</v>
      </c>
      <c r="KA74" s="13">
        <f t="shared" si="1391"/>
        <v>66395.509999999995</v>
      </c>
      <c r="KB74" s="13">
        <f t="shared" si="1391"/>
        <v>70000</v>
      </c>
      <c r="KC74" s="13">
        <f t="shared" si="1391"/>
        <v>61746.59</v>
      </c>
      <c r="KD74" s="13">
        <f t="shared" si="1391"/>
        <v>61746.59</v>
      </c>
      <c r="KE74" s="13">
        <f t="shared" si="1391"/>
        <v>67535.900000000009</v>
      </c>
      <c r="KF74" s="13">
        <f t="shared" si="1391"/>
        <v>74982.080000000002</v>
      </c>
      <c r="KG74" s="13">
        <f t="shared" si="1391"/>
        <v>62803.48</v>
      </c>
      <c r="KH74" s="13">
        <f t="shared" si="1391"/>
        <v>67536</v>
      </c>
      <c r="KI74" s="13">
        <f t="shared" si="1391"/>
        <v>67536</v>
      </c>
      <c r="KJ74" s="13">
        <f t="shared" si="1392"/>
        <v>109046.70999999999</v>
      </c>
      <c r="KK74" s="13">
        <f t="shared" si="1392"/>
        <v>76300</v>
      </c>
      <c r="KL74" s="13">
        <f t="shared" si="1392"/>
        <v>101813.41</v>
      </c>
      <c r="KM74" s="13">
        <f t="shared" si="1393"/>
        <v>77213.41</v>
      </c>
      <c r="KN74" s="13">
        <f t="shared" si="1393"/>
        <v>14200</v>
      </c>
      <c r="KO74" s="13">
        <f t="shared" si="1393"/>
        <v>0</v>
      </c>
      <c r="KP74" s="13">
        <f t="shared" si="1393"/>
        <v>0</v>
      </c>
      <c r="KQ74" s="13">
        <f t="shared" si="1393"/>
        <v>0</v>
      </c>
      <c r="KR74" s="13">
        <f t="shared" si="1393"/>
        <v>0</v>
      </c>
      <c r="KS74" s="13">
        <f t="shared" si="1393"/>
        <v>0</v>
      </c>
      <c r="KT74" s="13">
        <f t="shared" si="1393"/>
        <v>0</v>
      </c>
      <c r="KU74" s="13">
        <f t="shared" si="1393"/>
        <v>0</v>
      </c>
      <c r="KV74" s="13">
        <f t="shared" si="1393"/>
        <v>0</v>
      </c>
      <c r="KW74" s="13">
        <f t="shared" si="1393"/>
        <v>0</v>
      </c>
      <c r="KX74" s="13">
        <f t="shared" si="1393"/>
        <v>0</v>
      </c>
      <c r="KY74" s="13">
        <f t="shared" si="1394"/>
        <v>0</v>
      </c>
      <c r="KZ74" s="13">
        <f t="shared" si="1394"/>
        <v>0</v>
      </c>
      <c r="LA74" s="13">
        <f t="shared" si="1394"/>
        <v>0</v>
      </c>
      <c r="LB74" s="13">
        <f t="shared" si="1394"/>
        <v>0</v>
      </c>
    </row>
    <row r="75" spans="1:314" x14ac:dyDescent="0.25">
      <c r="A75" s="5">
        <v>4205</v>
      </c>
      <c r="B75" s="9" t="s">
        <v>261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1850</v>
      </c>
      <c r="Y75" s="13">
        <v>1850</v>
      </c>
      <c r="Z75" s="13">
        <v>0</v>
      </c>
      <c r="AA75" s="13">
        <v>2500</v>
      </c>
      <c r="AB75" s="13">
        <v>2500</v>
      </c>
      <c r="AC75" s="13">
        <v>0</v>
      </c>
      <c r="AD75" s="13">
        <v>4300</v>
      </c>
      <c r="AE75" s="13">
        <v>4300</v>
      </c>
      <c r="AF75" s="13">
        <v>2453.42</v>
      </c>
      <c r="AG75" s="13">
        <v>2500</v>
      </c>
      <c r="AH75" s="13">
        <v>2551.02</v>
      </c>
      <c r="AI75" s="13">
        <v>2551.02</v>
      </c>
      <c r="AJ75" s="13">
        <v>2708</v>
      </c>
      <c r="AK75" s="64">
        <v>2708</v>
      </c>
      <c r="AL75" s="13">
        <v>0</v>
      </c>
      <c r="AM75" s="13">
        <v>3800</v>
      </c>
      <c r="AN75" s="13"/>
      <c r="AO75" s="13"/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150</v>
      </c>
      <c r="BL75" s="13">
        <v>150</v>
      </c>
      <c r="BM75" s="13">
        <v>0</v>
      </c>
      <c r="BN75" s="13">
        <v>0</v>
      </c>
      <c r="BO75" s="13">
        <v>0</v>
      </c>
      <c r="BP75" s="13">
        <v>0</v>
      </c>
      <c r="BQ75" s="13">
        <v>7600</v>
      </c>
      <c r="BR75" s="13">
        <v>7600</v>
      </c>
      <c r="BS75" s="13"/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/>
      <c r="CB75" s="13"/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60</v>
      </c>
      <c r="CY75" s="13">
        <v>60</v>
      </c>
      <c r="CZ75" s="13">
        <v>0</v>
      </c>
      <c r="DA75" s="13">
        <v>0</v>
      </c>
      <c r="DB75" s="13">
        <v>0</v>
      </c>
      <c r="DC75" s="13">
        <v>0</v>
      </c>
      <c r="DD75" s="13">
        <v>3000</v>
      </c>
      <c r="DE75" s="13">
        <v>3000</v>
      </c>
      <c r="DF75" s="13"/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68">
        <v>0</v>
      </c>
      <c r="DM75" s="13">
        <v>0</v>
      </c>
      <c r="DN75" s="13"/>
      <c r="DO75" s="13"/>
      <c r="DP75" s="13">
        <v>0</v>
      </c>
      <c r="DQ75" s="13">
        <v>0</v>
      </c>
      <c r="DR75" s="13">
        <v>0</v>
      </c>
      <c r="DS75" s="13">
        <v>0</v>
      </c>
      <c r="DT75" s="13">
        <v>0</v>
      </c>
      <c r="DU75" s="13">
        <v>0</v>
      </c>
      <c r="DV75" s="13">
        <v>0</v>
      </c>
      <c r="DW75" s="13">
        <v>0</v>
      </c>
      <c r="DX75" s="13">
        <v>0</v>
      </c>
      <c r="DY75" s="13">
        <v>0</v>
      </c>
      <c r="DZ75" s="13">
        <v>0</v>
      </c>
      <c r="EA75" s="13">
        <v>0</v>
      </c>
      <c r="EB75" s="13">
        <v>0</v>
      </c>
      <c r="EC75" s="13">
        <v>0</v>
      </c>
      <c r="ED75" s="13">
        <v>0</v>
      </c>
      <c r="EE75" s="13">
        <v>0</v>
      </c>
      <c r="EF75" s="13">
        <v>0</v>
      </c>
      <c r="EG75" s="13">
        <v>0</v>
      </c>
      <c r="EH75" s="13">
        <v>0</v>
      </c>
      <c r="EI75" s="13">
        <v>0</v>
      </c>
      <c r="EJ75" s="13">
        <v>0</v>
      </c>
      <c r="EK75" s="13">
        <v>4</v>
      </c>
      <c r="EL75" s="13">
        <v>4</v>
      </c>
      <c r="EM75" s="13">
        <v>0</v>
      </c>
      <c r="EN75" s="13">
        <v>0</v>
      </c>
      <c r="EO75" s="13">
        <v>0</v>
      </c>
      <c r="EP75" s="13">
        <v>0</v>
      </c>
      <c r="EQ75" s="13">
        <v>800</v>
      </c>
      <c r="ER75" s="13">
        <v>800</v>
      </c>
      <c r="ES75" s="13"/>
      <c r="ET75" s="13">
        <v>0</v>
      </c>
      <c r="EU75" s="13">
        <v>0</v>
      </c>
      <c r="EV75" s="13">
        <v>0</v>
      </c>
      <c r="EW75" s="13">
        <v>0</v>
      </c>
      <c r="EX75" s="13">
        <v>0</v>
      </c>
      <c r="EY75" s="62">
        <v>2383.88</v>
      </c>
      <c r="EZ75" s="13">
        <v>0</v>
      </c>
      <c r="FA75" s="13"/>
      <c r="FB75" s="13"/>
      <c r="FC75" s="13">
        <v>0</v>
      </c>
      <c r="FD75" s="13">
        <v>0</v>
      </c>
      <c r="FE75" s="13">
        <v>0</v>
      </c>
      <c r="FF75" s="13">
        <v>0</v>
      </c>
      <c r="FG75" s="13">
        <v>0</v>
      </c>
      <c r="FH75" s="13">
        <v>0</v>
      </c>
      <c r="FI75" s="13">
        <v>0</v>
      </c>
      <c r="FJ75" s="13">
        <v>0</v>
      </c>
      <c r="FK75" s="13">
        <v>0</v>
      </c>
      <c r="FL75" s="13">
        <v>0</v>
      </c>
      <c r="FM75" s="13">
        <v>0</v>
      </c>
      <c r="FN75" s="13">
        <v>0</v>
      </c>
      <c r="FO75" s="13">
        <v>0</v>
      </c>
      <c r="FP75" s="13">
        <v>0</v>
      </c>
      <c r="FQ75" s="13">
        <v>0</v>
      </c>
      <c r="FR75" s="13">
        <v>0</v>
      </c>
      <c r="FS75" s="13">
        <v>0</v>
      </c>
      <c r="FT75" s="13">
        <v>0</v>
      </c>
      <c r="FU75" s="13">
        <v>0</v>
      </c>
      <c r="FV75" s="13">
        <v>0</v>
      </c>
      <c r="FW75" s="13">
        <v>0</v>
      </c>
      <c r="FX75" s="13">
        <v>40</v>
      </c>
      <c r="FY75" s="13">
        <v>40</v>
      </c>
      <c r="FZ75" s="13">
        <v>0</v>
      </c>
      <c r="GA75" s="13">
        <v>0</v>
      </c>
      <c r="GB75" s="13">
        <v>0</v>
      </c>
      <c r="GC75" s="13">
        <v>0</v>
      </c>
      <c r="GD75" s="13">
        <v>1600</v>
      </c>
      <c r="GE75" s="13">
        <v>1600</v>
      </c>
      <c r="GF75" s="13">
        <v>466.26</v>
      </c>
      <c r="GG75" s="13">
        <v>300</v>
      </c>
      <c r="GH75" s="14">
        <v>300</v>
      </c>
      <c r="GI75" s="13">
        <v>0</v>
      </c>
      <c r="GJ75" s="13">
        <v>300</v>
      </c>
      <c r="GK75" s="13">
        <v>300</v>
      </c>
      <c r="GL75" s="62">
        <v>1525</v>
      </c>
      <c r="GM75" s="13">
        <v>0</v>
      </c>
      <c r="GN75" s="13"/>
      <c r="GO75" s="13"/>
      <c r="GP75" s="13">
        <v>0</v>
      </c>
      <c r="GQ75" s="13">
        <v>0</v>
      </c>
      <c r="GR75" s="13">
        <v>0</v>
      </c>
      <c r="GS75" s="13">
        <v>0</v>
      </c>
      <c r="GT75" s="13">
        <v>0</v>
      </c>
      <c r="GU75" s="13">
        <v>0</v>
      </c>
      <c r="GV75" s="13">
        <v>0</v>
      </c>
      <c r="GW75" s="13">
        <v>0</v>
      </c>
      <c r="GX75" s="13">
        <v>0</v>
      </c>
      <c r="GY75" s="13">
        <v>0</v>
      </c>
      <c r="GZ75" s="13">
        <v>0</v>
      </c>
      <c r="HA75" s="13">
        <v>0</v>
      </c>
      <c r="HB75" s="13">
        <v>0</v>
      </c>
      <c r="HC75" s="13">
        <v>0</v>
      </c>
      <c r="HD75" s="13">
        <v>0</v>
      </c>
      <c r="HE75" s="13">
        <v>0</v>
      </c>
      <c r="HF75" s="13">
        <v>0</v>
      </c>
      <c r="HG75" s="13">
        <v>0</v>
      </c>
      <c r="HH75" s="13">
        <v>0</v>
      </c>
      <c r="HI75" s="13">
        <v>0</v>
      </c>
      <c r="HJ75" s="13">
        <v>0</v>
      </c>
      <c r="HK75" s="13">
        <v>10750</v>
      </c>
      <c r="HL75" s="13">
        <v>14750</v>
      </c>
      <c r="HM75" s="13">
        <v>365</v>
      </c>
      <c r="HN75" s="13">
        <v>14000</v>
      </c>
      <c r="HO75" s="13">
        <v>20000</v>
      </c>
      <c r="HP75" s="13">
        <v>3183.86</v>
      </c>
      <c r="HQ75" s="13">
        <v>19500</v>
      </c>
      <c r="HR75" s="13">
        <v>19500</v>
      </c>
      <c r="HS75" s="13">
        <v>7876.22</v>
      </c>
      <c r="HT75" s="13">
        <v>8782</v>
      </c>
      <c r="HU75" s="13">
        <v>15000</v>
      </c>
      <c r="HV75" s="13">
        <v>20389.439999999999</v>
      </c>
      <c r="HW75" s="13">
        <v>20210</v>
      </c>
      <c r="HX75" s="13">
        <v>20210</v>
      </c>
      <c r="HY75" s="62">
        <v>14856.26</v>
      </c>
      <c r="HZ75" s="13">
        <v>16000</v>
      </c>
      <c r="IA75" s="13"/>
      <c r="IB75" s="13"/>
      <c r="IC75" s="13">
        <v>0</v>
      </c>
      <c r="ID75" s="13">
        <v>0</v>
      </c>
      <c r="IE75" s="13">
        <v>0</v>
      </c>
      <c r="IF75" s="13">
        <v>0</v>
      </c>
      <c r="IG75" s="13">
        <v>0</v>
      </c>
      <c r="IH75" s="13">
        <v>0</v>
      </c>
      <c r="II75" s="13">
        <v>0</v>
      </c>
      <c r="IJ75" s="13">
        <v>0</v>
      </c>
      <c r="IK75" s="13">
        <v>0</v>
      </c>
      <c r="IL75" s="13">
        <v>0</v>
      </c>
      <c r="IM75" s="13">
        <v>0</v>
      </c>
      <c r="IN75" s="13">
        <v>0</v>
      </c>
      <c r="IO75" s="13">
        <v>0</v>
      </c>
      <c r="IP75" s="13">
        <v>0</v>
      </c>
      <c r="IQ75" s="13">
        <v>0</v>
      </c>
      <c r="IR75" s="13">
        <v>0</v>
      </c>
      <c r="IS75" s="13">
        <v>0</v>
      </c>
      <c r="IT75" s="13">
        <v>0</v>
      </c>
      <c r="IU75" s="13">
        <v>0</v>
      </c>
      <c r="IV75" s="13">
        <v>0</v>
      </c>
      <c r="IW75" s="13">
        <v>0</v>
      </c>
      <c r="IX75" s="13">
        <v>2850</v>
      </c>
      <c r="IY75" s="13">
        <v>2850</v>
      </c>
      <c r="IZ75" s="13">
        <v>80.3</v>
      </c>
      <c r="JA75" s="13">
        <v>0</v>
      </c>
      <c r="JB75" s="13">
        <v>0</v>
      </c>
      <c r="JC75" s="13">
        <v>0</v>
      </c>
      <c r="JD75" s="13">
        <v>0</v>
      </c>
      <c r="JE75" s="13">
        <v>0</v>
      </c>
      <c r="JF75" s="13">
        <v>0</v>
      </c>
      <c r="JG75" s="13">
        <v>0</v>
      </c>
      <c r="JH75" s="13">
        <v>0</v>
      </c>
      <c r="JI75" s="13">
        <v>0</v>
      </c>
      <c r="JJ75" s="13">
        <v>0</v>
      </c>
      <c r="JK75" s="13">
        <v>0</v>
      </c>
      <c r="JL75" s="13">
        <v>0</v>
      </c>
      <c r="JM75" s="13">
        <v>0</v>
      </c>
      <c r="JN75" s="13"/>
      <c r="JO75" s="13"/>
      <c r="JP75" s="13">
        <f t="shared" si="1390"/>
        <v>0</v>
      </c>
      <c r="JQ75" s="13">
        <f t="shared" si="1390"/>
        <v>0</v>
      </c>
      <c r="JR75" s="13">
        <f t="shared" si="1390"/>
        <v>0</v>
      </c>
      <c r="JS75" s="13">
        <f t="shared" si="1390"/>
        <v>0</v>
      </c>
      <c r="JT75" s="13">
        <f t="shared" si="1390"/>
        <v>0</v>
      </c>
      <c r="JU75" s="13">
        <f t="shared" si="1390"/>
        <v>0</v>
      </c>
      <c r="JV75" s="13">
        <f t="shared" si="1390"/>
        <v>0</v>
      </c>
      <c r="JW75" s="13">
        <f t="shared" si="1390"/>
        <v>0</v>
      </c>
      <c r="JX75" s="13">
        <f t="shared" si="1390"/>
        <v>0</v>
      </c>
      <c r="JY75" s="13">
        <f t="shared" si="1390"/>
        <v>0</v>
      </c>
      <c r="JZ75" s="13">
        <f t="shared" si="1391"/>
        <v>0</v>
      </c>
      <c r="KA75" s="13">
        <f t="shared" si="1391"/>
        <v>0</v>
      </c>
      <c r="KB75" s="13">
        <f t="shared" si="1391"/>
        <v>0</v>
      </c>
      <c r="KC75" s="13">
        <f t="shared" si="1391"/>
        <v>0</v>
      </c>
      <c r="KD75" s="13">
        <f t="shared" si="1391"/>
        <v>0</v>
      </c>
      <c r="KE75" s="13">
        <f t="shared" si="1391"/>
        <v>0</v>
      </c>
      <c r="KF75" s="13">
        <f t="shared" si="1391"/>
        <v>0</v>
      </c>
      <c r="KG75" s="13">
        <f t="shared" si="1391"/>
        <v>0</v>
      </c>
      <c r="KH75" s="13">
        <f t="shared" si="1391"/>
        <v>0</v>
      </c>
      <c r="KI75" s="13">
        <f t="shared" si="1391"/>
        <v>0</v>
      </c>
      <c r="KJ75" s="13">
        <f t="shared" si="1392"/>
        <v>0</v>
      </c>
      <c r="KK75" s="13">
        <f t="shared" si="1392"/>
        <v>15704</v>
      </c>
      <c r="KL75" s="13">
        <f t="shared" si="1392"/>
        <v>19704</v>
      </c>
      <c r="KM75" s="13">
        <f t="shared" si="1393"/>
        <v>445.3</v>
      </c>
      <c r="KN75" s="13">
        <f t="shared" si="1393"/>
        <v>16500</v>
      </c>
      <c r="KO75" s="13">
        <f t="shared" si="1393"/>
        <v>22500</v>
      </c>
      <c r="KP75" s="13">
        <f t="shared" si="1393"/>
        <v>3183.86</v>
      </c>
      <c r="KQ75" s="13">
        <f t="shared" si="1393"/>
        <v>36800</v>
      </c>
      <c r="KR75" s="13">
        <f t="shared" si="1393"/>
        <v>36800</v>
      </c>
      <c r="KS75" s="13">
        <f t="shared" si="1393"/>
        <v>10795.900000000001</v>
      </c>
      <c r="KT75" s="13">
        <f t="shared" si="1393"/>
        <v>11582</v>
      </c>
      <c r="KU75" s="13">
        <f t="shared" si="1393"/>
        <v>17851.02</v>
      </c>
      <c r="KV75" s="13">
        <f t="shared" si="1393"/>
        <v>22940.46</v>
      </c>
      <c r="KW75" s="13">
        <f t="shared" si="1393"/>
        <v>23218</v>
      </c>
      <c r="KX75" s="13">
        <f t="shared" si="1393"/>
        <v>23218</v>
      </c>
      <c r="KY75" s="13">
        <f t="shared" si="1394"/>
        <v>18765.14</v>
      </c>
      <c r="KZ75" s="13">
        <f t="shared" si="1394"/>
        <v>19800</v>
      </c>
      <c r="LA75" s="13">
        <f t="shared" si="1394"/>
        <v>0</v>
      </c>
      <c r="LB75" s="13">
        <f t="shared" si="1394"/>
        <v>0</v>
      </c>
    </row>
    <row r="76" spans="1:314" ht="15" customHeight="1" x14ac:dyDescent="0.25">
      <c r="A76" s="5">
        <v>43</v>
      </c>
      <c r="B76" s="8" t="s">
        <v>93</v>
      </c>
      <c r="C76" s="12">
        <f t="shared" ref="C76:D76" si="1395">SUM(C77:C79)</f>
        <v>0</v>
      </c>
      <c r="D76" s="12">
        <f t="shared" si="1395"/>
        <v>0</v>
      </c>
      <c r="E76" s="12">
        <f t="shared" ref="E76:IH76" si="1396">SUM(E77:E79)</f>
        <v>0</v>
      </c>
      <c r="F76" s="12">
        <f t="shared" si="1396"/>
        <v>2</v>
      </c>
      <c r="G76" s="12">
        <f t="shared" ref="G76" si="1397">SUM(G77:G79)</f>
        <v>3</v>
      </c>
      <c r="H76" s="12">
        <f t="shared" si="1396"/>
        <v>0.67</v>
      </c>
      <c r="I76" s="12">
        <f t="shared" si="1396"/>
        <v>0.9</v>
      </c>
      <c r="J76" s="12">
        <f t="shared" ref="J76" si="1398">SUM(J77:J79)</f>
        <v>0.95000000000000007</v>
      </c>
      <c r="K76" s="12">
        <f t="shared" si="1396"/>
        <v>7.09</v>
      </c>
      <c r="L76" s="12">
        <f t="shared" ref="L76:M76" si="1399">SUM(L77:L79)</f>
        <v>10</v>
      </c>
      <c r="M76" s="12">
        <f t="shared" si="1399"/>
        <v>10.08</v>
      </c>
      <c r="N76" s="12">
        <f>SUM(N77:N79)</f>
        <v>0.12</v>
      </c>
      <c r="O76" s="12">
        <f t="shared" ref="O76" si="1400">SUM(O77:O79)</f>
        <v>5</v>
      </c>
      <c r="P76" s="12">
        <f t="shared" ref="P76:S76" si="1401">SUM(P77:P79)</f>
        <v>5</v>
      </c>
      <c r="Q76" s="12">
        <f>SUM(Q77:Q79)</f>
        <v>0.77</v>
      </c>
      <c r="R76" s="12">
        <f t="shared" ref="R76" si="1402">SUM(R77:R79)</f>
        <v>1.35</v>
      </c>
      <c r="S76" s="12">
        <f t="shared" si="1401"/>
        <v>1.85</v>
      </c>
      <c r="T76" s="12">
        <f>SUM(T77:T79)</f>
        <v>0.05</v>
      </c>
      <c r="U76" s="12">
        <f t="shared" ref="U76" si="1403">SUM(U77:U79)</f>
        <v>1</v>
      </c>
      <c r="V76" s="12">
        <f t="shared" ref="V76:Y76" si="1404">SUM(V77:V79)</f>
        <v>1.5</v>
      </c>
      <c r="W76" s="12">
        <f t="shared" si="1404"/>
        <v>0.3</v>
      </c>
      <c r="X76" s="12">
        <f t="shared" ref="X76" si="1405">SUM(X77:X79)</f>
        <v>1</v>
      </c>
      <c r="Y76" s="12">
        <f t="shared" si="1404"/>
        <v>1</v>
      </c>
      <c r="Z76" s="12">
        <f t="shared" ref="Z76:AD76" si="1406">SUM(Z77:Z79)</f>
        <v>0</v>
      </c>
      <c r="AA76" s="12">
        <f t="shared" si="1406"/>
        <v>1</v>
      </c>
      <c r="AB76" s="12">
        <f t="shared" ref="AB76:AM76" si="1407">SUM(AB77:AB79)</f>
        <v>4</v>
      </c>
      <c r="AC76" s="12">
        <f t="shared" si="1406"/>
        <v>5.43</v>
      </c>
      <c r="AD76" s="12">
        <f t="shared" si="1406"/>
        <v>0</v>
      </c>
      <c r="AE76" s="12">
        <f t="shared" si="1407"/>
        <v>0.1</v>
      </c>
      <c r="AF76" s="12">
        <f t="shared" ref="AF76" si="1408">SUM(AF77:AF79)</f>
        <v>0.08</v>
      </c>
      <c r="AG76" s="12">
        <f t="shared" ref="AG76:AI76" si="1409">SUM(AG77:AG79)</f>
        <v>0</v>
      </c>
      <c r="AH76" s="12">
        <f t="shared" si="1409"/>
        <v>0</v>
      </c>
      <c r="AI76" s="12">
        <f t="shared" si="1409"/>
        <v>0</v>
      </c>
      <c r="AJ76" s="12">
        <f t="shared" si="1407"/>
        <v>0</v>
      </c>
      <c r="AK76" s="12">
        <f t="shared" si="1407"/>
        <v>0</v>
      </c>
      <c r="AL76" s="75">
        <f>SUM(AL77:AL79)</f>
        <v>0</v>
      </c>
      <c r="AM76" s="75">
        <f t="shared" si="1407"/>
        <v>0</v>
      </c>
      <c r="AN76" s="75">
        <f t="shared" ref="AN76:AO76" si="1410">SUM(AN77:AN79)</f>
        <v>0</v>
      </c>
      <c r="AO76" s="75">
        <f t="shared" si="1410"/>
        <v>0</v>
      </c>
      <c r="AP76" s="75">
        <f>SUM(AP77:AP79)</f>
        <v>0</v>
      </c>
      <c r="AQ76" s="75">
        <f t="shared" ref="AQ76:AU76" si="1411">SUM(AQ77:AQ79)</f>
        <v>0</v>
      </c>
      <c r="AR76" s="75">
        <f t="shared" si="1411"/>
        <v>0</v>
      </c>
      <c r="AS76" s="75">
        <f t="shared" ref="AS76" si="1412">SUM(AS77:AS79)</f>
        <v>9</v>
      </c>
      <c r="AT76" s="75">
        <f t="shared" si="1411"/>
        <v>12.94</v>
      </c>
      <c r="AU76" s="75">
        <f t="shared" si="1411"/>
        <v>3.14</v>
      </c>
      <c r="AV76" s="75">
        <f>SUM(AV77:AV79)</f>
        <v>4.2</v>
      </c>
      <c r="AW76" s="75">
        <f>SUM(AW77:AW79)</f>
        <v>4.7</v>
      </c>
      <c r="AX76" s="75">
        <f>SUM(AX77:AX79)</f>
        <v>33.03</v>
      </c>
      <c r="AY76" s="75">
        <f t="shared" ref="AY76" si="1413">SUM(AY77:AY79)</f>
        <v>45</v>
      </c>
      <c r="AZ76" s="75">
        <f>SUM(AZ77:AZ79)</f>
        <v>45.41</v>
      </c>
      <c r="BA76" s="75">
        <f t="shared" ref="BA76:BB76" si="1414">SUM(BA77:BA79)</f>
        <v>0.61</v>
      </c>
      <c r="BB76" s="75">
        <f t="shared" si="1414"/>
        <v>15</v>
      </c>
      <c r="BC76" s="75">
        <f t="shared" ref="BC76:BH76" si="1415">SUM(BC77:BC79)</f>
        <v>15</v>
      </c>
      <c r="BD76" s="75">
        <f t="shared" si="1415"/>
        <v>3.64</v>
      </c>
      <c r="BE76" s="75">
        <f t="shared" ref="BE76:BF76" si="1416">SUM(BE77:BE79)</f>
        <v>6.3</v>
      </c>
      <c r="BF76" s="75">
        <f t="shared" si="1416"/>
        <v>6.6</v>
      </c>
      <c r="BG76" s="75">
        <f t="shared" si="1415"/>
        <v>0.26</v>
      </c>
      <c r="BH76" s="75">
        <f t="shared" si="1415"/>
        <v>6</v>
      </c>
      <c r="BI76" s="75">
        <f>SUM(BI77:BI79)</f>
        <v>7</v>
      </c>
      <c r="BJ76" s="75">
        <f>SUM(BJ77:BJ79)</f>
        <v>1.43</v>
      </c>
      <c r="BK76" s="75">
        <f t="shared" ref="BK76" si="1417">SUM(BK77:BK79)</f>
        <v>4</v>
      </c>
      <c r="BL76" s="75">
        <f>SUM(BL77:BL79)</f>
        <v>4</v>
      </c>
      <c r="BM76" s="75">
        <f t="shared" ref="BM76:BP76" si="1418">SUM(BM77:BM79)</f>
        <v>0</v>
      </c>
      <c r="BN76" s="75">
        <f t="shared" ref="BN76" si="1419">SUM(BN77:BN79)</f>
        <v>4</v>
      </c>
      <c r="BO76" s="75">
        <f t="shared" si="1418"/>
        <v>24</v>
      </c>
      <c r="BP76" s="75">
        <f t="shared" si="1418"/>
        <v>20.59</v>
      </c>
      <c r="BQ76" s="75">
        <f t="shared" ref="BQ76:BZ76" si="1420">SUM(BQ77:BQ79)</f>
        <v>0</v>
      </c>
      <c r="BR76" s="75">
        <f t="shared" ref="BR76" si="1421">SUM(BR77:BR79)</f>
        <v>1</v>
      </c>
      <c r="BS76" s="75">
        <f>SUM(BS77:BS79)</f>
        <v>0.32</v>
      </c>
      <c r="BT76" s="75">
        <f t="shared" ref="BT76:BV76" si="1422">SUM(BT77:BT79)</f>
        <v>0</v>
      </c>
      <c r="BU76" s="75">
        <f t="shared" si="1422"/>
        <v>0</v>
      </c>
      <c r="BV76" s="75">
        <f t="shared" si="1422"/>
        <v>0</v>
      </c>
      <c r="BW76" s="75">
        <f t="shared" si="1420"/>
        <v>0</v>
      </c>
      <c r="BX76" s="75">
        <f t="shared" si="1420"/>
        <v>0</v>
      </c>
      <c r="BY76" s="75">
        <f>SUM(BY77:BY79)</f>
        <v>0</v>
      </c>
      <c r="BZ76" s="75">
        <f t="shared" si="1420"/>
        <v>0</v>
      </c>
      <c r="CA76" s="75">
        <f t="shared" ref="CA76:CB76" si="1423">SUM(CA77:CA79)</f>
        <v>0</v>
      </c>
      <c r="CB76" s="75">
        <f t="shared" si="1423"/>
        <v>0</v>
      </c>
      <c r="CC76" s="75">
        <f>SUM(CC77:CC79)</f>
        <v>0</v>
      </c>
      <c r="CD76" s="75">
        <f>SUM(CD77:CD79)</f>
        <v>0</v>
      </c>
      <c r="CE76" s="75">
        <f>SUM(CE77:CE79)</f>
        <v>0</v>
      </c>
      <c r="CF76" s="75">
        <f t="shared" ref="CF76" si="1424">SUM(CF77:CF79)</f>
        <v>3</v>
      </c>
      <c r="CG76" s="75">
        <f>SUM(CG77:CG79)</f>
        <v>4.74</v>
      </c>
      <c r="CH76" s="75">
        <f>SUM(CH77:CH79)</f>
        <v>1.2</v>
      </c>
      <c r="CI76" s="75">
        <f>SUM(CI77:CI79)</f>
        <v>1.6</v>
      </c>
      <c r="CJ76" s="75">
        <f>SUM(CJ77:CJ79)</f>
        <v>1.75</v>
      </c>
      <c r="CK76" s="75">
        <f>SUM(CK77:CK79)</f>
        <v>12.58</v>
      </c>
      <c r="CL76" s="75">
        <f t="shared" ref="CL76" si="1425">SUM(CL77:CL79)</f>
        <v>18</v>
      </c>
      <c r="CM76" s="75">
        <f>SUM(CM77:CM79)</f>
        <v>18.16</v>
      </c>
      <c r="CN76" s="75">
        <f t="shared" ref="CN76:CO76" si="1426">SUM(CN77:CN79)</f>
        <v>0.23</v>
      </c>
      <c r="CO76" s="75">
        <f t="shared" si="1426"/>
        <v>10</v>
      </c>
      <c r="CP76" s="75">
        <f t="shared" ref="CP76:CU76" si="1427">SUM(CP77:CP79)</f>
        <v>10</v>
      </c>
      <c r="CQ76" s="75">
        <f>SUM(CQ77:CQ79)</f>
        <v>1.39</v>
      </c>
      <c r="CR76" s="75">
        <f t="shared" ref="CR76" si="1428">SUM(CR77:CR79)</f>
        <v>2.4</v>
      </c>
      <c r="CS76" s="75">
        <f>SUM(CS77:CS79)</f>
        <v>2.5</v>
      </c>
      <c r="CT76" s="75">
        <f t="shared" si="1427"/>
        <v>0.1</v>
      </c>
      <c r="CU76" s="75">
        <f t="shared" si="1427"/>
        <v>2.4</v>
      </c>
      <c r="CV76" s="75">
        <f>SUM(CV77:CV79)</f>
        <v>3.4</v>
      </c>
      <c r="CW76" s="75">
        <f>SUM(CW77:CW79)</f>
        <v>0.54</v>
      </c>
      <c r="CX76" s="75">
        <f t="shared" ref="CX76" si="1429">SUM(CX77:CX79)</f>
        <v>2</v>
      </c>
      <c r="CY76" s="75">
        <f>SUM(CY77:CY79)</f>
        <v>2</v>
      </c>
      <c r="CZ76" s="75">
        <f t="shared" ref="CZ76:DI76" si="1430">SUM(CZ77:CZ79)</f>
        <v>0</v>
      </c>
      <c r="DA76" s="75">
        <f t="shared" ref="DA76" si="1431">SUM(DA77:DA79)</f>
        <v>1.5</v>
      </c>
      <c r="DB76" s="75">
        <f t="shared" si="1430"/>
        <v>16</v>
      </c>
      <c r="DC76" s="75">
        <f t="shared" si="1430"/>
        <v>8.14</v>
      </c>
      <c r="DD76" s="75">
        <f t="shared" si="1430"/>
        <v>0</v>
      </c>
      <c r="DE76" s="75">
        <f t="shared" ref="DE76:DF76" si="1432">SUM(DE77:DE79)</f>
        <v>1</v>
      </c>
      <c r="DF76" s="75">
        <f t="shared" si="1432"/>
        <v>0.12</v>
      </c>
      <c r="DG76" s="75">
        <f t="shared" ref="DG76" si="1433">SUM(DG77:DG79)</f>
        <v>0</v>
      </c>
      <c r="DH76" s="75">
        <f t="shared" si="1430"/>
        <v>0</v>
      </c>
      <c r="DI76" s="75">
        <f t="shared" si="1430"/>
        <v>0</v>
      </c>
      <c r="DJ76" s="75">
        <f t="shared" ref="DJ76:DP76" si="1434">SUM(DJ77:DJ79)</f>
        <v>0</v>
      </c>
      <c r="DK76" s="75">
        <f t="shared" si="1434"/>
        <v>0</v>
      </c>
      <c r="DL76" s="75">
        <f t="shared" si="1434"/>
        <v>0</v>
      </c>
      <c r="DM76" s="75">
        <f t="shared" si="1434"/>
        <v>0</v>
      </c>
      <c r="DN76" s="75">
        <f t="shared" ref="DN76:DO76" si="1435">SUM(DN77:DN79)</f>
        <v>0</v>
      </c>
      <c r="DO76" s="75">
        <f t="shared" si="1435"/>
        <v>0</v>
      </c>
      <c r="DP76" s="75">
        <f t="shared" si="1434"/>
        <v>0</v>
      </c>
      <c r="DQ76" s="75">
        <f t="shared" ref="DQ76:DU76" si="1436">SUM(DQ77:DQ79)</f>
        <v>0</v>
      </c>
      <c r="DR76" s="75">
        <f t="shared" si="1436"/>
        <v>0</v>
      </c>
      <c r="DS76" s="75">
        <f t="shared" ref="DS76" si="1437">SUM(DS77:DS79)</f>
        <v>0</v>
      </c>
      <c r="DT76" s="75">
        <f t="shared" si="1436"/>
        <v>0.1</v>
      </c>
      <c r="DU76" s="75">
        <f t="shared" si="1436"/>
        <v>0.08</v>
      </c>
      <c r="DV76" s="75">
        <f>SUM(DV77:DV79)</f>
        <v>0.1</v>
      </c>
      <c r="DW76" s="75">
        <f>SUM(DW77:DW79)</f>
        <v>0.1</v>
      </c>
      <c r="DX76" s="75">
        <f t="shared" ref="DX76:FG76" si="1438">SUM(DX77:DX79)</f>
        <v>0.78</v>
      </c>
      <c r="DY76" s="75">
        <f t="shared" ref="DY76" si="1439">SUM(DY77:DY79)</f>
        <v>1</v>
      </c>
      <c r="DZ76" s="75">
        <f t="shared" si="1438"/>
        <v>1</v>
      </c>
      <c r="EA76" s="75">
        <f t="shared" ref="EA76:EB76" si="1440">SUM(EA77:EA79)</f>
        <v>0</v>
      </c>
      <c r="EB76" s="75">
        <f t="shared" si="1440"/>
        <v>0</v>
      </c>
      <c r="EC76" s="75">
        <f t="shared" ref="EC76:EH76" si="1441">SUM(EC77:EC79)</f>
        <v>1</v>
      </c>
      <c r="ED76" s="75">
        <f t="shared" si="1438"/>
        <v>0.09</v>
      </c>
      <c r="EE76" s="75">
        <f t="shared" ref="EE76" si="1442">SUM(EE77:EE79)</f>
        <v>0.15</v>
      </c>
      <c r="EF76" s="75">
        <f t="shared" si="1438"/>
        <v>0.15</v>
      </c>
      <c r="EG76" s="75">
        <f t="shared" si="1441"/>
        <v>0</v>
      </c>
      <c r="EH76" s="75">
        <f t="shared" si="1441"/>
        <v>1</v>
      </c>
      <c r="EI76" s="75">
        <f t="shared" ref="EI76:ER76" si="1443">SUM(EI77:EI79)</f>
        <v>2</v>
      </c>
      <c r="EJ76" s="75">
        <f t="shared" si="1443"/>
        <v>0.04</v>
      </c>
      <c r="EK76" s="75">
        <f t="shared" ref="EK76" si="1444">SUM(EK77:EK79)</f>
        <v>1</v>
      </c>
      <c r="EL76" s="75">
        <f t="shared" si="1443"/>
        <v>1</v>
      </c>
      <c r="EM76" s="75">
        <f t="shared" si="1443"/>
        <v>0</v>
      </c>
      <c r="EN76" s="75">
        <f t="shared" ref="EN76" si="1445">SUM(EN77:EN79)</f>
        <v>0.4</v>
      </c>
      <c r="EO76" s="75">
        <f t="shared" si="1443"/>
        <v>5</v>
      </c>
      <c r="EP76" s="75">
        <f t="shared" si="1443"/>
        <v>2.16</v>
      </c>
      <c r="EQ76" s="75">
        <f t="shared" si="1443"/>
        <v>0</v>
      </c>
      <c r="ER76" s="75">
        <f t="shared" si="1443"/>
        <v>1</v>
      </c>
      <c r="ES76" s="75">
        <f t="shared" ref="ES76:FC76" si="1446">SUM(ES77:ES79)</f>
        <v>0.03</v>
      </c>
      <c r="ET76" s="75">
        <f t="shared" ref="ET76:EV76" si="1447">SUM(ET77:ET79)</f>
        <v>0</v>
      </c>
      <c r="EU76" s="75">
        <f t="shared" si="1447"/>
        <v>0</v>
      </c>
      <c r="EV76" s="75">
        <f t="shared" si="1447"/>
        <v>0</v>
      </c>
      <c r="EW76" s="75">
        <f t="shared" si="1446"/>
        <v>0</v>
      </c>
      <c r="EX76" s="75">
        <f t="shared" si="1446"/>
        <v>0</v>
      </c>
      <c r="EY76" s="75">
        <f t="shared" si="1446"/>
        <v>0</v>
      </c>
      <c r="EZ76" s="75">
        <f t="shared" si="1446"/>
        <v>0</v>
      </c>
      <c r="FA76" s="75">
        <f t="shared" ref="FA76:FB76" si="1448">SUM(FA77:FA79)</f>
        <v>0</v>
      </c>
      <c r="FB76" s="75">
        <f t="shared" si="1448"/>
        <v>0</v>
      </c>
      <c r="FC76" s="75">
        <f t="shared" si="1446"/>
        <v>0</v>
      </c>
      <c r="FD76" s="75">
        <f t="shared" si="1438"/>
        <v>0</v>
      </c>
      <c r="FE76" s="75">
        <f t="shared" si="1438"/>
        <v>0</v>
      </c>
      <c r="FF76" s="75">
        <f t="shared" ref="FF76" si="1449">SUM(FF77:FF79)</f>
        <v>2</v>
      </c>
      <c r="FG76" s="75">
        <f t="shared" si="1438"/>
        <v>3</v>
      </c>
      <c r="FH76" s="75">
        <f t="shared" si="1396"/>
        <v>0.75</v>
      </c>
      <c r="FI76" s="75">
        <f>SUM(FI77:FI79)</f>
        <v>1</v>
      </c>
      <c r="FJ76" s="75">
        <f>SUM(FJ77:FJ79)</f>
        <v>2</v>
      </c>
      <c r="FK76" s="75">
        <f t="shared" ref="FK76:GT76" si="1450">SUM(FK77:FK79)</f>
        <v>7.88</v>
      </c>
      <c r="FL76" s="75">
        <f t="shared" ref="FL76:FM76" si="1451">SUM(FL77:FL79)</f>
        <v>11</v>
      </c>
      <c r="FM76" s="75">
        <f t="shared" si="1451"/>
        <v>11.09</v>
      </c>
      <c r="FN76" s="75">
        <f>SUM(FN77:FN79)</f>
        <v>0.14000000000000001</v>
      </c>
      <c r="FO76" s="75">
        <f>SUM(FO77:FO79)</f>
        <v>5</v>
      </c>
      <c r="FP76" s="75">
        <f>SUM(FP77:FP79)</f>
        <v>5</v>
      </c>
      <c r="FQ76" s="75">
        <f t="shared" ref="FQ76:FS76" si="1452">SUM(FQ77:FQ79)</f>
        <v>0.86</v>
      </c>
      <c r="FR76" s="75">
        <f t="shared" ref="FR76" si="1453">SUM(FR77:FR79)</f>
        <v>1.5</v>
      </c>
      <c r="FS76" s="75">
        <f t="shared" si="1452"/>
        <v>1.6</v>
      </c>
      <c r="FT76" s="75">
        <f t="shared" ref="FT76:FU76" si="1454">SUM(FT77:FT79)</f>
        <v>0.06</v>
      </c>
      <c r="FU76" s="75">
        <f t="shared" si="1454"/>
        <v>2</v>
      </c>
      <c r="FV76" s="75">
        <f t="shared" ref="FV76:GE76" si="1455">SUM(FV77:FV79)</f>
        <v>3</v>
      </c>
      <c r="FW76" s="75">
        <f t="shared" si="1455"/>
        <v>0.35</v>
      </c>
      <c r="FX76" s="75">
        <f t="shared" ref="FX76" si="1456">SUM(FX77:FX79)</f>
        <v>1</v>
      </c>
      <c r="FY76" s="75">
        <f t="shared" si="1455"/>
        <v>1</v>
      </c>
      <c r="FZ76" s="75">
        <f t="shared" si="1455"/>
        <v>0</v>
      </c>
      <c r="GA76" s="75">
        <f t="shared" ref="GA76" si="1457">SUM(GA77:GA79)</f>
        <v>0.8</v>
      </c>
      <c r="GB76" s="75">
        <f t="shared" si="1455"/>
        <v>4.8</v>
      </c>
      <c r="GC76" s="75">
        <f t="shared" si="1455"/>
        <v>4.33</v>
      </c>
      <c r="GD76" s="75">
        <f t="shared" si="1455"/>
        <v>0</v>
      </c>
      <c r="GE76" s="75">
        <f t="shared" si="1455"/>
        <v>1</v>
      </c>
      <c r="GF76" s="75">
        <f t="shared" ref="GF76:GP76" si="1458">SUM(GF77:GF79)</f>
        <v>7.0000000000000007E-2</v>
      </c>
      <c r="GG76" s="75">
        <f t="shared" ref="GG76" si="1459">SUM(GG77:GG79)</f>
        <v>0</v>
      </c>
      <c r="GH76" s="75">
        <f t="shared" ref="GH76:GI76" si="1460">SUM(GH77:GH79)</f>
        <v>0</v>
      </c>
      <c r="GI76" s="75">
        <f t="shared" si="1460"/>
        <v>0</v>
      </c>
      <c r="GJ76" s="75">
        <f t="shared" si="1458"/>
        <v>0</v>
      </c>
      <c r="GK76" s="75">
        <f t="shared" si="1458"/>
        <v>0</v>
      </c>
      <c r="GL76" s="75">
        <f t="shared" si="1458"/>
        <v>0</v>
      </c>
      <c r="GM76" s="75">
        <f t="shared" si="1458"/>
        <v>0</v>
      </c>
      <c r="GN76" s="75">
        <f t="shared" ref="GN76:GO76" si="1461">SUM(GN77:GN79)</f>
        <v>0</v>
      </c>
      <c r="GO76" s="75">
        <f t="shared" si="1461"/>
        <v>0</v>
      </c>
      <c r="GP76" s="75">
        <f t="shared" si="1458"/>
        <v>57.3</v>
      </c>
      <c r="GQ76" s="75">
        <f t="shared" si="1450"/>
        <v>57.3</v>
      </c>
      <c r="GR76" s="75">
        <f t="shared" si="1450"/>
        <v>338.90000000000003</v>
      </c>
      <c r="GS76" s="75">
        <f t="shared" ref="GS76" si="1462">SUM(GS77:GS79)</f>
        <v>5</v>
      </c>
      <c r="GT76" s="75">
        <f t="shared" si="1450"/>
        <v>7</v>
      </c>
      <c r="GU76" s="75">
        <f t="shared" si="1396"/>
        <v>1.64</v>
      </c>
      <c r="GV76" s="75">
        <f>SUM(GV77:GV79)</f>
        <v>2.2000000000000002</v>
      </c>
      <c r="GW76" s="75">
        <f>SUM(GW77:GW79)</f>
        <v>2.4000000000000004</v>
      </c>
      <c r="GX76" s="75">
        <f t="shared" ref="GX76:IG76" si="1463">SUM(GX77:GX79)</f>
        <v>17.310000000000002</v>
      </c>
      <c r="GY76" s="75">
        <f t="shared" ref="GY76" si="1464">SUM(GY77:GY79)</f>
        <v>25</v>
      </c>
      <c r="GZ76" s="75">
        <f t="shared" si="1463"/>
        <v>25.21</v>
      </c>
      <c r="HA76" s="75">
        <f t="shared" ref="HA76:HB76" si="1465">SUM(HA77:HA79)</f>
        <v>0.34</v>
      </c>
      <c r="HB76" s="75">
        <f t="shared" si="1465"/>
        <v>10</v>
      </c>
      <c r="HC76" s="75">
        <f t="shared" ref="HC76:HH76" si="1466">SUM(HC77:HC79)</f>
        <v>10</v>
      </c>
      <c r="HD76" s="75">
        <f t="shared" si="1463"/>
        <v>1.93</v>
      </c>
      <c r="HE76" s="75">
        <f t="shared" ref="HE76" si="1467">SUM(HE77:HE79)</f>
        <v>3.3</v>
      </c>
      <c r="HF76" s="75">
        <f t="shared" si="1463"/>
        <v>3.5</v>
      </c>
      <c r="HG76" s="75">
        <f t="shared" si="1466"/>
        <v>0.15</v>
      </c>
      <c r="HH76" s="75">
        <f t="shared" si="1466"/>
        <v>3</v>
      </c>
      <c r="HI76" s="75">
        <f t="shared" ref="HI76:HR76" si="1468">SUM(HI77:HI79)</f>
        <v>4</v>
      </c>
      <c r="HJ76" s="75">
        <f t="shared" si="1468"/>
        <v>0.76</v>
      </c>
      <c r="HK76" s="75">
        <f t="shared" ref="HK76" si="1469">SUM(HK77:HK79)</f>
        <v>3</v>
      </c>
      <c r="HL76" s="75">
        <f t="shared" si="1468"/>
        <v>3</v>
      </c>
      <c r="HM76" s="75">
        <f t="shared" si="1468"/>
        <v>0.08</v>
      </c>
      <c r="HN76" s="75">
        <f t="shared" ref="HN76" si="1470">SUM(HN77:HN79)</f>
        <v>2.5</v>
      </c>
      <c r="HO76" s="75">
        <f t="shared" si="1468"/>
        <v>30</v>
      </c>
      <c r="HP76" s="75">
        <f t="shared" si="1468"/>
        <v>23.85</v>
      </c>
      <c r="HQ76" s="75">
        <f t="shared" si="1468"/>
        <v>45</v>
      </c>
      <c r="HR76" s="75">
        <f t="shared" si="1468"/>
        <v>45</v>
      </c>
      <c r="HS76" s="75">
        <f t="shared" ref="HS76:IC76" si="1471">SUM(HS77:HS79)</f>
        <v>3.18</v>
      </c>
      <c r="HT76" s="75">
        <f t="shared" ref="HT76" si="1472">SUM(HT77:HT79)</f>
        <v>50</v>
      </c>
      <c r="HU76" s="75">
        <f t="shared" ref="HU76:HV76" si="1473">SUM(HU77:HU79)</f>
        <v>115</v>
      </c>
      <c r="HV76" s="75">
        <f t="shared" si="1473"/>
        <v>64.849999999999994</v>
      </c>
      <c r="HW76" s="75">
        <f t="shared" si="1471"/>
        <v>121</v>
      </c>
      <c r="HX76" s="75">
        <f t="shared" si="1471"/>
        <v>121</v>
      </c>
      <c r="HY76" s="75">
        <f t="shared" si="1471"/>
        <v>0</v>
      </c>
      <c r="HZ76" s="75">
        <f t="shared" si="1471"/>
        <v>40</v>
      </c>
      <c r="IA76" s="75">
        <f t="shared" ref="IA76:IB76" si="1474">SUM(IA77:IA79)</f>
        <v>0</v>
      </c>
      <c r="IB76" s="75">
        <f t="shared" si="1474"/>
        <v>0</v>
      </c>
      <c r="IC76" s="75">
        <f t="shared" si="1471"/>
        <v>0</v>
      </c>
      <c r="ID76" s="75">
        <f t="shared" si="1463"/>
        <v>0</v>
      </c>
      <c r="IE76" s="75">
        <f t="shared" si="1463"/>
        <v>0</v>
      </c>
      <c r="IF76" s="75">
        <f t="shared" ref="IF76" si="1475">SUM(IF77:IF79)</f>
        <v>0</v>
      </c>
      <c r="IG76" s="75">
        <f t="shared" si="1463"/>
        <v>0</v>
      </c>
      <c r="IH76" s="75">
        <f t="shared" si="1396"/>
        <v>0</v>
      </c>
      <c r="II76" s="75">
        <f>SUM(II77:II79)</f>
        <v>0</v>
      </c>
      <c r="IJ76" s="75">
        <f>SUM(IJ77:IJ79)</f>
        <v>0</v>
      </c>
      <c r="IK76" s="75">
        <f t="shared" ref="IK76:IS76" si="1476">SUM(IK77:IK79)</f>
        <v>0</v>
      </c>
      <c r="IL76" s="75">
        <f t="shared" ref="IL76" si="1477">SUM(IL77:IL79)</f>
        <v>0</v>
      </c>
      <c r="IM76" s="75">
        <f t="shared" si="1476"/>
        <v>0</v>
      </c>
      <c r="IN76" s="75">
        <f t="shared" ref="IN76:IO76" si="1478">SUM(IN77:IN79)</f>
        <v>0</v>
      </c>
      <c r="IO76" s="75">
        <f t="shared" si="1478"/>
        <v>0</v>
      </c>
      <c r="IP76" s="75">
        <f t="shared" ref="IP76:IU76" si="1479">SUM(IP77:IP79)</f>
        <v>0</v>
      </c>
      <c r="IQ76" s="75">
        <f t="shared" si="1476"/>
        <v>0</v>
      </c>
      <c r="IR76" s="75">
        <f t="shared" ref="IR76" si="1480">SUM(IR77:IR79)</f>
        <v>0</v>
      </c>
      <c r="IS76" s="75">
        <f t="shared" si="1476"/>
        <v>0</v>
      </c>
      <c r="IT76" s="75">
        <f t="shared" si="1479"/>
        <v>0</v>
      </c>
      <c r="IU76" s="75">
        <f t="shared" si="1479"/>
        <v>0</v>
      </c>
      <c r="IV76" s="75">
        <f t="shared" ref="IV76:JX76" si="1481">SUM(IV77:IV79)</f>
        <v>0</v>
      </c>
      <c r="IW76" s="75">
        <f t="shared" si="1481"/>
        <v>0</v>
      </c>
      <c r="IX76" s="75">
        <f t="shared" ref="IX76" si="1482">SUM(IX77:IX79)</f>
        <v>0</v>
      </c>
      <c r="IY76" s="75">
        <f t="shared" si="1481"/>
        <v>0</v>
      </c>
      <c r="IZ76" s="75">
        <f t="shared" si="1481"/>
        <v>0</v>
      </c>
      <c r="JA76" s="75">
        <f t="shared" ref="JA76" si="1483">SUM(JA77:JA79)</f>
        <v>0</v>
      </c>
      <c r="JB76" s="75">
        <f t="shared" si="1481"/>
        <v>0</v>
      </c>
      <c r="JC76" s="75">
        <f t="shared" si="1481"/>
        <v>0</v>
      </c>
      <c r="JD76" s="75">
        <f t="shared" ref="JD76:JK76" si="1484">SUM(JD77:JD79)</f>
        <v>0</v>
      </c>
      <c r="JE76" s="75">
        <f t="shared" ref="JE76" si="1485">SUM(JE77:JE79)</f>
        <v>0</v>
      </c>
      <c r="JF76" s="75">
        <f t="shared" si="1484"/>
        <v>0</v>
      </c>
      <c r="JG76" s="75">
        <f t="shared" ref="JG76:JI76" si="1486">SUM(JG77:JG79)</f>
        <v>0</v>
      </c>
      <c r="JH76" s="75">
        <f t="shared" si="1486"/>
        <v>0</v>
      </c>
      <c r="JI76" s="75">
        <f t="shared" si="1486"/>
        <v>0</v>
      </c>
      <c r="JJ76" s="75">
        <f t="shared" si="1484"/>
        <v>0</v>
      </c>
      <c r="JK76" s="75">
        <f t="shared" si="1484"/>
        <v>0</v>
      </c>
      <c r="JL76" s="75">
        <f t="shared" ref="JL76:JO76" si="1487">SUM(JL77:JL79)</f>
        <v>0</v>
      </c>
      <c r="JM76" s="12">
        <f t="shared" ref="JM76:JN76" si="1488">SUM(JM77:JM79)</f>
        <v>0</v>
      </c>
      <c r="JN76" s="12">
        <f t="shared" si="1488"/>
        <v>0</v>
      </c>
      <c r="JO76" s="12">
        <f t="shared" si="1487"/>
        <v>0</v>
      </c>
      <c r="JP76" s="12">
        <f t="shared" si="1481"/>
        <v>57.3</v>
      </c>
      <c r="JQ76" s="12">
        <f t="shared" ref="JQ76" si="1489">SUM(JQ77:JQ79)</f>
        <v>57.3</v>
      </c>
      <c r="JR76" s="12">
        <f t="shared" si="1481"/>
        <v>338.90000000000003</v>
      </c>
      <c r="JS76" s="12">
        <f t="shared" si="1481"/>
        <v>21</v>
      </c>
      <c r="JT76" s="12">
        <f t="shared" ref="JT76" si="1490">SUM(JT77:JT79)</f>
        <v>30.78</v>
      </c>
      <c r="JU76" s="12">
        <f t="shared" si="1481"/>
        <v>7.4799999999999995</v>
      </c>
      <c r="JV76" s="12">
        <f t="shared" si="1481"/>
        <v>10</v>
      </c>
      <c r="JW76" s="12">
        <f t="shared" ref="JW76" si="1491">SUM(JW77:JW79)</f>
        <v>11.9</v>
      </c>
      <c r="JX76" s="12">
        <f t="shared" si="1481"/>
        <v>78.67</v>
      </c>
      <c r="JY76" s="12">
        <f t="shared" ref="JY76:JZ76" si="1492">SUM(JY77:JY79)</f>
        <v>110</v>
      </c>
      <c r="JZ76" s="12">
        <f t="shared" si="1492"/>
        <v>110.95</v>
      </c>
      <c r="KA76" s="12">
        <f t="shared" ref="KA76:KI76" si="1493">SUM(KA77:KA79)</f>
        <v>1.44</v>
      </c>
      <c r="KB76" s="12">
        <f t="shared" si="1493"/>
        <v>45</v>
      </c>
      <c r="KC76" s="12">
        <f t="shared" ref="KC76" si="1494">SUM(KC77:KC79)</f>
        <v>46</v>
      </c>
      <c r="KD76" s="12">
        <f t="shared" si="1493"/>
        <v>8.68</v>
      </c>
      <c r="KE76" s="12">
        <f t="shared" ref="KE76:KH76" si="1495">SUM(KE77:KE79)</f>
        <v>15</v>
      </c>
      <c r="KF76" s="12">
        <f t="shared" ref="KF76" si="1496">SUM(KF77:KF79)</f>
        <v>16.2</v>
      </c>
      <c r="KG76" s="12">
        <f t="shared" si="1495"/>
        <v>0.62000000000000011</v>
      </c>
      <c r="KH76" s="12">
        <f t="shared" si="1495"/>
        <v>15.4</v>
      </c>
      <c r="KI76" s="12">
        <f t="shared" si="1493"/>
        <v>20.9</v>
      </c>
      <c r="KJ76" s="12">
        <f t="shared" ref="KJ76:KL76" si="1497">SUM(KJ77:KJ79)</f>
        <v>3.42</v>
      </c>
      <c r="KK76" s="12">
        <f t="shared" ref="KK76" si="1498">SUM(KK77:KK79)</f>
        <v>12</v>
      </c>
      <c r="KL76" s="12">
        <f t="shared" si="1497"/>
        <v>12</v>
      </c>
      <c r="KM76" s="12">
        <f t="shared" ref="KM76:KO76" si="1499">SUM(KM77:KM79)</f>
        <v>0.08</v>
      </c>
      <c r="KN76" s="12">
        <f t="shared" ref="KN76" si="1500">SUM(KN77:KN79)</f>
        <v>10.199999999999999</v>
      </c>
      <c r="KO76" s="12">
        <f t="shared" si="1499"/>
        <v>83.8</v>
      </c>
      <c r="KP76" s="12">
        <f t="shared" ref="KP76" si="1501">SUM(KP77:KP79)</f>
        <v>64.5</v>
      </c>
      <c r="KQ76" s="12">
        <f t="shared" ref="KQ76" si="1502">SUM(KQ77:KQ79)</f>
        <v>45</v>
      </c>
      <c r="KR76" s="12">
        <f t="shared" ref="KR76:KS76" si="1503">SUM(KR77:KR79)</f>
        <v>49.1</v>
      </c>
      <c r="KS76" s="12">
        <f t="shared" si="1503"/>
        <v>3.8000000000000003</v>
      </c>
      <c r="KT76" s="12">
        <f t="shared" ref="KT76:KU76" si="1504">SUM(KT77:KT79)</f>
        <v>50</v>
      </c>
      <c r="KU76" s="12">
        <f t="shared" si="1504"/>
        <v>115</v>
      </c>
      <c r="KV76" s="12">
        <f t="shared" ref="KV76:KW76" si="1505">SUM(KV77:KV79)</f>
        <v>64.849999999999994</v>
      </c>
      <c r="KW76" s="12">
        <f t="shared" si="1505"/>
        <v>121</v>
      </c>
      <c r="KX76" s="12">
        <f t="shared" ref="KX76:LB76" si="1506">SUM(KX77:KX79)</f>
        <v>121</v>
      </c>
      <c r="KY76" s="12">
        <f t="shared" si="1506"/>
        <v>0</v>
      </c>
      <c r="KZ76" s="12">
        <f t="shared" si="1506"/>
        <v>40</v>
      </c>
      <c r="LA76" s="12">
        <f t="shared" si="1506"/>
        <v>0</v>
      </c>
      <c r="LB76" s="12">
        <f t="shared" si="1506"/>
        <v>0</v>
      </c>
    </row>
    <row r="77" spans="1:314" x14ac:dyDescent="0.25">
      <c r="A77" s="5">
        <v>4301</v>
      </c>
      <c r="B77" s="9" t="s">
        <v>40</v>
      </c>
      <c r="C77" s="13">
        <v>0</v>
      </c>
      <c r="D77" s="13">
        <v>0</v>
      </c>
      <c r="E77" s="13">
        <v>0</v>
      </c>
      <c r="F77" s="13">
        <v>0</v>
      </c>
      <c r="G77" s="13">
        <v>1</v>
      </c>
      <c r="H77" s="13">
        <v>0.67</v>
      </c>
      <c r="I77" s="13">
        <v>0.9</v>
      </c>
      <c r="J77" s="13">
        <v>0.9</v>
      </c>
      <c r="K77" s="13">
        <v>0.09</v>
      </c>
      <c r="L77" s="13">
        <v>10</v>
      </c>
      <c r="M77" s="13">
        <v>10</v>
      </c>
      <c r="N77" s="13">
        <v>0</v>
      </c>
      <c r="O77" s="13">
        <v>5</v>
      </c>
      <c r="P77" s="13">
        <v>5</v>
      </c>
      <c r="Q77" s="13">
        <v>0.77</v>
      </c>
      <c r="R77" s="13">
        <v>1.35</v>
      </c>
      <c r="S77" s="13">
        <v>1.35</v>
      </c>
      <c r="T77" s="13">
        <v>0.02</v>
      </c>
      <c r="U77" s="13">
        <v>1</v>
      </c>
      <c r="V77" s="13">
        <v>1</v>
      </c>
      <c r="W77" s="13">
        <v>0.15</v>
      </c>
      <c r="X77" s="13">
        <v>1</v>
      </c>
      <c r="Y77" s="13">
        <v>1</v>
      </c>
      <c r="Z77" s="13">
        <v>0</v>
      </c>
      <c r="AA77" s="13">
        <v>1</v>
      </c>
      <c r="AB77" s="13">
        <v>3</v>
      </c>
      <c r="AC77" s="13">
        <v>1.89</v>
      </c>
      <c r="AD77" s="13">
        <v>0</v>
      </c>
      <c r="AE77" s="13">
        <v>0.1</v>
      </c>
      <c r="AF77" s="13">
        <v>0.08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/>
      <c r="AO77" s="13"/>
      <c r="AP77" s="13">
        <v>0</v>
      </c>
      <c r="AQ77" s="13">
        <v>0</v>
      </c>
      <c r="AR77" s="13">
        <v>0</v>
      </c>
      <c r="AS77" s="13">
        <v>0</v>
      </c>
      <c r="AT77" s="13">
        <v>3.94</v>
      </c>
      <c r="AU77" s="13">
        <v>3.14</v>
      </c>
      <c r="AV77" s="13">
        <v>4.2</v>
      </c>
      <c r="AW77" s="13">
        <v>4.2</v>
      </c>
      <c r="AX77" s="13">
        <v>0.39</v>
      </c>
      <c r="AY77" s="13">
        <v>45</v>
      </c>
      <c r="AZ77" s="13">
        <v>45</v>
      </c>
      <c r="BA77" s="13">
        <v>0.01</v>
      </c>
      <c r="BB77" s="13">
        <v>15</v>
      </c>
      <c r="BC77" s="13">
        <v>15</v>
      </c>
      <c r="BD77" s="13">
        <v>3.64</v>
      </c>
      <c r="BE77" s="13">
        <v>6.3</v>
      </c>
      <c r="BF77" s="13">
        <v>6.3</v>
      </c>
      <c r="BG77" s="13">
        <v>0.14000000000000001</v>
      </c>
      <c r="BH77" s="13">
        <v>6</v>
      </c>
      <c r="BI77" s="13">
        <v>6</v>
      </c>
      <c r="BJ77" s="13">
        <v>0.72</v>
      </c>
      <c r="BK77" s="13">
        <v>4</v>
      </c>
      <c r="BL77" s="13">
        <v>4</v>
      </c>
      <c r="BM77" s="13">
        <v>0</v>
      </c>
      <c r="BN77" s="13">
        <v>4</v>
      </c>
      <c r="BO77" s="13">
        <v>10</v>
      </c>
      <c r="BP77" s="13">
        <v>7.15</v>
      </c>
      <c r="BQ77" s="13">
        <v>0</v>
      </c>
      <c r="BR77" s="13">
        <v>1</v>
      </c>
      <c r="BS77" s="13">
        <v>0.32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>
        <v>0</v>
      </c>
      <c r="BZ77" s="13">
        <v>0</v>
      </c>
      <c r="CA77" s="13"/>
      <c r="CB77" s="13"/>
      <c r="CC77" s="13">
        <v>0</v>
      </c>
      <c r="CD77" s="13">
        <v>0</v>
      </c>
      <c r="CE77" s="13">
        <v>0</v>
      </c>
      <c r="CF77" s="13">
        <v>0</v>
      </c>
      <c r="CG77" s="13">
        <v>1.74</v>
      </c>
      <c r="CH77" s="13">
        <v>1.2</v>
      </c>
      <c r="CI77" s="13">
        <v>1.6</v>
      </c>
      <c r="CJ77" s="13">
        <v>1.6</v>
      </c>
      <c r="CK77" s="13">
        <v>0.15</v>
      </c>
      <c r="CL77" s="13">
        <v>18</v>
      </c>
      <c r="CM77" s="13">
        <v>18</v>
      </c>
      <c r="CN77" s="13">
        <v>0</v>
      </c>
      <c r="CO77" s="13">
        <v>10</v>
      </c>
      <c r="CP77" s="13">
        <v>10</v>
      </c>
      <c r="CQ77" s="13">
        <v>1.39</v>
      </c>
      <c r="CR77" s="13">
        <v>2.4</v>
      </c>
      <c r="CS77" s="13">
        <v>2.4</v>
      </c>
      <c r="CT77" s="13">
        <v>0.05</v>
      </c>
      <c r="CU77" s="13">
        <v>2.4</v>
      </c>
      <c r="CV77" s="13">
        <v>2.4</v>
      </c>
      <c r="CW77" s="13">
        <v>0.27</v>
      </c>
      <c r="CX77" s="13">
        <v>2</v>
      </c>
      <c r="CY77" s="13">
        <v>2</v>
      </c>
      <c r="CZ77" s="13">
        <v>0</v>
      </c>
      <c r="DA77" s="13">
        <v>1.5</v>
      </c>
      <c r="DB77" s="13">
        <v>4</v>
      </c>
      <c r="DC77" s="13">
        <v>2.83</v>
      </c>
      <c r="DD77" s="13">
        <v>0</v>
      </c>
      <c r="DE77" s="13">
        <v>1</v>
      </c>
      <c r="DF77" s="13">
        <v>0.12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/>
      <c r="DO77" s="13"/>
      <c r="DP77" s="13">
        <v>0</v>
      </c>
      <c r="DQ77" s="13">
        <v>0</v>
      </c>
      <c r="DR77" s="13">
        <v>0</v>
      </c>
      <c r="DS77" s="13">
        <v>0</v>
      </c>
      <c r="DT77" s="13">
        <v>0.1</v>
      </c>
      <c r="DU77" s="13">
        <v>0.08</v>
      </c>
      <c r="DV77" s="13">
        <v>0.1</v>
      </c>
      <c r="DW77" s="13">
        <v>0.1</v>
      </c>
      <c r="DX77" s="13">
        <v>0.01</v>
      </c>
      <c r="DY77" s="13">
        <v>1</v>
      </c>
      <c r="DZ77" s="13">
        <v>1</v>
      </c>
      <c r="EA77" s="13">
        <v>0</v>
      </c>
      <c r="EB77" s="13">
        <v>0</v>
      </c>
      <c r="EC77" s="13">
        <v>1</v>
      </c>
      <c r="ED77" s="13">
        <v>0.09</v>
      </c>
      <c r="EE77" s="13">
        <v>0.15</v>
      </c>
      <c r="EF77" s="13">
        <v>0.15</v>
      </c>
      <c r="EG77" s="13">
        <v>0</v>
      </c>
      <c r="EH77" s="13">
        <v>1</v>
      </c>
      <c r="EI77" s="13">
        <v>1</v>
      </c>
      <c r="EJ77" s="13">
        <v>0.02</v>
      </c>
      <c r="EK77" s="13">
        <v>1</v>
      </c>
      <c r="EL77" s="13">
        <v>1</v>
      </c>
      <c r="EM77" s="13">
        <v>0</v>
      </c>
      <c r="EN77" s="13">
        <v>0.4</v>
      </c>
      <c r="EO77" s="13">
        <v>1</v>
      </c>
      <c r="EP77" s="13">
        <v>0.75</v>
      </c>
      <c r="EQ77" s="13">
        <v>0</v>
      </c>
      <c r="ER77" s="13">
        <v>1</v>
      </c>
      <c r="ES77" s="13">
        <v>0.03</v>
      </c>
      <c r="ET77" s="13">
        <v>0</v>
      </c>
      <c r="EU77" s="13">
        <v>0</v>
      </c>
      <c r="EV77" s="13">
        <v>0</v>
      </c>
      <c r="EW77" s="13">
        <v>0</v>
      </c>
      <c r="EX77" s="13">
        <v>0</v>
      </c>
      <c r="EY77" s="13">
        <v>0</v>
      </c>
      <c r="EZ77" s="13">
        <v>0</v>
      </c>
      <c r="FA77" s="13"/>
      <c r="FB77" s="13"/>
      <c r="FC77" s="13">
        <v>0</v>
      </c>
      <c r="FD77" s="13">
        <v>0</v>
      </c>
      <c r="FE77" s="13">
        <v>0</v>
      </c>
      <c r="FF77" s="13">
        <v>0</v>
      </c>
      <c r="FG77" s="13">
        <v>1</v>
      </c>
      <c r="FH77" s="13">
        <v>0.75</v>
      </c>
      <c r="FI77" s="13">
        <v>1</v>
      </c>
      <c r="FJ77" s="13">
        <v>1</v>
      </c>
      <c r="FK77" s="13">
        <v>0.1</v>
      </c>
      <c r="FL77" s="13">
        <v>11</v>
      </c>
      <c r="FM77" s="13">
        <v>11</v>
      </c>
      <c r="FN77" s="13">
        <v>0</v>
      </c>
      <c r="FO77" s="13">
        <v>5</v>
      </c>
      <c r="FP77" s="13">
        <v>5</v>
      </c>
      <c r="FQ77" s="13">
        <v>0</v>
      </c>
      <c r="FR77" s="13">
        <v>1.5</v>
      </c>
      <c r="FS77" s="13">
        <v>1.5</v>
      </c>
      <c r="FT77" s="13">
        <v>0.03</v>
      </c>
      <c r="FU77" s="13">
        <v>2</v>
      </c>
      <c r="FV77" s="13">
        <v>2</v>
      </c>
      <c r="FW77" s="13">
        <v>0.18</v>
      </c>
      <c r="FX77" s="13">
        <v>1</v>
      </c>
      <c r="FY77" s="13">
        <v>1</v>
      </c>
      <c r="FZ77" s="13">
        <v>0</v>
      </c>
      <c r="GA77" s="13">
        <v>0.8</v>
      </c>
      <c r="GB77" s="13">
        <v>0.8</v>
      </c>
      <c r="GC77" s="13">
        <v>1.5</v>
      </c>
      <c r="GD77" s="13">
        <v>0</v>
      </c>
      <c r="GE77" s="13">
        <v>1</v>
      </c>
      <c r="GF77" s="13">
        <v>7.0000000000000007E-2</v>
      </c>
      <c r="GG77" s="13">
        <v>0</v>
      </c>
      <c r="GH77" s="14">
        <v>0</v>
      </c>
      <c r="GI77" s="13">
        <v>0</v>
      </c>
      <c r="GJ77" s="13">
        <v>0</v>
      </c>
      <c r="GK77" s="13">
        <v>0</v>
      </c>
      <c r="GL77" s="13">
        <v>0</v>
      </c>
      <c r="GM77" s="13">
        <v>0</v>
      </c>
      <c r="GN77" s="13"/>
      <c r="GO77" s="13"/>
      <c r="GP77" s="13">
        <v>17.89</v>
      </c>
      <c r="GQ77" s="13">
        <v>17.89</v>
      </c>
      <c r="GR77" s="13">
        <v>44.48</v>
      </c>
      <c r="GS77" s="13">
        <v>0</v>
      </c>
      <c r="GT77" s="13">
        <v>2</v>
      </c>
      <c r="GU77" s="13">
        <v>1.64</v>
      </c>
      <c r="GV77" s="13">
        <v>2.2000000000000002</v>
      </c>
      <c r="GW77" s="13">
        <v>2.2000000000000002</v>
      </c>
      <c r="GX77" s="13">
        <v>0.21</v>
      </c>
      <c r="GY77" s="13">
        <v>25</v>
      </c>
      <c r="GZ77" s="13">
        <v>25</v>
      </c>
      <c r="HA77" s="13">
        <v>0.02</v>
      </c>
      <c r="HB77" s="13">
        <v>10</v>
      </c>
      <c r="HC77" s="13">
        <v>10</v>
      </c>
      <c r="HD77" s="13">
        <v>1.93</v>
      </c>
      <c r="HE77" s="13">
        <v>3.3</v>
      </c>
      <c r="HF77" s="13">
        <v>3.3</v>
      </c>
      <c r="HG77" s="13">
        <v>0.09</v>
      </c>
      <c r="HH77" s="13">
        <v>3</v>
      </c>
      <c r="HI77" s="13">
        <v>3</v>
      </c>
      <c r="HJ77" s="13">
        <v>0.39</v>
      </c>
      <c r="HK77" s="13">
        <v>3</v>
      </c>
      <c r="HL77" s="13">
        <v>3</v>
      </c>
      <c r="HM77" s="13">
        <v>0.08</v>
      </c>
      <c r="HN77" s="13">
        <v>2.5</v>
      </c>
      <c r="HO77" s="13">
        <v>20</v>
      </c>
      <c r="HP77" s="13">
        <v>15</v>
      </c>
      <c r="HQ77" s="13">
        <v>45</v>
      </c>
      <c r="HR77" s="13">
        <v>45</v>
      </c>
      <c r="HS77" s="13">
        <v>3.16</v>
      </c>
      <c r="HT77" s="13">
        <v>40</v>
      </c>
      <c r="HU77" s="13">
        <v>100</v>
      </c>
      <c r="HV77" s="13">
        <v>61.78</v>
      </c>
      <c r="HW77" s="13">
        <v>50</v>
      </c>
      <c r="HX77" s="13">
        <v>50</v>
      </c>
      <c r="HY77" s="13">
        <v>0</v>
      </c>
      <c r="HZ77" s="13">
        <v>20</v>
      </c>
      <c r="IA77" s="13"/>
      <c r="IB77" s="13"/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/>
      <c r="JO77" s="13"/>
      <c r="JP77" s="13">
        <f t="shared" ref="JP77:JY79" si="1507">C77+CC77+AP77+DP77+FC77+GP77+IC77</f>
        <v>17.89</v>
      </c>
      <c r="JQ77" s="13">
        <f t="shared" si="1507"/>
        <v>17.89</v>
      </c>
      <c r="JR77" s="13">
        <f t="shared" si="1507"/>
        <v>44.48</v>
      </c>
      <c r="JS77" s="13">
        <f t="shared" si="1507"/>
        <v>0</v>
      </c>
      <c r="JT77" s="13">
        <f t="shared" si="1507"/>
        <v>9.7799999999999994</v>
      </c>
      <c r="JU77" s="13">
        <f t="shared" si="1507"/>
        <v>7.4799999999999995</v>
      </c>
      <c r="JV77" s="13">
        <f t="shared" si="1507"/>
        <v>10</v>
      </c>
      <c r="JW77" s="13">
        <f t="shared" si="1507"/>
        <v>10</v>
      </c>
      <c r="JX77" s="13">
        <f t="shared" si="1507"/>
        <v>0.95</v>
      </c>
      <c r="JY77" s="13">
        <f t="shared" si="1507"/>
        <v>110</v>
      </c>
      <c r="JZ77" s="13">
        <f t="shared" ref="JZ77:KI79" si="1508">M77+CM77+AZ77+DZ77+FM77+GZ77+IM77</f>
        <v>110</v>
      </c>
      <c r="KA77" s="13">
        <f t="shared" si="1508"/>
        <v>0.03</v>
      </c>
      <c r="KB77" s="13">
        <f t="shared" si="1508"/>
        <v>45</v>
      </c>
      <c r="KC77" s="13">
        <f t="shared" si="1508"/>
        <v>46</v>
      </c>
      <c r="KD77" s="13">
        <f t="shared" si="1508"/>
        <v>7.82</v>
      </c>
      <c r="KE77" s="13">
        <f t="shared" si="1508"/>
        <v>15</v>
      </c>
      <c r="KF77" s="13">
        <f t="shared" si="1508"/>
        <v>15</v>
      </c>
      <c r="KG77" s="13">
        <f t="shared" si="1508"/>
        <v>0.33</v>
      </c>
      <c r="KH77" s="13">
        <f t="shared" si="1508"/>
        <v>15.4</v>
      </c>
      <c r="KI77" s="13">
        <f t="shared" si="1508"/>
        <v>15.4</v>
      </c>
      <c r="KJ77" s="13">
        <f t="shared" ref="KJ77:KL79" si="1509">W77+CW77+BJ77+EJ77+FW77+HJ77+IW77</f>
        <v>1.73</v>
      </c>
      <c r="KK77" s="13">
        <f t="shared" si="1509"/>
        <v>12</v>
      </c>
      <c r="KL77" s="13">
        <f t="shared" si="1509"/>
        <v>12</v>
      </c>
      <c r="KM77" s="13">
        <f t="shared" ref="KM77:KX79" si="1510">Z77+BM77+CZ77+EM77+FZ77+HM77+IZ77</f>
        <v>0.08</v>
      </c>
      <c r="KN77" s="13">
        <f t="shared" si="1510"/>
        <v>10.199999999999999</v>
      </c>
      <c r="KO77" s="13">
        <f t="shared" si="1510"/>
        <v>38.799999999999997</v>
      </c>
      <c r="KP77" s="13">
        <f t="shared" si="1510"/>
        <v>29.12</v>
      </c>
      <c r="KQ77" s="13">
        <f t="shared" si="1510"/>
        <v>45</v>
      </c>
      <c r="KR77" s="13">
        <f t="shared" si="1510"/>
        <v>49.1</v>
      </c>
      <c r="KS77" s="13">
        <f t="shared" si="1510"/>
        <v>3.7800000000000002</v>
      </c>
      <c r="KT77" s="13">
        <f t="shared" si="1510"/>
        <v>40</v>
      </c>
      <c r="KU77" s="13">
        <f t="shared" si="1510"/>
        <v>100</v>
      </c>
      <c r="KV77" s="13">
        <f t="shared" si="1510"/>
        <v>61.78</v>
      </c>
      <c r="KW77" s="13">
        <f t="shared" si="1510"/>
        <v>50</v>
      </c>
      <c r="KX77" s="13">
        <f t="shared" si="1510"/>
        <v>50</v>
      </c>
      <c r="KY77" s="13">
        <f>AL77+BY77+DL77+EY77+GL77+HY77+JL77</f>
        <v>0</v>
      </c>
      <c r="KZ77" s="13">
        <f t="shared" ref="KZ77:LB79" si="1511">AM77+BZ77+DM77+EZ77+GM77+HZ77+JM77</f>
        <v>20</v>
      </c>
      <c r="LA77" s="13">
        <f t="shared" si="1511"/>
        <v>0</v>
      </c>
      <c r="LB77" s="13">
        <f t="shared" si="1511"/>
        <v>0</v>
      </c>
    </row>
    <row r="78" spans="1:314" x14ac:dyDescent="0.25">
      <c r="A78" s="5">
        <v>4306</v>
      </c>
      <c r="B78" s="9" t="s">
        <v>41</v>
      </c>
      <c r="C78" s="13">
        <v>0</v>
      </c>
      <c r="D78" s="13">
        <v>0</v>
      </c>
      <c r="E78" s="13">
        <v>0</v>
      </c>
      <c r="F78" s="13">
        <v>2</v>
      </c>
      <c r="G78" s="13">
        <v>2</v>
      </c>
      <c r="H78" s="13">
        <v>0</v>
      </c>
      <c r="I78" s="13">
        <v>0</v>
      </c>
      <c r="J78" s="13">
        <v>0.05</v>
      </c>
      <c r="K78" s="13">
        <v>7</v>
      </c>
      <c r="L78" s="13">
        <v>0</v>
      </c>
      <c r="M78" s="13">
        <v>0.08</v>
      </c>
      <c r="N78" s="13">
        <v>0.12</v>
      </c>
      <c r="O78" s="13">
        <v>0</v>
      </c>
      <c r="P78" s="13">
        <v>0</v>
      </c>
      <c r="Q78" s="13">
        <v>0</v>
      </c>
      <c r="R78" s="13">
        <v>0</v>
      </c>
      <c r="S78" s="13">
        <v>0.5</v>
      </c>
      <c r="T78" s="13">
        <v>0.03</v>
      </c>
      <c r="U78" s="13">
        <v>0</v>
      </c>
      <c r="V78" s="13">
        <v>0.5</v>
      </c>
      <c r="W78" s="13">
        <v>0.15</v>
      </c>
      <c r="X78" s="13">
        <v>0</v>
      </c>
      <c r="Y78" s="13">
        <v>0</v>
      </c>
      <c r="Z78" s="13">
        <v>0</v>
      </c>
      <c r="AA78" s="13">
        <v>0</v>
      </c>
      <c r="AB78" s="13">
        <v>1</v>
      </c>
      <c r="AC78" s="13">
        <v>3.54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/>
      <c r="AO78" s="13"/>
      <c r="AP78" s="13">
        <v>0</v>
      </c>
      <c r="AQ78" s="13">
        <v>0</v>
      </c>
      <c r="AR78" s="13">
        <v>0</v>
      </c>
      <c r="AS78" s="13">
        <v>9</v>
      </c>
      <c r="AT78" s="13">
        <v>9</v>
      </c>
      <c r="AU78" s="13">
        <v>0</v>
      </c>
      <c r="AV78" s="13">
        <v>0</v>
      </c>
      <c r="AW78" s="13">
        <v>0.5</v>
      </c>
      <c r="AX78" s="13">
        <v>32.64</v>
      </c>
      <c r="AY78" s="13">
        <v>0</v>
      </c>
      <c r="AZ78" s="13">
        <v>0.41</v>
      </c>
      <c r="BA78" s="13">
        <v>0.6</v>
      </c>
      <c r="BB78" s="13">
        <v>0</v>
      </c>
      <c r="BC78" s="13">
        <v>0</v>
      </c>
      <c r="BD78" s="13">
        <v>0</v>
      </c>
      <c r="BE78" s="13">
        <v>0</v>
      </c>
      <c r="BF78" s="13">
        <v>0.3</v>
      </c>
      <c r="BG78" s="13">
        <v>0.12</v>
      </c>
      <c r="BH78" s="13">
        <v>0</v>
      </c>
      <c r="BI78" s="13">
        <v>1</v>
      </c>
      <c r="BJ78" s="13">
        <v>0.71</v>
      </c>
      <c r="BK78" s="13">
        <v>0</v>
      </c>
      <c r="BL78" s="13">
        <v>0</v>
      </c>
      <c r="BM78" s="13">
        <v>0</v>
      </c>
      <c r="BN78" s="13">
        <v>0</v>
      </c>
      <c r="BO78" s="13">
        <v>14</v>
      </c>
      <c r="BP78" s="13">
        <v>13.44</v>
      </c>
      <c r="BQ78" s="13">
        <v>0</v>
      </c>
      <c r="BR78" s="13">
        <v>0</v>
      </c>
      <c r="BS78" s="13">
        <v>0</v>
      </c>
      <c r="BT78" s="13">
        <v>0</v>
      </c>
      <c r="BU78" s="13">
        <v>0</v>
      </c>
      <c r="BV78" s="13">
        <v>0</v>
      </c>
      <c r="BW78" s="13">
        <v>0</v>
      </c>
      <c r="BX78" s="13">
        <v>0</v>
      </c>
      <c r="BY78" s="13">
        <v>0</v>
      </c>
      <c r="BZ78" s="13">
        <v>0</v>
      </c>
      <c r="CA78" s="13"/>
      <c r="CB78" s="13"/>
      <c r="CC78" s="13">
        <v>0</v>
      </c>
      <c r="CD78" s="13">
        <v>0</v>
      </c>
      <c r="CE78" s="13">
        <v>0</v>
      </c>
      <c r="CF78" s="13">
        <v>3</v>
      </c>
      <c r="CG78" s="13">
        <v>3</v>
      </c>
      <c r="CH78" s="13">
        <v>0</v>
      </c>
      <c r="CI78" s="13">
        <v>0</v>
      </c>
      <c r="CJ78" s="13">
        <v>0.15</v>
      </c>
      <c r="CK78" s="13">
        <v>12.43</v>
      </c>
      <c r="CL78" s="13">
        <v>0</v>
      </c>
      <c r="CM78" s="13">
        <v>0.16</v>
      </c>
      <c r="CN78" s="13">
        <v>0.23</v>
      </c>
      <c r="CO78" s="13">
        <v>0</v>
      </c>
      <c r="CP78" s="13">
        <v>0</v>
      </c>
      <c r="CQ78" s="13">
        <v>0</v>
      </c>
      <c r="CR78" s="13">
        <v>0</v>
      </c>
      <c r="CS78" s="13">
        <v>0.1</v>
      </c>
      <c r="CT78" s="13">
        <v>0.05</v>
      </c>
      <c r="CU78" s="13">
        <v>0</v>
      </c>
      <c r="CV78" s="13">
        <v>1</v>
      </c>
      <c r="CW78" s="13">
        <v>0.27</v>
      </c>
      <c r="CX78" s="13">
        <v>0</v>
      </c>
      <c r="CY78" s="13">
        <v>0</v>
      </c>
      <c r="CZ78" s="13">
        <v>0</v>
      </c>
      <c r="DA78" s="13">
        <v>0</v>
      </c>
      <c r="DB78" s="13">
        <v>12</v>
      </c>
      <c r="DC78" s="13">
        <v>5.31</v>
      </c>
      <c r="DD78" s="13">
        <v>0</v>
      </c>
      <c r="DE78" s="13">
        <v>0</v>
      </c>
      <c r="DF78" s="13">
        <v>0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/>
      <c r="DO78" s="13"/>
      <c r="DP78" s="13">
        <v>0</v>
      </c>
      <c r="DQ78" s="13">
        <v>0</v>
      </c>
      <c r="DR78" s="13">
        <v>0</v>
      </c>
      <c r="DS78" s="13">
        <v>0</v>
      </c>
      <c r="DT78" s="13">
        <v>0</v>
      </c>
      <c r="DU78" s="13">
        <v>0</v>
      </c>
      <c r="DV78" s="13">
        <v>0</v>
      </c>
      <c r="DW78" s="13">
        <v>0</v>
      </c>
      <c r="DX78" s="13">
        <v>0.77</v>
      </c>
      <c r="DY78" s="13">
        <v>0</v>
      </c>
      <c r="DZ78" s="13">
        <v>0</v>
      </c>
      <c r="EA78" s="13">
        <v>0</v>
      </c>
      <c r="EB78" s="13">
        <v>0</v>
      </c>
      <c r="EC78" s="13">
        <v>0</v>
      </c>
      <c r="ED78" s="13">
        <v>0</v>
      </c>
      <c r="EE78" s="13">
        <v>0</v>
      </c>
      <c r="EF78" s="13">
        <v>0</v>
      </c>
      <c r="EG78" s="13">
        <v>0</v>
      </c>
      <c r="EH78" s="13">
        <v>0</v>
      </c>
      <c r="EI78" s="13">
        <v>1</v>
      </c>
      <c r="EJ78" s="13">
        <v>0.02</v>
      </c>
      <c r="EK78" s="13">
        <v>0</v>
      </c>
      <c r="EL78" s="13">
        <v>0</v>
      </c>
      <c r="EM78" s="13">
        <v>0</v>
      </c>
      <c r="EN78" s="13">
        <v>0</v>
      </c>
      <c r="EO78" s="13">
        <v>4</v>
      </c>
      <c r="EP78" s="13">
        <v>1.41</v>
      </c>
      <c r="EQ78" s="13">
        <v>0</v>
      </c>
      <c r="ER78" s="13">
        <v>0</v>
      </c>
      <c r="ES78" s="13">
        <v>0</v>
      </c>
      <c r="ET78" s="13">
        <v>0</v>
      </c>
      <c r="EU78" s="13">
        <v>0</v>
      </c>
      <c r="EV78" s="13">
        <v>0</v>
      </c>
      <c r="EW78" s="13">
        <v>0</v>
      </c>
      <c r="EX78" s="13">
        <v>0</v>
      </c>
      <c r="EY78" s="13">
        <v>0</v>
      </c>
      <c r="EZ78" s="13">
        <v>0</v>
      </c>
      <c r="FA78" s="13"/>
      <c r="FB78" s="13"/>
      <c r="FC78" s="13">
        <v>0</v>
      </c>
      <c r="FD78" s="13">
        <v>0</v>
      </c>
      <c r="FE78" s="13">
        <v>0</v>
      </c>
      <c r="FF78" s="13">
        <v>2</v>
      </c>
      <c r="FG78" s="13">
        <v>2</v>
      </c>
      <c r="FH78" s="13">
        <v>0</v>
      </c>
      <c r="FI78" s="13">
        <v>0</v>
      </c>
      <c r="FJ78" s="13">
        <v>1</v>
      </c>
      <c r="FK78" s="13">
        <v>7.78</v>
      </c>
      <c r="FL78" s="13">
        <v>0</v>
      </c>
      <c r="FM78" s="13">
        <v>0.09</v>
      </c>
      <c r="FN78" s="13">
        <v>0.14000000000000001</v>
      </c>
      <c r="FO78" s="13">
        <v>0</v>
      </c>
      <c r="FP78" s="13">
        <v>0</v>
      </c>
      <c r="FQ78" s="13">
        <v>0.86</v>
      </c>
      <c r="FR78" s="13">
        <v>0</v>
      </c>
      <c r="FS78" s="13">
        <v>0.1</v>
      </c>
      <c r="FT78" s="13">
        <v>0.03</v>
      </c>
      <c r="FU78" s="13">
        <v>0</v>
      </c>
      <c r="FV78" s="13">
        <v>1</v>
      </c>
      <c r="FW78" s="13">
        <v>0.17</v>
      </c>
      <c r="FX78" s="13">
        <v>0</v>
      </c>
      <c r="FY78" s="13">
        <v>0</v>
      </c>
      <c r="FZ78" s="13">
        <v>0</v>
      </c>
      <c r="GA78" s="13">
        <v>0</v>
      </c>
      <c r="GB78" s="13">
        <v>4</v>
      </c>
      <c r="GC78" s="13">
        <v>2.83</v>
      </c>
      <c r="GD78" s="13">
        <v>0</v>
      </c>
      <c r="GE78" s="13">
        <v>0</v>
      </c>
      <c r="GF78" s="13">
        <v>0</v>
      </c>
      <c r="GG78" s="13">
        <v>0</v>
      </c>
      <c r="GH78" s="14">
        <v>0</v>
      </c>
      <c r="GI78" s="13">
        <v>0</v>
      </c>
      <c r="GJ78" s="13">
        <v>0</v>
      </c>
      <c r="GK78" s="13">
        <v>0</v>
      </c>
      <c r="GL78" s="13">
        <v>0</v>
      </c>
      <c r="GM78" s="13">
        <v>0</v>
      </c>
      <c r="GN78" s="13"/>
      <c r="GO78" s="13"/>
      <c r="GP78" s="13">
        <v>39.409999999999997</v>
      </c>
      <c r="GQ78" s="13">
        <v>39.409999999999997</v>
      </c>
      <c r="GR78" s="13">
        <v>10.81</v>
      </c>
      <c r="GS78" s="13">
        <v>5</v>
      </c>
      <c r="GT78" s="13">
        <v>5</v>
      </c>
      <c r="GU78" s="13">
        <v>0</v>
      </c>
      <c r="GV78" s="13">
        <v>0</v>
      </c>
      <c r="GW78" s="13">
        <v>0.2</v>
      </c>
      <c r="GX78" s="13">
        <v>17.100000000000001</v>
      </c>
      <c r="GY78" s="13">
        <v>0</v>
      </c>
      <c r="GZ78" s="13">
        <v>0.21</v>
      </c>
      <c r="HA78" s="13">
        <v>0.32</v>
      </c>
      <c r="HB78" s="13">
        <v>0</v>
      </c>
      <c r="HC78" s="13">
        <v>0</v>
      </c>
      <c r="HD78" s="13">
        <v>0</v>
      </c>
      <c r="HE78" s="13">
        <v>0</v>
      </c>
      <c r="HF78" s="13">
        <v>0.2</v>
      </c>
      <c r="HG78" s="13">
        <v>0.06</v>
      </c>
      <c r="HH78" s="13">
        <v>0</v>
      </c>
      <c r="HI78" s="13">
        <v>1</v>
      </c>
      <c r="HJ78" s="13">
        <v>0.37</v>
      </c>
      <c r="HK78" s="13">
        <v>0</v>
      </c>
      <c r="HL78" s="13">
        <v>0</v>
      </c>
      <c r="HM78" s="13">
        <v>0</v>
      </c>
      <c r="HN78" s="13">
        <v>0</v>
      </c>
      <c r="HO78" s="13">
        <v>10</v>
      </c>
      <c r="HP78" s="13">
        <v>8.85</v>
      </c>
      <c r="HQ78" s="13">
        <v>0</v>
      </c>
      <c r="HR78" s="13">
        <v>0</v>
      </c>
      <c r="HS78" s="13">
        <v>0</v>
      </c>
      <c r="HT78" s="13">
        <v>10</v>
      </c>
      <c r="HU78" s="13">
        <v>10</v>
      </c>
      <c r="HV78" s="13">
        <v>0</v>
      </c>
      <c r="HW78" s="13">
        <v>71</v>
      </c>
      <c r="HX78" s="13">
        <v>71</v>
      </c>
      <c r="HY78" s="13">
        <v>0</v>
      </c>
      <c r="HZ78" s="13">
        <v>20</v>
      </c>
      <c r="IA78" s="13"/>
      <c r="IB78" s="13"/>
      <c r="IC78" s="13">
        <v>0</v>
      </c>
      <c r="ID78" s="13">
        <v>0</v>
      </c>
      <c r="IE78" s="13">
        <v>0</v>
      </c>
      <c r="IF78" s="13">
        <v>0</v>
      </c>
      <c r="IG78" s="13">
        <v>0</v>
      </c>
      <c r="IH78" s="13">
        <v>0</v>
      </c>
      <c r="II78" s="13">
        <v>0</v>
      </c>
      <c r="IJ78" s="13">
        <v>0</v>
      </c>
      <c r="IK78" s="13">
        <v>0</v>
      </c>
      <c r="IL78" s="13">
        <v>0</v>
      </c>
      <c r="IM78" s="13">
        <v>0</v>
      </c>
      <c r="IN78" s="13">
        <v>0</v>
      </c>
      <c r="IO78" s="13">
        <v>0</v>
      </c>
      <c r="IP78" s="13">
        <v>0</v>
      </c>
      <c r="IQ78" s="13">
        <v>0</v>
      </c>
      <c r="IR78" s="13">
        <v>0</v>
      </c>
      <c r="IS78" s="13">
        <v>0</v>
      </c>
      <c r="IT78" s="13">
        <v>0</v>
      </c>
      <c r="IU78" s="13">
        <v>0</v>
      </c>
      <c r="IV78" s="13">
        <v>0</v>
      </c>
      <c r="IW78" s="13">
        <v>0</v>
      </c>
      <c r="IX78" s="13">
        <v>0</v>
      </c>
      <c r="IY78" s="13">
        <v>0</v>
      </c>
      <c r="IZ78" s="13">
        <v>0</v>
      </c>
      <c r="JA78" s="13">
        <v>0</v>
      </c>
      <c r="JB78" s="13">
        <v>0</v>
      </c>
      <c r="JC78" s="13">
        <v>0</v>
      </c>
      <c r="JD78" s="13">
        <v>0</v>
      </c>
      <c r="JE78" s="13">
        <v>0</v>
      </c>
      <c r="JF78" s="13">
        <v>0</v>
      </c>
      <c r="JG78" s="13">
        <v>0</v>
      </c>
      <c r="JH78" s="13">
        <v>0</v>
      </c>
      <c r="JI78" s="13">
        <v>0</v>
      </c>
      <c r="JJ78" s="13">
        <v>0</v>
      </c>
      <c r="JK78" s="13">
        <v>0</v>
      </c>
      <c r="JL78" s="13">
        <v>0</v>
      </c>
      <c r="JM78" s="13">
        <v>0</v>
      </c>
      <c r="JN78" s="13"/>
      <c r="JO78" s="13"/>
      <c r="JP78" s="13">
        <f t="shared" si="1507"/>
        <v>39.409999999999997</v>
      </c>
      <c r="JQ78" s="13">
        <f t="shared" si="1507"/>
        <v>39.409999999999997</v>
      </c>
      <c r="JR78" s="13">
        <f t="shared" si="1507"/>
        <v>10.81</v>
      </c>
      <c r="JS78" s="13">
        <f t="shared" si="1507"/>
        <v>21</v>
      </c>
      <c r="JT78" s="13">
        <f t="shared" si="1507"/>
        <v>21</v>
      </c>
      <c r="JU78" s="13">
        <f t="shared" si="1507"/>
        <v>0</v>
      </c>
      <c r="JV78" s="13">
        <f t="shared" si="1507"/>
        <v>0</v>
      </c>
      <c r="JW78" s="13">
        <f t="shared" si="1507"/>
        <v>1.9</v>
      </c>
      <c r="JX78" s="13">
        <f t="shared" si="1507"/>
        <v>77.72</v>
      </c>
      <c r="JY78" s="13">
        <f t="shared" si="1507"/>
        <v>0</v>
      </c>
      <c r="JZ78" s="13">
        <f t="shared" si="1508"/>
        <v>0.94999999999999984</v>
      </c>
      <c r="KA78" s="13">
        <f t="shared" si="1508"/>
        <v>1.41</v>
      </c>
      <c r="KB78" s="13">
        <f t="shared" si="1508"/>
        <v>0</v>
      </c>
      <c r="KC78" s="13">
        <f t="shared" si="1508"/>
        <v>0</v>
      </c>
      <c r="KD78" s="13">
        <f t="shared" si="1508"/>
        <v>0.86</v>
      </c>
      <c r="KE78" s="13">
        <f t="shared" si="1508"/>
        <v>0</v>
      </c>
      <c r="KF78" s="13">
        <f t="shared" si="1508"/>
        <v>1.2</v>
      </c>
      <c r="KG78" s="13">
        <f t="shared" si="1508"/>
        <v>0.29000000000000004</v>
      </c>
      <c r="KH78" s="13">
        <f t="shared" si="1508"/>
        <v>0</v>
      </c>
      <c r="KI78" s="13">
        <f t="shared" si="1508"/>
        <v>5.5</v>
      </c>
      <c r="KJ78" s="13">
        <f t="shared" si="1509"/>
        <v>1.69</v>
      </c>
      <c r="KK78" s="13">
        <f t="shared" si="1509"/>
        <v>0</v>
      </c>
      <c r="KL78" s="13">
        <f t="shared" si="1509"/>
        <v>0</v>
      </c>
      <c r="KM78" s="13">
        <f t="shared" si="1510"/>
        <v>0</v>
      </c>
      <c r="KN78" s="13">
        <f t="shared" si="1510"/>
        <v>0</v>
      </c>
      <c r="KO78" s="13">
        <f t="shared" si="1510"/>
        <v>45</v>
      </c>
      <c r="KP78" s="13">
        <f t="shared" si="1510"/>
        <v>35.380000000000003</v>
      </c>
      <c r="KQ78" s="13">
        <f t="shared" si="1510"/>
        <v>0</v>
      </c>
      <c r="KR78" s="13">
        <f t="shared" si="1510"/>
        <v>0</v>
      </c>
      <c r="KS78" s="13">
        <f t="shared" si="1510"/>
        <v>0</v>
      </c>
      <c r="KT78" s="13">
        <f t="shared" si="1510"/>
        <v>10</v>
      </c>
      <c r="KU78" s="13">
        <f t="shared" si="1510"/>
        <v>10</v>
      </c>
      <c r="KV78" s="13">
        <f t="shared" si="1510"/>
        <v>0</v>
      </c>
      <c r="KW78" s="13">
        <f t="shared" si="1510"/>
        <v>71</v>
      </c>
      <c r="KX78" s="13">
        <f t="shared" si="1510"/>
        <v>71</v>
      </c>
      <c r="KY78" s="13">
        <f>AL78+BY78+DL78+EY78+GL78+HY78+JL78</f>
        <v>0</v>
      </c>
      <c r="KZ78" s="13">
        <f t="shared" si="1511"/>
        <v>20</v>
      </c>
      <c r="LA78" s="13">
        <f t="shared" si="1511"/>
        <v>0</v>
      </c>
      <c r="LB78" s="13">
        <f t="shared" si="1511"/>
        <v>0</v>
      </c>
    </row>
    <row r="79" spans="1:314" x14ac:dyDescent="0.25">
      <c r="A79" s="5">
        <v>4399</v>
      </c>
      <c r="B79" s="9" t="s">
        <v>42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/>
      <c r="AO79" s="13"/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/>
      <c r="CB79" s="13"/>
      <c r="CC79" s="13">
        <v>0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13">
        <v>0</v>
      </c>
      <c r="CV79" s="13">
        <v>0</v>
      </c>
      <c r="CW79" s="13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</v>
      </c>
      <c r="DD79" s="13">
        <v>0</v>
      </c>
      <c r="DE79" s="13">
        <v>0</v>
      </c>
      <c r="DF79" s="13">
        <v>0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/>
      <c r="DO79" s="13"/>
      <c r="DP79" s="13">
        <v>0</v>
      </c>
      <c r="DQ79" s="13">
        <v>0</v>
      </c>
      <c r="DR79" s="13">
        <v>0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  <c r="DX79" s="13">
        <v>0</v>
      </c>
      <c r="DY79" s="13">
        <v>0</v>
      </c>
      <c r="DZ79" s="13">
        <v>0</v>
      </c>
      <c r="EA79" s="13">
        <v>0</v>
      </c>
      <c r="EB79" s="13">
        <v>0</v>
      </c>
      <c r="EC79" s="13">
        <v>0</v>
      </c>
      <c r="ED79" s="13">
        <v>0</v>
      </c>
      <c r="EE79" s="13">
        <v>0</v>
      </c>
      <c r="EF79" s="13">
        <v>0</v>
      </c>
      <c r="EG79" s="13">
        <v>0</v>
      </c>
      <c r="EH79" s="13">
        <v>0</v>
      </c>
      <c r="EI79" s="13">
        <v>0</v>
      </c>
      <c r="EJ79" s="13">
        <v>0</v>
      </c>
      <c r="EK79" s="13">
        <v>0</v>
      </c>
      <c r="EL79" s="13">
        <v>0</v>
      </c>
      <c r="EM79" s="13">
        <v>0</v>
      </c>
      <c r="EN79" s="13">
        <v>0</v>
      </c>
      <c r="EO79" s="13">
        <v>0</v>
      </c>
      <c r="EP79" s="13">
        <v>0</v>
      </c>
      <c r="EQ79" s="13">
        <v>0</v>
      </c>
      <c r="ER79" s="13">
        <v>0</v>
      </c>
      <c r="ES79" s="13">
        <v>0</v>
      </c>
      <c r="ET79" s="13">
        <v>0</v>
      </c>
      <c r="EU79" s="13">
        <v>0</v>
      </c>
      <c r="EV79" s="13">
        <v>0</v>
      </c>
      <c r="EW79" s="13">
        <v>0</v>
      </c>
      <c r="EX79" s="13">
        <v>0</v>
      </c>
      <c r="EY79" s="13">
        <v>0</v>
      </c>
      <c r="EZ79" s="13">
        <v>0</v>
      </c>
      <c r="FA79" s="13"/>
      <c r="FB79" s="13"/>
      <c r="FC79" s="13">
        <v>0</v>
      </c>
      <c r="FD79" s="13">
        <v>0</v>
      </c>
      <c r="FE79" s="13">
        <v>0</v>
      </c>
      <c r="FF79" s="13">
        <v>0</v>
      </c>
      <c r="FG79" s="13">
        <v>0</v>
      </c>
      <c r="FH79" s="13">
        <v>0</v>
      </c>
      <c r="FI79" s="13">
        <v>0</v>
      </c>
      <c r="FJ79" s="13">
        <v>0</v>
      </c>
      <c r="FK79" s="13">
        <v>0</v>
      </c>
      <c r="FL79" s="13">
        <v>0</v>
      </c>
      <c r="FM79" s="13">
        <v>0</v>
      </c>
      <c r="FN79" s="13">
        <v>0</v>
      </c>
      <c r="FO79" s="13">
        <v>0</v>
      </c>
      <c r="FP79" s="13">
        <v>0</v>
      </c>
      <c r="FQ79" s="13">
        <v>0</v>
      </c>
      <c r="FR79" s="13">
        <v>0</v>
      </c>
      <c r="FS79" s="13">
        <v>0</v>
      </c>
      <c r="FT79" s="13">
        <v>0</v>
      </c>
      <c r="FU79" s="13">
        <v>0</v>
      </c>
      <c r="FV79" s="13">
        <v>0</v>
      </c>
      <c r="FW79" s="13">
        <v>0</v>
      </c>
      <c r="FX79" s="13">
        <v>0</v>
      </c>
      <c r="FY79" s="13">
        <v>0</v>
      </c>
      <c r="FZ79" s="13">
        <v>0</v>
      </c>
      <c r="GA79" s="13">
        <v>0</v>
      </c>
      <c r="GB79" s="13">
        <v>0</v>
      </c>
      <c r="GC79" s="13">
        <v>0</v>
      </c>
      <c r="GD79" s="13">
        <v>0</v>
      </c>
      <c r="GE79" s="13">
        <v>0</v>
      </c>
      <c r="GF79" s="13">
        <v>0</v>
      </c>
      <c r="GG79" s="13">
        <v>0</v>
      </c>
      <c r="GH79" s="14">
        <v>0</v>
      </c>
      <c r="GI79" s="13">
        <v>0</v>
      </c>
      <c r="GJ79" s="13">
        <v>0</v>
      </c>
      <c r="GK79" s="13">
        <v>0</v>
      </c>
      <c r="GL79" s="13">
        <v>0</v>
      </c>
      <c r="GM79" s="13">
        <v>0</v>
      </c>
      <c r="GN79" s="13"/>
      <c r="GO79" s="13"/>
      <c r="GP79" s="13">
        <v>0</v>
      </c>
      <c r="GQ79" s="13">
        <v>0</v>
      </c>
      <c r="GR79" s="13">
        <v>283.61</v>
      </c>
      <c r="GS79" s="13">
        <v>0</v>
      </c>
      <c r="GT79" s="13">
        <v>0</v>
      </c>
      <c r="GU79" s="13">
        <v>0</v>
      </c>
      <c r="GV79" s="13">
        <v>0</v>
      </c>
      <c r="GW79" s="13">
        <v>0</v>
      </c>
      <c r="GX79" s="13">
        <v>0</v>
      </c>
      <c r="GY79" s="13">
        <v>0</v>
      </c>
      <c r="GZ79" s="13">
        <v>0</v>
      </c>
      <c r="HA79" s="13">
        <v>0</v>
      </c>
      <c r="HB79" s="13">
        <v>0</v>
      </c>
      <c r="HC79" s="13">
        <v>0</v>
      </c>
      <c r="HD79" s="13">
        <v>0</v>
      </c>
      <c r="HE79" s="13">
        <v>0</v>
      </c>
      <c r="HF79" s="13">
        <v>0</v>
      </c>
      <c r="HG79" s="13">
        <v>0</v>
      </c>
      <c r="HH79" s="13">
        <v>0</v>
      </c>
      <c r="HI79" s="13">
        <v>0</v>
      </c>
      <c r="HJ79" s="13">
        <v>0</v>
      </c>
      <c r="HK79" s="13">
        <v>0</v>
      </c>
      <c r="HL79" s="13">
        <v>0</v>
      </c>
      <c r="HM79" s="13">
        <v>0</v>
      </c>
      <c r="HN79" s="13">
        <v>0</v>
      </c>
      <c r="HO79" s="13">
        <v>0</v>
      </c>
      <c r="HP79" s="13">
        <v>0</v>
      </c>
      <c r="HQ79" s="13">
        <v>0</v>
      </c>
      <c r="HR79" s="13">
        <v>0</v>
      </c>
      <c r="HS79" s="13">
        <v>0.02</v>
      </c>
      <c r="HT79" s="13">
        <v>0</v>
      </c>
      <c r="HU79" s="13">
        <v>5</v>
      </c>
      <c r="HV79" s="13">
        <v>3.07</v>
      </c>
      <c r="HW79" s="13">
        <v>0</v>
      </c>
      <c r="HX79" s="13">
        <v>0</v>
      </c>
      <c r="HY79" s="13">
        <v>0</v>
      </c>
      <c r="HZ79" s="13">
        <v>0</v>
      </c>
      <c r="IA79" s="13"/>
      <c r="IB79" s="13"/>
      <c r="IC79" s="13">
        <v>0</v>
      </c>
      <c r="ID79" s="13">
        <v>0</v>
      </c>
      <c r="IE79" s="13">
        <v>0</v>
      </c>
      <c r="IF79" s="13">
        <v>0</v>
      </c>
      <c r="IG79" s="13">
        <v>0</v>
      </c>
      <c r="IH79" s="13">
        <v>0</v>
      </c>
      <c r="II79" s="13">
        <v>0</v>
      </c>
      <c r="IJ79" s="13">
        <v>0</v>
      </c>
      <c r="IK79" s="13">
        <v>0</v>
      </c>
      <c r="IL79" s="13">
        <v>0</v>
      </c>
      <c r="IM79" s="13">
        <v>0</v>
      </c>
      <c r="IN79" s="13">
        <v>0</v>
      </c>
      <c r="IO79" s="13">
        <v>0</v>
      </c>
      <c r="IP79" s="13">
        <v>0</v>
      </c>
      <c r="IQ79" s="13">
        <v>0</v>
      </c>
      <c r="IR79" s="13">
        <v>0</v>
      </c>
      <c r="IS79" s="13">
        <v>0</v>
      </c>
      <c r="IT79" s="13">
        <v>0</v>
      </c>
      <c r="IU79" s="13">
        <v>0</v>
      </c>
      <c r="IV79" s="13">
        <v>0</v>
      </c>
      <c r="IW79" s="13">
        <v>0</v>
      </c>
      <c r="IX79" s="13">
        <v>0</v>
      </c>
      <c r="IY79" s="13">
        <v>0</v>
      </c>
      <c r="IZ79" s="13">
        <v>0</v>
      </c>
      <c r="JA79" s="13">
        <v>0</v>
      </c>
      <c r="JB79" s="13">
        <v>0</v>
      </c>
      <c r="JC79" s="13">
        <v>0</v>
      </c>
      <c r="JD79" s="13">
        <v>0</v>
      </c>
      <c r="JE79" s="13">
        <v>0</v>
      </c>
      <c r="JF79" s="13">
        <v>0</v>
      </c>
      <c r="JG79" s="13">
        <v>0</v>
      </c>
      <c r="JH79" s="13">
        <v>0</v>
      </c>
      <c r="JI79" s="13">
        <v>0</v>
      </c>
      <c r="JJ79" s="13">
        <v>0</v>
      </c>
      <c r="JK79" s="13">
        <v>0</v>
      </c>
      <c r="JL79" s="13">
        <v>0</v>
      </c>
      <c r="JM79" s="13">
        <v>0</v>
      </c>
      <c r="JN79" s="13"/>
      <c r="JO79" s="13"/>
      <c r="JP79" s="13">
        <f t="shared" si="1507"/>
        <v>0</v>
      </c>
      <c r="JQ79" s="13">
        <f t="shared" si="1507"/>
        <v>0</v>
      </c>
      <c r="JR79" s="13">
        <f t="shared" si="1507"/>
        <v>283.61</v>
      </c>
      <c r="JS79" s="13">
        <f t="shared" si="1507"/>
        <v>0</v>
      </c>
      <c r="JT79" s="13">
        <f t="shared" si="1507"/>
        <v>0</v>
      </c>
      <c r="JU79" s="13">
        <f t="shared" si="1507"/>
        <v>0</v>
      </c>
      <c r="JV79" s="13">
        <f t="shared" si="1507"/>
        <v>0</v>
      </c>
      <c r="JW79" s="13">
        <f t="shared" si="1507"/>
        <v>0</v>
      </c>
      <c r="JX79" s="13">
        <f t="shared" si="1507"/>
        <v>0</v>
      </c>
      <c r="JY79" s="13">
        <f t="shared" si="1507"/>
        <v>0</v>
      </c>
      <c r="JZ79" s="13">
        <f t="shared" si="1508"/>
        <v>0</v>
      </c>
      <c r="KA79" s="13">
        <f t="shared" si="1508"/>
        <v>0</v>
      </c>
      <c r="KB79" s="13">
        <f t="shared" si="1508"/>
        <v>0</v>
      </c>
      <c r="KC79" s="13">
        <f t="shared" si="1508"/>
        <v>0</v>
      </c>
      <c r="KD79" s="13">
        <f t="shared" si="1508"/>
        <v>0</v>
      </c>
      <c r="KE79" s="13">
        <f t="shared" si="1508"/>
        <v>0</v>
      </c>
      <c r="KF79" s="13">
        <f t="shared" si="1508"/>
        <v>0</v>
      </c>
      <c r="KG79" s="13">
        <f t="shared" si="1508"/>
        <v>0</v>
      </c>
      <c r="KH79" s="13">
        <f t="shared" si="1508"/>
        <v>0</v>
      </c>
      <c r="KI79" s="13">
        <f t="shared" si="1508"/>
        <v>0</v>
      </c>
      <c r="KJ79" s="13">
        <f t="shared" si="1509"/>
        <v>0</v>
      </c>
      <c r="KK79" s="13">
        <f t="shared" si="1509"/>
        <v>0</v>
      </c>
      <c r="KL79" s="13">
        <f t="shared" si="1509"/>
        <v>0</v>
      </c>
      <c r="KM79" s="13">
        <f t="shared" si="1510"/>
        <v>0</v>
      </c>
      <c r="KN79" s="13">
        <f t="shared" si="1510"/>
        <v>0</v>
      </c>
      <c r="KO79" s="13">
        <f t="shared" si="1510"/>
        <v>0</v>
      </c>
      <c r="KP79" s="13">
        <f t="shared" si="1510"/>
        <v>0</v>
      </c>
      <c r="KQ79" s="13">
        <f t="shared" si="1510"/>
        <v>0</v>
      </c>
      <c r="KR79" s="13">
        <f t="shared" si="1510"/>
        <v>0</v>
      </c>
      <c r="KS79" s="13">
        <f t="shared" si="1510"/>
        <v>0.02</v>
      </c>
      <c r="KT79" s="13">
        <f t="shared" si="1510"/>
        <v>0</v>
      </c>
      <c r="KU79" s="13">
        <f t="shared" si="1510"/>
        <v>5</v>
      </c>
      <c r="KV79" s="13">
        <f t="shared" si="1510"/>
        <v>3.07</v>
      </c>
      <c r="KW79" s="13">
        <f t="shared" si="1510"/>
        <v>0</v>
      </c>
      <c r="KX79" s="13">
        <f t="shared" si="1510"/>
        <v>0</v>
      </c>
      <c r="KY79" s="13">
        <f>AL79+BY79+DL79+EY79+GL79+HY79+JL79</f>
        <v>0</v>
      </c>
      <c r="KZ79" s="13">
        <f t="shared" si="1511"/>
        <v>0</v>
      </c>
      <c r="LA79" s="13">
        <f t="shared" si="1511"/>
        <v>0</v>
      </c>
      <c r="LB79" s="13">
        <f t="shared" si="1511"/>
        <v>0</v>
      </c>
    </row>
    <row r="80" spans="1:314" ht="15" customHeight="1" x14ac:dyDescent="0.25">
      <c r="A80" s="5">
        <v>44</v>
      </c>
      <c r="B80" s="8" t="s">
        <v>94</v>
      </c>
      <c r="C80" s="12">
        <f t="shared" ref="C80:D80" si="1512">SUM(C81:C85)</f>
        <v>13500</v>
      </c>
      <c r="D80" s="12">
        <f t="shared" si="1512"/>
        <v>19000</v>
      </c>
      <c r="E80" s="12">
        <f t="shared" ref="E80:GU80" si="1513">SUM(E81:E85)</f>
        <v>15626.71</v>
      </c>
      <c r="F80" s="12">
        <f t="shared" si="1513"/>
        <v>90600</v>
      </c>
      <c r="G80" s="12">
        <f t="shared" ref="G80" si="1514">SUM(G81:G85)</f>
        <v>91103.34</v>
      </c>
      <c r="H80" s="12">
        <f t="shared" si="1513"/>
        <v>86490.28</v>
      </c>
      <c r="I80" s="12">
        <f t="shared" si="1513"/>
        <v>90244.64</v>
      </c>
      <c r="J80" s="12">
        <f t="shared" ref="J80" si="1515">SUM(J81:J85)</f>
        <v>90244.64</v>
      </c>
      <c r="K80" s="12">
        <f t="shared" si="1513"/>
        <v>86475.459999999992</v>
      </c>
      <c r="L80" s="12">
        <f t="shared" ref="L80:M80" si="1516">SUM(L81:L85)</f>
        <v>87632</v>
      </c>
      <c r="M80" s="12">
        <f t="shared" si="1516"/>
        <v>87632</v>
      </c>
      <c r="N80" s="12">
        <f>SUM(N81:N85)</f>
        <v>81763.56</v>
      </c>
      <c r="O80" s="12">
        <f t="shared" ref="O80" si="1517">SUM(O81:O85)</f>
        <v>84529</v>
      </c>
      <c r="P80" s="12">
        <f t="shared" ref="P80:S80" si="1518">SUM(P81:P85)</f>
        <v>84529</v>
      </c>
      <c r="Q80" s="12">
        <f>SUM(Q81:Q85)</f>
        <v>84947.87</v>
      </c>
      <c r="R80" s="12">
        <f t="shared" ref="R80" si="1519">SUM(R81:R85)</f>
        <v>84464.78</v>
      </c>
      <c r="S80" s="12">
        <f t="shared" si="1518"/>
        <v>84464.78</v>
      </c>
      <c r="T80" s="12">
        <f>SUM(T81:T85)</f>
        <v>89723.360000000015</v>
      </c>
      <c r="U80" s="12">
        <f t="shared" ref="U80" si="1520">SUM(U81:U85)</f>
        <v>85876</v>
      </c>
      <c r="V80" s="12">
        <f t="shared" ref="V80:Y80" si="1521">SUM(V81:V85)</f>
        <v>99984.39</v>
      </c>
      <c r="W80" s="12">
        <f t="shared" si="1521"/>
        <v>90897.83</v>
      </c>
      <c r="X80" s="12">
        <f t="shared" ref="X80" si="1522">SUM(X81:X85)</f>
        <v>101463</v>
      </c>
      <c r="Y80" s="12">
        <f t="shared" si="1521"/>
        <v>101463</v>
      </c>
      <c r="Z80" s="12">
        <f t="shared" ref="Z80:AD80" si="1523">SUM(Z81:Z85)</f>
        <v>82072.3</v>
      </c>
      <c r="AA80" s="12">
        <f t="shared" si="1523"/>
        <v>101000</v>
      </c>
      <c r="AB80" s="12">
        <f t="shared" ref="AB80:AM80" si="1524">SUM(AB81:AB85)</f>
        <v>101000</v>
      </c>
      <c r="AC80" s="12">
        <f t="shared" si="1523"/>
        <v>98416.14</v>
      </c>
      <c r="AD80" s="12">
        <f t="shared" si="1523"/>
        <v>111340</v>
      </c>
      <c r="AE80" s="12">
        <f t="shared" si="1524"/>
        <v>111340</v>
      </c>
      <c r="AF80" s="12">
        <f t="shared" ref="AF80" si="1525">SUM(AF81:AF85)</f>
        <v>21996.67</v>
      </c>
      <c r="AG80" s="12">
        <f t="shared" ref="AG80:AI80" si="1526">SUM(AG81:AG85)</f>
        <v>27525</v>
      </c>
      <c r="AH80" s="12">
        <f t="shared" si="1526"/>
        <v>99013.98</v>
      </c>
      <c r="AI80" s="12">
        <f t="shared" si="1526"/>
        <v>91823.98</v>
      </c>
      <c r="AJ80" s="12">
        <f t="shared" si="1524"/>
        <v>87077</v>
      </c>
      <c r="AK80" s="12">
        <f t="shared" si="1524"/>
        <v>87077</v>
      </c>
      <c r="AL80" s="69">
        <f t="shared" si="1524"/>
        <v>101436.62000000001</v>
      </c>
      <c r="AM80" s="69">
        <f t="shared" si="1524"/>
        <v>120552</v>
      </c>
      <c r="AN80" s="69">
        <f t="shared" ref="AN80:AO80" si="1527">SUM(AN81:AN85)</f>
        <v>0</v>
      </c>
      <c r="AO80" s="69">
        <f t="shared" si="1527"/>
        <v>0</v>
      </c>
      <c r="AP80" s="69">
        <f>SUM(AP81:AP85)</f>
        <v>102600</v>
      </c>
      <c r="AQ80" s="69">
        <f t="shared" ref="AQ80:AU80" si="1528">SUM(AQ81:AQ85)</f>
        <v>144400</v>
      </c>
      <c r="AR80" s="69">
        <f t="shared" si="1528"/>
        <v>118762.76</v>
      </c>
      <c r="AS80" s="69">
        <f t="shared" ref="AS80" si="1529">SUM(AS81:AS85)</f>
        <v>423362</v>
      </c>
      <c r="AT80" s="69">
        <f t="shared" si="1528"/>
        <v>423377.6</v>
      </c>
      <c r="AU80" s="69">
        <f t="shared" si="1528"/>
        <v>404088.5</v>
      </c>
      <c r="AV80" s="69">
        <f>SUM(AV81:AV85)</f>
        <v>421141.64</v>
      </c>
      <c r="AW80" s="69">
        <f>SUM(AW81:AW85)</f>
        <v>421141.64</v>
      </c>
      <c r="AX80" s="69">
        <f>SUM(AX81:AX85)</f>
        <v>403552.13</v>
      </c>
      <c r="AY80" s="69">
        <f t="shared" ref="AY80" si="1530">SUM(AY81:AY85)</f>
        <v>407747</v>
      </c>
      <c r="AZ80" s="69">
        <f>SUM(AZ81:AZ85)</f>
        <v>407747</v>
      </c>
      <c r="BA80" s="69">
        <f>SUM(BA81:BA85)</f>
        <v>381563.13999999996</v>
      </c>
      <c r="BB80" s="69">
        <f t="shared" ref="BB80" si="1531">SUM(BB81:BB85)</f>
        <v>394460</v>
      </c>
      <c r="BC80" s="69">
        <f t="shared" ref="BC80:BH80" si="1532">SUM(BC81:BC85)</f>
        <v>394460</v>
      </c>
      <c r="BD80" s="69">
        <f>SUM(BD81:BD85)</f>
        <v>396423.39</v>
      </c>
      <c r="BE80" s="69">
        <f t="shared" ref="BE80:BF80" si="1533">SUM(BE81:BE85)</f>
        <v>394168.99</v>
      </c>
      <c r="BF80" s="69">
        <f t="shared" si="1533"/>
        <v>394168.99</v>
      </c>
      <c r="BG80" s="69">
        <f t="shared" si="1532"/>
        <v>392935.69999999995</v>
      </c>
      <c r="BH80" s="69">
        <f t="shared" si="1532"/>
        <v>400752</v>
      </c>
      <c r="BI80" s="69">
        <f>SUM(BI81:BI85)</f>
        <v>440796.14</v>
      </c>
      <c r="BJ80" s="69">
        <f>SUM(BJ81:BJ85)</f>
        <v>424198.83</v>
      </c>
      <c r="BK80" s="69">
        <f t="shared" ref="BK80" si="1534">SUM(BK81:BK85)</f>
        <v>473400</v>
      </c>
      <c r="BL80" s="69">
        <f>SUM(BL81:BL85)</f>
        <v>473400</v>
      </c>
      <c r="BM80" s="69">
        <f t="shared" ref="BM80:BP80" si="1535">SUM(BM81:BM85)</f>
        <v>342642.52</v>
      </c>
      <c r="BN80" s="69">
        <f t="shared" ref="BN80" si="1536">SUM(BN81:BN85)</f>
        <v>378908</v>
      </c>
      <c r="BO80" s="69">
        <f t="shared" si="1535"/>
        <v>378908</v>
      </c>
      <c r="BP80" s="69">
        <f t="shared" si="1535"/>
        <v>373991.67000000004</v>
      </c>
      <c r="BQ80" s="69">
        <f t="shared" ref="BQ80:BZ80" si="1537">SUM(BQ81:BQ85)</f>
        <v>423092</v>
      </c>
      <c r="BR80" s="69">
        <f t="shared" ref="BR80" si="1538">SUM(BR81:BR85)</f>
        <v>423092</v>
      </c>
      <c r="BS80" s="69">
        <f>SUM(BS81:BS85)</f>
        <v>83646.91</v>
      </c>
      <c r="BT80" s="69">
        <f t="shared" ref="BT80:BV80" si="1539">SUM(BT81:BT85)</f>
        <v>125404</v>
      </c>
      <c r="BU80" s="69">
        <f t="shared" si="1539"/>
        <v>451063.66</v>
      </c>
      <c r="BV80" s="69">
        <f t="shared" si="1539"/>
        <v>418309.20999999996</v>
      </c>
      <c r="BW80" s="69">
        <f t="shared" si="1537"/>
        <v>413627</v>
      </c>
      <c r="BX80" s="69">
        <f t="shared" si="1537"/>
        <v>413627</v>
      </c>
      <c r="BY80" s="69">
        <f t="shared" si="1537"/>
        <v>446412.87</v>
      </c>
      <c r="BZ80" s="69">
        <f t="shared" si="1537"/>
        <v>562583</v>
      </c>
      <c r="CA80" s="69">
        <f t="shared" ref="CA80:CB80" si="1540">SUM(CA81:CA85)</f>
        <v>0</v>
      </c>
      <c r="CB80" s="69">
        <f t="shared" si="1540"/>
        <v>0</v>
      </c>
      <c r="CC80" s="69">
        <f>SUM(CC81:CC85)</f>
        <v>62100</v>
      </c>
      <c r="CD80" s="69">
        <f>SUM(CD81:CD85)</f>
        <v>87400</v>
      </c>
      <c r="CE80" s="69">
        <f>SUM(CE81:CE85)</f>
        <v>71882.7</v>
      </c>
      <c r="CF80" s="69">
        <f t="shared" ref="CF80" si="1541">SUM(CF81:CF85)</f>
        <v>161396</v>
      </c>
      <c r="CG80" s="69">
        <f>SUM(CG81:CG85)</f>
        <v>164401.94</v>
      </c>
      <c r="CH80" s="69">
        <f>SUM(CH81:CH85)</f>
        <v>154297.51999999999</v>
      </c>
      <c r="CI80" s="69">
        <f>SUM(CI81:CI85)</f>
        <v>161228.91</v>
      </c>
      <c r="CJ80" s="69">
        <f>SUM(CJ81:CJ85)</f>
        <v>161228.91</v>
      </c>
      <c r="CK80" s="69">
        <f>SUM(CK81:CK85)</f>
        <v>154028.18</v>
      </c>
      <c r="CL80" s="69">
        <f t="shared" ref="CL80" si="1542">SUM(CL81:CL85)</f>
        <v>156429</v>
      </c>
      <c r="CM80" s="69">
        <f>SUM(CM81:CM85)</f>
        <v>156429</v>
      </c>
      <c r="CN80" s="69">
        <f>SUM(CN81:CN85)</f>
        <v>145851.41</v>
      </c>
      <c r="CO80" s="69">
        <f t="shared" ref="CO80" si="1543">SUM(CO81:CO85)</f>
        <v>153376</v>
      </c>
      <c r="CP80" s="69">
        <f t="shared" ref="CP80:CU80" si="1544">SUM(CP81:CP85)</f>
        <v>153376</v>
      </c>
      <c r="CQ80" s="69">
        <f>SUM(CQ81:CQ85)</f>
        <v>151165.48000000001</v>
      </c>
      <c r="CR80" s="69">
        <f t="shared" ref="CR80:CS80" si="1545">SUM(CR81:CR85)</f>
        <v>150506.60999999999</v>
      </c>
      <c r="CS80" s="69">
        <f t="shared" si="1545"/>
        <v>150506.60999999999</v>
      </c>
      <c r="CT80" s="69">
        <f t="shared" si="1544"/>
        <v>159802.16999999998</v>
      </c>
      <c r="CU80" s="69">
        <f t="shared" si="1544"/>
        <v>153162</v>
      </c>
      <c r="CV80" s="69">
        <f>SUM(CV81:CV85)</f>
        <v>178441.05</v>
      </c>
      <c r="CW80" s="69">
        <f>SUM(CW81:CW85)</f>
        <v>162395.28</v>
      </c>
      <c r="CX80" s="69">
        <f t="shared" ref="CX80" si="1546">SUM(CX81:CX85)</f>
        <v>181412</v>
      </c>
      <c r="CY80" s="69">
        <f>SUM(CY81:CY85)</f>
        <v>181412</v>
      </c>
      <c r="CZ80" s="69">
        <f t="shared" ref="CZ80:DI80" si="1547">SUM(CZ81:CZ85)</f>
        <v>111319.34</v>
      </c>
      <c r="DA80" s="69">
        <f t="shared" ref="DA80" si="1548">SUM(DA81:DA85)</f>
        <v>150974</v>
      </c>
      <c r="DB80" s="69">
        <f t="shared" si="1547"/>
        <v>150974</v>
      </c>
      <c r="DC80" s="69">
        <f t="shared" si="1547"/>
        <v>147931.52000000002</v>
      </c>
      <c r="DD80" s="69">
        <f t="shared" si="1547"/>
        <v>167610</v>
      </c>
      <c r="DE80" s="69">
        <f t="shared" ref="DE80:DF80" si="1549">SUM(DE81:DE85)</f>
        <v>167610</v>
      </c>
      <c r="DF80" s="69">
        <f t="shared" si="1549"/>
        <v>33176.99</v>
      </c>
      <c r="DG80" s="69">
        <f t="shared" ref="DG80" si="1550">SUM(DG81:DG85)</f>
        <v>40235</v>
      </c>
      <c r="DH80" s="69">
        <f t="shared" si="1547"/>
        <v>143546.89000000001</v>
      </c>
      <c r="DI80" s="69">
        <f t="shared" si="1547"/>
        <v>133171.33000000002</v>
      </c>
      <c r="DJ80" s="69">
        <f t="shared" ref="DJ80:DP80" si="1551">SUM(DJ81:DJ85)</f>
        <v>131192</v>
      </c>
      <c r="DK80" s="69">
        <f t="shared" si="1551"/>
        <v>131192</v>
      </c>
      <c r="DL80" s="69">
        <f t="shared" si="1551"/>
        <v>152496.96000000002</v>
      </c>
      <c r="DM80" s="69">
        <f t="shared" si="1551"/>
        <v>174577</v>
      </c>
      <c r="DN80" s="69">
        <f t="shared" ref="DN80:DO80" si="1552">SUM(DN81:DN85)</f>
        <v>0</v>
      </c>
      <c r="DO80" s="69">
        <f t="shared" si="1552"/>
        <v>0</v>
      </c>
      <c r="DP80" s="69">
        <f t="shared" si="1551"/>
        <v>2700</v>
      </c>
      <c r="DQ80" s="69">
        <f t="shared" ref="DQ80:DU80" si="1553">SUM(DQ81:DQ85)</f>
        <v>3800</v>
      </c>
      <c r="DR80" s="69">
        <f t="shared" si="1553"/>
        <v>22693.309999999998</v>
      </c>
      <c r="DS80" s="69">
        <f t="shared" ref="DS80" si="1554">SUM(DS81:DS85)</f>
        <v>35069</v>
      </c>
      <c r="DT80" s="69">
        <f t="shared" si="1553"/>
        <v>35069.369999999995</v>
      </c>
      <c r="DU80" s="69">
        <f t="shared" si="1553"/>
        <v>34022.83</v>
      </c>
      <c r="DV80" s="69">
        <f>SUM(DV81:DV85)</f>
        <v>39043.18</v>
      </c>
      <c r="DW80" s="69">
        <f>SUM(DW81:DW85)</f>
        <v>37803.18</v>
      </c>
      <c r="DX80" s="69">
        <f t="shared" ref="DX80:FG80" si="1555">SUM(DX81:DX85)</f>
        <v>37368.39</v>
      </c>
      <c r="DY80" s="69">
        <f t="shared" ref="DY80" si="1556">SUM(DY81:DY85)</f>
        <v>37465</v>
      </c>
      <c r="DZ80" s="69">
        <f t="shared" si="1555"/>
        <v>37465</v>
      </c>
      <c r="EA80" s="69">
        <f>SUM(EA81:EA85)</f>
        <v>36860.869999999995</v>
      </c>
      <c r="EB80" s="69">
        <f t="shared" ref="EB80" si="1557">SUM(EB81:EB85)</f>
        <v>37169</v>
      </c>
      <c r="EC80" s="69">
        <f t="shared" ref="EC80:EH80" si="1558">SUM(EC81:EC85)</f>
        <v>37169</v>
      </c>
      <c r="ED80" s="69">
        <f>SUM(ED81:ED85)</f>
        <v>37198.660000000003</v>
      </c>
      <c r="EE80" s="69">
        <f t="shared" ref="EE80:EF80" si="1559">SUM(EE81:EE85)</f>
        <v>37144.979999999996</v>
      </c>
      <c r="EF80" s="69">
        <f t="shared" si="1559"/>
        <v>37144.979999999996</v>
      </c>
      <c r="EG80" s="69">
        <f t="shared" si="1558"/>
        <v>63502.46</v>
      </c>
      <c r="EH80" s="69">
        <f t="shared" si="1558"/>
        <v>37301</v>
      </c>
      <c r="EI80" s="69">
        <f t="shared" ref="EI80:ER80" si="1560">SUM(EI81:EI85)</f>
        <v>62968.94</v>
      </c>
      <c r="EJ80" s="69">
        <f t="shared" si="1560"/>
        <v>37859.78</v>
      </c>
      <c r="EK80" s="69">
        <f t="shared" ref="EK80" si="1561">SUM(EK81:EK85)</f>
        <v>39067</v>
      </c>
      <c r="EL80" s="69">
        <f t="shared" si="1560"/>
        <v>119067</v>
      </c>
      <c r="EM80" s="69">
        <f t="shared" si="1560"/>
        <v>136027.85</v>
      </c>
      <c r="EN80" s="69">
        <f t="shared" ref="EN80" si="1562">SUM(EN81:EN85)</f>
        <v>108860</v>
      </c>
      <c r="EO80" s="69">
        <f t="shared" si="1560"/>
        <v>114900</v>
      </c>
      <c r="EP80" s="69">
        <f t="shared" si="1560"/>
        <v>114014.62</v>
      </c>
      <c r="EQ80" s="69">
        <f t="shared" si="1560"/>
        <v>119336</v>
      </c>
      <c r="ER80" s="69">
        <f t="shared" si="1560"/>
        <v>119336</v>
      </c>
      <c r="ES80" s="69">
        <f t="shared" ref="ES80:FC80" si="1563">SUM(ES81:ES85)</f>
        <v>84782.44</v>
      </c>
      <c r="ET80" s="69">
        <f t="shared" ref="ET80:EV80" si="1564">SUM(ET81:ET85)</f>
        <v>90547</v>
      </c>
      <c r="EU80" s="69">
        <f t="shared" si="1564"/>
        <v>122518.70999999999</v>
      </c>
      <c r="EV80" s="69">
        <f t="shared" si="1564"/>
        <v>119652.63</v>
      </c>
      <c r="EW80" s="69">
        <f t="shared" si="1563"/>
        <v>220618</v>
      </c>
      <c r="EX80" s="69">
        <f t="shared" si="1563"/>
        <v>234618</v>
      </c>
      <c r="EY80" s="69">
        <f t="shared" si="1563"/>
        <v>123591.38</v>
      </c>
      <c r="EZ80" s="69">
        <f t="shared" si="1563"/>
        <v>173693</v>
      </c>
      <c r="FA80" s="69">
        <f t="shared" ref="FA80:FB80" si="1565">SUM(FA81:FA85)</f>
        <v>0</v>
      </c>
      <c r="FB80" s="69">
        <f t="shared" si="1565"/>
        <v>0</v>
      </c>
      <c r="FC80" s="69">
        <f t="shared" si="1563"/>
        <v>27000</v>
      </c>
      <c r="FD80" s="69">
        <f t="shared" si="1555"/>
        <v>38000</v>
      </c>
      <c r="FE80" s="69">
        <f t="shared" si="1555"/>
        <v>37130.649999999994</v>
      </c>
      <c r="FF80" s="69">
        <f t="shared" ref="FF80" si="1566">SUM(FF81:FF85)</f>
        <v>100979</v>
      </c>
      <c r="FG80" s="69">
        <f t="shared" si="1555"/>
        <v>101563.70999999999</v>
      </c>
      <c r="FH80" s="69">
        <f t="shared" si="1513"/>
        <v>96725.59</v>
      </c>
      <c r="FI80" s="69">
        <f>SUM(FI81:FI85)</f>
        <v>101035.82</v>
      </c>
      <c r="FJ80" s="69">
        <f>SUM(FJ81:FJ85)</f>
        <v>101035.82</v>
      </c>
      <c r="FK80" s="69">
        <f t="shared" ref="FK80:GT80" si="1567">SUM(FK81:FK85)</f>
        <v>97126.86</v>
      </c>
      <c r="FL80" s="69">
        <f t="shared" ref="FL80:FM80" si="1568">SUM(FL81:FL85)</f>
        <v>98740</v>
      </c>
      <c r="FM80" s="69">
        <f t="shared" si="1568"/>
        <v>98740</v>
      </c>
      <c r="FN80" s="69">
        <f>SUM(FN81:FN85)</f>
        <v>91267.08</v>
      </c>
      <c r="FO80" s="69">
        <f>SUM(FO81:FO85)</f>
        <v>95675</v>
      </c>
      <c r="FP80" s="69">
        <f>SUM(FP81:FP85)</f>
        <v>95675</v>
      </c>
      <c r="FQ80" s="69">
        <f>SUM(FQ81:FQ85)</f>
        <v>95077.68</v>
      </c>
      <c r="FR80" s="69">
        <f t="shared" ref="FR80:FS80" si="1569">SUM(FR81:FR85)</f>
        <v>94875.21</v>
      </c>
      <c r="FS80" s="69">
        <f t="shared" si="1569"/>
        <v>94875.21</v>
      </c>
      <c r="FT80" s="69">
        <f t="shared" ref="FT80:FU80" si="1570">SUM(FT81:FT85)</f>
        <v>113960.14000000001</v>
      </c>
      <c r="FU80" s="69">
        <f t="shared" si="1570"/>
        <v>96277</v>
      </c>
      <c r="FV80" s="69">
        <f t="shared" ref="FV80:GE80" si="1571">SUM(FV81:FV85)</f>
        <v>125329.83</v>
      </c>
      <c r="FW80" s="69">
        <f t="shared" si="1571"/>
        <v>101384.09999999999</v>
      </c>
      <c r="FX80" s="69">
        <f t="shared" ref="FX80" si="1572">SUM(FX81:FX85)</f>
        <v>113570</v>
      </c>
      <c r="FY80" s="69">
        <f t="shared" si="1571"/>
        <v>113570</v>
      </c>
      <c r="FZ80" s="69">
        <f t="shared" si="1571"/>
        <v>73168.03</v>
      </c>
      <c r="GA80" s="69">
        <f t="shared" ref="GA80" si="1573">SUM(GA81:GA85)</f>
        <v>81127</v>
      </c>
      <c r="GB80" s="69">
        <f t="shared" si="1571"/>
        <v>81127</v>
      </c>
      <c r="GC80" s="69">
        <f t="shared" si="1571"/>
        <v>79123.47</v>
      </c>
      <c r="GD80" s="69">
        <f t="shared" si="1571"/>
        <v>90272</v>
      </c>
      <c r="GE80" s="69">
        <f t="shared" si="1571"/>
        <v>90272</v>
      </c>
      <c r="GF80" s="69">
        <f t="shared" ref="GF80:GP80" si="1574">SUM(GF81:GF85)</f>
        <v>26735.06</v>
      </c>
      <c r="GG80" s="69">
        <f t="shared" ref="GG80" si="1575">SUM(GG81:GG85)</f>
        <v>28686</v>
      </c>
      <c r="GH80" s="69">
        <f t="shared" ref="GH80:GI80" si="1576">SUM(GH81:GH85)</f>
        <v>99021.38</v>
      </c>
      <c r="GI80" s="69">
        <f t="shared" si="1576"/>
        <v>91870.3</v>
      </c>
      <c r="GJ80" s="69">
        <f t="shared" si="1574"/>
        <v>98518</v>
      </c>
      <c r="GK80" s="69">
        <f t="shared" si="1574"/>
        <v>98518</v>
      </c>
      <c r="GL80" s="69">
        <f t="shared" si="1574"/>
        <v>113916.87</v>
      </c>
      <c r="GM80" s="69">
        <f t="shared" si="1574"/>
        <v>107317</v>
      </c>
      <c r="GN80" s="69">
        <f t="shared" ref="GN80:GO80" si="1577">SUM(GN81:GN85)</f>
        <v>0</v>
      </c>
      <c r="GO80" s="69">
        <f t="shared" si="1577"/>
        <v>0</v>
      </c>
      <c r="GP80" s="69">
        <f t="shared" si="1574"/>
        <v>142100</v>
      </c>
      <c r="GQ80" s="69">
        <f t="shared" si="1567"/>
        <v>97400</v>
      </c>
      <c r="GR80" s="69">
        <f t="shared" si="1567"/>
        <v>74561.990000000005</v>
      </c>
      <c r="GS80" s="69">
        <f t="shared" ref="GS80" si="1578">SUM(GS81:GS85)</f>
        <v>310457</v>
      </c>
      <c r="GT80" s="69">
        <f t="shared" si="1567"/>
        <v>310465.18</v>
      </c>
      <c r="GU80" s="69">
        <f t="shared" si="1513"/>
        <v>296587.49</v>
      </c>
      <c r="GV80" s="69">
        <f>SUM(GV81:GV85)</f>
        <v>307729.8</v>
      </c>
      <c r="GW80" s="69">
        <f>SUM(GW81:GW85)</f>
        <v>307729.8</v>
      </c>
      <c r="GX80" s="69">
        <f t="shared" ref="GX80:IM80" si="1579">SUM(GX81:GX85)</f>
        <v>296588.05</v>
      </c>
      <c r="GY80" s="69">
        <f t="shared" ref="GY80" si="1580">SUM(GY81:GY85)</f>
        <v>296319</v>
      </c>
      <c r="GZ80" s="69">
        <f t="shared" si="1579"/>
        <v>297319</v>
      </c>
      <c r="HA80" s="69">
        <f>SUM(HA81:HA85)</f>
        <v>286569.61</v>
      </c>
      <c r="HB80" s="69">
        <f t="shared" ref="HB80" si="1581">SUM(HB81:HB85)</f>
        <v>289811</v>
      </c>
      <c r="HC80" s="69">
        <f t="shared" ref="HC80:HH80" si="1582">SUM(HC81:HC85)</f>
        <v>289811</v>
      </c>
      <c r="HD80" s="69">
        <f>SUM(HD81:HD85)</f>
        <v>297186.62</v>
      </c>
      <c r="HE80" s="69">
        <f t="shared" ref="HE80:HF80" si="1583">SUM(HE81:HE85)</f>
        <v>293758.43</v>
      </c>
      <c r="HF80" s="69">
        <f t="shared" si="1583"/>
        <v>293758.43</v>
      </c>
      <c r="HG80" s="69">
        <f t="shared" si="1582"/>
        <v>291484.07999999996</v>
      </c>
      <c r="HH80" s="69">
        <f t="shared" si="1582"/>
        <v>294954</v>
      </c>
      <c r="HI80" s="69">
        <f t="shared" ref="HI80:HR80" si="1584">SUM(HI81:HI85)</f>
        <v>312924.87</v>
      </c>
      <c r="HJ80" s="69">
        <f t="shared" si="1584"/>
        <v>307681.15000000002</v>
      </c>
      <c r="HK80" s="69">
        <f t="shared" ref="HK80" si="1585">SUM(HK81:HK85)</f>
        <v>334543</v>
      </c>
      <c r="HL80" s="69">
        <f t="shared" si="1584"/>
        <v>334543</v>
      </c>
      <c r="HM80" s="69">
        <f t="shared" si="1584"/>
        <v>262285.11</v>
      </c>
      <c r="HN80" s="69">
        <f t="shared" ref="HN80" si="1586">SUM(HN81:HN85)</f>
        <v>376606</v>
      </c>
      <c r="HO80" s="69">
        <f t="shared" si="1584"/>
        <v>388175</v>
      </c>
      <c r="HP80" s="69">
        <f t="shared" si="1584"/>
        <v>348620.52</v>
      </c>
      <c r="HQ80" s="69">
        <f t="shared" si="1584"/>
        <v>369250</v>
      </c>
      <c r="HR80" s="69">
        <f t="shared" si="1584"/>
        <v>369250</v>
      </c>
      <c r="HS80" s="69">
        <f t="shared" ref="HS80:IC80" si="1587">SUM(HS81:HS85)</f>
        <v>143863.82999999999</v>
      </c>
      <c r="HT80" s="69">
        <f t="shared" ref="HT80" si="1588">SUM(HT81:HT85)</f>
        <v>169082</v>
      </c>
      <c r="HU80" s="69">
        <f t="shared" ref="HU80:HV80" si="1589">SUM(HU81:HU85)</f>
        <v>346573.02</v>
      </c>
      <c r="HV80" s="69">
        <f t="shared" si="1589"/>
        <v>333746.89</v>
      </c>
      <c r="HW80" s="69">
        <f t="shared" si="1587"/>
        <v>305822</v>
      </c>
      <c r="HX80" s="69">
        <f t="shared" si="1587"/>
        <v>305822</v>
      </c>
      <c r="HY80" s="69">
        <f t="shared" si="1587"/>
        <v>249094.86</v>
      </c>
      <c r="HZ80" s="69">
        <f t="shared" si="1587"/>
        <v>385367</v>
      </c>
      <c r="IA80" s="69">
        <f t="shared" ref="IA80:IB80" si="1590">SUM(IA81:IA85)</f>
        <v>0</v>
      </c>
      <c r="IB80" s="69">
        <f t="shared" si="1590"/>
        <v>0</v>
      </c>
      <c r="IC80" s="69">
        <f t="shared" si="1587"/>
        <v>0</v>
      </c>
      <c r="ID80" s="69">
        <f t="shared" si="1579"/>
        <v>30000</v>
      </c>
      <c r="IE80" s="69">
        <f t="shared" si="1579"/>
        <v>30007.63</v>
      </c>
      <c r="IF80" s="69">
        <f t="shared" ref="IF80" si="1591">SUM(IF81:IF85)</f>
        <v>30700</v>
      </c>
      <c r="IG80" s="69">
        <f t="shared" si="1579"/>
        <v>85000</v>
      </c>
      <c r="IH80" s="69">
        <f t="shared" si="1579"/>
        <v>70339.289999999994</v>
      </c>
      <c r="II80" s="69">
        <f t="shared" ref="II80" si="1592">SUM(II81:II85)</f>
        <v>40000</v>
      </c>
      <c r="IJ80" s="69">
        <f t="shared" si="1579"/>
        <v>50000</v>
      </c>
      <c r="IK80" s="69">
        <f t="shared" si="1579"/>
        <v>48242.52</v>
      </c>
      <c r="IL80" s="69">
        <f t="shared" ref="IL80" si="1593">SUM(IL81:IL85)</f>
        <v>45000</v>
      </c>
      <c r="IM80" s="69">
        <f t="shared" si="1579"/>
        <v>45000</v>
      </c>
      <c r="IN80" s="69">
        <f>SUM(IN81:IN85)</f>
        <v>58264.6</v>
      </c>
      <c r="IO80" s="69">
        <f t="shared" ref="IO80" si="1594">SUM(IO81:IO85)</f>
        <v>50000</v>
      </c>
      <c r="IP80" s="69">
        <f t="shared" ref="IP80:IU80" si="1595">SUM(IP81:IP85)</f>
        <v>50000</v>
      </c>
      <c r="IQ80" s="69">
        <f>SUM(IQ81:IQ85)</f>
        <v>64467.38</v>
      </c>
      <c r="IR80" s="69">
        <f t="shared" ref="IR80:IS80" si="1596">SUM(IR81:IR85)</f>
        <v>0</v>
      </c>
      <c r="IS80" s="69">
        <f t="shared" si="1596"/>
        <v>86977.31</v>
      </c>
      <c r="IT80" s="69">
        <f t="shared" si="1595"/>
        <v>63409.16</v>
      </c>
      <c r="IU80" s="69">
        <f t="shared" si="1595"/>
        <v>61400</v>
      </c>
      <c r="IV80" s="69">
        <f t="shared" ref="IV80:JX80" si="1597">SUM(IV81:IV85)</f>
        <v>61400</v>
      </c>
      <c r="IW80" s="69">
        <f t="shared" si="1597"/>
        <v>169845.92</v>
      </c>
      <c r="IX80" s="69">
        <f t="shared" ref="IX80" si="1598">SUM(IX81:IX85)</f>
        <v>61400</v>
      </c>
      <c r="IY80" s="69">
        <f t="shared" si="1597"/>
        <v>61400</v>
      </c>
      <c r="IZ80" s="69">
        <f t="shared" si="1597"/>
        <v>237621.13</v>
      </c>
      <c r="JA80" s="69">
        <f t="shared" ref="JA80" si="1599">SUM(JA81:JA85)</f>
        <v>280200</v>
      </c>
      <c r="JB80" s="69">
        <f t="shared" si="1597"/>
        <v>280200</v>
      </c>
      <c r="JC80" s="69">
        <f t="shared" si="1597"/>
        <v>80799.509999999995</v>
      </c>
      <c r="JD80" s="69">
        <f t="shared" ref="JD80:JK80" si="1600">SUM(JD81:JD85)</f>
        <v>80000</v>
      </c>
      <c r="JE80" s="69">
        <f t="shared" ref="JE80" si="1601">SUM(JE81:JE85)</f>
        <v>80000</v>
      </c>
      <c r="JF80" s="69">
        <f t="shared" si="1600"/>
        <v>83830.459999999992</v>
      </c>
      <c r="JG80" s="69">
        <f t="shared" ref="JG80:JI80" si="1602">SUM(JG81:JG85)</f>
        <v>114600</v>
      </c>
      <c r="JH80" s="69">
        <f t="shared" si="1602"/>
        <v>114600</v>
      </c>
      <c r="JI80" s="69">
        <f t="shared" si="1602"/>
        <v>85109.67</v>
      </c>
      <c r="JJ80" s="69">
        <f t="shared" si="1600"/>
        <v>150000</v>
      </c>
      <c r="JK80" s="69">
        <f t="shared" si="1600"/>
        <v>150000</v>
      </c>
      <c r="JL80" s="69">
        <f t="shared" ref="JL80:JO80" si="1603">SUM(JL81:JL85)</f>
        <v>116166.1</v>
      </c>
      <c r="JM80" s="12">
        <f t="shared" ref="JM80:JN80" si="1604">SUM(JM81:JM85)</f>
        <v>150000</v>
      </c>
      <c r="JN80" s="12">
        <f t="shared" si="1604"/>
        <v>0</v>
      </c>
      <c r="JO80" s="12">
        <f t="shared" si="1603"/>
        <v>0</v>
      </c>
      <c r="JP80" s="12">
        <f t="shared" si="1597"/>
        <v>350000</v>
      </c>
      <c r="JQ80" s="12">
        <f t="shared" ref="JQ80" si="1605">SUM(JQ81:JQ85)</f>
        <v>420000</v>
      </c>
      <c r="JR80" s="12">
        <f t="shared" si="1597"/>
        <v>370665.75</v>
      </c>
      <c r="JS80" s="12">
        <f t="shared" si="1597"/>
        <v>1152563</v>
      </c>
      <c r="JT80" s="12">
        <f t="shared" ref="JT80" si="1606">SUM(JT81:JT85)</f>
        <v>1210981.1400000001</v>
      </c>
      <c r="JU80" s="12">
        <f t="shared" si="1597"/>
        <v>1142551.5</v>
      </c>
      <c r="JV80" s="12">
        <f t="shared" si="1597"/>
        <v>1160423.99</v>
      </c>
      <c r="JW80" s="12">
        <f t="shared" ref="JW80" si="1607">SUM(JW81:JW85)</f>
        <v>1169183.99</v>
      </c>
      <c r="JX80" s="12">
        <f t="shared" si="1597"/>
        <v>1123381.5899999999</v>
      </c>
      <c r="JY80" s="12">
        <f t="shared" ref="JY80:JZ80" si="1608">SUM(JY81:JY85)</f>
        <v>1129332</v>
      </c>
      <c r="JZ80" s="12">
        <f t="shared" si="1608"/>
        <v>1130332</v>
      </c>
      <c r="KA80" s="12">
        <f t="shared" ref="KA80:KI80" si="1609">SUM(KA81:KA85)</f>
        <v>1082140.27</v>
      </c>
      <c r="KB80" s="12">
        <f t="shared" si="1609"/>
        <v>1105020</v>
      </c>
      <c r="KC80" s="12">
        <f t="shared" ref="KC80" si="1610">SUM(KC81:KC85)</f>
        <v>1105020</v>
      </c>
      <c r="KD80" s="12">
        <f t="shared" si="1609"/>
        <v>1126467.08</v>
      </c>
      <c r="KE80" s="12">
        <f t="shared" ref="KE80:KH80" si="1611">SUM(KE81:KE85)</f>
        <v>1054919</v>
      </c>
      <c r="KF80" s="12">
        <f t="shared" ref="KF80" si="1612">SUM(KF81:KF85)</f>
        <v>1141896.31</v>
      </c>
      <c r="KG80" s="12">
        <f t="shared" si="1611"/>
        <v>1174817.0699999998</v>
      </c>
      <c r="KH80" s="12">
        <f t="shared" si="1611"/>
        <v>1129722</v>
      </c>
      <c r="KI80" s="12">
        <f t="shared" si="1609"/>
        <v>1281845.22</v>
      </c>
      <c r="KJ80" s="12">
        <f t="shared" ref="KJ80:KL80" si="1613">SUM(KJ81:KJ85)</f>
        <v>1294262.8899999999</v>
      </c>
      <c r="KK80" s="12">
        <f t="shared" ref="KK80" si="1614">SUM(KK81:KK85)</f>
        <v>1304855</v>
      </c>
      <c r="KL80" s="12">
        <f t="shared" si="1613"/>
        <v>1384855</v>
      </c>
      <c r="KM80" s="12">
        <f t="shared" ref="KM80:KO80" si="1615">SUM(KM81:KM85)</f>
        <v>1245136.2800000003</v>
      </c>
      <c r="KN80" s="12">
        <f t="shared" ref="KN80" si="1616">SUM(KN81:KN85)</f>
        <v>1477675</v>
      </c>
      <c r="KO80" s="12">
        <f t="shared" si="1615"/>
        <v>1495284</v>
      </c>
      <c r="KP80" s="12">
        <f t="shared" ref="KP80" si="1617">SUM(KP81:KP85)</f>
        <v>1242897.45</v>
      </c>
      <c r="KQ80" s="12">
        <f t="shared" ref="KQ80" si="1618">SUM(KQ81:KQ85)</f>
        <v>1360900</v>
      </c>
      <c r="KR80" s="12">
        <f t="shared" ref="KR80:KS80" si="1619">SUM(KR81:KR85)</f>
        <v>1360900</v>
      </c>
      <c r="KS80" s="12">
        <f t="shared" si="1619"/>
        <v>478032.35999999993</v>
      </c>
      <c r="KT80" s="12">
        <f t="shared" ref="KT80:KU80" si="1620">SUM(KT81:KT85)</f>
        <v>596079</v>
      </c>
      <c r="KU80" s="12">
        <f t="shared" si="1620"/>
        <v>1376337.6400000001</v>
      </c>
      <c r="KV80" s="12">
        <f t="shared" ref="KV80:KW80" si="1621">SUM(KV81:KV85)</f>
        <v>1273684.0099999998</v>
      </c>
      <c r="KW80" s="12">
        <f t="shared" si="1621"/>
        <v>1406854</v>
      </c>
      <c r="KX80" s="12">
        <f t="shared" ref="KX80:LB80" si="1622">SUM(KX81:KX85)</f>
        <v>1420854</v>
      </c>
      <c r="KY80" s="12">
        <f t="shared" si="1622"/>
        <v>1303115.6599999999</v>
      </c>
      <c r="KZ80" s="12">
        <f t="shared" si="1622"/>
        <v>1674089</v>
      </c>
      <c r="LA80" s="12">
        <f t="shared" si="1622"/>
        <v>0</v>
      </c>
      <c r="LB80" s="12">
        <f t="shared" si="1622"/>
        <v>0</v>
      </c>
    </row>
    <row r="81" spans="1:314" x14ac:dyDescent="0.25">
      <c r="A81" s="5">
        <v>4401</v>
      </c>
      <c r="B81" s="9" t="s">
        <v>43</v>
      </c>
      <c r="C81" s="13">
        <v>13500</v>
      </c>
      <c r="D81" s="13">
        <v>13500</v>
      </c>
      <c r="E81" s="13">
        <v>11482.97</v>
      </c>
      <c r="F81" s="13">
        <v>23000</v>
      </c>
      <c r="G81" s="13">
        <v>23000</v>
      </c>
      <c r="H81" s="13">
        <v>18475.86</v>
      </c>
      <c r="I81" s="13">
        <v>22140</v>
      </c>
      <c r="J81" s="13">
        <v>22140</v>
      </c>
      <c r="K81" s="13">
        <v>18943.18</v>
      </c>
      <c r="L81" s="13">
        <v>19980</v>
      </c>
      <c r="M81" s="13">
        <v>19980</v>
      </c>
      <c r="N81" s="13">
        <v>15573.98</v>
      </c>
      <c r="O81" s="13">
        <v>18774</v>
      </c>
      <c r="P81" s="13">
        <v>18774</v>
      </c>
      <c r="Q81" s="13">
        <v>19560.580000000002</v>
      </c>
      <c r="R81" s="13">
        <v>18729</v>
      </c>
      <c r="S81" s="13">
        <v>18729</v>
      </c>
      <c r="T81" s="13">
        <v>16073.73</v>
      </c>
      <c r="U81" s="13">
        <v>20272</v>
      </c>
      <c r="V81" s="13">
        <v>20272</v>
      </c>
      <c r="W81" s="13">
        <v>19247</v>
      </c>
      <c r="X81" s="13">
        <v>21663</v>
      </c>
      <c r="Y81" s="13">
        <v>21663</v>
      </c>
      <c r="Z81" s="13">
        <v>10437.06</v>
      </c>
      <c r="AA81" s="13">
        <v>21000</v>
      </c>
      <c r="AB81" s="13">
        <v>21000</v>
      </c>
      <c r="AC81" s="13">
        <v>18749.25</v>
      </c>
      <c r="AD81" s="13">
        <v>24200</v>
      </c>
      <c r="AE81" s="13">
        <v>24200</v>
      </c>
      <c r="AF81" s="13">
        <v>21878.37</v>
      </c>
      <c r="AG81" s="13">
        <v>23805</v>
      </c>
      <c r="AH81" s="13">
        <v>23805</v>
      </c>
      <c r="AI81" s="13">
        <v>20141.97</v>
      </c>
      <c r="AJ81" s="13">
        <v>20160</v>
      </c>
      <c r="AK81" s="64">
        <v>20160</v>
      </c>
      <c r="AL81" s="72">
        <v>21868.91</v>
      </c>
      <c r="AM81" s="71">
        <v>22950</v>
      </c>
      <c r="AN81" s="71"/>
      <c r="AO81" s="71"/>
      <c r="AP81" s="71">
        <v>102600</v>
      </c>
      <c r="AQ81" s="71">
        <v>102600</v>
      </c>
      <c r="AR81" s="71">
        <v>87270.55</v>
      </c>
      <c r="AS81" s="71">
        <v>107352</v>
      </c>
      <c r="AT81" s="71">
        <v>107352</v>
      </c>
      <c r="AU81" s="71">
        <v>86220.64</v>
      </c>
      <c r="AV81" s="71">
        <v>103320</v>
      </c>
      <c r="AW81" s="71">
        <v>103320</v>
      </c>
      <c r="AX81" s="71">
        <v>88401.49</v>
      </c>
      <c r="AY81" s="71">
        <v>93240</v>
      </c>
      <c r="AZ81" s="71">
        <v>93240</v>
      </c>
      <c r="BA81" s="71">
        <v>72678.48</v>
      </c>
      <c r="BB81" s="71">
        <v>87612</v>
      </c>
      <c r="BC81" s="71">
        <v>87612</v>
      </c>
      <c r="BD81" s="71">
        <v>91282.68</v>
      </c>
      <c r="BE81" s="71">
        <v>87402</v>
      </c>
      <c r="BF81" s="71">
        <v>87402</v>
      </c>
      <c r="BG81" s="71">
        <v>75010.69</v>
      </c>
      <c r="BH81" s="71">
        <v>94602</v>
      </c>
      <c r="BI81" s="71">
        <v>94602</v>
      </c>
      <c r="BJ81" s="71">
        <v>89819.33</v>
      </c>
      <c r="BK81" s="71">
        <v>101100</v>
      </c>
      <c r="BL81" s="71">
        <v>101100</v>
      </c>
      <c r="BM81" s="71">
        <v>39850.620000000003</v>
      </c>
      <c r="BN81" s="71">
        <v>76266</v>
      </c>
      <c r="BO81" s="71">
        <v>76266</v>
      </c>
      <c r="BP81" s="71">
        <v>71247.09</v>
      </c>
      <c r="BQ81" s="71">
        <v>91960</v>
      </c>
      <c r="BR81" s="71">
        <v>91960</v>
      </c>
      <c r="BS81" s="71">
        <v>83191.39</v>
      </c>
      <c r="BT81" s="71">
        <v>108445</v>
      </c>
      <c r="BU81" s="71">
        <v>108445</v>
      </c>
      <c r="BV81" s="71">
        <v>91757.9</v>
      </c>
      <c r="BW81" s="71">
        <v>95760</v>
      </c>
      <c r="BX81" s="71">
        <v>95760</v>
      </c>
      <c r="BY81" s="72">
        <v>96315.01</v>
      </c>
      <c r="BZ81" s="71">
        <v>107100</v>
      </c>
      <c r="CA81" s="71"/>
      <c r="CB81" s="71"/>
      <c r="CC81" s="71">
        <v>62100</v>
      </c>
      <c r="CD81" s="71">
        <v>62100</v>
      </c>
      <c r="CE81" s="71">
        <v>52821.64</v>
      </c>
      <c r="CF81" s="71">
        <v>40896</v>
      </c>
      <c r="CG81" s="71">
        <v>40896</v>
      </c>
      <c r="CH81" s="71">
        <v>32845.96</v>
      </c>
      <c r="CI81" s="71">
        <v>39360</v>
      </c>
      <c r="CJ81" s="71">
        <v>39360</v>
      </c>
      <c r="CK81" s="71">
        <v>33676.76</v>
      </c>
      <c r="CL81" s="71">
        <v>35520</v>
      </c>
      <c r="CM81" s="71">
        <v>35520</v>
      </c>
      <c r="CN81" s="71">
        <v>27687.02</v>
      </c>
      <c r="CO81" s="71">
        <v>33376</v>
      </c>
      <c r="CP81" s="71">
        <v>33376</v>
      </c>
      <c r="CQ81" s="71">
        <v>34774.370000000003</v>
      </c>
      <c r="CR81" s="71">
        <v>33296</v>
      </c>
      <c r="CS81" s="71">
        <v>33296</v>
      </c>
      <c r="CT81" s="71">
        <v>28575.5</v>
      </c>
      <c r="CU81" s="71">
        <v>36039</v>
      </c>
      <c r="CV81" s="71">
        <v>36039</v>
      </c>
      <c r="CW81" s="71">
        <v>34216.89</v>
      </c>
      <c r="CX81" s="71">
        <v>38512</v>
      </c>
      <c r="CY81" s="71">
        <v>38512</v>
      </c>
      <c r="CZ81" s="71">
        <v>15181.18</v>
      </c>
      <c r="DA81" s="71">
        <v>30105</v>
      </c>
      <c r="DB81" s="71">
        <v>30105</v>
      </c>
      <c r="DC81" s="71">
        <v>28123.86</v>
      </c>
      <c r="DD81" s="71">
        <v>36300</v>
      </c>
      <c r="DE81" s="71">
        <v>36300</v>
      </c>
      <c r="DF81" s="71">
        <v>32683.42</v>
      </c>
      <c r="DG81" s="71">
        <v>34385</v>
      </c>
      <c r="DH81" s="71">
        <v>34385</v>
      </c>
      <c r="DI81" s="71">
        <v>29093.97</v>
      </c>
      <c r="DJ81" s="71">
        <v>30240</v>
      </c>
      <c r="DK81" s="71">
        <v>30240</v>
      </c>
      <c r="DL81" s="72">
        <v>32833.300000000003</v>
      </c>
      <c r="DM81" s="71">
        <v>33150</v>
      </c>
      <c r="DN81" s="71"/>
      <c r="DO81" s="71"/>
      <c r="DP81" s="71">
        <v>2700</v>
      </c>
      <c r="DQ81" s="71">
        <v>2700</v>
      </c>
      <c r="DR81" s="71">
        <v>2296.59</v>
      </c>
      <c r="DS81" s="71">
        <v>2556</v>
      </c>
      <c r="DT81" s="71">
        <v>2556</v>
      </c>
      <c r="DU81" s="71">
        <v>2052.88</v>
      </c>
      <c r="DV81" s="71">
        <v>2460</v>
      </c>
      <c r="DW81" s="71">
        <v>2460</v>
      </c>
      <c r="DX81" s="71">
        <v>2104.79</v>
      </c>
      <c r="DY81" s="71">
        <v>2220</v>
      </c>
      <c r="DZ81" s="71">
        <v>2220</v>
      </c>
      <c r="EA81" s="71">
        <v>1730.46</v>
      </c>
      <c r="EB81" s="71">
        <v>2086</v>
      </c>
      <c r="EC81" s="71">
        <v>2086</v>
      </c>
      <c r="ED81" s="71">
        <v>2173.4</v>
      </c>
      <c r="EE81" s="71">
        <v>2081</v>
      </c>
      <c r="EF81" s="71">
        <v>2081</v>
      </c>
      <c r="EG81" s="71">
        <v>1785.98</v>
      </c>
      <c r="EH81" s="71">
        <v>2252</v>
      </c>
      <c r="EI81" s="71">
        <v>2252</v>
      </c>
      <c r="EJ81" s="71">
        <v>2138.5700000000002</v>
      </c>
      <c r="EK81" s="71">
        <v>2407</v>
      </c>
      <c r="EL81" s="71">
        <v>2407</v>
      </c>
      <c r="EM81" s="71">
        <v>1897.68</v>
      </c>
      <c r="EN81" s="71">
        <v>8000</v>
      </c>
      <c r="EO81" s="71">
        <v>8000</v>
      </c>
      <c r="EP81" s="71">
        <v>7499.7</v>
      </c>
      <c r="EQ81" s="71">
        <v>9680</v>
      </c>
      <c r="ER81" s="71">
        <v>9680</v>
      </c>
      <c r="ES81" s="71">
        <v>8107.63</v>
      </c>
      <c r="ET81" s="71">
        <v>10580</v>
      </c>
      <c r="EU81" s="71">
        <v>10580</v>
      </c>
      <c r="EV81" s="71">
        <v>8951.98</v>
      </c>
      <c r="EW81" s="71">
        <v>30240</v>
      </c>
      <c r="EX81" s="71">
        <v>30240</v>
      </c>
      <c r="EY81" s="72">
        <v>8747.56</v>
      </c>
      <c r="EZ81" s="71">
        <v>15300</v>
      </c>
      <c r="FA81" s="71"/>
      <c r="FB81" s="71"/>
      <c r="FC81" s="71">
        <v>27000</v>
      </c>
      <c r="FD81" s="71">
        <v>27000</v>
      </c>
      <c r="FE81" s="71">
        <v>28843.21</v>
      </c>
      <c r="FF81" s="71">
        <v>25560</v>
      </c>
      <c r="FG81" s="71">
        <v>25560</v>
      </c>
      <c r="FH81" s="71">
        <v>20528.72</v>
      </c>
      <c r="FI81" s="71">
        <v>24600</v>
      </c>
      <c r="FJ81" s="71">
        <v>24600</v>
      </c>
      <c r="FK81" s="71">
        <v>21047.99</v>
      </c>
      <c r="FL81" s="71">
        <v>22200</v>
      </c>
      <c r="FM81" s="71">
        <v>22200</v>
      </c>
      <c r="FN81" s="71">
        <v>17304.39</v>
      </c>
      <c r="FO81" s="71">
        <v>20860</v>
      </c>
      <c r="FP81" s="71">
        <v>20860</v>
      </c>
      <c r="FQ81" s="71">
        <v>21733.98</v>
      </c>
      <c r="FR81" s="71">
        <v>20810</v>
      </c>
      <c r="FS81" s="71">
        <v>20810</v>
      </c>
      <c r="FT81" s="71">
        <v>17859.7</v>
      </c>
      <c r="FU81" s="71">
        <v>22524</v>
      </c>
      <c r="FV81" s="71">
        <v>22524</v>
      </c>
      <c r="FW81" s="71">
        <v>21385.56</v>
      </c>
      <c r="FX81" s="71">
        <v>24070</v>
      </c>
      <c r="FY81" s="71">
        <v>24070</v>
      </c>
      <c r="FZ81" s="71">
        <v>9488.25</v>
      </c>
      <c r="GA81" s="71">
        <v>16056</v>
      </c>
      <c r="GB81" s="71">
        <v>16056</v>
      </c>
      <c r="GC81" s="71">
        <v>14999.37</v>
      </c>
      <c r="GD81" s="71">
        <v>19360</v>
      </c>
      <c r="GE81" s="71">
        <v>19360</v>
      </c>
      <c r="GF81" s="71">
        <v>26634.41</v>
      </c>
      <c r="GG81" s="71">
        <v>23805</v>
      </c>
      <c r="GH81" s="74">
        <v>23805</v>
      </c>
      <c r="GI81" s="71">
        <v>20141.97</v>
      </c>
      <c r="GJ81" s="71">
        <v>22680</v>
      </c>
      <c r="GK81" s="71">
        <v>22680</v>
      </c>
      <c r="GL81" s="72">
        <v>34208.29</v>
      </c>
      <c r="GM81" s="71">
        <v>20400</v>
      </c>
      <c r="GN81" s="71"/>
      <c r="GO81" s="71"/>
      <c r="GP81" s="71">
        <v>62100</v>
      </c>
      <c r="GQ81" s="71">
        <v>62100</v>
      </c>
      <c r="GR81" s="71">
        <v>46944.37</v>
      </c>
      <c r="GS81" s="71">
        <v>56232</v>
      </c>
      <c r="GT81" s="71">
        <v>56232</v>
      </c>
      <c r="GU81" s="71">
        <v>45163.18</v>
      </c>
      <c r="GV81" s="71">
        <v>54120</v>
      </c>
      <c r="GW81" s="71">
        <v>54120</v>
      </c>
      <c r="GX81" s="71">
        <v>46305.54</v>
      </c>
      <c r="GY81" s="71">
        <v>48840</v>
      </c>
      <c r="GZ81" s="71">
        <v>48840</v>
      </c>
      <c r="HA81" s="71">
        <v>38069.660000000003</v>
      </c>
      <c r="HB81" s="71">
        <v>45892</v>
      </c>
      <c r="HC81" s="71">
        <v>45892</v>
      </c>
      <c r="HD81" s="71">
        <v>47814.73</v>
      </c>
      <c r="HE81" s="71">
        <v>45782</v>
      </c>
      <c r="HF81" s="71">
        <v>45782</v>
      </c>
      <c r="HG81" s="71">
        <v>39291.24</v>
      </c>
      <c r="HH81" s="71">
        <v>49553</v>
      </c>
      <c r="HI81" s="71">
        <v>49553</v>
      </c>
      <c r="HJ81" s="71">
        <v>47048.21</v>
      </c>
      <c r="HK81" s="71">
        <v>52954</v>
      </c>
      <c r="HL81" s="71">
        <v>52954</v>
      </c>
      <c r="HM81" s="71">
        <v>18027.66</v>
      </c>
      <c r="HN81" s="71">
        <v>50175</v>
      </c>
      <c r="HO81" s="71">
        <v>50175</v>
      </c>
      <c r="HP81" s="71">
        <v>46873.11</v>
      </c>
      <c r="HQ81" s="71">
        <v>60500</v>
      </c>
      <c r="HR81" s="71">
        <v>60500</v>
      </c>
      <c r="HS81" s="71">
        <v>52416.14</v>
      </c>
      <c r="HT81" s="71">
        <v>63480</v>
      </c>
      <c r="HU81" s="71">
        <v>63480</v>
      </c>
      <c r="HV81" s="71">
        <v>53711.95</v>
      </c>
      <c r="HW81" s="71">
        <v>50400</v>
      </c>
      <c r="HX81" s="71">
        <v>50400</v>
      </c>
      <c r="HY81" s="72">
        <v>37177.14</v>
      </c>
      <c r="HZ81" s="71">
        <v>56100</v>
      </c>
      <c r="IA81" s="71"/>
      <c r="IB81" s="71"/>
      <c r="IC81" s="71">
        <v>0</v>
      </c>
      <c r="ID81" s="71">
        <v>0</v>
      </c>
      <c r="IE81" s="71">
        <v>0</v>
      </c>
      <c r="IF81" s="71">
        <v>0</v>
      </c>
      <c r="IG81" s="71">
        <v>0</v>
      </c>
      <c r="IH81" s="71">
        <v>0</v>
      </c>
      <c r="II81" s="71">
        <v>0</v>
      </c>
      <c r="IJ81" s="71">
        <v>0</v>
      </c>
      <c r="IK81" s="71">
        <v>0</v>
      </c>
      <c r="IL81" s="71">
        <v>0</v>
      </c>
      <c r="IM81" s="71">
        <v>0</v>
      </c>
      <c r="IN81" s="71">
        <v>0</v>
      </c>
      <c r="IO81" s="71">
        <v>0</v>
      </c>
      <c r="IP81" s="71">
        <v>0</v>
      </c>
      <c r="IQ81" s="71">
        <v>0</v>
      </c>
      <c r="IR81" s="71">
        <v>0</v>
      </c>
      <c r="IS81" s="71">
        <v>2041</v>
      </c>
      <c r="IT81" s="71">
        <v>0</v>
      </c>
      <c r="IU81" s="71">
        <v>0</v>
      </c>
      <c r="IV81" s="71">
        <v>0</v>
      </c>
      <c r="IW81" s="71">
        <v>0</v>
      </c>
      <c r="IX81" s="71">
        <v>0</v>
      </c>
      <c r="IY81" s="71">
        <v>0</v>
      </c>
      <c r="IZ81" s="71">
        <v>80185.03</v>
      </c>
      <c r="JA81" s="71">
        <v>80000</v>
      </c>
      <c r="JB81" s="71">
        <v>80000</v>
      </c>
      <c r="JC81" s="71">
        <v>0</v>
      </c>
      <c r="JD81" s="71">
        <v>0</v>
      </c>
      <c r="JE81" s="71">
        <v>0</v>
      </c>
      <c r="JF81" s="71">
        <v>0</v>
      </c>
      <c r="JG81" s="71">
        <v>0</v>
      </c>
      <c r="JH81" s="71">
        <v>0</v>
      </c>
      <c r="JI81" s="71"/>
      <c r="JJ81" s="71">
        <v>0</v>
      </c>
      <c r="JK81" s="71">
        <v>0</v>
      </c>
      <c r="JL81" s="72"/>
      <c r="JM81" s="66">
        <v>0</v>
      </c>
      <c r="JN81" s="13"/>
      <c r="JO81" s="13"/>
      <c r="JP81" s="13">
        <f t="shared" ref="JP81:JY85" si="1623">C81+CC81+AP81+DP81+FC81+GP81+IC81</f>
        <v>270000</v>
      </c>
      <c r="JQ81" s="13">
        <f t="shared" si="1623"/>
        <v>270000</v>
      </c>
      <c r="JR81" s="13">
        <f t="shared" si="1623"/>
        <v>229659.33</v>
      </c>
      <c r="JS81" s="13">
        <f t="shared" si="1623"/>
        <v>255596</v>
      </c>
      <c r="JT81" s="13">
        <f t="shared" si="1623"/>
        <v>255596</v>
      </c>
      <c r="JU81" s="13">
        <f t="shared" si="1623"/>
        <v>205287.24</v>
      </c>
      <c r="JV81" s="13">
        <f t="shared" si="1623"/>
        <v>246000</v>
      </c>
      <c r="JW81" s="13">
        <f t="shared" si="1623"/>
        <v>246000</v>
      </c>
      <c r="JX81" s="13">
        <f t="shared" si="1623"/>
        <v>210479.75</v>
      </c>
      <c r="JY81" s="13">
        <f t="shared" si="1623"/>
        <v>222000</v>
      </c>
      <c r="JZ81" s="13">
        <f t="shared" ref="JZ81:KI85" si="1624">M81+CM81+AZ81+DZ81+FM81+GZ81+IM81</f>
        <v>222000</v>
      </c>
      <c r="KA81" s="13">
        <f t="shared" si="1624"/>
        <v>173043.99000000002</v>
      </c>
      <c r="KB81" s="13">
        <f t="shared" si="1624"/>
        <v>208600</v>
      </c>
      <c r="KC81" s="13">
        <f t="shared" si="1624"/>
        <v>208600</v>
      </c>
      <c r="KD81" s="13">
        <f t="shared" si="1624"/>
        <v>217339.74000000002</v>
      </c>
      <c r="KE81" s="13">
        <f t="shared" si="1624"/>
        <v>208100</v>
      </c>
      <c r="KF81" s="13">
        <f t="shared" si="1624"/>
        <v>210141</v>
      </c>
      <c r="KG81" s="13">
        <f t="shared" si="1624"/>
        <v>178596.84</v>
      </c>
      <c r="KH81" s="13">
        <f t="shared" si="1624"/>
        <v>225242</v>
      </c>
      <c r="KI81" s="13">
        <f t="shared" si="1624"/>
        <v>225242</v>
      </c>
      <c r="KJ81" s="13">
        <f t="shared" ref="KJ81:KL85" si="1625">W81+CW81+BJ81+EJ81+FW81+HJ81+IW81</f>
        <v>213855.56</v>
      </c>
      <c r="KK81" s="13">
        <f t="shared" si="1625"/>
        <v>240706</v>
      </c>
      <c r="KL81" s="13">
        <f t="shared" si="1625"/>
        <v>240706</v>
      </c>
      <c r="KM81" s="13">
        <f t="shared" ref="KM81:KX85" si="1626">Z81+BM81+CZ81+EM81+FZ81+HM81+IZ81</f>
        <v>175067.47999999998</v>
      </c>
      <c r="KN81" s="13">
        <f t="shared" si="1626"/>
        <v>281602</v>
      </c>
      <c r="KO81" s="13">
        <f t="shared" si="1626"/>
        <v>281602</v>
      </c>
      <c r="KP81" s="13">
        <f t="shared" si="1626"/>
        <v>187492.38</v>
      </c>
      <c r="KQ81" s="13">
        <f t="shared" si="1626"/>
        <v>242000</v>
      </c>
      <c r="KR81" s="13">
        <f t="shared" si="1626"/>
        <v>242000</v>
      </c>
      <c r="KS81" s="13">
        <f t="shared" si="1626"/>
        <v>224911.35999999999</v>
      </c>
      <c r="KT81" s="13">
        <f t="shared" si="1626"/>
        <v>264500</v>
      </c>
      <c r="KU81" s="13">
        <f t="shared" si="1626"/>
        <v>264500</v>
      </c>
      <c r="KV81" s="13">
        <f t="shared" si="1626"/>
        <v>223799.74</v>
      </c>
      <c r="KW81" s="13">
        <f t="shared" si="1626"/>
        <v>249480</v>
      </c>
      <c r="KX81" s="13">
        <f t="shared" si="1626"/>
        <v>249480</v>
      </c>
      <c r="KY81" s="13">
        <f t="shared" ref="KY81:LB85" si="1627">AL81+BY81+DL81+EY81+GL81+HY81+JL81</f>
        <v>231150.21000000002</v>
      </c>
      <c r="KZ81" s="13">
        <f t="shared" si="1627"/>
        <v>255000</v>
      </c>
      <c r="LA81" s="13">
        <f t="shared" si="1627"/>
        <v>0</v>
      </c>
      <c r="LB81" s="13">
        <f t="shared" si="1627"/>
        <v>0</v>
      </c>
    </row>
    <row r="82" spans="1:314" x14ac:dyDescent="0.25">
      <c r="A82" s="5">
        <v>4402</v>
      </c>
      <c r="B82" s="9" t="s">
        <v>412</v>
      </c>
      <c r="C82" s="13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/>
      <c r="O82" s="13"/>
      <c r="P82" s="13"/>
      <c r="Q82" s="13"/>
      <c r="R82" s="13"/>
      <c r="S82" s="13">
        <v>0</v>
      </c>
      <c r="T82" s="13">
        <v>8085.42</v>
      </c>
      <c r="U82" s="13"/>
      <c r="V82" s="13">
        <v>8100</v>
      </c>
      <c r="W82" s="13">
        <v>0</v>
      </c>
      <c r="X82" s="13">
        <v>8100</v>
      </c>
      <c r="Y82" s="13">
        <v>8100</v>
      </c>
      <c r="Z82" s="13">
        <v>0</v>
      </c>
      <c r="AA82" s="13">
        <v>0</v>
      </c>
      <c r="AB82" s="13">
        <v>0</v>
      </c>
      <c r="AC82" s="13">
        <v>0</v>
      </c>
      <c r="AD82" s="13">
        <v>7500</v>
      </c>
      <c r="AE82" s="13">
        <v>7500</v>
      </c>
      <c r="AF82" s="13">
        <v>0</v>
      </c>
      <c r="AG82" s="13">
        <v>3600</v>
      </c>
      <c r="AH82" s="13">
        <v>3600</v>
      </c>
      <c r="AI82" s="13">
        <v>0</v>
      </c>
      <c r="AJ82" s="13">
        <v>3200</v>
      </c>
      <c r="AK82" s="64">
        <v>3200</v>
      </c>
      <c r="AL82" s="70">
        <v>0</v>
      </c>
      <c r="AM82" s="71">
        <v>25920</v>
      </c>
      <c r="AN82" s="71"/>
      <c r="AO82" s="71"/>
      <c r="AP82" s="71">
        <v>0</v>
      </c>
      <c r="AQ82" s="71">
        <v>0</v>
      </c>
      <c r="AR82" s="71">
        <v>0</v>
      </c>
      <c r="AS82" s="71">
        <v>0</v>
      </c>
      <c r="AT82" s="71">
        <v>0</v>
      </c>
      <c r="AU82" s="71">
        <v>0</v>
      </c>
      <c r="AV82" s="71">
        <v>0</v>
      </c>
      <c r="AW82" s="71">
        <v>0</v>
      </c>
      <c r="AX82" s="71">
        <v>0</v>
      </c>
      <c r="AY82" s="71">
        <v>0</v>
      </c>
      <c r="AZ82" s="71">
        <v>0</v>
      </c>
      <c r="BA82" s="71">
        <v>0</v>
      </c>
      <c r="BB82" s="71">
        <v>0</v>
      </c>
      <c r="BC82" s="71">
        <v>0</v>
      </c>
      <c r="BD82" s="71">
        <v>0</v>
      </c>
      <c r="BE82" s="71">
        <v>0</v>
      </c>
      <c r="BF82" s="71">
        <v>0</v>
      </c>
      <c r="BG82" s="71">
        <v>11958.78</v>
      </c>
      <c r="BH82" s="71">
        <v>0</v>
      </c>
      <c r="BI82" s="71">
        <v>12000</v>
      </c>
      <c r="BJ82" s="71">
        <v>0</v>
      </c>
      <c r="BK82" s="71">
        <v>37800</v>
      </c>
      <c r="BL82" s="71">
        <v>37800</v>
      </c>
      <c r="BM82" s="71">
        <v>0</v>
      </c>
      <c r="BN82" s="71">
        <v>0</v>
      </c>
      <c r="BO82" s="71">
        <v>0</v>
      </c>
      <c r="BP82" s="71">
        <v>0</v>
      </c>
      <c r="BQ82" s="71">
        <v>28500</v>
      </c>
      <c r="BR82" s="71">
        <v>28500</v>
      </c>
      <c r="BS82" s="71"/>
      <c r="BT82" s="71">
        <v>16400</v>
      </c>
      <c r="BU82" s="71">
        <v>16400</v>
      </c>
      <c r="BV82" s="71">
        <v>0</v>
      </c>
      <c r="BW82" s="71">
        <v>15200</v>
      </c>
      <c r="BX82" s="71">
        <v>15200</v>
      </c>
      <c r="BY82" s="70">
        <v>0</v>
      </c>
      <c r="BZ82" s="71">
        <v>120960</v>
      </c>
      <c r="CA82" s="71"/>
      <c r="CB82" s="71"/>
      <c r="CC82" s="71">
        <v>0</v>
      </c>
      <c r="CD82" s="71">
        <v>0</v>
      </c>
      <c r="CE82" s="71">
        <v>0</v>
      </c>
      <c r="CF82" s="71">
        <v>0</v>
      </c>
      <c r="CG82" s="71">
        <v>0</v>
      </c>
      <c r="CH82" s="71">
        <v>0</v>
      </c>
      <c r="CI82" s="71">
        <v>0</v>
      </c>
      <c r="CJ82" s="71">
        <v>0</v>
      </c>
      <c r="CK82" s="71">
        <v>0</v>
      </c>
      <c r="CL82" s="71">
        <v>0</v>
      </c>
      <c r="CM82" s="71">
        <v>0</v>
      </c>
      <c r="CN82" s="71">
        <v>0</v>
      </c>
      <c r="CO82" s="71">
        <v>0</v>
      </c>
      <c r="CP82" s="71">
        <v>0</v>
      </c>
      <c r="CQ82" s="71">
        <v>0</v>
      </c>
      <c r="CR82" s="71">
        <v>0</v>
      </c>
      <c r="CS82" s="71">
        <v>0</v>
      </c>
      <c r="CT82" s="71">
        <v>14374.08</v>
      </c>
      <c r="CU82" s="71"/>
      <c r="CV82" s="71">
        <v>14500</v>
      </c>
      <c r="CW82" s="71">
        <v>0</v>
      </c>
      <c r="CX82" s="71">
        <v>14400</v>
      </c>
      <c r="CY82" s="71">
        <v>14400</v>
      </c>
      <c r="CZ82" s="71">
        <v>0</v>
      </c>
      <c r="DA82" s="71">
        <v>0</v>
      </c>
      <c r="DB82" s="71">
        <v>0</v>
      </c>
      <c r="DC82" s="71">
        <v>0</v>
      </c>
      <c r="DD82" s="71">
        <v>11250</v>
      </c>
      <c r="DE82" s="71">
        <v>11250</v>
      </c>
      <c r="DF82" s="71"/>
      <c r="DG82" s="71">
        <v>5200</v>
      </c>
      <c r="DH82" s="71">
        <v>5200</v>
      </c>
      <c r="DI82" s="71">
        <v>0</v>
      </c>
      <c r="DJ82" s="71">
        <v>4800</v>
      </c>
      <c r="DK82" s="71">
        <v>4800</v>
      </c>
      <c r="DL82" s="70">
        <v>0</v>
      </c>
      <c r="DM82" s="71">
        <v>37440</v>
      </c>
      <c r="DN82" s="71"/>
      <c r="DO82" s="71"/>
      <c r="DP82" s="71">
        <v>0</v>
      </c>
      <c r="DQ82" s="71">
        <v>0</v>
      </c>
      <c r="DR82" s="71">
        <v>0</v>
      </c>
      <c r="DS82" s="71">
        <v>0</v>
      </c>
      <c r="DT82" s="71">
        <v>0</v>
      </c>
      <c r="DU82" s="71">
        <v>0</v>
      </c>
      <c r="DV82" s="71">
        <v>0</v>
      </c>
      <c r="DW82" s="71">
        <v>0</v>
      </c>
      <c r="DX82" s="71">
        <v>0</v>
      </c>
      <c r="DY82" s="71">
        <v>0</v>
      </c>
      <c r="DZ82" s="71">
        <v>0</v>
      </c>
      <c r="EA82" s="71">
        <v>0</v>
      </c>
      <c r="EB82" s="71">
        <v>0</v>
      </c>
      <c r="EC82" s="71">
        <v>0</v>
      </c>
      <c r="ED82" s="71">
        <v>0</v>
      </c>
      <c r="EE82" s="71">
        <v>0</v>
      </c>
      <c r="EF82" s="71">
        <v>0</v>
      </c>
      <c r="EG82" s="71">
        <v>26671.56</v>
      </c>
      <c r="EH82" s="71">
        <v>0</v>
      </c>
      <c r="EI82" s="71">
        <v>25000</v>
      </c>
      <c r="EJ82" s="71">
        <v>0</v>
      </c>
      <c r="EK82" s="71">
        <v>900</v>
      </c>
      <c r="EL82" s="71">
        <v>900</v>
      </c>
      <c r="EM82" s="71">
        <v>0</v>
      </c>
      <c r="EN82" s="71">
        <v>0</v>
      </c>
      <c r="EO82" s="71">
        <v>0</v>
      </c>
      <c r="EP82" s="71">
        <v>0</v>
      </c>
      <c r="EQ82" s="71">
        <v>3000</v>
      </c>
      <c r="ER82" s="71">
        <v>3000</v>
      </c>
      <c r="ES82" s="71"/>
      <c r="ET82" s="71">
        <v>1600</v>
      </c>
      <c r="EU82" s="71">
        <v>1600</v>
      </c>
      <c r="EV82" s="71">
        <v>0</v>
      </c>
      <c r="EW82" s="71">
        <v>4800</v>
      </c>
      <c r="EX82" s="71">
        <v>4800</v>
      </c>
      <c r="EY82" s="70">
        <v>0</v>
      </c>
      <c r="EZ82" s="71">
        <v>17280</v>
      </c>
      <c r="FA82" s="71"/>
      <c r="FB82" s="71"/>
      <c r="FC82" s="71">
        <v>0</v>
      </c>
      <c r="FD82" s="71">
        <v>0</v>
      </c>
      <c r="FE82" s="71">
        <v>0</v>
      </c>
      <c r="FF82" s="71">
        <v>0</v>
      </c>
      <c r="FG82" s="71">
        <v>0</v>
      </c>
      <c r="FH82" s="71">
        <v>0</v>
      </c>
      <c r="FI82" s="71">
        <v>0</v>
      </c>
      <c r="FJ82" s="71">
        <v>0</v>
      </c>
      <c r="FK82" s="71">
        <v>0</v>
      </c>
      <c r="FL82" s="71">
        <v>0</v>
      </c>
      <c r="FM82" s="71">
        <v>0</v>
      </c>
      <c r="FN82" s="71">
        <v>0</v>
      </c>
      <c r="FO82" s="71">
        <v>0</v>
      </c>
      <c r="FP82" s="71">
        <v>0</v>
      </c>
      <c r="FQ82" s="71">
        <v>0</v>
      </c>
      <c r="FR82" s="71">
        <v>0</v>
      </c>
      <c r="FS82" s="71">
        <v>0</v>
      </c>
      <c r="FT82" s="71">
        <v>22813.31</v>
      </c>
      <c r="FU82" s="71">
        <v>0</v>
      </c>
      <c r="FV82" s="71">
        <v>22850</v>
      </c>
      <c r="FW82" s="71">
        <v>0</v>
      </c>
      <c r="FX82" s="71">
        <v>9000</v>
      </c>
      <c r="FY82" s="71">
        <v>9000</v>
      </c>
      <c r="FZ82" s="71">
        <v>0</v>
      </c>
      <c r="GA82" s="71">
        <v>0</v>
      </c>
      <c r="GB82" s="71">
        <v>0</v>
      </c>
      <c r="GC82" s="71">
        <v>0</v>
      </c>
      <c r="GD82" s="71">
        <v>6000</v>
      </c>
      <c r="GE82" s="71">
        <v>6000</v>
      </c>
      <c r="GF82" s="71"/>
      <c r="GG82" s="71">
        <v>3600</v>
      </c>
      <c r="GH82" s="74">
        <v>3600</v>
      </c>
      <c r="GI82" s="71">
        <v>0</v>
      </c>
      <c r="GJ82" s="71">
        <v>3600</v>
      </c>
      <c r="GK82" s="71">
        <v>3600</v>
      </c>
      <c r="GL82" s="70">
        <v>0</v>
      </c>
      <c r="GM82" s="71">
        <v>23040</v>
      </c>
      <c r="GN82" s="71"/>
      <c r="GO82" s="71"/>
      <c r="GP82" s="71">
        <v>0</v>
      </c>
      <c r="GQ82" s="71">
        <v>0</v>
      </c>
      <c r="GR82" s="71">
        <v>0</v>
      </c>
      <c r="GS82" s="71">
        <v>0</v>
      </c>
      <c r="GT82" s="71">
        <v>0</v>
      </c>
      <c r="GU82" s="71">
        <v>0</v>
      </c>
      <c r="GV82" s="71">
        <v>0</v>
      </c>
      <c r="GW82" s="71">
        <v>0</v>
      </c>
      <c r="GX82" s="71">
        <v>0</v>
      </c>
      <c r="GY82" s="71">
        <v>0</v>
      </c>
      <c r="GZ82" s="71">
        <v>0</v>
      </c>
      <c r="HA82" s="71">
        <v>0</v>
      </c>
      <c r="HB82" s="71">
        <v>0</v>
      </c>
      <c r="HC82" s="71">
        <v>0</v>
      </c>
      <c r="HD82" s="71">
        <v>0</v>
      </c>
      <c r="HE82" s="71">
        <v>0</v>
      </c>
      <c r="HF82" s="71">
        <v>0</v>
      </c>
      <c r="HG82" s="71">
        <v>5934.85</v>
      </c>
      <c r="HH82" s="71">
        <v>0</v>
      </c>
      <c r="HI82" s="71">
        <v>6000</v>
      </c>
      <c r="HJ82" s="71">
        <v>0</v>
      </c>
      <c r="HK82" s="71">
        <v>19800</v>
      </c>
      <c r="HL82" s="71">
        <v>19800</v>
      </c>
      <c r="HM82" s="71">
        <v>0</v>
      </c>
      <c r="HN82" s="71">
        <v>0</v>
      </c>
      <c r="HO82" s="71">
        <v>0</v>
      </c>
      <c r="HP82" s="71">
        <v>0</v>
      </c>
      <c r="HQ82" s="71">
        <v>18750</v>
      </c>
      <c r="HR82" s="71">
        <v>18750</v>
      </c>
      <c r="HS82" s="71"/>
      <c r="HT82" s="71">
        <v>9600</v>
      </c>
      <c r="HU82" s="71">
        <v>9600</v>
      </c>
      <c r="HV82" s="71">
        <v>0</v>
      </c>
      <c r="HW82" s="71">
        <v>8000</v>
      </c>
      <c r="HX82" s="71">
        <v>8000</v>
      </c>
      <c r="HY82" s="70">
        <v>0</v>
      </c>
      <c r="HZ82" s="71">
        <v>63360</v>
      </c>
      <c r="IA82" s="71"/>
      <c r="IB82" s="71"/>
      <c r="IC82" s="71">
        <v>0</v>
      </c>
      <c r="ID82" s="71">
        <v>0</v>
      </c>
      <c r="IE82" s="71">
        <v>0</v>
      </c>
      <c r="IF82" s="71">
        <v>0</v>
      </c>
      <c r="IG82" s="71">
        <v>0</v>
      </c>
      <c r="IH82" s="71">
        <v>0</v>
      </c>
      <c r="II82" s="71">
        <v>0</v>
      </c>
      <c r="IJ82" s="71">
        <v>0</v>
      </c>
      <c r="IK82" s="71">
        <v>0</v>
      </c>
      <c r="IL82" s="71">
        <v>0</v>
      </c>
      <c r="IM82" s="71">
        <v>0</v>
      </c>
      <c r="IN82" s="71">
        <v>0</v>
      </c>
      <c r="IO82" s="71">
        <v>0</v>
      </c>
      <c r="IP82" s="71">
        <v>0</v>
      </c>
      <c r="IQ82" s="71">
        <v>0</v>
      </c>
      <c r="IR82" s="71">
        <v>0</v>
      </c>
      <c r="IS82" s="71">
        <v>62861.4</v>
      </c>
      <c r="IT82" s="71">
        <v>0</v>
      </c>
      <c r="IU82" s="71">
        <v>0</v>
      </c>
      <c r="IV82" s="71">
        <v>0</v>
      </c>
      <c r="IW82" s="71">
        <v>119583.52</v>
      </c>
      <c r="IX82" s="71">
        <v>0</v>
      </c>
      <c r="IY82" s="71">
        <v>0</v>
      </c>
      <c r="IZ82" s="71">
        <v>103187</v>
      </c>
      <c r="JA82" s="71">
        <v>100000</v>
      </c>
      <c r="JB82" s="71">
        <v>100000</v>
      </c>
      <c r="JC82" s="71">
        <v>0</v>
      </c>
      <c r="JD82" s="71">
        <v>0</v>
      </c>
      <c r="JE82" s="71">
        <v>0</v>
      </c>
      <c r="JF82" s="71">
        <v>20123.400000000001</v>
      </c>
      <c r="JG82" s="71">
        <v>0</v>
      </c>
      <c r="JH82" s="71">
        <v>0</v>
      </c>
      <c r="JI82" s="71">
        <v>14004</v>
      </c>
      <c r="JJ82" s="71">
        <v>0</v>
      </c>
      <c r="JK82" s="71">
        <v>0</v>
      </c>
      <c r="JL82" s="70">
        <v>54371</v>
      </c>
      <c r="JM82" s="66">
        <v>0</v>
      </c>
      <c r="JN82" s="13"/>
      <c r="JO82" s="13"/>
      <c r="JP82" s="13">
        <f t="shared" si="1623"/>
        <v>0</v>
      </c>
      <c r="JQ82" s="13">
        <f t="shared" si="1623"/>
        <v>0</v>
      </c>
      <c r="JR82" s="13">
        <f t="shared" si="1623"/>
        <v>0</v>
      </c>
      <c r="JS82" s="13">
        <f t="shared" si="1623"/>
        <v>0</v>
      </c>
      <c r="JT82" s="13">
        <f t="shared" si="1623"/>
        <v>0</v>
      </c>
      <c r="JU82" s="13">
        <f t="shared" si="1623"/>
        <v>0</v>
      </c>
      <c r="JV82" s="13">
        <f t="shared" si="1623"/>
        <v>0</v>
      </c>
      <c r="JW82" s="13">
        <f t="shared" si="1623"/>
        <v>0</v>
      </c>
      <c r="JX82" s="13">
        <f t="shared" si="1623"/>
        <v>0</v>
      </c>
      <c r="JY82" s="13">
        <f t="shared" si="1623"/>
        <v>0</v>
      </c>
      <c r="JZ82" s="13">
        <f t="shared" si="1624"/>
        <v>0</v>
      </c>
      <c r="KA82" s="13">
        <f t="shared" si="1624"/>
        <v>0</v>
      </c>
      <c r="KB82" s="13">
        <f t="shared" si="1624"/>
        <v>0</v>
      </c>
      <c r="KC82" s="13">
        <f t="shared" si="1624"/>
        <v>0</v>
      </c>
      <c r="KD82" s="13">
        <f t="shared" si="1624"/>
        <v>0</v>
      </c>
      <c r="KE82" s="13">
        <f t="shared" si="1624"/>
        <v>0</v>
      </c>
      <c r="KF82" s="13">
        <f t="shared" si="1624"/>
        <v>62861.4</v>
      </c>
      <c r="KG82" s="13">
        <f t="shared" si="1624"/>
        <v>89838</v>
      </c>
      <c r="KH82" s="13">
        <f t="shared" si="1624"/>
        <v>0</v>
      </c>
      <c r="KI82" s="13">
        <f t="shared" si="1624"/>
        <v>88450</v>
      </c>
      <c r="KJ82" s="13">
        <f t="shared" si="1625"/>
        <v>119583.52</v>
      </c>
      <c r="KK82" s="13">
        <f t="shared" si="1625"/>
        <v>90000</v>
      </c>
      <c r="KL82" s="13">
        <f t="shared" si="1625"/>
        <v>90000</v>
      </c>
      <c r="KM82" s="13">
        <f t="shared" si="1626"/>
        <v>103187</v>
      </c>
      <c r="KN82" s="13">
        <f t="shared" si="1626"/>
        <v>100000</v>
      </c>
      <c r="KO82" s="13">
        <f t="shared" si="1626"/>
        <v>100000</v>
      </c>
      <c r="KP82" s="13">
        <f t="shared" si="1626"/>
        <v>0</v>
      </c>
      <c r="KQ82" s="13">
        <f t="shared" si="1626"/>
        <v>75000</v>
      </c>
      <c r="KR82" s="13">
        <f t="shared" si="1626"/>
        <v>75000</v>
      </c>
      <c r="KS82" s="13">
        <f t="shared" si="1626"/>
        <v>20123.400000000001</v>
      </c>
      <c r="KT82" s="13">
        <f t="shared" si="1626"/>
        <v>40000</v>
      </c>
      <c r="KU82" s="13">
        <f t="shared" si="1626"/>
        <v>40000</v>
      </c>
      <c r="KV82" s="13">
        <f t="shared" si="1626"/>
        <v>14004</v>
      </c>
      <c r="KW82" s="13">
        <f t="shared" si="1626"/>
        <v>39600</v>
      </c>
      <c r="KX82" s="13">
        <f t="shared" si="1626"/>
        <v>39600</v>
      </c>
      <c r="KY82" s="13">
        <f t="shared" si="1627"/>
        <v>54371</v>
      </c>
      <c r="KZ82" s="13">
        <f t="shared" si="1627"/>
        <v>288000</v>
      </c>
      <c r="LA82" s="13">
        <f t="shared" si="1627"/>
        <v>0</v>
      </c>
      <c r="LB82" s="13">
        <f t="shared" si="1627"/>
        <v>0</v>
      </c>
    </row>
    <row r="83" spans="1:314" x14ac:dyDescent="0.25">
      <c r="A83" s="5">
        <v>4403</v>
      </c>
      <c r="B83" s="9" t="s">
        <v>44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64">
        <v>0</v>
      </c>
      <c r="AL83" s="70">
        <v>0</v>
      </c>
      <c r="AM83" s="71">
        <v>0</v>
      </c>
      <c r="AN83" s="71"/>
      <c r="AO83" s="71"/>
      <c r="AP83" s="71">
        <v>0</v>
      </c>
      <c r="AQ83" s="71">
        <v>0</v>
      </c>
      <c r="AR83" s="71">
        <v>0</v>
      </c>
      <c r="AS83" s="71">
        <v>0</v>
      </c>
      <c r="AT83" s="71">
        <v>0</v>
      </c>
      <c r="AU83" s="71">
        <v>0</v>
      </c>
      <c r="AV83" s="71">
        <v>0</v>
      </c>
      <c r="AW83" s="71">
        <v>0</v>
      </c>
      <c r="AX83" s="71">
        <v>0</v>
      </c>
      <c r="AY83" s="71">
        <v>0</v>
      </c>
      <c r="AZ83" s="71">
        <v>0</v>
      </c>
      <c r="BA83" s="71">
        <v>0</v>
      </c>
      <c r="BB83" s="71">
        <v>0</v>
      </c>
      <c r="BC83" s="71">
        <v>0</v>
      </c>
      <c r="BD83" s="71">
        <v>0</v>
      </c>
      <c r="BE83" s="71">
        <v>0</v>
      </c>
      <c r="BF83" s="71">
        <v>0</v>
      </c>
      <c r="BG83" s="71">
        <v>0</v>
      </c>
      <c r="BH83" s="71">
        <v>0</v>
      </c>
      <c r="BI83" s="71">
        <v>0</v>
      </c>
      <c r="BJ83" s="71">
        <v>0</v>
      </c>
      <c r="BK83" s="71">
        <v>0</v>
      </c>
      <c r="BL83" s="71">
        <v>0</v>
      </c>
      <c r="BM83" s="71">
        <v>0</v>
      </c>
      <c r="BN83" s="71">
        <v>0</v>
      </c>
      <c r="BO83" s="71">
        <v>0</v>
      </c>
      <c r="BP83" s="71">
        <v>0</v>
      </c>
      <c r="BQ83" s="71">
        <v>0</v>
      </c>
      <c r="BR83" s="71">
        <v>0</v>
      </c>
      <c r="BS83" s="71">
        <v>0</v>
      </c>
      <c r="BT83" s="71">
        <v>0</v>
      </c>
      <c r="BU83" s="71">
        <v>0</v>
      </c>
      <c r="BV83" s="71">
        <v>0</v>
      </c>
      <c r="BW83" s="71">
        <v>0</v>
      </c>
      <c r="BX83" s="71">
        <v>0</v>
      </c>
      <c r="BY83" s="70">
        <v>0</v>
      </c>
      <c r="BZ83" s="71">
        <v>0</v>
      </c>
      <c r="CA83" s="71"/>
      <c r="CB83" s="71"/>
      <c r="CC83" s="71">
        <v>0</v>
      </c>
      <c r="CD83" s="71">
        <v>0</v>
      </c>
      <c r="CE83" s="71">
        <v>0</v>
      </c>
      <c r="CF83" s="71">
        <v>0</v>
      </c>
      <c r="CG83" s="71">
        <v>0</v>
      </c>
      <c r="CH83" s="71">
        <v>0</v>
      </c>
      <c r="CI83" s="71">
        <v>0</v>
      </c>
      <c r="CJ83" s="71">
        <v>0</v>
      </c>
      <c r="CK83" s="71">
        <v>0</v>
      </c>
      <c r="CL83" s="71">
        <v>0</v>
      </c>
      <c r="CM83" s="71">
        <v>0</v>
      </c>
      <c r="CN83" s="71">
        <v>0</v>
      </c>
      <c r="CO83" s="71">
        <v>0</v>
      </c>
      <c r="CP83" s="71">
        <v>0</v>
      </c>
      <c r="CQ83" s="71">
        <v>0</v>
      </c>
      <c r="CR83" s="71">
        <v>0</v>
      </c>
      <c r="CS83" s="71">
        <v>0</v>
      </c>
      <c r="CT83" s="71">
        <v>0</v>
      </c>
      <c r="CU83" s="71">
        <v>0</v>
      </c>
      <c r="CV83" s="71">
        <v>0</v>
      </c>
      <c r="CW83" s="71">
        <v>0</v>
      </c>
      <c r="CX83" s="71">
        <v>0</v>
      </c>
      <c r="CY83" s="71">
        <v>0</v>
      </c>
      <c r="CZ83" s="71">
        <v>0</v>
      </c>
      <c r="DA83" s="71">
        <v>0</v>
      </c>
      <c r="DB83" s="71">
        <v>0</v>
      </c>
      <c r="DC83" s="71">
        <v>0</v>
      </c>
      <c r="DD83" s="71">
        <v>0</v>
      </c>
      <c r="DE83" s="71">
        <v>0</v>
      </c>
      <c r="DF83" s="71">
        <v>0</v>
      </c>
      <c r="DG83" s="71">
        <v>0</v>
      </c>
      <c r="DH83" s="71">
        <v>0</v>
      </c>
      <c r="DI83" s="71">
        <v>0</v>
      </c>
      <c r="DJ83" s="71">
        <v>0</v>
      </c>
      <c r="DK83" s="71">
        <v>0</v>
      </c>
      <c r="DL83" s="70">
        <v>0</v>
      </c>
      <c r="DM83" s="71">
        <v>0</v>
      </c>
      <c r="DN83" s="71"/>
      <c r="DO83" s="71"/>
      <c r="DP83" s="71">
        <v>0</v>
      </c>
      <c r="DQ83" s="71">
        <v>0</v>
      </c>
      <c r="DR83" s="71">
        <v>0</v>
      </c>
      <c r="DS83" s="71">
        <v>0</v>
      </c>
      <c r="DT83" s="71">
        <v>0</v>
      </c>
      <c r="DU83" s="71">
        <v>0</v>
      </c>
      <c r="DV83" s="71">
        <v>0</v>
      </c>
      <c r="DW83" s="71">
        <v>0</v>
      </c>
      <c r="DX83" s="71">
        <v>0</v>
      </c>
      <c r="DY83" s="71">
        <v>0</v>
      </c>
      <c r="DZ83" s="71">
        <v>0</v>
      </c>
      <c r="EA83" s="71">
        <v>0</v>
      </c>
      <c r="EB83" s="71">
        <v>0</v>
      </c>
      <c r="EC83" s="71">
        <v>0</v>
      </c>
      <c r="ED83" s="71">
        <v>0</v>
      </c>
      <c r="EE83" s="71">
        <v>0</v>
      </c>
      <c r="EF83" s="71">
        <v>0</v>
      </c>
      <c r="EG83" s="71">
        <v>0</v>
      </c>
      <c r="EH83" s="71">
        <v>0</v>
      </c>
      <c r="EI83" s="71">
        <v>0</v>
      </c>
      <c r="EJ83" s="71">
        <v>0</v>
      </c>
      <c r="EK83" s="71">
        <v>0</v>
      </c>
      <c r="EL83" s="71">
        <v>0</v>
      </c>
      <c r="EM83" s="71">
        <v>0</v>
      </c>
      <c r="EN83" s="71">
        <v>0</v>
      </c>
      <c r="EO83" s="71">
        <v>0</v>
      </c>
      <c r="EP83" s="71">
        <v>0</v>
      </c>
      <c r="EQ83" s="71">
        <v>0</v>
      </c>
      <c r="ER83" s="71">
        <v>0</v>
      </c>
      <c r="ES83" s="71">
        <v>0</v>
      </c>
      <c r="ET83" s="71">
        <v>0</v>
      </c>
      <c r="EU83" s="71">
        <v>0</v>
      </c>
      <c r="EV83" s="71">
        <v>0</v>
      </c>
      <c r="EW83" s="71">
        <v>0</v>
      </c>
      <c r="EX83" s="71">
        <v>0</v>
      </c>
      <c r="EY83" s="70">
        <v>0</v>
      </c>
      <c r="EZ83" s="71">
        <v>0</v>
      </c>
      <c r="FA83" s="71"/>
      <c r="FB83" s="71"/>
      <c r="FC83" s="71">
        <v>0</v>
      </c>
      <c r="FD83" s="71">
        <v>0</v>
      </c>
      <c r="FE83" s="71">
        <v>0</v>
      </c>
      <c r="FF83" s="71">
        <v>0</v>
      </c>
      <c r="FG83" s="71">
        <v>0</v>
      </c>
      <c r="FH83" s="71">
        <v>0</v>
      </c>
      <c r="FI83" s="71">
        <v>0</v>
      </c>
      <c r="FJ83" s="71">
        <v>0</v>
      </c>
      <c r="FK83" s="71">
        <v>0</v>
      </c>
      <c r="FL83" s="71">
        <v>0</v>
      </c>
      <c r="FM83" s="71">
        <v>0</v>
      </c>
      <c r="FN83" s="71">
        <v>0</v>
      </c>
      <c r="FO83" s="71">
        <v>0</v>
      </c>
      <c r="FP83" s="71">
        <v>0</v>
      </c>
      <c r="FQ83" s="71">
        <v>0</v>
      </c>
      <c r="FR83" s="71">
        <v>0</v>
      </c>
      <c r="FS83" s="71">
        <v>0</v>
      </c>
      <c r="FT83" s="71">
        <v>0</v>
      </c>
      <c r="FU83" s="71">
        <v>0</v>
      </c>
      <c r="FV83" s="71">
        <v>0</v>
      </c>
      <c r="FW83" s="71">
        <v>0</v>
      </c>
      <c r="FX83" s="71">
        <v>0</v>
      </c>
      <c r="FY83" s="71">
        <v>0</v>
      </c>
      <c r="FZ83" s="71">
        <v>0</v>
      </c>
      <c r="GA83" s="71">
        <v>0</v>
      </c>
      <c r="GB83" s="71">
        <v>0</v>
      </c>
      <c r="GC83" s="71">
        <v>0</v>
      </c>
      <c r="GD83" s="71">
        <v>0</v>
      </c>
      <c r="GE83" s="71">
        <v>0</v>
      </c>
      <c r="GF83" s="71">
        <v>0</v>
      </c>
      <c r="GG83" s="71">
        <v>0</v>
      </c>
      <c r="GH83" s="74">
        <v>0</v>
      </c>
      <c r="GI83" s="71">
        <v>0</v>
      </c>
      <c r="GJ83" s="71">
        <v>0</v>
      </c>
      <c r="GK83" s="71">
        <v>0</v>
      </c>
      <c r="GL83" s="70">
        <v>0</v>
      </c>
      <c r="GM83" s="71">
        <v>0</v>
      </c>
      <c r="GN83" s="71"/>
      <c r="GO83" s="71"/>
      <c r="GP83" s="71">
        <v>0</v>
      </c>
      <c r="GQ83" s="71">
        <v>0</v>
      </c>
      <c r="GR83" s="71">
        <v>0</v>
      </c>
      <c r="GS83" s="71">
        <v>0</v>
      </c>
      <c r="GT83" s="71">
        <v>0</v>
      </c>
      <c r="GU83" s="71">
        <v>0</v>
      </c>
      <c r="GV83" s="71">
        <v>0</v>
      </c>
      <c r="GW83" s="71">
        <v>0</v>
      </c>
      <c r="GX83" s="71">
        <v>0</v>
      </c>
      <c r="GY83" s="71">
        <v>0</v>
      </c>
      <c r="GZ83" s="71">
        <v>0</v>
      </c>
      <c r="HA83" s="71">
        <v>0</v>
      </c>
      <c r="HB83" s="71">
        <v>0</v>
      </c>
      <c r="HC83" s="71">
        <v>0</v>
      </c>
      <c r="HD83" s="71">
        <v>0</v>
      </c>
      <c r="HE83" s="71">
        <v>0</v>
      </c>
      <c r="HF83" s="71">
        <v>0</v>
      </c>
      <c r="HG83" s="71">
        <v>0</v>
      </c>
      <c r="HH83" s="71">
        <v>0</v>
      </c>
      <c r="HI83" s="71">
        <v>0</v>
      </c>
      <c r="HJ83" s="71">
        <v>0</v>
      </c>
      <c r="HK83" s="71">
        <v>0</v>
      </c>
      <c r="HL83" s="71">
        <v>0</v>
      </c>
      <c r="HM83" s="71">
        <v>0</v>
      </c>
      <c r="HN83" s="71">
        <v>0</v>
      </c>
      <c r="HO83" s="71">
        <v>0</v>
      </c>
      <c r="HP83" s="71">
        <v>0</v>
      </c>
      <c r="HQ83" s="71">
        <v>0</v>
      </c>
      <c r="HR83" s="71">
        <v>0</v>
      </c>
      <c r="HS83" s="71">
        <v>0</v>
      </c>
      <c r="HT83" s="71">
        <v>0</v>
      </c>
      <c r="HU83" s="71">
        <v>0</v>
      </c>
      <c r="HV83" s="71">
        <v>0</v>
      </c>
      <c r="HW83" s="71">
        <v>0</v>
      </c>
      <c r="HX83" s="71">
        <v>0</v>
      </c>
      <c r="HY83" s="70">
        <v>0</v>
      </c>
      <c r="HZ83" s="71">
        <v>0</v>
      </c>
      <c r="IA83" s="71"/>
      <c r="IB83" s="71"/>
      <c r="IC83" s="71">
        <v>0</v>
      </c>
      <c r="ID83" s="71">
        <v>30000</v>
      </c>
      <c r="IE83" s="71">
        <v>30007.63</v>
      </c>
      <c r="IF83" s="71">
        <v>30000</v>
      </c>
      <c r="IG83" s="71">
        <v>85000</v>
      </c>
      <c r="IH83" s="71">
        <v>70339.289999999994</v>
      </c>
      <c r="II83" s="71">
        <v>40000</v>
      </c>
      <c r="IJ83" s="71">
        <v>50000</v>
      </c>
      <c r="IK83" s="71">
        <v>48242.52</v>
      </c>
      <c r="IL83" s="71">
        <v>45000</v>
      </c>
      <c r="IM83" s="71">
        <v>45000</v>
      </c>
      <c r="IN83" s="71">
        <v>58231.1</v>
      </c>
      <c r="IO83" s="71">
        <v>50000</v>
      </c>
      <c r="IP83" s="71">
        <v>50000</v>
      </c>
      <c r="IQ83" s="71">
        <v>62869.64</v>
      </c>
      <c r="IR83" s="71">
        <v>0</v>
      </c>
      <c r="IS83" s="71">
        <v>22000</v>
      </c>
      <c r="IT83" s="71">
        <v>63334.25</v>
      </c>
      <c r="IU83" s="71">
        <v>60000</v>
      </c>
      <c r="IV83" s="71">
        <v>60000</v>
      </c>
      <c r="IW83" s="71">
        <v>50262.400000000001</v>
      </c>
      <c r="IX83" s="71">
        <v>60000</v>
      </c>
      <c r="IY83" s="71">
        <v>60000</v>
      </c>
      <c r="IZ83" s="71">
        <v>54063.82</v>
      </c>
      <c r="JA83" s="71">
        <v>100000</v>
      </c>
      <c r="JB83" s="71">
        <v>100000</v>
      </c>
      <c r="JC83" s="71">
        <v>80799.509999999995</v>
      </c>
      <c r="JD83" s="71">
        <v>80000</v>
      </c>
      <c r="JE83" s="71">
        <v>80000</v>
      </c>
      <c r="JF83" s="71">
        <v>63235.56</v>
      </c>
      <c r="JG83" s="71">
        <v>114600</v>
      </c>
      <c r="JH83" s="71">
        <v>114600</v>
      </c>
      <c r="JI83" s="71">
        <v>71078.67</v>
      </c>
      <c r="JJ83" s="71">
        <v>150000</v>
      </c>
      <c r="JK83" s="71">
        <v>150000</v>
      </c>
      <c r="JL83" s="70">
        <v>61767.3</v>
      </c>
      <c r="JM83" s="66">
        <v>150000</v>
      </c>
      <c r="JN83" s="13"/>
      <c r="JO83" s="13"/>
      <c r="JP83" s="13">
        <f t="shared" si="1623"/>
        <v>0</v>
      </c>
      <c r="JQ83" s="13">
        <f t="shared" si="1623"/>
        <v>30000</v>
      </c>
      <c r="JR83" s="13">
        <f t="shared" si="1623"/>
        <v>30007.63</v>
      </c>
      <c r="JS83" s="13">
        <f t="shared" si="1623"/>
        <v>30000</v>
      </c>
      <c r="JT83" s="13">
        <f t="shared" si="1623"/>
        <v>85000</v>
      </c>
      <c r="JU83" s="13">
        <f t="shared" si="1623"/>
        <v>70339.289999999994</v>
      </c>
      <c r="JV83" s="13">
        <f t="shared" si="1623"/>
        <v>40000</v>
      </c>
      <c r="JW83" s="13">
        <f t="shared" si="1623"/>
        <v>50000</v>
      </c>
      <c r="JX83" s="13">
        <f t="shared" si="1623"/>
        <v>48242.52</v>
      </c>
      <c r="JY83" s="13">
        <f t="shared" si="1623"/>
        <v>45000</v>
      </c>
      <c r="JZ83" s="13">
        <f t="shared" si="1624"/>
        <v>45000</v>
      </c>
      <c r="KA83" s="13">
        <f t="shared" si="1624"/>
        <v>58231.1</v>
      </c>
      <c r="KB83" s="13">
        <f t="shared" si="1624"/>
        <v>50000</v>
      </c>
      <c r="KC83" s="13">
        <f t="shared" si="1624"/>
        <v>50000</v>
      </c>
      <c r="KD83" s="13">
        <f t="shared" si="1624"/>
        <v>62869.64</v>
      </c>
      <c r="KE83" s="13">
        <f t="shared" si="1624"/>
        <v>0</v>
      </c>
      <c r="KF83" s="13">
        <f t="shared" si="1624"/>
        <v>22000</v>
      </c>
      <c r="KG83" s="13">
        <f t="shared" si="1624"/>
        <v>63334.25</v>
      </c>
      <c r="KH83" s="13">
        <f t="shared" si="1624"/>
        <v>60000</v>
      </c>
      <c r="KI83" s="13">
        <f t="shared" si="1624"/>
        <v>60000</v>
      </c>
      <c r="KJ83" s="13">
        <f t="shared" si="1625"/>
        <v>50262.400000000001</v>
      </c>
      <c r="KK83" s="13">
        <f t="shared" si="1625"/>
        <v>60000</v>
      </c>
      <c r="KL83" s="13">
        <f t="shared" si="1625"/>
        <v>60000</v>
      </c>
      <c r="KM83" s="13">
        <f t="shared" si="1626"/>
        <v>54063.82</v>
      </c>
      <c r="KN83" s="13">
        <f t="shared" si="1626"/>
        <v>100000</v>
      </c>
      <c r="KO83" s="13">
        <f t="shared" si="1626"/>
        <v>100000</v>
      </c>
      <c r="KP83" s="13">
        <f t="shared" si="1626"/>
        <v>80799.509999999995</v>
      </c>
      <c r="KQ83" s="13">
        <f t="shared" si="1626"/>
        <v>80000</v>
      </c>
      <c r="KR83" s="13">
        <f t="shared" si="1626"/>
        <v>80000</v>
      </c>
      <c r="KS83" s="13">
        <f t="shared" si="1626"/>
        <v>63235.56</v>
      </c>
      <c r="KT83" s="13">
        <f t="shared" si="1626"/>
        <v>114600</v>
      </c>
      <c r="KU83" s="13">
        <f t="shared" si="1626"/>
        <v>114600</v>
      </c>
      <c r="KV83" s="13">
        <f t="shared" si="1626"/>
        <v>71078.67</v>
      </c>
      <c r="KW83" s="13">
        <f t="shared" si="1626"/>
        <v>150000</v>
      </c>
      <c r="KX83" s="13">
        <f t="shared" si="1626"/>
        <v>150000</v>
      </c>
      <c r="KY83" s="13">
        <f t="shared" si="1627"/>
        <v>61767.3</v>
      </c>
      <c r="KZ83" s="13">
        <f t="shared" si="1627"/>
        <v>150000</v>
      </c>
      <c r="LA83" s="13">
        <f t="shared" si="1627"/>
        <v>0</v>
      </c>
      <c r="LB83" s="13">
        <f t="shared" si="1627"/>
        <v>0</v>
      </c>
    </row>
    <row r="84" spans="1:314" x14ac:dyDescent="0.25">
      <c r="A84" s="5">
        <v>4405</v>
      </c>
      <c r="B84" s="9" t="s">
        <v>45</v>
      </c>
      <c r="C84" s="13">
        <v>0</v>
      </c>
      <c r="D84" s="13">
        <v>5000</v>
      </c>
      <c r="E84" s="13">
        <v>3869.36</v>
      </c>
      <c r="F84" s="13">
        <v>0</v>
      </c>
      <c r="G84" s="13">
        <v>3.34</v>
      </c>
      <c r="H84" s="13">
        <v>3.34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64">
        <v>0</v>
      </c>
      <c r="AL84" s="70">
        <v>0</v>
      </c>
      <c r="AM84" s="71">
        <v>0</v>
      </c>
      <c r="AN84" s="71"/>
      <c r="AO84" s="71"/>
      <c r="AP84" s="71">
        <v>0</v>
      </c>
      <c r="AQ84" s="71">
        <v>38000</v>
      </c>
      <c r="AR84" s="71">
        <v>29407.17</v>
      </c>
      <c r="AS84" s="71">
        <v>460</v>
      </c>
      <c r="AT84" s="71">
        <v>475.6</v>
      </c>
      <c r="AU84" s="71">
        <v>492.14</v>
      </c>
      <c r="AV84" s="71">
        <v>0</v>
      </c>
      <c r="AW84" s="71">
        <v>0</v>
      </c>
      <c r="AX84" s="71">
        <v>0</v>
      </c>
      <c r="AY84" s="71">
        <v>0</v>
      </c>
      <c r="AZ84" s="71">
        <v>0</v>
      </c>
      <c r="BA84" s="71">
        <v>0</v>
      </c>
      <c r="BB84" s="71">
        <v>0</v>
      </c>
      <c r="BC84" s="71">
        <v>0</v>
      </c>
      <c r="BD84" s="71">
        <v>0</v>
      </c>
      <c r="BE84" s="71">
        <v>0</v>
      </c>
      <c r="BF84" s="71">
        <v>0</v>
      </c>
      <c r="BG84" s="71">
        <v>0</v>
      </c>
      <c r="BH84" s="71">
        <v>0</v>
      </c>
      <c r="BI84" s="71">
        <v>0</v>
      </c>
      <c r="BJ84" s="71">
        <v>0</v>
      </c>
      <c r="BK84" s="71">
        <v>0</v>
      </c>
      <c r="BL84" s="71">
        <v>0</v>
      </c>
      <c r="BM84" s="71">
        <v>0</v>
      </c>
      <c r="BN84" s="71">
        <v>0</v>
      </c>
      <c r="BO84" s="71">
        <v>0</v>
      </c>
      <c r="BP84" s="71">
        <v>0</v>
      </c>
      <c r="BQ84" s="71">
        <v>0</v>
      </c>
      <c r="BR84" s="71">
        <v>0</v>
      </c>
      <c r="BS84" s="71">
        <v>0</v>
      </c>
      <c r="BT84" s="71">
        <v>0</v>
      </c>
      <c r="BU84" s="71">
        <v>0</v>
      </c>
      <c r="BV84" s="71">
        <v>0</v>
      </c>
      <c r="BW84" s="71">
        <v>0</v>
      </c>
      <c r="BX84" s="71">
        <v>0</v>
      </c>
      <c r="BY84" s="70">
        <v>0</v>
      </c>
      <c r="BZ84" s="71">
        <v>0</v>
      </c>
      <c r="CA84" s="71"/>
      <c r="CB84" s="71"/>
      <c r="CC84" s="71">
        <v>0</v>
      </c>
      <c r="CD84" s="71">
        <v>23000</v>
      </c>
      <c r="CE84" s="71">
        <v>17799.080000000002</v>
      </c>
      <c r="CF84" s="71">
        <v>0</v>
      </c>
      <c r="CG84" s="71">
        <v>5.94</v>
      </c>
      <c r="CH84" s="71">
        <v>5.94</v>
      </c>
      <c r="CI84" s="71">
        <v>0</v>
      </c>
      <c r="CJ84" s="71">
        <v>0</v>
      </c>
      <c r="CK84" s="71">
        <v>0</v>
      </c>
      <c r="CL84" s="71">
        <v>0</v>
      </c>
      <c r="CM84" s="71">
        <v>0</v>
      </c>
      <c r="CN84" s="71">
        <v>0</v>
      </c>
      <c r="CO84" s="71">
        <v>0</v>
      </c>
      <c r="CP84" s="71">
        <v>0</v>
      </c>
      <c r="CQ84" s="71">
        <v>0</v>
      </c>
      <c r="CR84" s="71">
        <v>0</v>
      </c>
      <c r="CS84" s="71">
        <v>0</v>
      </c>
      <c r="CT84" s="71">
        <v>0</v>
      </c>
      <c r="CU84" s="71">
        <v>0</v>
      </c>
      <c r="CV84" s="71">
        <v>0</v>
      </c>
      <c r="CW84" s="71">
        <v>0</v>
      </c>
      <c r="CX84" s="71">
        <v>0</v>
      </c>
      <c r="CY84" s="71">
        <v>0</v>
      </c>
      <c r="CZ84" s="71">
        <v>0</v>
      </c>
      <c r="DA84" s="71">
        <v>0</v>
      </c>
      <c r="DB84" s="71">
        <v>0</v>
      </c>
      <c r="DC84" s="71">
        <v>0</v>
      </c>
      <c r="DD84" s="71">
        <v>0</v>
      </c>
      <c r="DE84" s="71">
        <v>0</v>
      </c>
      <c r="DF84" s="71">
        <v>0</v>
      </c>
      <c r="DG84" s="71">
        <v>0</v>
      </c>
      <c r="DH84" s="71">
        <v>0</v>
      </c>
      <c r="DI84" s="71">
        <v>0</v>
      </c>
      <c r="DJ84" s="71">
        <v>0</v>
      </c>
      <c r="DK84" s="71">
        <v>0</v>
      </c>
      <c r="DL84" s="70">
        <v>0</v>
      </c>
      <c r="DM84" s="71">
        <v>0</v>
      </c>
      <c r="DN84" s="71"/>
      <c r="DO84" s="71"/>
      <c r="DP84" s="71">
        <v>0</v>
      </c>
      <c r="DQ84" s="71">
        <v>1000</v>
      </c>
      <c r="DR84" s="71">
        <v>20331.87</v>
      </c>
      <c r="DS84" s="71">
        <v>25000</v>
      </c>
      <c r="DT84" s="71">
        <v>25000.37</v>
      </c>
      <c r="DU84" s="71">
        <v>24397.37</v>
      </c>
      <c r="DV84" s="71">
        <v>29000</v>
      </c>
      <c r="DW84" s="71">
        <v>27760</v>
      </c>
      <c r="DX84" s="71">
        <v>27760</v>
      </c>
      <c r="DY84" s="71">
        <v>27761</v>
      </c>
      <c r="DZ84" s="71">
        <v>27761</v>
      </c>
      <c r="EA84" s="71">
        <v>27760</v>
      </c>
      <c r="EB84" s="71">
        <v>27761</v>
      </c>
      <c r="EC84" s="71">
        <v>27761</v>
      </c>
      <c r="ED84" s="71">
        <v>27760</v>
      </c>
      <c r="EE84" s="71">
        <v>27760</v>
      </c>
      <c r="EF84" s="71">
        <v>27760</v>
      </c>
      <c r="EG84" s="71">
        <v>27760</v>
      </c>
      <c r="EH84" s="71">
        <v>27760</v>
      </c>
      <c r="EI84" s="71">
        <v>27760</v>
      </c>
      <c r="EJ84" s="71">
        <v>27760</v>
      </c>
      <c r="EK84" s="71">
        <v>27760</v>
      </c>
      <c r="EL84" s="71">
        <v>27760</v>
      </c>
      <c r="EM84" s="71">
        <v>46576</v>
      </c>
      <c r="EN84" s="71">
        <v>67760</v>
      </c>
      <c r="EO84" s="71">
        <v>73000</v>
      </c>
      <c r="EP84" s="71">
        <v>72913</v>
      </c>
      <c r="EQ84" s="71">
        <v>73000</v>
      </c>
      <c r="ER84" s="71">
        <v>73000</v>
      </c>
      <c r="ES84" s="71">
        <v>72915</v>
      </c>
      <c r="ET84" s="71">
        <v>72914</v>
      </c>
      <c r="EU84" s="71">
        <v>72914</v>
      </c>
      <c r="EV84" s="71">
        <v>72915</v>
      </c>
      <c r="EW84" s="71">
        <v>72915</v>
      </c>
      <c r="EX84" s="71">
        <v>72915</v>
      </c>
      <c r="EY84" s="70">
        <v>72914</v>
      </c>
      <c r="EZ84" s="71">
        <v>72960</v>
      </c>
      <c r="FA84" s="71"/>
      <c r="FB84" s="71"/>
      <c r="FC84" s="71">
        <v>0</v>
      </c>
      <c r="FD84" s="71">
        <v>10000</v>
      </c>
      <c r="FE84" s="71">
        <v>7738.74</v>
      </c>
      <c r="FF84" s="71">
        <v>0</v>
      </c>
      <c r="FG84" s="71">
        <v>3.71</v>
      </c>
      <c r="FH84" s="71">
        <v>3.71</v>
      </c>
      <c r="FI84" s="71">
        <v>0</v>
      </c>
      <c r="FJ84" s="71">
        <v>0</v>
      </c>
      <c r="FK84" s="71">
        <v>0</v>
      </c>
      <c r="FL84" s="71">
        <v>0</v>
      </c>
      <c r="FM84" s="71">
        <v>0</v>
      </c>
      <c r="FN84" s="71">
        <v>0</v>
      </c>
      <c r="FO84" s="71">
        <v>0</v>
      </c>
      <c r="FP84" s="71">
        <v>0</v>
      </c>
      <c r="FQ84" s="71">
        <v>0</v>
      </c>
      <c r="FR84" s="71">
        <v>0</v>
      </c>
      <c r="FS84" s="71">
        <v>0</v>
      </c>
      <c r="FT84" s="71">
        <v>0</v>
      </c>
      <c r="FU84" s="71">
        <v>0</v>
      </c>
      <c r="FV84" s="71">
        <v>0</v>
      </c>
      <c r="FW84" s="71">
        <v>0</v>
      </c>
      <c r="FX84" s="71">
        <v>0</v>
      </c>
      <c r="FY84" s="71">
        <v>0</v>
      </c>
      <c r="FZ84" s="71">
        <v>0</v>
      </c>
      <c r="GA84" s="71">
        <v>0</v>
      </c>
      <c r="GB84" s="71">
        <v>0</v>
      </c>
      <c r="GC84" s="71">
        <v>0</v>
      </c>
      <c r="GD84" s="71">
        <v>0</v>
      </c>
      <c r="GE84" s="71">
        <v>0</v>
      </c>
      <c r="GF84" s="71">
        <v>0</v>
      </c>
      <c r="GG84" s="71">
        <v>0</v>
      </c>
      <c r="GH84" s="71">
        <v>0</v>
      </c>
      <c r="GI84" s="71">
        <v>0</v>
      </c>
      <c r="GJ84" s="71">
        <v>0</v>
      </c>
      <c r="GK84" s="71">
        <v>0</v>
      </c>
      <c r="GL84" s="70">
        <v>0</v>
      </c>
      <c r="GM84" s="71">
        <v>0</v>
      </c>
      <c r="GN84" s="71"/>
      <c r="GO84" s="71"/>
      <c r="GP84" s="71">
        <v>60000</v>
      </c>
      <c r="GQ84" s="71">
        <v>23000</v>
      </c>
      <c r="GR84" s="71">
        <v>22187.06</v>
      </c>
      <c r="GS84" s="71">
        <v>82430</v>
      </c>
      <c r="GT84" s="71">
        <v>82438.179999999993</v>
      </c>
      <c r="GU84" s="71">
        <v>82018.31</v>
      </c>
      <c r="GV84" s="71">
        <v>82388</v>
      </c>
      <c r="GW84" s="71">
        <v>82388</v>
      </c>
      <c r="GX84" s="71">
        <v>79251.929999999993</v>
      </c>
      <c r="GY84" s="71">
        <v>79389</v>
      </c>
      <c r="GZ84" s="71">
        <v>79389</v>
      </c>
      <c r="HA84" s="71">
        <v>79389</v>
      </c>
      <c r="HB84" s="71">
        <v>79389</v>
      </c>
      <c r="HC84" s="71">
        <v>79389</v>
      </c>
      <c r="HD84" s="71">
        <v>79383</v>
      </c>
      <c r="HE84" s="71">
        <v>79389</v>
      </c>
      <c r="HF84" s="71">
        <v>79389</v>
      </c>
      <c r="HG84" s="71">
        <v>79383</v>
      </c>
      <c r="HH84" s="71">
        <v>79283</v>
      </c>
      <c r="HI84" s="71">
        <v>79283</v>
      </c>
      <c r="HJ84" s="71">
        <v>79382.36</v>
      </c>
      <c r="HK84" s="71">
        <v>79289</v>
      </c>
      <c r="HL84" s="71">
        <v>79289</v>
      </c>
      <c r="HM84" s="71">
        <v>63996</v>
      </c>
      <c r="HN84" s="71">
        <v>79274</v>
      </c>
      <c r="HO84" s="71">
        <v>83000</v>
      </c>
      <c r="HP84" s="71">
        <v>85930.32</v>
      </c>
      <c r="HQ84" s="71">
        <v>73600</v>
      </c>
      <c r="HR84" s="71">
        <v>73600</v>
      </c>
      <c r="HS84" s="71">
        <v>80618.350000000006</v>
      </c>
      <c r="HT84" s="71">
        <v>80574</v>
      </c>
      <c r="HU84" s="71">
        <v>80574</v>
      </c>
      <c r="HV84" s="71">
        <v>80473</v>
      </c>
      <c r="HW84" s="71">
        <v>80574</v>
      </c>
      <c r="HX84" s="71">
        <v>80574</v>
      </c>
      <c r="HY84" s="70">
        <v>72984.45</v>
      </c>
      <c r="HZ84" s="71">
        <v>84650</v>
      </c>
      <c r="IA84" s="71"/>
      <c r="IB84" s="71"/>
      <c r="IC84" s="71">
        <v>0</v>
      </c>
      <c r="ID84" s="71">
        <v>0</v>
      </c>
      <c r="IE84" s="71">
        <v>0</v>
      </c>
      <c r="IF84" s="71">
        <v>0</v>
      </c>
      <c r="IG84" s="71">
        <v>0</v>
      </c>
      <c r="IH84" s="71">
        <v>0</v>
      </c>
      <c r="II84" s="71">
        <v>0</v>
      </c>
      <c r="IJ84" s="71">
        <v>0</v>
      </c>
      <c r="IK84" s="71">
        <v>0</v>
      </c>
      <c r="IL84" s="71">
        <v>0</v>
      </c>
      <c r="IM84" s="71">
        <v>0</v>
      </c>
      <c r="IN84" s="71">
        <v>0</v>
      </c>
      <c r="IO84" s="71">
        <v>0</v>
      </c>
      <c r="IP84" s="71">
        <v>0</v>
      </c>
      <c r="IQ84" s="71">
        <v>0</v>
      </c>
      <c r="IR84" s="71">
        <v>0</v>
      </c>
      <c r="IS84" s="71">
        <v>0</v>
      </c>
      <c r="IT84" s="71">
        <v>0</v>
      </c>
      <c r="IU84" s="71">
        <v>0</v>
      </c>
      <c r="IV84" s="71">
        <v>0</v>
      </c>
      <c r="IW84" s="71">
        <v>0</v>
      </c>
      <c r="IX84" s="71">
        <v>0</v>
      </c>
      <c r="IY84" s="71">
        <v>0</v>
      </c>
      <c r="IZ84" s="71">
        <v>0</v>
      </c>
      <c r="JA84" s="71">
        <v>0</v>
      </c>
      <c r="JB84" s="71">
        <v>0</v>
      </c>
      <c r="JC84" s="71">
        <v>0</v>
      </c>
      <c r="JD84" s="71">
        <v>0</v>
      </c>
      <c r="JE84" s="71">
        <v>0</v>
      </c>
      <c r="JF84" s="71">
        <v>0</v>
      </c>
      <c r="JG84" s="71">
        <v>0</v>
      </c>
      <c r="JH84" s="71">
        <v>0</v>
      </c>
      <c r="JI84" s="71">
        <v>0</v>
      </c>
      <c r="JJ84" s="71">
        <v>0</v>
      </c>
      <c r="JK84" s="71">
        <v>0</v>
      </c>
      <c r="JL84" s="70">
        <v>0</v>
      </c>
      <c r="JM84" s="66">
        <v>0</v>
      </c>
      <c r="JN84" s="13"/>
      <c r="JO84" s="13"/>
      <c r="JP84" s="13">
        <f t="shared" si="1623"/>
        <v>60000</v>
      </c>
      <c r="JQ84" s="13">
        <f t="shared" si="1623"/>
        <v>100000</v>
      </c>
      <c r="JR84" s="13">
        <f t="shared" si="1623"/>
        <v>101333.28</v>
      </c>
      <c r="JS84" s="13">
        <f t="shared" si="1623"/>
        <v>107890</v>
      </c>
      <c r="JT84" s="13">
        <f t="shared" si="1623"/>
        <v>107927.13999999998</v>
      </c>
      <c r="JU84" s="13">
        <f t="shared" si="1623"/>
        <v>106920.81</v>
      </c>
      <c r="JV84" s="13">
        <f t="shared" si="1623"/>
        <v>111388</v>
      </c>
      <c r="JW84" s="13">
        <f t="shared" si="1623"/>
        <v>110148</v>
      </c>
      <c r="JX84" s="13">
        <f t="shared" si="1623"/>
        <v>107011.93</v>
      </c>
      <c r="JY84" s="13">
        <f t="shared" si="1623"/>
        <v>107150</v>
      </c>
      <c r="JZ84" s="13">
        <f t="shared" si="1624"/>
        <v>107150</v>
      </c>
      <c r="KA84" s="13">
        <f t="shared" si="1624"/>
        <v>107149</v>
      </c>
      <c r="KB84" s="13">
        <f t="shared" si="1624"/>
        <v>107150</v>
      </c>
      <c r="KC84" s="13">
        <f t="shared" si="1624"/>
        <v>107150</v>
      </c>
      <c r="KD84" s="13">
        <f t="shared" si="1624"/>
        <v>107143</v>
      </c>
      <c r="KE84" s="13">
        <f t="shared" si="1624"/>
        <v>107149</v>
      </c>
      <c r="KF84" s="13">
        <f t="shared" si="1624"/>
        <v>107149</v>
      </c>
      <c r="KG84" s="13">
        <f t="shared" si="1624"/>
        <v>107143</v>
      </c>
      <c r="KH84" s="13">
        <f t="shared" si="1624"/>
        <v>107043</v>
      </c>
      <c r="KI84" s="13">
        <f t="shared" si="1624"/>
        <v>107043</v>
      </c>
      <c r="KJ84" s="13">
        <f t="shared" si="1625"/>
        <v>107142.36</v>
      </c>
      <c r="KK84" s="13">
        <f t="shared" si="1625"/>
        <v>107049</v>
      </c>
      <c r="KL84" s="13">
        <f t="shared" si="1625"/>
        <v>107049</v>
      </c>
      <c r="KM84" s="13">
        <f t="shared" si="1626"/>
        <v>110572</v>
      </c>
      <c r="KN84" s="13">
        <f t="shared" si="1626"/>
        <v>147034</v>
      </c>
      <c r="KO84" s="13">
        <f t="shared" si="1626"/>
        <v>156000</v>
      </c>
      <c r="KP84" s="13">
        <f t="shared" si="1626"/>
        <v>158843.32</v>
      </c>
      <c r="KQ84" s="13">
        <f t="shared" si="1626"/>
        <v>146600</v>
      </c>
      <c r="KR84" s="13">
        <f t="shared" si="1626"/>
        <v>146600</v>
      </c>
      <c r="KS84" s="13">
        <f t="shared" si="1626"/>
        <v>153533.35</v>
      </c>
      <c r="KT84" s="13">
        <f t="shared" si="1626"/>
        <v>153488</v>
      </c>
      <c r="KU84" s="13">
        <f t="shared" si="1626"/>
        <v>153488</v>
      </c>
      <c r="KV84" s="13">
        <f t="shared" si="1626"/>
        <v>153388</v>
      </c>
      <c r="KW84" s="13">
        <f t="shared" si="1626"/>
        <v>153489</v>
      </c>
      <c r="KX84" s="13">
        <f t="shared" si="1626"/>
        <v>153489</v>
      </c>
      <c r="KY84" s="13">
        <f t="shared" si="1627"/>
        <v>145898.45000000001</v>
      </c>
      <c r="KZ84" s="13">
        <f t="shared" si="1627"/>
        <v>157610</v>
      </c>
      <c r="LA84" s="13">
        <f t="shared" si="1627"/>
        <v>0</v>
      </c>
      <c r="LB84" s="13">
        <f t="shared" si="1627"/>
        <v>0</v>
      </c>
    </row>
    <row r="85" spans="1:314" x14ac:dyDescent="0.25">
      <c r="A85" s="5">
        <v>4499</v>
      </c>
      <c r="B85" s="9" t="s">
        <v>46</v>
      </c>
      <c r="C85" s="13">
        <v>0</v>
      </c>
      <c r="D85" s="13">
        <v>500</v>
      </c>
      <c r="E85" s="13">
        <v>274.38</v>
      </c>
      <c r="F85" s="13">
        <v>67600</v>
      </c>
      <c r="G85" s="13">
        <v>68100</v>
      </c>
      <c r="H85" s="13">
        <v>68011.08</v>
      </c>
      <c r="I85" s="13">
        <v>68104.639999999999</v>
      </c>
      <c r="J85" s="13">
        <v>68104.639999999999</v>
      </c>
      <c r="K85" s="13">
        <v>67532.28</v>
      </c>
      <c r="L85" s="13">
        <v>67652</v>
      </c>
      <c r="M85" s="13">
        <v>67652</v>
      </c>
      <c r="N85" s="13">
        <v>66189.58</v>
      </c>
      <c r="O85" s="13">
        <v>65755</v>
      </c>
      <c r="P85" s="13">
        <v>65755</v>
      </c>
      <c r="Q85" s="13">
        <v>65387.29</v>
      </c>
      <c r="R85" s="13">
        <v>65735.78</v>
      </c>
      <c r="S85" s="13">
        <v>65735.78</v>
      </c>
      <c r="T85" s="13">
        <v>65564.210000000006</v>
      </c>
      <c r="U85" s="13">
        <v>65604</v>
      </c>
      <c r="V85" s="13">
        <v>71612.39</v>
      </c>
      <c r="W85" s="13">
        <v>71650.83</v>
      </c>
      <c r="X85" s="13">
        <v>71700</v>
      </c>
      <c r="Y85" s="13">
        <v>71700</v>
      </c>
      <c r="Z85" s="13">
        <v>71635.240000000005</v>
      </c>
      <c r="AA85" s="13">
        <v>80000</v>
      </c>
      <c r="AB85" s="13">
        <v>80000</v>
      </c>
      <c r="AC85" s="13">
        <v>79666.89</v>
      </c>
      <c r="AD85" s="13">
        <v>79640</v>
      </c>
      <c r="AE85" s="13">
        <v>79640</v>
      </c>
      <c r="AF85" s="13">
        <v>118.3</v>
      </c>
      <c r="AG85" s="13">
        <v>120</v>
      </c>
      <c r="AH85" s="13">
        <v>71608.98</v>
      </c>
      <c r="AI85" s="13">
        <v>71682.009999999995</v>
      </c>
      <c r="AJ85" s="13">
        <v>63717</v>
      </c>
      <c r="AK85" s="64">
        <v>63717</v>
      </c>
      <c r="AL85" s="70">
        <v>79567.710000000006</v>
      </c>
      <c r="AM85" s="71">
        <v>71682</v>
      </c>
      <c r="AN85" s="71"/>
      <c r="AO85" s="71"/>
      <c r="AP85" s="71">
        <v>0</v>
      </c>
      <c r="AQ85" s="71">
        <v>3800</v>
      </c>
      <c r="AR85" s="71">
        <v>2085.04</v>
      </c>
      <c r="AS85" s="71">
        <v>315550</v>
      </c>
      <c r="AT85" s="71">
        <v>315550</v>
      </c>
      <c r="AU85" s="71">
        <v>317375.71999999997</v>
      </c>
      <c r="AV85" s="71">
        <v>317821.64</v>
      </c>
      <c r="AW85" s="71">
        <v>317821.64</v>
      </c>
      <c r="AX85" s="71">
        <v>315150.64</v>
      </c>
      <c r="AY85" s="71">
        <v>314507</v>
      </c>
      <c r="AZ85" s="71">
        <v>314507</v>
      </c>
      <c r="BA85" s="71">
        <v>308884.65999999997</v>
      </c>
      <c r="BB85" s="71">
        <v>306848</v>
      </c>
      <c r="BC85" s="71">
        <v>306848</v>
      </c>
      <c r="BD85" s="71">
        <v>305140.71000000002</v>
      </c>
      <c r="BE85" s="71">
        <v>306766.99</v>
      </c>
      <c r="BF85" s="71">
        <v>306766.99</v>
      </c>
      <c r="BG85" s="71">
        <v>305966.23</v>
      </c>
      <c r="BH85" s="71">
        <v>306150</v>
      </c>
      <c r="BI85" s="71">
        <v>334194.14</v>
      </c>
      <c r="BJ85" s="71">
        <v>334379.5</v>
      </c>
      <c r="BK85" s="71">
        <v>334500</v>
      </c>
      <c r="BL85" s="71">
        <v>334500</v>
      </c>
      <c r="BM85" s="71">
        <v>302791.90000000002</v>
      </c>
      <c r="BN85" s="71">
        <v>302642</v>
      </c>
      <c r="BO85" s="71">
        <v>302642</v>
      </c>
      <c r="BP85" s="71">
        <v>302744.58</v>
      </c>
      <c r="BQ85" s="71">
        <v>302632</v>
      </c>
      <c r="BR85" s="71">
        <v>302632</v>
      </c>
      <c r="BS85" s="71">
        <v>455.52</v>
      </c>
      <c r="BT85" s="71">
        <v>559</v>
      </c>
      <c r="BU85" s="71">
        <v>326218.65999999997</v>
      </c>
      <c r="BV85" s="71">
        <v>326551.31</v>
      </c>
      <c r="BW85" s="71">
        <v>302667</v>
      </c>
      <c r="BX85" s="71">
        <v>302667</v>
      </c>
      <c r="BY85" s="70">
        <v>350097.86</v>
      </c>
      <c r="BZ85" s="71">
        <v>334523</v>
      </c>
      <c r="CA85" s="71"/>
      <c r="CB85" s="71"/>
      <c r="CC85" s="71">
        <v>0</v>
      </c>
      <c r="CD85" s="71">
        <v>2300</v>
      </c>
      <c r="CE85" s="71">
        <v>1261.98</v>
      </c>
      <c r="CF85" s="71">
        <v>120500</v>
      </c>
      <c r="CG85" s="71">
        <v>123500</v>
      </c>
      <c r="CH85" s="71">
        <v>121445.62</v>
      </c>
      <c r="CI85" s="71">
        <v>121868.91</v>
      </c>
      <c r="CJ85" s="71">
        <v>121868.91</v>
      </c>
      <c r="CK85" s="71">
        <v>120351.42</v>
      </c>
      <c r="CL85" s="71">
        <v>120909</v>
      </c>
      <c r="CM85" s="71">
        <v>120909</v>
      </c>
      <c r="CN85" s="71">
        <v>118164.39</v>
      </c>
      <c r="CO85" s="71">
        <v>120000</v>
      </c>
      <c r="CP85" s="71">
        <v>120000</v>
      </c>
      <c r="CQ85" s="71">
        <v>116391.11</v>
      </c>
      <c r="CR85" s="71">
        <v>117210.61</v>
      </c>
      <c r="CS85" s="71">
        <v>117210.61</v>
      </c>
      <c r="CT85" s="71">
        <v>116852.59</v>
      </c>
      <c r="CU85" s="71">
        <v>117123</v>
      </c>
      <c r="CV85" s="71">
        <v>127902.05</v>
      </c>
      <c r="CW85" s="71">
        <v>128178.39</v>
      </c>
      <c r="CX85" s="71">
        <v>128500</v>
      </c>
      <c r="CY85" s="71">
        <v>128500</v>
      </c>
      <c r="CZ85" s="71">
        <v>96138.16</v>
      </c>
      <c r="DA85" s="71">
        <v>120869</v>
      </c>
      <c r="DB85" s="71">
        <v>120869</v>
      </c>
      <c r="DC85" s="71">
        <v>119807.66</v>
      </c>
      <c r="DD85" s="71">
        <v>120060</v>
      </c>
      <c r="DE85" s="71">
        <v>120060</v>
      </c>
      <c r="DF85" s="71">
        <v>493.57</v>
      </c>
      <c r="DG85" s="71">
        <v>650</v>
      </c>
      <c r="DH85" s="71">
        <v>103961.89</v>
      </c>
      <c r="DI85" s="71">
        <v>104077.36</v>
      </c>
      <c r="DJ85" s="71">
        <v>96152</v>
      </c>
      <c r="DK85" s="71">
        <v>96152</v>
      </c>
      <c r="DL85" s="70">
        <v>119663.66</v>
      </c>
      <c r="DM85" s="71">
        <v>103987</v>
      </c>
      <c r="DN85" s="71"/>
      <c r="DO85" s="71"/>
      <c r="DP85" s="71">
        <v>0</v>
      </c>
      <c r="DQ85" s="71">
        <v>100</v>
      </c>
      <c r="DR85" s="71">
        <v>64.849999999999994</v>
      </c>
      <c r="DS85" s="71">
        <v>7513</v>
      </c>
      <c r="DT85" s="71">
        <v>7513</v>
      </c>
      <c r="DU85" s="71">
        <v>7572.58</v>
      </c>
      <c r="DV85" s="71">
        <v>7583.18</v>
      </c>
      <c r="DW85" s="71">
        <v>7583.18</v>
      </c>
      <c r="DX85" s="71">
        <v>7503.6</v>
      </c>
      <c r="DY85" s="71">
        <v>7484</v>
      </c>
      <c r="DZ85" s="71">
        <v>7484</v>
      </c>
      <c r="EA85" s="71">
        <v>7370.41</v>
      </c>
      <c r="EB85" s="71">
        <v>7322</v>
      </c>
      <c r="EC85" s="71">
        <v>7322</v>
      </c>
      <c r="ED85" s="71">
        <v>7265.26</v>
      </c>
      <c r="EE85" s="71">
        <v>7303.98</v>
      </c>
      <c r="EF85" s="71">
        <v>7303.98</v>
      </c>
      <c r="EG85" s="71">
        <v>7284.92</v>
      </c>
      <c r="EH85" s="71">
        <v>7289</v>
      </c>
      <c r="EI85" s="71">
        <v>7956.94</v>
      </c>
      <c r="EJ85" s="71">
        <v>7961.21</v>
      </c>
      <c r="EK85" s="71">
        <v>8000</v>
      </c>
      <c r="EL85" s="71">
        <v>88000</v>
      </c>
      <c r="EM85" s="71">
        <v>87554.17</v>
      </c>
      <c r="EN85" s="71">
        <v>33100</v>
      </c>
      <c r="EO85" s="71">
        <v>33900</v>
      </c>
      <c r="EP85" s="71">
        <v>33601.919999999998</v>
      </c>
      <c r="EQ85" s="71">
        <v>33656</v>
      </c>
      <c r="ER85" s="71">
        <v>33656</v>
      </c>
      <c r="ES85" s="71">
        <v>3759.81</v>
      </c>
      <c r="ET85" s="71">
        <v>5453</v>
      </c>
      <c r="EU85" s="71">
        <v>37424.71</v>
      </c>
      <c r="EV85" s="71">
        <v>37785.65</v>
      </c>
      <c r="EW85" s="71">
        <v>112663</v>
      </c>
      <c r="EX85" s="71">
        <v>126663</v>
      </c>
      <c r="EY85" s="70">
        <v>41929.82</v>
      </c>
      <c r="EZ85" s="71">
        <v>68153</v>
      </c>
      <c r="FA85" s="71"/>
      <c r="FB85" s="71"/>
      <c r="FC85" s="71">
        <v>0</v>
      </c>
      <c r="FD85" s="71">
        <v>1000</v>
      </c>
      <c r="FE85" s="71">
        <v>548.70000000000005</v>
      </c>
      <c r="FF85" s="71">
        <v>75419</v>
      </c>
      <c r="FG85" s="71">
        <v>76000</v>
      </c>
      <c r="FH85" s="71">
        <v>76193.16</v>
      </c>
      <c r="FI85" s="71">
        <v>76435.820000000007</v>
      </c>
      <c r="FJ85" s="71">
        <v>76435.820000000007</v>
      </c>
      <c r="FK85" s="71">
        <v>76078.87</v>
      </c>
      <c r="FL85" s="71">
        <v>76540</v>
      </c>
      <c r="FM85" s="71">
        <v>76540</v>
      </c>
      <c r="FN85" s="71">
        <v>73962.69</v>
      </c>
      <c r="FO85" s="71">
        <v>74815</v>
      </c>
      <c r="FP85" s="71">
        <v>74815</v>
      </c>
      <c r="FQ85" s="71">
        <v>73343.7</v>
      </c>
      <c r="FR85" s="71">
        <v>74065.210000000006</v>
      </c>
      <c r="FS85" s="71">
        <v>74065.210000000006</v>
      </c>
      <c r="FT85" s="71">
        <v>73287.13</v>
      </c>
      <c r="FU85" s="71">
        <v>73753</v>
      </c>
      <c r="FV85" s="71">
        <v>79955.83</v>
      </c>
      <c r="FW85" s="71">
        <v>79998.539999999994</v>
      </c>
      <c r="FX85" s="71">
        <v>80500</v>
      </c>
      <c r="FY85" s="71">
        <v>80500</v>
      </c>
      <c r="FZ85" s="71">
        <v>63679.78</v>
      </c>
      <c r="GA85" s="71">
        <v>65071</v>
      </c>
      <c r="GB85" s="71">
        <v>65071</v>
      </c>
      <c r="GC85" s="71">
        <v>64124.1</v>
      </c>
      <c r="GD85" s="71">
        <v>64912</v>
      </c>
      <c r="GE85" s="71">
        <v>64912</v>
      </c>
      <c r="GF85" s="71">
        <v>100.65</v>
      </c>
      <c r="GG85" s="71">
        <v>1281</v>
      </c>
      <c r="GH85" s="71">
        <v>71616.38</v>
      </c>
      <c r="GI85" s="71">
        <v>71728.33</v>
      </c>
      <c r="GJ85" s="71">
        <v>72238</v>
      </c>
      <c r="GK85" s="71">
        <v>72238</v>
      </c>
      <c r="GL85" s="70">
        <v>79708.58</v>
      </c>
      <c r="GM85" s="71">
        <v>63877</v>
      </c>
      <c r="GN85" s="71"/>
      <c r="GO85" s="71"/>
      <c r="GP85" s="71">
        <v>20000</v>
      </c>
      <c r="GQ85" s="71">
        <v>12300</v>
      </c>
      <c r="GR85" s="71">
        <v>5430.56</v>
      </c>
      <c r="GS85" s="71">
        <v>171795</v>
      </c>
      <c r="GT85" s="71">
        <v>171795</v>
      </c>
      <c r="GU85" s="71">
        <v>169406</v>
      </c>
      <c r="GV85" s="71">
        <v>171221.8</v>
      </c>
      <c r="GW85" s="71">
        <v>171221.8</v>
      </c>
      <c r="GX85" s="71">
        <v>171030.58</v>
      </c>
      <c r="GY85" s="71">
        <v>168090</v>
      </c>
      <c r="GZ85" s="71">
        <v>169090</v>
      </c>
      <c r="HA85" s="71">
        <v>169110.95</v>
      </c>
      <c r="HB85" s="71">
        <v>164530</v>
      </c>
      <c r="HC85" s="71">
        <v>164530</v>
      </c>
      <c r="HD85" s="71">
        <v>169988.89</v>
      </c>
      <c r="HE85" s="71">
        <v>168587.43</v>
      </c>
      <c r="HF85" s="71">
        <v>168587.43</v>
      </c>
      <c r="HG85" s="71">
        <v>166874.99</v>
      </c>
      <c r="HH85" s="71">
        <v>166118</v>
      </c>
      <c r="HI85" s="71">
        <v>178088.87</v>
      </c>
      <c r="HJ85" s="71">
        <v>181250.58</v>
      </c>
      <c r="HK85" s="71">
        <v>182500</v>
      </c>
      <c r="HL85" s="71">
        <v>182500</v>
      </c>
      <c r="HM85" s="71">
        <v>180261.45</v>
      </c>
      <c r="HN85" s="71">
        <v>247157</v>
      </c>
      <c r="HO85" s="71">
        <v>255000</v>
      </c>
      <c r="HP85" s="71">
        <v>215817.09</v>
      </c>
      <c r="HQ85" s="71">
        <v>216400</v>
      </c>
      <c r="HR85" s="71">
        <v>216400</v>
      </c>
      <c r="HS85" s="71">
        <v>10829.34</v>
      </c>
      <c r="HT85" s="71">
        <v>15428</v>
      </c>
      <c r="HU85" s="71">
        <v>192919.02</v>
      </c>
      <c r="HV85" s="71">
        <v>199561.94</v>
      </c>
      <c r="HW85" s="71">
        <v>166848</v>
      </c>
      <c r="HX85" s="71">
        <v>166848</v>
      </c>
      <c r="HY85" s="70">
        <v>138933.26999999999</v>
      </c>
      <c r="HZ85" s="71">
        <v>181257</v>
      </c>
      <c r="IA85" s="71"/>
      <c r="IB85" s="71"/>
      <c r="IC85" s="71">
        <v>0</v>
      </c>
      <c r="ID85" s="71">
        <v>0</v>
      </c>
      <c r="IE85" s="71">
        <v>0</v>
      </c>
      <c r="IF85" s="71">
        <v>700</v>
      </c>
      <c r="IG85" s="71">
        <v>0</v>
      </c>
      <c r="IH85" s="71">
        <v>0</v>
      </c>
      <c r="II85" s="71">
        <v>0</v>
      </c>
      <c r="IJ85" s="71">
        <v>0</v>
      </c>
      <c r="IK85" s="71">
        <v>0</v>
      </c>
      <c r="IL85" s="71">
        <v>0</v>
      </c>
      <c r="IM85" s="71">
        <v>0</v>
      </c>
      <c r="IN85" s="71">
        <v>33.5</v>
      </c>
      <c r="IO85" s="71">
        <v>0</v>
      </c>
      <c r="IP85" s="71">
        <v>0</v>
      </c>
      <c r="IQ85" s="71">
        <v>1597.74</v>
      </c>
      <c r="IR85" s="71">
        <v>0</v>
      </c>
      <c r="IS85" s="71">
        <v>74.91</v>
      </c>
      <c r="IT85" s="71">
        <v>74.91</v>
      </c>
      <c r="IU85" s="71">
        <v>1400</v>
      </c>
      <c r="IV85" s="71">
        <v>1400</v>
      </c>
      <c r="IW85" s="71">
        <v>0</v>
      </c>
      <c r="IX85" s="71">
        <v>1400</v>
      </c>
      <c r="IY85" s="71">
        <v>1400</v>
      </c>
      <c r="IZ85" s="71">
        <v>185.28</v>
      </c>
      <c r="JA85" s="71">
        <v>200</v>
      </c>
      <c r="JB85" s="71">
        <v>200</v>
      </c>
      <c r="JC85" s="71">
        <v>0</v>
      </c>
      <c r="JD85" s="71">
        <v>0</v>
      </c>
      <c r="JE85" s="71">
        <v>0</v>
      </c>
      <c r="JF85" s="71">
        <v>471.5</v>
      </c>
      <c r="JG85" s="71">
        <v>0</v>
      </c>
      <c r="JH85" s="71">
        <v>0</v>
      </c>
      <c r="JI85" s="71">
        <v>27</v>
      </c>
      <c r="JJ85" s="71">
        <v>0</v>
      </c>
      <c r="JK85" s="71">
        <v>0</v>
      </c>
      <c r="JL85" s="70">
        <v>27.8</v>
      </c>
      <c r="JM85" s="66">
        <v>0</v>
      </c>
      <c r="JN85" s="13"/>
      <c r="JO85" s="13"/>
      <c r="JP85" s="13">
        <f t="shared" si="1623"/>
        <v>20000</v>
      </c>
      <c r="JQ85" s="13">
        <f t="shared" si="1623"/>
        <v>20000</v>
      </c>
      <c r="JR85" s="13">
        <f t="shared" si="1623"/>
        <v>9665.51</v>
      </c>
      <c r="JS85" s="13">
        <f t="shared" si="1623"/>
        <v>759077</v>
      </c>
      <c r="JT85" s="13">
        <f t="shared" si="1623"/>
        <v>762458</v>
      </c>
      <c r="JU85" s="13">
        <f t="shared" si="1623"/>
        <v>760004.16</v>
      </c>
      <c r="JV85" s="13">
        <f t="shared" si="1623"/>
        <v>763035.99</v>
      </c>
      <c r="JW85" s="13">
        <f t="shared" si="1623"/>
        <v>763035.99</v>
      </c>
      <c r="JX85" s="13">
        <f t="shared" si="1623"/>
        <v>757647.39</v>
      </c>
      <c r="JY85" s="13">
        <f t="shared" si="1623"/>
        <v>755182</v>
      </c>
      <c r="JZ85" s="13">
        <f t="shared" si="1624"/>
        <v>756182</v>
      </c>
      <c r="KA85" s="13">
        <f t="shared" si="1624"/>
        <v>743716.17999999993</v>
      </c>
      <c r="KB85" s="13">
        <f t="shared" si="1624"/>
        <v>739270</v>
      </c>
      <c r="KC85" s="13">
        <f t="shared" si="1624"/>
        <v>739270</v>
      </c>
      <c r="KD85" s="13">
        <f t="shared" si="1624"/>
        <v>739114.7</v>
      </c>
      <c r="KE85" s="13">
        <f t="shared" si="1624"/>
        <v>739670</v>
      </c>
      <c r="KF85" s="13">
        <f t="shared" si="1624"/>
        <v>739744.91</v>
      </c>
      <c r="KG85" s="13">
        <f t="shared" si="1624"/>
        <v>735904.98</v>
      </c>
      <c r="KH85" s="13">
        <f t="shared" si="1624"/>
        <v>737437</v>
      </c>
      <c r="KI85" s="13">
        <f t="shared" si="1624"/>
        <v>801110.22</v>
      </c>
      <c r="KJ85" s="13">
        <f t="shared" si="1625"/>
        <v>803419.04999999993</v>
      </c>
      <c r="KK85" s="13">
        <f t="shared" si="1625"/>
        <v>807100</v>
      </c>
      <c r="KL85" s="13">
        <f t="shared" si="1625"/>
        <v>887100</v>
      </c>
      <c r="KM85" s="13">
        <f t="shared" si="1626"/>
        <v>802245.98000000021</v>
      </c>
      <c r="KN85" s="13">
        <f t="shared" si="1626"/>
        <v>849039</v>
      </c>
      <c r="KO85" s="13">
        <f t="shared" si="1626"/>
        <v>857682</v>
      </c>
      <c r="KP85" s="13">
        <f t="shared" si="1626"/>
        <v>815762.24</v>
      </c>
      <c r="KQ85" s="13">
        <f t="shared" si="1626"/>
        <v>817300</v>
      </c>
      <c r="KR85" s="13">
        <f t="shared" si="1626"/>
        <v>817300</v>
      </c>
      <c r="KS85" s="13">
        <f t="shared" si="1626"/>
        <v>16228.689999999999</v>
      </c>
      <c r="KT85" s="13">
        <f t="shared" si="1626"/>
        <v>23491</v>
      </c>
      <c r="KU85" s="13">
        <f t="shared" si="1626"/>
        <v>803749.64</v>
      </c>
      <c r="KV85" s="13">
        <f t="shared" si="1626"/>
        <v>811413.59999999986</v>
      </c>
      <c r="KW85" s="13">
        <f t="shared" si="1626"/>
        <v>814285</v>
      </c>
      <c r="KX85" s="13">
        <f t="shared" si="1626"/>
        <v>828285</v>
      </c>
      <c r="KY85" s="13">
        <f t="shared" si="1627"/>
        <v>809928.7</v>
      </c>
      <c r="KZ85" s="13">
        <f t="shared" si="1627"/>
        <v>823479</v>
      </c>
      <c r="LA85" s="13">
        <f t="shared" si="1627"/>
        <v>0</v>
      </c>
      <c r="LB85" s="13">
        <f t="shared" si="1627"/>
        <v>0</v>
      </c>
    </row>
    <row r="86" spans="1:314" ht="15" customHeight="1" x14ac:dyDescent="0.25">
      <c r="A86" s="5">
        <v>45</v>
      </c>
      <c r="B86" s="8" t="s">
        <v>79</v>
      </c>
      <c r="C86" s="12">
        <f t="shared" ref="C86:D86" si="1628">SUM(C87:C97)</f>
        <v>6671.16</v>
      </c>
      <c r="D86" s="12">
        <f t="shared" si="1628"/>
        <v>1402</v>
      </c>
      <c r="E86" s="12">
        <f t="shared" ref="E86:IH86" si="1629">SUM(E87:E97)</f>
        <v>5025.18</v>
      </c>
      <c r="F86" s="12">
        <f t="shared" si="1629"/>
        <v>0</v>
      </c>
      <c r="G86" s="12">
        <f t="shared" ref="G86" si="1630">SUM(G87:G97)</f>
        <v>0</v>
      </c>
      <c r="H86" s="12">
        <f t="shared" si="1629"/>
        <v>293.58</v>
      </c>
      <c r="I86" s="12">
        <f t="shared" si="1629"/>
        <v>5000</v>
      </c>
      <c r="J86" s="12">
        <f t="shared" ref="J86" si="1631">SUM(J87:J97)</f>
        <v>5000</v>
      </c>
      <c r="K86" s="12">
        <f t="shared" si="1629"/>
        <v>0</v>
      </c>
      <c r="L86" s="12">
        <f t="shared" ref="L86:M86" si="1632">SUM(L87:L97)</f>
        <v>0</v>
      </c>
      <c r="M86" s="12">
        <f t="shared" si="1632"/>
        <v>0</v>
      </c>
      <c r="N86" s="12">
        <f>SUM(N87:N97)</f>
        <v>2.1</v>
      </c>
      <c r="O86" s="12">
        <f t="shared" ref="O86" si="1633">SUM(O87:O97)</f>
        <v>0</v>
      </c>
      <c r="P86" s="12">
        <f t="shared" ref="P86:S86" si="1634">SUM(P87:P97)</f>
        <v>0</v>
      </c>
      <c r="Q86" s="12">
        <f>SUM(Q87:Q97)</f>
        <v>5.86</v>
      </c>
      <c r="R86" s="12">
        <f t="shared" ref="R86" si="1635">SUM(R87:R97)</f>
        <v>0</v>
      </c>
      <c r="S86" s="12">
        <f t="shared" si="1634"/>
        <v>0</v>
      </c>
      <c r="T86" s="12">
        <f>SUM(T87:T97)</f>
        <v>8.15</v>
      </c>
      <c r="U86" s="12">
        <f t="shared" ref="U86" si="1636">SUM(U87:U97)</f>
        <v>0</v>
      </c>
      <c r="V86" s="12">
        <f t="shared" ref="V86:Y86" si="1637">SUM(V87:V97)</f>
        <v>10</v>
      </c>
      <c r="W86" s="12">
        <f t="shared" si="1637"/>
        <v>8.2200000000000006</v>
      </c>
      <c r="X86" s="12">
        <f t="shared" ref="X86" si="1638">SUM(X87:X97)</f>
        <v>0</v>
      </c>
      <c r="Y86" s="12">
        <f t="shared" si="1637"/>
        <v>0</v>
      </c>
      <c r="Z86" s="12">
        <f t="shared" ref="Z86:AD86" si="1639">SUM(Z87:Z97)</f>
        <v>49.56</v>
      </c>
      <c r="AA86" s="12">
        <f t="shared" si="1639"/>
        <v>109</v>
      </c>
      <c r="AB86" s="12">
        <f t="shared" ref="AB86:AM86" si="1640">SUM(AB87:AB97)</f>
        <v>0</v>
      </c>
      <c r="AC86" s="12">
        <f t="shared" si="1639"/>
        <v>24.36</v>
      </c>
      <c r="AD86" s="12">
        <f t="shared" si="1639"/>
        <v>0</v>
      </c>
      <c r="AE86" s="12">
        <f t="shared" si="1640"/>
        <v>0</v>
      </c>
      <c r="AF86" s="12">
        <f t="shared" ref="AF86" si="1641">SUM(AF87:AF97)</f>
        <v>0</v>
      </c>
      <c r="AG86" s="12">
        <f t="shared" ref="AG86:AI86" si="1642">SUM(AG87:AG97)</f>
        <v>0</v>
      </c>
      <c r="AH86" s="12">
        <f t="shared" si="1642"/>
        <v>132.53</v>
      </c>
      <c r="AI86" s="12">
        <f t="shared" si="1642"/>
        <v>1462.03</v>
      </c>
      <c r="AJ86" s="12">
        <f t="shared" si="1640"/>
        <v>0</v>
      </c>
      <c r="AK86" s="12">
        <f t="shared" si="1640"/>
        <v>0</v>
      </c>
      <c r="AL86" s="73">
        <f t="shared" si="1640"/>
        <v>1258.46</v>
      </c>
      <c r="AM86" s="73">
        <f t="shared" si="1640"/>
        <v>0</v>
      </c>
      <c r="AN86" s="73">
        <f t="shared" ref="AN86:AO86" si="1643">SUM(AN87:AN97)</f>
        <v>0</v>
      </c>
      <c r="AO86" s="73">
        <f t="shared" si="1643"/>
        <v>0</v>
      </c>
      <c r="AP86" s="73">
        <f>SUM(AP87:AP97)</f>
        <v>52500.79</v>
      </c>
      <c r="AQ86" s="73">
        <f t="shared" ref="AQ86:AU86" si="1644">SUM(AQ87:AQ97)</f>
        <v>148455.22</v>
      </c>
      <c r="AR86" s="73">
        <f t="shared" si="1644"/>
        <v>109439.93</v>
      </c>
      <c r="AS86" s="73">
        <f t="shared" ref="AS86" si="1645">SUM(AS87:AS97)</f>
        <v>114321</v>
      </c>
      <c r="AT86" s="73">
        <f t="shared" si="1644"/>
        <v>107321</v>
      </c>
      <c r="AU86" s="73">
        <f t="shared" si="1644"/>
        <v>81349.849999999991</v>
      </c>
      <c r="AV86" s="73">
        <f>SUM(AV87:AV97)</f>
        <v>111521.4</v>
      </c>
      <c r="AW86" s="73">
        <f>SUM(AW87:AW97)</f>
        <v>111521.4</v>
      </c>
      <c r="AX86" s="73">
        <f>SUM(AX87:AX97)</f>
        <v>78843.73000000001</v>
      </c>
      <c r="AY86" s="73">
        <f t="shared" ref="AY86" si="1646">SUM(AY87:AY97)</f>
        <v>83120</v>
      </c>
      <c r="AZ86" s="73">
        <f>SUM(AZ87:AZ97)</f>
        <v>91004.800000000003</v>
      </c>
      <c r="BA86" s="73">
        <f t="shared" ref="BA86:BB86" si="1647">SUM(BA87:BA97)</f>
        <v>93970.66</v>
      </c>
      <c r="BB86" s="73">
        <f t="shared" si="1647"/>
        <v>139523</v>
      </c>
      <c r="BC86" s="73">
        <f t="shared" ref="BC86:BH86" si="1648">SUM(BC87:BC97)</f>
        <v>139523</v>
      </c>
      <c r="BD86" s="73">
        <f t="shared" si="1648"/>
        <v>4256.3899999999994</v>
      </c>
      <c r="BE86" s="73">
        <f t="shared" ref="BE86:BF86" si="1649">SUM(BE87:BE97)</f>
        <v>2015.77</v>
      </c>
      <c r="BF86" s="73">
        <f t="shared" si="1649"/>
        <v>2055.77</v>
      </c>
      <c r="BG86" s="73">
        <f t="shared" si="1648"/>
        <v>1142.04</v>
      </c>
      <c r="BH86" s="73">
        <f t="shared" si="1648"/>
        <v>1975</v>
      </c>
      <c r="BI86" s="73">
        <f>SUM(BI87:BI97)</f>
        <v>1975</v>
      </c>
      <c r="BJ86" s="73">
        <f>SUM(BJ87:BJ97)</f>
        <v>1033.28</v>
      </c>
      <c r="BK86" s="73">
        <f t="shared" ref="BK86" si="1650">SUM(BK87:BK97)</f>
        <v>1725</v>
      </c>
      <c r="BL86" s="73">
        <f>SUM(BL87:BL97)</f>
        <v>1725</v>
      </c>
      <c r="BM86" s="73">
        <f t="shared" ref="BM86:BP86" si="1651">SUM(BM87:BM97)</f>
        <v>1459.31</v>
      </c>
      <c r="BN86" s="73">
        <f t="shared" ref="BN86" si="1652">SUM(BN87:BN97)</f>
        <v>2420</v>
      </c>
      <c r="BO86" s="73">
        <f t="shared" si="1651"/>
        <v>2220</v>
      </c>
      <c r="BP86" s="73">
        <f t="shared" si="1651"/>
        <v>936.20999999999992</v>
      </c>
      <c r="BQ86" s="73">
        <f t="shared" ref="BQ86:BZ86" si="1653">SUM(BQ87:BQ97)</f>
        <v>2326.1</v>
      </c>
      <c r="BR86" s="73">
        <f t="shared" ref="BR86" si="1654">SUM(BR87:BR97)</f>
        <v>2326.1</v>
      </c>
      <c r="BS86" s="73">
        <f>SUM(BS87:BS97)</f>
        <v>1515.28</v>
      </c>
      <c r="BT86" s="73">
        <f t="shared" ref="BT86:BV86" si="1655">SUM(BT87:BT97)</f>
        <v>2325</v>
      </c>
      <c r="BU86" s="73">
        <f t="shared" si="1655"/>
        <v>2325</v>
      </c>
      <c r="BV86" s="73">
        <f t="shared" si="1655"/>
        <v>7229.62</v>
      </c>
      <c r="BW86" s="73">
        <f t="shared" si="1653"/>
        <v>1961</v>
      </c>
      <c r="BX86" s="73">
        <f t="shared" si="1653"/>
        <v>1961</v>
      </c>
      <c r="BY86" s="73">
        <f t="shared" si="1653"/>
        <v>1477.47</v>
      </c>
      <c r="BZ86" s="73">
        <f t="shared" si="1653"/>
        <v>2600</v>
      </c>
      <c r="CA86" s="73">
        <f t="shared" ref="CA86:CB86" si="1656">SUM(CA87:CA97)</f>
        <v>0</v>
      </c>
      <c r="CB86" s="73">
        <f t="shared" si="1656"/>
        <v>0</v>
      </c>
      <c r="CC86" s="73">
        <f>SUM(CC87:CC97)</f>
        <v>169387.32</v>
      </c>
      <c r="CD86" s="73">
        <f>SUM(CD87:CD97)</f>
        <v>9149.2099999999991</v>
      </c>
      <c r="CE86" s="73">
        <f>SUM(CE87:CE97)</f>
        <v>6680.84</v>
      </c>
      <c r="CF86" s="73">
        <f t="shared" ref="CF86" si="1657">SUM(CF87:CF97)</f>
        <v>6073.9</v>
      </c>
      <c r="CG86" s="73">
        <f>SUM(CG87:CG97)</f>
        <v>3073.9</v>
      </c>
      <c r="CH86" s="73">
        <f>SUM(CH87:CH97)</f>
        <v>2039.3400000000001</v>
      </c>
      <c r="CI86" s="73">
        <f>SUM(CI87:CI97)</f>
        <v>3073.9</v>
      </c>
      <c r="CJ86" s="73">
        <f>SUM(CJ87:CJ97)</f>
        <v>3073.9</v>
      </c>
      <c r="CK86" s="73">
        <f>SUM(CK87:CK97)</f>
        <v>1067.6099999999999</v>
      </c>
      <c r="CL86" s="73">
        <f t="shared" ref="CL86" si="1658">SUM(CL87:CL97)</f>
        <v>2780</v>
      </c>
      <c r="CM86" s="73">
        <f>SUM(CM87:CM97)</f>
        <v>2780</v>
      </c>
      <c r="CN86" s="73">
        <f t="shared" ref="CN86:CO86" si="1659">SUM(CN87:CN97)</f>
        <v>2101.6799999999998</v>
      </c>
      <c r="CO86" s="73">
        <f t="shared" si="1659"/>
        <v>2234</v>
      </c>
      <c r="CP86" s="73">
        <f t="shared" ref="CP86:CU86" si="1660">SUM(CP87:CP97)</f>
        <v>3000</v>
      </c>
      <c r="CQ86" s="73">
        <f>SUM(CQ87:CQ97)</f>
        <v>1563.8400000000001</v>
      </c>
      <c r="CR86" s="73">
        <f t="shared" ref="CR86" si="1661">SUM(CR87:CR97)</f>
        <v>1994.13</v>
      </c>
      <c r="CS86" s="73">
        <f>SUM(CS87:CS97)</f>
        <v>1994.13</v>
      </c>
      <c r="CT86" s="73">
        <f t="shared" si="1660"/>
        <v>1885.43</v>
      </c>
      <c r="CU86" s="73">
        <f t="shared" si="1660"/>
        <v>1847</v>
      </c>
      <c r="CV86" s="73">
        <f>SUM(CV87:CV97)</f>
        <v>1850</v>
      </c>
      <c r="CW86" s="73">
        <f>SUM(CW87:CW97)</f>
        <v>306.27</v>
      </c>
      <c r="CX86" s="73">
        <f t="shared" ref="CX86" si="1662">SUM(CX87:CX97)</f>
        <v>1990</v>
      </c>
      <c r="CY86" s="73">
        <f>SUM(CY87:CY97)</f>
        <v>1990</v>
      </c>
      <c r="CZ86" s="73">
        <f t="shared" ref="CZ86:DI86" si="1663">SUM(CZ87:CZ97)</f>
        <v>1500.2500000000002</v>
      </c>
      <c r="DA86" s="73">
        <f t="shared" ref="DA86" si="1664">SUM(DA87:DA97)</f>
        <v>2197.5</v>
      </c>
      <c r="DB86" s="73">
        <f t="shared" si="1663"/>
        <v>3097.4</v>
      </c>
      <c r="DC86" s="73">
        <f t="shared" si="1663"/>
        <v>3883.73</v>
      </c>
      <c r="DD86" s="73">
        <f t="shared" si="1663"/>
        <v>2573.9</v>
      </c>
      <c r="DE86" s="73">
        <f t="shared" ref="DE86:DF86" si="1665">SUM(DE87:DE97)</f>
        <v>3973.9</v>
      </c>
      <c r="DF86" s="73">
        <f t="shared" si="1665"/>
        <v>6047.71</v>
      </c>
      <c r="DG86" s="73">
        <f t="shared" ref="DG86" si="1666">SUM(DG87:DG97)</f>
        <v>2274</v>
      </c>
      <c r="DH86" s="73">
        <f t="shared" si="1663"/>
        <v>8191</v>
      </c>
      <c r="DI86" s="73">
        <f t="shared" si="1663"/>
        <v>13099.439999999999</v>
      </c>
      <c r="DJ86" s="73">
        <f t="shared" ref="DJ86:DP86" si="1667">SUM(DJ87:DJ97)</f>
        <v>2359</v>
      </c>
      <c r="DK86" s="73">
        <f t="shared" si="1667"/>
        <v>2359</v>
      </c>
      <c r="DL86" s="73">
        <f t="shared" si="1667"/>
        <v>8071.53</v>
      </c>
      <c r="DM86" s="73">
        <f t="shared" si="1667"/>
        <v>8800</v>
      </c>
      <c r="DN86" s="73">
        <f t="shared" ref="DN86:DO86" si="1668">SUM(DN87:DN97)</f>
        <v>0</v>
      </c>
      <c r="DO86" s="73">
        <f t="shared" si="1668"/>
        <v>0</v>
      </c>
      <c r="DP86" s="73">
        <f t="shared" si="1667"/>
        <v>1334.23</v>
      </c>
      <c r="DQ86" s="73">
        <f t="shared" ref="DQ86:DU86" si="1669">SUM(DQ87:DQ97)</f>
        <v>280.39999999999998</v>
      </c>
      <c r="DR86" s="73">
        <f t="shared" si="1669"/>
        <v>205.04</v>
      </c>
      <c r="DS86" s="73">
        <f t="shared" ref="DS86" si="1670">SUM(DS87:DS97)</f>
        <v>0</v>
      </c>
      <c r="DT86" s="73">
        <f t="shared" si="1669"/>
        <v>0</v>
      </c>
      <c r="DU86" s="73">
        <f t="shared" si="1669"/>
        <v>32.619999999999997</v>
      </c>
      <c r="DV86" s="73">
        <f>SUM(DV87:DV97)</f>
        <v>0</v>
      </c>
      <c r="DW86" s="73">
        <f>SUM(DW87:DW97)</f>
        <v>0</v>
      </c>
      <c r="DX86" s="73">
        <f t="shared" ref="DX86:FG86" si="1671">SUM(DX87:DX97)</f>
        <v>0</v>
      </c>
      <c r="DY86" s="73">
        <f t="shared" ref="DY86" si="1672">SUM(DY87:DY97)</f>
        <v>0</v>
      </c>
      <c r="DZ86" s="73">
        <f t="shared" si="1671"/>
        <v>0</v>
      </c>
      <c r="EA86" s="73">
        <f t="shared" ref="EA86:EB86" si="1673">SUM(EA87:EA97)</f>
        <v>0.23</v>
      </c>
      <c r="EB86" s="73">
        <f t="shared" si="1673"/>
        <v>0</v>
      </c>
      <c r="EC86" s="73">
        <f t="shared" ref="EC86:EH86" si="1674">SUM(EC87:EC97)</f>
        <v>0</v>
      </c>
      <c r="ED86" s="73">
        <f t="shared" si="1671"/>
        <v>0.64</v>
      </c>
      <c r="EE86" s="73">
        <f t="shared" ref="EE86" si="1675">SUM(EE87:EE97)</f>
        <v>0</v>
      </c>
      <c r="EF86" s="73">
        <f t="shared" si="1671"/>
        <v>0</v>
      </c>
      <c r="EG86" s="73">
        <f t="shared" si="1674"/>
        <v>0.91</v>
      </c>
      <c r="EH86" s="73">
        <f t="shared" si="1674"/>
        <v>0</v>
      </c>
      <c r="EI86" s="73">
        <f t="shared" ref="EI86:ER86" si="1676">SUM(EI87:EI97)</f>
        <v>0</v>
      </c>
      <c r="EJ86" s="73">
        <f t="shared" si="1676"/>
        <v>0.92</v>
      </c>
      <c r="EK86" s="73">
        <f t="shared" ref="EK86" si="1677">SUM(EK87:EK97)</f>
        <v>0</v>
      </c>
      <c r="EL86" s="73">
        <f t="shared" si="1676"/>
        <v>0</v>
      </c>
      <c r="EM86" s="73">
        <f t="shared" si="1676"/>
        <v>9.01</v>
      </c>
      <c r="EN86" s="73">
        <f t="shared" ref="EN86" si="1678">SUM(EN87:EN97)</f>
        <v>29.6</v>
      </c>
      <c r="EO86" s="73">
        <f t="shared" si="1676"/>
        <v>10</v>
      </c>
      <c r="EP86" s="73">
        <f t="shared" si="1676"/>
        <v>9.74</v>
      </c>
      <c r="EQ86" s="73">
        <f t="shared" si="1676"/>
        <v>0</v>
      </c>
      <c r="ER86" s="73">
        <f t="shared" si="1676"/>
        <v>0</v>
      </c>
      <c r="ES86" s="73">
        <f t="shared" ref="ES86:FC86" si="1679">SUM(ES87:ES97)</f>
        <v>3020.59</v>
      </c>
      <c r="ET86" s="73">
        <f t="shared" ref="ET86:EV86" si="1680">SUM(ET87:ET97)</f>
        <v>0</v>
      </c>
      <c r="EU86" s="73">
        <f t="shared" si="1680"/>
        <v>0</v>
      </c>
      <c r="EV86" s="73">
        <f t="shared" si="1680"/>
        <v>890.89</v>
      </c>
      <c r="EW86" s="73">
        <f t="shared" si="1679"/>
        <v>0</v>
      </c>
      <c r="EX86" s="73">
        <f t="shared" si="1679"/>
        <v>0</v>
      </c>
      <c r="EY86" s="73">
        <f t="shared" si="1679"/>
        <v>3440.97</v>
      </c>
      <c r="EZ86" s="73">
        <f t="shared" si="1679"/>
        <v>0</v>
      </c>
      <c r="FA86" s="73">
        <f t="shared" ref="FA86:FB86" si="1681">SUM(FA87:FA97)</f>
        <v>0</v>
      </c>
      <c r="FB86" s="73">
        <f t="shared" si="1681"/>
        <v>0</v>
      </c>
      <c r="FC86" s="73">
        <f t="shared" si="1679"/>
        <v>307342.32</v>
      </c>
      <c r="FD86" s="73">
        <f t="shared" si="1671"/>
        <v>288804.01</v>
      </c>
      <c r="FE86" s="73">
        <f t="shared" si="1671"/>
        <v>168745.65</v>
      </c>
      <c r="FF86" s="73">
        <f t="shared" ref="FF86" si="1682">SUM(FF87:FF97)</f>
        <v>207000</v>
      </c>
      <c r="FG86" s="73">
        <f t="shared" si="1671"/>
        <v>159452.91</v>
      </c>
      <c r="FH86" s="73">
        <f t="shared" si="1629"/>
        <v>171355.27999999997</v>
      </c>
      <c r="FI86" s="73">
        <f>SUM(FI87:FI97)</f>
        <v>259004.7</v>
      </c>
      <c r="FJ86" s="73">
        <f>SUM(FJ87:FJ97)</f>
        <v>235797</v>
      </c>
      <c r="FK86" s="73">
        <f t="shared" ref="FK86:GT86" si="1683">SUM(FK87:FK97)</f>
        <v>193735.51</v>
      </c>
      <c r="FL86" s="73">
        <f t="shared" ref="FL86:FM86" si="1684">SUM(FL87:FL97)</f>
        <v>155500</v>
      </c>
      <c r="FM86" s="73">
        <f t="shared" si="1684"/>
        <v>155500</v>
      </c>
      <c r="FN86" s="73">
        <f>SUM(FN87:FN97)</f>
        <v>96395.329999999987</v>
      </c>
      <c r="FO86" s="73">
        <f>SUM(FO87:FO97)</f>
        <v>90430</v>
      </c>
      <c r="FP86" s="73">
        <f>SUM(FP87:FP97)</f>
        <v>86510</v>
      </c>
      <c r="FQ86" s="73">
        <f t="shared" ref="FQ86:FS86" si="1685">SUM(FQ87:FQ97)</f>
        <v>22410.16</v>
      </c>
      <c r="FR86" s="73">
        <f t="shared" ref="FR86" si="1686">SUM(FR87:FR97)</f>
        <v>83716.58</v>
      </c>
      <c r="FS86" s="73">
        <f t="shared" si="1685"/>
        <v>74716.58</v>
      </c>
      <c r="FT86" s="73">
        <f t="shared" ref="FT86:FU86" si="1687">SUM(FT87:FT97)</f>
        <v>69935.069999999992</v>
      </c>
      <c r="FU86" s="73">
        <f t="shared" si="1687"/>
        <v>72043</v>
      </c>
      <c r="FV86" s="73">
        <f t="shared" ref="FV86:GE86" si="1688">SUM(FV87:FV97)</f>
        <v>67913</v>
      </c>
      <c r="FW86" s="73">
        <f t="shared" si="1688"/>
        <v>48506.229999999996</v>
      </c>
      <c r="FX86" s="73">
        <f t="shared" ref="FX86" si="1689">SUM(FX87:FX97)</f>
        <v>71270</v>
      </c>
      <c r="FY86" s="73">
        <f t="shared" si="1688"/>
        <v>71270</v>
      </c>
      <c r="FZ86" s="73">
        <f t="shared" si="1688"/>
        <v>47700.11</v>
      </c>
      <c r="GA86" s="73">
        <f t="shared" ref="GA86" si="1690">SUM(GA87:GA97)</f>
        <v>74000.2</v>
      </c>
      <c r="GB86" s="73">
        <f t="shared" si="1688"/>
        <v>56700</v>
      </c>
      <c r="GC86" s="73">
        <f t="shared" si="1688"/>
        <v>29088.480000000007</v>
      </c>
      <c r="GD86" s="73">
        <f t="shared" si="1688"/>
        <v>50399.999999999993</v>
      </c>
      <c r="GE86" s="73">
        <f t="shared" si="1688"/>
        <v>137556</v>
      </c>
      <c r="GF86" s="73">
        <f t="shared" ref="GF86:GP86" si="1691">SUM(GF87:GF97)</f>
        <v>306573.55</v>
      </c>
      <c r="GG86" s="73">
        <f t="shared" ref="GG86" si="1692">SUM(GG87:GG97)</f>
        <v>225400</v>
      </c>
      <c r="GH86" s="73">
        <f t="shared" ref="GH86:GI86" si="1693">SUM(GH87:GH97)</f>
        <v>238200</v>
      </c>
      <c r="GI86" s="73">
        <f t="shared" si="1693"/>
        <v>178085.19999999998</v>
      </c>
      <c r="GJ86" s="73">
        <f t="shared" si="1691"/>
        <v>288000</v>
      </c>
      <c r="GK86" s="73">
        <f t="shared" si="1691"/>
        <v>288000</v>
      </c>
      <c r="GL86" s="73">
        <f t="shared" si="1691"/>
        <v>180540.74</v>
      </c>
      <c r="GM86" s="73">
        <f t="shared" si="1691"/>
        <v>208100</v>
      </c>
      <c r="GN86" s="73">
        <f t="shared" ref="GN86:GO86" si="1694">SUM(GN87:GN97)</f>
        <v>0</v>
      </c>
      <c r="GO86" s="73">
        <f t="shared" si="1694"/>
        <v>0</v>
      </c>
      <c r="GP86" s="73">
        <f t="shared" si="1691"/>
        <v>30687.32</v>
      </c>
      <c r="GQ86" s="73">
        <f t="shared" si="1683"/>
        <v>6449.21</v>
      </c>
      <c r="GR86" s="73">
        <f t="shared" si="1683"/>
        <v>4715.8</v>
      </c>
      <c r="GS86" s="73">
        <f t="shared" ref="GS86" si="1695">SUM(GS87:GS97)</f>
        <v>0</v>
      </c>
      <c r="GT86" s="73">
        <f t="shared" si="1683"/>
        <v>0</v>
      </c>
      <c r="GU86" s="73">
        <f t="shared" si="1629"/>
        <v>1047.82</v>
      </c>
      <c r="GV86" s="73">
        <f>SUM(GV87:GV97)</f>
        <v>0</v>
      </c>
      <c r="GW86" s="73">
        <f>SUM(GW87:GW97)</f>
        <v>0</v>
      </c>
      <c r="GX86" s="73">
        <f t="shared" ref="GX86:IG86" si="1696">SUM(GX87:GX97)</f>
        <v>0</v>
      </c>
      <c r="GY86" s="73">
        <f t="shared" ref="GY86" si="1697">SUM(GY87:GY97)</f>
        <v>0</v>
      </c>
      <c r="GZ86" s="73">
        <f t="shared" si="1696"/>
        <v>20</v>
      </c>
      <c r="HA86" s="73">
        <f t="shared" ref="HA86:HB86" si="1698">SUM(HA87:HA97)</f>
        <v>25.14</v>
      </c>
      <c r="HB86" s="73">
        <f t="shared" si="1698"/>
        <v>0</v>
      </c>
      <c r="HC86" s="73">
        <f t="shared" ref="HC86:HH86" si="1699">SUM(HC87:HC97)</f>
        <v>0</v>
      </c>
      <c r="HD86" s="73">
        <f t="shared" si="1696"/>
        <v>14.32</v>
      </c>
      <c r="HE86" s="73">
        <f t="shared" ref="HE86" si="1700">SUM(HE87:HE97)</f>
        <v>0</v>
      </c>
      <c r="HF86" s="73">
        <f t="shared" si="1696"/>
        <v>0</v>
      </c>
      <c r="HG86" s="73">
        <f t="shared" si="1699"/>
        <v>19.920000000000002</v>
      </c>
      <c r="HH86" s="73">
        <f t="shared" si="1699"/>
        <v>0</v>
      </c>
      <c r="HI86" s="73">
        <f t="shared" ref="HI86:HR86" si="1701">SUM(HI87:HI97)</f>
        <v>10</v>
      </c>
      <c r="HJ86" s="73">
        <f t="shared" si="1701"/>
        <v>20.100000000000001</v>
      </c>
      <c r="HK86" s="73">
        <f t="shared" ref="HK86" si="1702">SUM(HK87:HK97)</f>
        <v>0</v>
      </c>
      <c r="HL86" s="73">
        <f t="shared" si="1701"/>
        <v>0</v>
      </c>
      <c r="HM86" s="73">
        <f t="shared" si="1701"/>
        <v>85.589999999999989</v>
      </c>
      <c r="HN86" s="73">
        <f t="shared" ref="HN86" si="1703">SUM(HN87:HN97)</f>
        <v>124.5</v>
      </c>
      <c r="HO86" s="73">
        <f t="shared" si="1701"/>
        <v>3024.5</v>
      </c>
      <c r="HP86" s="73">
        <f t="shared" si="1701"/>
        <v>3747.3399999999997</v>
      </c>
      <c r="HQ86" s="73">
        <f t="shared" si="1701"/>
        <v>600</v>
      </c>
      <c r="HR86" s="73">
        <f t="shared" si="1701"/>
        <v>600</v>
      </c>
      <c r="HS86" s="73">
        <f t="shared" ref="HS86:IC86" si="1704">SUM(HS87:HS97)</f>
        <v>7943.05</v>
      </c>
      <c r="HT86" s="73">
        <f t="shared" ref="HT86" si="1705">SUM(HT87:HT97)</f>
        <v>0</v>
      </c>
      <c r="HU86" s="73">
        <f t="shared" ref="HU86:HV86" si="1706">SUM(HU87:HU97)</f>
        <v>15000</v>
      </c>
      <c r="HV86" s="73">
        <f t="shared" si="1706"/>
        <v>10839.52</v>
      </c>
      <c r="HW86" s="73">
        <f t="shared" si="1704"/>
        <v>0</v>
      </c>
      <c r="HX86" s="73">
        <f t="shared" si="1704"/>
        <v>0</v>
      </c>
      <c r="HY86" s="73">
        <f t="shared" si="1704"/>
        <v>4441.01</v>
      </c>
      <c r="HZ86" s="73">
        <f t="shared" si="1704"/>
        <v>0</v>
      </c>
      <c r="IA86" s="73">
        <f t="shared" ref="IA86:IB86" si="1707">SUM(IA87:IA97)</f>
        <v>0</v>
      </c>
      <c r="IB86" s="73">
        <f t="shared" si="1707"/>
        <v>0</v>
      </c>
      <c r="IC86" s="73">
        <f t="shared" si="1704"/>
        <v>0</v>
      </c>
      <c r="ID86" s="73">
        <f t="shared" si="1696"/>
        <v>50408</v>
      </c>
      <c r="IE86" s="73">
        <f t="shared" si="1696"/>
        <v>74720.88</v>
      </c>
      <c r="IF86" s="73">
        <f t="shared" ref="IF86" si="1708">SUM(IF87:IF97)</f>
        <v>81000</v>
      </c>
      <c r="IG86" s="73">
        <f t="shared" si="1696"/>
        <v>88816.57</v>
      </c>
      <c r="IH86" s="73">
        <f t="shared" si="1629"/>
        <v>83783.94</v>
      </c>
      <c r="II86" s="73">
        <f>SUM(II87:II97)</f>
        <v>0</v>
      </c>
      <c r="IJ86" s="73">
        <f>SUM(IJ87:IJ97)</f>
        <v>96353.05</v>
      </c>
      <c r="IK86" s="73">
        <f t="shared" ref="IK86:IS86" si="1709">SUM(IK87:IK97)</f>
        <v>77089.97</v>
      </c>
      <c r="IL86" s="73">
        <f t="shared" ref="IL86" si="1710">SUM(IL87:IL97)</f>
        <v>78160</v>
      </c>
      <c r="IM86" s="73">
        <f t="shared" si="1709"/>
        <v>79167.73000000001</v>
      </c>
      <c r="IN86" s="73">
        <f t="shared" ref="IN86:IO86" si="1711">SUM(IN87:IN97)</f>
        <v>52492.49</v>
      </c>
      <c r="IO86" s="73">
        <f t="shared" si="1711"/>
        <v>0</v>
      </c>
      <c r="IP86" s="73">
        <f t="shared" ref="IP86:IU86" si="1712">SUM(IP87:IP97)</f>
        <v>10768.19</v>
      </c>
      <c r="IQ86" s="73">
        <f t="shared" si="1709"/>
        <v>18874.11</v>
      </c>
      <c r="IR86" s="73">
        <f t="shared" ref="IR86" si="1713">SUM(IR87:IR97)</f>
        <v>5873.5199999999995</v>
      </c>
      <c r="IS86" s="73">
        <f t="shared" si="1709"/>
        <v>20428.32</v>
      </c>
      <c r="IT86" s="73">
        <f t="shared" si="1712"/>
        <v>32640.15</v>
      </c>
      <c r="IU86" s="73">
        <f t="shared" si="1712"/>
        <v>30667</v>
      </c>
      <c r="IV86" s="73">
        <f t="shared" ref="IV86:JX86" si="1714">SUM(IV87:IV97)</f>
        <v>22380</v>
      </c>
      <c r="IW86" s="73">
        <f t="shared" si="1714"/>
        <v>18930.219999999998</v>
      </c>
      <c r="IX86" s="73">
        <f t="shared" ref="IX86" si="1715">SUM(IX87:IX97)</f>
        <v>22090</v>
      </c>
      <c r="IY86" s="73">
        <f t="shared" si="1714"/>
        <v>22090</v>
      </c>
      <c r="IZ86" s="73">
        <f t="shared" si="1714"/>
        <v>22750.27</v>
      </c>
      <c r="JA86" s="73">
        <f t="shared" ref="JA86" si="1716">SUM(JA87:JA97)</f>
        <v>20500</v>
      </c>
      <c r="JB86" s="73">
        <f t="shared" si="1714"/>
        <v>21000</v>
      </c>
      <c r="JC86" s="73">
        <f t="shared" si="1714"/>
        <v>11001.42</v>
      </c>
      <c r="JD86" s="73">
        <f t="shared" ref="JD86:JK86" si="1717">SUM(JD87:JD97)</f>
        <v>0</v>
      </c>
      <c r="JE86" s="73">
        <f t="shared" ref="JE86" si="1718">SUM(JE87:JE97)</f>
        <v>0</v>
      </c>
      <c r="JF86" s="73">
        <f t="shared" si="1717"/>
        <v>0</v>
      </c>
      <c r="JG86" s="73">
        <f t="shared" ref="JG86:JI86" si="1719">SUM(JG87:JG97)</f>
        <v>0</v>
      </c>
      <c r="JH86" s="73">
        <f t="shared" si="1719"/>
        <v>0</v>
      </c>
      <c r="JI86" s="73">
        <f t="shared" si="1719"/>
        <v>0</v>
      </c>
      <c r="JJ86" s="73">
        <f t="shared" si="1717"/>
        <v>0</v>
      </c>
      <c r="JK86" s="73">
        <f t="shared" si="1717"/>
        <v>0</v>
      </c>
      <c r="JL86" s="73">
        <f t="shared" ref="JL86:JO86" si="1720">SUM(JL87:JL97)</f>
        <v>49495.630000000005</v>
      </c>
      <c r="JM86" s="12">
        <f t="shared" ref="JM86:JN86" si="1721">SUM(JM87:JM97)</f>
        <v>0</v>
      </c>
      <c r="JN86" s="12">
        <f t="shared" si="1721"/>
        <v>0</v>
      </c>
      <c r="JO86" s="12">
        <f t="shared" si="1720"/>
        <v>0</v>
      </c>
      <c r="JP86" s="12">
        <f t="shared" si="1714"/>
        <v>567923.14</v>
      </c>
      <c r="JQ86" s="12">
        <f t="shared" ref="JQ86" si="1722">SUM(JQ87:JQ97)</f>
        <v>504948.05</v>
      </c>
      <c r="JR86" s="12">
        <f t="shared" si="1714"/>
        <v>369533.32</v>
      </c>
      <c r="JS86" s="12">
        <f t="shared" si="1714"/>
        <v>408394.9</v>
      </c>
      <c r="JT86" s="12">
        <f t="shared" ref="JT86" si="1723">SUM(JT87:JT97)</f>
        <v>358664.38</v>
      </c>
      <c r="JU86" s="12">
        <f t="shared" si="1714"/>
        <v>339902.42999999993</v>
      </c>
      <c r="JV86" s="12">
        <f t="shared" si="1714"/>
        <v>378600</v>
      </c>
      <c r="JW86" s="12">
        <f t="shared" ref="JW86" si="1724">SUM(JW87:JW97)</f>
        <v>451745.35</v>
      </c>
      <c r="JX86" s="12">
        <f t="shared" si="1714"/>
        <v>350736.82</v>
      </c>
      <c r="JY86" s="12">
        <f t="shared" ref="JY86:JZ86" si="1725">SUM(JY87:JY97)</f>
        <v>319560</v>
      </c>
      <c r="JZ86" s="12">
        <f t="shared" si="1725"/>
        <v>328472.53000000003</v>
      </c>
      <c r="KA86" s="12">
        <f t="shared" ref="KA86:KI86" si="1726">SUM(KA87:KA97)</f>
        <v>244987.63</v>
      </c>
      <c r="KB86" s="12">
        <f t="shared" si="1726"/>
        <v>232187</v>
      </c>
      <c r="KC86" s="12">
        <f t="shared" ref="KC86" si="1727">SUM(KC87:KC97)</f>
        <v>239801.19</v>
      </c>
      <c r="KD86" s="12">
        <f t="shared" si="1726"/>
        <v>47125.32</v>
      </c>
      <c r="KE86" s="12">
        <f t="shared" ref="KE86:KH86" si="1728">SUM(KE87:KE97)</f>
        <v>93600</v>
      </c>
      <c r="KF86" s="12">
        <f t="shared" ref="KF86" si="1729">SUM(KF87:KF97)</f>
        <v>99194.8</v>
      </c>
      <c r="KG86" s="12">
        <f t="shared" si="1728"/>
        <v>105631.67</v>
      </c>
      <c r="KH86" s="12">
        <f t="shared" si="1728"/>
        <v>106532</v>
      </c>
      <c r="KI86" s="12">
        <f t="shared" si="1726"/>
        <v>94138</v>
      </c>
      <c r="KJ86" s="12">
        <f t="shared" ref="KJ86:KL86" si="1730">SUM(KJ87:KJ97)</f>
        <v>68805.239999999991</v>
      </c>
      <c r="KK86" s="12">
        <f t="shared" ref="KK86" si="1731">SUM(KK87:KK97)</f>
        <v>97075</v>
      </c>
      <c r="KL86" s="12">
        <f t="shared" si="1730"/>
        <v>97075</v>
      </c>
      <c r="KM86" s="12">
        <f t="shared" ref="KM86:KO86" si="1732">SUM(KM87:KM97)</f>
        <v>73554.100000000006</v>
      </c>
      <c r="KN86" s="12">
        <f t="shared" ref="KN86" si="1733">SUM(KN87:KN97)</f>
        <v>99380.800000000003</v>
      </c>
      <c r="KO86" s="12">
        <f t="shared" si="1732"/>
        <v>86051.9</v>
      </c>
      <c r="KP86" s="12">
        <f t="shared" ref="KP86" si="1734">SUM(KP87:KP97)</f>
        <v>48691.280000000006</v>
      </c>
      <c r="KQ86" s="12">
        <f t="shared" ref="KQ86" si="1735">SUM(KQ87:KQ97)</f>
        <v>55899.999999999993</v>
      </c>
      <c r="KR86" s="12">
        <f t="shared" ref="KR86:KS86" si="1736">SUM(KR87:KR97)</f>
        <v>144456.00000000003</v>
      </c>
      <c r="KS86" s="12">
        <f t="shared" si="1736"/>
        <v>325100.18</v>
      </c>
      <c r="KT86" s="12">
        <f t="shared" ref="KT86:KU86" si="1737">SUM(KT87:KT97)</f>
        <v>229999</v>
      </c>
      <c r="KU86" s="12">
        <f t="shared" si="1737"/>
        <v>263848.53000000003</v>
      </c>
      <c r="KV86" s="12">
        <f t="shared" ref="KV86:KW86" si="1738">SUM(KV87:KV97)</f>
        <v>211606.69999999998</v>
      </c>
      <c r="KW86" s="12">
        <f t="shared" si="1738"/>
        <v>292320</v>
      </c>
      <c r="KX86" s="12">
        <f t="shared" ref="KX86:LB86" si="1739">SUM(KX87:KX97)</f>
        <v>292320</v>
      </c>
      <c r="KY86" s="12">
        <f t="shared" si="1739"/>
        <v>248725.81</v>
      </c>
      <c r="KZ86" s="12">
        <f t="shared" si="1739"/>
        <v>219500</v>
      </c>
      <c r="LA86" s="12">
        <f t="shared" si="1739"/>
        <v>0</v>
      </c>
      <c r="LB86" s="12">
        <f t="shared" si="1739"/>
        <v>0</v>
      </c>
    </row>
    <row r="87" spans="1:314" x14ac:dyDescent="0.25">
      <c r="A87" s="5">
        <v>4502</v>
      </c>
      <c r="B87" s="9" t="s">
        <v>47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64">
        <v>0</v>
      </c>
      <c r="AL87" s="70">
        <v>0</v>
      </c>
      <c r="AM87" s="71">
        <v>0</v>
      </c>
      <c r="AN87" s="71"/>
      <c r="AO87" s="71"/>
      <c r="AP87" s="71">
        <v>0</v>
      </c>
      <c r="AQ87" s="71">
        <v>0</v>
      </c>
      <c r="AR87" s="71">
        <v>0</v>
      </c>
      <c r="AS87" s="71">
        <v>0</v>
      </c>
      <c r="AT87" s="71">
        <v>0</v>
      </c>
      <c r="AU87" s="71">
        <v>0</v>
      </c>
      <c r="AV87" s="71">
        <v>0</v>
      </c>
      <c r="AW87" s="71">
        <v>0</v>
      </c>
      <c r="AX87" s="71">
        <v>0</v>
      </c>
      <c r="AY87" s="71">
        <v>0</v>
      </c>
      <c r="AZ87" s="71">
        <v>0</v>
      </c>
      <c r="BA87" s="71">
        <v>0</v>
      </c>
      <c r="BB87" s="71">
        <v>0</v>
      </c>
      <c r="BC87" s="71">
        <v>0</v>
      </c>
      <c r="BD87" s="71">
        <v>0</v>
      </c>
      <c r="BE87" s="71">
        <v>0</v>
      </c>
      <c r="BF87" s="71">
        <v>0</v>
      </c>
      <c r="BG87" s="71">
        <v>0</v>
      </c>
      <c r="BH87" s="71">
        <v>0</v>
      </c>
      <c r="BI87" s="71">
        <v>0</v>
      </c>
      <c r="BJ87" s="71">
        <v>0</v>
      </c>
      <c r="BK87" s="71">
        <v>0</v>
      </c>
      <c r="BL87" s="71">
        <v>0</v>
      </c>
      <c r="BM87" s="71">
        <v>0</v>
      </c>
      <c r="BN87" s="71">
        <v>0</v>
      </c>
      <c r="BO87" s="71">
        <v>0</v>
      </c>
      <c r="BP87" s="71">
        <v>0</v>
      </c>
      <c r="BQ87" s="71">
        <v>0</v>
      </c>
      <c r="BR87" s="71">
        <v>0</v>
      </c>
      <c r="BS87" s="71">
        <v>0</v>
      </c>
      <c r="BT87" s="71">
        <v>0</v>
      </c>
      <c r="BU87" s="71">
        <v>0</v>
      </c>
      <c r="BV87" s="71">
        <v>0</v>
      </c>
      <c r="BW87" s="71">
        <v>0</v>
      </c>
      <c r="BX87" s="71">
        <v>0</v>
      </c>
      <c r="BY87" s="70">
        <v>0</v>
      </c>
      <c r="BZ87" s="71">
        <v>0</v>
      </c>
      <c r="CA87" s="71"/>
      <c r="CB87" s="71"/>
      <c r="CC87" s="71">
        <v>0</v>
      </c>
      <c r="CD87" s="71">
        <v>0</v>
      </c>
      <c r="CE87" s="71">
        <v>0</v>
      </c>
      <c r="CF87" s="71">
        <v>0</v>
      </c>
      <c r="CG87" s="71">
        <v>0</v>
      </c>
      <c r="CH87" s="71">
        <v>0</v>
      </c>
      <c r="CI87" s="71">
        <v>0</v>
      </c>
      <c r="CJ87" s="71">
        <v>0</v>
      </c>
      <c r="CK87" s="71">
        <v>0</v>
      </c>
      <c r="CL87" s="71">
        <v>0</v>
      </c>
      <c r="CM87" s="71">
        <v>0</v>
      </c>
      <c r="CN87" s="71">
        <v>0</v>
      </c>
      <c r="CO87" s="71">
        <v>0</v>
      </c>
      <c r="CP87" s="71">
        <v>0</v>
      </c>
      <c r="CQ87" s="71">
        <v>0</v>
      </c>
      <c r="CR87" s="71">
        <v>0</v>
      </c>
      <c r="CS87" s="71">
        <v>0</v>
      </c>
      <c r="CT87" s="71">
        <v>0</v>
      </c>
      <c r="CU87" s="71">
        <v>0</v>
      </c>
      <c r="CV87" s="71">
        <v>0</v>
      </c>
      <c r="CW87" s="71">
        <v>0</v>
      </c>
      <c r="CX87" s="71">
        <v>0</v>
      </c>
      <c r="CY87" s="71">
        <v>0</v>
      </c>
      <c r="CZ87" s="71">
        <v>0</v>
      </c>
      <c r="DA87" s="71">
        <v>0</v>
      </c>
      <c r="DB87" s="71">
        <v>0</v>
      </c>
      <c r="DC87" s="71">
        <v>0</v>
      </c>
      <c r="DD87" s="71">
        <v>0</v>
      </c>
      <c r="DE87" s="71">
        <v>0</v>
      </c>
      <c r="DF87" s="71">
        <v>0</v>
      </c>
      <c r="DG87" s="71">
        <v>0</v>
      </c>
      <c r="DH87" s="71">
        <v>0</v>
      </c>
      <c r="DI87" s="71">
        <v>0</v>
      </c>
      <c r="DJ87" s="71">
        <v>0</v>
      </c>
      <c r="DK87" s="71">
        <v>0</v>
      </c>
      <c r="DL87" s="70">
        <v>0</v>
      </c>
      <c r="DM87" s="71">
        <v>0</v>
      </c>
      <c r="DN87" s="71"/>
      <c r="DO87" s="71"/>
      <c r="DP87" s="71">
        <v>0</v>
      </c>
      <c r="DQ87" s="71">
        <v>0</v>
      </c>
      <c r="DR87" s="71">
        <v>0</v>
      </c>
      <c r="DS87" s="71">
        <v>0</v>
      </c>
      <c r="DT87" s="71">
        <v>0</v>
      </c>
      <c r="DU87" s="71">
        <v>0</v>
      </c>
      <c r="DV87" s="71">
        <v>0</v>
      </c>
      <c r="DW87" s="71">
        <v>0</v>
      </c>
      <c r="DX87" s="71">
        <v>0</v>
      </c>
      <c r="DY87" s="71">
        <v>0</v>
      </c>
      <c r="DZ87" s="71">
        <v>0</v>
      </c>
      <c r="EA87" s="71">
        <v>0</v>
      </c>
      <c r="EB87" s="71">
        <v>0</v>
      </c>
      <c r="EC87" s="71">
        <v>0</v>
      </c>
      <c r="ED87" s="71">
        <v>0</v>
      </c>
      <c r="EE87" s="71">
        <v>0</v>
      </c>
      <c r="EF87" s="71">
        <v>0</v>
      </c>
      <c r="EG87" s="71">
        <v>0</v>
      </c>
      <c r="EH87" s="71">
        <v>0</v>
      </c>
      <c r="EI87" s="71">
        <v>0</v>
      </c>
      <c r="EJ87" s="71">
        <v>0</v>
      </c>
      <c r="EK87" s="71">
        <v>0</v>
      </c>
      <c r="EL87" s="71">
        <v>0</v>
      </c>
      <c r="EM87" s="71">
        <v>0</v>
      </c>
      <c r="EN87" s="71">
        <v>0</v>
      </c>
      <c r="EO87" s="71">
        <v>0</v>
      </c>
      <c r="EP87" s="71">
        <v>0</v>
      </c>
      <c r="EQ87" s="71">
        <v>0</v>
      </c>
      <c r="ER87" s="71">
        <v>0</v>
      </c>
      <c r="ES87" s="71">
        <v>0</v>
      </c>
      <c r="ET87" s="71">
        <v>0</v>
      </c>
      <c r="EU87" s="71">
        <v>0</v>
      </c>
      <c r="EV87" s="71">
        <v>0</v>
      </c>
      <c r="EW87" s="71">
        <v>0</v>
      </c>
      <c r="EX87" s="71">
        <v>0</v>
      </c>
      <c r="EY87" s="70">
        <v>0</v>
      </c>
      <c r="EZ87" s="71">
        <v>0</v>
      </c>
      <c r="FA87" s="71"/>
      <c r="FB87" s="71"/>
      <c r="FC87" s="71">
        <v>120000</v>
      </c>
      <c r="FD87" s="71">
        <v>120000</v>
      </c>
      <c r="FE87" s="71">
        <v>49140.84</v>
      </c>
      <c r="FF87" s="71">
        <v>51150</v>
      </c>
      <c r="FG87" s="71">
        <v>46142.65</v>
      </c>
      <c r="FH87" s="71">
        <v>46142.65</v>
      </c>
      <c r="FI87" s="71">
        <v>55000</v>
      </c>
      <c r="FJ87" s="71">
        <v>66000</v>
      </c>
      <c r="FK87" s="71">
        <v>68582.19</v>
      </c>
      <c r="FL87" s="71">
        <v>35000</v>
      </c>
      <c r="FM87" s="71">
        <v>35000</v>
      </c>
      <c r="FN87" s="71">
        <v>23703.119999999999</v>
      </c>
      <c r="FO87" s="71">
        <v>5000</v>
      </c>
      <c r="FP87" s="71">
        <v>5000</v>
      </c>
      <c r="FQ87" s="71">
        <v>0</v>
      </c>
      <c r="FR87" s="71">
        <v>4500</v>
      </c>
      <c r="FS87" s="71">
        <v>0</v>
      </c>
      <c r="FT87" s="71">
        <v>0</v>
      </c>
      <c r="FU87" s="71">
        <v>0</v>
      </c>
      <c r="FV87" s="71">
        <v>0</v>
      </c>
      <c r="FW87" s="71">
        <v>0</v>
      </c>
      <c r="FX87" s="71">
        <v>2000</v>
      </c>
      <c r="FY87" s="71">
        <v>2000</v>
      </c>
      <c r="FZ87" s="71">
        <v>0</v>
      </c>
      <c r="GA87" s="71">
        <v>0</v>
      </c>
      <c r="GB87" s="71">
        <v>0</v>
      </c>
      <c r="GC87" s="71">
        <v>0</v>
      </c>
      <c r="GD87" s="71">
        <v>0</v>
      </c>
      <c r="GE87" s="71">
        <v>15000</v>
      </c>
      <c r="GF87" s="71">
        <v>20506.48</v>
      </c>
      <c r="GG87" s="71">
        <v>21312</v>
      </c>
      <c r="GH87" s="71">
        <v>21312</v>
      </c>
      <c r="GI87" s="71">
        <v>14220.67</v>
      </c>
      <c r="GJ87" s="71">
        <v>25500</v>
      </c>
      <c r="GK87" s="71">
        <v>25500</v>
      </c>
      <c r="GL87" s="70">
        <v>13983</v>
      </c>
      <c r="GM87" s="71">
        <v>25000</v>
      </c>
      <c r="GN87" s="71"/>
      <c r="GO87" s="71"/>
      <c r="GP87" s="71">
        <v>0</v>
      </c>
      <c r="GQ87" s="71">
        <v>0</v>
      </c>
      <c r="GR87" s="71">
        <v>0</v>
      </c>
      <c r="GS87" s="71">
        <v>0</v>
      </c>
      <c r="GT87" s="71">
        <v>0</v>
      </c>
      <c r="GU87" s="71">
        <v>0</v>
      </c>
      <c r="GV87" s="71">
        <v>0</v>
      </c>
      <c r="GW87" s="71">
        <v>0</v>
      </c>
      <c r="GX87" s="71">
        <v>0</v>
      </c>
      <c r="GY87" s="71">
        <v>0</v>
      </c>
      <c r="GZ87" s="71">
        <v>0</v>
      </c>
      <c r="HA87" s="71">
        <v>0</v>
      </c>
      <c r="HB87" s="71">
        <v>0</v>
      </c>
      <c r="HC87" s="71">
        <v>0</v>
      </c>
      <c r="HD87" s="71">
        <v>0</v>
      </c>
      <c r="HE87" s="71">
        <v>0</v>
      </c>
      <c r="HF87" s="71">
        <v>0</v>
      </c>
      <c r="HG87" s="71">
        <v>0</v>
      </c>
      <c r="HH87" s="71">
        <v>0</v>
      </c>
      <c r="HI87" s="71">
        <v>0</v>
      </c>
      <c r="HJ87" s="71">
        <v>0</v>
      </c>
      <c r="HK87" s="71">
        <v>0</v>
      </c>
      <c r="HL87" s="71">
        <v>0</v>
      </c>
      <c r="HM87" s="71">
        <v>0</v>
      </c>
      <c r="HN87" s="71">
        <v>0</v>
      </c>
      <c r="HO87" s="71">
        <v>0</v>
      </c>
      <c r="HP87" s="71">
        <v>0</v>
      </c>
      <c r="HQ87" s="71">
        <v>0</v>
      </c>
      <c r="HR87" s="71">
        <v>0</v>
      </c>
      <c r="HS87" s="71">
        <v>0</v>
      </c>
      <c r="HT87" s="71">
        <v>0</v>
      </c>
      <c r="HU87" s="71">
        <v>0</v>
      </c>
      <c r="HV87" s="71">
        <v>0</v>
      </c>
      <c r="HW87" s="71">
        <v>0</v>
      </c>
      <c r="HX87" s="71">
        <v>0</v>
      </c>
      <c r="HY87" s="70">
        <v>0</v>
      </c>
      <c r="HZ87" s="71">
        <v>0</v>
      </c>
      <c r="IA87" s="71"/>
      <c r="IB87" s="71"/>
      <c r="IC87" s="71">
        <v>0</v>
      </c>
      <c r="ID87" s="71">
        <v>0</v>
      </c>
      <c r="IE87" s="71">
        <v>0</v>
      </c>
      <c r="IF87" s="71">
        <v>0</v>
      </c>
      <c r="IG87" s="71">
        <v>0</v>
      </c>
      <c r="IH87" s="71">
        <v>0</v>
      </c>
      <c r="II87" s="71">
        <v>0</v>
      </c>
      <c r="IJ87" s="71">
        <v>0</v>
      </c>
      <c r="IK87" s="71">
        <v>0</v>
      </c>
      <c r="IL87" s="71">
        <v>0</v>
      </c>
      <c r="IM87" s="71">
        <v>0</v>
      </c>
      <c r="IN87" s="71">
        <v>0</v>
      </c>
      <c r="IO87" s="71">
        <v>0</v>
      </c>
      <c r="IP87" s="71">
        <v>0</v>
      </c>
      <c r="IQ87" s="71">
        <v>0</v>
      </c>
      <c r="IR87" s="71">
        <v>0</v>
      </c>
      <c r="IS87" s="71">
        <v>0</v>
      </c>
      <c r="IT87" s="71">
        <v>0</v>
      </c>
      <c r="IU87" s="71">
        <v>4500</v>
      </c>
      <c r="IV87" s="71">
        <v>1000</v>
      </c>
      <c r="IW87" s="71">
        <v>0</v>
      </c>
      <c r="IX87" s="71">
        <v>0</v>
      </c>
      <c r="IY87" s="71">
        <v>0</v>
      </c>
      <c r="IZ87" s="71">
        <v>0</v>
      </c>
      <c r="JA87" s="71">
        <v>0</v>
      </c>
      <c r="JB87" s="71">
        <v>0</v>
      </c>
      <c r="JC87" s="71">
        <v>0</v>
      </c>
      <c r="JD87" s="71">
        <v>0</v>
      </c>
      <c r="JE87" s="71">
        <v>0</v>
      </c>
      <c r="JF87" s="71">
        <v>0</v>
      </c>
      <c r="JG87" s="71">
        <v>0</v>
      </c>
      <c r="JH87" s="71">
        <v>0</v>
      </c>
      <c r="JI87" s="71">
        <v>0</v>
      </c>
      <c r="JJ87" s="71">
        <v>0</v>
      </c>
      <c r="JK87" s="71">
        <v>0</v>
      </c>
      <c r="JL87" s="70">
        <v>0</v>
      </c>
      <c r="JM87" s="66">
        <v>0</v>
      </c>
      <c r="JN87" s="13"/>
      <c r="JO87" s="13"/>
      <c r="JP87" s="13">
        <f t="shared" ref="JP87:JP97" si="1740">C87+CC87+AP87+DP87+FC87+GP87+IC87</f>
        <v>120000</v>
      </c>
      <c r="JQ87" s="13">
        <f t="shared" ref="JQ87:JQ97" si="1741">D87+CD87+AQ87+DQ87+FD87+GQ87+ID87</f>
        <v>120000</v>
      </c>
      <c r="JR87" s="13">
        <f t="shared" ref="JR87:JR97" si="1742">E87+CE87+AR87+DR87+FE87+GR87+IE87</f>
        <v>49140.84</v>
      </c>
      <c r="JS87" s="13">
        <f t="shared" ref="JS87:JS97" si="1743">F87+CF87+AS87+DS87+FF87+GS87+IF87</f>
        <v>51150</v>
      </c>
      <c r="JT87" s="13">
        <f t="shared" ref="JT87:JT97" si="1744">G87+CG87+AT87+DT87+FG87+GT87+IG87</f>
        <v>46142.65</v>
      </c>
      <c r="JU87" s="13">
        <f t="shared" ref="JU87:JU97" si="1745">H87+CH87+AU87+DU87+FH87+GU87+IH87</f>
        <v>46142.65</v>
      </c>
      <c r="JV87" s="13">
        <f t="shared" ref="JV87:JV97" si="1746">I87+CI87+AV87+DV87+FI87+GV87+II87</f>
        <v>55000</v>
      </c>
      <c r="JW87" s="13">
        <f t="shared" ref="JW87:JW97" si="1747">J87+CJ87+AW87+DW87+FJ87+GW87+IJ87</f>
        <v>66000</v>
      </c>
      <c r="JX87" s="13">
        <f t="shared" ref="JX87:JX97" si="1748">K87+CK87+AX87+DX87+FK87+GX87+IK87</f>
        <v>68582.19</v>
      </c>
      <c r="JY87" s="13">
        <f t="shared" ref="JY87:JY97" si="1749">L87+CL87+AY87+DY87+FL87+GY87+IL87</f>
        <v>35000</v>
      </c>
      <c r="JZ87" s="13">
        <f t="shared" ref="JZ87:JZ97" si="1750">M87+CM87+AZ87+DZ87+FM87+GZ87+IM87</f>
        <v>35000</v>
      </c>
      <c r="KA87" s="13">
        <f t="shared" ref="KA87:KA97" si="1751">N87+CN87+BA87+EA87+FN87+HA87+IN87</f>
        <v>23703.119999999999</v>
      </c>
      <c r="KB87" s="13">
        <f t="shared" ref="KB87:KB97" si="1752">O87+CO87+BB87+EB87+FO87+HB87+IO87</f>
        <v>5000</v>
      </c>
      <c r="KC87" s="13">
        <f t="shared" ref="KC87:KC97" si="1753">P87+CP87+BC87+EC87+FP87+HC87+IP87</f>
        <v>5000</v>
      </c>
      <c r="KD87" s="13">
        <f t="shared" ref="KD87:KD97" si="1754">Q87+CQ87+BD87+ED87+FQ87+HD87+IQ87</f>
        <v>0</v>
      </c>
      <c r="KE87" s="13">
        <f t="shared" ref="KE87:KE97" si="1755">R87+CR87+BE87+EE87+FR87+HE87+IR87</f>
        <v>4500</v>
      </c>
      <c r="KF87" s="13">
        <f t="shared" ref="KF87:KF97" si="1756">S87+CS87+BF87+EF87+FS87+HF87+IS87</f>
        <v>0</v>
      </c>
      <c r="KG87" s="13">
        <f t="shared" ref="KG87:KG97" si="1757">T87+CT87+BG87+EG87+FT87+HG87+IT87</f>
        <v>0</v>
      </c>
      <c r="KH87" s="13">
        <f t="shared" ref="KH87:KH97" si="1758">U87+CU87+BH87+EH87+FU87+HH87+IU87</f>
        <v>4500</v>
      </c>
      <c r="KI87" s="13">
        <f t="shared" ref="KI87:KI97" si="1759">V87+CV87+BI87+EI87+FV87+HI87+IV87</f>
        <v>1000</v>
      </c>
      <c r="KJ87" s="13">
        <f t="shared" ref="KJ87:KJ97" si="1760">W87+CW87+BJ87+EJ87+FW87+HJ87+IW87</f>
        <v>0</v>
      </c>
      <c r="KK87" s="13">
        <f t="shared" ref="KK87:KK97" si="1761">X87+CX87+BK87+EK87+FX87+HK87+IX87</f>
        <v>2000</v>
      </c>
      <c r="KL87" s="13">
        <f t="shared" ref="KL87:KL97" si="1762">Y87+CY87+BL87+EL87+FY87+HL87+IY87</f>
        <v>2000</v>
      </c>
      <c r="KM87" s="13">
        <f t="shared" ref="KM87:KM97" si="1763">Z87+BM87+CZ87+EM87+FZ87+HM87+IZ87</f>
        <v>0</v>
      </c>
      <c r="KN87" s="13">
        <f t="shared" ref="KN87:KN97" si="1764">AA87+BN87+DA87+EN87+GA87+HN87+JA87</f>
        <v>0</v>
      </c>
      <c r="KO87" s="13">
        <f t="shared" ref="KO87:KO97" si="1765">AB87+BO87+DB87+EO87+GB87+HO87+JB87</f>
        <v>0</v>
      </c>
      <c r="KP87" s="13">
        <f t="shared" ref="KP87:KP97" si="1766">AC87+BP87+DC87+EP87+GC87+HP87+JC87</f>
        <v>0</v>
      </c>
      <c r="KQ87" s="13">
        <f t="shared" ref="KQ87:KQ97" si="1767">AD87+BQ87+DD87+EQ87+GD87+HQ87+JD87</f>
        <v>0</v>
      </c>
      <c r="KR87" s="13">
        <f t="shared" ref="KR87:KR97" si="1768">AE87+BR87+DE87+ER87+GE87+HR87+JE87</f>
        <v>15000</v>
      </c>
      <c r="KS87" s="13">
        <f t="shared" ref="KS87:KS97" si="1769">AF87+BS87+DF87+ES87+GF87+HS87+JF87</f>
        <v>20506.48</v>
      </c>
      <c r="KT87" s="13">
        <f t="shared" ref="KT87:KT97" si="1770">AG87+BT87+DG87+ET87+GG87+HT87+JG87</f>
        <v>21312</v>
      </c>
      <c r="KU87" s="13">
        <f t="shared" ref="KU87:KU97" si="1771">AH87+BU87+DH87+EU87+GH87+HU87+JH87</f>
        <v>21312</v>
      </c>
      <c r="KV87" s="13">
        <f t="shared" ref="KV87:KV97" si="1772">AI87+BV87+DI87+EV87+GI87+HV87+JI87</f>
        <v>14220.67</v>
      </c>
      <c r="KW87" s="13">
        <f t="shared" ref="KW87:KW97" si="1773">AJ87+BW87+DJ87+EW87+GJ87+HW87+JJ87</f>
        <v>25500</v>
      </c>
      <c r="KX87" s="13">
        <f t="shared" ref="KX87:KX97" si="1774">AK87+BX87+DK87+EX87+GK87+HX87+JK87</f>
        <v>25500</v>
      </c>
      <c r="KY87" s="13">
        <f t="shared" ref="KY87:KY97" si="1775">AL87+BY87+DL87+EY87+GL87+HY87+JL87</f>
        <v>13983</v>
      </c>
      <c r="KZ87" s="13">
        <f t="shared" ref="KZ87:KZ97" si="1776">AM87+BZ87+DM87+EZ87+GM87+HZ87+JM87</f>
        <v>25000</v>
      </c>
      <c r="LA87" s="13">
        <f t="shared" ref="LA87:LA97" si="1777">AN87+CA87+DN87+FA87+GN87+IA87+JN87</f>
        <v>0</v>
      </c>
      <c r="LB87" s="13">
        <f t="shared" ref="LB87:LB97" si="1778">AO87+CB87+DO87+FB87+GO87+IB87+JO87</f>
        <v>0</v>
      </c>
    </row>
    <row r="88" spans="1:314" x14ac:dyDescent="0.25">
      <c r="A88" s="5">
        <v>4503</v>
      </c>
      <c r="B88" s="9" t="s">
        <v>48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10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64">
        <v>0</v>
      </c>
      <c r="AL88" s="70">
        <v>0</v>
      </c>
      <c r="AM88" s="71">
        <v>0</v>
      </c>
      <c r="AN88" s="71"/>
      <c r="AO88" s="71"/>
      <c r="AP88" s="71">
        <v>0</v>
      </c>
      <c r="AQ88" s="71">
        <v>0</v>
      </c>
      <c r="AR88" s="71">
        <v>0</v>
      </c>
      <c r="AS88" s="71">
        <v>0</v>
      </c>
      <c r="AT88" s="71">
        <v>0</v>
      </c>
      <c r="AU88" s="71">
        <v>0</v>
      </c>
      <c r="AV88" s="71">
        <v>0</v>
      </c>
      <c r="AW88" s="71">
        <v>0</v>
      </c>
      <c r="AX88" s="71">
        <v>0</v>
      </c>
      <c r="AY88" s="71">
        <v>0</v>
      </c>
      <c r="AZ88" s="71">
        <v>0</v>
      </c>
      <c r="BA88" s="71">
        <v>0</v>
      </c>
      <c r="BB88" s="71">
        <v>0</v>
      </c>
      <c r="BC88" s="71">
        <v>0</v>
      </c>
      <c r="BD88" s="71">
        <v>0</v>
      </c>
      <c r="BE88" s="71">
        <v>0</v>
      </c>
      <c r="BF88" s="71">
        <v>0</v>
      </c>
      <c r="BG88" s="71">
        <v>0</v>
      </c>
      <c r="BH88" s="71">
        <v>0</v>
      </c>
      <c r="BI88" s="71">
        <v>0</v>
      </c>
      <c r="BJ88" s="71">
        <v>0</v>
      </c>
      <c r="BK88" s="71">
        <v>0</v>
      </c>
      <c r="BL88" s="71">
        <v>0</v>
      </c>
      <c r="BM88" s="71">
        <v>0</v>
      </c>
      <c r="BN88" s="71">
        <v>0</v>
      </c>
      <c r="BO88" s="71">
        <v>0</v>
      </c>
      <c r="BP88" s="71">
        <v>0</v>
      </c>
      <c r="BQ88" s="71">
        <v>0</v>
      </c>
      <c r="BR88" s="71">
        <v>0</v>
      </c>
      <c r="BS88" s="71">
        <v>0</v>
      </c>
      <c r="BT88" s="71">
        <v>0</v>
      </c>
      <c r="BU88" s="71">
        <v>0</v>
      </c>
      <c r="BV88" s="71">
        <v>0</v>
      </c>
      <c r="BW88" s="71">
        <v>0</v>
      </c>
      <c r="BX88" s="71">
        <v>0</v>
      </c>
      <c r="BY88" s="70">
        <v>0</v>
      </c>
      <c r="BZ88" s="71">
        <v>0</v>
      </c>
      <c r="CA88" s="71"/>
      <c r="CB88" s="71"/>
      <c r="CC88" s="71">
        <v>0</v>
      </c>
      <c r="CD88" s="71">
        <v>0</v>
      </c>
      <c r="CE88" s="71">
        <v>0</v>
      </c>
      <c r="CF88" s="71">
        <v>0</v>
      </c>
      <c r="CG88" s="71">
        <v>0</v>
      </c>
      <c r="CH88" s="71">
        <v>0</v>
      </c>
      <c r="CI88" s="71">
        <v>0</v>
      </c>
      <c r="CJ88" s="71">
        <v>0</v>
      </c>
      <c r="CK88" s="71">
        <v>0</v>
      </c>
      <c r="CL88" s="71">
        <v>0</v>
      </c>
      <c r="CM88" s="71">
        <v>0</v>
      </c>
      <c r="CN88" s="71">
        <v>0</v>
      </c>
      <c r="CO88" s="71">
        <v>0</v>
      </c>
      <c r="CP88" s="71">
        <v>0</v>
      </c>
      <c r="CQ88" s="71">
        <v>0</v>
      </c>
      <c r="CR88" s="71">
        <v>0</v>
      </c>
      <c r="CS88" s="71">
        <v>0</v>
      </c>
      <c r="CT88" s="71">
        <v>0</v>
      </c>
      <c r="CU88" s="71">
        <v>0</v>
      </c>
      <c r="CV88" s="71">
        <v>0</v>
      </c>
      <c r="CW88" s="71">
        <v>0</v>
      </c>
      <c r="CX88" s="71">
        <v>0</v>
      </c>
      <c r="CY88" s="71">
        <v>0</v>
      </c>
      <c r="CZ88" s="71">
        <v>0</v>
      </c>
      <c r="DA88" s="71">
        <v>0</v>
      </c>
      <c r="DB88" s="71">
        <v>0</v>
      </c>
      <c r="DC88" s="71">
        <v>0</v>
      </c>
      <c r="DD88" s="71">
        <v>0</v>
      </c>
      <c r="DE88" s="71">
        <v>0</v>
      </c>
      <c r="DF88" s="71">
        <v>0</v>
      </c>
      <c r="DG88" s="71">
        <v>0</v>
      </c>
      <c r="DH88" s="71">
        <v>0</v>
      </c>
      <c r="DI88" s="71">
        <v>0</v>
      </c>
      <c r="DJ88" s="71">
        <v>0</v>
      </c>
      <c r="DK88" s="71">
        <v>0</v>
      </c>
      <c r="DL88" s="70">
        <v>0</v>
      </c>
      <c r="DM88" s="71">
        <v>0</v>
      </c>
      <c r="DN88" s="71"/>
      <c r="DO88" s="71"/>
      <c r="DP88" s="71">
        <v>0</v>
      </c>
      <c r="DQ88" s="71">
        <v>0</v>
      </c>
      <c r="DR88" s="71">
        <v>0</v>
      </c>
      <c r="DS88" s="71">
        <v>0</v>
      </c>
      <c r="DT88" s="71">
        <v>0</v>
      </c>
      <c r="DU88" s="71">
        <v>0</v>
      </c>
      <c r="DV88" s="71">
        <v>0</v>
      </c>
      <c r="DW88" s="71">
        <v>0</v>
      </c>
      <c r="DX88" s="71">
        <v>0</v>
      </c>
      <c r="DY88" s="71">
        <v>0</v>
      </c>
      <c r="DZ88" s="71">
        <v>0</v>
      </c>
      <c r="EA88" s="71">
        <v>0</v>
      </c>
      <c r="EB88" s="71">
        <v>0</v>
      </c>
      <c r="EC88" s="71">
        <v>0</v>
      </c>
      <c r="ED88" s="71">
        <v>0</v>
      </c>
      <c r="EE88" s="71">
        <v>0</v>
      </c>
      <c r="EF88" s="71">
        <v>0</v>
      </c>
      <c r="EG88" s="71">
        <v>0</v>
      </c>
      <c r="EH88" s="71">
        <v>0</v>
      </c>
      <c r="EI88" s="71">
        <v>0</v>
      </c>
      <c r="EJ88" s="71">
        <v>0</v>
      </c>
      <c r="EK88" s="71">
        <v>0</v>
      </c>
      <c r="EL88" s="71">
        <v>0</v>
      </c>
      <c r="EM88" s="71">
        <v>0</v>
      </c>
      <c r="EN88" s="71">
        <v>0</v>
      </c>
      <c r="EO88" s="71">
        <v>0</v>
      </c>
      <c r="EP88" s="71">
        <v>0</v>
      </c>
      <c r="EQ88" s="71">
        <v>0</v>
      </c>
      <c r="ER88" s="71">
        <v>0</v>
      </c>
      <c r="ES88" s="71">
        <v>0</v>
      </c>
      <c r="ET88" s="71">
        <v>0</v>
      </c>
      <c r="EU88" s="71">
        <v>0</v>
      </c>
      <c r="EV88" s="71">
        <v>0</v>
      </c>
      <c r="EW88" s="71">
        <v>0</v>
      </c>
      <c r="EX88" s="71">
        <v>0</v>
      </c>
      <c r="EY88" s="70">
        <v>0</v>
      </c>
      <c r="EZ88" s="71">
        <v>0</v>
      </c>
      <c r="FA88" s="71"/>
      <c r="FB88" s="71"/>
      <c r="FC88" s="71">
        <v>52000</v>
      </c>
      <c r="FD88" s="71">
        <v>52000</v>
      </c>
      <c r="FE88" s="71">
        <v>29007.7</v>
      </c>
      <c r="FF88" s="71">
        <v>39250</v>
      </c>
      <c r="FG88" s="71">
        <v>14080.58</v>
      </c>
      <c r="FH88" s="71">
        <v>15028.28</v>
      </c>
      <c r="FI88" s="71">
        <v>55000</v>
      </c>
      <c r="FJ88" s="71">
        <v>32000</v>
      </c>
      <c r="FK88" s="71">
        <v>27377.81</v>
      </c>
      <c r="FL88" s="71">
        <v>20000</v>
      </c>
      <c r="FM88" s="71">
        <v>20000</v>
      </c>
      <c r="FN88" s="71">
        <v>2698.8</v>
      </c>
      <c r="FO88" s="71">
        <v>5000</v>
      </c>
      <c r="FP88" s="71">
        <v>5000</v>
      </c>
      <c r="FQ88" s="71">
        <v>0</v>
      </c>
      <c r="FR88" s="71">
        <v>4500</v>
      </c>
      <c r="FS88" s="71">
        <v>0</v>
      </c>
      <c r="FT88" s="71">
        <v>0</v>
      </c>
      <c r="FU88" s="71">
        <v>0</v>
      </c>
      <c r="FV88" s="71">
        <v>0</v>
      </c>
      <c r="FW88" s="71">
        <v>0</v>
      </c>
      <c r="FX88" s="71">
        <v>1000</v>
      </c>
      <c r="FY88" s="71">
        <v>1000</v>
      </c>
      <c r="FZ88" s="71">
        <v>0</v>
      </c>
      <c r="GA88" s="71">
        <v>0</v>
      </c>
      <c r="GB88" s="71">
        <v>0</v>
      </c>
      <c r="GC88" s="71">
        <v>0</v>
      </c>
      <c r="GD88" s="71">
        <v>0</v>
      </c>
      <c r="GE88" s="71">
        <v>35000</v>
      </c>
      <c r="GF88" s="71">
        <v>79015.37</v>
      </c>
      <c r="GG88" s="71">
        <v>62640</v>
      </c>
      <c r="GH88" s="71">
        <v>62640</v>
      </c>
      <c r="GI88" s="71">
        <v>49700.56</v>
      </c>
      <c r="GJ88" s="71">
        <v>75000</v>
      </c>
      <c r="GK88" s="71">
        <v>75000</v>
      </c>
      <c r="GL88" s="70">
        <v>54957.4</v>
      </c>
      <c r="GM88" s="71">
        <v>75000</v>
      </c>
      <c r="GN88" s="71"/>
      <c r="GO88" s="71"/>
      <c r="GP88" s="71">
        <v>0</v>
      </c>
      <c r="GQ88" s="71">
        <v>0</v>
      </c>
      <c r="GR88" s="71">
        <v>0</v>
      </c>
      <c r="GS88" s="71">
        <v>0</v>
      </c>
      <c r="GT88" s="71">
        <v>0</v>
      </c>
      <c r="GU88" s="71">
        <v>0</v>
      </c>
      <c r="GV88" s="71">
        <v>0</v>
      </c>
      <c r="GW88" s="71">
        <v>0</v>
      </c>
      <c r="GX88" s="71">
        <v>0</v>
      </c>
      <c r="GY88" s="71">
        <v>0</v>
      </c>
      <c r="GZ88" s="71">
        <v>0</v>
      </c>
      <c r="HA88" s="71">
        <v>0</v>
      </c>
      <c r="HB88" s="71">
        <v>0</v>
      </c>
      <c r="HC88" s="71">
        <v>0</v>
      </c>
      <c r="HD88" s="71">
        <v>0</v>
      </c>
      <c r="HE88" s="71">
        <v>0</v>
      </c>
      <c r="HF88" s="71">
        <v>0</v>
      </c>
      <c r="HG88" s="71">
        <v>0</v>
      </c>
      <c r="HH88" s="71">
        <v>0</v>
      </c>
      <c r="HI88" s="71">
        <v>0</v>
      </c>
      <c r="HJ88" s="71">
        <v>0</v>
      </c>
      <c r="HK88" s="71">
        <v>0</v>
      </c>
      <c r="HL88" s="71">
        <v>0</v>
      </c>
      <c r="HM88" s="71">
        <v>0</v>
      </c>
      <c r="HN88" s="71">
        <v>0</v>
      </c>
      <c r="HO88" s="71">
        <v>0</v>
      </c>
      <c r="HP88" s="71">
        <v>0</v>
      </c>
      <c r="HQ88" s="71">
        <v>0</v>
      </c>
      <c r="HR88" s="71">
        <v>0</v>
      </c>
      <c r="HS88" s="71">
        <v>0</v>
      </c>
      <c r="HT88" s="71">
        <v>0</v>
      </c>
      <c r="HU88" s="71">
        <v>0</v>
      </c>
      <c r="HV88" s="71">
        <v>0</v>
      </c>
      <c r="HW88" s="71">
        <v>0</v>
      </c>
      <c r="HX88" s="71">
        <v>0</v>
      </c>
      <c r="HY88" s="70">
        <v>0</v>
      </c>
      <c r="HZ88" s="71">
        <v>0</v>
      </c>
      <c r="IA88" s="71"/>
      <c r="IB88" s="71"/>
      <c r="IC88" s="71">
        <v>0</v>
      </c>
      <c r="ID88" s="71">
        <v>0</v>
      </c>
      <c r="IE88" s="71">
        <v>0</v>
      </c>
      <c r="IF88" s="71">
        <v>0</v>
      </c>
      <c r="IG88" s="71">
        <v>0</v>
      </c>
      <c r="IH88" s="71">
        <v>0</v>
      </c>
      <c r="II88" s="71">
        <v>0</v>
      </c>
      <c r="IJ88" s="71">
        <v>0</v>
      </c>
      <c r="IK88" s="71">
        <v>0</v>
      </c>
      <c r="IL88" s="71">
        <v>0</v>
      </c>
      <c r="IM88" s="71">
        <v>0</v>
      </c>
      <c r="IN88" s="71">
        <v>0</v>
      </c>
      <c r="IO88" s="71">
        <v>0</v>
      </c>
      <c r="IP88" s="71">
        <v>0</v>
      </c>
      <c r="IQ88" s="71">
        <v>0</v>
      </c>
      <c r="IR88" s="71">
        <v>0</v>
      </c>
      <c r="IS88" s="71">
        <v>0</v>
      </c>
      <c r="IT88" s="71">
        <v>0</v>
      </c>
      <c r="IU88" s="71">
        <v>4500</v>
      </c>
      <c r="IV88" s="71">
        <v>1000</v>
      </c>
      <c r="IW88" s="71">
        <v>0</v>
      </c>
      <c r="IX88" s="71">
        <v>0</v>
      </c>
      <c r="IY88" s="71">
        <v>0</v>
      </c>
      <c r="IZ88" s="71">
        <v>0</v>
      </c>
      <c r="JA88" s="71">
        <v>0</v>
      </c>
      <c r="JB88" s="71">
        <v>0</v>
      </c>
      <c r="JC88" s="71">
        <v>0</v>
      </c>
      <c r="JD88" s="71">
        <v>0</v>
      </c>
      <c r="JE88" s="71">
        <v>0</v>
      </c>
      <c r="JF88" s="71">
        <v>0</v>
      </c>
      <c r="JG88" s="71">
        <v>0</v>
      </c>
      <c r="JH88" s="71">
        <v>0</v>
      </c>
      <c r="JI88" s="71">
        <v>0</v>
      </c>
      <c r="JJ88" s="71">
        <v>0</v>
      </c>
      <c r="JK88" s="71">
        <v>0</v>
      </c>
      <c r="JL88" s="70">
        <v>0</v>
      </c>
      <c r="JM88" s="66">
        <v>0</v>
      </c>
      <c r="JN88" s="13"/>
      <c r="JO88" s="13"/>
      <c r="JP88" s="13">
        <f t="shared" si="1740"/>
        <v>52000</v>
      </c>
      <c r="JQ88" s="13">
        <f t="shared" si="1741"/>
        <v>52000</v>
      </c>
      <c r="JR88" s="13">
        <f t="shared" si="1742"/>
        <v>29007.7</v>
      </c>
      <c r="JS88" s="13">
        <f t="shared" si="1743"/>
        <v>39250</v>
      </c>
      <c r="JT88" s="13">
        <f t="shared" si="1744"/>
        <v>14080.58</v>
      </c>
      <c r="JU88" s="13">
        <f t="shared" si="1745"/>
        <v>15028.28</v>
      </c>
      <c r="JV88" s="13">
        <f t="shared" si="1746"/>
        <v>55000</v>
      </c>
      <c r="JW88" s="13">
        <f t="shared" si="1747"/>
        <v>32000</v>
      </c>
      <c r="JX88" s="13">
        <f t="shared" si="1748"/>
        <v>27377.81</v>
      </c>
      <c r="JY88" s="13">
        <f t="shared" si="1749"/>
        <v>20000</v>
      </c>
      <c r="JZ88" s="13">
        <f t="shared" si="1750"/>
        <v>20000</v>
      </c>
      <c r="KA88" s="13">
        <f t="shared" si="1751"/>
        <v>2698.8</v>
      </c>
      <c r="KB88" s="13">
        <f t="shared" si="1752"/>
        <v>5000</v>
      </c>
      <c r="KC88" s="13">
        <f t="shared" si="1753"/>
        <v>5000</v>
      </c>
      <c r="KD88" s="13">
        <f t="shared" si="1754"/>
        <v>0</v>
      </c>
      <c r="KE88" s="13">
        <f t="shared" si="1755"/>
        <v>4500</v>
      </c>
      <c r="KF88" s="13">
        <f t="shared" si="1756"/>
        <v>0</v>
      </c>
      <c r="KG88" s="13">
        <f t="shared" si="1757"/>
        <v>0</v>
      </c>
      <c r="KH88" s="13">
        <f t="shared" si="1758"/>
        <v>4500</v>
      </c>
      <c r="KI88" s="13">
        <f t="shared" si="1759"/>
        <v>1010</v>
      </c>
      <c r="KJ88" s="13">
        <f t="shared" si="1760"/>
        <v>0</v>
      </c>
      <c r="KK88" s="13">
        <f t="shared" si="1761"/>
        <v>1000</v>
      </c>
      <c r="KL88" s="13">
        <f t="shared" si="1762"/>
        <v>1000</v>
      </c>
      <c r="KM88" s="13">
        <f t="shared" si="1763"/>
        <v>0</v>
      </c>
      <c r="KN88" s="13">
        <f t="shared" si="1764"/>
        <v>0</v>
      </c>
      <c r="KO88" s="13">
        <f t="shared" si="1765"/>
        <v>0</v>
      </c>
      <c r="KP88" s="13">
        <f t="shared" si="1766"/>
        <v>0</v>
      </c>
      <c r="KQ88" s="13">
        <f t="shared" si="1767"/>
        <v>0</v>
      </c>
      <c r="KR88" s="13">
        <f t="shared" si="1768"/>
        <v>35000</v>
      </c>
      <c r="KS88" s="13">
        <f t="shared" si="1769"/>
        <v>79015.37</v>
      </c>
      <c r="KT88" s="13">
        <f t="shared" si="1770"/>
        <v>62640</v>
      </c>
      <c r="KU88" s="13">
        <f t="shared" si="1771"/>
        <v>62640</v>
      </c>
      <c r="KV88" s="13">
        <f t="shared" si="1772"/>
        <v>49700.56</v>
      </c>
      <c r="KW88" s="13">
        <f t="shared" si="1773"/>
        <v>75000</v>
      </c>
      <c r="KX88" s="13">
        <f t="shared" si="1774"/>
        <v>75000</v>
      </c>
      <c r="KY88" s="13">
        <f t="shared" si="1775"/>
        <v>54957.4</v>
      </c>
      <c r="KZ88" s="13">
        <f t="shared" si="1776"/>
        <v>75000</v>
      </c>
      <c r="LA88" s="13">
        <f t="shared" si="1777"/>
        <v>0</v>
      </c>
      <c r="LB88" s="13">
        <f t="shared" si="1778"/>
        <v>0</v>
      </c>
    </row>
    <row r="89" spans="1:314" x14ac:dyDescent="0.25">
      <c r="A89" s="5">
        <v>4504</v>
      </c>
      <c r="B89" s="9" t="s">
        <v>49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64">
        <v>0</v>
      </c>
      <c r="AL89" s="70">
        <v>0</v>
      </c>
      <c r="AM89" s="71">
        <v>0</v>
      </c>
      <c r="AN89" s="71"/>
      <c r="AO89" s="71"/>
      <c r="AP89" s="71">
        <v>0</v>
      </c>
      <c r="AQ89" s="71">
        <v>0</v>
      </c>
      <c r="AR89" s="71">
        <v>0</v>
      </c>
      <c r="AS89" s="71">
        <v>0</v>
      </c>
      <c r="AT89" s="71">
        <v>0</v>
      </c>
      <c r="AU89" s="71">
        <v>0</v>
      </c>
      <c r="AV89" s="71">
        <v>0</v>
      </c>
      <c r="AW89" s="71">
        <v>0</v>
      </c>
      <c r="AX89" s="71">
        <v>0</v>
      </c>
      <c r="AY89" s="71">
        <v>0</v>
      </c>
      <c r="AZ89" s="71">
        <v>0</v>
      </c>
      <c r="BA89" s="71">
        <v>0</v>
      </c>
      <c r="BB89" s="71">
        <v>0</v>
      </c>
      <c r="BC89" s="71">
        <v>0</v>
      </c>
      <c r="BD89" s="71">
        <v>0</v>
      </c>
      <c r="BE89" s="71">
        <v>0</v>
      </c>
      <c r="BF89" s="71">
        <v>0</v>
      </c>
      <c r="BG89" s="71">
        <v>0</v>
      </c>
      <c r="BH89" s="71">
        <v>0</v>
      </c>
      <c r="BI89" s="71">
        <v>0</v>
      </c>
      <c r="BJ89" s="71">
        <v>0</v>
      </c>
      <c r="BK89" s="71">
        <v>0</v>
      </c>
      <c r="BL89" s="71">
        <v>0</v>
      </c>
      <c r="BM89" s="71">
        <v>0</v>
      </c>
      <c r="BN89" s="71">
        <v>0</v>
      </c>
      <c r="BO89" s="71">
        <v>0</v>
      </c>
      <c r="BP89" s="71">
        <v>0</v>
      </c>
      <c r="BQ89" s="71">
        <v>0</v>
      </c>
      <c r="BR89" s="71">
        <v>0</v>
      </c>
      <c r="BS89" s="71">
        <v>0</v>
      </c>
      <c r="BT89" s="71">
        <v>0</v>
      </c>
      <c r="BU89" s="71">
        <v>0</v>
      </c>
      <c r="BV89" s="71">
        <v>0</v>
      </c>
      <c r="BW89" s="71">
        <v>0</v>
      </c>
      <c r="BX89" s="71">
        <v>0</v>
      </c>
      <c r="BY89" s="70">
        <v>0</v>
      </c>
      <c r="BZ89" s="71">
        <v>0</v>
      </c>
      <c r="CA89" s="71"/>
      <c r="CB89" s="71"/>
      <c r="CC89" s="71">
        <v>0</v>
      </c>
      <c r="CD89" s="71">
        <v>0</v>
      </c>
      <c r="CE89" s="71">
        <v>0</v>
      </c>
      <c r="CF89" s="71">
        <v>0</v>
      </c>
      <c r="CG89" s="71">
        <v>0</v>
      </c>
      <c r="CH89" s="71">
        <v>0</v>
      </c>
      <c r="CI89" s="71">
        <v>0</v>
      </c>
      <c r="CJ89" s="71">
        <v>0</v>
      </c>
      <c r="CK89" s="71">
        <v>0</v>
      </c>
      <c r="CL89" s="71">
        <v>0</v>
      </c>
      <c r="CM89" s="71">
        <v>0</v>
      </c>
      <c r="CN89" s="71">
        <v>0</v>
      </c>
      <c r="CO89" s="71">
        <v>0</v>
      </c>
      <c r="CP89" s="71">
        <v>0</v>
      </c>
      <c r="CQ89" s="71">
        <v>0</v>
      </c>
      <c r="CR89" s="71">
        <v>0</v>
      </c>
      <c r="CS89" s="71">
        <v>0</v>
      </c>
      <c r="CT89" s="71">
        <v>0</v>
      </c>
      <c r="CU89" s="71">
        <v>0</v>
      </c>
      <c r="CV89" s="71">
        <v>0</v>
      </c>
      <c r="CW89" s="71">
        <v>0</v>
      </c>
      <c r="CX89" s="71">
        <v>0</v>
      </c>
      <c r="CY89" s="71">
        <v>0</v>
      </c>
      <c r="CZ89" s="71">
        <v>0</v>
      </c>
      <c r="DA89" s="71">
        <v>0</v>
      </c>
      <c r="DB89" s="71">
        <v>0</v>
      </c>
      <c r="DC89" s="71">
        <v>0</v>
      </c>
      <c r="DD89" s="71">
        <v>0</v>
      </c>
      <c r="DE89" s="71">
        <v>0</v>
      </c>
      <c r="DF89" s="71">
        <v>0</v>
      </c>
      <c r="DG89" s="71">
        <v>0</v>
      </c>
      <c r="DH89" s="71">
        <v>0</v>
      </c>
      <c r="DI89" s="71">
        <v>0</v>
      </c>
      <c r="DJ89" s="71">
        <v>0</v>
      </c>
      <c r="DK89" s="71">
        <v>0</v>
      </c>
      <c r="DL89" s="70">
        <v>0</v>
      </c>
      <c r="DM89" s="71">
        <v>0</v>
      </c>
      <c r="DN89" s="71"/>
      <c r="DO89" s="71"/>
      <c r="DP89" s="71">
        <v>0</v>
      </c>
      <c r="DQ89" s="71">
        <v>0</v>
      </c>
      <c r="DR89" s="71">
        <v>0</v>
      </c>
      <c r="DS89" s="71">
        <v>0</v>
      </c>
      <c r="DT89" s="71">
        <v>0</v>
      </c>
      <c r="DU89" s="71">
        <v>0</v>
      </c>
      <c r="DV89" s="71">
        <v>0</v>
      </c>
      <c r="DW89" s="71">
        <v>0</v>
      </c>
      <c r="DX89" s="71">
        <v>0</v>
      </c>
      <c r="DY89" s="71">
        <v>0</v>
      </c>
      <c r="DZ89" s="71">
        <v>0</v>
      </c>
      <c r="EA89" s="71">
        <v>0</v>
      </c>
      <c r="EB89" s="71">
        <v>0</v>
      </c>
      <c r="EC89" s="71">
        <v>0</v>
      </c>
      <c r="ED89" s="71">
        <v>0</v>
      </c>
      <c r="EE89" s="71">
        <v>0</v>
      </c>
      <c r="EF89" s="71">
        <v>0</v>
      </c>
      <c r="EG89" s="71">
        <v>0</v>
      </c>
      <c r="EH89" s="71">
        <v>0</v>
      </c>
      <c r="EI89" s="71">
        <v>0</v>
      </c>
      <c r="EJ89" s="71">
        <v>0</v>
      </c>
      <c r="EK89" s="71">
        <v>0</v>
      </c>
      <c r="EL89" s="71">
        <v>0</v>
      </c>
      <c r="EM89" s="71">
        <v>0</v>
      </c>
      <c r="EN89" s="71">
        <v>0</v>
      </c>
      <c r="EO89" s="71">
        <v>0</v>
      </c>
      <c r="EP89" s="71">
        <v>0</v>
      </c>
      <c r="EQ89" s="71">
        <v>0</v>
      </c>
      <c r="ER89" s="71">
        <v>0</v>
      </c>
      <c r="ES89" s="71">
        <v>0</v>
      </c>
      <c r="ET89" s="71">
        <v>0</v>
      </c>
      <c r="EU89" s="71">
        <v>0</v>
      </c>
      <c r="EV89" s="71">
        <v>0</v>
      </c>
      <c r="EW89" s="71">
        <v>0</v>
      </c>
      <c r="EX89" s="71">
        <v>0</v>
      </c>
      <c r="EY89" s="70">
        <v>0</v>
      </c>
      <c r="EZ89" s="71">
        <v>0</v>
      </c>
      <c r="FA89" s="71"/>
      <c r="FB89" s="71"/>
      <c r="FC89" s="71">
        <v>59000</v>
      </c>
      <c r="FD89" s="71">
        <v>59000</v>
      </c>
      <c r="FE89" s="71">
        <v>43483.67</v>
      </c>
      <c r="FF89" s="71">
        <v>38500</v>
      </c>
      <c r="FG89" s="71">
        <v>34930</v>
      </c>
      <c r="FH89" s="71">
        <v>44162.25</v>
      </c>
      <c r="FI89" s="71">
        <v>57500</v>
      </c>
      <c r="FJ89" s="71">
        <v>47000</v>
      </c>
      <c r="FK89" s="71">
        <v>23585.85</v>
      </c>
      <c r="FL89" s="71">
        <v>15000</v>
      </c>
      <c r="FM89" s="71">
        <v>15000</v>
      </c>
      <c r="FN89" s="71">
        <v>11634.81</v>
      </c>
      <c r="FO89" s="71">
        <v>5000</v>
      </c>
      <c r="FP89" s="71">
        <v>5000</v>
      </c>
      <c r="FQ89" s="71">
        <v>944.8</v>
      </c>
      <c r="FR89" s="71">
        <v>5000</v>
      </c>
      <c r="FS89" s="71">
        <v>5000</v>
      </c>
      <c r="FT89" s="71">
        <v>916.32</v>
      </c>
      <c r="FU89" s="71">
        <v>5000</v>
      </c>
      <c r="FV89" s="71">
        <v>2500</v>
      </c>
      <c r="FW89" s="71">
        <v>51</v>
      </c>
      <c r="FX89" s="71">
        <v>2500</v>
      </c>
      <c r="FY89" s="71">
        <v>2500</v>
      </c>
      <c r="FZ89" s="71">
        <v>3.85</v>
      </c>
      <c r="GA89" s="71">
        <v>1500</v>
      </c>
      <c r="GB89" s="71">
        <v>1500</v>
      </c>
      <c r="GC89" s="71">
        <v>121.63</v>
      </c>
      <c r="GD89" s="71">
        <v>2500</v>
      </c>
      <c r="GE89" s="71">
        <v>40000</v>
      </c>
      <c r="GF89" s="71">
        <v>54501.05</v>
      </c>
      <c r="GG89" s="71">
        <v>43920</v>
      </c>
      <c r="GH89" s="71">
        <v>43920</v>
      </c>
      <c r="GI89" s="71">
        <v>27976.83</v>
      </c>
      <c r="GJ89" s="71">
        <v>51800</v>
      </c>
      <c r="GK89" s="71">
        <v>51800</v>
      </c>
      <c r="GL89" s="70">
        <v>35010.800000000003</v>
      </c>
      <c r="GM89" s="71">
        <v>52700</v>
      </c>
      <c r="GN89" s="71"/>
      <c r="GO89" s="71"/>
      <c r="GP89" s="71">
        <v>0</v>
      </c>
      <c r="GQ89" s="71">
        <v>0</v>
      </c>
      <c r="GR89" s="71">
        <v>0</v>
      </c>
      <c r="GS89" s="71">
        <v>0</v>
      </c>
      <c r="GT89" s="71">
        <v>0</v>
      </c>
      <c r="GU89" s="71">
        <v>0</v>
      </c>
      <c r="GV89" s="71">
        <v>0</v>
      </c>
      <c r="GW89" s="71">
        <v>0</v>
      </c>
      <c r="GX89" s="71">
        <v>0</v>
      </c>
      <c r="GY89" s="71">
        <v>0</v>
      </c>
      <c r="GZ89" s="71">
        <v>0</v>
      </c>
      <c r="HA89" s="71">
        <v>0</v>
      </c>
      <c r="HB89" s="71">
        <v>0</v>
      </c>
      <c r="HC89" s="71">
        <v>0</v>
      </c>
      <c r="HD89" s="71">
        <v>0</v>
      </c>
      <c r="HE89" s="71">
        <v>0</v>
      </c>
      <c r="HF89" s="71">
        <v>0</v>
      </c>
      <c r="HG89" s="71">
        <v>0</v>
      </c>
      <c r="HH89" s="71">
        <v>0</v>
      </c>
      <c r="HI89" s="71">
        <v>0</v>
      </c>
      <c r="HJ89" s="71">
        <v>0</v>
      </c>
      <c r="HK89" s="71">
        <v>0</v>
      </c>
      <c r="HL89" s="71">
        <v>0</v>
      </c>
      <c r="HM89" s="71">
        <v>0</v>
      </c>
      <c r="HN89" s="71">
        <v>0</v>
      </c>
      <c r="HO89" s="71">
        <v>0</v>
      </c>
      <c r="HP89" s="71">
        <v>0</v>
      </c>
      <c r="HQ89" s="71">
        <v>0</v>
      </c>
      <c r="HR89" s="71">
        <v>0</v>
      </c>
      <c r="HS89" s="71">
        <v>0</v>
      </c>
      <c r="HT89" s="71">
        <v>0</v>
      </c>
      <c r="HU89" s="71">
        <v>0</v>
      </c>
      <c r="HV89" s="71">
        <v>0</v>
      </c>
      <c r="HW89" s="71">
        <v>0</v>
      </c>
      <c r="HX89" s="71">
        <v>0</v>
      </c>
      <c r="HY89" s="70">
        <v>0</v>
      </c>
      <c r="HZ89" s="71">
        <v>0</v>
      </c>
      <c r="IA89" s="71"/>
      <c r="IB89" s="71"/>
      <c r="IC89" s="71">
        <v>0</v>
      </c>
      <c r="ID89" s="71">
        <v>0</v>
      </c>
      <c r="IE89" s="71">
        <v>0</v>
      </c>
      <c r="IF89" s="71">
        <v>0</v>
      </c>
      <c r="IG89" s="71">
        <v>0</v>
      </c>
      <c r="IH89" s="71">
        <v>0</v>
      </c>
      <c r="II89" s="71">
        <v>0</v>
      </c>
      <c r="IJ89" s="71">
        <v>0</v>
      </c>
      <c r="IK89" s="71">
        <v>0</v>
      </c>
      <c r="IL89" s="71">
        <v>0</v>
      </c>
      <c r="IM89" s="71">
        <v>0</v>
      </c>
      <c r="IN89" s="71">
        <v>33</v>
      </c>
      <c r="IO89" s="71">
        <v>0</v>
      </c>
      <c r="IP89" s="71">
        <v>0</v>
      </c>
      <c r="IQ89" s="71">
        <v>0</v>
      </c>
      <c r="IR89" s="71">
        <v>0</v>
      </c>
      <c r="IS89" s="71">
        <v>50</v>
      </c>
      <c r="IT89" s="71">
        <v>13.18</v>
      </c>
      <c r="IU89" s="71">
        <v>0</v>
      </c>
      <c r="IV89" s="71">
        <v>1000</v>
      </c>
      <c r="IW89" s="71">
        <v>0</v>
      </c>
      <c r="IX89" s="71">
        <v>0</v>
      </c>
      <c r="IY89" s="71">
        <v>0</v>
      </c>
      <c r="IZ89" s="71">
        <v>0</v>
      </c>
      <c r="JA89" s="71">
        <v>0</v>
      </c>
      <c r="JB89" s="71">
        <v>0</v>
      </c>
      <c r="JC89" s="71">
        <v>0</v>
      </c>
      <c r="JD89" s="71">
        <v>0</v>
      </c>
      <c r="JE89" s="71">
        <v>0</v>
      </c>
      <c r="JF89" s="71">
        <v>0</v>
      </c>
      <c r="JG89" s="71">
        <v>0</v>
      </c>
      <c r="JH89" s="71">
        <v>0</v>
      </c>
      <c r="JI89" s="71">
        <v>0</v>
      </c>
      <c r="JJ89" s="71">
        <v>0</v>
      </c>
      <c r="JK89" s="71">
        <v>0</v>
      </c>
      <c r="JL89" s="70">
        <v>0</v>
      </c>
      <c r="JM89" s="66">
        <v>0</v>
      </c>
      <c r="JN89" s="13"/>
      <c r="JO89" s="13"/>
      <c r="JP89" s="13">
        <f t="shared" si="1740"/>
        <v>59000</v>
      </c>
      <c r="JQ89" s="13">
        <f t="shared" si="1741"/>
        <v>59000</v>
      </c>
      <c r="JR89" s="13">
        <f t="shared" si="1742"/>
        <v>43483.67</v>
      </c>
      <c r="JS89" s="13">
        <f t="shared" si="1743"/>
        <v>38500</v>
      </c>
      <c r="JT89" s="13">
        <f t="shared" si="1744"/>
        <v>34930</v>
      </c>
      <c r="JU89" s="13">
        <f t="shared" si="1745"/>
        <v>44162.25</v>
      </c>
      <c r="JV89" s="13">
        <f t="shared" si="1746"/>
        <v>57500</v>
      </c>
      <c r="JW89" s="13">
        <f t="shared" si="1747"/>
        <v>47000</v>
      </c>
      <c r="JX89" s="13">
        <f t="shared" si="1748"/>
        <v>23585.85</v>
      </c>
      <c r="JY89" s="13">
        <f t="shared" si="1749"/>
        <v>15000</v>
      </c>
      <c r="JZ89" s="13">
        <f t="shared" si="1750"/>
        <v>15000</v>
      </c>
      <c r="KA89" s="13">
        <f t="shared" si="1751"/>
        <v>11667.81</v>
      </c>
      <c r="KB89" s="13">
        <f t="shared" si="1752"/>
        <v>5000</v>
      </c>
      <c r="KC89" s="13">
        <f t="shared" si="1753"/>
        <v>5000</v>
      </c>
      <c r="KD89" s="13">
        <f t="shared" si="1754"/>
        <v>944.8</v>
      </c>
      <c r="KE89" s="13">
        <f t="shared" si="1755"/>
        <v>5000</v>
      </c>
      <c r="KF89" s="13">
        <f t="shared" si="1756"/>
        <v>5050</v>
      </c>
      <c r="KG89" s="13">
        <f t="shared" si="1757"/>
        <v>929.5</v>
      </c>
      <c r="KH89" s="13">
        <f t="shared" si="1758"/>
        <v>5000</v>
      </c>
      <c r="KI89" s="13">
        <f t="shared" si="1759"/>
        <v>3500</v>
      </c>
      <c r="KJ89" s="13">
        <f t="shared" si="1760"/>
        <v>51</v>
      </c>
      <c r="KK89" s="13">
        <f t="shared" si="1761"/>
        <v>2500</v>
      </c>
      <c r="KL89" s="13">
        <f t="shared" si="1762"/>
        <v>2500</v>
      </c>
      <c r="KM89" s="13">
        <f t="shared" si="1763"/>
        <v>3.85</v>
      </c>
      <c r="KN89" s="13">
        <f t="shared" si="1764"/>
        <v>1500</v>
      </c>
      <c r="KO89" s="13">
        <f t="shared" si="1765"/>
        <v>1500</v>
      </c>
      <c r="KP89" s="13">
        <f t="shared" si="1766"/>
        <v>121.63</v>
      </c>
      <c r="KQ89" s="13">
        <f t="shared" si="1767"/>
        <v>2500</v>
      </c>
      <c r="KR89" s="13">
        <f t="shared" si="1768"/>
        <v>40000</v>
      </c>
      <c r="KS89" s="13">
        <f t="shared" si="1769"/>
        <v>54501.05</v>
      </c>
      <c r="KT89" s="13">
        <f t="shared" si="1770"/>
        <v>43920</v>
      </c>
      <c r="KU89" s="13">
        <f t="shared" si="1771"/>
        <v>43920</v>
      </c>
      <c r="KV89" s="13">
        <f t="shared" si="1772"/>
        <v>27976.83</v>
      </c>
      <c r="KW89" s="13">
        <f t="shared" si="1773"/>
        <v>51800</v>
      </c>
      <c r="KX89" s="13">
        <f t="shared" si="1774"/>
        <v>51800</v>
      </c>
      <c r="KY89" s="13">
        <f t="shared" si="1775"/>
        <v>35010.800000000003</v>
      </c>
      <c r="KZ89" s="13">
        <f t="shared" si="1776"/>
        <v>52700</v>
      </c>
      <c r="LA89" s="13">
        <f t="shared" si="1777"/>
        <v>0</v>
      </c>
      <c r="LB89" s="13">
        <f t="shared" si="1778"/>
        <v>0</v>
      </c>
    </row>
    <row r="90" spans="1:314" x14ac:dyDescent="0.25">
      <c r="A90" s="5">
        <v>4505</v>
      </c>
      <c r="B90" s="9" t="s">
        <v>50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64">
        <v>0</v>
      </c>
      <c r="AL90" s="70">
        <v>0</v>
      </c>
      <c r="AM90" s="71">
        <v>0</v>
      </c>
      <c r="AN90" s="71"/>
      <c r="AO90" s="71"/>
      <c r="AP90" s="71">
        <v>0</v>
      </c>
      <c r="AQ90" s="71">
        <v>0</v>
      </c>
      <c r="AR90" s="71">
        <v>0</v>
      </c>
      <c r="AS90" s="71">
        <v>0</v>
      </c>
      <c r="AT90" s="71">
        <v>0</v>
      </c>
      <c r="AU90" s="71">
        <v>0</v>
      </c>
      <c r="AV90" s="71">
        <v>0</v>
      </c>
      <c r="AW90" s="71">
        <v>0</v>
      </c>
      <c r="AX90" s="71">
        <v>0</v>
      </c>
      <c r="AY90" s="71">
        <v>0</v>
      </c>
      <c r="AZ90" s="71">
        <v>0</v>
      </c>
      <c r="BA90" s="71">
        <v>0</v>
      </c>
      <c r="BB90" s="71">
        <v>0</v>
      </c>
      <c r="BC90" s="71">
        <v>0</v>
      </c>
      <c r="BD90" s="71">
        <v>0</v>
      </c>
      <c r="BE90" s="71">
        <v>0</v>
      </c>
      <c r="BF90" s="71">
        <v>0</v>
      </c>
      <c r="BG90" s="71">
        <v>0</v>
      </c>
      <c r="BH90" s="71">
        <v>0</v>
      </c>
      <c r="BI90" s="71">
        <v>0</v>
      </c>
      <c r="BJ90" s="71">
        <v>0</v>
      </c>
      <c r="BK90" s="71">
        <v>0</v>
      </c>
      <c r="BL90" s="71">
        <v>0</v>
      </c>
      <c r="BM90" s="71">
        <v>0</v>
      </c>
      <c r="BN90" s="71">
        <v>0</v>
      </c>
      <c r="BO90" s="71">
        <v>0</v>
      </c>
      <c r="BP90" s="71">
        <v>0</v>
      </c>
      <c r="BQ90" s="71">
        <v>0</v>
      </c>
      <c r="BR90" s="71">
        <v>0</v>
      </c>
      <c r="BS90" s="71">
        <v>0</v>
      </c>
      <c r="BT90" s="71">
        <v>0</v>
      </c>
      <c r="BU90" s="71">
        <v>0</v>
      </c>
      <c r="BV90" s="71">
        <v>0</v>
      </c>
      <c r="BW90" s="71">
        <v>0</v>
      </c>
      <c r="BX90" s="71">
        <v>0</v>
      </c>
      <c r="BY90" s="70">
        <v>0</v>
      </c>
      <c r="BZ90" s="71">
        <v>0</v>
      </c>
      <c r="CA90" s="71"/>
      <c r="CB90" s="71"/>
      <c r="CC90" s="71">
        <v>0</v>
      </c>
      <c r="CD90" s="71">
        <v>0</v>
      </c>
      <c r="CE90" s="71">
        <v>0</v>
      </c>
      <c r="CF90" s="71">
        <v>0</v>
      </c>
      <c r="CG90" s="71">
        <v>0</v>
      </c>
      <c r="CH90" s="71">
        <v>0</v>
      </c>
      <c r="CI90" s="71">
        <v>0</v>
      </c>
      <c r="CJ90" s="71">
        <v>0</v>
      </c>
      <c r="CK90" s="71">
        <v>0</v>
      </c>
      <c r="CL90" s="71">
        <v>0</v>
      </c>
      <c r="CM90" s="71">
        <v>0</v>
      </c>
      <c r="CN90" s="71">
        <v>0</v>
      </c>
      <c r="CO90" s="71">
        <v>0</v>
      </c>
      <c r="CP90" s="71">
        <v>0</v>
      </c>
      <c r="CQ90" s="71">
        <v>0</v>
      </c>
      <c r="CR90" s="71">
        <v>0</v>
      </c>
      <c r="CS90" s="71">
        <v>0</v>
      </c>
      <c r="CT90" s="71">
        <v>0</v>
      </c>
      <c r="CU90" s="71">
        <v>0</v>
      </c>
      <c r="CV90" s="71">
        <v>0</v>
      </c>
      <c r="CW90" s="71">
        <v>0</v>
      </c>
      <c r="CX90" s="71">
        <v>0</v>
      </c>
      <c r="CY90" s="71">
        <v>0</v>
      </c>
      <c r="CZ90" s="71">
        <v>0</v>
      </c>
      <c r="DA90" s="71">
        <v>0</v>
      </c>
      <c r="DB90" s="71">
        <v>0</v>
      </c>
      <c r="DC90" s="71">
        <v>0</v>
      </c>
      <c r="DD90" s="71">
        <v>0</v>
      </c>
      <c r="DE90" s="71">
        <v>0</v>
      </c>
      <c r="DF90" s="71">
        <v>0</v>
      </c>
      <c r="DG90" s="71">
        <v>0</v>
      </c>
      <c r="DH90" s="71">
        <v>0</v>
      </c>
      <c r="DI90" s="71">
        <v>0</v>
      </c>
      <c r="DJ90" s="71">
        <v>0</v>
      </c>
      <c r="DK90" s="71">
        <v>0</v>
      </c>
      <c r="DL90" s="70">
        <v>0</v>
      </c>
      <c r="DM90" s="71">
        <v>0</v>
      </c>
      <c r="DN90" s="71"/>
      <c r="DO90" s="71"/>
      <c r="DP90" s="71">
        <v>0</v>
      </c>
      <c r="DQ90" s="71">
        <v>0</v>
      </c>
      <c r="DR90" s="71">
        <v>0</v>
      </c>
      <c r="DS90" s="71">
        <v>0</v>
      </c>
      <c r="DT90" s="71">
        <v>0</v>
      </c>
      <c r="DU90" s="71">
        <v>0</v>
      </c>
      <c r="DV90" s="71">
        <v>0</v>
      </c>
      <c r="DW90" s="71">
        <v>0</v>
      </c>
      <c r="DX90" s="71">
        <v>0</v>
      </c>
      <c r="DY90" s="71">
        <v>0</v>
      </c>
      <c r="DZ90" s="71">
        <v>0</v>
      </c>
      <c r="EA90" s="71">
        <v>0</v>
      </c>
      <c r="EB90" s="71">
        <v>0</v>
      </c>
      <c r="EC90" s="71">
        <v>0</v>
      </c>
      <c r="ED90" s="71">
        <v>0</v>
      </c>
      <c r="EE90" s="71">
        <v>0</v>
      </c>
      <c r="EF90" s="71">
        <v>0</v>
      </c>
      <c r="EG90" s="71">
        <v>0</v>
      </c>
      <c r="EH90" s="71">
        <v>0</v>
      </c>
      <c r="EI90" s="71">
        <v>0</v>
      </c>
      <c r="EJ90" s="71">
        <v>0</v>
      </c>
      <c r="EK90" s="71">
        <v>0</v>
      </c>
      <c r="EL90" s="71">
        <v>0</v>
      </c>
      <c r="EM90" s="71">
        <v>0</v>
      </c>
      <c r="EN90" s="71">
        <v>0</v>
      </c>
      <c r="EO90" s="71">
        <v>0</v>
      </c>
      <c r="EP90" s="71">
        <v>0</v>
      </c>
      <c r="EQ90" s="71">
        <v>0</v>
      </c>
      <c r="ER90" s="71">
        <v>0</v>
      </c>
      <c r="ES90" s="71">
        <v>0</v>
      </c>
      <c r="ET90" s="71">
        <v>0</v>
      </c>
      <c r="EU90" s="71">
        <v>0</v>
      </c>
      <c r="EV90" s="71">
        <v>0</v>
      </c>
      <c r="EW90" s="71">
        <v>0</v>
      </c>
      <c r="EX90" s="71">
        <v>0</v>
      </c>
      <c r="EY90" s="70">
        <v>0</v>
      </c>
      <c r="EZ90" s="71">
        <v>0</v>
      </c>
      <c r="FA90" s="71"/>
      <c r="FB90" s="71"/>
      <c r="FC90" s="71">
        <v>48000</v>
      </c>
      <c r="FD90" s="71">
        <v>48000</v>
      </c>
      <c r="FE90" s="71">
        <v>37934.79</v>
      </c>
      <c r="FF90" s="71">
        <v>42000</v>
      </c>
      <c r="FG90" s="71">
        <v>28199.68</v>
      </c>
      <c r="FH90" s="71">
        <v>38862.17</v>
      </c>
      <c r="FI90" s="71">
        <v>58000</v>
      </c>
      <c r="FJ90" s="71">
        <v>53297</v>
      </c>
      <c r="FK90" s="71">
        <v>41000.67</v>
      </c>
      <c r="FL90" s="71">
        <v>58000</v>
      </c>
      <c r="FM90" s="71">
        <v>58000</v>
      </c>
      <c r="FN90" s="71">
        <v>40995.61</v>
      </c>
      <c r="FO90" s="71">
        <v>58000</v>
      </c>
      <c r="FP90" s="71">
        <v>58000</v>
      </c>
      <c r="FQ90" s="71">
        <v>13859</v>
      </c>
      <c r="FR90" s="71">
        <v>54721.31</v>
      </c>
      <c r="FS90" s="71">
        <v>54721.31</v>
      </c>
      <c r="FT90" s="71">
        <v>60469.72</v>
      </c>
      <c r="FU90" s="71">
        <v>52373</v>
      </c>
      <c r="FV90" s="71">
        <v>52373</v>
      </c>
      <c r="FW90" s="71">
        <v>37136.1</v>
      </c>
      <c r="FX90" s="71">
        <v>54650</v>
      </c>
      <c r="FY90" s="71">
        <v>54650</v>
      </c>
      <c r="FZ90" s="71">
        <v>33475.74</v>
      </c>
      <c r="GA90" s="71">
        <v>58800</v>
      </c>
      <c r="GB90" s="71">
        <v>38800</v>
      </c>
      <c r="GC90" s="71">
        <v>18518.330000000002</v>
      </c>
      <c r="GD90" s="71">
        <v>31885.119999999999</v>
      </c>
      <c r="GE90" s="71">
        <v>31885.119999999999</v>
      </c>
      <c r="GF90" s="71">
        <v>41731.72</v>
      </c>
      <c r="GG90" s="71">
        <v>26136</v>
      </c>
      <c r="GH90" s="71">
        <v>26136</v>
      </c>
      <c r="GI90" s="71">
        <v>30348.400000000001</v>
      </c>
      <c r="GJ90" s="71">
        <v>36300</v>
      </c>
      <c r="GK90" s="71">
        <v>36300</v>
      </c>
      <c r="GL90" s="70">
        <v>44078.73</v>
      </c>
      <c r="GM90" s="71">
        <v>42000</v>
      </c>
      <c r="GN90" s="71"/>
      <c r="GO90" s="71"/>
      <c r="GP90" s="71">
        <v>0</v>
      </c>
      <c r="GQ90" s="71">
        <v>0</v>
      </c>
      <c r="GR90" s="71">
        <v>0</v>
      </c>
      <c r="GS90" s="71">
        <v>0</v>
      </c>
      <c r="GT90" s="71">
        <v>0</v>
      </c>
      <c r="GU90" s="71">
        <v>0</v>
      </c>
      <c r="GV90" s="71">
        <v>0</v>
      </c>
      <c r="GW90" s="71">
        <v>0</v>
      </c>
      <c r="GX90" s="71">
        <v>0</v>
      </c>
      <c r="GY90" s="71">
        <v>0</v>
      </c>
      <c r="GZ90" s="71">
        <v>0</v>
      </c>
      <c r="HA90" s="71">
        <v>0</v>
      </c>
      <c r="HB90" s="71">
        <v>0</v>
      </c>
      <c r="HC90" s="71">
        <v>0</v>
      </c>
      <c r="HD90" s="71">
        <v>0</v>
      </c>
      <c r="HE90" s="71">
        <v>0</v>
      </c>
      <c r="HF90" s="71">
        <v>0</v>
      </c>
      <c r="HG90" s="71">
        <v>0</v>
      </c>
      <c r="HH90" s="71">
        <v>0</v>
      </c>
      <c r="HI90" s="71">
        <v>0</v>
      </c>
      <c r="HJ90" s="71">
        <v>0</v>
      </c>
      <c r="HK90" s="71">
        <v>0</v>
      </c>
      <c r="HL90" s="71">
        <v>0</v>
      </c>
      <c r="HM90" s="71">
        <v>0</v>
      </c>
      <c r="HN90" s="71">
        <v>0</v>
      </c>
      <c r="HO90" s="71">
        <v>0</v>
      </c>
      <c r="HP90" s="71">
        <v>0</v>
      </c>
      <c r="HQ90" s="71">
        <v>0</v>
      </c>
      <c r="HR90" s="71">
        <v>0</v>
      </c>
      <c r="HS90" s="71">
        <v>0</v>
      </c>
      <c r="HT90" s="71">
        <v>0</v>
      </c>
      <c r="HU90" s="71">
        <v>0</v>
      </c>
      <c r="HV90" s="71">
        <v>0</v>
      </c>
      <c r="HW90" s="71">
        <v>0</v>
      </c>
      <c r="HX90" s="71">
        <v>0</v>
      </c>
      <c r="HY90" s="70">
        <v>0</v>
      </c>
      <c r="HZ90" s="71">
        <v>0</v>
      </c>
      <c r="IA90" s="71"/>
      <c r="IB90" s="71"/>
      <c r="IC90" s="71">
        <v>0</v>
      </c>
      <c r="ID90" s="71">
        <v>0</v>
      </c>
      <c r="IE90" s="71">
        <v>0</v>
      </c>
      <c r="IF90" s="71">
        <v>0</v>
      </c>
      <c r="IG90" s="71">
        <v>0</v>
      </c>
      <c r="IH90" s="71">
        <v>0</v>
      </c>
      <c r="II90" s="71">
        <v>0</v>
      </c>
      <c r="IJ90" s="71">
        <v>23</v>
      </c>
      <c r="IK90" s="71">
        <v>7.64</v>
      </c>
      <c r="IL90" s="71">
        <v>0</v>
      </c>
      <c r="IM90" s="71">
        <v>7.73</v>
      </c>
      <c r="IN90" s="71">
        <v>2521.14</v>
      </c>
      <c r="IO90" s="71">
        <v>0</v>
      </c>
      <c r="IP90" s="71">
        <v>0</v>
      </c>
      <c r="IQ90" s="71">
        <v>735.68</v>
      </c>
      <c r="IR90" s="71">
        <v>3278.69</v>
      </c>
      <c r="IS90" s="71">
        <v>3278.69</v>
      </c>
      <c r="IT90" s="71">
        <v>24.27</v>
      </c>
      <c r="IU90" s="71">
        <v>3457</v>
      </c>
      <c r="IV90" s="71">
        <v>3000</v>
      </c>
      <c r="IW90" s="71">
        <v>15.82</v>
      </c>
      <c r="IX90" s="71">
        <v>4100</v>
      </c>
      <c r="IY90" s="71">
        <v>4100</v>
      </c>
      <c r="IZ90" s="71">
        <v>0</v>
      </c>
      <c r="JA90" s="71">
        <v>0</v>
      </c>
      <c r="JB90" s="71">
        <v>0</v>
      </c>
      <c r="JC90" s="71">
        <v>0</v>
      </c>
      <c r="JD90" s="71">
        <v>0</v>
      </c>
      <c r="JE90" s="71">
        <v>0</v>
      </c>
      <c r="JF90" s="71">
        <v>0</v>
      </c>
      <c r="JG90" s="71">
        <v>0</v>
      </c>
      <c r="JH90" s="71">
        <v>0</v>
      </c>
      <c r="JI90" s="71">
        <v>0</v>
      </c>
      <c r="JJ90" s="71">
        <v>0</v>
      </c>
      <c r="JK90" s="71">
        <v>0</v>
      </c>
      <c r="JL90" s="70">
        <v>0</v>
      </c>
      <c r="JM90" s="66">
        <v>0</v>
      </c>
      <c r="JN90" s="13"/>
      <c r="JO90" s="13"/>
      <c r="JP90" s="13">
        <f t="shared" si="1740"/>
        <v>48000</v>
      </c>
      <c r="JQ90" s="13">
        <f t="shared" si="1741"/>
        <v>48000</v>
      </c>
      <c r="JR90" s="13">
        <f t="shared" si="1742"/>
        <v>37934.79</v>
      </c>
      <c r="JS90" s="13">
        <f t="shared" si="1743"/>
        <v>42000</v>
      </c>
      <c r="JT90" s="13">
        <f t="shared" si="1744"/>
        <v>28199.68</v>
      </c>
      <c r="JU90" s="13">
        <f t="shared" si="1745"/>
        <v>38862.17</v>
      </c>
      <c r="JV90" s="13">
        <f t="shared" si="1746"/>
        <v>58000</v>
      </c>
      <c r="JW90" s="13">
        <f t="shared" si="1747"/>
        <v>53320</v>
      </c>
      <c r="JX90" s="13">
        <f t="shared" si="1748"/>
        <v>41008.31</v>
      </c>
      <c r="JY90" s="13">
        <f t="shared" si="1749"/>
        <v>58000</v>
      </c>
      <c r="JZ90" s="13">
        <f t="shared" si="1750"/>
        <v>58007.73</v>
      </c>
      <c r="KA90" s="13">
        <f t="shared" si="1751"/>
        <v>43516.75</v>
      </c>
      <c r="KB90" s="13">
        <f t="shared" si="1752"/>
        <v>58000</v>
      </c>
      <c r="KC90" s="13">
        <f t="shared" si="1753"/>
        <v>58000</v>
      </c>
      <c r="KD90" s="13">
        <f t="shared" si="1754"/>
        <v>14594.68</v>
      </c>
      <c r="KE90" s="13">
        <f t="shared" si="1755"/>
        <v>58000</v>
      </c>
      <c r="KF90" s="13">
        <f t="shared" si="1756"/>
        <v>58000</v>
      </c>
      <c r="KG90" s="13">
        <f t="shared" si="1757"/>
        <v>60493.99</v>
      </c>
      <c r="KH90" s="13">
        <f t="shared" si="1758"/>
        <v>55830</v>
      </c>
      <c r="KI90" s="13">
        <f t="shared" si="1759"/>
        <v>55373</v>
      </c>
      <c r="KJ90" s="13">
        <f t="shared" si="1760"/>
        <v>37151.919999999998</v>
      </c>
      <c r="KK90" s="13">
        <f t="shared" si="1761"/>
        <v>58750</v>
      </c>
      <c r="KL90" s="13">
        <f t="shared" si="1762"/>
        <v>58750</v>
      </c>
      <c r="KM90" s="13">
        <f t="shared" si="1763"/>
        <v>33475.74</v>
      </c>
      <c r="KN90" s="13">
        <f t="shared" si="1764"/>
        <v>58800</v>
      </c>
      <c r="KO90" s="13">
        <f t="shared" si="1765"/>
        <v>38800</v>
      </c>
      <c r="KP90" s="13">
        <f t="shared" si="1766"/>
        <v>18518.330000000002</v>
      </c>
      <c r="KQ90" s="13">
        <f t="shared" si="1767"/>
        <v>31885.119999999999</v>
      </c>
      <c r="KR90" s="13">
        <f t="shared" si="1768"/>
        <v>31885.119999999999</v>
      </c>
      <c r="KS90" s="13">
        <f t="shared" si="1769"/>
        <v>41731.72</v>
      </c>
      <c r="KT90" s="13">
        <f t="shared" si="1770"/>
        <v>26136</v>
      </c>
      <c r="KU90" s="13">
        <f t="shared" si="1771"/>
        <v>26136</v>
      </c>
      <c r="KV90" s="13">
        <f t="shared" si="1772"/>
        <v>30348.400000000001</v>
      </c>
      <c r="KW90" s="13">
        <f t="shared" si="1773"/>
        <v>36300</v>
      </c>
      <c r="KX90" s="13">
        <f t="shared" si="1774"/>
        <v>36300</v>
      </c>
      <c r="KY90" s="13">
        <f t="shared" si="1775"/>
        <v>44078.73</v>
      </c>
      <c r="KZ90" s="13">
        <f t="shared" si="1776"/>
        <v>42000</v>
      </c>
      <c r="LA90" s="13">
        <f t="shared" si="1777"/>
        <v>0</v>
      </c>
      <c r="LB90" s="13">
        <f t="shared" si="1778"/>
        <v>0</v>
      </c>
    </row>
    <row r="91" spans="1:314" x14ac:dyDescent="0.25">
      <c r="A91" s="5">
        <v>4506</v>
      </c>
      <c r="B91" s="9" t="s">
        <v>51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64">
        <v>0</v>
      </c>
      <c r="AL91" s="70">
        <v>0</v>
      </c>
      <c r="AM91" s="71">
        <v>0</v>
      </c>
      <c r="AN91" s="71"/>
      <c r="AO91" s="71"/>
      <c r="AP91" s="71">
        <v>0</v>
      </c>
      <c r="AQ91" s="71">
        <v>0</v>
      </c>
      <c r="AR91" s="71">
        <v>0</v>
      </c>
      <c r="AS91" s="71">
        <v>0</v>
      </c>
      <c r="AT91" s="71">
        <v>0</v>
      </c>
      <c r="AU91" s="71">
        <v>0</v>
      </c>
      <c r="AV91" s="71">
        <v>0</v>
      </c>
      <c r="AW91" s="71">
        <v>0</v>
      </c>
      <c r="AX91" s="71">
        <v>0</v>
      </c>
      <c r="AY91" s="71">
        <v>0</v>
      </c>
      <c r="AZ91" s="71">
        <v>0</v>
      </c>
      <c r="BA91" s="71">
        <v>0</v>
      </c>
      <c r="BB91" s="71">
        <v>0</v>
      </c>
      <c r="BC91" s="71">
        <v>0</v>
      </c>
      <c r="BD91" s="71">
        <v>0</v>
      </c>
      <c r="BE91" s="71">
        <v>0</v>
      </c>
      <c r="BF91" s="71">
        <v>0</v>
      </c>
      <c r="BG91" s="71">
        <v>0</v>
      </c>
      <c r="BH91" s="71">
        <v>0</v>
      </c>
      <c r="BI91" s="71">
        <v>0</v>
      </c>
      <c r="BJ91" s="71">
        <v>0</v>
      </c>
      <c r="BK91" s="71">
        <v>0</v>
      </c>
      <c r="BL91" s="71">
        <v>0</v>
      </c>
      <c r="BM91" s="71">
        <v>0</v>
      </c>
      <c r="BN91" s="71">
        <v>0</v>
      </c>
      <c r="BO91" s="71">
        <v>0</v>
      </c>
      <c r="BP91" s="71">
        <v>0</v>
      </c>
      <c r="BQ91" s="71">
        <v>0</v>
      </c>
      <c r="BR91" s="71">
        <v>0</v>
      </c>
      <c r="BS91" s="71">
        <v>0</v>
      </c>
      <c r="BT91" s="71">
        <v>0</v>
      </c>
      <c r="BU91" s="71">
        <v>0</v>
      </c>
      <c r="BV91" s="71">
        <v>0</v>
      </c>
      <c r="BW91" s="71">
        <v>0</v>
      </c>
      <c r="BX91" s="71">
        <v>0</v>
      </c>
      <c r="BY91" s="70">
        <v>0</v>
      </c>
      <c r="BZ91" s="71">
        <v>0</v>
      </c>
      <c r="CA91" s="71"/>
      <c r="CB91" s="71"/>
      <c r="CC91" s="71">
        <v>0</v>
      </c>
      <c r="CD91" s="71">
        <v>0</v>
      </c>
      <c r="CE91" s="71">
        <v>0</v>
      </c>
      <c r="CF91" s="71">
        <v>0</v>
      </c>
      <c r="CG91" s="71">
        <v>0</v>
      </c>
      <c r="CH91" s="71">
        <v>0</v>
      </c>
      <c r="CI91" s="71">
        <v>0</v>
      </c>
      <c r="CJ91" s="71">
        <v>0</v>
      </c>
      <c r="CK91" s="71">
        <v>0</v>
      </c>
      <c r="CL91" s="71">
        <v>0</v>
      </c>
      <c r="CM91" s="71">
        <v>0</v>
      </c>
      <c r="CN91" s="71">
        <v>0</v>
      </c>
      <c r="CO91" s="71">
        <v>0</v>
      </c>
      <c r="CP91" s="71">
        <v>0</v>
      </c>
      <c r="CQ91" s="71">
        <v>0</v>
      </c>
      <c r="CR91" s="71">
        <v>0</v>
      </c>
      <c r="CS91" s="71">
        <v>0</v>
      </c>
      <c r="CT91" s="71">
        <v>0</v>
      </c>
      <c r="CU91" s="71">
        <v>0</v>
      </c>
      <c r="CV91" s="71">
        <v>0</v>
      </c>
      <c r="CW91" s="71">
        <v>0</v>
      </c>
      <c r="CX91" s="71">
        <v>0</v>
      </c>
      <c r="CY91" s="71">
        <v>0</v>
      </c>
      <c r="CZ91" s="71">
        <v>0</v>
      </c>
      <c r="DA91" s="71">
        <v>0</v>
      </c>
      <c r="DB91" s="71">
        <v>0</v>
      </c>
      <c r="DC91" s="71">
        <v>0</v>
      </c>
      <c r="DD91" s="71">
        <v>0</v>
      </c>
      <c r="DE91" s="71">
        <v>0</v>
      </c>
      <c r="DF91" s="71">
        <v>0</v>
      </c>
      <c r="DG91" s="71">
        <v>0</v>
      </c>
      <c r="DH91" s="71">
        <v>0</v>
      </c>
      <c r="DI91" s="71">
        <v>0</v>
      </c>
      <c r="DJ91" s="71">
        <v>0</v>
      </c>
      <c r="DK91" s="71">
        <v>0</v>
      </c>
      <c r="DL91" s="70">
        <v>0</v>
      </c>
      <c r="DM91" s="71">
        <v>0</v>
      </c>
      <c r="DN91" s="71"/>
      <c r="DO91" s="71"/>
      <c r="DP91" s="71">
        <v>0</v>
      </c>
      <c r="DQ91" s="71">
        <v>0</v>
      </c>
      <c r="DR91" s="71">
        <v>0</v>
      </c>
      <c r="DS91" s="71">
        <v>0</v>
      </c>
      <c r="DT91" s="71">
        <v>0</v>
      </c>
      <c r="DU91" s="71">
        <v>0</v>
      </c>
      <c r="DV91" s="71">
        <v>0</v>
      </c>
      <c r="DW91" s="71">
        <v>0</v>
      </c>
      <c r="DX91" s="71">
        <v>0</v>
      </c>
      <c r="DY91" s="71">
        <v>0</v>
      </c>
      <c r="DZ91" s="71">
        <v>0</v>
      </c>
      <c r="EA91" s="71">
        <v>0</v>
      </c>
      <c r="EB91" s="71">
        <v>0</v>
      </c>
      <c r="EC91" s="71">
        <v>0</v>
      </c>
      <c r="ED91" s="71">
        <v>0</v>
      </c>
      <c r="EE91" s="71">
        <v>0</v>
      </c>
      <c r="EF91" s="71">
        <v>0</v>
      </c>
      <c r="EG91" s="71">
        <v>0</v>
      </c>
      <c r="EH91" s="71">
        <v>0</v>
      </c>
      <c r="EI91" s="71">
        <v>0</v>
      </c>
      <c r="EJ91" s="71">
        <v>0</v>
      </c>
      <c r="EK91" s="71">
        <v>0</v>
      </c>
      <c r="EL91" s="71">
        <v>0</v>
      </c>
      <c r="EM91" s="71">
        <v>0</v>
      </c>
      <c r="EN91" s="71">
        <v>0</v>
      </c>
      <c r="EO91" s="71">
        <v>0</v>
      </c>
      <c r="EP91" s="71">
        <v>0</v>
      </c>
      <c r="EQ91" s="71">
        <v>0</v>
      </c>
      <c r="ER91" s="71">
        <v>0</v>
      </c>
      <c r="ES91" s="71">
        <v>0</v>
      </c>
      <c r="ET91" s="71">
        <v>0</v>
      </c>
      <c r="EU91" s="71">
        <v>0</v>
      </c>
      <c r="EV91" s="71">
        <v>0</v>
      </c>
      <c r="EW91" s="71">
        <v>0</v>
      </c>
      <c r="EX91" s="71">
        <v>0</v>
      </c>
      <c r="EY91" s="70">
        <v>0</v>
      </c>
      <c r="EZ91" s="71">
        <v>0</v>
      </c>
      <c r="FA91" s="71"/>
      <c r="FB91" s="71"/>
      <c r="FC91" s="71">
        <v>7000</v>
      </c>
      <c r="FD91" s="71">
        <v>7000</v>
      </c>
      <c r="FE91" s="71">
        <v>7128.29</v>
      </c>
      <c r="FF91" s="71">
        <v>11700</v>
      </c>
      <c r="FG91" s="71">
        <v>11700</v>
      </c>
      <c r="FH91" s="71">
        <v>11191.3</v>
      </c>
      <c r="FI91" s="71">
        <v>0</v>
      </c>
      <c r="FJ91" s="71">
        <v>13500</v>
      </c>
      <c r="FK91" s="71">
        <v>11319.49</v>
      </c>
      <c r="FL91" s="71">
        <v>13500</v>
      </c>
      <c r="FM91" s="71">
        <v>13500</v>
      </c>
      <c r="FN91" s="71">
        <v>11170.23</v>
      </c>
      <c r="FO91" s="71">
        <v>13500</v>
      </c>
      <c r="FP91" s="71">
        <v>13500</v>
      </c>
      <c r="FQ91" s="71">
        <v>7599.86</v>
      </c>
      <c r="FR91" s="71">
        <v>11065.57</v>
      </c>
      <c r="FS91" s="71">
        <v>11065.57</v>
      </c>
      <c r="FT91" s="71">
        <v>8539.9699999999993</v>
      </c>
      <c r="FU91" s="71">
        <v>10670</v>
      </c>
      <c r="FV91" s="71">
        <v>12040</v>
      </c>
      <c r="FW91" s="71">
        <v>11309.99</v>
      </c>
      <c r="FX91" s="71">
        <v>11000</v>
      </c>
      <c r="FY91" s="71">
        <v>11000</v>
      </c>
      <c r="FZ91" s="71">
        <v>14175.47</v>
      </c>
      <c r="GA91" s="71">
        <v>13400</v>
      </c>
      <c r="GB91" s="71">
        <v>13400</v>
      </c>
      <c r="GC91" s="71">
        <v>8033.38</v>
      </c>
      <c r="GD91" s="71">
        <v>11294</v>
      </c>
      <c r="GE91" s="71">
        <v>10950</v>
      </c>
      <c r="GF91" s="71">
        <v>10947.04</v>
      </c>
      <c r="GG91" s="71">
        <v>11300</v>
      </c>
      <c r="GH91" s="71">
        <v>11300</v>
      </c>
      <c r="GI91" s="71">
        <v>14116.15</v>
      </c>
      <c r="GJ91" s="71">
        <v>13400</v>
      </c>
      <c r="GK91" s="71">
        <v>13400</v>
      </c>
      <c r="GL91" s="70">
        <v>5206</v>
      </c>
      <c r="GM91" s="71">
        <v>13400</v>
      </c>
      <c r="GN91" s="71"/>
      <c r="GO91" s="71"/>
      <c r="GP91" s="71">
        <v>0</v>
      </c>
      <c r="GQ91" s="71">
        <v>0</v>
      </c>
      <c r="GR91" s="71">
        <v>0</v>
      </c>
      <c r="GS91" s="71">
        <v>0</v>
      </c>
      <c r="GT91" s="71">
        <v>0</v>
      </c>
      <c r="GU91" s="71">
        <v>0</v>
      </c>
      <c r="GV91" s="71">
        <v>0</v>
      </c>
      <c r="GW91" s="71">
        <v>0</v>
      </c>
      <c r="GX91" s="71">
        <v>0</v>
      </c>
      <c r="GY91" s="71">
        <v>0</v>
      </c>
      <c r="GZ91" s="71">
        <v>0</v>
      </c>
      <c r="HA91" s="71">
        <v>0</v>
      </c>
      <c r="HB91" s="71">
        <v>0</v>
      </c>
      <c r="HC91" s="71">
        <v>0</v>
      </c>
      <c r="HD91" s="71">
        <v>0</v>
      </c>
      <c r="HE91" s="71">
        <v>0</v>
      </c>
      <c r="HF91" s="71">
        <v>0</v>
      </c>
      <c r="HG91" s="71">
        <v>0</v>
      </c>
      <c r="HH91" s="71">
        <v>0</v>
      </c>
      <c r="HI91" s="71">
        <v>0</v>
      </c>
      <c r="HJ91" s="71">
        <v>0</v>
      </c>
      <c r="HK91" s="71">
        <v>0</v>
      </c>
      <c r="HL91" s="71">
        <v>0</v>
      </c>
      <c r="HM91" s="71">
        <v>0</v>
      </c>
      <c r="HN91" s="71">
        <v>0</v>
      </c>
      <c r="HO91" s="71">
        <v>0</v>
      </c>
      <c r="HP91" s="71">
        <v>0</v>
      </c>
      <c r="HQ91" s="71">
        <v>0</v>
      </c>
      <c r="HR91" s="71">
        <v>0</v>
      </c>
      <c r="HS91" s="71">
        <v>0</v>
      </c>
      <c r="HT91" s="71">
        <v>0</v>
      </c>
      <c r="HU91" s="71">
        <v>0</v>
      </c>
      <c r="HV91" s="71">
        <v>0</v>
      </c>
      <c r="HW91" s="71">
        <v>0</v>
      </c>
      <c r="HX91" s="71">
        <v>0</v>
      </c>
      <c r="HY91" s="70">
        <v>0</v>
      </c>
      <c r="HZ91" s="71">
        <v>0</v>
      </c>
      <c r="IA91" s="71"/>
      <c r="IB91" s="71"/>
      <c r="IC91" s="71">
        <v>0</v>
      </c>
      <c r="ID91" s="71">
        <v>0</v>
      </c>
      <c r="IE91" s="71">
        <v>0</v>
      </c>
      <c r="IF91" s="71">
        <v>0</v>
      </c>
      <c r="IG91" s="71">
        <v>0</v>
      </c>
      <c r="IH91" s="71">
        <v>0</v>
      </c>
      <c r="II91" s="71">
        <v>0</v>
      </c>
      <c r="IJ91" s="71">
        <v>0</v>
      </c>
      <c r="IK91" s="71">
        <v>0</v>
      </c>
      <c r="IL91" s="71">
        <v>0</v>
      </c>
      <c r="IM91" s="71">
        <v>0</v>
      </c>
      <c r="IN91" s="71">
        <v>1204.6300000000001</v>
      </c>
      <c r="IO91" s="71">
        <v>0</v>
      </c>
      <c r="IP91" s="71">
        <v>2970</v>
      </c>
      <c r="IQ91" s="71">
        <v>2233.75</v>
      </c>
      <c r="IR91" s="71">
        <v>2434.4299999999998</v>
      </c>
      <c r="IS91" s="71">
        <v>2434.4299999999998</v>
      </c>
      <c r="IT91" s="71">
        <v>0</v>
      </c>
      <c r="IU91" s="71">
        <v>2830</v>
      </c>
      <c r="IV91" s="71">
        <v>1000</v>
      </c>
      <c r="IW91" s="71">
        <v>0</v>
      </c>
      <c r="IX91" s="71">
        <v>2410</v>
      </c>
      <c r="IY91" s="71">
        <v>2410</v>
      </c>
      <c r="IZ91" s="71">
        <v>0</v>
      </c>
      <c r="JA91" s="71">
        <v>0</v>
      </c>
      <c r="JB91" s="71">
        <v>0</v>
      </c>
      <c r="JC91" s="71">
        <v>0</v>
      </c>
      <c r="JD91" s="71">
        <v>0</v>
      </c>
      <c r="JE91" s="71">
        <v>0</v>
      </c>
      <c r="JF91" s="71">
        <v>0</v>
      </c>
      <c r="JG91" s="71">
        <v>0</v>
      </c>
      <c r="JH91" s="71">
        <v>0</v>
      </c>
      <c r="JI91" s="71">
        <v>0</v>
      </c>
      <c r="JJ91" s="71">
        <v>0</v>
      </c>
      <c r="JK91" s="71">
        <v>0</v>
      </c>
      <c r="JL91" s="70">
        <v>0</v>
      </c>
      <c r="JM91" s="66">
        <v>0</v>
      </c>
      <c r="JN91" s="13"/>
      <c r="JO91" s="13"/>
      <c r="JP91" s="13">
        <f t="shared" si="1740"/>
        <v>7000</v>
      </c>
      <c r="JQ91" s="13">
        <f t="shared" si="1741"/>
        <v>7000</v>
      </c>
      <c r="JR91" s="13">
        <f t="shared" si="1742"/>
        <v>7128.29</v>
      </c>
      <c r="JS91" s="13">
        <f t="shared" si="1743"/>
        <v>11700</v>
      </c>
      <c r="JT91" s="13">
        <f t="shared" si="1744"/>
        <v>11700</v>
      </c>
      <c r="JU91" s="13">
        <f t="shared" si="1745"/>
        <v>11191.3</v>
      </c>
      <c r="JV91" s="13">
        <f t="shared" si="1746"/>
        <v>0</v>
      </c>
      <c r="JW91" s="13">
        <f t="shared" si="1747"/>
        <v>13500</v>
      </c>
      <c r="JX91" s="13">
        <f t="shared" si="1748"/>
        <v>11319.49</v>
      </c>
      <c r="JY91" s="13">
        <f t="shared" si="1749"/>
        <v>13500</v>
      </c>
      <c r="JZ91" s="13">
        <f t="shared" si="1750"/>
        <v>13500</v>
      </c>
      <c r="KA91" s="13">
        <f t="shared" si="1751"/>
        <v>12374.86</v>
      </c>
      <c r="KB91" s="13">
        <f t="shared" si="1752"/>
        <v>13500</v>
      </c>
      <c r="KC91" s="13">
        <f t="shared" si="1753"/>
        <v>16470</v>
      </c>
      <c r="KD91" s="13">
        <f t="shared" si="1754"/>
        <v>9833.61</v>
      </c>
      <c r="KE91" s="13">
        <f t="shared" si="1755"/>
        <v>13500</v>
      </c>
      <c r="KF91" s="13">
        <f t="shared" si="1756"/>
        <v>13500</v>
      </c>
      <c r="KG91" s="13">
        <f t="shared" si="1757"/>
        <v>8539.9699999999993</v>
      </c>
      <c r="KH91" s="13">
        <f t="shared" si="1758"/>
        <v>13500</v>
      </c>
      <c r="KI91" s="13">
        <f t="shared" si="1759"/>
        <v>13040</v>
      </c>
      <c r="KJ91" s="13">
        <f t="shared" si="1760"/>
        <v>11309.99</v>
      </c>
      <c r="KK91" s="13">
        <f t="shared" si="1761"/>
        <v>13410</v>
      </c>
      <c r="KL91" s="13">
        <f t="shared" si="1762"/>
        <v>13410</v>
      </c>
      <c r="KM91" s="13">
        <f t="shared" si="1763"/>
        <v>14175.47</v>
      </c>
      <c r="KN91" s="13">
        <f t="shared" si="1764"/>
        <v>13400</v>
      </c>
      <c r="KO91" s="13">
        <f t="shared" si="1765"/>
        <v>13400</v>
      </c>
      <c r="KP91" s="13">
        <f t="shared" si="1766"/>
        <v>8033.38</v>
      </c>
      <c r="KQ91" s="13">
        <f t="shared" si="1767"/>
        <v>11294</v>
      </c>
      <c r="KR91" s="13">
        <f t="shared" si="1768"/>
        <v>10950</v>
      </c>
      <c r="KS91" s="13">
        <f t="shared" si="1769"/>
        <v>10947.04</v>
      </c>
      <c r="KT91" s="13">
        <f t="shared" si="1770"/>
        <v>11300</v>
      </c>
      <c r="KU91" s="13">
        <f t="shared" si="1771"/>
        <v>11300</v>
      </c>
      <c r="KV91" s="13">
        <f t="shared" si="1772"/>
        <v>14116.15</v>
      </c>
      <c r="KW91" s="13">
        <f t="shared" si="1773"/>
        <v>13400</v>
      </c>
      <c r="KX91" s="13">
        <f t="shared" si="1774"/>
        <v>13400</v>
      </c>
      <c r="KY91" s="13">
        <f t="shared" si="1775"/>
        <v>5206</v>
      </c>
      <c r="KZ91" s="13">
        <f t="shared" si="1776"/>
        <v>13400</v>
      </c>
      <c r="LA91" s="13">
        <f t="shared" si="1777"/>
        <v>0</v>
      </c>
      <c r="LB91" s="13">
        <f t="shared" si="1778"/>
        <v>0</v>
      </c>
    </row>
    <row r="92" spans="1:314" x14ac:dyDescent="0.25">
      <c r="A92" s="5">
        <v>4507</v>
      </c>
      <c r="B92" s="9" t="s">
        <v>52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64">
        <v>0</v>
      </c>
      <c r="AL92" s="70">
        <v>0</v>
      </c>
      <c r="AM92" s="71">
        <v>0</v>
      </c>
      <c r="AN92" s="71"/>
      <c r="AO92" s="71"/>
      <c r="AP92" s="71">
        <v>1800</v>
      </c>
      <c r="AQ92" s="71">
        <v>1800</v>
      </c>
      <c r="AR92" s="71">
        <v>942.59</v>
      </c>
      <c r="AS92" s="71">
        <v>2021</v>
      </c>
      <c r="AT92" s="71">
        <v>2021</v>
      </c>
      <c r="AU92" s="71">
        <v>735.97</v>
      </c>
      <c r="AV92" s="71">
        <v>2021.4</v>
      </c>
      <c r="AW92" s="71">
        <v>2021.4</v>
      </c>
      <c r="AX92" s="71">
        <v>1574.13</v>
      </c>
      <c r="AY92" s="71">
        <v>2000</v>
      </c>
      <c r="AZ92" s="71">
        <v>2000</v>
      </c>
      <c r="BA92" s="71">
        <v>700.46</v>
      </c>
      <c r="BB92" s="71">
        <v>2097</v>
      </c>
      <c r="BC92" s="71">
        <v>2097</v>
      </c>
      <c r="BD92" s="71">
        <v>1719.09</v>
      </c>
      <c r="BE92" s="71">
        <v>2015.77</v>
      </c>
      <c r="BF92" s="71">
        <v>2015.77</v>
      </c>
      <c r="BG92" s="71">
        <v>1094.81</v>
      </c>
      <c r="BH92" s="71">
        <v>1900</v>
      </c>
      <c r="BI92" s="71">
        <v>1900</v>
      </c>
      <c r="BJ92" s="71">
        <v>994.89</v>
      </c>
      <c r="BK92" s="71">
        <v>1650</v>
      </c>
      <c r="BL92" s="71">
        <v>1650</v>
      </c>
      <c r="BM92" s="71">
        <v>1270.0999999999999</v>
      </c>
      <c r="BN92" s="71">
        <v>2020</v>
      </c>
      <c r="BO92" s="71">
        <v>2020</v>
      </c>
      <c r="BP92" s="71">
        <v>843.66</v>
      </c>
      <c r="BQ92" s="71">
        <v>1875.39</v>
      </c>
      <c r="BR92" s="71">
        <v>1875.39</v>
      </c>
      <c r="BS92" s="71">
        <v>696.14</v>
      </c>
      <c r="BT92" s="71">
        <v>1900</v>
      </c>
      <c r="BU92" s="71">
        <v>1900</v>
      </c>
      <c r="BV92" s="71">
        <v>914.51</v>
      </c>
      <c r="BW92" s="71">
        <v>1711</v>
      </c>
      <c r="BX92" s="71">
        <v>1711</v>
      </c>
      <c r="BY92" s="70">
        <v>1046.55</v>
      </c>
      <c r="BZ92" s="71">
        <v>1300</v>
      </c>
      <c r="CA92" s="71"/>
      <c r="CB92" s="71"/>
      <c r="CC92" s="71">
        <v>2700</v>
      </c>
      <c r="CD92" s="71">
        <v>2700</v>
      </c>
      <c r="CE92" s="71">
        <v>1852.53</v>
      </c>
      <c r="CF92" s="71">
        <v>2073.9</v>
      </c>
      <c r="CG92" s="71">
        <v>2073.9</v>
      </c>
      <c r="CH92" s="71">
        <v>1517.42</v>
      </c>
      <c r="CI92" s="71">
        <v>2073.9</v>
      </c>
      <c r="CJ92" s="71">
        <v>2073.9</v>
      </c>
      <c r="CK92" s="71">
        <v>1067.6099999999999</v>
      </c>
      <c r="CL92" s="71">
        <v>2000</v>
      </c>
      <c r="CM92" s="71">
        <v>2000</v>
      </c>
      <c r="CN92" s="71">
        <v>2097.9499999999998</v>
      </c>
      <c r="CO92" s="71">
        <v>2000</v>
      </c>
      <c r="CP92" s="71">
        <v>2000</v>
      </c>
      <c r="CQ92" s="71">
        <v>1553.45</v>
      </c>
      <c r="CR92" s="71">
        <v>1994.13</v>
      </c>
      <c r="CS92" s="71">
        <v>1994.13</v>
      </c>
      <c r="CT92" s="71">
        <v>1870.94</v>
      </c>
      <c r="CU92" s="71">
        <v>1847</v>
      </c>
      <c r="CV92" s="71">
        <v>1847</v>
      </c>
      <c r="CW92" s="71">
        <v>291.64</v>
      </c>
      <c r="CX92" s="71">
        <v>1880</v>
      </c>
      <c r="CY92" s="71">
        <v>1880</v>
      </c>
      <c r="CZ92" s="71">
        <v>1428.17</v>
      </c>
      <c r="DA92" s="71">
        <v>2073.9</v>
      </c>
      <c r="DB92" s="71">
        <v>2073.9</v>
      </c>
      <c r="DC92" s="71">
        <v>904.33</v>
      </c>
      <c r="DD92" s="71">
        <v>1773.9</v>
      </c>
      <c r="DE92" s="71">
        <v>1773.9</v>
      </c>
      <c r="DF92" s="71">
        <v>1645.57</v>
      </c>
      <c r="DG92" s="71">
        <v>1950</v>
      </c>
      <c r="DH92" s="71">
        <v>1950</v>
      </c>
      <c r="DI92" s="71">
        <v>1767.63</v>
      </c>
      <c r="DJ92" s="71">
        <v>2074</v>
      </c>
      <c r="DK92" s="71">
        <v>2074</v>
      </c>
      <c r="DL92" s="70">
        <v>1629.68</v>
      </c>
      <c r="DM92" s="71">
        <v>1900</v>
      </c>
      <c r="DN92" s="71"/>
      <c r="DO92" s="71"/>
      <c r="DP92" s="71">
        <v>0</v>
      </c>
      <c r="DQ92" s="71">
        <v>0</v>
      </c>
      <c r="DR92" s="71">
        <v>0</v>
      </c>
      <c r="DS92" s="71">
        <v>0</v>
      </c>
      <c r="DT92" s="71">
        <v>0</v>
      </c>
      <c r="DU92" s="71">
        <v>0</v>
      </c>
      <c r="DV92" s="71">
        <v>0</v>
      </c>
      <c r="DW92" s="71">
        <v>0</v>
      </c>
      <c r="DX92" s="71">
        <v>0</v>
      </c>
      <c r="DY92" s="71">
        <v>0</v>
      </c>
      <c r="DZ92" s="71">
        <v>0</v>
      </c>
      <c r="EA92" s="71">
        <v>0</v>
      </c>
      <c r="EB92" s="71">
        <v>0</v>
      </c>
      <c r="EC92" s="71">
        <v>0</v>
      </c>
      <c r="ED92" s="71">
        <v>0</v>
      </c>
      <c r="EE92" s="71">
        <v>0</v>
      </c>
      <c r="EF92" s="71">
        <v>0</v>
      </c>
      <c r="EG92" s="71">
        <v>0</v>
      </c>
      <c r="EH92" s="71">
        <v>0</v>
      </c>
      <c r="EI92" s="71">
        <v>0</v>
      </c>
      <c r="EJ92" s="71">
        <v>0</v>
      </c>
      <c r="EK92" s="71">
        <v>0</v>
      </c>
      <c r="EL92" s="71">
        <v>0</v>
      </c>
      <c r="EM92" s="71">
        <v>0</v>
      </c>
      <c r="EN92" s="71">
        <v>0</v>
      </c>
      <c r="EO92" s="71">
        <v>0</v>
      </c>
      <c r="EP92" s="71">
        <v>0</v>
      </c>
      <c r="EQ92" s="71">
        <v>0</v>
      </c>
      <c r="ER92" s="71">
        <v>0</v>
      </c>
      <c r="ES92" s="71">
        <v>0</v>
      </c>
      <c r="ET92" s="71">
        <v>0</v>
      </c>
      <c r="EU92" s="71">
        <v>0</v>
      </c>
      <c r="EV92" s="71">
        <v>0</v>
      </c>
      <c r="EW92" s="71">
        <v>0</v>
      </c>
      <c r="EX92" s="71">
        <v>0</v>
      </c>
      <c r="EY92" s="70">
        <v>0</v>
      </c>
      <c r="EZ92" s="71">
        <v>0</v>
      </c>
      <c r="FA92" s="71"/>
      <c r="FB92" s="71"/>
      <c r="FC92" s="71">
        <v>0</v>
      </c>
      <c r="FD92" s="71">
        <v>0</v>
      </c>
      <c r="FE92" s="71">
        <v>0</v>
      </c>
      <c r="FF92" s="71">
        <v>0</v>
      </c>
      <c r="FG92" s="71">
        <v>0</v>
      </c>
      <c r="FH92" s="71">
        <v>0</v>
      </c>
      <c r="FI92" s="71">
        <v>0</v>
      </c>
      <c r="FJ92" s="71">
        <v>0</v>
      </c>
      <c r="FK92" s="71">
        <v>0</v>
      </c>
      <c r="FL92" s="71">
        <v>0</v>
      </c>
      <c r="FM92" s="71">
        <v>0</v>
      </c>
      <c r="FN92" s="71">
        <v>0</v>
      </c>
      <c r="FO92" s="71">
        <v>0</v>
      </c>
      <c r="FP92" s="71">
        <v>0</v>
      </c>
      <c r="FQ92" s="71">
        <v>0</v>
      </c>
      <c r="FR92" s="71">
        <v>0</v>
      </c>
      <c r="FS92" s="71">
        <v>0</v>
      </c>
      <c r="FT92" s="71">
        <v>0</v>
      </c>
      <c r="FU92" s="71">
        <v>0</v>
      </c>
      <c r="FV92" s="71">
        <v>0</v>
      </c>
      <c r="FW92" s="71">
        <v>0</v>
      </c>
      <c r="FX92" s="71">
        <v>0</v>
      </c>
      <c r="FY92" s="71">
        <v>0</v>
      </c>
      <c r="FZ92" s="71">
        <v>0</v>
      </c>
      <c r="GA92" s="71">
        <v>0</v>
      </c>
      <c r="GB92" s="71">
        <v>0</v>
      </c>
      <c r="GC92" s="71">
        <v>0</v>
      </c>
      <c r="GD92" s="71">
        <v>0</v>
      </c>
      <c r="GE92" s="71">
        <v>0</v>
      </c>
      <c r="GF92" s="71">
        <v>0</v>
      </c>
      <c r="GG92" s="71">
        <v>0</v>
      </c>
      <c r="GH92" s="71">
        <v>0</v>
      </c>
      <c r="GI92" s="71">
        <v>0</v>
      </c>
      <c r="GJ92" s="71">
        <v>0</v>
      </c>
      <c r="GK92" s="71">
        <v>0</v>
      </c>
      <c r="GL92" s="70">
        <v>0</v>
      </c>
      <c r="GM92" s="71">
        <v>0</v>
      </c>
      <c r="GN92" s="71"/>
      <c r="GO92" s="71"/>
      <c r="GP92" s="71">
        <v>0</v>
      </c>
      <c r="GQ92" s="71">
        <v>0</v>
      </c>
      <c r="GR92" s="71">
        <v>0</v>
      </c>
      <c r="GS92" s="71">
        <v>0</v>
      </c>
      <c r="GT92" s="71">
        <v>0</v>
      </c>
      <c r="GU92" s="71">
        <v>0</v>
      </c>
      <c r="GV92" s="71">
        <v>0</v>
      </c>
      <c r="GW92" s="71">
        <v>0</v>
      </c>
      <c r="GX92" s="71">
        <v>0</v>
      </c>
      <c r="GY92" s="71">
        <v>0</v>
      </c>
      <c r="GZ92" s="71">
        <v>0</v>
      </c>
      <c r="HA92" s="71">
        <v>0</v>
      </c>
      <c r="HB92" s="71">
        <v>0</v>
      </c>
      <c r="HC92" s="71">
        <v>0</v>
      </c>
      <c r="HD92" s="71">
        <v>0</v>
      </c>
      <c r="HE92" s="71">
        <v>0</v>
      </c>
      <c r="HF92" s="71">
        <v>0</v>
      </c>
      <c r="HG92" s="71">
        <v>0</v>
      </c>
      <c r="HH92" s="71">
        <v>0</v>
      </c>
      <c r="HI92" s="71">
        <v>0</v>
      </c>
      <c r="HJ92" s="71">
        <v>0</v>
      </c>
      <c r="HK92" s="71">
        <v>0</v>
      </c>
      <c r="HL92" s="71">
        <v>0</v>
      </c>
      <c r="HM92" s="71">
        <v>0</v>
      </c>
      <c r="HN92" s="71">
        <v>0</v>
      </c>
      <c r="HO92" s="71">
        <v>0</v>
      </c>
      <c r="HP92" s="71">
        <v>0</v>
      </c>
      <c r="HQ92" s="71">
        <v>0</v>
      </c>
      <c r="HR92" s="71">
        <v>0</v>
      </c>
      <c r="HS92" s="71">
        <v>0</v>
      </c>
      <c r="HT92" s="71">
        <v>0</v>
      </c>
      <c r="HU92" s="71">
        <v>0</v>
      </c>
      <c r="HV92" s="71">
        <v>0</v>
      </c>
      <c r="HW92" s="71">
        <v>0</v>
      </c>
      <c r="HX92" s="71">
        <v>0</v>
      </c>
      <c r="HY92" s="72">
        <v>0.22</v>
      </c>
      <c r="HZ92" s="71">
        <v>0</v>
      </c>
      <c r="IA92" s="71"/>
      <c r="IB92" s="71"/>
      <c r="IC92" s="71">
        <v>0</v>
      </c>
      <c r="ID92" s="71">
        <v>0</v>
      </c>
      <c r="IE92" s="71">
        <v>0</v>
      </c>
      <c r="IF92" s="71">
        <v>0</v>
      </c>
      <c r="IG92" s="71">
        <v>0</v>
      </c>
      <c r="IH92" s="71">
        <v>33.409999999999997</v>
      </c>
      <c r="II92" s="71">
        <v>0</v>
      </c>
      <c r="IJ92" s="71">
        <v>20.05</v>
      </c>
      <c r="IK92" s="71">
        <v>71.209999999999994</v>
      </c>
      <c r="IL92" s="71">
        <v>60</v>
      </c>
      <c r="IM92" s="71">
        <v>60</v>
      </c>
      <c r="IN92" s="71">
        <v>149.36000000000001</v>
      </c>
      <c r="IO92" s="71">
        <v>0</v>
      </c>
      <c r="IP92" s="71">
        <v>100</v>
      </c>
      <c r="IQ92" s="71">
        <v>103.93</v>
      </c>
      <c r="IR92" s="71">
        <v>160.4</v>
      </c>
      <c r="IS92" s="71">
        <v>160.4</v>
      </c>
      <c r="IT92" s="71">
        <v>51.41</v>
      </c>
      <c r="IU92" s="71">
        <v>348</v>
      </c>
      <c r="IV92" s="71">
        <v>348</v>
      </c>
      <c r="IW92" s="71">
        <v>96.6</v>
      </c>
      <c r="IX92" s="71">
        <v>550</v>
      </c>
      <c r="IY92" s="71">
        <v>550</v>
      </c>
      <c r="IZ92" s="71">
        <v>51.52</v>
      </c>
      <c r="JA92" s="71">
        <v>100</v>
      </c>
      <c r="JB92" s="71">
        <v>600</v>
      </c>
      <c r="JC92" s="71">
        <v>0</v>
      </c>
      <c r="JD92" s="71">
        <v>0</v>
      </c>
      <c r="JE92" s="71">
        <v>0</v>
      </c>
      <c r="JF92" s="71">
        <v>0</v>
      </c>
      <c r="JG92" s="71">
        <v>0</v>
      </c>
      <c r="JH92" s="71">
        <v>0</v>
      </c>
      <c r="JI92" s="71">
        <v>0</v>
      </c>
      <c r="JJ92" s="71">
        <v>0</v>
      </c>
      <c r="JK92" s="71">
        <v>0</v>
      </c>
      <c r="JL92" s="70">
        <v>0</v>
      </c>
      <c r="JM92" s="66">
        <v>0</v>
      </c>
      <c r="JN92" s="13"/>
      <c r="JO92" s="13"/>
      <c r="JP92" s="13">
        <f t="shared" si="1740"/>
        <v>4500</v>
      </c>
      <c r="JQ92" s="13">
        <f t="shared" si="1741"/>
        <v>4500</v>
      </c>
      <c r="JR92" s="13">
        <f t="shared" si="1742"/>
        <v>2795.12</v>
      </c>
      <c r="JS92" s="13">
        <f t="shared" si="1743"/>
        <v>4094.9</v>
      </c>
      <c r="JT92" s="13">
        <f t="shared" si="1744"/>
        <v>4094.9</v>
      </c>
      <c r="JU92" s="13">
        <f t="shared" si="1745"/>
        <v>2286.8000000000002</v>
      </c>
      <c r="JV92" s="13">
        <f t="shared" si="1746"/>
        <v>4095.3</v>
      </c>
      <c r="JW92" s="13">
        <f t="shared" si="1747"/>
        <v>4115.3500000000004</v>
      </c>
      <c r="JX92" s="13">
        <f t="shared" si="1748"/>
        <v>2712.95</v>
      </c>
      <c r="JY92" s="13">
        <f t="shared" si="1749"/>
        <v>4060</v>
      </c>
      <c r="JZ92" s="13">
        <f t="shared" si="1750"/>
        <v>4060</v>
      </c>
      <c r="KA92" s="13">
        <f t="shared" si="1751"/>
        <v>2947.77</v>
      </c>
      <c r="KB92" s="13">
        <f t="shared" si="1752"/>
        <v>4097</v>
      </c>
      <c r="KC92" s="13">
        <f t="shared" si="1753"/>
        <v>4197</v>
      </c>
      <c r="KD92" s="13">
        <f t="shared" si="1754"/>
        <v>3376.47</v>
      </c>
      <c r="KE92" s="13">
        <f t="shared" si="1755"/>
        <v>4170.3</v>
      </c>
      <c r="KF92" s="13">
        <f t="shared" si="1756"/>
        <v>4170.3</v>
      </c>
      <c r="KG92" s="13">
        <f t="shared" si="1757"/>
        <v>3017.16</v>
      </c>
      <c r="KH92" s="13">
        <f t="shared" si="1758"/>
        <v>4095</v>
      </c>
      <c r="KI92" s="13">
        <f t="shared" si="1759"/>
        <v>4095</v>
      </c>
      <c r="KJ92" s="13">
        <f t="shared" si="1760"/>
        <v>1383.1299999999999</v>
      </c>
      <c r="KK92" s="13">
        <f t="shared" si="1761"/>
        <v>4080</v>
      </c>
      <c r="KL92" s="13">
        <f t="shared" si="1762"/>
        <v>4080</v>
      </c>
      <c r="KM92" s="13">
        <f t="shared" si="1763"/>
        <v>2749.79</v>
      </c>
      <c r="KN92" s="13">
        <f t="shared" si="1764"/>
        <v>4193.8999999999996</v>
      </c>
      <c r="KO92" s="13">
        <f t="shared" si="1765"/>
        <v>4693.8999999999996</v>
      </c>
      <c r="KP92" s="13">
        <f t="shared" si="1766"/>
        <v>1747.99</v>
      </c>
      <c r="KQ92" s="13">
        <f t="shared" si="1767"/>
        <v>3649.29</v>
      </c>
      <c r="KR92" s="13">
        <f t="shared" si="1768"/>
        <v>3649.29</v>
      </c>
      <c r="KS92" s="13">
        <f t="shared" si="1769"/>
        <v>2341.71</v>
      </c>
      <c r="KT92" s="13">
        <f t="shared" si="1770"/>
        <v>3850</v>
      </c>
      <c r="KU92" s="13">
        <f t="shared" si="1771"/>
        <v>3850</v>
      </c>
      <c r="KV92" s="13">
        <f t="shared" si="1772"/>
        <v>2682.1400000000003</v>
      </c>
      <c r="KW92" s="13">
        <f t="shared" si="1773"/>
        <v>3785</v>
      </c>
      <c r="KX92" s="13">
        <f t="shared" si="1774"/>
        <v>3785</v>
      </c>
      <c r="KY92" s="13">
        <f t="shared" si="1775"/>
        <v>2676.45</v>
      </c>
      <c r="KZ92" s="13">
        <f t="shared" si="1776"/>
        <v>3200</v>
      </c>
      <c r="LA92" s="13">
        <f t="shared" si="1777"/>
        <v>0</v>
      </c>
      <c r="LB92" s="13">
        <f t="shared" si="1778"/>
        <v>0</v>
      </c>
    </row>
    <row r="93" spans="1:314" x14ac:dyDescent="0.25">
      <c r="A93" s="5">
        <v>4508</v>
      </c>
      <c r="B93" s="9" t="s">
        <v>53</v>
      </c>
      <c r="C93" s="13">
        <v>0</v>
      </c>
      <c r="D93" s="13">
        <v>0</v>
      </c>
      <c r="E93" s="13">
        <v>4000</v>
      </c>
      <c r="F93" s="13">
        <v>0</v>
      </c>
      <c r="G93" s="13">
        <v>0</v>
      </c>
      <c r="H93" s="13">
        <v>0</v>
      </c>
      <c r="I93" s="13">
        <v>5000</v>
      </c>
      <c r="J93" s="13">
        <v>5000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64">
        <v>0</v>
      </c>
      <c r="AL93" s="70">
        <v>0</v>
      </c>
      <c r="AM93" s="71">
        <v>0</v>
      </c>
      <c r="AN93" s="71"/>
      <c r="AO93" s="71"/>
      <c r="AP93" s="71">
        <v>0</v>
      </c>
      <c r="AQ93" s="71">
        <v>0</v>
      </c>
      <c r="AR93" s="71">
        <v>0</v>
      </c>
      <c r="AS93" s="71">
        <v>0</v>
      </c>
      <c r="AT93" s="71">
        <v>0</v>
      </c>
      <c r="AU93" s="71">
        <v>0</v>
      </c>
      <c r="AV93" s="71">
        <v>0</v>
      </c>
      <c r="AW93" s="71">
        <v>0</v>
      </c>
      <c r="AX93" s="71">
        <v>0</v>
      </c>
      <c r="AY93" s="71">
        <v>0</v>
      </c>
      <c r="AZ93" s="71">
        <v>0</v>
      </c>
      <c r="BA93" s="71">
        <v>0</v>
      </c>
      <c r="BB93" s="71">
        <v>0</v>
      </c>
      <c r="BC93" s="71">
        <v>0</v>
      </c>
      <c r="BD93" s="71">
        <v>0</v>
      </c>
      <c r="BE93" s="71">
        <v>0</v>
      </c>
      <c r="BF93" s="71">
        <v>0</v>
      </c>
      <c r="BG93" s="71">
        <v>0</v>
      </c>
      <c r="BH93" s="71">
        <v>0</v>
      </c>
      <c r="BI93" s="71">
        <v>0</v>
      </c>
      <c r="BJ93" s="71">
        <v>0</v>
      </c>
      <c r="BK93" s="71">
        <v>0</v>
      </c>
      <c r="BL93" s="71">
        <v>0</v>
      </c>
      <c r="BM93" s="71">
        <v>0</v>
      </c>
      <c r="BN93" s="71">
        <v>0</v>
      </c>
      <c r="BO93" s="71">
        <v>0</v>
      </c>
      <c r="BP93" s="71">
        <v>92.55</v>
      </c>
      <c r="BQ93" s="71">
        <v>0</v>
      </c>
      <c r="BR93" s="71">
        <v>0</v>
      </c>
      <c r="BS93" s="71">
        <v>0</v>
      </c>
      <c r="BT93" s="71">
        <v>0</v>
      </c>
      <c r="BU93" s="71">
        <v>0</v>
      </c>
      <c r="BV93" s="71">
        <v>0</v>
      </c>
      <c r="BW93" s="71">
        <v>0</v>
      </c>
      <c r="BX93" s="71">
        <v>0</v>
      </c>
      <c r="BY93" s="70">
        <v>0</v>
      </c>
      <c r="BZ93" s="71">
        <v>0</v>
      </c>
      <c r="CA93" s="71"/>
      <c r="CB93" s="71"/>
      <c r="CC93" s="71"/>
      <c r="CD93" s="71"/>
      <c r="CE93" s="71"/>
      <c r="CF93" s="71">
        <v>0</v>
      </c>
      <c r="CG93" s="71">
        <v>0</v>
      </c>
      <c r="CH93" s="71">
        <v>0</v>
      </c>
      <c r="CI93" s="71">
        <v>0</v>
      </c>
      <c r="CJ93" s="71">
        <v>0</v>
      </c>
      <c r="CK93" s="71">
        <v>0</v>
      </c>
      <c r="CL93" s="71">
        <v>0</v>
      </c>
      <c r="CM93" s="71">
        <v>0</v>
      </c>
      <c r="CN93" s="71">
        <v>0</v>
      </c>
      <c r="CO93" s="71">
        <v>0</v>
      </c>
      <c r="CP93" s="71">
        <v>0</v>
      </c>
      <c r="CQ93" s="71">
        <v>0</v>
      </c>
      <c r="CR93" s="71">
        <v>0</v>
      </c>
      <c r="CS93" s="71">
        <v>0</v>
      </c>
      <c r="CT93" s="71">
        <v>0</v>
      </c>
      <c r="CU93" s="71">
        <v>0</v>
      </c>
      <c r="CV93" s="71">
        <v>0</v>
      </c>
      <c r="CW93" s="71">
        <v>0</v>
      </c>
      <c r="CX93" s="71">
        <v>0</v>
      </c>
      <c r="CY93" s="71">
        <v>0</v>
      </c>
      <c r="CZ93" s="71">
        <v>0</v>
      </c>
      <c r="DA93" s="71">
        <v>0</v>
      </c>
      <c r="DB93" s="71">
        <v>0</v>
      </c>
      <c r="DC93" s="71">
        <v>0</v>
      </c>
      <c r="DD93" s="71">
        <v>0</v>
      </c>
      <c r="DE93" s="71">
        <v>0</v>
      </c>
      <c r="DF93" s="71">
        <v>0</v>
      </c>
      <c r="DG93" s="71">
        <v>0</v>
      </c>
      <c r="DH93" s="71">
        <v>0</v>
      </c>
      <c r="DI93" s="71">
        <v>0</v>
      </c>
      <c r="DJ93" s="71">
        <v>0</v>
      </c>
      <c r="DK93" s="71">
        <v>0</v>
      </c>
      <c r="DL93" s="70">
        <v>0</v>
      </c>
      <c r="DM93" s="71">
        <v>0</v>
      </c>
      <c r="DN93" s="71"/>
      <c r="DO93" s="71"/>
      <c r="DP93" s="71">
        <v>0</v>
      </c>
      <c r="DQ93" s="71">
        <v>0</v>
      </c>
      <c r="DR93" s="71">
        <v>0</v>
      </c>
      <c r="DS93" s="71">
        <v>0</v>
      </c>
      <c r="DT93" s="71">
        <v>0</v>
      </c>
      <c r="DU93" s="71">
        <v>0</v>
      </c>
      <c r="DV93" s="71">
        <v>0</v>
      </c>
      <c r="DW93" s="71">
        <v>0</v>
      </c>
      <c r="DX93" s="71">
        <v>0</v>
      </c>
      <c r="DY93" s="71">
        <v>0</v>
      </c>
      <c r="DZ93" s="71">
        <v>0</v>
      </c>
      <c r="EA93" s="71">
        <v>0</v>
      </c>
      <c r="EB93" s="71">
        <v>0</v>
      </c>
      <c r="EC93" s="71">
        <v>0</v>
      </c>
      <c r="ED93" s="71">
        <v>0</v>
      </c>
      <c r="EE93" s="71">
        <v>0</v>
      </c>
      <c r="EF93" s="71">
        <v>0</v>
      </c>
      <c r="EG93" s="71">
        <v>0</v>
      </c>
      <c r="EH93" s="71">
        <v>0</v>
      </c>
      <c r="EI93" s="71">
        <v>0</v>
      </c>
      <c r="EJ93" s="71">
        <v>0</v>
      </c>
      <c r="EK93" s="71">
        <v>0</v>
      </c>
      <c r="EL93" s="71">
        <v>0</v>
      </c>
      <c r="EM93" s="71">
        <v>0</v>
      </c>
      <c r="EN93" s="71">
        <v>0</v>
      </c>
      <c r="EO93" s="71">
        <v>0</v>
      </c>
      <c r="EP93" s="71">
        <v>0</v>
      </c>
      <c r="EQ93" s="71">
        <v>0</v>
      </c>
      <c r="ER93" s="71">
        <v>0</v>
      </c>
      <c r="ES93" s="71">
        <v>0</v>
      </c>
      <c r="ET93" s="71">
        <v>0</v>
      </c>
      <c r="EU93" s="71">
        <v>0</v>
      </c>
      <c r="EV93" s="71">
        <v>0</v>
      </c>
      <c r="EW93" s="71">
        <v>0</v>
      </c>
      <c r="EX93" s="71">
        <v>0</v>
      </c>
      <c r="EY93" s="70">
        <v>0</v>
      </c>
      <c r="EZ93" s="71">
        <v>0</v>
      </c>
      <c r="FA93" s="71"/>
      <c r="FB93" s="71"/>
      <c r="FC93" s="71">
        <v>0</v>
      </c>
      <c r="FD93" s="71">
        <v>0</v>
      </c>
      <c r="FE93" s="71">
        <v>0</v>
      </c>
      <c r="FF93" s="71">
        <v>0</v>
      </c>
      <c r="FG93" s="71">
        <v>0</v>
      </c>
      <c r="FH93" s="71">
        <v>0</v>
      </c>
      <c r="FI93" s="71">
        <v>13500</v>
      </c>
      <c r="FJ93" s="71">
        <v>0</v>
      </c>
      <c r="FK93" s="71">
        <v>0</v>
      </c>
      <c r="FL93" s="71">
        <v>0</v>
      </c>
      <c r="FM93" s="71">
        <v>0</v>
      </c>
      <c r="FN93" s="71">
        <v>0</v>
      </c>
      <c r="FO93" s="71">
        <v>0</v>
      </c>
      <c r="FP93" s="71">
        <v>0</v>
      </c>
      <c r="FQ93" s="71">
        <v>0</v>
      </c>
      <c r="FR93" s="71">
        <v>0</v>
      </c>
      <c r="FS93" s="71">
        <v>0</v>
      </c>
      <c r="FT93" s="71">
        <v>0</v>
      </c>
      <c r="FU93" s="71">
        <v>0</v>
      </c>
      <c r="FV93" s="71">
        <v>0</v>
      </c>
      <c r="FW93" s="71">
        <v>0</v>
      </c>
      <c r="FX93" s="71">
        <v>0</v>
      </c>
      <c r="FY93" s="71">
        <v>0</v>
      </c>
      <c r="FZ93" s="71">
        <v>0</v>
      </c>
      <c r="GA93" s="71">
        <v>0</v>
      </c>
      <c r="GB93" s="71">
        <v>0</v>
      </c>
      <c r="GC93" s="71">
        <v>0</v>
      </c>
      <c r="GD93" s="71">
        <v>0</v>
      </c>
      <c r="GE93" s="71">
        <v>0</v>
      </c>
      <c r="GF93" s="71">
        <v>0</v>
      </c>
      <c r="GG93" s="71">
        <v>0</v>
      </c>
      <c r="GH93" s="71">
        <v>0</v>
      </c>
      <c r="GI93" s="71">
        <v>0</v>
      </c>
      <c r="GJ93" s="71">
        <v>0</v>
      </c>
      <c r="GK93" s="71">
        <v>0</v>
      </c>
      <c r="GL93" s="70">
        <v>0</v>
      </c>
      <c r="GM93" s="71">
        <v>0</v>
      </c>
      <c r="GN93" s="71"/>
      <c r="GO93" s="71"/>
      <c r="GP93" s="71">
        <v>0</v>
      </c>
      <c r="GQ93" s="71">
        <v>0</v>
      </c>
      <c r="GR93" s="71">
        <v>0</v>
      </c>
      <c r="GS93" s="71">
        <v>0</v>
      </c>
      <c r="GT93" s="71">
        <v>0</v>
      </c>
      <c r="GU93" s="71">
        <v>0</v>
      </c>
      <c r="GV93" s="71">
        <v>0</v>
      </c>
      <c r="GW93" s="71">
        <v>0</v>
      </c>
      <c r="GX93" s="71">
        <v>0</v>
      </c>
      <c r="GY93" s="71">
        <v>0</v>
      </c>
      <c r="GZ93" s="71">
        <v>0</v>
      </c>
      <c r="HA93" s="71">
        <v>0</v>
      </c>
      <c r="HB93" s="71">
        <v>0</v>
      </c>
      <c r="HC93" s="71">
        <v>0</v>
      </c>
      <c r="HD93" s="71">
        <v>0</v>
      </c>
      <c r="HE93" s="71">
        <v>0</v>
      </c>
      <c r="HF93" s="71">
        <v>0</v>
      </c>
      <c r="HG93" s="71">
        <v>0</v>
      </c>
      <c r="HH93" s="71">
        <v>0</v>
      </c>
      <c r="HI93" s="71">
        <v>0</v>
      </c>
      <c r="HJ93" s="71">
        <v>0</v>
      </c>
      <c r="HK93" s="71">
        <v>0</v>
      </c>
      <c r="HL93" s="71">
        <v>0</v>
      </c>
      <c r="HM93" s="71">
        <v>0</v>
      </c>
      <c r="HN93" s="71">
        <v>0</v>
      </c>
      <c r="HO93" s="71">
        <v>0</v>
      </c>
      <c r="HP93" s="71">
        <v>0</v>
      </c>
      <c r="HQ93" s="71">
        <v>0</v>
      </c>
      <c r="HR93" s="71">
        <v>0</v>
      </c>
      <c r="HS93" s="71">
        <v>0</v>
      </c>
      <c r="HT93" s="71">
        <v>0</v>
      </c>
      <c r="HU93" s="71">
        <v>0</v>
      </c>
      <c r="HV93" s="71">
        <v>0</v>
      </c>
      <c r="HW93" s="71">
        <v>0</v>
      </c>
      <c r="HX93" s="71">
        <v>0</v>
      </c>
      <c r="HY93" s="70">
        <v>0</v>
      </c>
      <c r="HZ93" s="71">
        <v>0</v>
      </c>
      <c r="IA93" s="71"/>
      <c r="IB93" s="71"/>
      <c r="IC93" s="71">
        <v>0</v>
      </c>
      <c r="ID93" s="71">
        <v>0</v>
      </c>
      <c r="IE93" s="71">
        <v>0</v>
      </c>
      <c r="IF93" s="71">
        <v>0</v>
      </c>
      <c r="IG93" s="71">
        <v>0</v>
      </c>
      <c r="IH93" s="71">
        <v>0</v>
      </c>
      <c r="II93" s="71">
        <v>0</v>
      </c>
      <c r="IJ93" s="71">
        <v>0</v>
      </c>
      <c r="IK93" s="71">
        <v>0</v>
      </c>
      <c r="IL93" s="71">
        <v>0</v>
      </c>
      <c r="IM93" s="71">
        <v>0</v>
      </c>
      <c r="IN93" s="71">
        <v>0</v>
      </c>
      <c r="IO93" s="71">
        <v>0</v>
      </c>
      <c r="IP93" s="71">
        <v>0</v>
      </c>
      <c r="IQ93" s="71">
        <v>0</v>
      </c>
      <c r="IR93" s="71">
        <v>0</v>
      </c>
      <c r="IS93" s="71">
        <v>0</v>
      </c>
      <c r="IT93" s="71">
        <v>0</v>
      </c>
      <c r="IU93" s="71">
        <v>0</v>
      </c>
      <c r="IV93" s="71">
        <v>0</v>
      </c>
      <c r="IW93" s="71">
        <v>0</v>
      </c>
      <c r="IX93" s="71">
        <v>0</v>
      </c>
      <c r="IY93" s="71">
        <v>0</v>
      </c>
      <c r="IZ93" s="71">
        <v>0</v>
      </c>
      <c r="JA93" s="71">
        <v>0</v>
      </c>
      <c r="JB93" s="71">
        <v>0</v>
      </c>
      <c r="JC93" s="71">
        <v>0</v>
      </c>
      <c r="JD93" s="71">
        <v>0</v>
      </c>
      <c r="JE93" s="71">
        <v>0</v>
      </c>
      <c r="JF93" s="71">
        <v>0</v>
      </c>
      <c r="JG93" s="71">
        <v>0</v>
      </c>
      <c r="JH93" s="71">
        <v>0</v>
      </c>
      <c r="JI93" s="71">
        <v>0</v>
      </c>
      <c r="JJ93" s="71">
        <v>0</v>
      </c>
      <c r="JK93" s="71">
        <v>0</v>
      </c>
      <c r="JL93" s="70">
        <v>0</v>
      </c>
      <c r="JM93" s="66">
        <v>0</v>
      </c>
      <c r="JN93" s="13"/>
      <c r="JO93" s="13"/>
      <c r="JP93" s="13">
        <f t="shared" si="1740"/>
        <v>0</v>
      </c>
      <c r="JQ93" s="13">
        <f t="shared" si="1741"/>
        <v>0</v>
      </c>
      <c r="JR93" s="13">
        <f t="shared" si="1742"/>
        <v>4000</v>
      </c>
      <c r="JS93" s="13">
        <f t="shared" si="1743"/>
        <v>0</v>
      </c>
      <c r="JT93" s="13">
        <f t="shared" si="1744"/>
        <v>0</v>
      </c>
      <c r="JU93" s="13">
        <f t="shared" si="1745"/>
        <v>0</v>
      </c>
      <c r="JV93" s="13">
        <f t="shared" si="1746"/>
        <v>18500</v>
      </c>
      <c r="JW93" s="13">
        <f t="shared" si="1747"/>
        <v>5000</v>
      </c>
      <c r="JX93" s="13">
        <f t="shared" si="1748"/>
        <v>0</v>
      </c>
      <c r="JY93" s="13">
        <f t="shared" si="1749"/>
        <v>0</v>
      </c>
      <c r="JZ93" s="13">
        <f t="shared" si="1750"/>
        <v>0</v>
      </c>
      <c r="KA93" s="13">
        <f t="shared" si="1751"/>
        <v>0</v>
      </c>
      <c r="KB93" s="13">
        <f t="shared" si="1752"/>
        <v>0</v>
      </c>
      <c r="KC93" s="13">
        <f t="shared" si="1753"/>
        <v>0</v>
      </c>
      <c r="KD93" s="13">
        <f t="shared" si="1754"/>
        <v>0</v>
      </c>
      <c r="KE93" s="13">
        <f t="shared" si="1755"/>
        <v>0</v>
      </c>
      <c r="KF93" s="13">
        <f t="shared" si="1756"/>
        <v>0</v>
      </c>
      <c r="KG93" s="13">
        <f t="shared" si="1757"/>
        <v>0</v>
      </c>
      <c r="KH93" s="13">
        <f t="shared" si="1758"/>
        <v>0</v>
      </c>
      <c r="KI93" s="13">
        <f t="shared" si="1759"/>
        <v>0</v>
      </c>
      <c r="KJ93" s="13">
        <f t="shared" si="1760"/>
        <v>0</v>
      </c>
      <c r="KK93" s="13">
        <f t="shared" si="1761"/>
        <v>0</v>
      </c>
      <c r="KL93" s="13">
        <f t="shared" si="1762"/>
        <v>0</v>
      </c>
      <c r="KM93" s="13">
        <f t="shared" si="1763"/>
        <v>0</v>
      </c>
      <c r="KN93" s="13">
        <f t="shared" si="1764"/>
        <v>0</v>
      </c>
      <c r="KO93" s="13">
        <f t="shared" si="1765"/>
        <v>0</v>
      </c>
      <c r="KP93" s="13">
        <f t="shared" si="1766"/>
        <v>92.55</v>
      </c>
      <c r="KQ93" s="13">
        <f t="shared" si="1767"/>
        <v>0</v>
      </c>
      <c r="KR93" s="13">
        <f t="shared" si="1768"/>
        <v>0</v>
      </c>
      <c r="KS93" s="13">
        <f t="shared" si="1769"/>
        <v>0</v>
      </c>
      <c r="KT93" s="13">
        <f t="shared" si="1770"/>
        <v>0</v>
      </c>
      <c r="KU93" s="13">
        <f t="shared" si="1771"/>
        <v>0</v>
      </c>
      <c r="KV93" s="13">
        <f t="shared" si="1772"/>
        <v>0</v>
      </c>
      <c r="KW93" s="13">
        <f t="shared" si="1773"/>
        <v>0</v>
      </c>
      <c r="KX93" s="13">
        <f t="shared" si="1774"/>
        <v>0</v>
      </c>
      <c r="KY93" s="13">
        <f t="shared" si="1775"/>
        <v>0</v>
      </c>
      <c r="KZ93" s="13">
        <f t="shared" si="1776"/>
        <v>0</v>
      </c>
      <c r="LA93" s="13">
        <f t="shared" si="1777"/>
        <v>0</v>
      </c>
      <c r="LB93" s="13">
        <f t="shared" si="1778"/>
        <v>0</v>
      </c>
    </row>
    <row r="94" spans="1:314" ht="15" customHeight="1" x14ac:dyDescent="0.25">
      <c r="A94" s="5">
        <v>4509</v>
      </c>
      <c r="B94" s="9" t="s">
        <v>54</v>
      </c>
      <c r="C94" s="13">
        <v>4546.8599999999997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40.01</v>
      </c>
      <c r="AA94" s="13">
        <v>100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132.53</v>
      </c>
      <c r="AI94" s="13">
        <v>132.53</v>
      </c>
      <c r="AJ94" s="13">
        <v>0</v>
      </c>
      <c r="AK94" s="64">
        <v>0</v>
      </c>
      <c r="AL94" s="70">
        <v>1199.8</v>
      </c>
      <c r="AM94" s="71">
        <v>0</v>
      </c>
      <c r="AN94" s="71"/>
      <c r="AO94" s="71"/>
      <c r="AP94" s="71">
        <v>34556.11</v>
      </c>
      <c r="AQ94" s="71">
        <v>0</v>
      </c>
      <c r="AR94" s="71">
        <v>0</v>
      </c>
      <c r="AS94" s="71">
        <v>0</v>
      </c>
      <c r="AT94" s="71">
        <v>0</v>
      </c>
      <c r="AU94" s="71">
        <v>0</v>
      </c>
      <c r="AV94" s="71">
        <v>0</v>
      </c>
      <c r="AW94" s="71">
        <v>0</v>
      </c>
      <c r="AX94" s="71">
        <v>0</v>
      </c>
      <c r="AY94" s="71">
        <v>0</v>
      </c>
      <c r="AZ94" s="71">
        <v>0</v>
      </c>
      <c r="BA94" s="71">
        <v>0</v>
      </c>
      <c r="BB94" s="71">
        <v>0</v>
      </c>
      <c r="BC94" s="71">
        <v>0</v>
      </c>
      <c r="BD94" s="71">
        <v>0</v>
      </c>
      <c r="BE94" s="71">
        <v>0</v>
      </c>
      <c r="BF94" s="71">
        <v>0</v>
      </c>
      <c r="BG94" s="71">
        <v>0</v>
      </c>
      <c r="BH94" s="71">
        <v>0</v>
      </c>
      <c r="BI94" s="71">
        <v>0</v>
      </c>
      <c r="BJ94" s="71">
        <v>0</v>
      </c>
      <c r="BK94" s="71">
        <v>0</v>
      </c>
      <c r="BL94" s="71">
        <v>0</v>
      </c>
      <c r="BM94" s="71">
        <v>152.75</v>
      </c>
      <c r="BN94" s="71">
        <v>200</v>
      </c>
      <c r="BO94" s="71">
        <v>0</v>
      </c>
      <c r="BP94" s="71">
        <v>0</v>
      </c>
      <c r="BQ94" s="71">
        <v>146.01</v>
      </c>
      <c r="BR94" s="71">
        <v>146.01</v>
      </c>
      <c r="BS94" s="71">
        <v>754.14</v>
      </c>
      <c r="BT94" s="71">
        <v>80</v>
      </c>
      <c r="BU94" s="71">
        <v>80</v>
      </c>
      <c r="BV94" s="71">
        <v>172.11</v>
      </c>
      <c r="BW94" s="71">
        <v>80</v>
      </c>
      <c r="BX94" s="71">
        <v>80</v>
      </c>
      <c r="BY94" s="72">
        <v>0</v>
      </c>
      <c r="BZ94" s="71">
        <v>200</v>
      </c>
      <c r="CA94" s="71"/>
      <c r="CB94" s="71"/>
      <c r="CC94" s="71">
        <v>20915.54</v>
      </c>
      <c r="CD94" s="71">
        <v>0</v>
      </c>
      <c r="CE94" s="71">
        <v>0</v>
      </c>
      <c r="CF94" s="71">
        <v>0</v>
      </c>
      <c r="CG94" s="71">
        <v>0</v>
      </c>
      <c r="CH94" s="71">
        <v>0</v>
      </c>
      <c r="CI94" s="71">
        <v>0</v>
      </c>
      <c r="CJ94" s="71">
        <v>0</v>
      </c>
      <c r="CK94" s="71">
        <v>0</v>
      </c>
      <c r="CL94" s="71">
        <v>0</v>
      </c>
      <c r="CM94" s="71">
        <v>0</v>
      </c>
      <c r="CN94" s="71">
        <v>0</v>
      </c>
      <c r="CO94" s="71">
        <v>0</v>
      </c>
      <c r="CP94" s="71">
        <v>0</v>
      </c>
      <c r="CQ94" s="71">
        <v>0</v>
      </c>
      <c r="CR94" s="71">
        <v>0</v>
      </c>
      <c r="CS94" s="71">
        <v>0</v>
      </c>
      <c r="CT94" s="71">
        <v>0</v>
      </c>
      <c r="CU94" s="71">
        <v>0</v>
      </c>
      <c r="CV94" s="71">
        <v>0</v>
      </c>
      <c r="CW94" s="71">
        <v>0</v>
      </c>
      <c r="CX94" s="71">
        <v>0</v>
      </c>
      <c r="CY94" s="71">
        <v>0</v>
      </c>
      <c r="CZ94" s="71">
        <v>58.19</v>
      </c>
      <c r="DA94" s="71">
        <v>100</v>
      </c>
      <c r="DB94" s="71">
        <v>1000</v>
      </c>
      <c r="DC94" s="71">
        <v>2942.87</v>
      </c>
      <c r="DD94" s="71">
        <v>600</v>
      </c>
      <c r="DE94" s="71">
        <v>2000</v>
      </c>
      <c r="DF94" s="71">
        <v>4276.1400000000003</v>
      </c>
      <c r="DG94" s="71">
        <v>83</v>
      </c>
      <c r="DH94" s="71">
        <v>6000</v>
      </c>
      <c r="DI94" s="71">
        <v>9346.9</v>
      </c>
      <c r="DJ94" s="71">
        <v>100</v>
      </c>
      <c r="DK94" s="71">
        <v>100</v>
      </c>
      <c r="DL94" s="70">
        <v>6297.53</v>
      </c>
      <c r="DM94" s="71">
        <v>5300</v>
      </c>
      <c r="DN94" s="71"/>
      <c r="DO94" s="71"/>
      <c r="DP94" s="71">
        <v>909.37</v>
      </c>
      <c r="DQ94" s="71">
        <v>0</v>
      </c>
      <c r="DR94" s="71">
        <v>0</v>
      </c>
      <c r="DS94" s="71">
        <v>0</v>
      </c>
      <c r="DT94" s="71">
        <v>0</v>
      </c>
      <c r="DU94" s="71">
        <v>0</v>
      </c>
      <c r="DV94" s="71">
        <v>0</v>
      </c>
      <c r="DW94" s="71">
        <v>0</v>
      </c>
      <c r="DX94" s="71">
        <v>0</v>
      </c>
      <c r="DY94" s="71">
        <v>0</v>
      </c>
      <c r="DZ94" s="71">
        <v>0</v>
      </c>
      <c r="EA94" s="71">
        <v>0</v>
      </c>
      <c r="EB94" s="71">
        <v>0</v>
      </c>
      <c r="EC94" s="71">
        <v>0</v>
      </c>
      <c r="ED94" s="71">
        <v>0</v>
      </c>
      <c r="EE94" s="71">
        <v>0</v>
      </c>
      <c r="EF94" s="71">
        <v>0</v>
      </c>
      <c r="EG94" s="71">
        <v>0</v>
      </c>
      <c r="EH94" s="71">
        <v>0</v>
      </c>
      <c r="EI94" s="71">
        <v>0</v>
      </c>
      <c r="EJ94" s="71">
        <v>0</v>
      </c>
      <c r="EK94" s="71">
        <v>0</v>
      </c>
      <c r="EL94" s="71">
        <v>0</v>
      </c>
      <c r="EM94" s="71">
        <v>7.28</v>
      </c>
      <c r="EN94" s="71">
        <v>19.600000000000001</v>
      </c>
      <c r="EO94" s="71">
        <v>0</v>
      </c>
      <c r="EP94" s="71">
        <v>0</v>
      </c>
      <c r="EQ94" s="71">
        <v>0</v>
      </c>
      <c r="ER94" s="71">
        <v>0</v>
      </c>
      <c r="ES94" s="71">
        <v>3020.59</v>
      </c>
      <c r="ET94" s="71">
        <v>0</v>
      </c>
      <c r="EU94" s="71">
        <v>0</v>
      </c>
      <c r="EV94" s="71">
        <v>300</v>
      </c>
      <c r="EW94" s="71">
        <v>0</v>
      </c>
      <c r="EX94" s="71">
        <v>0</v>
      </c>
      <c r="EY94" s="70">
        <v>3417.5</v>
      </c>
      <c r="EZ94" s="71">
        <v>0</v>
      </c>
      <c r="FA94" s="71"/>
      <c r="FB94" s="71"/>
      <c r="FC94" s="71">
        <v>17093.71</v>
      </c>
      <c r="FD94" s="71">
        <v>0</v>
      </c>
      <c r="FE94" s="71">
        <v>0</v>
      </c>
      <c r="FF94" s="71">
        <v>0</v>
      </c>
      <c r="FG94" s="71">
        <v>0</v>
      </c>
      <c r="FH94" s="71">
        <v>0</v>
      </c>
      <c r="FI94" s="71">
        <v>0</v>
      </c>
      <c r="FJ94" s="71">
        <v>0</v>
      </c>
      <c r="FK94" s="71">
        <v>0</v>
      </c>
      <c r="FL94" s="71">
        <v>0</v>
      </c>
      <c r="FM94" s="71">
        <v>0</v>
      </c>
      <c r="FN94" s="71">
        <v>0</v>
      </c>
      <c r="FO94" s="71">
        <v>0</v>
      </c>
      <c r="FP94" s="71">
        <v>0</v>
      </c>
      <c r="FQ94" s="71">
        <v>0</v>
      </c>
      <c r="FR94" s="71">
        <v>0</v>
      </c>
      <c r="FS94" s="71">
        <v>0</v>
      </c>
      <c r="FT94" s="71">
        <v>0</v>
      </c>
      <c r="FU94" s="71">
        <v>0</v>
      </c>
      <c r="FV94" s="71">
        <v>0</v>
      </c>
      <c r="FW94" s="71">
        <v>0</v>
      </c>
      <c r="FX94" s="71">
        <v>0</v>
      </c>
      <c r="FY94" s="71">
        <v>0</v>
      </c>
      <c r="FZ94" s="71">
        <v>36.369999999999997</v>
      </c>
      <c r="GA94" s="71">
        <v>100.2</v>
      </c>
      <c r="GB94" s="71">
        <v>2800</v>
      </c>
      <c r="GC94" s="71">
        <v>2395.65</v>
      </c>
      <c r="GD94" s="71">
        <v>4520.88</v>
      </c>
      <c r="GE94" s="71">
        <v>4520.88</v>
      </c>
      <c r="GF94" s="71">
        <v>52063.89</v>
      </c>
      <c r="GG94" s="71">
        <v>42780</v>
      </c>
      <c r="GH94" s="71">
        <v>42780</v>
      </c>
      <c r="GI94" s="71">
        <v>29478.01</v>
      </c>
      <c r="GJ94" s="71">
        <v>43000</v>
      </c>
      <c r="GK94" s="71">
        <v>43000</v>
      </c>
      <c r="GL94" s="70">
        <v>4789.75</v>
      </c>
      <c r="GM94" s="71">
        <v>0</v>
      </c>
      <c r="GN94" s="71"/>
      <c r="GO94" s="71"/>
      <c r="GP94" s="71">
        <v>20915.54</v>
      </c>
      <c r="GQ94" s="71">
        <v>0</v>
      </c>
      <c r="GR94" s="71">
        <v>0</v>
      </c>
      <c r="GS94" s="71">
        <v>0</v>
      </c>
      <c r="GT94" s="71">
        <v>0</v>
      </c>
      <c r="GU94" s="71">
        <v>0</v>
      </c>
      <c r="GV94" s="71">
        <v>0</v>
      </c>
      <c r="GW94" s="71">
        <v>0</v>
      </c>
      <c r="GX94" s="71">
        <v>0</v>
      </c>
      <c r="GY94" s="71">
        <v>0</v>
      </c>
      <c r="GZ94" s="71">
        <v>0</v>
      </c>
      <c r="HA94" s="71">
        <v>0</v>
      </c>
      <c r="HB94" s="71">
        <v>0</v>
      </c>
      <c r="HC94" s="71">
        <v>0</v>
      </c>
      <c r="HD94" s="71">
        <v>0</v>
      </c>
      <c r="HE94" s="71">
        <v>0</v>
      </c>
      <c r="HF94" s="71">
        <v>0</v>
      </c>
      <c r="HG94" s="71">
        <v>0</v>
      </c>
      <c r="HH94" s="71">
        <v>0</v>
      </c>
      <c r="HI94" s="71">
        <v>0</v>
      </c>
      <c r="HJ94" s="71">
        <v>0</v>
      </c>
      <c r="HK94" s="71">
        <v>0</v>
      </c>
      <c r="HL94" s="71">
        <v>0</v>
      </c>
      <c r="HM94" s="71">
        <v>69.099999999999994</v>
      </c>
      <c r="HN94" s="71">
        <v>100</v>
      </c>
      <c r="HO94" s="71">
        <v>3000</v>
      </c>
      <c r="HP94" s="71">
        <v>3686.45</v>
      </c>
      <c r="HQ94" s="71">
        <v>600</v>
      </c>
      <c r="HR94" s="71">
        <v>600</v>
      </c>
      <c r="HS94" s="71">
        <v>7943.05</v>
      </c>
      <c r="HT94" s="71">
        <v>0</v>
      </c>
      <c r="HU94" s="71">
        <v>15000</v>
      </c>
      <c r="HV94" s="71">
        <v>7294.2</v>
      </c>
      <c r="HW94" s="71">
        <v>0</v>
      </c>
      <c r="HX94" s="71">
        <v>0</v>
      </c>
      <c r="HY94" s="70">
        <v>4341.0600000000004</v>
      </c>
      <c r="HZ94" s="71">
        <v>0</v>
      </c>
      <c r="IA94" s="71"/>
      <c r="IB94" s="71"/>
      <c r="IC94" s="71">
        <v>0</v>
      </c>
      <c r="ID94" s="71">
        <v>42000</v>
      </c>
      <c r="IE94" s="71">
        <v>63066.41</v>
      </c>
      <c r="IF94" s="71">
        <v>70000</v>
      </c>
      <c r="IG94" s="71">
        <v>70000</v>
      </c>
      <c r="IH94" s="71">
        <v>63743.97</v>
      </c>
      <c r="II94" s="71">
        <v>0</v>
      </c>
      <c r="IJ94" s="71">
        <v>65000</v>
      </c>
      <c r="IK94" s="71">
        <v>53151.62</v>
      </c>
      <c r="IL94" s="71">
        <v>48000</v>
      </c>
      <c r="IM94" s="71">
        <v>48000</v>
      </c>
      <c r="IN94" s="71">
        <v>28061.919999999998</v>
      </c>
      <c r="IO94" s="71">
        <v>0</v>
      </c>
      <c r="IP94" s="71">
        <v>4693.3900000000003</v>
      </c>
      <c r="IQ94" s="71">
        <v>15767.76</v>
      </c>
      <c r="IR94" s="71">
        <v>0</v>
      </c>
      <c r="IS94" s="71">
        <v>14500</v>
      </c>
      <c r="IT94" s="71">
        <v>32501.05</v>
      </c>
      <c r="IU94" s="71">
        <v>15000</v>
      </c>
      <c r="IV94" s="71">
        <v>15000</v>
      </c>
      <c r="IW94" s="71">
        <v>18772.2</v>
      </c>
      <c r="IX94" s="71">
        <v>15000</v>
      </c>
      <c r="IY94" s="71">
        <v>15000</v>
      </c>
      <c r="IZ94" s="71">
        <v>22394.55</v>
      </c>
      <c r="JA94" s="71">
        <v>20000</v>
      </c>
      <c r="JB94" s="71">
        <v>20000</v>
      </c>
      <c r="JC94" s="71">
        <v>10879.98</v>
      </c>
      <c r="JD94" s="71">
        <v>0</v>
      </c>
      <c r="JE94" s="71">
        <v>0</v>
      </c>
      <c r="JF94" s="71">
        <v>0</v>
      </c>
      <c r="JG94" s="71">
        <v>0</v>
      </c>
      <c r="JH94" s="71">
        <v>0</v>
      </c>
      <c r="JI94" s="71">
        <v>0</v>
      </c>
      <c r="JJ94" s="71">
        <v>0</v>
      </c>
      <c r="JK94" s="71">
        <v>0</v>
      </c>
      <c r="JL94" s="70">
        <v>37859.79</v>
      </c>
      <c r="JM94" s="66">
        <v>0</v>
      </c>
      <c r="JN94" s="13"/>
      <c r="JO94" s="13"/>
      <c r="JP94" s="13">
        <f t="shared" si="1740"/>
        <v>98937.13</v>
      </c>
      <c r="JQ94" s="13">
        <f t="shared" si="1741"/>
        <v>42000</v>
      </c>
      <c r="JR94" s="13">
        <f t="shared" si="1742"/>
        <v>63066.41</v>
      </c>
      <c r="JS94" s="13">
        <f t="shared" si="1743"/>
        <v>70000</v>
      </c>
      <c r="JT94" s="13">
        <f t="shared" si="1744"/>
        <v>70000</v>
      </c>
      <c r="JU94" s="13">
        <f t="shared" si="1745"/>
        <v>63743.97</v>
      </c>
      <c r="JV94" s="13">
        <f t="shared" si="1746"/>
        <v>0</v>
      </c>
      <c r="JW94" s="13">
        <f t="shared" si="1747"/>
        <v>65000</v>
      </c>
      <c r="JX94" s="13">
        <f t="shared" si="1748"/>
        <v>53151.62</v>
      </c>
      <c r="JY94" s="13">
        <f t="shared" si="1749"/>
        <v>48000</v>
      </c>
      <c r="JZ94" s="13">
        <f t="shared" si="1750"/>
        <v>48000</v>
      </c>
      <c r="KA94" s="13">
        <f t="shared" si="1751"/>
        <v>28061.919999999998</v>
      </c>
      <c r="KB94" s="13">
        <f t="shared" si="1752"/>
        <v>0</v>
      </c>
      <c r="KC94" s="13">
        <f t="shared" si="1753"/>
        <v>4693.3900000000003</v>
      </c>
      <c r="KD94" s="13">
        <f t="shared" si="1754"/>
        <v>15767.76</v>
      </c>
      <c r="KE94" s="13">
        <f t="shared" si="1755"/>
        <v>0</v>
      </c>
      <c r="KF94" s="13">
        <f t="shared" si="1756"/>
        <v>14500</v>
      </c>
      <c r="KG94" s="13">
        <f t="shared" si="1757"/>
        <v>32501.05</v>
      </c>
      <c r="KH94" s="13">
        <f t="shared" si="1758"/>
        <v>15000</v>
      </c>
      <c r="KI94" s="13">
        <f t="shared" si="1759"/>
        <v>15000</v>
      </c>
      <c r="KJ94" s="13">
        <f t="shared" si="1760"/>
        <v>18772.2</v>
      </c>
      <c r="KK94" s="13">
        <f t="shared" si="1761"/>
        <v>15000</v>
      </c>
      <c r="KL94" s="13">
        <f t="shared" si="1762"/>
        <v>15000</v>
      </c>
      <c r="KM94" s="13">
        <f t="shared" si="1763"/>
        <v>22758.25</v>
      </c>
      <c r="KN94" s="13">
        <f t="shared" si="1764"/>
        <v>20619.8</v>
      </c>
      <c r="KO94" s="13">
        <f t="shared" si="1765"/>
        <v>26800</v>
      </c>
      <c r="KP94" s="13">
        <f t="shared" si="1766"/>
        <v>19904.95</v>
      </c>
      <c r="KQ94" s="13">
        <f t="shared" si="1767"/>
        <v>5866.89</v>
      </c>
      <c r="KR94" s="13">
        <f t="shared" si="1768"/>
        <v>7266.89</v>
      </c>
      <c r="KS94" s="13">
        <f t="shared" si="1769"/>
        <v>68057.81</v>
      </c>
      <c r="KT94" s="13">
        <f t="shared" si="1770"/>
        <v>42943</v>
      </c>
      <c r="KU94" s="13">
        <f t="shared" si="1771"/>
        <v>63992.53</v>
      </c>
      <c r="KV94" s="13">
        <f t="shared" si="1772"/>
        <v>46723.749999999993</v>
      </c>
      <c r="KW94" s="13">
        <f t="shared" si="1773"/>
        <v>43180</v>
      </c>
      <c r="KX94" s="13">
        <f t="shared" si="1774"/>
        <v>43180</v>
      </c>
      <c r="KY94" s="13">
        <f t="shared" si="1775"/>
        <v>57905.43</v>
      </c>
      <c r="KZ94" s="13">
        <f t="shared" si="1776"/>
        <v>5500</v>
      </c>
      <c r="LA94" s="13">
        <f t="shared" si="1777"/>
        <v>0</v>
      </c>
      <c r="LB94" s="13">
        <f t="shared" si="1778"/>
        <v>0</v>
      </c>
    </row>
    <row r="95" spans="1:314" ht="30" x14ac:dyDescent="0.25">
      <c r="A95" s="5">
        <v>4510</v>
      </c>
      <c r="B95" s="9" t="s">
        <v>55</v>
      </c>
      <c r="C95" s="13">
        <v>1402</v>
      </c>
      <c r="D95" s="13">
        <v>1402</v>
      </c>
      <c r="E95" s="13">
        <v>1025.18</v>
      </c>
      <c r="F95" s="13">
        <v>0</v>
      </c>
      <c r="G95" s="13">
        <v>0</v>
      </c>
      <c r="H95" s="13">
        <v>293.58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2.1</v>
      </c>
      <c r="O95" s="13">
        <v>0</v>
      </c>
      <c r="P95" s="13">
        <v>0</v>
      </c>
      <c r="Q95" s="13">
        <v>5.86</v>
      </c>
      <c r="R95" s="13">
        <v>0</v>
      </c>
      <c r="S95" s="13">
        <v>0</v>
      </c>
      <c r="T95" s="13">
        <v>8.15</v>
      </c>
      <c r="U95" s="13">
        <v>0</v>
      </c>
      <c r="V95" s="13">
        <v>0</v>
      </c>
      <c r="W95" s="13">
        <v>8.2200000000000006</v>
      </c>
      <c r="X95" s="13">
        <v>0</v>
      </c>
      <c r="Y95" s="13">
        <v>0</v>
      </c>
      <c r="Z95" s="13">
        <v>9.5500000000000007</v>
      </c>
      <c r="AA95" s="13">
        <v>9</v>
      </c>
      <c r="AB95" s="13">
        <v>0</v>
      </c>
      <c r="AC95" s="13">
        <v>24.36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1329.5</v>
      </c>
      <c r="AJ95" s="13">
        <v>0</v>
      </c>
      <c r="AK95" s="64">
        <v>0</v>
      </c>
      <c r="AL95" s="70">
        <v>58.66</v>
      </c>
      <c r="AM95" s="71">
        <v>0</v>
      </c>
      <c r="AN95" s="71"/>
      <c r="AO95" s="71"/>
      <c r="AP95" s="71">
        <v>10655.22</v>
      </c>
      <c r="AQ95" s="71">
        <v>10655.22</v>
      </c>
      <c r="AR95" s="71">
        <v>7791.34</v>
      </c>
      <c r="AS95" s="71">
        <v>0</v>
      </c>
      <c r="AT95" s="71">
        <v>0</v>
      </c>
      <c r="AU95" s="71">
        <v>1370.04</v>
      </c>
      <c r="AV95" s="71">
        <v>0</v>
      </c>
      <c r="AW95" s="71">
        <v>0</v>
      </c>
      <c r="AX95" s="71">
        <v>0</v>
      </c>
      <c r="AY95" s="71">
        <v>0</v>
      </c>
      <c r="AZ95" s="71">
        <v>4.8</v>
      </c>
      <c r="BA95" s="71">
        <v>14.6</v>
      </c>
      <c r="BB95" s="71">
        <v>0</v>
      </c>
      <c r="BC95" s="71">
        <v>0</v>
      </c>
      <c r="BD95" s="71">
        <v>27.3</v>
      </c>
      <c r="BE95" s="71">
        <v>0</v>
      </c>
      <c r="BF95" s="71">
        <v>40</v>
      </c>
      <c r="BG95" s="71">
        <v>47.23</v>
      </c>
      <c r="BH95" s="71">
        <v>75</v>
      </c>
      <c r="BI95" s="71">
        <v>75</v>
      </c>
      <c r="BJ95" s="71">
        <v>38.39</v>
      </c>
      <c r="BK95" s="71">
        <v>75</v>
      </c>
      <c r="BL95" s="71">
        <v>75</v>
      </c>
      <c r="BM95" s="71">
        <v>36.46</v>
      </c>
      <c r="BN95" s="71">
        <v>200</v>
      </c>
      <c r="BO95" s="71">
        <v>200</v>
      </c>
      <c r="BP95" s="71">
        <v>0</v>
      </c>
      <c r="BQ95" s="71">
        <v>304.7</v>
      </c>
      <c r="BR95" s="71">
        <v>304.7</v>
      </c>
      <c r="BS95" s="71">
        <v>43.4</v>
      </c>
      <c r="BT95" s="71">
        <v>305</v>
      </c>
      <c r="BU95" s="71">
        <v>305</v>
      </c>
      <c r="BV95" s="71">
        <v>6085.4</v>
      </c>
      <c r="BW95" s="71">
        <v>110</v>
      </c>
      <c r="BX95" s="71">
        <v>110</v>
      </c>
      <c r="BY95" s="70">
        <v>430.92</v>
      </c>
      <c r="BZ95" s="71">
        <v>1000</v>
      </c>
      <c r="CA95" s="71"/>
      <c r="CB95" s="71"/>
      <c r="CC95" s="71">
        <v>6449.21</v>
      </c>
      <c r="CD95" s="71">
        <v>6449.21</v>
      </c>
      <c r="CE95" s="71">
        <v>4715.8100000000004</v>
      </c>
      <c r="CF95" s="71">
        <v>0</v>
      </c>
      <c r="CG95" s="71">
        <v>0</v>
      </c>
      <c r="CH95" s="71">
        <v>521.91999999999996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3.73</v>
      </c>
      <c r="CO95" s="71">
        <v>0</v>
      </c>
      <c r="CP95" s="71">
        <v>0</v>
      </c>
      <c r="CQ95" s="71">
        <v>10.39</v>
      </c>
      <c r="CR95" s="71">
        <v>0</v>
      </c>
      <c r="CS95" s="71">
        <v>0</v>
      </c>
      <c r="CT95" s="71">
        <v>14.49</v>
      </c>
      <c r="CU95" s="71">
        <v>0</v>
      </c>
      <c r="CV95" s="71">
        <v>3</v>
      </c>
      <c r="CW95" s="71">
        <v>14.63</v>
      </c>
      <c r="CX95" s="71">
        <v>110</v>
      </c>
      <c r="CY95" s="71">
        <v>110</v>
      </c>
      <c r="CZ95" s="71">
        <v>13.89</v>
      </c>
      <c r="DA95" s="71">
        <v>23.6</v>
      </c>
      <c r="DB95" s="71">
        <v>23.5</v>
      </c>
      <c r="DC95" s="71">
        <v>36.53</v>
      </c>
      <c r="DD95" s="71">
        <v>200</v>
      </c>
      <c r="DE95" s="71">
        <v>200</v>
      </c>
      <c r="DF95" s="71">
        <v>84</v>
      </c>
      <c r="DG95" s="71">
        <v>200</v>
      </c>
      <c r="DH95" s="71">
        <v>200</v>
      </c>
      <c r="DI95" s="71">
        <v>1984.91</v>
      </c>
      <c r="DJ95" s="71">
        <v>105</v>
      </c>
      <c r="DK95" s="71">
        <v>105</v>
      </c>
      <c r="DL95" s="70">
        <v>144.32</v>
      </c>
      <c r="DM95" s="71">
        <v>1450</v>
      </c>
      <c r="DN95" s="71"/>
      <c r="DO95" s="71"/>
      <c r="DP95" s="71">
        <v>280.39999999999998</v>
      </c>
      <c r="DQ95" s="71">
        <v>280.39999999999998</v>
      </c>
      <c r="DR95" s="71">
        <v>205.04</v>
      </c>
      <c r="DS95" s="71">
        <v>0</v>
      </c>
      <c r="DT95" s="71">
        <v>0</v>
      </c>
      <c r="DU95" s="71">
        <v>32.619999999999997</v>
      </c>
      <c r="DV95" s="71">
        <v>0</v>
      </c>
      <c r="DW95" s="71">
        <v>0</v>
      </c>
      <c r="DX95" s="71">
        <v>0</v>
      </c>
      <c r="DY95" s="71">
        <v>0</v>
      </c>
      <c r="DZ95" s="71">
        <v>0</v>
      </c>
      <c r="EA95" s="71">
        <v>0.23</v>
      </c>
      <c r="EB95" s="71">
        <v>0</v>
      </c>
      <c r="EC95" s="71">
        <v>0</v>
      </c>
      <c r="ED95" s="71">
        <v>0.64</v>
      </c>
      <c r="EE95" s="71">
        <v>0</v>
      </c>
      <c r="EF95" s="71">
        <v>0</v>
      </c>
      <c r="EG95" s="71">
        <v>0.91</v>
      </c>
      <c r="EH95" s="71">
        <v>0</v>
      </c>
      <c r="EI95" s="71">
        <v>0</v>
      </c>
      <c r="EJ95" s="71">
        <v>0.92</v>
      </c>
      <c r="EK95" s="71">
        <v>0</v>
      </c>
      <c r="EL95" s="71">
        <v>0</v>
      </c>
      <c r="EM95" s="71">
        <v>1.73</v>
      </c>
      <c r="EN95" s="71">
        <v>10</v>
      </c>
      <c r="EO95" s="71">
        <v>10</v>
      </c>
      <c r="EP95" s="71">
        <v>9.74</v>
      </c>
      <c r="EQ95" s="71">
        <v>0</v>
      </c>
      <c r="ER95" s="71">
        <v>0</v>
      </c>
      <c r="ES95" s="71">
        <v>0</v>
      </c>
      <c r="ET95" s="71">
        <v>0</v>
      </c>
      <c r="EU95" s="71">
        <v>0</v>
      </c>
      <c r="EV95" s="71">
        <v>590.89</v>
      </c>
      <c r="EW95" s="71">
        <v>0</v>
      </c>
      <c r="EX95" s="71">
        <v>0</v>
      </c>
      <c r="EY95" s="70">
        <v>23.47</v>
      </c>
      <c r="EZ95" s="71">
        <v>0</v>
      </c>
      <c r="FA95" s="71"/>
      <c r="FB95" s="71"/>
      <c r="FC95" s="71">
        <v>2804.01</v>
      </c>
      <c r="FD95" s="71">
        <v>2804.01</v>
      </c>
      <c r="FE95" s="71">
        <v>2050.36</v>
      </c>
      <c r="FF95" s="71">
        <v>24400</v>
      </c>
      <c r="FG95" s="71">
        <v>24400</v>
      </c>
      <c r="FH95" s="71">
        <v>15968.63</v>
      </c>
      <c r="FI95" s="71">
        <v>20004.7</v>
      </c>
      <c r="FJ95" s="71">
        <v>24000</v>
      </c>
      <c r="FK95" s="71">
        <v>21869.5</v>
      </c>
      <c r="FL95" s="71">
        <v>14000</v>
      </c>
      <c r="FM95" s="71">
        <v>14000</v>
      </c>
      <c r="FN95" s="71">
        <v>6149.76</v>
      </c>
      <c r="FO95" s="71">
        <v>3930</v>
      </c>
      <c r="FP95" s="71">
        <v>10</v>
      </c>
      <c r="FQ95" s="71">
        <v>6.5</v>
      </c>
      <c r="FR95" s="71">
        <v>3929.7</v>
      </c>
      <c r="FS95" s="71">
        <v>3929.7</v>
      </c>
      <c r="FT95" s="71">
        <v>9.06</v>
      </c>
      <c r="FU95" s="71">
        <v>4000</v>
      </c>
      <c r="FV95" s="71">
        <v>1000</v>
      </c>
      <c r="FW95" s="71">
        <v>9.14</v>
      </c>
      <c r="FX95" s="71">
        <v>120</v>
      </c>
      <c r="FY95" s="71">
        <v>120</v>
      </c>
      <c r="FZ95" s="71">
        <v>8.68</v>
      </c>
      <c r="GA95" s="71">
        <v>200</v>
      </c>
      <c r="GB95" s="71">
        <v>200</v>
      </c>
      <c r="GC95" s="71">
        <v>19.489999999999998</v>
      </c>
      <c r="GD95" s="71">
        <v>200</v>
      </c>
      <c r="GE95" s="71">
        <v>200</v>
      </c>
      <c r="GF95" s="71">
        <v>31872</v>
      </c>
      <c r="GG95" s="71">
        <v>200</v>
      </c>
      <c r="GH95" s="71">
        <v>13000</v>
      </c>
      <c r="GI95" s="71">
        <v>7489.47</v>
      </c>
      <c r="GJ95" s="71">
        <v>24000</v>
      </c>
      <c r="GK95" s="71">
        <v>24000</v>
      </c>
      <c r="GL95" s="70">
        <v>22515.06</v>
      </c>
      <c r="GM95" s="71">
        <v>0</v>
      </c>
      <c r="GN95" s="71"/>
      <c r="GO95" s="71"/>
      <c r="GP95" s="71">
        <v>6449.21</v>
      </c>
      <c r="GQ95" s="71">
        <v>6449.21</v>
      </c>
      <c r="GR95" s="71">
        <v>4715.8</v>
      </c>
      <c r="GS95" s="71">
        <v>0</v>
      </c>
      <c r="GT95" s="71">
        <v>0</v>
      </c>
      <c r="GU95" s="71">
        <v>717.65</v>
      </c>
      <c r="GV95" s="71">
        <v>0</v>
      </c>
      <c r="GW95" s="71">
        <v>0</v>
      </c>
      <c r="GX95" s="71">
        <v>0</v>
      </c>
      <c r="GY95" s="71">
        <v>0</v>
      </c>
      <c r="GZ95" s="71">
        <v>0</v>
      </c>
      <c r="HA95" s="71">
        <v>5.14</v>
      </c>
      <c r="HB95" s="71">
        <v>0</v>
      </c>
      <c r="HC95" s="71">
        <v>0</v>
      </c>
      <c r="HD95" s="71">
        <v>14.32</v>
      </c>
      <c r="HE95" s="71">
        <v>0</v>
      </c>
      <c r="HF95" s="71">
        <v>0</v>
      </c>
      <c r="HG95" s="71">
        <v>19.920000000000002</v>
      </c>
      <c r="HH95" s="71">
        <v>0</v>
      </c>
      <c r="HI95" s="71">
        <v>10</v>
      </c>
      <c r="HJ95" s="71">
        <v>20.100000000000001</v>
      </c>
      <c r="HK95" s="71">
        <v>0</v>
      </c>
      <c r="HL95" s="71">
        <v>0</v>
      </c>
      <c r="HM95" s="71">
        <v>16.489999999999998</v>
      </c>
      <c r="HN95" s="71">
        <v>24.5</v>
      </c>
      <c r="HO95" s="71">
        <v>24.5</v>
      </c>
      <c r="HP95" s="71">
        <v>60.89</v>
      </c>
      <c r="HQ95" s="71">
        <v>0</v>
      </c>
      <c r="HR95" s="71">
        <v>0</v>
      </c>
      <c r="HS95" s="71">
        <v>0</v>
      </c>
      <c r="HT95" s="71">
        <v>0</v>
      </c>
      <c r="HU95" s="71">
        <v>0</v>
      </c>
      <c r="HV95" s="71">
        <v>3545.32</v>
      </c>
      <c r="HW95" s="71">
        <v>0</v>
      </c>
      <c r="HX95" s="71">
        <v>0</v>
      </c>
      <c r="HY95" s="70">
        <v>99.73</v>
      </c>
      <c r="HZ95" s="71">
        <v>0</v>
      </c>
      <c r="IA95" s="71"/>
      <c r="IB95" s="71"/>
      <c r="IC95" s="71">
        <v>0</v>
      </c>
      <c r="ID95" s="71">
        <v>0</v>
      </c>
      <c r="IE95" s="71">
        <v>0</v>
      </c>
      <c r="IF95" s="71">
        <v>0</v>
      </c>
      <c r="IG95" s="71">
        <v>0</v>
      </c>
      <c r="IH95" s="71">
        <v>0</v>
      </c>
      <c r="II95" s="71">
        <v>0</v>
      </c>
      <c r="IJ95" s="71">
        <v>0</v>
      </c>
      <c r="IK95" s="71">
        <v>0</v>
      </c>
      <c r="IL95" s="71">
        <v>0</v>
      </c>
      <c r="IM95" s="71">
        <v>0</v>
      </c>
      <c r="IN95" s="71">
        <v>0</v>
      </c>
      <c r="IO95" s="71">
        <v>0</v>
      </c>
      <c r="IP95" s="71">
        <v>0</v>
      </c>
      <c r="IQ95" s="71">
        <v>0</v>
      </c>
      <c r="IR95" s="71">
        <v>0</v>
      </c>
      <c r="IS95" s="71">
        <v>0</v>
      </c>
      <c r="IT95" s="71">
        <v>0</v>
      </c>
      <c r="IU95" s="71">
        <v>0</v>
      </c>
      <c r="IV95" s="71">
        <v>0</v>
      </c>
      <c r="IW95" s="71">
        <v>0</v>
      </c>
      <c r="IX95" s="71">
        <v>0</v>
      </c>
      <c r="IY95" s="71">
        <v>0</v>
      </c>
      <c r="IZ95" s="71">
        <v>91.4</v>
      </c>
      <c r="JA95" s="71">
        <v>100</v>
      </c>
      <c r="JB95" s="71">
        <v>100</v>
      </c>
      <c r="JC95" s="71">
        <v>0</v>
      </c>
      <c r="JD95" s="71">
        <v>0</v>
      </c>
      <c r="JE95" s="71">
        <v>0</v>
      </c>
      <c r="JF95" s="71">
        <v>0</v>
      </c>
      <c r="JG95" s="71">
        <v>0</v>
      </c>
      <c r="JH95" s="71">
        <v>0</v>
      </c>
      <c r="JI95" s="71">
        <v>0</v>
      </c>
      <c r="JJ95" s="71">
        <v>0</v>
      </c>
      <c r="JK95" s="71">
        <v>0</v>
      </c>
      <c r="JL95" s="70">
        <v>0</v>
      </c>
      <c r="JM95" s="66">
        <v>0</v>
      </c>
      <c r="JN95" s="13"/>
      <c r="JO95" s="13"/>
      <c r="JP95" s="13">
        <f t="shared" si="1740"/>
        <v>28040.050000000003</v>
      </c>
      <c r="JQ95" s="13">
        <f t="shared" si="1741"/>
        <v>28040.050000000003</v>
      </c>
      <c r="JR95" s="13">
        <f t="shared" si="1742"/>
        <v>20503.530000000002</v>
      </c>
      <c r="JS95" s="13">
        <f t="shared" si="1743"/>
        <v>24400</v>
      </c>
      <c r="JT95" s="13">
        <f t="shared" si="1744"/>
        <v>24400</v>
      </c>
      <c r="JU95" s="13">
        <f t="shared" si="1745"/>
        <v>18904.440000000002</v>
      </c>
      <c r="JV95" s="13">
        <f t="shared" si="1746"/>
        <v>20004.7</v>
      </c>
      <c r="JW95" s="13">
        <f t="shared" si="1747"/>
        <v>24000</v>
      </c>
      <c r="JX95" s="13">
        <f t="shared" si="1748"/>
        <v>21869.5</v>
      </c>
      <c r="JY95" s="13">
        <f t="shared" si="1749"/>
        <v>14000</v>
      </c>
      <c r="JZ95" s="13">
        <f t="shared" si="1750"/>
        <v>14004.8</v>
      </c>
      <c r="KA95" s="13">
        <f t="shared" si="1751"/>
        <v>6175.56</v>
      </c>
      <c r="KB95" s="13">
        <f t="shared" si="1752"/>
        <v>3930</v>
      </c>
      <c r="KC95" s="13">
        <f t="shared" si="1753"/>
        <v>10</v>
      </c>
      <c r="KD95" s="13">
        <f t="shared" si="1754"/>
        <v>65.009999999999991</v>
      </c>
      <c r="KE95" s="13">
        <f t="shared" si="1755"/>
        <v>3929.7</v>
      </c>
      <c r="KF95" s="13">
        <f t="shared" si="1756"/>
        <v>3969.7</v>
      </c>
      <c r="KG95" s="13">
        <f t="shared" si="1757"/>
        <v>99.76</v>
      </c>
      <c r="KH95" s="13">
        <f t="shared" si="1758"/>
        <v>4075</v>
      </c>
      <c r="KI95" s="13">
        <f t="shared" si="1759"/>
        <v>1088</v>
      </c>
      <c r="KJ95" s="13">
        <f t="shared" si="1760"/>
        <v>91.4</v>
      </c>
      <c r="KK95" s="13">
        <f t="shared" si="1761"/>
        <v>305</v>
      </c>
      <c r="KL95" s="13">
        <f t="shared" si="1762"/>
        <v>305</v>
      </c>
      <c r="KM95" s="13">
        <f t="shared" si="1763"/>
        <v>178.2</v>
      </c>
      <c r="KN95" s="13">
        <f t="shared" si="1764"/>
        <v>567.1</v>
      </c>
      <c r="KO95" s="13">
        <f t="shared" si="1765"/>
        <v>558</v>
      </c>
      <c r="KP95" s="13">
        <f t="shared" si="1766"/>
        <v>151.01</v>
      </c>
      <c r="KQ95" s="13">
        <f t="shared" si="1767"/>
        <v>704.7</v>
      </c>
      <c r="KR95" s="13">
        <f t="shared" si="1768"/>
        <v>704.7</v>
      </c>
      <c r="KS95" s="13">
        <f t="shared" si="1769"/>
        <v>31999.4</v>
      </c>
      <c r="KT95" s="13">
        <f t="shared" si="1770"/>
        <v>705</v>
      </c>
      <c r="KU95" s="13">
        <f t="shared" si="1771"/>
        <v>13505</v>
      </c>
      <c r="KV95" s="13">
        <f t="shared" si="1772"/>
        <v>21025.489999999998</v>
      </c>
      <c r="KW95" s="13">
        <f t="shared" si="1773"/>
        <v>24215</v>
      </c>
      <c r="KX95" s="13">
        <f t="shared" si="1774"/>
        <v>24215</v>
      </c>
      <c r="KY95" s="13">
        <f t="shared" si="1775"/>
        <v>23272.16</v>
      </c>
      <c r="KZ95" s="13">
        <f t="shared" si="1776"/>
        <v>2450</v>
      </c>
      <c r="LA95" s="13">
        <f t="shared" si="1777"/>
        <v>0</v>
      </c>
      <c r="LB95" s="13">
        <f t="shared" si="1778"/>
        <v>0</v>
      </c>
    </row>
    <row r="96" spans="1:314" ht="30" x14ac:dyDescent="0.25">
      <c r="A96" s="5">
        <v>4512</v>
      </c>
      <c r="B96" s="9" t="s">
        <v>56</v>
      </c>
      <c r="C96" s="13">
        <v>722.3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64">
        <v>0</v>
      </c>
      <c r="AL96" s="70">
        <v>0</v>
      </c>
      <c r="AM96" s="71">
        <v>0</v>
      </c>
      <c r="AN96" s="71"/>
      <c r="AO96" s="71"/>
      <c r="AP96" s="71">
        <v>5489.46</v>
      </c>
      <c r="AQ96" s="71">
        <v>0</v>
      </c>
      <c r="AR96" s="71">
        <v>0</v>
      </c>
      <c r="AS96" s="71">
        <v>0</v>
      </c>
      <c r="AT96" s="71">
        <v>0</v>
      </c>
      <c r="AU96" s="71">
        <v>0</v>
      </c>
      <c r="AV96" s="71">
        <v>0</v>
      </c>
      <c r="AW96" s="71">
        <v>0</v>
      </c>
      <c r="AX96" s="71">
        <v>0</v>
      </c>
      <c r="AY96" s="71">
        <v>0</v>
      </c>
      <c r="AZ96" s="71">
        <v>0</v>
      </c>
      <c r="BA96" s="71">
        <v>0</v>
      </c>
      <c r="BB96" s="71">
        <v>0</v>
      </c>
      <c r="BC96" s="71">
        <v>0</v>
      </c>
      <c r="BD96" s="71">
        <v>0</v>
      </c>
      <c r="BE96" s="71">
        <v>0</v>
      </c>
      <c r="BF96" s="71">
        <v>0</v>
      </c>
      <c r="BG96" s="71">
        <v>0</v>
      </c>
      <c r="BH96" s="71">
        <v>0</v>
      </c>
      <c r="BI96" s="71">
        <v>0</v>
      </c>
      <c r="BJ96" s="71">
        <v>0</v>
      </c>
      <c r="BK96" s="71">
        <v>0</v>
      </c>
      <c r="BL96" s="71">
        <v>0</v>
      </c>
      <c r="BM96" s="71">
        <v>0</v>
      </c>
      <c r="BN96" s="71">
        <v>0</v>
      </c>
      <c r="BO96" s="71">
        <v>0</v>
      </c>
      <c r="BP96" s="71">
        <v>0</v>
      </c>
      <c r="BQ96" s="71">
        <v>0</v>
      </c>
      <c r="BR96" s="71">
        <v>0</v>
      </c>
      <c r="BS96" s="71">
        <v>21.6</v>
      </c>
      <c r="BT96" s="71">
        <v>40</v>
      </c>
      <c r="BU96" s="71">
        <v>40</v>
      </c>
      <c r="BV96" s="71">
        <v>57.6</v>
      </c>
      <c r="BW96" s="71">
        <v>60</v>
      </c>
      <c r="BX96" s="71">
        <v>60</v>
      </c>
      <c r="BY96" s="70">
        <v>0</v>
      </c>
      <c r="BZ96" s="71">
        <v>100</v>
      </c>
      <c r="CA96" s="71"/>
      <c r="CB96" s="71"/>
      <c r="CC96" s="71">
        <v>3322.57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  <c r="CJ96" s="71">
        <v>0</v>
      </c>
      <c r="CK96" s="71">
        <v>0</v>
      </c>
      <c r="CL96" s="71">
        <v>0</v>
      </c>
      <c r="CM96" s="71">
        <v>0</v>
      </c>
      <c r="CN96" s="71">
        <v>0</v>
      </c>
      <c r="CO96" s="71">
        <v>0</v>
      </c>
      <c r="CP96" s="71">
        <v>0</v>
      </c>
      <c r="CQ96" s="71">
        <v>0</v>
      </c>
      <c r="CR96" s="71">
        <v>0</v>
      </c>
      <c r="CS96" s="71">
        <v>0</v>
      </c>
      <c r="CT96" s="71">
        <v>0</v>
      </c>
      <c r="CU96" s="71">
        <v>0</v>
      </c>
      <c r="CV96" s="71">
        <v>0</v>
      </c>
      <c r="CW96" s="71">
        <v>0</v>
      </c>
      <c r="CX96" s="71">
        <v>0</v>
      </c>
      <c r="CY96" s="71">
        <v>0</v>
      </c>
      <c r="CZ96" s="71">
        <v>0</v>
      </c>
      <c r="DA96" s="71">
        <v>0</v>
      </c>
      <c r="DB96" s="71">
        <v>0</v>
      </c>
      <c r="DC96" s="71">
        <v>0</v>
      </c>
      <c r="DD96" s="71">
        <v>0</v>
      </c>
      <c r="DE96" s="71">
        <v>0</v>
      </c>
      <c r="DF96" s="71">
        <v>42</v>
      </c>
      <c r="DG96" s="71">
        <v>41</v>
      </c>
      <c r="DH96" s="71">
        <v>41</v>
      </c>
      <c r="DI96" s="71">
        <v>0</v>
      </c>
      <c r="DJ96" s="71">
        <v>80</v>
      </c>
      <c r="DK96" s="71">
        <v>80</v>
      </c>
      <c r="DL96" s="70">
        <v>0</v>
      </c>
      <c r="DM96" s="71">
        <v>150</v>
      </c>
      <c r="DN96" s="71"/>
      <c r="DO96" s="71"/>
      <c r="DP96" s="71">
        <v>144.46</v>
      </c>
      <c r="DQ96" s="71">
        <v>0</v>
      </c>
      <c r="DR96" s="71">
        <v>0</v>
      </c>
      <c r="DS96" s="71">
        <v>0</v>
      </c>
      <c r="DT96" s="71">
        <v>0</v>
      </c>
      <c r="DU96" s="71">
        <v>0</v>
      </c>
      <c r="DV96" s="71">
        <v>0</v>
      </c>
      <c r="DW96" s="71">
        <v>0</v>
      </c>
      <c r="DX96" s="71">
        <v>0</v>
      </c>
      <c r="DY96" s="71">
        <v>0</v>
      </c>
      <c r="DZ96" s="71">
        <v>0</v>
      </c>
      <c r="EA96" s="71">
        <v>0</v>
      </c>
      <c r="EB96" s="71">
        <v>0</v>
      </c>
      <c r="EC96" s="71">
        <v>0</v>
      </c>
      <c r="ED96" s="71">
        <v>0</v>
      </c>
      <c r="EE96" s="71">
        <v>0</v>
      </c>
      <c r="EF96" s="71">
        <v>0</v>
      </c>
      <c r="EG96" s="71">
        <v>0</v>
      </c>
      <c r="EH96" s="71">
        <v>0</v>
      </c>
      <c r="EI96" s="71">
        <v>0</v>
      </c>
      <c r="EJ96" s="71">
        <v>0</v>
      </c>
      <c r="EK96" s="71">
        <v>0</v>
      </c>
      <c r="EL96" s="71">
        <v>0</v>
      </c>
      <c r="EM96" s="71">
        <v>0</v>
      </c>
      <c r="EN96" s="71">
        <v>0</v>
      </c>
      <c r="EO96" s="71">
        <v>0</v>
      </c>
      <c r="EP96" s="71">
        <v>0</v>
      </c>
      <c r="EQ96" s="71">
        <v>0</v>
      </c>
      <c r="ER96" s="71">
        <v>0</v>
      </c>
      <c r="ES96" s="71">
        <v>0</v>
      </c>
      <c r="ET96" s="71">
        <v>0</v>
      </c>
      <c r="EU96" s="71">
        <v>0</v>
      </c>
      <c r="EV96" s="71">
        <v>0</v>
      </c>
      <c r="EW96" s="71">
        <v>0</v>
      </c>
      <c r="EX96" s="71">
        <v>0</v>
      </c>
      <c r="EY96" s="70">
        <v>0</v>
      </c>
      <c r="EZ96" s="71">
        <v>0</v>
      </c>
      <c r="FA96" s="71"/>
      <c r="FB96" s="71"/>
      <c r="FC96" s="71">
        <v>1444.6</v>
      </c>
      <c r="FD96" s="71">
        <v>0</v>
      </c>
      <c r="FE96" s="71">
        <v>0</v>
      </c>
      <c r="FF96" s="71">
        <v>0</v>
      </c>
      <c r="FG96" s="71">
        <v>0</v>
      </c>
      <c r="FH96" s="71">
        <v>0</v>
      </c>
      <c r="FI96" s="71">
        <v>0</v>
      </c>
      <c r="FJ96" s="71">
        <v>0</v>
      </c>
      <c r="FK96" s="71">
        <v>0</v>
      </c>
      <c r="FL96" s="71">
        <v>0</v>
      </c>
      <c r="FM96" s="71">
        <v>0</v>
      </c>
      <c r="FN96" s="71">
        <v>43</v>
      </c>
      <c r="FO96" s="71">
        <v>0</v>
      </c>
      <c r="FP96" s="71">
        <v>0</v>
      </c>
      <c r="FQ96" s="71">
        <v>0</v>
      </c>
      <c r="FR96" s="71">
        <v>0</v>
      </c>
      <c r="FS96" s="71">
        <v>0</v>
      </c>
      <c r="FT96" s="71">
        <v>0</v>
      </c>
      <c r="FU96" s="71">
        <v>0</v>
      </c>
      <c r="FV96" s="71">
        <v>0</v>
      </c>
      <c r="FW96" s="71">
        <v>0</v>
      </c>
      <c r="FX96" s="71">
        <v>0</v>
      </c>
      <c r="FY96" s="71">
        <v>0</v>
      </c>
      <c r="FZ96" s="71">
        <v>0</v>
      </c>
      <c r="GA96" s="71">
        <v>0</v>
      </c>
      <c r="GB96" s="71">
        <v>0</v>
      </c>
      <c r="GC96" s="71">
        <v>0</v>
      </c>
      <c r="GD96" s="71">
        <v>0</v>
      </c>
      <c r="GE96" s="71">
        <v>0</v>
      </c>
      <c r="GF96" s="71">
        <v>15936</v>
      </c>
      <c r="GG96" s="71">
        <v>17112</v>
      </c>
      <c r="GH96" s="71">
        <v>17112</v>
      </c>
      <c r="GI96" s="71">
        <v>4755.1099999999997</v>
      </c>
      <c r="GJ96" s="71">
        <v>19000</v>
      </c>
      <c r="GK96" s="71">
        <v>19000</v>
      </c>
      <c r="GL96" s="70">
        <v>0</v>
      </c>
      <c r="GM96" s="71">
        <v>0</v>
      </c>
      <c r="GN96" s="71"/>
      <c r="GO96" s="71"/>
      <c r="GP96" s="71">
        <v>3322.57</v>
      </c>
      <c r="GQ96" s="71">
        <v>0</v>
      </c>
      <c r="GR96" s="71">
        <v>0</v>
      </c>
      <c r="GS96" s="71">
        <v>0</v>
      </c>
      <c r="GT96" s="71">
        <v>0</v>
      </c>
      <c r="GU96" s="71">
        <v>0</v>
      </c>
      <c r="GV96" s="71">
        <v>0</v>
      </c>
      <c r="GW96" s="71">
        <v>0</v>
      </c>
      <c r="GX96" s="71">
        <v>0</v>
      </c>
      <c r="GY96" s="71">
        <v>0</v>
      </c>
      <c r="GZ96" s="71">
        <v>0</v>
      </c>
      <c r="HA96" s="71">
        <v>0</v>
      </c>
      <c r="HB96" s="71">
        <v>0</v>
      </c>
      <c r="HC96" s="71">
        <v>0</v>
      </c>
      <c r="HD96" s="71">
        <v>0</v>
      </c>
      <c r="HE96" s="71">
        <v>0</v>
      </c>
      <c r="HF96" s="71">
        <v>0</v>
      </c>
      <c r="HG96" s="71">
        <v>0</v>
      </c>
      <c r="HH96" s="71">
        <v>0</v>
      </c>
      <c r="HI96" s="71">
        <v>0</v>
      </c>
      <c r="HJ96" s="71">
        <v>0</v>
      </c>
      <c r="HK96" s="71">
        <v>0</v>
      </c>
      <c r="HL96" s="71">
        <v>0</v>
      </c>
      <c r="HM96" s="71">
        <v>0</v>
      </c>
      <c r="HN96" s="71">
        <v>0</v>
      </c>
      <c r="HO96" s="71">
        <v>0</v>
      </c>
      <c r="HP96" s="71">
        <v>0</v>
      </c>
      <c r="HQ96" s="71">
        <v>0</v>
      </c>
      <c r="HR96" s="71">
        <v>0</v>
      </c>
      <c r="HS96" s="71">
        <v>0</v>
      </c>
      <c r="HT96" s="71">
        <v>0</v>
      </c>
      <c r="HU96" s="71">
        <v>0</v>
      </c>
      <c r="HV96" s="71">
        <v>0</v>
      </c>
      <c r="HW96" s="71">
        <v>0</v>
      </c>
      <c r="HX96" s="71">
        <v>0</v>
      </c>
      <c r="HY96" s="70">
        <v>0</v>
      </c>
      <c r="HZ96" s="71">
        <v>0</v>
      </c>
      <c r="IA96" s="71"/>
      <c r="IB96" s="71"/>
      <c r="IC96" s="71">
        <v>0</v>
      </c>
      <c r="ID96" s="71">
        <v>7000</v>
      </c>
      <c r="IE96" s="71">
        <v>10246.469999999999</v>
      </c>
      <c r="IF96" s="71">
        <v>11000</v>
      </c>
      <c r="IG96" s="71">
        <v>7816.57</v>
      </c>
      <c r="IH96" s="71">
        <v>9446.56</v>
      </c>
      <c r="II96" s="71">
        <v>0</v>
      </c>
      <c r="IJ96" s="71">
        <v>7000</v>
      </c>
      <c r="IK96" s="71">
        <v>10934.5</v>
      </c>
      <c r="IL96" s="71">
        <v>7000</v>
      </c>
      <c r="IM96" s="71">
        <v>7000</v>
      </c>
      <c r="IN96" s="71">
        <v>3087.44</v>
      </c>
      <c r="IO96" s="71">
        <v>0</v>
      </c>
      <c r="IP96" s="71">
        <v>4.8</v>
      </c>
      <c r="IQ96" s="71">
        <v>32.99</v>
      </c>
      <c r="IR96" s="71">
        <v>0</v>
      </c>
      <c r="IS96" s="71">
        <v>4.8</v>
      </c>
      <c r="IT96" s="71">
        <v>50.24</v>
      </c>
      <c r="IU96" s="71">
        <v>32</v>
      </c>
      <c r="IV96" s="71">
        <v>32</v>
      </c>
      <c r="IW96" s="71">
        <v>45.6</v>
      </c>
      <c r="IX96" s="71">
        <v>30</v>
      </c>
      <c r="IY96" s="71">
        <v>30</v>
      </c>
      <c r="IZ96" s="71">
        <v>212.8</v>
      </c>
      <c r="JA96" s="71">
        <v>300</v>
      </c>
      <c r="JB96" s="71">
        <v>300</v>
      </c>
      <c r="JC96" s="71">
        <v>121.44</v>
      </c>
      <c r="JD96" s="71">
        <v>0</v>
      </c>
      <c r="JE96" s="71">
        <v>0</v>
      </c>
      <c r="JF96" s="71">
        <v>0</v>
      </c>
      <c r="JG96" s="71">
        <v>0</v>
      </c>
      <c r="JH96" s="71">
        <v>0</v>
      </c>
      <c r="JI96" s="71">
        <v>0</v>
      </c>
      <c r="JJ96" s="71">
        <v>0</v>
      </c>
      <c r="JK96" s="71">
        <v>0</v>
      </c>
      <c r="JL96" s="70">
        <v>11635.84</v>
      </c>
      <c r="JM96" s="66">
        <v>0</v>
      </c>
      <c r="JN96" s="13"/>
      <c r="JO96" s="13"/>
      <c r="JP96" s="13">
        <f t="shared" si="1740"/>
        <v>14445.96</v>
      </c>
      <c r="JQ96" s="13">
        <f t="shared" si="1741"/>
        <v>7000</v>
      </c>
      <c r="JR96" s="13">
        <f t="shared" si="1742"/>
        <v>10246.469999999999</v>
      </c>
      <c r="JS96" s="13">
        <f t="shared" si="1743"/>
        <v>11000</v>
      </c>
      <c r="JT96" s="13">
        <f t="shared" si="1744"/>
        <v>7816.57</v>
      </c>
      <c r="JU96" s="13">
        <f t="shared" si="1745"/>
        <v>9446.56</v>
      </c>
      <c r="JV96" s="13">
        <f t="shared" si="1746"/>
        <v>0</v>
      </c>
      <c r="JW96" s="13">
        <f t="shared" si="1747"/>
        <v>7000</v>
      </c>
      <c r="JX96" s="13">
        <f t="shared" si="1748"/>
        <v>10934.5</v>
      </c>
      <c r="JY96" s="13">
        <f t="shared" si="1749"/>
        <v>7000</v>
      </c>
      <c r="JZ96" s="13">
        <f t="shared" si="1750"/>
        <v>7000</v>
      </c>
      <c r="KA96" s="13">
        <f t="shared" si="1751"/>
        <v>3130.44</v>
      </c>
      <c r="KB96" s="13">
        <f t="shared" si="1752"/>
        <v>0</v>
      </c>
      <c r="KC96" s="13">
        <f t="shared" si="1753"/>
        <v>4.8</v>
      </c>
      <c r="KD96" s="13">
        <f t="shared" si="1754"/>
        <v>32.99</v>
      </c>
      <c r="KE96" s="13">
        <f t="shared" si="1755"/>
        <v>0</v>
      </c>
      <c r="KF96" s="13">
        <f t="shared" si="1756"/>
        <v>4.8</v>
      </c>
      <c r="KG96" s="13">
        <f t="shared" si="1757"/>
        <v>50.24</v>
      </c>
      <c r="KH96" s="13">
        <f t="shared" si="1758"/>
        <v>32</v>
      </c>
      <c r="KI96" s="13">
        <f t="shared" si="1759"/>
        <v>32</v>
      </c>
      <c r="KJ96" s="13">
        <f t="shared" si="1760"/>
        <v>45.6</v>
      </c>
      <c r="KK96" s="13">
        <f t="shared" si="1761"/>
        <v>30</v>
      </c>
      <c r="KL96" s="13">
        <f t="shared" si="1762"/>
        <v>30</v>
      </c>
      <c r="KM96" s="13">
        <f t="shared" si="1763"/>
        <v>212.8</v>
      </c>
      <c r="KN96" s="13">
        <f t="shared" si="1764"/>
        <v>300</v>
      </c>
      <c r="KO96" s="13">
        <f t="shared" si="1765"/>
        <v>300</v>
      </c>
      <c r="KP96" s="13">
        <f t="shared" si="1766"/>
        <v>121.44</v>
      </c>
      <c r="KQ96" s="13">
        <f t="shared" si="1767"/>
        <v>0</v>
      </c>
      <c r="KR96" s="13">
        <f t="shared" si="1768"/>
        <v>0</v>
      </c>
      <c r="KS96" s="13">
        <f t="shared" si="1769"/>
        <v>15999.6</v>
      </c>
      <c r="KT96" s="13">
        <f t="shared" si="1770"/>
        <v>17193</v>
      </c>
      <c r="KU96" s="13">
        <f t="shared" si="1771"/>
        <v>17193</v>
      </c>
      <c r="KV96" s="13">
        <f t="shared" si="1772"/>
        <v>4812.71</v>
      </c>
      <c r="KW96" s="13">
        <f t="shared" si="1773"/>
        <v>19140</v>
      </c>
      <c r="KX96" s="13">
        <f t="shared" si="1774"/>
        <v>19140</v>
      </c>
      <c r="KY96" s="13">
        <f t="shared" si="1775"/>
        <v>11635.84</v>
      </c>
      <c r="KZ96" s="13">
        <f t="shared" si="1776"/>
        <v>250</v>
      </c>
      <c r="LA96" s="13">
        <f t="shared" si="1777"/>
        <v>0</v>
      </c>
      <c r="LB96" s="13">
        <f t="shared" si="1778"/>
        <v>0</v>
      </c>
    </row>
    <row r="97" spans="1:314" x14ac:dyDescent="0.25">
      <c r="A97" s="5">
        <v>4513</v>
      </c>
      <c r="B97" s="9" t="s">
        <v>57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64">
        <v>0</v>
      </c>
      <c r="AL97" s="70">
        <v>0</v>
      </c>
      <c r="AM97" s="71">
        <v>0</v>
      </c>
      <c r="AN97" s="71"/>
      <c r="AO97" s="71"/>
      <c r="AP97" s="71">
        <v>0</v>
      </c>
      <c r="AQ97" s="71">
        <v>136000</v>
      </c>
      <c r="AR97" s="71">
        <v>100706</v>
      </c>
      <c r="AS97" s="71">
        <v>112300</v>
      </c>
      <c r="AT97" s="71">
        <v>105300</v>
      </c>
      <c r="AU97" s="71">
        <v>79243.839999999997</v>
      </c>
      <c r="AV97" s="71">
        <v>109500</v>
      </c>
      <c r="AW97" s="71">
        <v>109500</v>
      </c>
      <c r="AX97" s="71">
        <v>77269.600000000006</v>
      </c>
      <c r="AY97" s="71">
        <v>81120</v>
      </c>
      <c r="AZ97" s="71">
        <v>89000</v>
      </c>
      <c r="BA97" s="71">
        <v>93255.6</v>
      </c>
      <c r="BB97" s="71">
        <v>137426</v>
      </c>
      <c r="BC97" s="71">
        <v>137426</v>
      </c>
      <c r="BD97" s="71">
        <v>2510</v>
      </c>
      <c r="BE97" s="71">
        <v>0</v>
      </c>
      <c r="BF97" s="71">
        <v>0</v>
      </c>
      <c r="BG97" s="71">
        <v>0</v>
      </c>
      <c r="BH97" s="71">
        <v>0</v>
      </c>
      <c r="BI97" s="71">
        <v>0</v>
      </c>
      <c r="BJ97" s="71">
        <v>0</v>
      </c>
      <c r="BK97" s="71">
        <v>0</v>
      </c>
      <c r="BL97" s="71">
        <v>0</v>
      </c>
      <c r="BM97" s="71">
        <v>0</v>
      </c>
      <c r="BN97" s="71">
        <v>0</v>
      </c>
      <c r="BO97" s="71">
        <v>0</v>
      </c>
      <c r="BP97" s="71">
        <v>0</v>
      </c>
      <c r="BQ97" s="71">
        <v>0</v>
      </c>
      <c r="BR97" s="71">
        <v>0</v>
      </c>
      <c r="BS97" s="71">
        <v>0</v>
      </c>
      <c r="BT97" s="71">
        <v>0</v>
      </c>
      <c r="BU97" s="71">
        <v>0</v>
      </c>
      <c r="BV97" s="71">
        <v>0</v>
      </c>
      <c r="BW97" s="71">
        <v>0</v>
      </c>
      <c r="BX97" s="71">
        <v>0</v>
      </c>
      <c r="BY97" s="70"/>
      <c r="BZ97" s="71">
        <v>0</v>
      </c>
      <c r="CA97" s="71"/>
      <c r="CB97" s="71"/>
      <c r="CC97" s="71">
        <v>136000</v>
      </c>
      <c r="CD97" s="71">
        <v>0</v>
      </c>
      <c r="CE97" s="71">
        <v>112.5</v>
      </c>
      <c r="CF97" s="71">
        <v>4000</v>
      </c>
      <c r="CG97" s="71">
        <v>1000</v>
      </c>
      <c r="CH97" s="71">
        <v>0</v>
      </c>
      <c r="CI97" s="71">
        <v>1000</v>
      </c>
      <c r="CJ97" s="71">
        <v>1000</v>
      </c>
      <c r="CK97" s="71">
        <v>0</v>
      </c>
      <c r="CL97" s="71">
        <v>780</v>
      </c>
      <c r="CM97" s="71">
        <v>780</v>
      </c>
      <c r="CN97" s="71">
        <v>0</v>
      </c>
      <c r="CO97" s="71">
        <v>234</v>
      </c>
      <c r="CP97" s="71">
        <v>1000</v>
      </c>
      <c r="CQ97" s="71">
        <v>0</v>
      </c>
      <c r="CR97" s="71">
        <v>0</v>
      </c>
      <c r="CS97" s="71">
        <v>0</v>
      </c>
      <c r="CT97" s="71">
        <v>0</v>
      </c>
      <c r="CU97" s="71">
        <v>0</v>
      </c>
      <c r="CV97" s="71">
        <v>0</v>
      </c>
      <c r="CW97" s="71">
        <v>0</v>
      </c>
      <c r="CX97" s="71">
        <v>0</v>
      </c>
      <c r="CY97" s="71">
        <v>0</v>
      </c>
      <c r="CZ97" s="71">
        <v>0</v>
      </c>
      <c r="DA97" s="71">
        <v>0</v>
      </c>
      <c r="DB97" s="71">
        <v>0</v>
      </c>
      <c r="DC97" s="71">
        <v>0</v>
      </c>
      <c r="DD97" s="71">
        <v>0</v>
      </c>
      <c r="DE97" s="71">
        <v>0</v>
      </c>
      <c r="DF97" s="71">
        <v>0</v>
      </c>
      <c r="DG97" s="71">
        <v>0</v>
      </c>
      <c r="DH97" s="71">
        <v>0</v>
      </c>
      <c r="DI97" s="71"/>
      <c r="DJ97" s="71">
        <v>0</v>
      </c>
      <c r="DK97" s="71">
        <v>0</v>
      </c>
      <c r="DL97" s="70">
        <v>0</v>
      </c>
      <c r="DM97" s="71">
        <v>0</v>
      </c>
      <c r="DN97" s="71"/>
      <c r="DO97" s="71"/>
      <c r="DP97" s="71">
        <v>0</v>
      </c>
      <c r="DQ97" s="71">
        <v>0</v>
      </c>
      <c r="DR97" s="71">
        <v>0</v>
      </c>
      <c r="DS97" s="71">
        <v>0</v>
      </c>
      <c r="DT97" s="71">
        <v>0</v>
      </c>
      <c r="DU97" s="71">
        <v>0</v>
      </c>
      <c r="DV97" s="71">
        <v>0</v>
      </c>
      <c r="DW97" s="71">
        <v>0</v>
      </c>
      <c r="DX97" s="71">
        <v>0</v>
      </c>
      <c r="DY97" s="71">
        <v>0</v>
      </c>
      <c r="DZ97" s="71">
        <v>0</v>
      </c>
      <c r="EA97" s="71">
        <v>0</v>
      </c>
      <c r="EB97" s="71">
        <v>0</v>
      </c>
      <c r="EC97" s="71">
        <v>0</v>
      </c>
      <c r="ED97" s="71">
        <v>0</v>
      </c>
      <c r="EE97" s="71">
        <v>0</v>
      </c>
      <c r="EF97" s="71">
        <v>0</v>
      </c>
      <c r="EG97" s="71">
        <v>0</v>
      </c>
      <c r="EH97" s="71">
        <v>0</v>
      </c>
      <c r="EI97" s="71">
        <v>0</v>
      </c>
      <c r="EJ97" s="71">
        <v>0</v>
      </c>
      <c r="EK97" s="71">
        <v>0</v>
      </c>
      <c r="EL97" s="71">
        <v>0</v>
      </c>
      <c r="EM97" s="71">
        <v>0</v>
      </c>
      <c r="EN97" s="71">
        <v>0</v>
      </c>
      <c r="EO97" s="71">
        <v>0</v>
      </c>
      <c r="EP97" s="71">
        <v>0</v>
      </c>
      <c r="EQ97" s="71">
        <v>0</v>
      </c>
      <c r="ER97" s="71">
        <v>0</v>
      </c>
      <c r="ES97" s="71">
        <v>0</v>
      </c>
      <c r="ET97" s="71">
        <v>0</v>
      </c>
      <c r="EU97" s="71">
        <v>0</v>
      </c>
      <c r="EV97" s="71">
        <v>0</v>
      </c>
      <c r="EW97" s="71">
        <v>0</v>
      </c>
      <c r="EX97" s="71">
        <v>0</v>
      </c>
      <c r="EY97" s="70">
        <v>0</v>
      </c>
      <c r="EZ97" s="71">
        <v>0</v>
      </c>
      <c r="FA97" s="71"/>
      <c r="FB97" s="71"/>
      <c r="FC97" s="71">
        <v>0</v>
      </c>
      <c r="FD97" s="71">
        <v>0</v>
      </c>
      <c r="FE97" s="71">
        <v>0</v>
      </c>
      <c r="FF97" s="71">
        <v>0</v>
      </c>
      <c r="FG97" s="71">
        <v>0</v>
      </c>
      <c r="FH97" s="71">
        <v>0</v>
      </c>
      <c r="FI97" s="71">
        <v>0</v>
      </c>
      <c r="FJ97" s="71">
        <v>0</v>
      </c>
      <c r="FK97" s="71">
        <v>0</v>
      </c>
      <c r="FL97" s="71">
        <v>0</v>
      </c>
      <c r="FM97" s="71">
        <v>0</v>
      </c>
      <c r="FN97" s="71">
        <v>0</v>
      </c>
      <c r="FO97" s="71">
        <v>0</v>
      </c>
      <c r="FP97" s="71">
        <v>0</v>
      </c>
      <c r="FQ97" s="71">
        <v>0</v>
      </c>
      <c r="FR97" s="71">
        <v>0</v>
      </c>
      <c r="FS97" s="71">
        <v>0</v>
      </c>
      <c r="FT97" s="71">
        <v>0</v>
      </c>
      <c r="FU97" s="71">
        <v>0</v>
      </c>
      <c r="FV97" s="71">
        <v>0</v>
      </c>
      <c r="FW97" s="71">
        <v>0</v>
      </c>
      <c r="FX97" s="71">
        <v>0</v>
      </c>
      <c r="FY97" s="71">
        <v>0</v>
      </c>
      <c r="FZ97" s="71">
        <v>0</v>
      </c>
      <c r="GA97" s="71">
        <v>0</v>
      </c>
      <c r="GB97" s="71">
        <v>0</v>
      </c>
      <c r="GC97" s="71">
        <v>0</v>
      </c>
      <c r="GD97" s="71">
        <v>0</v>
      </c>
      <c r="GE97" s="71">
        <v>0</v>
      </c>
      <c r="GF97" s="71">
        <v>0</v>
      </c>
      <c r="GG97" s="71">
        <v>0</v>
      </c>
      <c r="GH97" s="71">
        <v>0</v>
      </c>
      <c r="GI97" s="71"/>
      <c r="GJ97" s="71">
        <v>0</v>
      </c>
      <c r="GK97" s="71">
        <v>0</v>
      </c>
      <c r="GL97" s="70"/>
      <c r="GM97" s="71">
        <v>0</v>
      </c>
      <c r="GN97" s="71"/>
      <c r="GO97" s="71"/>
      <c r="GP97" s="71">
        <v>0</v>
      </c>
      <c r="GQ97" s="71">
        <v>0</v>
      </c>
      <c r="GR97" s="71">
        <v>0</v>
      </c>
      <c r="GS97" s="71">
        <v>0</v>
      </c>
      <c r="GT97" s="71">
        <v>0</v>
      </c>
      <c r="GU97" s="71">
        <v>330.17</v>
      </c>
      <c r="GV97" s="71">
        <v>0</v>
      </c>
      <c r="GW97" s="71">
        <v>0</v>
      </c>
      <c r="GX97" s="71">
        <v>0</v>
      </c>
      <c r="GY97" s="71">
        <v>0</v>
      </c>
      <c r="GZ97" s="71">
        <v>20</v>
      </c>
      <c r="HA97" s="71">
        <v>20</v>
      </c>
      <c r="HB97" s="71">
        <v>0</v>
      </c>
      <c r="HC97" s="71">
        <v>0</v>
      </c>
      <c r="HD97" s="71">
        <v>0</v>
      </c>
      <c r="HE97" s="71">
        <v>0</v>
      </c>
      <c r="HF97" s="71">
        <v>0</v>
      </c>
      <c r="HG97" s="71">
        <v>0</v>
      </c>
      <c r="HH97" s="71">
        <v>0</v>
      </c>
      <c r="HI97" s="71">
        <v>0</v>
      </c>
      <c r="HJ97" s="71">
        <v>0</v>
      </c>
      <c r="HK97" s="71">
        <v>0</v>
      </c>
      <c r="HL97" s="71">
        <v>0</v>
      </c>
      <c r="HM97" s="71">
        <v>0</v>
      </c>
      <c r="HN97" s="71">
        <v>0</v>
      </c>
      <c r="HO97" s="71">
        <v>0</v>
      </c>
      <c r="HP97" s="71">
        <v>0</v>
      </c>
      <c r="HQ97" s="71">
        <v>0</v>
      </c>
      <c r="HR97" s="71">
        <v>0</v>
      </c>
      <c r="HS97" s="71">
        <v>0</v>
      </c>
      <c r="HT97" s="71">
        <v>0</v>
      </c>
      <c r="HU97" s="71">
        <v>0</v>
      </c>
      <c r="HV97" s="71">
        <v>0</v>
      </c>
      <c r="HW97" s="71">
        <v>0</v>
      </c>
      <c r="HX97" s="71">
        <v>0</v>
      </c>
      <c r="HY97" s="70">
        <v>0</v>
      </c>
      <c r="HZ97" s="71">
        <v>0</v>
      </c>
      <c r="IA97" s="71"/>
      <c r="IB97" s="71"/>
      <c r="IC97" s="71">
        <v>0</v>
      </c>
      <c r="ID97" s="71">
        <v>1408</v>
      </c>
      <c r="IE97" s="71">
        <v>1408</v>
      </c>
      <c r="IF97" s="71">
        <v>0</v>
      </c>
      <c r="IG97" s="71">
        <v>11000</v>
      </c>
      <c r="IH97" s="71">
        <v>10560</v>
      </c>
      <c r="II97" s="71">
        <v>0</v>
      </c>
      <c r="IJ97" s="71">
        <v>24310</v>
      </c>
      <c r="IK97" s="71">
        <v>12925</v>
      </c>
      <c r="IL97" s="71">
        <v>23100</v>
      </c>
      <c r="IM97" s="71">
        <v>24100</v>
      </c>
      <c r="IN97" s="71">
        <v>17435</v>
      </c>
      <c r="IO97" s="71">
        <v>0</v>
      </c>
      <c r="IP97" s="71">
        <v>3000</v>
      </c>
      <c r="IQ97" s="71">
        <v>0</v>
      </c>
      <c r="IR97" s="71">
        <v>0</v>
      </c>
      <c r="IS97" s="71">
        <v>0</v>
      </c>
      <c r="IT97" s="71">
        <v>0</v>
      </c>
      <c r="IU97" s="71">
        <v>0</v>
      </c>
      <c r="IV97" s="71">
        <v>0</v>
      </c>
      <c r="IW97" s="71">
        <v>0</v>
      </c>
      <c r="IX97" s="71">
        <v>0</v>
      </c>
      <c r="IY97" s="71">
        <v>0</v>
      </c>
      <c r="IZ97" s="71">
        <v>0</v>
      </c>
      <c r="JA97" s="71">
        <v>0</v>
      </c>
      <c r="JB97" s="71">
        <v>0</v>
      </c>
      <c r="JC97" s="71">
        <v>0</v>
      </c>
      <c r="JD97" s="71">
        <v>0</v>
      </c>
      <c r="JE97" s="71">
        <v>0</v>
      </c>
      <c r="JF97" s="71">
        <v>0</v>
      </c>
      <c r="JG97" s="71">
        <v>0</v>
      </c>
      <c r="JH97" s="71">
        <v>0</v>
      </c>
      <c r="JI97" s="71">
        <v>0</v>
      </c>
      <c r="JJ97" s="71">
        <v>0</v>
      </c>
      <c r="JK97" s="71">
        <v>0</v>
      </c>
      <c r="JL97" s="70">
        <v>0</v>
      </c>
      <c r="JM97" s="66">
        <v>0</v>
      </c>
      <c r="JN97" s="13"/>
      <c r="JO97" s="13"/>
      <c r="JP97" s="13">
        <f t="shared" si="1740"/>
        <v>136000</v>
      </c>
      <c r="JQ97" s="13">
        <f t="shared" si="1741"/>
        <v>137408</v>
      </c>
      <c r="JR97" s="13">
        <f t="shared" si="1742"/>
        <v>102226.5</v>
      </c>
      <c r="JS97" s="13">
        <f t="shared" si="1743"/>
        <v>116300</v>
      </c>
      <c r="JT97" s="13">
        <f t="shared" si="1744"/>
        <v>117300</v>
      </c>
      <c r="JU97" s="13">
        <f t="shared" si="1745"/>
        <v>90134.01</v>
      </c>
      <c r="JV97" s="13">
        <f t="shared" si="1746"/>
        <v>110500</v>
      </c>
      <c r="JW97" s="13">
        <f t="shared" si="1747"/>
        <v>134810</v>
      </c>
      <c r="JX97" s="13">
        <f t="shared" si="1748"/>
        <v>90194.6</v>
      </c>
      <c r="JY97" s="13">
        <f t="shared" si="1749"/>
        <v>105000</v>
      </c>
      <c r="JZ97" s="13">
        <f t="shared" si="1750"/>
        <v>113900</v>
      </c>
      <c r="KA97" s="13">
        <f t="shared" si="1751"/>
        <v>110710.6</v>
      </c>
      <c r="KB97" s="13">
        <f t="shared" si="1752"/>
        <v>137660</v>
      </c>
      <c r="KC97" s="13">
        <f t="shared" si="1753"/>
        <v>141426</v>
      </c>
      <c r="KD97" s="13">
        <f t="shared" si="1754"/>
        <v>2510</v>
      </c>
      <c r="KE97" s="13">
        <f t="shared" si="1755"/>
        <v>0</v>
      </c>
      <c r="KF97" s="13">
        <f t="shared" si="1756"/>
        <v>0</v>
      </c>
      <c r="KG97" s="13">
        <f t="shared" si="1757"/>
        <v>0</v>
      </c>
      <c r="KH97" s="13">
        <f t="shared" si="1758"/>
        <v>0</v>
      </c>
      <c r="KI97" s="13">
        <f t="shared" si="1759"/>
        <v>0</v>
      </c>
      <c r="KJ97" s="13">
        <f t="shared" si="1760"/>
        <v>0</v>
      </c>
      <c r="KK97" s="13">
        <f t="shared" si="1761"/>
        <v>0</v>
      </c>
      <c r="KL97" s="13">
        <f t="shared" si="1762"/>
        <v>0</v>
      </c>
      <c r="KM97" s="13">
        <f t="shared" si="1763"/>
        <v>0</v>
      </c>
      <c r="KN97" s="13">
        <f t="shared" si="1764"/>
        <v>0</v>
      </c>
      <c r="KO97" s="13">
        <f t="shared" si="1765"/>
        <v>0</v>
      </c>
      <c r="KP97" s="13">
        <f t="shared" si="1766"/>
        <v>0</v>
      </c>
      <c r="KQ97" s="13">
        <f t="shared" si="1767"/>
        <v>0</v>
      </c>
      <c r="KR97" s="13">
        <f t="shared" si="1768"/>
        <v>0</v>
      </c>
      <c r="KS97" s="13">
        <f t="shared" si="1769"/>
        <v>0</v>
      </c>
      <c r="KT97" s="13">
        <f t="shared" si="1770"/>
        <v>0</v>
      </c>
      <c r="KU97" s="13">
        <f t="shared" si="1771"/>
        <v>0</v>
      </c>
      <c r="KV97" s="13">
        <f t="shared" si="1772"/>
        <v>0</v>
      </c>
      <c r="KW97" s="13">
        <f t="shared" si="1773"/>
        <v>0</v>
      </c>
      <c r="KX97" s="13">
        <f t="shared" si="1774"/>
        <v>0</v>
      </c>
      <c r="KY97" s="13">
        <f t="shared" si="1775"/>
        <v>0</v>
      </c>
      <c r="KZ97" s="13">
        <f t="shared" si="1776"/>
        <v>0</v>
      </c>
      <c r="LA97" s="13">
        <f t="shared" si="1777"/>
        <v>0</v>
      </c>
      <c r="LB97" s="13">
        <f t="shared" si="1778"/>
        <v>0</v>
      </c>
    </row>
    <row r="98" spans="1:314" ht="20.100000000000001" customHeight="1" x14ac:dyDescent="0.25">
      <c r="A98" s="5">
        <v>5</v>
      </c>
      <c r="B98" s="7" t="s">
        <v>95</v>
      </c>
      <c r="C98" s="11">
        <f t="shared" ref="C98:AB98" si="1779">C99+C112</f>
        <v>2000500</v>
      </c>
      <c r="D98" s="11">
        <f t="shared" ref="D98" si="1780">D99+D112</f>
        <v>4160</v>
      </c>
      <c r="E98" s="11">
        <f t="shared" si="1779"/>
        <v>3660</v>
      </c>
      <c r="F98" s="11">
        <f t="shared" si="1779"/>
        <v>0</v>
      </c>
      <c r="G98" s="11">
        <f t="shared" ref="G98" si="1781">G99+G112</f>
        <v>0</v>
      </c>
      <c r="H98" s="11">
        <f t="shared" si="1779"/>
        <v>0</v>
      </c>
      <c r="I98" s="11">
        <f t="shared" si="1779"/>
        <v>0</v>
      </c>
      <c r="J98" s="11">
        <f t="shared" ref="J98" si="1782">J99+J112</f>
        <v>0</v>
      </c>
      <c r="K98" s="11">
        <f t="shared" si="1779"/>
        <v>0</v>
      </c>
      <c r="L98" s="11">
        <f t="shared" ref="L98" si="1783">L99+L112</f>
        <v>0</v>
      </c>
      <c r="M98" s="11">
        <f t="shared" si="1779"/>
        <v>0</v>
      </c>
      <c r="N98" s="11">
        <f t="shared" si="1779"/>
        <v>0</v>
      </c>
      <c r="O98" s="11">
        <f t="shared" ref="O98" si="1784">O99+O112</f>
        <v>0</v>
      </c>
      <c r="P98" s="11">
        <f t="shared" si="1779"/>
        <v>0</v>
      </c>
      <c r="Q98" s="11">
        <f t="shared" si="1779"/>
        <v>487</v>
      </c>
      <c r="R98" s="11">
        <f t="shared" ref="R98" si="1785">R99+R112</f>
        <v>219.67</v>
      </c>
      <c r="S98" s="11">
        <f t="shared" si="1779"/>
        <v>8573</v>
      </c>
      <c r="T98" s="11">
        <f t="shared" si="1779"/>
        <v>0</v>
      </c>
      <c r="U98" s="11">
        <f t="shared" ref="U98" si="1786">U99+U112</f>
        <v>288</v>
      </c>
      <c r="V98" s="11">
        <f t="shared" si="1779"/>
        <v>288</v>
      </c>
      <c r="W98" s="11">
        <f t="shared" si="1779"/>
        <v>207</v>
      </c>
      <c r="X98" s="11">
        <f t="shared" ref="X98" si="1787">X99+X112</f>
        <v>290</v>
      </c>
      <c r="Y98" s="11">
        <f t="shared" si="1779"/>
        <v>290</v>
      </c>
      <c r="Z98" s="11">
        <f t="shared" si="1779"/>
        <v>225</v>
      </c>
      <c r="AA98" s="11">
        <f t="shared" ref="AA98" si="1788">AA99+AA112</f>
        <v>0</v>
      </c>
      <c r="AB98" s="11">
        <f t="shared" si="1779"/>
        <v>450</v>
      </c>
      <c r="AC98" s="11">
        <f t="shared" ref="AC98" si="1789">AC99+AC112</f>
        <v>450</v>
      </c>
      <c r="AD98" s="11">
        <f t="shared" ref="AD98:AE98" si="1790">AD99+AD112</f>
        <v>13157</v>
      </c>
      <c r="AE98" s="11">
        <f t="shared" si="1790"/>
        <v>157</v>
      </c>
      <c r="AF98" s="11">
        <f t="shared" ref="AF98" si="1791">AF99+AF112</f>
        <v>0</v>
      </c>
      <c r="AG98" s="11">
        <f t="shared" ref="AG98:AM98" si="1792">AG99+AG112</f>
        <v>32000</v>
      </c>
      <c r="AH98" s="11">
        <f t="shared" ref="AH98:AI98" si="1793">AH99+AH112</f>
        <v>33073.99</v>
      </c>
      <c r="AI98" s="11">
        <f t="shared" si="1793"/>
        <v>0</v>
      </c>
      <c r="AJ98" s="11">
        <f t="shared" si="1792"/>
        <v>500000</v>
      </c>
      <c r="AK98" s="11">
        <f t="shared" si="1792"/>
        <v>1000000</v>
      </c>
      <c r="AL98" s="67">
        <f t="shared" si="1792"/>
        <v>0</v>
      </c>
      <c r="AM98" s="67">
        <f t="shared" si="1792"/>
        <v>5569700</v>
      </c>
      <c r="AN98" s="67">
        <f t="shared" ref="AN98:AO98" si="1794">AN99+AN112</f>
        <v>0</v>
      </c>
      <c r="AO98" s="67">
        <f t="shared" si="1794"/>
        <v>0</v>
      </c>
      <c r="AP98" s="67">
        <f>AP99+AP112</f>
        <v>1500</v>
      </c>
      <c r="AQ98" s="67">
        <f>AQ99+AQ112</f>
        <v>1500</v>
      </c>
      <c r="AR98" s="67">
        <f>AR99+AR112</f>
        <v>-2511.14</v>
      </c>
      <c r="AS98" s="67">
        <f t="shared" ref="AS98" si="1795">AS99+AS112</f>
        <v>0</v>
      </c>
      <c r="AT98" s="67">
        <f>AT99+AT112</f>
        <v>0</v>
      </c>
      <c r="AU98" s="67">
        <f>AU99+AU112</f>
        <v>0</v>
      </c>
      <c r="AV98" s="67">
        <f t="shared" ref="AV98" si="1796">AV99+AV112</f>
        <v>0</v>
      </c>
      <c r="AW98" s="67">
        <f>AW99+AW112</f>
        <v>71.98</v>
      </c>
      <c r="AX98" s="67">
        <f>AX99+AX112</f>
        <v>71.98</v>
      </c>
      <c r="AY98" s="67">
        <f t="shared" ref="AY98" si="1797">AY99+AY112</f>
        <v>1505</v>
      </c>
      <c r="AZ98" s="67">
        <f>AZ99+AZ112</f>
        <v>1505</v>
      </c>
      <c r="BA98" s="67">
        <f>BA99+BA112</f>
        <v>71.900000000000006</v>
      </c>
      <c r="BB98" s="67">
        <f t="shared" ref="BB98" si="1798">BB99+BB112</f>
        <v>78</v>
      </c>
      <c r="BC98" s="67">
        <f>BC99+BC112</f>
        <v>78</v>
      </c>
      <c r="BD98" s="67">
        <f>BD99+BD112</f>
        <v>73.2</v>
      </c>
      <c r="BE98" s="67">
        <f t="shared" ref="BE98" si="1799">BE99+BE112</f>
        <v>81.97</v>
      </c>
      <c r="BF98" s="67">
        <f>BF99+BF112</f>
        <v>300</v>
      </c>
      <c r="BG98" s="67">
        <f>BG99+BG112</f>
        <v>1900</v>
      </c>
      <c r="BH98" s="67">
        <f t="shared" ref="BH98" si="1800">BH99+BH112</f>
        <v>1582</v>
      </c>
      <c r="BI98" s="67">
        <f>BI99+BI112</f>
        <v>1582</v>
      </c>
      <c r="BJ98" s="67">
        <f>BJ99+BJ112</f>
        <v>0</v>
      </c>
      <c r="BK98" s="67">
        <f t="shared" ref="BK98" si="1801">BK99+BK112</f>
        <v>1582</v>
      </c>
      <c r="BL98" s="67">
        <f>BL99+BL112</f>
        <v>8000</v>
      </c>
      <c r="BM98" s="67">
        <f t="shared" ref="BM98:EI98" si="1802">BM99+BM112</f>
        <v>6153.3</v>
      </c>
      <c r="BN98" s="67">
        <f t="shared" ref="BN98" si="1803">BN99+BN112</f>
        <v>3220</v>
      </c>
      <c r="BO98" s="67">
        <f t="shared" si="1802"/>
        <v>3220</v>
      </c>
      <c r="BP98" s="67">
        <f t="shared" si="1802"/>
        <v>0</v>
      </c>
      <c r="BQ98" s="67">
        <f t="shared" ref="BQ98:BZ98" si="1804">BQ99+BQ112</f>
        <v>0</v>
      </c>
      <c r="BR98" s="67">
        <f t="shared" ref="BR98" si="1805">BR99+BR112</f>
        <v>0</v>
      </c>
      <c r="BS98" s="67">
        <f>BS99+BS112</f>
        <v>0</v>
      </c>
      <c r="BT98" s="67">
        <f t="shared" ref="BT98:BV98" si="1806">BT99+BT112</f>
        <v>0</v>
      </c>
      <c r="BU98" s="67">
        <f t="shared" si="1806"/>
        <v>4074.8</v>
      </c>
      <c r="BV98" s="67">
        <f t="shared" si="1806"/>
        <v>4074.8</v>
      </c>
      <c r="BW98" s="67">
        <f t="shared" si="1804"/>
        <v>9400</v>
      </c>
      <c r="BX98" s="67">
        <f t="shared" si="1804"/>
        <v>9400</v>
      </c>
      <c r="BY98" s="67">
        <f t="shared" si="1804"/>
        <v>0</v>
      </c>
      <c r="BZ98" s="67">
        <f t="shared" si="1804"/>
        <v>25940</v>
      </c>
      <c r="CA98" s="67">
        <f t="shared" ref="CA98:CB98" si="1807">CA99+CA112</f>
        <v>0</v>
      </c>
      <c r="CB98" s="67">
        <f t="shared" si="1807"/>
        <v>0</v>
      </c>
      <c r="CC98" s="67">
        <f>CC99+CC112</f>
        <v>0</v>
      </c>
      <c r="CD98" s="67">
        <f>CD99+CD112</f>
        <v>244</v>
      </c>
      <c r="CE98" s="67">
        <f>CE99+CE112</f>
        <v>610</v>
      </c>
      <c r="CF98" s="67">
        <f t="shared" ref="CF98" si="1808">CF99+CF112</f>
        <v>10000</v>
      </c>
      <c r="CG98" s="67">
        <f>CG99+CG112</f>
        <v>0</v>
      </c>
      <c r="CH98" s="67">
        <f>CH99+CH112</f>
        <v>0</v>
      </c>
      <c r="CI98" s="67">
        <f t="shared" ref="CI98" si="1809">CI99+CI112</f>
        <v>9836.06</v>
      </c>
      <c r="CJ98" s="67">
        <f>CJ99+CJ112</f>
        <v>6500</v>
      </c>
      <c r="CK98" s="67">
        <f>CK99+CK112</f>
        <v>1500</v>
      </c>
      <c r="CL98" s="67">
        <f t="shared" ref="CL98" si="1810">CL99+CL112</f>
        <v>3378</v>
      </c>
      <c r="CM98" s="67">
        <f>CM99+CM112</f>
        <v>3378</v>
      </c>
      <c r="CN98" s="67">
        <f>CN99+CN112</f>
        <v>0</v>
      </c>
      <c r="CO98" s="67">
        <f t="shared" ref="CO98" si="1811">CO99+CO112</f>
        <v>0</v>
      </c>
      <c r="CP98" s="67">
        <f>CP99+CP112</f>
        <v>234</v>
      </c>
      <c r="CQ98" s="67">
        <f>CQ99+CQ112</f>
        <v>0</v>
      </c>
      <c r="CR98" s="67">
        <f t="shared" ref="CR98" si="1812">CR99+CR112</f>
        <v>9803.2799999999988</v>
      </c>
      <c r="CS98" s="67">
        <f>CS99+CS112</f>
        <v>1600</v>
      </c>
      <c r="CT98" s="67">
        <f>CT99+CT112</f>
        <v>0</v>
      </c>
      <c r="CU98" s="67">
        <f t="shared" ref="CU98" si="1813">CU99+CU112</f>
        <v>1800</v>
      </c>
      <c r="CV98" s="67">
        <f>CV99+CV112</f>
        <v>1800</v>
      </c>
      <c r="CW98" s="67">
        <f>CW99+CW112</f>
        <v>0</v>
      </c>
      <c r="CX98" s="67">
        <f t="shared" ref="CX98" si="1814">CX99+CX112</f>
        <v>1800</v>
      </c>
      <c r="CY98" s="67">
        <f>CY99+CY112</f>
        <v>1800</v>
      </c>
      <c r="CZ98" s="67">
        <f t="shared" si="1802"/>
        <v>3106.75</v>
      </c>
      <c r="DA98" s="67">
        <f t="shared" ref="DA98" si="1815">DA99+DA112</f>
        <v>1610</v>
      </c>
      <c r="DB98" s="67">
        <f t="shared" si="1802"/>
        <v>0</v>
      </c>
      <c r="DC98" s="67">
        <f t="shared" ref="DC98:DI98" si="1816">DC99+DC112</f>
        <v>0</v>
      </c>
      <c r="DD98" s="67">
        <f t="shared" si="1816"/>
        <v>24830</v>
      </c>
      <c r="DE98" s="67">
        <f t="shared" ref="DE98:DF98" si="1817">DE99+DE112</f>
        <v>12830</v>
      </c>
      <c r="DF98" s="67">
        <f t="shared" si="1817"/>
        <v>0</v>
      </c>
      <c r="DG98" s="67">
        <f t="shared" ref="DG98" si="1818">DG99+DG112</f>
        <v>8290</v>
      </c>
      <c r="DH98" s="67">
        <f t="shared" si="1816"/>
        <v>8290</v>
      </c>
      <c r="DI98" s="67">
        <f t="shared" si="1816"/>
        <v>0</v>
      </c>
      <c r="DJ98" s="67">
        <f t="shared" ref="DJ98:DP98" si="1819">DJ99+DJ112</f>
        <v>1000</v>
      </c>
      <c r="DK98" s="67">
        <f t="shared" si="1819"/>
        <v>1000</v>
      </c>
      <c r="DL98" s="67">
        <f t="shared" si="1819"/>
        <v>0</v>
      </c>
      <c r="DM98" s="67">
        <f t="shared" si="1819"/>
        <v>5070</v>
      </c>
      <c r="DN98" s="67">
        <f t="shared" ref="DN98:DO98" si="1820">DN99+DN112</f>
        <v>0</v>
      </c>
      <c r="DO98" s="67">
        <f t="shared" si="1820"/>
        <v>0</v>
      </c>
      <c r="DP98" s="67">
        <f t="shared" si="1819"/>
        <v>0</v>
      </c>
      <c r="DQ98" s="67">
        <f t="shared" si="1802"/>
        <v>369435.19</v>
      </c>
      <c r="DR98" s="67">
        <f t="shared" si="1802"/>
        <v>27437</v>
      </c>
      <c r="DS98" s="67">
        <f t="shared" ref="DS98" si="1821">DS99+DS112</f>
        <v>1511500</v>
      </c>
      <c r="DT98" s="67">
        <f t="shared" si="1802"/>
        <v>581500</v>
      </c>
      <c r="DU98" s="67">
        <f t="shared" si="1802"/>
        <v>481875.20000000001</v>
      </c>
      <c r="DV98" s="67">
        <f t="shared" ref="DV98" si="1822">DV99+DV112</f>
        <v>9426.23</v>
      </c>
      <c r="DW98" s="67">
        <f t="shared" si="1802"/>
        <v>2500</v>
      </c>
      <c r="DX98" s="67">
        <f t="shared" si="1802"/>
        <v>0</v>
      </c>
      <c r="DY98" s="67">
        <f t="shared" ref="DY98" si="1823">DY99+DY112</f>
        <v>3767</v>
      </c>
      <c r="DZ98" s="67">
        <f t="shared" si="1802"/>
        <v>3767</v>
      </c>
      <c r="EA98" s="67">
        <f t="shared" si="1802"/>
        <v>2085.67</v>
      </c>
      <c r="EB98" s="67">
        <f t="shared" ref="EB98" si="1824">EB99+EB112</f>
        <v>7410</v>
      </c>
      <c r="EC98" s="67">
        <f t="shared" si="1802"/>
        <v>17410</v>
      </c>
      <c r="ED98" s="67">
        <f t="shared" si="1802"/>
        <v>10603</v>
      </c>
      <c r="EE98" s="67">
        <f t="shared" ref="EE98" si="1825">EE99+EE112</f>
        <v>9083.6</v>
      </c>
      <c r="EF98" s="67">
        <f t="shared" si="1802"/>
        <v>142188.54</v>
      </c>
      <c r="EG98" s="67">
        <f t="shared" si="1802"/>
        <v>29424.07</v>
      </c>
      <c r="EH98" s="67">
        <f t="shared" ref="EH98" si="1826">EH99+EH112</f>
        <v>12909</v>
      </c>
      <c r="EI98" s="67">
        <f t="shared" si="1802"/>
        <v>12909</v>
      </c>
      <c r="EJ98" s="67">
        <f t="shared" ref="EJ98:HF98" si="1827">EJ99+EJ112</f>
        <v>9638</v>
      </c>
      <c r="EK98" s="67">
        <f t="shared" ref="EK98" si="1828">EK99+EK112</f>
        <v>12900</v>
      </c>
      <c r="EL98" s="67">
        <f t="shared" si="1827"/>
        <v>12900</v>
      </c>
      <c r="EM98" s="67">
        <f t="shared" si="1827"/>
        <v>3890856.25</v>
      </c>
      <c r="EN98" s="67">
        <f t="shared" ref="EN98" si="1829">EN99+EN112</f>
        <v>110000</v>
      </c>
      <c r="EO98" s="67">
        <f t="shared" si="1827"/>
        <v>350820</v>
      </c>
      <c r="EP98" s="67">
        <f t="shared" si="1827"/>
        <v>52907</v>
      </c>
      <c r="EQ98" s="67">
        <f t="shared" si="1827"/>
        <v>303063</v>
      </c>
      <c r="ER98" s="67">
        <f t="shared" si="1827"/>
        <v>303063</v>
      </c>
      <c r="ES98" s="67">
        <f t="shared" ref="ES98:FC98" si="1830">ES99+ES112</f>
        <v>67378.240000000005</v>
      </c>
      <c r="ET98" s="67">
        <f t="shared" ref="ET98:EV98" si="1831">ET99+ET112</f>
        <v>550560</v>
      </c>
      <c r="EU98" s="67">
        <f t="shared" si="1831"/>
        <v>550560</v>
      </c>
      <c r="EV98" s="67">
        <f t="shared" si="1831"/>
        <v>238160.84</v>
      </c>
      <c r="EW98" s="67">
        <f t="shared" si="1830"/>
        <v>24046411</v>
      </c>
      <c r="EX98" s="67">
        <f t="shared" si="1830"/>
        <v>27954411</v>
      </c>
      <c r="EY98" s="67">
        <f t="shared" si="1830"/>
        <v>23475392.48</v>
      </c>
      <c r="EZ98" s="67">
        <f t="shared" si="1830"/>
        <v>379010</v>
      </c>
      <c r="FA98" s="67">
        <f t="shared" ref="FA98:FB98" si="1832">FA99+FA112</f>
        <v>0</v>
      </c>
      <c r="FB98" s="67">
        <f t="shared" si="1832"/>
        <v>0</v>
      </c>
      <c r="FC98" s="67">
        <f t="shared" si="1830"/>
        <v>20000</v>
      </c>
      <c r="FD98" s="67">
        <f t="shared" si="1827"/>
        <v>32297</v>
      </c>
      <c r="FE98" s="67">
        <f t="shared" si="1827"/>
        <v>20354.25</v>
      </c>
      <c r="FF98" s="67">
        <f t="shared" ref="FF98" si="1833">FF99+FF112</f>
        <v>37500</v>
      </c>
      <c r="FG98" s="67">
        <f t="shared" si="1827"/>
        <v>24188</v>
      </c>
      <c r="FH98" s="67">
        <f t="shared" si="1827"/>
        <v>11618</v>
      </c>
      <c r="FI98" s="67">
        <f t="shared" ref="FI98" si="1834">FI99+FI112</f>
        <v>25000</v>
      </c>
      <c r="FJ98" s="67">
        <f t="shared" si="1827"/>
        <v>19500</v>
      </c>
      <c r="FK98" s="67">
        <f t="shared" si="1827"/>
        <v>9210.9</v>
      </c>
      <c r="FL98" s="67">
        <f t="shared" ref="FL98" si="1835">FL99+FL112</f>
        <v>13290</v>
      </c>
      <c r="FM98" s="67">
        <f t="shared" si="1827"/>
        <v>13309.84</v>
      </c>
      <c r="FN98" s="67">
        <f t="shared" si="1827"/>
        <v>4107.34</v>
      </c>
      <c r="FO98" s="67">
        <f t="shared" ref="FO98" si="1836">FO99+FO112</f>
        <v>8968</v>
      </c>
      <c r="FP98" s="67">
        <f t="shared" si="1827"/>
        <v>8968</v>
      </c>
      <c r="FQ98" s="67">
        <f t="shared" si="1827"/>
        <v>2872.5</v>
      </c>
      <c r="FR98" s="67">
        <f t="shared" ref="FR98" si="1837">FR99+FR112</f>
        <v>17426.219999999998</v>
      </c>
      <c r="FS98" s="67">
        <f t="shared" si="1827"/>
        <v>47388.52</v>
      </c>
      <c r="FT98" s="67">
        <f t="shared" si="1827"/>
        <v>35139</v>
      </c>
      <c r="FU98" s="67">
        <f t="shared" ref="FU98" si="1838">FU99+FU112</f>
        <v>16926</v>
      </c>
      <c r="FV98" s="67">
        <f t="shared" si="1827"/>
        <v>17471</v>
      </c>
      <c r="FW98" s="67">
        <f t="shared" si="1827"/>
        <v>11536</v>
      </c>
      <c r="FX98" s="67">
        <f t="shared" ref="FX98" si="1839">FX99+FX112</f>
        <v>18447</v>
      </c>
      <c r="FY98" s="67">
        <f t="shared" si="1827"/>
        <v>10377</v>
      </c>
      <c r="FZ98" s="67">
        <f t="shared" si="1827"/>
        <v>1440</v>
      </c>
      <c r="GA98" s="67">
        <f t="shared" ref="GA98" si="1840">GA99+GA112</f>
        <v>9130</v>
      </c>
      <c r="GB98" s="67">
        <f t="shared" si="1827"/>
        <v>3043</v>
      </c>
      <c r="GC98" s="67">
        <f t="shared" ref="GC98:GE98" si="1841">GC99+GC112</f>
        <v>1783.6599999999999</v>
      </c>
      <c r="GD98" s="67">
        <f t="shared" si="1841"/>
        <v>7630</v>
      </c>
      <c r="GE98" s="67">
        <f t="shared" si="1841"/>
        <v>8432</v>
      </c>
      <c r="GF98" s="67">
        <f t="shared" ref="GF98:GP98" si="1842">GF99+GF112</f>
        <v>25287.5</v>
      </c>
      <c r="GG98" s="67">
        <f t="shared" ref="GG98" si="1843">GG99+GG112</f>
        <v>31730</v>
      </c>
      <c r="GH98" s="67">
        <f t="shared" ref="GH98:GI98" si="1844">GH99+GH112</f>
        <v>34488</v>
      </c>
      <c r="GI98" s="67">
        <f t="shared" si="1844"/>
        <v>7244.25</v>
      </c>
      <c r="GJ98" s="67">
        <f t="shared" si="1842"/>
        <v>10760</v>
      </c>
      <c r="GK98" s="67">
        <f t="shared" si="1842"/>
        <v>16560</v>
      </c>
      <c r="GL98" s="67">
        <f t="shared" si="1842"/>
        <v>14747.79</v>
      </c>
      <c r="GM98" s="67">
        <f t="shared" si="1842"/>
        <v>6310</v>
      </c>
      <c r="GN98" s="67">
        <f t="shared" ref="GN98:GO98" si="1845">GN99+GN112</f>
        <v>0</v>
      </c>
      <c r="GO98" s="67">
        <f t="shared" si="1845"/>
        <v>0</v>
      </c>
      <c r="GP98" s="67">
        <f t="shared" si="1842"/>
        <v>295000</v>
      </c>
      <c r="GQ98" s="67">
        <f t="shared" si="1827"/>
        <v>295000</v>
      </c>
      <c r="GR98" s="67">
        <f t="shared" si="1827"/>
        <v>183835.94</v>
      </c>
      <c r="GS98" s="67">
        <f t="shared" ref="GS98" si="1846">GS99+GS112</f>
        <v>297000</v>
      </c>
      <c r="GT98" s="67">
        <f t="shared" si="1827"/>
        <v>218000</v>
      </c>
      <c r="GU98" s="67">
        <f t="shared" si="1827"/>
        <v>139767.43</v>
      </c>
      <c r="GV98" s="67">
        <f t="shared" ref="GV98" si="1847">GV99+GV112</f>
        <v>324590.17</v>
      </c>
      <c r="GW98" s="67">
        <f t="shared" si="1827"/>
        <v>181617.84</v>
      </c>
      <c r="GX98" s="67">
        <f t="shared" si="1827"/>
        <v>102826.78</v>
      </c>
      <c r="GY98" s="67">
        <f t="shared" ref="GY98" si="1848">GY99+GY112</f>
        <v>97181</v>
      </c>
      <c r="GZ98" s="67">
        <f t="shared" si="1827"/>
        <v>114978</v>
      </c>
      <c r="HA98" s="67">
        <f t="shared" si="1827"/>
        <v>62293.68</v>
      </c>
      <c r="HB98" s="67">
        <f t="shared" ref="HB98" si="1849">HB99+HB112</f>
        <v>109824</v>
      </c>
      <c r="HC98" s="67">
        <f t="shared" si="1827"/>
        <v>126024</v>
      </c>
      <c r="HD98" s="67">
        <f t="shared" si="1827"/>
        <v>61511.49</v>
      </c>
      <c r="HE98" s="67">
        <f t="shared" ref="HE98" si="1850">HE99+HE112</f>
        <v>119122.95000000001</v>
      </c>
      <c r="HF98" s="67">
        <f t="shared" si="1827"/>
        <v>194433.28</v>
      </c>
      <c r="HG98" s="67">
        <f t="shared" ref="HG98:KB98" si="1851">HG99+HG112</f>
        <v>116230.39</v>
      </c>
      <c r="HH98" s="67">
        <f t="shared" ref="HH98" si="1852">HH99+HH112</f>
        <v>142534</v>
      </c>
      <c r="HI98" s="67">
        <f t="shared" si="1851"/>
        <v>140900.6</v>
      </c>
      <c r="HJ98" s="67">
        <f t="shared" si="1851"/>
        <v>60618.1</v>
      </c>
      <c r="HK98" s="67">
        <f t="shared" ref="HK98" si="1853">HK99+HK112</f>
        <v>208400</v>
      </c>
      <c r="HL98" s="67">
        <f t="shared" si="1851"/>
        <v>295450</v>
      </c>
      <c r="HM98" s="67">
        <f t="shared" si="1851"/>
        <v>140334.78</v>
      </c>
      <c r="HN98" s="67">
        <f t="shared" ref="HN98" si="1854">HN99+HN112</f>
        <v>709920</v>
      </c>
      <c r="HO98" s="67">
        <f t="shared" si="1851"/>
        <v>180700</v>
      </c>
      <c r="HP98" s="67">
        <f t="shared" si="1851"/>
        <v>112808.94</v>
      </c>
      <c r="HQ98" s="67">
        <f t="shared" si="1851"/>
        <v>399320</v>
      </c>
      <c r="HR98" s="67">
        <f t="shared" si="1851"/>
        <v>399320</v>
      </c>
      <c r="HS98" s="67">
        <f t="shared" ref="HS98:IC98" si="1855">HS99+HS112</f>
        <v>169951.87</v>
      </c>
      <c r="HT98" s="67">
        <f t="shared" ref="HT98" si="1856">HT99+HT112</f>
        <v>2629420</v>
      </c>
      <c r="HU98" s="67">
        <f t="shared" ref="HU98:HV98" si="1857">HU99+HU112</f>
        <v>2629420</v>
      </c>
      <c r="HV98" s="67">
        <f t="shared" si="1857"/>
        <v>88949.04</v>
      </c>
      <c r="HW98" s="67">
        <f t="shared" si="1855"/>
        <v>674431</v>
      </c>
      <c r="HX98" s="67">
        <f t="shared" si="1855"/>
        <v>655631</v>
      </c>
      <c r="HY98" s="67">
        <f t="shared" si="1855"/>
        <v>318854.63</v>
      </c>
      <c r="HZ98" s="67">
        <f t="shared" si="1855"/>
        <v>625670</v>
      </c>
      <c r="IA98" s="67">
        <f t="shared" ref="IA98:IB98" si="1858">IA99+IA112</f>
        <v>0</v>
      </c>
      <c r="IB98" s="67">
        <f t="shared" si="1858"/>
        <v>0</v>
      </c>
      <c r="IC98" s="67">
        <f t="shared" si="1855"/>
        <v>0</v>
      </c>
      <c r="ID98" s="67">
        <f t="shared" si="1851"/>
        <v>0</v>
      </c>
      <c r="IE98" s="67">
        <f t="shared" si="1851"/>
        <v>0</v>
      </c>
      <c r="IF98" s="67">
        <f t="shared" ref="IF98" si="1859">IF99+IF112</f>
        <v>66000</v>
      </c>
      <c r="IG98" s="67">
        <f t="shared" si="1851"/>
        <v>12491.36</v>
      </c>
      <c r="IH98" s="67">
        <f t="shared" si="1851"/>
        <v>108927.94</v>
      </c>
      <c r="II98" s="67">
        <f t="shared" ref="II98" si="1860">II99+II112</f>
        <v>80877.040000000008</v>
      </c>
      <c r="IJ98" s="67">
        <f t="shared" si="1851"/>
        <v>40084.819999999992</v>
      </c>
      <c r="IK98" s="67">
        <f t="shared" si="1851"/>
        <v>21457.870000000003</v>
      </c>
      <c r="IL98" s="67">
        <f t="shared" ref="IL98" si="1861">IL99+IL112</f>
        <v>29820</v>
      </c>
      <c r="IM98" s="67">
        <f t="shared" si="1851"/>
        <v>33605.56</v>
      </c>
      <c r="IN98" s="67">
        <f t="shared" si="1851"/>
        <v>11816.57</v>
      </c>
      <c r="IO98" s="67">
        <f t="shared" ref="IO98" si="1862">IO99+IO112</f>
        <v>34786</v>
      </c>
      <c r="IP98" s="67">
        <f t="shared" si="1851"/>
        <v>37286</v>
      </c>
      <c r="IQ98" s="67">
        <f t="shared" si="1851"/>
        <v>12534.740000000002</v>
      </c>
      <c r="IR98" s="67">
        <f t="shared" ref="IR98" si="1863">IR99+IR112</f>
        <v>34262.31</v>
      </c>
      <c r="IS98" s="67">
        <f t="shared" si="1851"/>
        <v>73841.2</v>
      </c>
      <c r="IT98" s="67">
        <f t="shared" si="1851"/>
        <v>22269.69</v>
      </c>
      <c r="IU98" s="67">
        <f t="shared" ref="IU98" si="1864">IU99+IU112</f>
        <v>30303</v>
      </c>
      <c r="IV98" s="67">
        <f t="shared" si="1851"/>
        <v>27164.9</v>
      </c>
      <c r="IW98" s="67">
        <f t="shared" si="1851"/>
        <v>11508.52</v>
      </c>
      <c r="IX98" s="67">
        <f t="shared" ref="IX98" si="1865">IX99+IX112</f>
        <v>45123</v>
      </c>
      <c r="IY98" s="67">
        <f t="shared" si="1851"/>
        <v>64185.4</v>
      </c>
      <c r="IZ98" s="67">
        <f t="shared" si="1851"/>
        <v>35862.89</v>
      </c>
      <c r="JA98" s="67">
        <f t="shared" ref="JA98" si="1866">JA99+JA112</f>
        <v>0</v>
      </c>
      <c r="JB98" s="67">
        <f t="shared" si="1851"/>
        <v>0</v>
      </c>
      <c r="JC98" s="67">
        <f t="shared" ref="JC98" si="1867">JC99+JC112</f>
        <v>0</v>
      </c>
      <c r="JD98" s="67">
        <f t="shared" ref="JD98:JK98" si="1868">JD99+JD112</f>
        <v>0</v>
      </c>
      <c r="JE98" s="67">
        <f t="shared" ref="JE98" si="1869">JE99+JE112</f>
        <v>0</v>
      </c>
      <c r="JF98" s="67">
        <f t="shared" si="1868"/>
        <v>0</v>
      </c>
      <c r="JG98" s="67">
        <f t="shared" ref="JG98:JI98" si="1870">JG99+JG112</f>
        <v>0</v>
      </c>
      <c r="JH98" s="67">
        <f t="shared" si="1870"/>
        <v>0</v>
      </c>
      <c r="JI98" s="67">
        <f t="shared" si="1870"/>
        <v>0</v>
      </c>
      <c r="JJ98" s="67">
        <f t="shared" si="1868"/>
        <v>0</v>
      </c>
      <c r="JK98" s="67">
        <f t="shared" si="1868"/>
        <v>0</v>
      </c>
      <c r="JL98" s="67">
        <f t="shared" ref="JL98:JO98" si="1871">JL99+JL112</f>
        <v>0</v>
      </c>
      <c r="JM98" s="11">
        <f t="shared" ref="JM98:JN98" si="1872">JM99+JM112</f>
        <v>0</v>
      </c>
      <c r="JN98" s="11">
        <f t="shared" si="1872"/>
        <v>0</v>
      </c>
      <c r="JO98" s="11">
        <f t="shared" si="1871"/>
        <v>0</v>
      </c>
      <c r="JP98" s="11">
        <f t="shared" si="1851"/>
        <v>2317000</v>
      </c>
      <c r="JQ98" s="11">
        <f t="shared" ref="JQ98" si="1873">JQ99+JQ112</f>
        <v>702636.19</v>
      </c>
      <c r="JR98" s="11">
        <f t="shared" si="1851"/>
        <v>233386.05</v>
      </c>
      <c r="JS98" s="11">
        <f t="shared" si="1851"/>
        <v>1922000</v>
      </c>
      <c r="JT98" s="11">
        <f t="shared" ref="JT98" si="1874">JT99+JT112</f>
        <v>836179.36</v>
      </c>
      <c r="JU98" s="11">
        <f t="shared" si="1851"/>
        <v>742188.57000000007</v>
      </c>
      <c r="JV98" s="11">
        <f t="shared" si="1851"/>
        <v>449729.5</v>
      </c>
      <c r="JW98" s="11">
        <f t="shared" ref="JW98" si="1875">JW99+JW112</f>
        <v>250274.64</v>
      </c>
      <c r="JX98" s="11">
        <f t="shared" si="1851"/>
        <v>135067.53</v>
      </c>
      <c r="JY98" s="11">
        <f t="shared" si="1851"/>
        <v>148941</v>
      </c>
      <c r="JZ98" s="11">
        <f t="shared" ref="JZ98" si="1876">JZ99+JZ112</f>
        <v>170543.4</v>
      </c>
      <c r="KA98" s="11">
        <f t="shared" si="1851"/>
        <v>80375.16</v>
      </c>
      <c r="KB98" s="11">
        <f t="shared" si="1851"/>
        <v>161066</v>
      </c>
      <c r="KC98" s="11">
        <f t="shared" ref="KC98" si="1877">KC99+KC112</f>
        <v>190000</v>
      </c>
      <c r="KD98" s="11">
        <f t="shared" ref="KD98:KO98" si="1878">KD99+KD112</f>
        <v>88081.93</v>
      </c>
      <c r="KE98" s="11">
        <f t="shared" si="1878"/>
        <v>190000</v>
      </c>
      <c r="KF98" s="11">
        <f t="shared" ref="KF98" si="1879">KF99+KF112</f>
        <v>468324.54000000004</v>
      </c>
      <c r="KG98" s="11">
        <f t="shared" si="1878"/>
        <v>204963.15</v>
      </c>
      <c r="KH98" s="11">
        <f t="shared" ref="KH98" si="1880">KH99+KH112</f>
        <v>206342</v>
      </c>
      <c r="KI98" s="11">
        <f t="shared" si="1878"/>
        <v>202115.5</v>
      </c>
      <c r="KJ98" s="11">
        <f t="shared" si="1878"/>
        <v>93507.62</v>
      </c>
      <c r="KK98" s="11">
        <f t="shared" ref="KK98" si="1881">KK99+KK112</f>
        <v>288542</v>
      </c>
      <c r="KL98" s="11">
        <f t="shared" si="1878"/>
        <v>393002.4</v>
      </c>
      <c r="KM98" s="11">
        <f t="shared" si="1878"/>
        <v>4077978.97</v>
      </c>
      <c r="KN98" s="11">
        <f t="shared" ref="KN98" si="1882">KN99+KN112</f>
        <v>833880</v>
      </c>
      <c r="KO98" s="11">
        <f t="shared" si="1878"/>
        <v>538233</v>
      </c>
      <c r="KP98" s="11">
        <f t="shared" ref="KP98" si="1883">KP99+KP112</f>
        <v>167949.6</v>
      </c>
      <c r="KQ98" s="11">
        <f t="shared" ref="KQ98" si="1884">KQ99+KQ112</f>
        <v>748000</v>
      </c>
      <c r="KR98" s="11">
        <f t="shared" ref="KR98:KS98" si="1885">KR99+KR112</f>
        <v>723802</v>
      </c>
      <c r="KS98" s="11">
        <f t="shared" si="1885"/>
        <v>262617.61</v>
      </c>
      <c r="KT98" s="11">
        <f t="shared" ref="KT98:KU98" si="1886">KT99+KT112</f>
        <v>3252000</v>
      </c>
      <c r="KU98" s="11">
        <f t="shared" si="1886"/>
        <v>3259906.79</v>
      </c>
      <c r="KV98" s="11">
        <f t="shared" ref="KV98:KW98" si="1887">KV99+KV112</f>
        <v>338428.93000000005</v>
      </c>
      <c r="KW98" s="11">
        <f t="shared" si="1887"/>
        <v>25242002</v>
      </c>
      <c r="KX98" s="11">
        <f t="shared" ref="KX98:LB98" si="1888">KX99+KX112</f>
        <v>29637002</v>
      </c>
      <c r="KY98" s="11">
        <f t="shared" si="1888"/>
        <v>23808994.899999999</v>
      </c>
      <c r="KZ98" s="11">
        <f t="shared" si="1888"/>
        <v>6611700</v>
      </c>
      <c r="LA98" s="11">
        <f t="shared" si="1888"/>
        <v>0</v>
      </c>
      <c r="LB98" s="11">
        <f t="shared" si="1888"/>
        <v>0</v>
      </c>
    </row>
    <row r="99" spans="1:314" ht="15" customHeight="1" x14ac:dyDescent="0.25">
      <c r="A99" s="5">
        <v>51</v>
      </c>
      <c r="B99" s="8" t="s">
        <v>96</v>
      </c>
      <c r="C99" s="12">
        <f t="shared" ref="C99:D99" si="1889">SUM(C100:C111)</f>
        <v>2000500</v>
      </c>
      <c r="D99" s="12">
        <f t="shared" si="1889"/>
        <v>4160</v>
      </c>
      <c r="E99" s="12">
        <f t="shared" ref="E99:K99" si="1890">SUM(E100:E111)</f>
        <v>3660</v>
      </c>
      <c r="F99" s="12">
        <f t="shared" si="1890"/>
        <v>0</v>
      </c>
      <c r="G99" s="12">
        <f t="shared" ref="G99" si="1891">SUM(G100:G111)</f>
        <v>0</v>
      </c>
      <c r="H99" s="12">
        <f t="shared" si="1890"/>
        <v>0</v>
      </c>
      <c r="I99" s="12">
        <f t="shared" si="1890"/>
        <v>0</v>
      </c>
      <c r="J99" s="12">
        <f t="shared" ref="J99" si="1892">SUM(J100:J111)</f>
        <v>0</v>
      </c>
      <c r="K99" s="12">
        <f t="shared" si="1890"/>
        <v>0</v>
      </c>
      <c r="L99" s="12">
        <f t="shared" ref="L99:M99" si="1893">SUM(L100:L111)</f>
        <v>0</v>
      </c>
      <c r="M99" s="12">
        <f t="shared" si="1893"/>
        <v>0</v>
      </c>
      <c r="N99" s="12">
        <f>SUM(N100:N111)</f>
        <v>0</v>
      </c>
      <c r="O99" s="12">
        <f t="shared" ref="O99" si="1894">SUM(O100:O111)</f>
        <v>0</v>
      </c>
      <c r="P99" s="12">
        <f t="shared" ref="P99:S99" si="1895">SUM(P100:P111)</f>
        <v>0</v>
      </c>
      <c r="Q99" s="12">
        <f>SUM(Q100:Q111)</f>
        <v>487</v>
      </c>
      <c r="R99" s="12">
        <f t="shared" ref="R99" si="1896">SUM(R100:R111)</f>
        <v>219.67</v>
      </c>
      <c r="S99" s="12">
        <f t="shared" si="1895"/>
        <v>8573</v>
      </c>
      <c r="T99" s="12">
        <f>SUM(T100:T111)</f>
        <v>0</v>
      </c>
      <c r="U99" s="12">
        <f t="shared" ref="U99" si="1897">SUM(U100:U111)</f>
        <v>288</v>
      </c>
      <c r="V99" s="12">
        <f t="shared" ref="V99:Y99" si="1898">SUM(V100:V111)</f>
        <v>288</v>
      </c>
      <c r="W99" s="12">
        <f t="shared" si="1898"/>
        <v>207</v>
      </c>
      <c r="X99" s="12">
        <f t="shared" ref="X99" si="1899">SUM(X100:X111)</f>
        <v>290</v>
      </c>
      <c r="Y99" s="12">
        <f t="shared" si="1898"/>
        <v>290</v>
      </c>
      <c r="Z99" s="12">
        <f t="shared" ref="Z99:AD99" si="1900">SUM(Z100:Z111)</f>
        <v>225</v>
      </c>
      <c r="AA99" s="12">
        <f t="shared" si="1900"/>
        <v>0</v>
      </c>
      <c r="AB99" s="12">
        <f t="shared" ref="AB99:AM99" si="1901">SUM(AB100:AB111)</f>
        <v>450</v>
      </c>
      <c r="AC99" s="12">
        <f t="shared" si="1900"/>
        <v>450</v>
      </c>
      <c r="AD99" s="12">
        <f t="shared" si="1900"/>
        <v>13157</v>
      </c>
      <c r="AE99" s="12">
        <f t="shared" si="1901"/>
        <v>157</v>
      </c>
      <c r="AF99" s="12">
        <f t="shared" ref="AF99" si="1902">SUM(AF100:AF111)</f>
        <v>0</v>
      </c>
      <c r="AG99" s="12">
        <f t="shared" ref="AG99:AI99" si="1903">SUM(AG100:AG111)</f>
        <v>32000</v>
      </c>
      <c r="AH99" s="12">
        <f t="shared" si="1903"/>
        <v>32000</v>
      </c>
      <c r="AI99" s="12">
        <f t="shared" si="1903"/>
        <v>0</v>
      </c>
      <c r="AJ99" s="12">
        <f t="shared" si="1901"/>
        <v>500000</v>
      </c>
      <c r="AK99" s="12">
        <f t="shared" si="1901"/>
        <v>1000000</v>
      </c>
      <c r="AL99" s="12">
        <f t="shared" si="1901"/>
        <v>0</v>
      </c>
      <c r="AM99" s="12">
        <f t="shared" si="1901"/>
        <v>469700</v>
      </c>
      <c r="AN99" s="12">
        <f t="shared" ref="AN99:AO99" si="1904">SUM(AN100:AN111)</f>
        <v>0</v>
      </c>
      <c r="AO99" s="12">
        <f t="shared" si="1904"/>
        <v>0</v>
      </c>
      <c r="AP99" s="12">
        <f>SUM(AP100:AP111)</f>
        <v>1500</v>
      </c>
      <c r="AQ99" s="12">
        <f t="shared" ref="AQ99:AU99" si="1905">SUM(AQ100:AQ111)</f>
        <v>1500</v>
      </c>
      <c r="AR99" s="12">
        <f t="shared" si="1905"/>
        <v>-2511.14</v>
      </c>
      <c r="AS99" s="12">
        <f t="shared" ref="AS99" si="1906">SUM(AS100:AS111)</f>
        <v>0</v>
      </c>
      <c r="AT99" s="12">
        <f t="shared" si="1905"/>
        <v>0</v>
      </c>
      <c r="AU99" s="12">
        <f t="shared" si="1905"/>
        <v>0</v>
      </c>
      <c r="AV99" s="12">
        <f>SUM(AV100:AV111)</f>
        <v>0</v>
      </c>
      <c r="AW99" s="12">
        <f>SUM(AW100:AW111)</f>
        <v>71.98</v>
      </c>
      <c r="AX99" s="12">
        <f>SUM(AX100:AX111)</f>
        <v>71.98</v>
      </c>
      <c r="AY99" s="12">
        <f t="shared" ref="AY99" si="1907">SUM(AY100:AY111)</f>
        <v>1505</v>
      </c>
      <c r="AZ99" s="12">
        <f>SUM(AZ100:AZ111)</f>
        <v>1505</v>
      </c>
      <c r="BA99" s="12">
        <f t="shared" ref="BA99:BB99" si="1908">SUM(BA100:BA111)</f>
        <v>71.900000000000006</v>
      </c>
      <c r="BB99" s="12">
        <f t="shared" si="1908"/>
        <v>78</v>
      </c>
      <c r="BC99" s="12">
        <f t="shared" ref="BC99:BH99" si="1909">SUM(BC100:BC111)</f>
        <v>78</v>
      </c>
      <c r="BD99" s="12">
        <f t="shared" si="1909"/>
        <v>73.2</v>
      </c>
      <c r="BE99" s="12">
        <f t="shared" ref="BE99:BF99" si="1910">SUM(BE100:BE111)</f>
        <v>81.97</v>
      </c>
      <c r="BF99" s="12">
        <f t="shared" si="1910"/>
        <v>300</v>
      </c>
      <c r="BG99" s="12">
        <f t="shared" si="1909"/>
        <v>1900</v>
      </c>
      <c r="BH99" s="12">
        <f t="shared" si="1909"/>
        <v>1582</v>
      </c>
      <c r="BI99" s="12">
        <f>SUM(BI100:BI111)</f>
        <v>1582</v>
      </c>
      <c r="BJ99" s="12">
        <f>SUM(BJ100:BJ111)</f>
        <v>0</v>
      </c>
      <c r="BK99" s="12">
        <f t="shared" ref="BK99" si="1911">SUM(BK100:BK111)</f>
        <v>1582</v>
      </c>
      <c r="BL99" s="12">
        <f>SUM(BL100:BL111)</f>
        <v>8000</v>
      </c>
      <c r="BM99" s="12">
        <f t="shared" ref="BM99:BP99" si="1912">SUM(BM100:BM111)</f>
        <v>6153.3</v>
      </c>
      <c r="BN99" s="12">
        <f t="shared" ref="BN99" si="1913">SUM(BN100:BN111)</f>
        <v>3220</v>
      </c>
      <c r="BO99" s="12">
        <f t="shared" si="1912"/>
        <v>3220</v>
      </c>
      <c r="BP99" s="12">
        <f t="shared" si="1912"/>
        <v>0</v>
      </c>
      <c r="BQ99" s="12">
        <f t="shared" ref="BQ99:BZ99" si="1914">SUM(BQ100:BQ111)</f>
        <v>0</v>
      </c>
      <c r="BR99" s="12">
        <f t="shared" ref="BR99" si="1915">SUM(BR100:BR111)</f>
        <v>0</v>
      </c>
      <c r="BS99" s="12">
        <f>SUM(BS100:BS111)</f>
        <v>0</v>
      </c>
      <c r="BT99" s="12">
        <f t="shared" ref="BT99:BV99" si="1916">SUM(BT100:BT111)</f>
        <v>0</v>
      </c>
      <c r="BU99" s="12">
        <f t="shared" si="1916"/>
        <v>4074.8</v>
      </c>
      <c r="BV99" s="12">
        <f t="shared" si="1916"/>
        <v>4074.8</v>
      </c>
      <c r="BW99" s="12">
        <f t="shared" si="1914"/>
        <v>9400</v>
      </c>
      <c r="BX99" s="12">
        <f t="shared" si="1914"/>
        <v>9400</v>
      </c>
      <c r="BY99" s="12">
        <f t="shared" si="1914"/>
        <v>0</v>
      </c>
      <c r="BZ99" s="12">
        <f t="shared" si="1914"/>
        <v>25940</v>
      </c>
      <c r="CA99" s="12">
        <f t="shared" ref="CA99:CB99" si="1917">SUM(CA100:CA111)</f>
        <v>0</v>
      </c>
      <c r="CB99" s="12">
        <f t="shared" si="1917"/>
        <v>0</v>
      </c>
      <c r="CC99" s="12">
        <f>SUM(CC100:CC111)</f>
        <v>0</v>
      </c>
      <c r="CD99" s="12">
        <f>SUM(CD100:CD111)</f>
        <v>244</v>
      </c>
      <c r="CE99" s="12">
        <f>SUM(CE100:CE111)</f>
        <v>610</v>
      </c>
      <c r="CF99" s="12">
        <f t="shared" ref="CF99" si="1918">SUM(CF100:CF111)</f>
        <v>10000</v>
      </c>
      <c r="CG99" s="12">
        <f>SUM(CG100:CG111)</f>
        <v>0</v>
      </c>
      <c r="CH99" s="12">
        <f>SUM(CH100:CH111)</f>
        <v>0</v>
      </c>
      <c r="CI99" s="12">
        <f>SUM(CI100:CI111)</f>
        <v>9836.06</v>
      </c>
      <c r="CJ99" s="12">
        <f>SUM(CJ100:CJ111)</f>
        <v>6500</v>
      </c>
      <c r="CK99" s="12">
        <f>SUM(CK100:CK111)</f>
        <v>1500</v>
      </c>
      <c r="CL99" s="12">
        <f t="shared" ref="CL99" si="1919">SUM(CL100:CL111)</f>
        <v>3378</v>
      </c>
      <c r="CM99" s="12">
        <f>SUM(CM100:CM111)</f>
        <v>3378</v>
      </c>
      <c r="CN99" s="12">
        <f t="shared" ref="CN99:CO99" si="1920">SUM(CN100:CN111)</f>
        <v>0</v>
      </c>
      <c r="CO99" s="12">
        <f t="shared" si="1920"/>
        <v>0</v>
      </c>
      <c r="CP99" s="12">
        <f t="shared" ref="CP99:CU99" si="1921">SUM(CP100:CP111)</f>
        <v>234</v>
      </c>
      <c r="CQ99" s="12">
        <f>SUM(CQ100:CQ111)</f>
        <v>0</v>
      </c>
      <c r="CR99" s="12">
        <f t="shared" ref="CR99" si="1922">SUM(CR100:CR111)</f>
        <v>9803.2799999999988</v>
      </c>
      <c r="CS99" s="12">
        <f>SUM(CS100:CS111)</f>
        <v>1600</v>
      </c>
      <c r="CT99" s="12">
        <f t="shared" si="1921"/>
        <v>0</v>
      </c>
      <c r="CU99" s="12">
        <f t="shared" si="1921"/>
        <v>1800</v>
      </c>
      <c r="CV99" s="12">
        <f>SUM(CV100:CV111)</f>
        <v>1800</v>
      </c>
      <c r="CW99" s="12">
        <f>SUM(CW100:CW111)</f>
        <v>0</v>
      </c>
      <c r="CX99" s="12">
        <f t="shared" ref="CX99" si="1923">SUM(CX100:CX111)</f>
        <v>1800</v>
      </c>
      <c r="CY99" s="12">
        <f>SUM(CY100:CY111)</f>
        <v>1800</v>
      </c>
      <c r="CZ99" s="12">
        <f t="shared" ref="CZ99:DI99" si="1924">SUM(CZ100:CZ111)</f>
        <v>3106.75</v>
      </c>
      <c r="DA99" s="12">
        <f t="shared" ref="DA99" si="1925">SUM(DA100:DA111)</f>
        <v>1610</v>
      </c>
      <c r="DB99" s="12">
        <f t="shared" si="1924"/>
        <v>0</v>
      </c>
      <c r="DC99" s="12">
        <f t="shared" si="1924"/>
        <v>0</v>
      </c>
      <c r="DD99" s="12">
        <f t="shared" si="1924"/>
        <v>24830</v>
      </c>
      <c r="DE99" s="12">
        <f t="shared" ref="DE99:DF99" si="1926">SUM(DE100:DE111)</f>
        <v>12830</v>
      </c>
      <c r="DF99" s="12">
        <f t="shared" si="1926"/>
        <v>0</v>
      </c>
      <c r="DG99" s="12">
        <f t="shared" ref="DG99" si="1927">SUM(DG100:DG111)</f>
        <v>8290</v>
      </c>
      <c r="DH99" s="12">
        <f t="shared" si="1924"/>
        <v>8290</v>
      </c>
      <c r="DI99" s="12">
        <f t="shared" si="1924"/>
        <v>0</v>
      </c>
      <c r="DJ99" s="12">
        <f t="shared" ref="DJ99:DP99" si="1928">SUM(DJ100:DJ111)</f>
        <v>1000</v>
      </c>
      <c r="DK99" s="12">
        <f t="shared" si="1928"/>
        <v>1000</v>
      </c>
      <c r="DL99" s="12">
        <f t="shared" si="1928"/>
        <v>0</v>
      </c>
      <c r="DM99" s="12">
        <f t="shared" si="1928"/>
        <v>5070</v>
      </c>
      <c r="DN99" s="12">
        <f t="shared" ref="DN99:DO99" si="1929">SUM(DN100:DN111)</f>
        <v>0</v>
      </c>
      <c r="DO99" s="12">
        <f t="shared" si="1929"/>
        <v>0</v>
      </c>
      <c r="DP99" s="12">
        <f t="shared" si="1928"/>
        <v>0</v>
      </c>
      <c r="DQ99" s="12">
        <f t="shared" ref="DQ99:DR99" si="1930">SUM(DQ100:DQ111)</f>
        <v>369435.19</v>
      </c>
      <c r="DR99" s="12">
        <f t="shared" si="1930"/>
        <v>27437</v>
      </c>
      <c r="DS99" s="12">
        <f>SUM(DS100:DS111)</f>
        <v>1511500</v>
      </c>
      <c r="DT99" s="12">
        <f>SUM(DT100:DT111)</f>
        <v>511500</v>
      </c>
      <c r="DU99" s="12">
        <f>SUM(DU100:DU111)</f>
        <v>411875.2</v>
      </c>
      <c r="DV99" s="12">
        <f t="shared" ref="DV99" si="1931">SUM(DV100:DV111)</f>
        <v>9426.23</v>
      </c>
      <c r="DW99" s="12">
        <f t="shared" ref="DW99:IS99" si="1932">SUM(DW100:DW111)</f>
        <v>2500</v>
      </c>
      <c r="DX99" s="12">
        <f t="shared" si="1932"/>
        <v>0</v>
      </c>
      <c r="DY99" s="12">
        <f t="shared" ref="DY99" si="1933">SUM(DY100:DY111)</f>
        <v>3767</v>
      </c>
      <c r="DZ99" s="12">
        <f t="shared" si="1932"/>
        <v>3767</v>
      </c>
      <c r="EA99" s="12">
        <f>SUM(EA100:EA111)</f>
        <v>2085.67</v>
      </c>
      <c r="EB99" s="12">
        <f t="shared" ref="EB99" si="1934">SUM(EB100:EB111)</f>
        <v>7410</v>
      </c>
      <c r="EC99" s="12">
        <f t="shared" ref="EC99:EH99" si="1935">SUM(EC100:EC111)</f>
        <v>7410</v>
      </c>
      <c r="ED99" s="12">
        <f>SUM(ED100:ED111)</f>
        <v>603</v>
      </c>
      <c r="EE99" s="12">
        <f t="shared" ref="EE99:EF99" si="1936">SUM(EE100:EE111)</f>
        <v>9083.6</v>
      </c>
      <c r="EF99" s="12">
        <f t="shared" si="1936"/>
        <v>16118.539999999999</v>
      </c>
      <c r="EG99" s="12">
        <f t="shared" si="1935"/>
        <v>13523.64</v>
      </c>
      <c r="EH99" s="12">
        <f t="shared" si="1935"/>
        <v>12909</v>
      </c>
      <c r="EI99" s="12">
        <f t="shared" ref="EI99:ER99" si="1937">SUM(EI100:EI111)</f>
        <v>12909</v>
      </c>
      <c r="EJ99" s="12">
        <f t="shared" si="1937"/>
        <v>9638</v>
      </c>
      <c r="EK99" s="12">
        <f t="shared" ref="EK99" si="1938">SUM(EK100:EK111)</f>
        <v>12900</v>
      </c>
      <c r="EL99" s="12">
        <f t="shared" si="1937"/>
        <v>12900</v>
      </c>
      <c r="EM99" s="12">
        <f t="shared" si="1937"/>
        <v>3890856.25</v>
      </c>
      <c r="EN99" s="12">
        <f t="shared" ref="EN99" si="1939">SUM(EN100:EN111)</f>
        <v>110000</v>
      </c>
      <c r="EO99" s="12">
        <f t="shared" si="1937"/>
        <v>350820</v>
      </c>
      <c r="EP99" s="12">
        <f t="shared" si="1937"/>
        <v>52907</v>
      </c>
      <c r="EQ99" s="12">
        <f t="shared" si="1937"/>
        <v>303063</v>
      </c>
      <c r="ER99" s="12">
        <f t="shared" si="1937"/>
        <v>303063</v>
      </c>
      <c r="ES99" s="12">
        <f t="shared" ref="ES99:FC99" si="1940">SUM(ES100:ES111)</f>
        <v>62680</v>
      </c>
      <c r="ET99" s="12">
        <f t="shared" ref="ET99:EV99" si="1941">SUM(ET100:ET111)</f>
        <v>550560</v>
      </c>
      <c r="EU99" s="12">
        <f t="shared" si="1941"/>
        <v>550560</v>
      </c>
      <c r="EV99" s="12">
        <f t="shared" si="1941"/>
        <v>237086.85</v>
      </c>
      <c r="EW99" s="12">
        <f t="shared" si="1940"/>
        <v>546411</v>
      </c>
      <c r="EX99" s="12">
        <f t="shared" si="1940"/>
        <v>454411</v>
      </c>
      <c r="EY99" s="69">
        <f t="shared" si="1940"/>
        <v>37134.480000000003</v>
      </c>
      <c r="EZ99" s="69">
        <f t="shared" si="1940"/>
        <v>379010</v>
      </c>
      <c r="FA99" s="69">
        <f t="shared" ref="FA99:FB99" si="1942">SUM(FA100:FA111)</f>
        <v>0</v>
      </c>
      <c r="FB99" s="69">
        <f t="shared" si="1942"/>
        <v>0</v>
      </c>
      <c r="FC99" s="69">
        <f t="shared" si="1940"/>
        <v>20000</v>
      </c>
      <c r="FD99" s="69">
        <f t="shared" si="1932"/>
        <v>32297</v>
      </c>
      <c r="FE99" s="69">
        <f t="shared" si="1932"/>
        <v>20354.25</v>
      </c>
      <c r="FF99" s="69">
        <f t="shared" ref="FF99" si="1943">SUM(FF100:FF111)</f>
        <v>37500</v>
      </c>
      <c r="FG99" s="69">
        <f t="shared" si="1932"/>
        <v>24188</v>
      </c>
      <c r="FH99" s="69">
        <f t="shared" si="1932"/>
        <v>11618</v>
      </c>
      <c r="FI99" s="69">
        <f t="shared" ref="FI99" si="1944">SUM(FI100:FI111)</f>
        <v>25000</v>
      </c>
      <c r="FJ99" s="69">
        <f t="shared" si="1932"/>
        <v>19500</v>
      </c>
      <c r="FK99" s="69">
        <f t="shared" si="1932"/>
        <v>9210.9</v>
      </c>
      <c r="FL99" s="69">
        <f t="shared" ref="FL99:FM99" si="1945">SUM(FL100:FL111)</f>
        <v>13290</v>
      </c>
      <c r="FM99" s="69">
        <f t="shared" si="1945"/>
        <v>13309.84</v>
      </c>
      <c r="FN99" s="69">
        <f>SUM(FN100:FN111)</f>
        <v>4107.34</v>
      </c>
      <c r="FO99" s="69">
        <f>SUM(FO100:FO111)</f>
        <v>8968</v>
      </c>
      <c r="FP99" s="69">
        <f>SUM(FP100:FP111)</f>
        <v>8968</v>
      </c>
      <c r="FQ99" s="69">
        <f>SUM(FQ100:FQ111)</f>
        <v>2872.5</v>
      </c>
      <c r="FR99" s="69">
        <f t="shared" ref="FR99:FS99" si="1946">SUM(FR100:FR111)</f>
        <v>17426.219999999998</v>
      </c>
      <c r="FS99" s="69">
        <f t="shared" si="1946"/>
        <v>47388.52</v>
      </c>
      <c r="FT99" s="69">
        <f t="shared" ref="FT99:FU99" si="1947">SUM(FT100:FT111)</f>
        <v>35139</v>
      </c>
      <c r="FU99" s="69">
        <f t="shared" si="1947"/>
        <v>16926</v>
      </c>
      <c r="FV99" s="69">
        <f t="shared" ref="FV99:GE99" si="1948">SUM(FV100:FV111)</f>
        <v>17471</v>
      </c>
      <c r="FW99" s="69">
        <f t="shared" si="1948"/>
        <v>11536</v>
      </c>
      <c r="FX99" s="69">
        <f t="shared" ref="FX99" si="1949">SUM(FX100:FX111)</f>
        <v>18447</v>
      </c>
      <c r="FY99" s="69">
        <f t="shared" si="1948"/>
        <v>10377</v>
      </c>
      <c r="FZ99" s="69">
        <f t="shared" si="1948"/>
        <v>1440</v>
      </c>
      <c r="GA99" s="69">
        <f t="shared" ref="GA99" si="1950">SUM(GA100:GA111)</f>
        <v>9130</v>
      </c>
      <c r="GB99" s="69">
        <f t="shared" si="1948"/>
        <v>3043</v>
      </c>
      <c r="GC99" s="69">
        <f t="shared" si="1948"/>
        <v>1783.6599999999999</v>
      </c>
      <c r="GD99" s="69">
        <f t="shared" si="1948"/>
        <v>7630</v>
      </c>
      <c r="GE99" s="69">
        <f t="shared" si="1948"/>
        <v>8432</v>
      </c>
      <c r="GF99" s="69">
        <f t="shared" ref="GF99:GP99" si="1951">SUM(GF100:GF111)</f>
        <v>25287.5</v>
      </c>
      <c r="GG99" s="69">
        <f t="shared" ref="GG99" si="1952">SUM(GG100:GG111)</f>
        <v>31730</v>
      </c>
      <c r="GH99" s="69">
        <f t="shared" ref="GH99:GI99" si="1953">SUM(GH100:GH111)</f>
        <v>34488</v>
      </c>
      <c r="GI99" s="69">
        <f t="shared" si="1953"/>
        <v>7244.25</v>
      </c>
      <c r="GJ99" s="69">
        <f t="shared" si="1951"/>
        <v>10760</v>
      </c>
      <c r="GK99" s="69">
        <f t="shared" si="1951"/>
        <v>16560</v>
      </c>
      <c r="GL99" s="69">
        <f t="shared" si="1951"/>
        <v>14747.79</v>
      </c>
      <c r="GM99" s="69">
        <f t="shared" si="1951"/>
        <v>6310</v>
      </c>
      <c r="GN99" s="69">
        <f t="shared" ref="GN99:GO99" si="1954">SUM(GN100:GN111)</f>
        <v>0</v>
      </c>
      <c r="GO99" s="69">
        <f t="shared" si="1954"/>
        <v>0</v>
      </c>
      <c r="GP99" s="69">
        <f t="shared" si="1951"/>
        <v>295000</v>
      </c>
      <c r="GQ99" s="69">
        <f t="shared" si="1932"/>
        <v>295000</v>
      </c>
      <c r="GR99" s="69">
        <f t="shared" si="1932"/>
        <v>183835.94</v>
      </c>
      <c r="GS99" s="69">
        <f t="shared" ref="GS99" si="1955">SUM(GS100:GS111)</f>
        <v>297000</v>
      </c>
      <c r="GT99" s="69">
        <f t="shared" si="1932"/>
        <v>218000</v>
      </c>
      <c r="GU99" s="69">
        <f t="shared" si="1932"/>
        <v>139767.43</v>
      </c>
      <c r="GV99" s="69">
        <f t="shared" ref="GV99" si="1956">SUM(GV100:GV111)</f>
        <v>324590.17</v>
      </c>
      <c r="GW99" s="69">
        <f t="shared" si="1932"/>
        <v>181617.84</v>
      </c>
      <c r="GX99" s="69">
        <f t="shared" si="1932"/>
        <v>102826.78</v>
      </c>
      <c r="GY99" s="69">
        <f t="shared" ref="GY99" si="1957">SUM(GY100:GY111)</f>
        <v>97181</v>
      </c>
      <c r="GZ99" s="69">
        <f t="shared" si="1932"/>
        <v>114978</v>
      </c>
      <c r="HA99" s="69">
        <f>SUM(HA100:HA111)</f>
        <v>62293.68</v>
      </c>
      <c r="HB99" s="69">
        <f t="shared" ref="HB99" si="1958">SUM(HB100:HB111)</f>
        <v>109824</v>
      </c>
      <c r="HC99" s="69">
        <f t="shared" ref="HC99:HH99" si="1959">SUM(HC100:HC111)</f>
        <v>126024</v>
      </c>
      <c r="HD99" s="69">
        <f>SUM(HD100:HD111)</f>
        <v>61511.49</v>
      </c>
      <c r="HE99" s="69">
        <f t="shared" ref="HE99:HF99" si="1960">SUM(HE100:HE111)</f>
        <v>119122.95000000001</v>
      </c>
      <c r="HF99" s="69">
        <f t="shared" si="1960"/>
        <v>194433.28</v>
      </c>
      <c r="HG99" s="69">
        <f t="shared" si="1959"/>
        <v>116230.39</v>
      </c>
      <c r="HH99" s="69">
        <f t="shared" si="1959"/>
        <v>142534</v>
      </c>
      <c r="HI99" s="69">
        <f t="shared" ref="HI99:HR99" si="1961">SUM(HI100:HI111)</f>
        <v>140900.6</v>
      </c>
      <c r="HJ99" s="69">
        <f t="shared" si="1961"/>
        <v>60618.1</v>
      </c>
      <c r="HK99" s="69">
        <f t="shared" ref="HK99" si="1962">SUM(HK100:HK111)</f>
        <v>208400</v>
      </c>
      <c r="HL99" s="69">
        <f t="shared" si="1961"/>
        <v>295450</v>
      </c>
      <c r="HM99" s="69">
        <f t="shared" si="1961"/>
        <v>140334.78</v>
      </c>
      <c r="HN99" s="69">
        <f t="shared" ref="HN99" si="1963">SUM(HN100:HN111)</f>
        <v>709920</v>
      </c>
      <c r="HO99" s="69">
        <f t="shared" si="1961"/>
        <v>180700</v>
      </c>
      <c r="HP99" s="69">
        <f t="shared" si="1961"/>
        <v>112808.94</v>
      </c>
      <c r="HQ99" s="69">
        <f t="shared" si="1961"/>
        <v>399320</v>
      </c>
      <c r="HR99" s="69">
        <f t="shared" si="1961"/>
        <v>399320</v>
      </c>
      <c r="HS99" s="69">
        <f t="shared" ref="HS99:IC99" si="1964">SUM(HS100:HS111)</f>
        <v>169951.87</v>
      </c>
      <c r="HT99" s="69">
        <f t="shared" ref="HT99" si="1965">SUM(HT100:HT111)</f>
        <v>629420</v>
      </c>
      <c r="HU99" s="69">
        <f t="shared" ref="HU99:HV99" si="1966">SUM(HU100:HU111)</f>
        <v>629420</v>
      </c>
      <c r="HV99" s="69">
        <f t="shared" si="1966"/>
        <v>88949.04</v>
      </c>
      <c r="HW99" s="69">
        <f t="shared" si="1964"/>
        <v>674431</v>
      </c>
      <c r="HX99" s="69">
        <f t="shared" si="1964"/>
        <v>655631</v>
      </c>
      <c r="HY99" s="69">
        <f t="shared" si="1964"/>
        <v>318854.63</v>
      </c>
      <c r="HZ99" s="12">
        <f t="shared" si="1964"/>
        <v>625670</v>
      </c>
      <c r="IA99" s="12">
        <f t="shared" ref="IA99:IB99" si="1967">SUM(IA100:IA111)</f>
        <v>0</v>
      </c>
      <c r="IB99" s="12">
        <f t="shared" si="1967"/>
        <v>0</v>
      </c>
      <c r="IC99" s="12">
        <f t="shared" si="1964"/>
        <v>0</v>
      </c>
      <c r="ID99" s="12">
        <f t="shared" si="1932"/>
        <v>0</v>
      </c>
      <c r="IE99" s="12">
        <f t="shared" si="1932"/>
        <v>0</v>
      </c>
      <c r="IF99" s="12">
        <f t="shared" ref="IF99" si="1968">SUM(IF100:IF111)</f>
        <v>66000</v>
      </c>
      <c r="IG99" s="12">
        <f t="shared" si="1932"/>
        <v>12491.36</v>
      </c>
      <c r="IH99" s="12">
        <f t="shared" si="1932"/>
        <v>108927.94</v>
      </c>
      <c r="II99" s="12">
        <f t="shared" ref="II99" si="1969">SUM(II100:II111)</f>
        <v>80877.040000000008</v>
      </c>
      <c r="IJ99" s="12">
        <f t="shared" si="1932"/>
        <v>40084.819999999992</v>
      </c>
      <c r="IK99" s="12">
        <f t="shared" si="1932"/>
        <v>21457.870000000003</v>
      </c>
      <c r="IL99" s="12">
        <f t="shared" ref="IL99" si="1970">SUM(IL100:IL111)</f>
        <v>29820</v>
      </c>
      <c r="IM99" s="12">
        <f t="shared" si="1932"/>
        <v>33605.56</v>
      </c>
      <c r="IN99" s="12">
        <f t="shared" ref="IN99:IO99" si="1971">SUM(IN100:IN111)</f>
        <v>11816.57</v>
      </c>
      <c r="IO99" s="12">
        <f t="shared" si="1971"/>
        <v>34786</v>
      </c>
      <c r="IP99" s="12">
        <f t="shared" ref="IP99:IU99" si="1972">SUM(IP100:IP111)</f>
        <v>37286</v>
      </c>
      <c r="IQ99" s="12">
        <f t="shared" si="1932"/>
        <v>12534.740000000002</v>
      </c>
      <c r="IR99" s="12">
        <f t="shared" ref="IR99" si="1973">SUM(IR100:IR111)</f>
        <v>34262.31</v>
      </c>
      <c r="IS99" s="12">
        <f t="shared" si="1932"/>
        <v>73641.2</v>
      </c>
      <c r="IT99" s="12">
        <f t="shared" si="1972"/>
        <v>22069.69</v>
      </c>
      <c r="IU99" s="12">
        <f t="shared" si="1972"/>
        <v>30303</v>
      </c>
      <c r="IV99" s="12">
        <f t="shared" ref="IV99:JX99" si="1974">SUM(IV100:IV111)</f>
        <v>27164.9</v>
      </c>
      <c r="IW99" s="12">
        <f t="shared" si="1974"/>
        <v>11508.52</v>
      </c>
      <c r="IX99" s="12">
        <f t="shared" ref="IX99" si="1975">SUM(IX100:IX111)</f>
        <v>45123</v>
      </c>
      <c r="IY99" s="12">
        <f t="shared" si="1974"/>
        <v>64185.4</v>
      </c>
      <c r="IZ99" s="12">
        <f t="shared" si="1974"/>
        <v>35862.89</v>
      </c>
      <c r="JA99" s="12">
        <f t="shared" ref="JA99" si="1976">SUM(JA100:JA111)</f>
        <v>0</v>
      </c>
      <c r="JB99" s="12">
        <f t="shared" si="1974"/>
        <v>0</v>
      </c>
      <c r="JC99" s="12">
        <f t="shared" si="1974"/>
        <v>0</v>
      </c>
      <c r="JD99" s="12">
        <f t="shared" ref="JD99:JK99" si="1977">SUM(JD100:JD111)</f>
        <v>0</v>
      </c>
      <c r="JE99" s="12">
        <f t="shared" ref="JE99" si="1978">SUM(JE100:JE111)</f>
        <v>0</v>
      </c>
      <c r="JF99" s="12">
        <f t="shared" si="1977"/>
        <v>0</v>
      </c>
      <c r="JG99" s="12">
        <f t="shared" ref="JG99:JI99" si="1979">SUM(JG100:JG111)</f>
        <v>0</v>
      </c>
      <c r="JH99" s="12">
        <f t="shared" si="1979"/>
        <v>0</v>
      </c>
      <c r="JI99" s="12">
        <f t="shared" si="1979"/>
        <v>0</v>
      </c>
      <c r="JJ99" s="12">
        <f t="shared" si="1977"/>
        <v>0</v>
      </c>
      <c r="JK99" s="12">
        <f t="shared" si="1977"/>
        <v>0</v>
      </c>
      <c r="JL99" s="12">
        <f t="shared" ref="JL99:JO99" si="1980">SUM(JL100:JL111)</f>
        <v>0</v>
      </c>
      <c r="JM99" s="12">
        <f t="shared" ref="JM99:JN99" si="1981">SUM(JM100:JM111)</f>
        <v>0</v>
      </c>
      <c r="JN99" s="12">
        <f t="shared" si="1981"/>
        <v>0</v>
      </c>
      <c r="JO99" s="12">
        <f t="shared" si="1980"/>
        <v>0</v>
      </c>
      <c r="JP99" s="12">
        <f t="shared" si="1974"/>
        <v>2317000</v>
      </c>
      <c r="JQ99" s="12">
        <f t="shared" ref="JQ99" si="1982">SUM(JQ100:JQ111)</f>
        <v>702636.19</v>
      </c>
      <c r="JR99" s="12">
        <f t="shared" si="1974"/>
        <v>233386.05</v>
      </c>
      <c r="JS99" s="12">
        <f t="shared" si="1974"/>
        <v>1922000</v>
      </c>
      <c r="JT99" s="12">
        <f t="shared" ref="JT99" si="1983">SUM(JT100:JT111)</f>
        <v>766179.36</v>
      </c>
      <c r="JU99" s="12">
        <f t="shared" si="1974"/>
        <v>672188.57000000007</v>
      </c>
      <c r="JV99" s="12">
        <f t="shared" si="1974"/>
        <v>449729.5</v>
      </c>
      <c r="JW99" s="12">
        <f t="shared" ref="JW99" si="1984">SUM(JW100:JW111)</f>
        <v>250274.64</v>
      </c>
      <c r="JX99" s="12">
        <f t="shared" si="1974"/>
        <v>135067.53</v>
      </c>
      <c r="JY99" s="12">
        <f t="shared" ref="JY99:JZ99" si="1985">SUM(JY100:JY111)</f>
        <v>148941</v>
      </c>
      <c r="JZ99" s="12">
        <f t="shared" si="1985"/>
        <v>170543.4</v>
      </c>
      <c r="KA99" s="12">
        <f t="shared" ref="KA99:KI99" si="1986">SUM(KA100:KA111)</f>
        <v>80375.16</v>
      </c>
      <c r="KB99" s="12">
        <f t="shared" si="1986"/>
        <v>161066</v>
      </c>
      <c r="KC99" s="12">
        <f t="shared" ref="KC99" si="1987">SUM(KC100:KC111)</f>
        <v>180000</v>
      </c>
      <c r="KD99" s="12">
        <f t="shared" si="1986"/>
        <v>78081.929999999993</v>
      </c>
      <c r="KE99" s="12">
        <f t="shared" ref="KE99:KH99" si="1988">SUM(KE100:KE111)</f>
        <v>190000</v>
      </c>
      <c r="KF99" s="12">
        <f t="shared" ref="KF99" si="1989">SUM(KF100:KF111)</f>
        <v>342054.54000000004</v>
      </c>
      <c r="KG99" s="12">
        <f t="shared" si="1988"/>
        <v>188862.72</v>
      </c>
      <c r="KH99" s="12">
        <f t="shared" si="1988"/>
        <v>206342</v>
      </c>
      <c r="KI99" s="12">
        <f t="shared" si="1986"/>
        <v>202115.5</v>
      </c>
      <c r="KJ99" s="12">
        <f t="shared" ref="KJ99:KL99" si="1990">SUM(KJ100:KJ111)</f>
        <v>93507.62</v>
      </c>
      <c r="KK99" s="12">
        <f t="shared" ref="KK99" si="1991">SUM(KK100:KK111)</f>
        <v>288542</v>
      </c>
      <c r="KL99" s="12">
        <f t="shared" si="1990"/>
        <v>393002.4</v>
      </c>
      <c r="KM99" s="12">
        <f t="shared" ref="KM99:KO99" si="1992">SUM(KM100:KM111)</f>
        <v>4077978.97</v>
      </c>
      <c r="KN99" s="12">
        <f t="shared" ref="KN99" si="1993">SUM(KN100:KN111)</f>
        <v>833880</v>
      </c>
      <c r="KO99" s="12">
        <f t="shared" si="1992"/>
        <v>538233</v>
      </c>
      <c r="KP99" s="12">
        <f t="shared" ref="KP99" si="1994">SUM(KP100:KP111)</f>
        <v>167949.6</v>
      </c>
      <c r="KQ99" s="12">
        <f t="shared" ref="KQ99" si="1995">SUM(KQ100:KQ111)</f>
        <v>748000</v>
      </c>
      <c r="KR99" s="12">
        <f t="shared" ref="KR99:KS99" si="1996">SUM(KR100:KR111)</f>
        <v>723802</v>
      </c>
      <c r="KS99" s="12">
        <f t="shared" si="1996"/>
        <v>257919.37</v>
      </c>
      <c r="KT99" s="12">
        <f t="shared" ref="KT99:KU99" si="1997">SUM(KT100:KT111)</f>
        <v>1252000</v>
      </c>
      <c r="KU99" s="12">
        <f t="shared" si="1997"/>
        <v>1258832.8</v>
      </c>
      <c r="KV99" s="12">
        <f t="shared" ref="KV99:KW99" si="1998">SUM(KV100:KV111)</f>
        <v>337354.94000000006</v>
      </c>
      <c r="KW99" s="12">
        <f t="shared" si="1998"/>
        <v>1742002</v>
      </c>
      <c r="KX99" s="12">
        <f t="shared" ref="KX99:LB99" si="1999">SUM(KX100:KX111)</f>
        <v>2137002</v>
      </c>
      <c r="KY99" s="12">
        <f t="shared" si="1999"/>
        <v>370736.9</v>
      </c>
      <c r="KZ99" s="12">
        <f t="shared" si="1999"/>
        <v>1511700</v>
      </c>
      <c r="LA99" s="12">
        <f t="shared" si="1999"/>
        <v>0</v>
      </c>
      <c r="LB99" s="12">
        <f t="shared" si="1999"/>
        <v>0</v>
      </c>
    </row>
    <row r="100" spans="1:314" x14ac:dyDescent="0.25">
      <c r="A100" s="5">
        <v>5101</v>
      </c>
      <c r="B100" s="9" t="s">
        <v>447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/>
      <c r="AO100" s="13"/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  <c r="BD100" s="13">
        <v>0</v>
      </c>
      <c r="BE100" s="13">
        <v>0</v>
      </c>
      <c r="BF100" s="13">
        <v>0</v>
      </c>
      <c r="BG100" s="13">
        <v>0</v>
      </c>
      <c r="BH100" s="13">
        <v>0</v>
      </c>
      <c r="BI100" s="13">
        <v>0</v>
      </c>
      <c r="BJ100" s="13">
        <v>0</v>
      </c>
      <c r="BK100" s="13">
        <v>0</v>
      </c>
      <c r="BL100" s="13">
        <v>0</v>
      </c>
      <c r="BM100" s="13">
        <v>0</v>
      </c>
      <c r="BN100" s="13">
        <v>0</v>
      </c>
      <c r="BO100" s="13">
        <v>0</v>
      </c>
      <c r="BP100" s="13">
        <v>0</v>
      </c>
      <c r="BQ100" s="13">
        <v>0</v>
      </c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0</v>
      </c>
      <c r="BY100" s="13">
        <v>0</v>
      </c>
      <c r="BZ100" s="13">
        <v>0</v>
      </c>
      <c r="CA100" s="13"/>
      <c r="CB100" s="13"/>
      <c r="CC100" s="13">
        <v>0</v>
      </c>
      <c r="CD100" s="13">
        <v>0</v>
      </c>
      <c r="CE100" s="13">
        <v>0</v>
      </c>
      <c r="CF100" s="13">
        <v>0</v>
      </c>
      <c r="CG100" s="13">
        <v>0</v>
      </c>
      <c r="CH100" s="13">
        <v>0</v>
      </c>
      <c r="CI100" s="13">
        <v>0</v>
      </c>
      <c r="CJ100" s="13">
        <v>0</v>
      </c>
      <c r="CK100" s="13">
        <v>0</v>
      </c>
      <c r="CL100" s="13">
        <v>0</v>
      </c>
      <c r="CM100" s="13">
        <v>0</v>
      </c>
      <c r="CN100" s="13">
        <v>0</v>
      </c>
      <c r="CO100" s="13">
        <v>0</v>
      </c>
      <c r="CP100" s="13">
        <v>0</v>
      </c>
      <c r="CQ100" s="13">
        <v>0</v>
      </c>
      <c r="CR100" s="13">
        <v>0</v>
      </c>
      <c r="CS100" s="13">
        <v>0</v>
      </c>
      <c r="CT100" s="13">
        <v>0</v>
      </c>
      <c r="CU100" s="13">
        <v>0</v>
      </c>
      <c r="CV100" s="13">
        <v>0</v>
      </c>
      <c r="CW100" s="13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3">
        <v>0</v>
      </c>
      <c r="DD100" s="13">
        <v>0</v>
      </c>
      <c r="DE100" s="13">
        <v>0</v>
      </c>
      <c r="DF100" s="13">
        <v>0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/>
      <c r="DO100" s="13"/>
      <c r="DP100" s="13">
        <v>0</v>
      </c>
      <c r="DQ100" s="13">
        <v>0</v>
      </c>
      <c r="DR100" s="13">
        <v>0</v>
      </c>
      <c r="DS100" s="13">
        <v>0</v>
      </c>
      <c r="DT100" s="13">
        <v>0</v>
      </c>
      <c r="DU100" s="13">
        <v>0</v>
      </c>
      <c r="DV100" s="13">
        <v>0</v>
      </c>
      <c r="DW100" s="13">
        <v>0</v>
      </c>
      <c r="DX100" s="13">
        <v>0</v>
      </c>
      <c r="DY100" s="13">
        <v>0</v>
      </c>
      <c r="DZ100" s="13">
        <v>0</v>
      </c>
      <c r="EA100" s="13">
        <v>0</v>
      </c>
      <c r="EB100" s="13">
        <v>0</v>
      </c>
      <c r="EC100" s="13">
        <v>0</v>
      </c>
      <c r="ED100" s="13">
        <v>0</v>
      </c>
      <c r="EE100" s="13">
        <v>0</v>
      </c>
      <c r="EF100" s="13">
        <v>0</v>
      </c>
      <c r="EG100" s="13">
        <v>0</v>
      </c>
      <c r="EH100" s="13">
        <v>0</v>
      </c>
      <c r="EI100" s="13">
        <v>0</v>
      </c>
      <c r="EJ100" s="13">
        <v>0</v>
      </c>
      <c r="EK100" s="13">
        <v>0</v>
      </c>
      <c r="EL100" s="13">
        <v>0</v>
      </c>
      <c r="EM100" s="13">
        <v>470773</v>
      </c>
      <c r="EN100" s="13">
        <v>0</v>
      </c>
      <c r="EO100" s="13">
        <v>0</v>
      </c>
      <c r="EP100" s="13">
        <v>0</v>
      </c>
      <c r="EQ100" s="13">
        <v>0</v>
      </c>
      <c r="ER100" s="13">
        <v>0</v>
      </c>
      <c r="ES100" s="13">
        <v>0</v>
      </c>
      <c r="ET100" s="13">
        <v>0</v>
      </c>
      <c r="EU100" s="13">
        <v>0</v>
      </c>
      <c r="EV100" s="13">
        <v>0</v>
      </c>
      <c r="EW100" s="13">
        <v>0</v>
      </c>
      <c r="EX100" s="64">
        <v>0</v>
      </c>
      <c r="EY100" s="68">
        <v>0</v>
      </c>
      <c r="EZ100" s="13">
        <v>0</v>
      </c>
      <c r="FA100" s="13"/>
      <c r="FB100" s="13"/>
      <c r="FC100" s="13">
        <v>0</v>
      </c>
      <c r="FD100" s="13">
        <v>0</v>
      </c>
      <c r="FE100" s="13">
        <v>0</v>
      </c>
      <c r="FF100" s="13">
        <v>0</v>
      </c>
      <c r="FG100" s="13">
        <v>0</v>
      </c>
      <c r="FH100" s="13">
        <v>0</v>
      </c>
      <c r="FI100" s="13">
        <v>0</v>
      </c>
      <c r="FJ100" s="13">
        <v>0</v>
      </c>
      <c r="FK100" s="13">
        <v>0</v>
      </c>
      <c r="FL100" s="13">
        <v>0</v>
      </c>
      <c r="FM100" s="13">
        <v>0</v>
      </c>
      <c r="FN100" s="13">
        <v>0</v>
      </c>
      <c r="FO100" s="13">
        <v>0</v>
      </c>
      <c r="FP100" s="13">
        <v>0</v>
      </c>
      <c r="FQ100" s="13">
        <v>0</v>
      </c>
      <c r="FR100" s="13">
        <v>0</v>
      </c>
      <c r="FS100" s="13">
        <v>0</v>
      </c>
      <c r="FT100" s="13">
        <v>0</v>
      </c>
      <c r="FU100" s="13">
        <v>0</v>
      </c>
      <c r="FV100" s="13">
        <v>0</v>
      </c>
      <c r="FW100" s="13">
        <v>0</v>
      </c>
      <c r="FX100" s="13">
        <v>0</v>
      </c>
      <c r="FY100" s="13">
        <v>0</v>
      </c>
      <c r="FZ100" s="13">
        <v>0</v>
      </c>
      <c r="GA100" s="13">
        <v>0</v>
      </c>
      <c r="GB100" s="13">
        <v>0</v>
      </c>
      <c r="GC100" s="13">
        <v>0</v>
      </c>
      <c r="GD100" s="13">
        <v>0</v>
      </c>
      <c r="GE100" s="13">
        <v>0</v>
      </c>
      <c r="GF100" s="13">
        <v>0</v>
      </c>
      <c r="GG100" s="13">
        <v>0</v>
      </c>
      <c r="GH100" s="13">
        <v>0</v>
      </c>
      <c r="GI100" s="13">
        <v>0</v>
      </c>
      <c r="GJ100" s="13">
        <v>0</v>
      </c>
      <c r="GK100" s="13">
        <v>0</v>
      </c>
      <c r="GL100" s="68">
        <v>0</v>
      </c>
      <c r="GM100" s="13">
        <v>0</v>
      </c>
      <c r="GN100" s="13"/>
      <c r="GO100" s="13"/>
      <c r="GP100" s="13">
        <v>0</v>
      </c>
      <c r="GQ100" s="13">
        <v>0</v>
      </c>
      <c r="GR100" s="13">
        <v>0</v>
      </c>
      <c r="GS100" s="13">
        <v>0</v>
      </c>
      <c r="GT100" s="13">
        <v>0</v>
      </c>
      <c r="GU100" s="13">
        <v>0</v>
      </c>
      <c r="GV100" s="13">
        <v>0</v>
      </c>
      <c r="GW100" s="13">
        <v>0</v>
      </c>
      <c r="GX100" s="13">
        <v>0</v>
      </c>
      <c r="GY100" s="13">
        <v>0</v>
      </c>
      <c r="GZ100" s="13">
        <v>0</v>
      </c>
      <c r="HA100" s="13">
        <v>0</v>
      </c>
      <c r="HB100" s="13">
        <v>0</v>
      </c>
      <c r="HC100" s="13">
        <v>0</v>
      </c>
      <c r="HD100" s="13">
        <v>0</v>
      </c>
      <c r="HE100" s="13">
        <v>0</v>
      </c>
      <c r="HF100" s="13">
        <v>0</v>
      </c>
      <c r="HG100" s="13">
        <v>0</v>
      </c>
      <c r="HH100" s="13">
        <v>0</v>
      </c>
      <c r="HI100" s="13">
        <v>0</v>
      </c>
      <c r="HJ100" s="13">
        <v>0</v>
      </c>
      <c r="HK100" s="13">
        <v>0</v>
      </c>
      <c r="HL100" s="13">
        <v>0</v>
      </c>
      <c r="HM100" s="13">
        <v>0</v>
      </c>
      <c r="HN100" s="13">
        <v>0</v>
      </c>
      <c r="HO100" s="13">
        <v>0</v>
      </c>
      <c r="HP100" s="13">
        <v>0</v>
      </c>
      <c r="HQ100" s="13">
        <v>0</v>
      </c>
      <c r="HR100" s="13">
        <v>0</v>
      </c>
      <c r="HS100" s="13">
        <v>0</v>
      </c>
      <c r="HT100" s="13">
        <v>0</v>
      </c>
      <c r="HU100" s="13">
        <v>0</v>
      </c>
      <c r="HV100" s="13">
        <v>0</v>
      </c>
      <c r="HW100" s="13">
        <v>0</v>
      </c>
      <c r="HX100" s="13">
        <v>0</v>
      </c>
      <c r="HY100" s="68">
        <v>0</v>
      </c>
      <c r="HZ100" s="66">
        <v>0</v>
      </c>
      <c r="IA100" s="13"/>
      <c r="IB100" s="13"/>
      <c r="IC100" s="13">
        <v>0</v>
      </c>
      <c r="ID100" s="13">
        <v>0</v>
      </c>
      <c r="IE100" s="13">
        <v>0</v>
      </c>
      <c r="IF100" s="13">
        <v>0</v>
      </c>
      <c r="IG100" s="13">
        <v>0</v>
      </c>
      <c r="IH100" s="13">
        <v>0</v>
      </c>
      <c r="II100" s="13">
        <v>0</v>
      </c>
      <c r="IJ100" s="13">
        <v>0</v>
      </c>
      <c r="IK100" s="13">
        <v>0</v>
      </c>
      <c r="IL100" s="13">
        <v>0</v>
      </c>
      <c r="IM100" s="13">
        <v>0</v>
      </c>
      <c r="IN100" s="13">
        <v>0</v>
      </c>
      <c r="IO100" s="13">
        <v>0</v>
      </c>
      <c r="IP100" s="13">
        <v>0</v>
      </c>
      <c r="IQ100" s="13">
        <v>0</v>
      </c>
      <c r="IR100" s="13">
        <v>0</v>
      </c>
      <c r="IS100" s="13">
        <v>0</v>
      </c>
      <c r="IT100" s="13">
        <v>0</v>
      </c>
      <c r="IU100" s="13">
        <v>0</v>
      </c>
      <c r="IV100" s="13">
        <v>0</v>
      </c>
      <c r="IW100" s="13">
        <v>0</v>
      </c>
      <c r="IX100" s="13">
        <v>0</v>
      </c>
      <c r="IY100" s="13">
        <v>0</v>
      </c>
      <c r="IZ100" s="13">
        <v>0</v>
      </c>
      <c r="JA100" s="13">
        <v>0</v>
      </c>
      <c r="JB100" s="13">
        <v>0</v>
      </c>
      <c r="JC100" s="13">
        <v>0</v>
      </c>
      <c r="JD100" s="13">
        <v>0</v>
      </c>
      <c r="JE100" s="13">
        <v>0</v>
      </c>
      <c r="JF100" s="13">
        <v>0</v>
      </c>
      <c r="JG100" s="13">
        <v>0</v>
      </c>
      <c r="JH100" s="13">
        <v>0</v>
      </c>
      <c r="JI100" s="13">
        <v>0</v>
      </c>
      <c r="JJ100" s="13">
        <v>0</v>
      </c>
      <c r="JK100" s="13">
        <v>0</v>
      </c>
      <c r="JL100" s="13">
        <v>0</v>
      </c>
      <c r="JM100" s="13">
        <v>0</v>
      </c>
      <c r="JN100" s="13"/>
      <c r="JO100" s="13"/>
      <c r="JP100" s="13">
        <f t="shared" ref="JP100:JP111" si="2000">C100+CC100+AP100+DP100+FC100+GP100+IC100</f>
        <v>0</v>
      </c>
      <c r="JQ100" s="13">
        <f t="shared" ref="JQ100:JQ111" si="2001">D100+CD100+AQ100+DQ100+FD100+GQ100+ID100</f>
        <v>0</v>
      </c>
      <c r="JR100" s="13">
        <f t="shared" ref="JR100:JR111" si="2002">E100+CE100+AR100+DR100+FE100+GR100+IE100</f>
        <v>0</v>
      </c>
      <c r="JS100" s="13">
        <f t="shared" ref="JS100:JS111" si="2003">F100+CF100+AS100+DS100+FF100+GS100+IF100</f>
        <v>0</v>
      </c>
      <c r="JT100" s="13">
        <f t="shared" ref="JT100:JT111" si="2004">G100+CG100+AT100+DT100+FG100+GT100+IG100</f>
        <v>0</v>
      </c>
      <c r="JU100" s="13">
        <f t="shared" ref="JU100:JU111" si="2005">H100+CH100+AU100+DU100+FH100+GU100+IH100</f>
        <v>0</v>
      </c>
      <c r="JV100" s="13">
        <f t="shared" ref="JV100:JV111" si="2006">I100+CI100+AV100+DV100+FI100+GV100+II100</f>
        <v>0</v>
      </c>
      <c r="JW100" s="13">
        <f t="shared" ref="JW100:JW111" si="2007">J100+CJ100+AW100+DW100+FJ100+GW100+IJ100</f>
        <v>0</v>
      </c>
      <c r="JX100" s="13">
        <f t="shared" ref="JX100:JX111" si="2008">K100+CK100+AX100+DX100+FK100+GX100+IK100</f>
        <v>0</v>
      </c>
      <c r="JY100" s="13">
        <f t="shared" ref="JY100:JY111" si="2009">L100+CL100+AY100+DY100+FL100+GY100+IL100</f>
        <v>0</v>
      </c>
      <c r="JZ100" s="13">
        <f t="shared" ref="JZ100:JZ111" si="2010">M100+CM100+AZ100+DZ100+FM100+GZ100+IM100</f>
        <v>0</v>
      </c>
      <c r="KA100" s="13">
        <f t="shared" ref="KA100:KA111" si="2011">N100+CN100+BA100+EA100+FN100+HA100+IN100</f>
        <v>0</v>
      </c>
      <c r="KB100" s="13">
        <f t="shared" ref="KB100:KB111" si="2012">O100+CO100+BB100+EB100+FO100+HB100+IO100</f>
        <v>0</v>
      </c>
      <c r="KC100" s="13">
        <f t="shared" ref="KC100:KC111" si="2013">P100+CP100+BC100+EC100+FP100+HC100+IP100</f>
        <v>0</v>
      </c>
      <c r="KD100" s="13">
        <f t="shared" ref="KD100:KD111" si="2014">Q100+CQ100+BD100+ED100+FQ100+HD100+IQ100</f>
        <v>0</v>
      </c>
      <c r="KE100" s="13">
        <f t="shared" ref="KE100:KE111" si="2015">R100+CR100+BE100+EE100+FR100+HE100+IR100</f>
        <v>0</v>
      </c>
      <c r="KF100" s="13">
        <f t="shared" ref="KF100:KF111" si="2016">S100+CS100+BF100+EF100+FS100+HF100+IS100</f>
        <v>0</v>
      </c>
      <c r="KG100" s="13">
        <f t="shared" ref="KG100:KG111" si="2017">T100+CT100+BG100+EG100+FT100+HG100+IT100</f>
        <v>0</v>
      </c>
      <c r="KH100" s="13">
        <f t="shared" ref="KH100:KH111" si="2018">U100+CU100+BH100+EH100+FU100+HH100+IU100</f>
        <v>0</v>
      </c>
      <c r="KI100" s="13">
        <f t="shared" ref="KI100:KI111" si="2019">V100+CV100+BI100+EI100+FV100+HI100+IV100</f>
        <v>0</v>
      </c>
      <c r="KJ100" s="13">
        <f t="shared" ref="KJ100:KJ111" si="2020">W100+CW100+BJ100+EJ100+FW100+HJ100+IW100</f>
        <v>0</v>
      </c>
      <c r="KK100" s="13">
        <f t="shared" ref="KK100:KK111" si="2021">X100+CX100+BK100+EK100+FX100+HK100+IX100</f>
        <v>0</v>
      </c>
      <c r="KL100" s="13">
        <f t="shared" ref="KL100:KL111" si="2022">Y100+CY100+BL100+EL100+FY100+HL100+IY100</f>
        <v>0</v>
      </c>
      <c r="KM100" s="13">
        <f t="shared" ref="KM100:KM111" si="2023">Z100+BM100+CZ100+EM100+FZ100+HM100+IZ100</f>
        <v>470773</v>
      </c>
      <c r="KN100" s="13">
        <f t="shared" ref="KN100:KN111" si="2024">AA100+BN100+DA100+EN100+GA100+HN100+JA100</f>
        <v>0</v>
      </c>
      <c r="KO100" s="13">
        <f t="shared" ref="KO100:KO111" si="2025">AB100+BO100+DB100+EO100+GB100+HO100+JB100</f>
        <v>0</v>
      </c>
      <c r="KP100" s="13">
        <f t="shared" ref="KP100:KP111" si="2026">AC100+BP100+DC100+EP100+GC100+HP100+JC100</f>
        <v>0</v>
      </c>
      <c r="KQ100" s="13">
        <f t="shared" ref="KQ100:KQ111" si="2027">AD100+BQ100+DD100+EQ100+GD100+HQ100+JD100</f>
        <v>0</v>
      </c>
      <c r="KR100" s="13">
        <f t="shared" ref="KR100:KR111" si="2028">AE100+BR100+DE100+ER100+GE100+HR100+JE100</f>
        <v>0</v>
      </c>
      <c r="KS100" s="13">
        <f t="shared" ref="KS100:KS111" si="2029">AF100+BS100+DF100+ES100+GF100+HS100+JF100</f>
        <v>0</v>
      </c>
      <c r="KT100" s="13">
        <f t="shared" ref="KT100:KT111" si="2030">AG100+BT100+DG100+ET100+GG100+HT100+JG100</f>
        <v>0</v>
      </c>
      <c r="KU100" s="13">
        <f t="shared" ref="KU100:KU111" si="2031">AH100+BU100+DH100+EU100+GH100+HU100+JH100</f>
        <v>0</v>
      </c>
      <c r="KV100" s="13">
        <f t="shared" ref="KV100:KV111" si="2032">AI100+BV100+DI100+EV100+GI100+HV100+JI100</f>
        <v>0</v>
      </c>
      <c r="KW100" s="13">
        <f t="shared" ref="KW100:KW111" si="2033">AJ100+BW100+DJ100+EW100+GJ100+HW100+JJ100</f>
        <v>0</v>
      </c>
      <c r="KX100" s="13">
        <f t="shared" ref="KX100:KX111" si="2034">AK100+BX100+DK100+EX100+GK100+HX100+JK100</f>
        <v>0</v>
      </c>
      <c r="KY100" s="13">
        <f t="shared" ref="KY100:KY111" si="2035">AL100+BY100+DL100+EY100+GL100+HY100+JL100</f>
        <v>0</v>
      </c>
      <c r="KZ100" s="13">
        <f t="shared" ref="KZ100:KZ111" si="2036">AM100+BZ100+DM100+EZ100+GM100+HZ100+JM100</f>
        <v>0</v>
      </c>
      <c r="LA100" s="13">
        <f t="shared" ref="LA100:LA111" si="2037">AN100+CA100+DN100+FA100+GN100+IA100+JN100</f>
        <v>0</v>
      </c>
      <c r="LB100" s="13">
        <f t="shared" ref="LB100:LB111" si="2038">AO100+CB100+DO100+FB100+GO100+IB100+JO100</f>
        <v>0</v>
      </c>
    </row>
    <row r="101" spans="1:314" x14ac:dyDescent="0.25">
      <c r="A101" s="5">
        <v>5102</v>
      </c>
      <c r="B101" s="9" t="s">
        <v>58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/>
      <c r="AO101" s="13"/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0</v>
      </c>
      <c r="BI101" s="13">
        <v>0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3">
        <v>0</v>
      </c>
      <c r="BP101" s="13">
        <v>0</v>
      </c>
      <c r="BQ101" s="13">
        <v>0</v>
      </c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/>
      <c r="CB101" s="13"/>
      <c r="CC101" s="13">
        <v>0</v>
      </c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/>
      <c r="DO101" s="13"/>
      <c r="DP101" s="13">
        <v>0</v>
      </c>
      <c r="DQ101" s="13">
        <v>0</v>
      </c>
      <c r="DR101" s="13">
        <v>0</v>
      </c>
      <c r="DS101" s="13">
        <v>1500000</v>
      </c>
      <c r="DT101" s="13">
        <v>0</v>
      </c>
      <c r="DU101" s="13">
        <v>0</v>
      </c>
      <c r="DV101" s="13">
        <v>0</v>
      </c>
      <c r="DW101" s="13">
        <v>0</v>
      </c>
      <c r="DX101" s="13">
        <v>0</v>
      </c>
      <c r="DY101" s="13">
        <v>0</v>
      </c>
      <c r="DZ101" s="13">
        <v>0</v>
      </c>
      <c r="EA101" s="13">
        <v>0</v>
      </c>
      <c r="EB101" s="13">
        <v>0</v>
      </c>
      <c r="EC101" s="13">
        <v>0</v>
      </c>
      <c r="ED101" s="13">
        <v>0</v>
      </c>
      <c r="EE101" s="13">
        <v>0</v>
      </c>
      <c r="EF101" s="13">
        <v>0</v>
      </c>
      <c r="EG101" s="13">
        <v>0</v>
      </c>
      <c r="EH101" s="13">
        <v>0</v>
      </c>
      <c r="EI101" s="13">
        <v>0</v>
      </c>
      <c r="EJ101" s="13">
        <v>0</v>
      </c>
      <c r="EK101" s="13">
        <v>0</v>
      </c>
      <c r="EL101" s="13">
        <v>0</v>
      </c>
      <c r="EM101" s="13">
        <v>3370272</v>
      </c>
      <c r="EN101" s="13">
        <v>100000</v>
      </c>
      <c r="EO101" s="13">
        <v>50000</v>
      </c>
      <c r="EP101" s="13">
        <v>0</v>
      </c>
      <c r="EQ101" s="13">
        <v>40000</v>
      </c>
      <c r="ER101" s="13">
        <v>40000</v>
      </c>
      <c r="ES101" s="13">
        <v>3420</v>
      </c>
      <c r="ET101" s="13">
        <v>502000</v>
      </c>
      <c r="EU101" s="13">
        <v>502000</v>
      </c>
      <c r="EV101" s="13">
        <v>32493.37</v>
      </c>
      <c r="EW101" s="13">
        <v>529411</v>
      </c>
      <c r="EX101" s="64">
        <v>437411</v>
      </c>
      <c r="EY101" s="62">
        <v>32243.22</v>
      </c>
      <c r="EZ101" s="13">
        <v>365100</v>
      </c>
      <c r="FA101" s="13"/>
      <c r="FB101" s="13"/>
      <c r="FC101" s="13">
        <v>0</v>
      </c>
      <c r="FD101" s="13">
        <v>0</v>
      </c>
      <c r="FE101" s="13">
        <v>0</v>
      </c>
      <c r="FF101" s="13">
        <v>0</v>
      </c>
      <c r="FG101" s="13">
        <v>0</v>
      </c>
      <c r="FH101" s="13">
        <v>0</v>
      </c>
      <c r="FI101" s="13">
        <v>0</v>
      </c>
      <c r="FJ101" s="13">
        <v>0</v>
      </c>
      <c r="FK101" s="13">
        <v>0</v>
      </c>
      <c r="FL101" s="13">
        <v>0</v>
      </c>
      <c r="FM101" s="13">
        <v>0</v>
      </c>
      <c r="FN101" s="13">
        <v>0</v>
      </c>
      <c r="FO101" s="13">
        <v>0</v>
      </c>
      <c r="FP101" s="13">
        <v>0</v>
      </c>
      <c r="FQ101" s="13">
        <v>0</v>
      </c>
      <c r="FR101" s="13">
        <v>0</v>
      </c>
      <c r="FS101" s="13">
        <v>0</v>
      </c>
      <c r="FT101" s="13">
        <v>0</v>
      </c>
      <c r="FU101" s="13">
        <v>0</v>
      </c>
      <c r="FV101" s="13">
        <v>0</v>
      </c>
      <c r="FW101" s="13">
        <v>0</v>
      </c>
      <c r="FX101" s="13">
        <v>0</v>
      </c>
      <c r="FY101" s="13">
        <v>0</v>
      </c>
      <c r="FZ101" s="13">
        <v>0</v>
      </c>
      <c r="GA101" s="13">
        <v>0</v>
      </c>
      <c r="GB101" s="13">
        <v>0</v>
      </c>
      <c r="GC101" s="13">
        <v>0</v>
      </c>
      <c r="GD101" s="13">
        <v>0</v>
      </c>
      <c r="GE101" s="13">
        <v>0</v>
      </c>
      <c r="GF101" s="13">
        <v>0</v>
      </c>
      <c r="GG101" s="13">
        <v>24400</v>
      </c>
      <c r="GH101" s="13">
        <v>24400</v>
      </c>
      <c r="GI101" s="13">
        <v>0</v>
      </c>
      <c r="GJ101" s="13">
        <v>0</v>
      </c>
      <c r="GK101" s="13">
        <v>0</v>
      </c>
      <c r="GL101" s="62">
        <v>0</v>
      </c>
      <c r="GM101" s="13">
        <v>0</v>
      </c>
      <c r="GN101" s="13"/>
      <c r="GO101" s="13"/>
      <c r="GP101" s="13">
        <v>40000</v>
      </c>
      <c r="GQ101" s="13">
        <v>40000</v>
      </c>
      <c r="GR101" s="13">
        <v>21142.89</v>
      </c>
      <c r="GS101" s="13">
        <v>40000</v>
      </c>
      <c r="GT101" s="13">
        <v>41000</v>
      </c>
      <c r="GU101" s="13">
        <v>17450</v>
      </c>
      <c r="GV101" s="13">
        <v>114754.1</v>
      </c>
      <c r="GW101" s="13">
        <v>15000</v>
      </c>
      <c r="GX101" s="13">
        <v>732</v>
      </c>
      <c r="GY101" s="13">
        <v>20000</v>
      </c>
      <c r="GZ101" s="13">
        <v>10000</v>
      </c>
      <c r="HA101" s="13">
        <v>11720</v>
      </c>
      <c r="HB101" s="13">
        <v>25740</v>
      </c>
      <c r="HC101" s="13">
        <v>25740</v>
      </c>
      <c r="HD101" s="13">
        <v>2658</v>
      </c>
      <c r="HE101" s="13">
        <v>27049.18</v>
      </c>
      <c r="HF101" s="13">
        <v>60065</v>
      </c>
      <c r="HG101" s="13">
        <v>41926.1</v>
      </c>
      <c r="HH101" s="13">
        <v>35246</v>
      </c>
      <c r="HI101" s="13">
        <v>23246</v>
      </c>
      <c r="HJ101" s="13">
        <v>6068</v>
      </c>
      <c r="HK101" s="13">
        <v>25500</v>
      </c>
      <c r="HL101" s="13">
        <v>25500</v>
      </c>
      <c r="HM101" s="13">
        <v>30132.1</v>
      </c>
      <c r="HN101" s="13">
        <v>60000</v>
      </c>
      <c r="HO101" s="13">
        <v>60000</v>
      </c>
      <c r="HP101" s="13">
        <v>21953.119999999999</v>
      </c>
      <c r="HQ101" s="13">
        <v>90000</v>
      </c>
      <c r="HR101" s="13">
        <v>90000</v>
      </c>
      <c r="HS101" s="13">
        <v>51504.65</v>
      </c>
      <c r="HT101" s="13">
        <v>218600</v>
      </c>
      <c r="HU101" s="13">
        <v>218600</v>
      </c>
      <c r="HV101" s="13">
        <v>17511.900000000001</v>
      </c>
      <c r="HW101" s="13">
        <v>145000</v>
      </c>
      <c r="HX101" s="13">
        <v>197000</v>
      </c>
      <c r="HY101" s="62">
        <v>82812.800000000003</v>
      </c>
      <c r="HZ101" s="66">
        <v>230900</v>
      </c>
      <c r="IA101" s="13"/>
      <c r="IB101" s="13"/>
      <c r="IC101" s="13">
        <v>0</v>
      </c>
      <c r="ID101" s="13">
        <v>0</v>
      </c>
      <c r="IE101" s="13">
        <v>0</v>
      </c>
      <c r="IF101" s="13">
        <v>0</v>
      </c>
      <c r="IG101" s="13">
        <v>550</v>
      </c>
      <c r="IH101" s="13">
        <v>3839</v>
      </c>
      <c r="II101" s="13">
        <v>25245.9</v>
      </c>
      <c r="IJ101" s="13">
        <v>3300</v>
      </c>
      <c r="IK101" s="13">
        <v>161.04</v>
      </c>
      <c r="IL101" s="13">
        <v>4400</v>
      </c>
      <c r="IM101" s="13">
        <v>4400</v>
      </c>
      <c r="IN101" s="13">
        <v>2021.6</v>
      </c>
      <c r="IO101" s="13">
        <v>7260</v>
      </c>
      <c r="IP101" s="13">
        <v>7260</v>
      </c>
      <c r="IQ101" s="13">
        <v>584.76</v>
      </c>
      <c r="IR101" s="13">
        <v>5950.82</v>
      </c>
      <c r="IS101" s="13">
        <v>17690</v>
      </c>
      <c r="IT101" s="13">
        <v>4005.98</v>
      </c>
      <c r="IU101" s="13">
        <v>7754</v>
      </c>
      <c r="IV101" s="13">
        <v>7754</v>
      </c>
      <c r="IW101" s="13">
        <v>1334.96</v>
      </c>
      <c r="IX101" s="13">
        <v>5600</v>
      </c>
      <c r="IY101" s="13">
        <v>5600</v>
      </c>
      <c r="IZ101" s="13">
        <v>6213.26</v>
      </c>
      <c r="JA101" s="13">
        <v>0</v>
      </c>
      <c r="JB101" s="13">
        <v>0</v>
      </c>
      <c r="JC101" s="13">
        <v>0</v>
      </c>
      <c r="JD101" s="13">
        <v>0</v>
      </c>
      <c r="JE101" s="13">
        <v>0</v>
      </c>
      <c r="JF101" s="13">
        <v>0</v>
      </c>
      <c r="JG101" s="13">
        <v>0</v>
      </c>
      <c r="JH101" s="13">
        <v>0</v>
      </c>
      <c r="JI101" s="13">
        <v>0</v>
      </c>
      <c r="JJ101" s="13">
        <v>0</v>
      </c>
      <c r="JK101" s="13">
        <v>0</v>
      </c>
      <c r="JL101" s="13">
        <v>0</v>
      </c>
      <c r="JM101" s="13">
        <v>0</v>
      </c>
      <c r="JN101" s="13"/>
      <c r="JO101" s="13"/>
      <c r="JP101" s="13">
        <f t="shared" si="2000"/>
        <v>40000</v>
      </c>
      <c r="JQ101" s="13">
        <f t="shared" si="2001"/>
        <v>40000</v>
      </c>
      <c r="JR101" s="13">
        <f t="shared" si="2002"/>
        <v>21142.89</v>
      </c>
      <c r="JS101" s="13">
        <f t="shared" si="2003"/>
        <v>1540000</v>
      </c>
      <c r="JT101" s="13">
        <f t="shared" si="2004"/>
        <v>41550</v>
      </c>
      <c r="JU101" s="13">
        <f t="shared" si="2005"/>
        <v>21289</v>
      </c>
      <c r="JV101" s="13">
        <f t="shared" si="2006"/>
        <v>140000</v>
      </c>
      <c r="JW101" s="13">
        <f t="shared" si="2007"/>
        <v>18300</v>
      </c>
      <c r="JX101" s="13">
        <f t="shared" si="2008"/>
        <v>893.04</v>
      </c>
      <c r="JY101" s="13">
        <f t="shared" si="2009"/>
        <v>24400</v>
      </c>
      <c r="JZ101" s="13">
        <f t="shared" si="2010"/>
        <v>14400</v>
      </c>
      <c r="KA101" s="13">
        <f t="shared" si="2011"/>
        <v>13741.6</v>
      </c>
      <c r="KB101" s="13">
        <f t="shared" si="2012"/>
        <v>33000</v>
      </c>
      <c r="KC101" s="13">
        <f t="shared" si="2013"/>
        <v>33000</v>
      </c>
      <c r="KD101" s="13">
        <f t="shared" si="2014"/>
        <v>3242.76</v>
      </c>
      <c r="KE101" s="13">
        <f t="shared" si="2015"/>
        <v>33000</v>
      </c>
      <c r="KF101" s="13">
        <f t="shared" si="2016"/>
        <v>77755</v>
      </c>
      <c r="KG101" s="13">
        <f t="shared" si="2017"/>
        <v>45932.08</v>
      </c>
      <c r="KH101" s="13">
        <f t="shared" si="2018"/>
        <v>43000</v>
      </c>
      <c r="KI101" s="13">
        <f t="shared" si="2019"/>
        <v>31000</v>
      </c>
      <c r="KJ101" s="13">
        <f t="shared" si="2020"/>
        <v>7402.96</v>
      </c>
      <c r="KK101" s="13">
        <f t="shared" si="2021"/>
        <v>31100</v>
      </c>
      <c r="KL101" s="13">
        <f t="shared" si="2022"/>
        <v>31100</v>
      </c>
      <c r="KM101" s="13">
        <f t="shared" si="2023"/>
        <v>3406617.36</v>
      </c>
      <c r="KN101" s="13">
        <f t="shared" si="2024"/>
        <v>160000</v>
      </c>
      <c r="KO101" s="13">
        <f t="shared" si="2025"/>
        <v>110000</v>
      </c>
      <c r="KP101" s="13">
        <f t="shared" si="2026"/>
        <v>21953.119999999999</v>
      </c>
      <c r="KQ101" s="13">
        <f t="shared" si="2027"/>
        <v>130000</v>
      </c>
      <c r="KR101" s="13">
        <f t="shared" si="2028"/>
        <v>130000</v>
      </c>
      <c r="KS101" s="13">
        <f t="shared" si="2029"/>
        <v>54924.65</v>
      </c>
      <c r="KT101" s="13">
        <f t="shared" si="2030"/>
        <v>745000</v>
      </c>
      <c r="KU101" s="13">
        <f t="shared" si="2031"/>
        <v>745000</v>
      </c>
      <c r="KV101" s="13">
        <f t="shared" si="2032"/>
        <v>50005.270000000004</v>
      </c>
      <c r="KW101" s="13">
        <f t="shared" si="2033"/>
        <v>674411</v>
      </c>
      <c r="KX101" s="13">
        <f t="shared" si="2034"/>
        <v>634411</v>
      </c>
      <c r="KY101" s="13">
        <f t="shared" si="2035"/>
        <v>115056.02</v>
      </c>
      <c r="KZ101" s="13">
        <f t="shared" si="2036"/>
        <v>596000</v>
      </c>
      <c r="LA101" s="13">
        <f t="shared" si="2037"/>
        <v>0</v>
      </c>
      <c r="LB101" s="13">
        <f t="shared" si="2038"/>
        <v>0</v>
      </c>
    </row>
    <row r="102" spans="1:314" x14ac:dyDescent="0.25">
      <c r="A102" s="5">
        <v>5103</v>
      </c>
      <c r="B102" s="9" t="s">
        <v>59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500000</v>
      </c>
      <c r="AK102" s="13">
        <v>1000000</v>
      </c>
      <c r="AL102" s="13">
        <v>0</v>
      </c>
      <c r="AM102" s="13">
        <v>469700</v>
      </c>
      <c r="AN102" s="13"/>
      <c r="AO102" s="13"/>
      <c r="AP102" s="13">
        <v>0</v>
      </c>
      <c r="AQ102" s="13">
        <v>0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3">
        <v>71.98</v>
      </c>
      <c r="AX102" s="13">
        <v>71.98</v>
      </c>
      <c r="AY102" s="13">
        <v>78</v>
      </c>
      <c r="AZ102" s="13">
        <v>78</v>
      </c>
      <c r="BA102" s="13">
        <v>71.900000000000006</v>
      </c>
      <c r="BB102" s="13">
        <v>78</v>
      </c>
      <c r="BC102" s="13">
        <v>78</v>
      </c>
      <c r="BD102" s="13">
        <v>73.2</v>
      </c>
      <c r="BE102" s="13">
        <v>81.97</v>
      </c>
      <c r="BF102" s="13">
        <v>300</v>
      </c>
      <c r="BG102" s="13">
        <v>300</v>
      </c>
      <c r="BH102" s="13">
        <v>82</v>
      </c>
      <c r="BI102" s="13">
        <v>82</v>
      </c>
      <c r="BJ102" s="13">
        <v>0</v>
      </c>
      <c r="BK102" s="13">
        <v>82</v>
      </c>
      <c r="BL102" s="13">
        <v>6500</v>
      </c>
      <c r="BM102" s="13">
        <v>6153.3</v>
      </c>
      <c r="BN102" s="13">
        <v>2000</v>
      </c>
      <c r="BO102" s="13">
        <v>2000</v>
      </c>
      <c r="BP102" s="13">
        <v>0</v>
      </c>
      <c r="BQ102" s="13">
        <v>0</v>
      </c>
      <c r="BR102" s="13">
        <v>0</v>
      </c>
      <c r="BS102" s="13"/>
      <c r="BT102" s="13">
        <v>0</v>
      </c>
      <c r="BU102" s="13">
        <v>4074.8</v>
      </c>
      <c r="BV102" s="13">
        <v>4074.8</v>
      </c>
      <c r="BW102" s="13">
        <v>9400</v>
      </c>
      <c r="BX102" s="13">
        <v>9400</v>
      </c>
      <c r="BY102" s="13">
        <v>0</v>
      </c>
      <c r="BZ102" s="13">
        <v>5200</v>
      </c>
      <c r="CA102" s="13"/>
      <c r="CB102" s="13"/>
      <c r="CC102" s="13">
        <v>0</v>
      </c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1639.34</v>
      </c>
      <c r="CJ102" s="13">
        <v>0</v>
      </c>
      <c r="CK102" s="13">
        <v>0</v>
      </c>
      <c r="CL102" s="13">
        <v>390</v>
      </c>
      <c r="CM102" s="13">
        <v>390</v>
      </c>
      <c r="CN102" s="13">
        <v>0</v>
      </c>
      <c r="CO102" s="13">
        <v>0</v>
      </c>
      <c r="CP102" s="13">
        <v>234</v>
      </c>
      <c r="CQ102" s="13">
        <v>0</v>
      </c>
      <c r="CR102" s="13">
        <v>245.9</v>
      </c>
      <c r="CS102" s="13">
        <v>0</v>
      </c>
      <c r="CT102" s="13">
        <v>0</v>
      </c>
      <c r="CU102" s="13">
        <v>300</v>
      </c>
      <c r="CV102" s="13">
        <v>300</v>
      </c>
      <c r="CW102" s="13">
        <v>0</v>
      </c>
      <c r="CX102" s="13">
        <v>300</v>
      </c>
      <c r="CY102" s="13">
        <v>300</v>
      </c>
      <c r="CZ102" s="13">
        <v>2200</v>
      </c>
      <c r="DA102" s="13">
        <v>1000</v>
      </c>
      <c r="DB102" s="13">
        <v>0</v>
      </c>
      <c r="DC102" s="13">
        <v>0</v>
      </c>
      <c r="DD102" s="13">
        <v>3000</v>
      </c>
      <c r="DE102" s="13">
        <v>3000</v>
      </c>
      <c r="DF102" s="13">
        <v>0</v>
      </c>
      <c r="DG102" s="13">
        <v>2800</v>
      </c>
      <c r="DH102" s="13">
        <v>2800</v>
      </c>
      <c r="DI102" s="13">
        <v>0</v>
      </c>
      <c r="DJ102" s="13">
        <v>1000</v>
      </c>
      <c r="DK102" s="13">
        <v>1000</v>
      </c>
      <c r="DL102" s="13">
        <v>0</v>
      </c>
      <c r="DM102" s="13">
        <v>800</v>
      </c>
      <c r="DN102" s="13"/>
      <c r="DO102" s="13"/>
      <c r="DP102" s="13">
        <v>0</v>
      </c>
      <c r="DQ102" s="13">
        <v>0</v>
      </c>
      <c r="DR102" s="13">
        <v>0</v>
      </c>
      <c r="DS102" s="13">
        <v>0</v>
      </c>
      <c r="DT102" s="13">
        <v>0</v>
      </c>
      <c r="DU102" s="13">
        <v>0</v>
      </c>
      <c r="DV102" s="13">
        <v>0</v>
      </c>
      <c r="DW102" s="13">
        <v>0</v>
      </c>
      <c r="DX102" s="13">
        <v>0</v>
      </c>
      <c r="DY102" s="13">
        <v>0</v>
      </c>
      <c r="DZ102" s="13">
        <v>0</v>
      </c>
      <c r="EA102" s="13">
        <v>0</v>
      </c>
      <c r="EB102" s="13">
        <v>0</v>
      </c>
      <c r="EC102" s="13">
        <v>0</v>
      </c>
      <c r="ED102" s="13">
        <v>0</v>
      </c>
      <c r="EE102" s="13">
        <v>0</v>
      </c>
      <c r="EF102" s="13">
        <v>0</v>
      </c>
      <c r="EG102" s="13">
        <v>0</v>
      </c>
      <c r="EH102" s="13">
        <v>0</v>
      </c>
      <c r="EI102" s="13">
        <v>0</v>
      </c>
      <c r="EJ102" s="13">
        <v>0</v>
      </c>
      <c r="EK102" s="13">
        <v>0</v>
      </c>
      <c r="EL102" s="13">
        <v>0</v>
      </c>
      <c r="EM102" s="13">
        <v>32800.25</v>
      </c>
      <c r="EN102" s="13">
        <v>5000</v>
      </c>
      <c r="EO102" s="13">
        <v>265000</v>
      </c>
      <c r="EP102" s="13">
        <v>20230</v>
      </c>
      <c r="EQ102" s="13">
        <v>255000</v>
      </c>
      <c r="ER102" s="13">
        <v>255000</v>
      </c>
      <c r="ES102" s="13">
        <v>58990</v>
      </c>
      <c r="ET102" s="13">
        <v>20000</v>
      </c>
      <c r="EU102" s="13">
        <v>20000</v>
      </c>
      <c r="EV102" s="13">
        <v>164539.48000000001</v>
      </c>
      <c r="EW102" s="13">
        <v>12800</v>
      </c>
      <c r="EX102" s="64">
        <v>12800</v>
      </c>
      <c r="EY102" s="62">
        <v>4325.76</v>
      </c>
      <c r="EZ102" s="13">
        <v>12000</v>
      </c>
      <c r="FA102" s="13"/>
      <c r="FB102" s="13"/>
      <c r="FC102" s="13">
        <v>0</v>
      </c>
      <c r="FD102" s="13">
        <v>366</v>
      </c>
      <c r="FE102" s="13">
        <v>366</v>
      </c>
      <c r="FF102" s="13">
        <v>0</v>
      </c>
      <c r="FG102" s="13">
        <v>0</v>
      </c>
      <c r="FH102" s="13">
        <v>0</v>
      </c>
      <c r="FI102" s="13">
        <v>0</v>
      </c>
      <c r="FJ102" s="13">
        <v>0</v>
      </c>
      <c r="FK102" s="13">
        <v>0</v>
      </c>
      <c r="FL102" s="13">
        <v>0</v>
      </c>
      <c r="FM102" s="13">
        <v>0</v>
      </c>
      <c r="FN102" s="13">
        <v>0</v>
      </c>
      <c r="FO102" s="13">
        <v>0</v>
      </c>
      <c r="FP102" s="13">
        <v>0</v>
      </c>
      <c r="FQ102" s="13">
        <v>0</v>
      </c>
      <c r="FR102" s="13">
        <v>0</v>
      </c>
      <c r="FS102" s="13">
        <v>0</v>
      </c>
      <c r="FT102" s="13">
        <v>0</v>
      </c>
      <c r="FU102" s="13">
        <v>0</v>
      </c>
      <c r="FV102" s="13">
        <v>0</v>
      </c>
      <c r="FW102" s="13">
        <v>0</v>
      </c>
      <c r="FX102" s="13">
        <v>0</v>
      </c>
      <c r="FY102" s="13">
        <v>0</v>
      </c>
      <c r="FZ102" s="13">
        <v>0</v>
      </c>
      <c r="GA102" s="13">
        <v>1300</v>
      </c>
      <c r="GB102" s="13">
        <v>1300</v>
      </c>
      <c r="GC102" s="13">
        <v>638.05999999999995</v>
      </c>
      <c r="GD102" s="13">
        <v>1300</v>
      </c>
      <c r="GE102" s="13">
        <v>1300</v>
      </c>
      <c r="GF102" s="13"/>
      <c r="GG102" s="13">
        <v>0</v>
      </c>
      <c r="GH102" s="13">
        <v>0</v>
      </c>
      <c r="GI102" s="13">
        <v>0</v>
      </c>
      <c r="GJ102" s="13">
        <v>1500</v>
      </c>
      <c r="GK102" s="13">
        <v>1500</v>
      </c>
      <c r="GL102" s="62">
        <v>0</v>
      </c>
      <c r="GM102" s="13">
        <v>0</v>
      </c>
      <c r="GN102" s="13"/>
      <c r="GO102" s="13"/>
      <c r="GP102" s="13">
        <v>80000</v>
      </c>
      <c r="GQ102" s="13">
        <v>80000</v>
      </c>
      <c r="GR102" s="13">
        <v>77594.720000000001</v>
      </c>
      <c r="GS102" s="13">
        <v>114000</v>
      </c>
      <c r="GT102" s="13">
        <v>84000</v>
      </c>
      <c r="GU102" s="13">
        <v>59783.32</v>
      </c>
      <c r="GV102" s="13">
        <v>94508.2</v>
      </c>
      <c r="GW102" s="13">
        <v>65734.52</v>
      </c>
      <c r="GX102" s="13">
        <v>29434.52</v>
      </c>
      <c r="GY102" s="13">
        <v>46332</v>
      </c>
      <c r="GZ102" s="13">
        <v>46332</v>
      </c>
      <c r="HA102" s="13">
        <v>6169.6</v>
      </c>
      <c r="HB102" s="13">
        <v>54444</v>
      </c>
      <c r="HC102" s="13">
        <v>44444</v>
      </c>
      <c r="HD102" s="13">
        <v>24764.14</v>
      </c>
      <c r="HE102" s="13">
        <v>57213.11</v>
      </c>
      <c r="HF102" s="13">
        <v>103465</v>
      </c>
      <c r="HG102" s="13">
        <v>58344.59</v>
      </c>
      <c r="HH102" s="13">
        <v>63885</v>
      </c>
      <c r="HI102" s="13">
        <v>82500</v>
      </c>
      <c r="HJ102" s="13">
        <v>27631.4</v>
      </c>
      <c r="HK102" s="13">
        <v>137250</v>
      </c>
      <c r="HL102" s="13">
        <v>237250</v>
      </c>
      <c r="HM102" s="13">
        <v>88418.68</v>
      </c>
      <c r="HN102" s="13">
        <v>604000</v>
      </c>
      <c r="HO102" s="13">
        <v>100000</v>
      </c>
      <c r="HP102" s="13">
        <v>75911.100000000006</v>
      </c>
      <c r="HQ102" s="13">
        <v>270700</v>
      </c>
      <c r="HR102" s="13">
        <v>270700</v>
      </c>
      <c r="HS102" s="13">
        <v>110590.78</v>
      </c>
      <c r="HT102" s="13">
        <v>374200</v>
      </c>
      <c r="HU102" s="13">
        <v>374200</v>
      </c>
      <c r="HV102" s="13">
        <v>54165.04</v>
      </c>
      <c r="HW102" s="13">
        <v>378000</v>
      </c>
      <c r="HX102" s="13">
        <v>300000</v>
      </c>
      <c r="HY102" s="62">
        <v>196611.77</v>
      </c>
      <c r="HZ102" s="66">
        <v>242000</v>
      </c>
      <c r="IA102" s="13"/>
      <c r="IB102" s="13"/>
      <c r="IC102" s="13">
        <v>0</v>
      </c>
      <c r="ID102" s="13">
        <v>0</v>
      </c>
      <c r="IE102" s="13">
        <v>0</v>
      </c>
      <c r="IF102" s="13">
        <v>66000</v>
      </c>
      <c r="IG102" s="13">
        <v>6000</v>
      </c>
      <c r="IH102" s="13">
        <v>7447.66</v>
      </c>
      <c r="II102" s="13">
        <v>21152.46</v>
      </c>
      <c r="IJ102" s="13">
        <v>14461.59</v>
      </c>
      <c r="IK102" s="13">
        <v>6513.65</v>
      </c>
      <c r="IL102" s="13">
        <v>13200</v>
      </c>
      <c r="IM102" s="13">
        <v>13200</v>
      </c>
      <c r="IN102" s="13">
        <v>0</v>
      </c>
      <c r="IO102" s="13">
        <v>15444</v>
      </c>
      <c r="IP102" s="13">
        <v>13244</v>
      </c>
      <c r="IQ102" s="13">
        <v>4351.32</v>
      </c>
      <c r="IR102" s="13">
        <v>12659.02</v>
      </c>
      <c r="IS102" s="13">
        <v>23705</v>
      </c>
      <c r="IT102" s="13">
        <v>4353.8</v>
      </c>
      <c r="IU102" s="13">
        <v>5933</v>
      </c>
      <c r="IV102" s="13">
        <v>5933</v>
      </c>
      <c r="IW102" s="13">
        <v>6132.34</v>
      </c>
      <c r="IX102" s="13">
        <v>22100</v>
      </c>
      <c r="IY102" s="13">
        <v>44100</v>
      </c>
      <c r="IZ102" s="13">
        <v>19144.41</v>
      </c>
      <c r="JA102" s="13">
        <v>0</v>
      </c>
      <c r="JB102" s="13">
        <v>0</v>
      </c>
      <c r="JC102" s="13">
        <v>0</v>
      </c>
      <c r="JD102" s="13">
        <v>0</v>
      </c>
      <c r="JE102" s="13">
        <v>0</v>
      </c>
      <c r="JF102" s="13">
        <v>0</v>
      </c>
      <c r="JG102" s="13">
        <v>0</v>
      </c>
      <c r="JH102" s="13">
        <v>0</v>
      </c>
      <c r="JI102" s="13">
        <v>0</v>
      </c>
      <c r="JJ102" s="13">
        <v>0</v>
      </c>
      <c r="JK102" s="13">
        <v>0</v>
      </c>
      <c r="JL102" s="13">
        <v>0</v>
      </c>
      <c r="JM102" s="13">
        <v>0</v>
      </c>
      <c r="JN102" s="13"/>
      <c r="JO102" s="13"/>
      <c r="JP102" s="13">
        <f t="shared" si="2000"/>
        <v>80000</v>
      </c>
      <c r="JQ102" s="13">
        <f t="shared" si="2001"/>
        <v>80366</v>
      </c>
      <c r="JR102" s="13">
        <f t="shared" si="2002"/>
        <v>77960.72</v>
      </c>
      <c r="JS102" s="13">
        <f t="shared" si="2003"/>
        <v>180000</v>
      </c>
      <c r="JT102" s="13">
        <f t="shared" si="2004"/>
        <v>90000</v>
      </c>
      <c r="JU102" s="13">
        <f t="shared" si="2005"/>
        <v>67230.98</v>
      </c>
      <c r="JV102" s="13">
        <f t="shared" si="2006"/>
        <v>117300</v>
      </c>
      <c r="JW102" s="13">
        <f t="shared" si="2007"/>
        <v>80268.09</v>
      </c>
      <c r="JX102" s="13">
        <f t="shared" si="2008"/>
        <v>36020.15</v>
      </c>
      <c r="JY102" s="13">
        <f t="shared" si="2009"/>
        <v>60000</v>
      </c>
      <c r="JZ102" s="13">
        <f t="shared" si="2010"/>
        <v>60000</v>
      </c>
      <c r="KA102" s="13">
        <f t="shared" si="2011"/>
        <v>6241.5</v>
      </c>
      <c r="KB102" s="13">
        <f t="shared" si="2012"/>
        <v>69966</v>
      </c>
      <c r="KC102" s="13">
        <f t="shared" si="2013"/>
        <v>58000</v>
      </c>
      <c r="KD102" s="13">
        <f t="shared" si="2014"/>
        <v>29188.66</v>
      </c>
      <c r="KE102" s="13">
        <f t="shared" si="2015"/>
        <v>70200</v>
      </c>
      <c r="KF102" s="13">
        <f t="shared" si="2016"/>
        <v>127470</v>
      </c>
      <c r="KG102" s="13">
        <f t="shared" si="2017"/>
        <v>62998.39</v>
      </c>
      <c r="KH102" s="13">
        <f t="shared" si="2018"/>
        <v>70200</v>
      </c>
      <c r="KI102" s="13">
        <f t="shared" si="2019"/>
        <v>88815</v>
      </c>
      <c r="KJ102" s="13">
        <f t="shared" si="2020"/>
        <v>33763.740000000005</v>
      </c>
      <c r="KK102" s="13">
        <f t="shared" si="2021"/>
        <v>159732</v>
      </c>
      <c r="KL102" s="13">
        <f t="shared" si="2022"/>
        <v>288150</v>
      </c>
      <c r="KM102" s="13">
        <f t="shared" si="2023"/>
        <v>148716.63999999998</v>
      </c>
      <c r="KN102" s="13">
        <f t="shared" si="2024"/>
        <v>613300</v>
      </c>
      <c r="KO102" s="13">
        <f t="shared" si="2025"/>
        <v>368300</v>
      </c>
      <c r="KP102" s="13">
        <f t="shared" si="2026"/>
        <v>96779.16</v>
      </c>
      <c r="KQ102" s="13">
        <f t="shared" si="2027"/>
        <v>530000</v>
      </c>
      <c r="KR102" s="13">
        <f t="shared" si="2028"/>
        <v>530000</v>
      </c>
      <c r="KS102" s="13">
        <f t="shared" si="2029"/>
        <v>169580.78</v>
      </c>
      <c r="KT102" s="13">
        <f t="shared" si="2030"/>
        <v>397000</v>
      </c>
      <c r="KU102" s="13">
        <f t="shared" si="2031"/>
        <v>401074.8</v>
      </c>
      <c r="KV102" s="13">
        <f t="shared" si="2032"/>
        <v>222779.32</v>
      </c>
      <c r="KW102" s="13">
        <f t="shared" si="2033"/>
        <v>902700</v>
      </c>
      <c r="KX102" s="13">
        <f t="shared" si="2034"/>
        <v>1324700</v>
      </c>
      <c r="KY102" s="13">
        <f t="shared" si="2035"/>
        <v>200937.53</v>
      </c>
      <c r="KZ102" s="13">
        <f t="shared" si="2036"/>
        <v>729700</v>
      </c>
      <c r="LA102" s="13">
        <f t="shared" si="2037"/>
        <v>0</v>
      </c>
      <c r="LB102" s="13">
        <f t="shared" si="2038"/>
        <v>0</v>
      </c>
    </row>
    <row r="103" spans="1:314" x14ac:dyDescent="0.25">
      <c r="A103" s="5">
        <v>5104</v>
      </c>
      <c r="B103" s="9" t="s">
        <v>250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13000</v>
      </c>
      <c r="AE103" s="13">
        <v>0</v>
      </c>
      <c r="AF103" s="13">
        <v>0</v>
      </c>
      <c r="AG103" s="13">
        <v>32000</v>
      </c>
      <c r="AH103" s="13">
        <v>32000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/>
      <c r="AO103" s="13"/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3">
        <v>0</v>
      </c>
      <c r="BF103" s="13">
        <v>0</v>
      </c>
      <c r="BG103" s="13">
        <v>0</v>
      </c>
      <c r="BH103" s="13">
        <v>0</v>
      </c>
      <c r="BI103" s="13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3">
        <v>0</v>
      </c>
      <c r="BP103" s="13">
        <v>0</v>
      </c>
      <c r="BQ103" s="13">
        <v>0</v>
      </c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3">
        <v>0</v>
      </c>
      <c r="BZ103" s="13">
        <v>0</v>
      </c>
      <c r="CA103" s="13"/>
      <c r="CB103" s="13"/>
      <c r="CC103" s="13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3">
        <v>0</v>
      </c>
      <c r="CJ103" s="13">
        <v>0</v>
      </c>
      <c r="CK103" s="13">
        <v>0</v>
      </c>
      <c r="CL103" s="13">
        <v>0</v>
      </c>
      <c r="CM103" s="13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3">
        <v>0</v>
      </c>
      <c r="CT103" s="13">
        <v>0</v>
      </c>
      <c r="CU103" s="13">
        <v>0</v>
      </c>
      <c r="CV103" s="13">
        <v>0</v>
      </c>
      <c r="CW103" s="13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3">
        <v>0</v>
      </c>
      <c r="DD103" s="13">
        <v>0</v>
      </c>
      <c r="DE103" s="13">
        <v>0</v>
      </c>
      <c r="DF103" s="13">
        <v>0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/>
      <c r="DO103" s="13"/>
      <c r="DP103" s="13">
        <v>0</v>
      </c>
      <c r="DQ103" s="13">
        <v>0</v>
      </c>
      <c r="DR103" s="13">
        <v>0</v>
      </c>
      <c r="DS103" s="13">
        <v>0</v>
      </c>
      <c r="DT103" s="13">
        <v>0</v>
      </c>
      <c r="DU103" s="13">
        <v>0</v>
      </c>
      <c r="DV103" s="13">
        <v>0</v>
      </c>
      <c r="DW103" s="13">
        <v>0</v>
      </c>
      <c r="DX103" s="13">
        <v>0</v>
      </c>
      <c r="DY103" s="13">
        <v>0</v>
      </c>
      <c r="DZ103" s="13">
        <v>0</v>
      </c>
      <c r="EA103" s="13">
        <v>0</v>
      </c>
      <c r="EB103" s="13">
        <v>0</v>
      </c>
      <c r="EC103" s="13">
        <v>0</v>
      </c>
      <c r="ED103" s="13">
        <v>0</v>
      </c>
      <c r="EE103" s="13">
        <v>0</v>
      </c>
      <c r="EF103" s="13">
        <v>0</v>
      </c>
      <c r="EG103" s="13">
        <v>0</v>
      </c>
      <c r="EH103" s="13">
        <v>0</v>
      </c>
      <c r="EI103" s="13">
        <v>0</v>
      </c>
      <c r="EJ103" s="13">
        <v>0</v>
      </c>
      <c r="EK103" s="13">
        <v>0</v>
      </c>
      <c r="EL103" s="13">
        <v>0</v>
      </c>
      <c r="EM103" s="13">
        <v>0</v>
      </c>
      <c r="EN103" s="13">
        <v>0</v>
      </c>
      <c r="EO103" s="13">
        <v>14000</v>
      </c>
      <c r="EP103" s="13">
        <v>14000</v>
      </c>
      <c r="EQ103" s="13">
        <v>5000</v>
      </c>
      <c r="ER103" s="13">
        <v>5000</v>
      </c>
      <c r="ES103" s="13"/>
      <c r="ET103" s="13">
        <v>25000</v>
      </c>
      <c r="EU103" s="13">
        <v>25000</v>
      </c>
      <c r="EV103" s="13">
        <v>39400</v>
      </c>
      <c r="EW103" s="13">
        <v>4200</v>
      </c>
      <c r="EX103" s="64">
        <v>4200</v>
      </c>
      <c r="EY103" s="62">
        <v>0</v>
      </c>
      <c r="EZ103" s="13">
        <v>1000</v>
      </c>
      <c r="FA103" s="13"/>
      <c r="FB103" s="13"/>
      <c r="FC103" s="13">
        <v>0</v>
      </c>
      <c r="FD103" s="13">
        <v>0</v>
      </c>
      <c r="FE103" s="13">
        <v>0</v>
      </c>
      <c r="FF103" s="13">
        <v>0</v>
      </c>
      <c r="FG103" s="13">
        <v>0</v>
      </c>
      <c r="FH103" s="13">
        <v>0</v>
      </c>
      <c r="FI103" s="13">
        <v>0</v>
      </c>
      <c r="FJ103" s="13">
        <v>0</v>
      </c>
      <c r="FK103" s="13">
        <v>0</v>
      </c>
      <c r="FL103" s="13">
        <v>0</v>
      </c>
      <c r="FM103" s="13">
        <v>0</v>
      </c>
      <c r="FN103" s="13">
        <v>0</v>
      </c>
      <c r="FO103" s="13">
        <v>0</v>
      </c>
      <c r="FP103" s="13">
        <v>0</v>
      </c>
      <c r="FQ103" s="13">
        <v>0</v>
      </c>
      <c r="FR103" s="13">
        <v>0</v>
      </c>
      <c r="FS103" s="13">
        <v>0</v>
      </c>
      <c r="FT103" s="13">
        <v>0</v>
      </c>
      <c r="FU103" s="13">
        <v>0</v>
      </c>
      <c r="FV103" s="13">
        <v>0</v>
      </c>
      <c r="FW103" s="13">
        <v>0</v>
      </c>
      <c r="FX103" s="13">
        <v>0</v>
      </c>
      <c r="FY103" s="13">
        <v>0</v>
      </c>
      <c r="FZ103" s="13">
        <v>0</v>
      </c>
      <c r="GA103" s="13">
        <v>0</v>
      </c>
      <c r="GB103" s="13">
        <v>0</v>
      </c>
      <c r="GC103" s="13">
        <v>0</v>
      </c>
      <c r="GD103" s="13">
        <v>0</v>
      </c>
      <c r="GE103" s="13">
        <v>0</v>
      </c>
      <c r="GF103" s="13">
        <v>24373.5</v>
      </c>
      <c r="GG103" s="13">
        <v>0</v>
      </c>
      <c r="GH103" s="13">
        <v>0</v>
      </c>
      <c r="GI103" s="13">
        <v>0</v>
      </c>
      <c r="GJ103" s="13">
        <v>0</v>
      </c>
      <c r="GK103" s="13">
        <v>0</v>
      </c>
      <c r="GL103" s="62">
        <v>0</v>
      </c>
      <c r="GM103" s="13">
        <v>0</v>
      </c>
      <c r="GN103" s="13"/>
      <c r="GO103" s="13"/>
      <c r="GP103" s="13">
        <v>15000</v>
      </c>
      <c r="GQ103" s="13">
        <v>15000</v>
      </c>
      <c r="GR103" s="13">
        <v>0</v>
      </c>
      <c r="GS103" s="13">
        <v>15000</v>
      </c>
      <c r="GT103" s="13">
        <v>18000</v>
      </c>
      <c r="GU103" s="13">
        <v>12560.4</v>
      </c>
      <c r="GV103" s="13">
        <v>2213.11</v>
      </c>
      <c r="GW103" s="13">
        <v>3162</v>
      </c>
      <c r="GX103" s="13">
        <v>3162</v>
      </c>
      <c r="GY103" s="13">
        <v>2106</v>
      </c>
      <c r="GZ103" s="13">
        <v>2106</v>
      </c>
      <c r="HA103" s="13">
        <v>1745.08</v>
      </c>
      <c r="HB103" s="13">
        <v>7800</v>
      </c>
      <c r="HC103" s="13">
        <v>20000</v>
      </c>
      <c r="HD103" s="13">
        <v>17092.5</v>
      </c>
      <c r="HE103" s="13">
        <v>10409.84</v>
      </c>
      <c r="HF103" s="13">
        <v>10409.84</v>
      </c>
      <c r="HG103" s="13">
        <v>4270</v>
      </c>
      <c r="HH103" s="13">
        <v>10410</v>
      </c>
      <c r="HI103" s="13">
        <v>10410</v>
      </c>
      <c r="HJ103" s="13">
        <v>9694.9</v>
      </c>
      <c r="HK103" s="13">
        <v>11300</v>
      </c>
      <c r="HL103" s="13">
        <v>6300</v>
      </c>
      <c r="HM103" s="13">
        <v>6837</v>
      </c>
      <c r="HN103" s="13">
        <v>12700</v>
      </c>
      <c r="HO103" s="13">
        <v>700</v>
      </c>
      <c r="HP103" s="13">
        <v>219.48</v>
      </c>
      <c r="HQ103" s="13">
        <v>11000</v>
      </c>
      <c r="HR103" s="13">
        <v>11000</v>
      </c>
      <c r="HS103" s="13"/>
      <c r="HT103" s="13">
        <v>11000</v>
      </c>
      <c r="HU103" s="13">
        <v>11000</v>
      </c>
      <c r="HV103" s="13">
        <v>9201.7000000000007</v>
      </c>
      <c r="HW103" s="13">
        <v>125791</v>
      </c>
      <c r="HX103" s="13">
        <v>125791</v>
      </c>
      <c r="HY103" s="62">
        <v>14052.38</v>
      </c>
      <c r="HZ103" s="66">
        <v>104000</v>
      </c>
      <c r="IA103" s="13"/>
      <c r="IB103" s="13"/>
      <c r="IC103" s="13">
        <v>0</v>
      </c>
      <c r="ID103" s="13">
        <v>0</v>
      </c>
      <c r="IE103" s="13">
        <v>0</v>
      </c>
      <c r="IF103" s="13">
        <v>0</v>
      </c>
      <c r="IG103" s="13">
        <v>0</v>
      </c>
      <c r="IH103" s="13">
        <v>0</v>
      </c>
      <c r="II103" s="13">
        <v>486.89</v>
      </c>
      <c r="IJ103" s="13">
        <v>695.64</v>
      </c>
      <c r="IK103" s="13">
        <v>695.64</v>
      </c>
      <c r="IL103" s="13">
        <v>595</v>
      </c>
      <c r="IM103" s="13">
        <v>595</v>
      </c>
      <c r="IN103" s="13">
        <v>383.92</v>
      </c>
      <c r="IO103" s="13">
        <v>2200</v>
      </c>
      <c r="IP103" s="13">
        <v>4400</v>
      </c>
      <c r="IQ103" s="13">
        <v>3760.35</v>
      </c>
      <c r="IR103" s="13">
        <v>2290.16</v>
      </c>
      <c r="IS103" s="13">
        <v>2290.16</v>
      </c>
      <c r="IT103" s="13">
        <v>939.4</v>
      </c>
      <c r="IU103" s="13">
        <v>2290</v>
      </c>
      <c r="IV103" s="13">
        <v>2290</v>
      </c>
      <c r="IW103" s="13">
        <v>1315.6</v>
      </c>
      <c r="IX103" s="13">
        <v>2470</v>
      </c>
      <c r="IY103" s="13">
        <v>1150</v>
      </c>
      <c r="IZ103" s="13">
        <v>1485</v>
      </c>
      <c r="JA103" s="13">
        <v>0</v>
      </c>
      <c r="JB103" s="13">
        <v>0</v>
      </c>
      <c r="JC103" s="13">
        <v>0</v>
      </c>
      <c r="JD103" s="13">
        <v>0</v>
      </c>
      <c r="JE103" s="13">
        <v>0</v>
      </c>
      <c r="JF103" s="13">
        <v>0</v>
      </c>
      <c r="JG103" s="13">
        <v>0</v>
      </c>
      <c r="JH103" s="13">
        <v>0</v>
      </c>
      <c r="JI103" s="13">
        <v>0</v>
      </c>
      <c r="JJ103" s="13">
        <v>0</v>
      </c>
      <c r="JK103" s="13">
        <v>0</v>
      </c>
      <c r="JL103" s="13">
        <v>0</v>
      </c>
      <c r="JM103" s="13">
        <v>0</v>
      </c>
      <c r="JN103" s="13"/>
      <c r="JO103" s="13"/>
      <c r="JP103" s="13">
        <f t="shared" si="2000"/>
        <v>15000</v>
      </c>
      <c r="JQ103" s="13">
        <f t="shared" si="2001"/>
        <v>15000</v>
      </c>
      <c r="JR103" s="13">
        <f t="shared" si="2002"/>
        <v>0</v>
      </c>
      <c r="JS103" s="13">
        <f t="shared" si="2003"/>
        <v>15000</v>
      </c>
      <c r="JT103" s="13">
        <f t="shared" si="2004"/>
        <v>18000</v>
      </c>
      <c r="JU103" s="13">
        <f t="shared" si="2005"/>
        <v>12560.4</v>
      </c>
      <c r="JV103" s="13">
        <f t="shared" si="2006"/>
        <v>2700</v>
      </c>
      <c r="JW103" s="13">
        <f t="shared" si="2007"/>
        <v>3857.64</v>
      </c>
      <c r="JX103" s="13">
        <f t="shared" si="2008"/>
        <v>3857.64</v>
      </c>
      <c r="JY103" s="13">
        <f t="shared" si="2009"/>
        <v>2701</v>
      </c>
      <c r="JZ103" s="13">
        <f t="shared" si="2010"/>
        <v>2701</v>
      </c>
      <c r="KA103" s="13">
        <f t="shared" si="2011"/>
        <v>2129</v>
      </c>
      <c r="KB103" s="13">
        <f t="shared" si="2012"/>
        <v>10000</v>
      </c>
      <c r="KC103" s="13">
        <f t="shared" si="2013"/>
        <v>24400</v>
      </c>
      <c r="KD103" s="13">
        <f t="shared" si="2014"/>
        <v>20852.849999999999</v>
      </c>
      <c r="KE103" s="13">
        <f t="shared" si="2015"/>
        <v>12700</v>
      </c>
      <c r="KF103" s="13">
        <f t="shared" si="2016"/>
        <v>12700</v>
      </c>
      <c r="KG103" s="13">
        <f t="shared" si="2017"/>
        <v>5209.3999999999996</v>
      </c>
      <c r="KH103" s="13">
        <f t="shared" si="2018"/>
        <v>12700</v>
      </c>
      <c r="KI103" s="13">
        <f t="shared" si="2019"/>
        <v>12700</v>
      </c>
      <c r="KJ103" s="13">
        <f t="shared" si="2020"/>
        <v>11010.5</v>
      </c>
      <c r="KK103" s="13">
        <f t="shared" si="2021"/>
        <v>13770</v>
      </c>
      <c r="KL103" s="13">
        <f t="shared" si="2022"/>
        <v>7450</v>
      </c>
      <c r="KM103" s="13">
        <f t="shared" si="2023"/>
        <v>8322</v>
      </c>
      <c r="KN103" s="13">
        <f t="shared" si="2024"/>
        <v>12700</v>
      </c>
      <c r="KO103" s="13">
        <f t="shared" si="2025"/>
        <v>14700</v>
      </c>
      <c r="KP103" s="13">
        <f t="shared" si="2026"/>
        <v>14219.48</v>
      </c>
      <c r="KQ103" s="13">
        <f t="shared" si="2027"/>
        <v>29000</v>
      </c>
      <c r="KR103" s="13">
        <f t="shared" si="2028"/>
        <v>16000</v>
      </c>
      <c r="KS103" s="13">
        <f t="shared" si="2029"/>
        <v>24373.5</v>
      </c>
      <c r="KT103" s="13">
        <f t="shared" si="2030"/>
        <v>68000</v>
      </c>
      <c r="KU103" s="13">
        <f t="shared" si="2031"/>
        <v>68000</v>
      </c>
      <c r="KV103" s="13">
        <f t="shared" si="2032"/>
        <v>48601.7</v>
      </c>
      <c r="KW103" s="13">
        <f t="shared" si="2033"/>
        <v>129991</v>
      </c>
      <c r="KX103" s="13">
        <f t="shared" si="2034"/>
        <v>129991</v>
      </c>
      <c r="KY103" s="13">
        <f t="shared" si="2035"/>
        <v>14052.38</v>
      </c>
      <c r="KZ103" s="13">
        <f t="shared" si="2036"/>
        <v>105000</v>
      </c>
      <c r="LA103" s="13">
        <f t="shared" si="2037"/>
        <v>0</v>
      </c>
      <c r="LB103" s="13">
        <f t="shared" si="2038"/>
        <v>0</v>
      </c>
    </row>
    <row r="104" spans="1:314" x14ac:dyDescent="0.25">
      <c r="A104" s="5">
        <v>5105</v>
      </c>
      <c r="B104" s="9" t="s">
        <v>448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/>
      <c r="AO104" s="13"/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  <c r="AX104" s="13">
        <v>0</v>
      </c>
      <c r="AY104" s="13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3">
        <v>0</v>
      </c>
      <c r="BF104" s="13">
        <v>0</v>
      </c>
      <c r="BG104" s="13">
        <v>0</v>
      </c>
      <c r="BH104" s="13">
        <v>0</v>
      </c>
      <c r="BI104" s="13">
        <v>0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3">
        <v>0</v>
      </c>
      <c r="BP104" s="13">
        <v>0</v>
      </c>
      <c r="BQ104" s="13">
        <v>0</v>
      </c>
      <c r="BR104" s="13">
        <v>0</v>
      </c>
      <c r="BS104" s="13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3">
        <v>0</v>
      </c>
      <c r="BZ104" s="13">
        <v>0</v>
      </c>
      <c r="CA104" s="13"/>
      <c r="CB104" s="13"/>
      <c r="CC104" s="13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3">
        <v>0</v>
      </c>
      <c r="CJ104" s="13">
        <v>0</v>
      </c>
      <c r="CK104" s="13">
        <v>0</v>
      </c>
      <c r="CL104" s="13">
        <v>0</v>
      </c>
      <c r="CM104" s="13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3">
        <v>0</v>
      </c>
      <c r="CT104" s="13">
        <v>0</v>
      </c>
      <c r="CU104" s="13">
        <v>0</v>
      </c>
      <c r="CV104" s="13">
        <v>0</v>
      </c>
      <c r="CW104" s="13">
        <v>0</v>
      </c>
      <c r="CX104" s="13">
        <v>0</v>
      </c>
      <c r="CY104" s="13">
        <v>0</v>
      </c>
      <c r="CZ104" s="13">
        <v>906.75</v>
      </c>
      <c r="DA104" s="13">
        <v>0</v>
      </c>
      <c r="DB104" s="13">
        <v>0</v>
      </c>
      <c r="DC104" s="13">
        <v>0</v>
      </c>
      <c r="DD104" s="13">
        <v>0</v>
      </c>
      <c r="DE104" s="13">
        <v>0</v>
      </c>
      <c r="DF104" s="13">
        <v>0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/>
      <c r="DO104" s="13"/>
      <c r="DP104" s="13">
        <v>0</v>
      </c>
      <c r="DQ104" s="13">
        <v>0</v>
      </c>
      <c r="DR104" s="13">
        <v>0</v>
      </c>
      <c r="DS104" s="13">
        <v>0</v>
      </c>
      <c r="DT104" s="13">
        <v>0</v>
      </c>
      <c r="DU104" s="13">
        <v>0</v>
      </c>
      <c r="DV104" s="13">
        <v>0</v>
      </c>
      <c r="DW104" s="13">
        <v>0</v>
      </c>
      <c r="DX104" s="13">
        <v>0</v>
      </c>
      <c r="DY104" s="13">
        <v>0</v>
      </c>
      <c r="DZ104" s="13">
        <v>0</v>
      </c>
      <c r="EA104" s="13">
        <v>0</v>
      </c>
      <c r="EB104" s="13">
        <v>0</v>
      </c>
      <c r="EC104" s="13">
        <v>0</v>
      </c>
      <c r="ED104" s="13">
        <v>0</v>
      </c>
      <c r="EE104" s="13">
        <v>0</v>
      </c>
      <c r="EF104" s="13">
        <v>0</v>
      </c>
      <c r="EG104" s="13">
        <v>0</v>
      </c>
      <c r="EH104" s="13">
        <v>0</v>
      </c>
      <c r="EI104" s="13">
        <v>0</v>
      </c>
      <c r="EJ104" s="13">
        <v>0</v>
      </c>
      <c r="EK104" s="13">
        <v>0</v>
      </c>
      <c r="EL104" s="13">
        <v>0</v>
      </c>
      <c r="EM104" s="13">
        <v>0</v>
      </c>
      <c r="EN104" s="13">
        <v>0</v>
      </c>
      <c r="EO104" s="13">
        <v>0</v>
      </c>
      <c r="EP104" s="13">
        <v>0</v>
      </c>
      <c r="EQ104" s="13">
        <v>0</v>
      </c>
      <c r="ER104" s="13">
        <v>0</v>
      </c>
      <c r="ES104" s="13">
        <v>0</v>
      </c>
      <c r="ET104" s="13">
        <v>0</v>
      </c>
      <c r="EU104" s="13">
        <v>0</v>
      </c>
      <c r="EV104" s="13">
        <v>0</v>
      </c>
      <c r="EW104" s="13">
        <v>0</v>
      </c>
      <c r="EX104" s="64">
        <v>0</v>
      </c>
      <c r="EY104" s="62">
        <v>0</v>
      </c>
      <c r="EZ104" s="13">
        <v>0</v>
      </c>
      <c r="FA104" s="13"/>
      <c r="FB104" s="13"/>
      <c r="FC104" s="13">
        <v>0</v>
      </c>
      <c r="FD104" s="13">
        <v>0</v>
      </c>
      <c r="FE104" s="13">
        <v>0</v>
      </c>
      <c r="FF104" s="13">
        <v>0</v>
      </c>
      <c r="FG104" s="13">
        <v>0</v>
      </c>
      <c r="FH104" s="13">
        <v>0</v>
      </c>
      <c r="FI104" s="13">
        <v>0</v>
      </c>
      <c r="FJ104" s="13">
        <v>0</v>
      </c>
      <c r="FK104" s="13">
        <v>0</v>
      </c>
      <c r="FL104" s="13">
        <v>0</v>
      </c>
      <c r="FM104" s="13">
        <v>0</v>
      </c>
      <c r="FN104" s="13">
        <v>0</v>
      </c>
      <c r="FO104" s="13">
        <v>0</v>
      </c>
      <c r="FP104" s="13">
        <v>0</v>
      </c>
      <c r="FQ104" s="13">
        <v>0</v>
      </c>
      <c r="FR104" s="13">
        <v>0</v>
      </c>
      <c r="FS104" s="13">
        <v>0</v>
      </c>
      <c r="FT104" s="13">
        <v>0</v>
      </c>
      <c r="FU104" s="13">
        <v>0</v>
      </c>
      <c r="FV104" s="13">
        <v>0</v>
      </c>
      <c r="FW104" s="13">
        <v>0</v>
      </c>
      <c r="FX104" s="13">
        <v>0</v>
      </c>
      <c r="FY104" s="13">
        <v>0</v>
      </c>
      <c r="FZ104" s="13">
        <v>0</v>
      </c>
      <c r="GA104" s="13">
        <v>0</v>
      </c>
      <c r="GB104" s="13">
        <v>0</v>
      </c>
      <c r="GC104" s="13">
        <v>0</v>
      </c>
      <c r="GD104" s="13">
        <v>0</v>
      </c>
      <c r="GE104" s="13">
        <v>0</v>
      </c>
      <c r="GF104" s="13">
        <v>0</v>
      </c>
      <c r="GG104" s="13">
        <v>0</v>
      </c>
      <c r="GH104" s="13">
        <v>0</v>
      </c>
      <c r="GI104" s="13">
        <v>0</v>
      </c>
      <c r="GJ104" s="13">
        <v>0</v>
      </c>
      <c r="GK104" s="13">
        <v>0</v>
      </c>
      <c r="GL104" s="62">
        <v>0</v>
      </c>
      <c r="GM104" s="13">
        <v>0</v>
      </c>
      <c r="GN104" s="13"/>
      <c r="GO104" s="13"/>
      <c r="GP104" s="13">
        <v>0</v>
      </c>
      <c r="GQ104" s="13">
        <v>0</v>
      </c>
      <c r="GR104" s="13">
        <v>0</v>
      </c>
      <c r="GS104" s="13">
        <v>0</v>
      </c>
      <c r="GT104" s="13">
        <v>0</v>
      </c>
      <c r="GU104" s="13">
        <v>0</v>
      </c>
      <c r="GV104" s="13">
        <v>0</v>
      </c>
      <c r="GW104" s="13">
        <v>0</v>
      </c>
      <c r="GX104" s="13">
        <v>0</v>
      </c>
      <c r="GY104" s="13">
        <v>0</v>
      </c>
      <c r="GZ104" s="13">
        <v>0</v>
      </c>
      <c r="HA104" s="13">
        <v>0</v>
      </c>
      <c r="HB104" s="13">
        <v>0</v>
      </c>
      <c r="HC104" s="13">
        <v>0</v>
      </c>
      <c r="HD104" s="13">
        <v>0</v>
      </c>
      <c r="HE104" s="13">
        <v>0</v>
      </c>
      <c r="HF104" s="13">
        <v>0</v>
      </c>
      <c r="HG104" s="13">
        <v>0</v>
      </c>
      <c r="HH104" s="13">
        <v>0</v>
      </c>
      <c r="HI104" s="13">
        <v>0</v>
      </c>
      <c r="HJ104" s="13">
        <v>0</v>
      </c>
      <c r="HK104" s="13">
        <v>0</v>
      </c>
      <c r="HL104" s="13">
        <v>0</v>
      </c>
      <c r="HM104" s="13">
        <v>0</v>
      </c>
      <c r="HN104" s="13">
        <v>0</v>
      </c>
      <c r="HO104" s="13">
        <v>0</v>
      </c>
      <c r="HP104" s="13">
        <v>0</v>
      </c>
      <c r="HQ104" s="13">
        <v>0</v>
      </c>
      <c r="HR104" s="13">
        <v>0</v>
      </c>
      <c r="HS104" s="13">
        <v>0</v>
      </c>
      <c r="HT104" s="13">
        <v>0</v>
      </c>
      <c r="HU104" s="13">
        <v>0</v>
      </c>
      <c r="HV104" s="13">
        <v>0</v>
      </c>
      <c r="HW104" s="13">
        <v>0</v>
      </c>
      <c r="HX104" s="13">
        <v>0</v>
      </c>
      <c r="HY104" s="62">
        <v>0</v>
      </c>
      <c r="HZ104" s="66">
        <v>0</v>
      </c>
      <c r="IA104" s="13"/>
      <c r="IB104" s="13"/>
      <c r="IC104" s="13">
        <v>0</v>
      </c>
      <c r="ID104" s="13">
        <v>0</v>
      </c>
      <c r="IE104" s="13">
        <v>0</v>
      </c>
      <c r="IF104" s="13">
        <v>0</v>
      </c>
      <c r="IG104" s="13">
        <v>0</v>
      </c>
      <c r="IH104" s="13">
        <v>0</v>
      </c>
      <c r="II104" s="13">
        <v>0</v>
      </c>
      <c r="IJ104" s="13">
        <v>0</v>
      </c>
      <c r="IK104" s="13">
        <v>0</v>
      </c>
      <c r="IL104" s="13">
        <v>0</v>
      </c>
      <c r="IM104" s="13">
        <v>0</v>
      </c>
      <c r="IN104" s="13">
        <v>0</v>
      </c>
      <c r="IO104" s="13">
        <v>0</v>
      </c>
      <c r="IP104" s="13">
        <v>0</v>
      </c>
      <c r="IQ104" s="13">
        <v>0</v>
      </c>
      <c r="IR104" s="13">
        <v>0</v>
      </c>
      <c r="IS104" s="13">
        <v>0</v>
      </c>
      <c r="IT104" s="13">
        <v>0</v>
      </c>
      <c r="IU104" s="13">
        <v>0</v>
      </c>
      <c r="IV104" s="13">
        <v>0</v>
      </c>
      <c r="IW104" s="13">
        <v>0</v>
      </c>
      <c r="IX104" s="13">
        <v>0</v>
      </c>
      <c r="IY104" s="13">
        <v>0</v>
      </c>
      <c r="IZ104" s="13">
        <v>0</v>
      </c>
      <c r="JA104" s="13">
        <v>0</v>
      </c>
      <c r="JB104" s="13">
        <v>0</v>
      </c>
      <c r="JC104" s="13">
        <v>0</v>
      </c>
      <c r="JD104" s="13">
        <v>0</v>
      </c>
      <c r="JE104" s="13">
        <v>0</v>
      </c>
      <c r="JF104" s="13">
        <v>0</v>
      </c>
      <c r="JG104" s="13">
        <v>0</v>
      </c>
      <c r="JH104" s="13">
        <v>0</v>
      </c>
      <c r="JI104" s="13">
        <v>0</v>
      </c>
      <c r="JJ104" s="13">
        <v>0</v>
      </c>
      <c r="JK104" s="13">
        <v>0</v>
      </c>
      <c r="JL104" s="13">
        <v>0</v>
      </c>
      <c r="JM104" s="13">
        <v>0</v>
      </c>
      <c r="JN104" s="13"/>
      <c r="JO104" s="13"/>
      <c r="JP104" s="13">
        <f t="shared" si="2000"/>
        <v>0</v>
      </c>
      <c r="JQ104" s="13">
        <f t="shared" si="2001"/>
        <v>0</v>
      </c>
      <c r="JR104" s="13">
        <f t="shared" si="2002"/>
        <v>0</v>
      </c>
      <c r="JS104" s="13">
        <f t="shared" si="2003"/>
        <v>0</v>
      </c>
      <c r="JT104" s="13">
        <f t="shared" si="2004"/>
        <v>0</v>
      </c>
      <c r="JU104" s="13">
        <f t="shared" si="2005"/>
        <v>0</v>
      </c>
      <c r="JV104" s="13">
        <f t="shared" si="2006"/>
        <v>0</v>
      </c>
      <c r="JW104" s="13">
        <f t="shared" si="2007"/>
        <v>0</v>
      </c>
      <c r="JX104" s="13">
        <f t="shared" si="2008"/>
        <v>0</v>
      </c>
      <c r="JY104" s="13">
        <f t="shared" si="2009"/>
        <v>0</v>
      </c>
      <c r="JZ104" s="13">
        <f t="shared" si="2010"/>
        <v>0</v>
      </c>
      <c r="KA104" s="13">
        <f t="shared" si="2011"/>
        <v>0</v>
      </c>
      <c r="KB104" s="13">
        <f t="shared" si="2012"/>
        <v>0</v>
      </c>
      <c r="KC104" s="13">
        <f t="shared" si="2013"/>
        <v>0</v>
      </c>
      <c r="KD104" s="13">
        <f t="shared" si="2014"/>
        <v>0</v>
      </c>
      <c r="KE104" s="13">
        <f t="shared" si="2015"/>
        <v>0</v>
      </c>
      <c r="KF104" s="13">
        <f t="shared" si="2016"/>
        <v>0</v>
      </c>
      <c r="KG104" s="13">
        <f t="shared" si="2017"/>
        <v>0</v>
      </c>
      <c r="KH104" s="13">
        <f t="shared" si="2018"/>
        <v>0</v>
      </c>
      <c r="KI104" s="13">
        <f t="shared" si="2019"/>
        <v>0</v>
      </c>
      <c r="KJ104" s="13">
        <f t="shared" si="2020"/>
        <v>0</v>
      </c>
      <c r="KK104" s="13">
        <f t="shared" si="2021"/>
        <v>0</v>
      </c>
      <c r="KL104" s="13">
        <f t="shared" si="2022"/>
        <v>0</v>
      </c>
      <c r="KM104" s="13">
        <f t="shared" si="2023"/>
        <v>906.75</v>
      </c>
      <c r="KN104" s="13">
        <f t="shared" si="2024"/>
        <v>0</v>
      </c>
      <c r="KO104" s="13">
        <f t="shared" si="2025"/>
        <v>0</v>
      </c>
      <c r="KP104" s="13">
        <f t="shared" si="2026"/>
        <v>0</v>
      </c>
      <c r="KQ104" s="13">
        <f t="shared" si="2027"/>
        <v>0</v>
      </c>
      <c r="KR104" s="13">
        <f t="shared" si="2028"/>
        <v>0</v>
      </c>
      <c r="KS104" s="13">
        <f t="shared" si="2029"/>
        <v>0</v>
      </c>
      <c r="KT104" s="13">
        <f t="shared" si="2030"/>
        <v>0</v>
      </c>
      <c r="KU104" s="13">
        <f t="shared" si="2031"/>
        <v>0</v>
      </c>
      <c r="KV104" s="13">
        <f t="shared" si="2032"/>
        <v>0</v>
      </c>
      <c r="KW104" s="13">
        <f t="shared" si="2033"/>
        <v>0</v>
      </c>
      <c r="KX104" s="13">
        <f t="shared" si="2034"/>
        <v>0</v>
      </c>
      <c r="KY104" s="13">
        <f t="shared" si="2035"/>
        <v>0</v>
      </c>
      <c r="KZ104" s="13">
        <f t="shared" si="2036"/>
        <v>0</v>
      </c>
      <c r="LA104" s="13">
        <f t="shared" si="2037"/>
        <v>0</v>
      </c>
      <c r="LB104" s="13">
        <f t="shared" si="2038"/>
        <v>0</v>
      </c>
    </row>
    <row r="105" spans="1:314" x14ac:dyDescent="0.25">
      <c r="A105" s="5">
        <v>5106</v>
      </c>
      <c r="B105" s="9" t="s">
        <v>60</v>
      </c>
      <c r="C105" s="13">
        <v>500</v>
      </c>
      <c r="D105" s="13">
        <v>500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13">
        <v>0</v>
      </c>
      <c r="AN105" s="13"/>
      <c r="AO105" s="13"/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3">
        <v>0</v>
      </c>
      <c r="AV105" s="13">
        <v>0</v>
      </c>
      <c r="AW105" s="13">
        <v>0</v>
      </c>
      <c r="AX105" s="13">
        <v>0</v>
      </c>
      <c r="AY105" s="13">
        <v>0</v>
      </c>
      <c r="AZ105" s="13">
        <v>0</v>
      </c>
      <c r="BA105" s="13">
        <v>0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0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/>
      <c r="CB105" s="13"/>
      <c r="CC105" s="13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/>
      <c r="DO105" s="13"/>
      <c r="DP105" s="13">
        <v>0</v>
      </c>
      <c r="DQ105" s="13">
        <v>0</v>
      </c>
      <c r="DR105" s="13">
        <v>0</v>
      </c>
      <c r="DS105" s="13">
        <v>0</v>
      </c>
      <c r="DT105" s="13">
        <v>0</v>
      </c>
      <c r="DU105" s="13">
        <v>0</v>
      </c>
      <c r="DV105" s="13">
        <v>0</v>
      </c>
      <c r="DW105" s="13">
        <v>0</v>
      </c>
      <c r="DX105" s="13">
        <v>0</v>
      </c>
      <c r="DY105" s="13">
        <v>0</v>
      </c>
      <c r="DZ105" s="13">
        <v>0</v>
      </c>
      <c r="EA105" s="13">
        <v>0</v>
      </c>
      <c r="EB105" s="13">
        <v>0</v>
      </c>
      <c r="EC105" s="13">
        <v>0</v>
      </c>
      <c r="ED105" s="13">
        <v>0</v>
      </c>
      <c r="EE105" s="13">
        <v>0</v>
      </c>
      <c r="EF105" s="13">
        <v>0</v>
      </c>
      <c r="EG105" s="13">
        <v>0</v>
      </c>
      <c r="EH105" s="13">
        <v>0</v>
      </c>
      <c r="EI105" s="13">
        <v>0</v>
      </c>
      <c r="EJ105" s="13">
        <v>0</v>
      </c>
      <c r="EK105" s="13">
        <v>0</v>
      </c>
      <c r="EL105" s="13">
        <v>0</v>
      </c>
      <c r="EM105" s="13">
        <v>0</v>
      </c>
      <c r="EN105" s="13">
        <v>0</v>
      </c>
      <c r="EO105" s="13">
        <v>0</v>
      </c>
      <c r="EP105" s="13">
        <v>0</v>
      </c>
      <c r="EQ105" s="13">
        <v>0</v>
      </c>
      <c r="ER105" s="13">
        <v>0</v>
      </c>
      <c r="ES105" s="13">
        <v>0</v>
      </c>
      <c r="ET105" s="13">
        <v>0</v>
      </c>
      <c r="EU105" s="13">
        <v>0</v>
      </c>
      <c r="EV105" s="13">
        <v>0</v>
      </c>
      <c r="EW105" s="13">
        <v>0</v>
      </c>
      <c r="EX105" s="64">
        <v>0</v>
      </c>
      <c r="EY105" s="62">
        <v>0</v>
      </c>
      <c r="EZ105" s="13">
        <v>0</v>
      </c>
      <c r="FA105" s="13"/>
      <c r="FB105" s="13"/>
      <c r="FC105" s="13">
        <v>0</v>
      </c>
      <c r="FD105" s="13">
        <v>280</v>
      </c>
      <c r="FE105" s="13">
        <v>336</v>
      </c>
      <c r="FF105" s="13">
        <v>500</v>
      </c>
      <c r="FG105" s="13">
        <v>188</v>
      </c>
      <c r="FH105" s="13">
        <v>188</v>
      </c>
      <c r="FI105" s="13">
        <v>409.84</v>
      </c>
      <c r="FJ105" s="13">
        <v>500</v>
      </c>
      <c r="FK105" s="13">
        <v>440</v>
      </c>
      <c r="FL105" s="13">
        <v>390</v>
      </c>
      <c r="FM105" s="13">
        <v>409.84</v>
      </c>
      <c r="FN105" s="13">
        <v>409.84</v>
      </c>
      <c r="FO105" s="13">
        <v>468</v>
      </c>
      <c r="FP105" s="13">
        <v>468</v>
      </c>
      <c r="FQ105" s="13">
        <v>450</v>
      </c>
      <c r="FR105" s="13">
        <v>491.8</v>
      </c>
      <c r="FS105" s="13">
        <v>491.8</v>
      </c>
      <c r="FT105" s="13">
        <v>0</v>
      </c>
      <c r="FU105" s="13">
        <v>492</v>
      </c>
      <c r="FV105" s="13">
        <v>492</v>
      </c>
      <c r="FW105" s="13">
        <v>360</v>
      </c>
      <c r="FX105" s="13">
        <v>490</v>
      </c>
      <c r="FY105" s="13">
        <v>420</v>
      </c>
      <c r="FZ105" s="13">
        <v>420</v>
      </c>
      <c r="GA105" s="13">
        <v>1000</v>
      </c>
      <c r="GB105" s="13">
        <v>1000</v>
      </c>
      <c r="GC105" s="13">
        <v>402.6</v>
      </c>
      <c r="GD105" s="13">
        <v>1000</v>
      </c>
      <c r="GE105" s="13">
        <v>1000</v>
      </c>
      <c r="GF105" s="13"/>
      <c r="GG105" s="13">
        <v>1000</v>
      </c>
      <c r="GH105" s="13">
        <v>2013</v>
      </c>
      <c r="GI105" s="13">
        <v>2013</v>
      </c>
      <c r="GJ105" s="13">
        <v>1300</v>
      </c>
      <c r="GK105" s="13">
        <v>1300</v>
      </c>
      <c r="GL105" s="62">
        <v>925.98</v>
      </c>
      <c r="GM105" s="13">
        <v>1300</v>
      </c>
      <c r="GN105" s="13"/>
      <c r="GO105" s="13"/>
      <c r="GP105" s="13">
        <v>0</v>
      </c>
      <c r="GQ105" s="13">
        <v>0</v>
      </c>
      <c r="GR105" s="13">
        <v>0</v>
      </c>
      <c r="GS105" s="13">
        <v>0</v>
      </c>
      <c r="GT105" s="13">
        <v>0</v>
      </c>
      <c r="GU105" s="13">
        <v>0</v>
      </c>
      <c r="GV105" s="13">
        <v>0</v>
      </c>
      <c r="GW105" s="13">
        <v>0</v>
      </c>
      <c r="GX105" s="13">
        <v>0</v>
      </c>
      <c r="GY105" s="13">
        <v>0</v>
      </c>
      <c r="GZ105" s="13">
        <v>0</v>
      </c>
      <c r="HA105" s="13">
        <v>0</v>
      </c>
      <c r="HB105" s="13">
        <v>0</v>
      </c>
      <c r="HC105" s="13">
        <v>0</v>
      </c>
      <c r="HD105" s="13">
        <v>0</v>
      </c>
      <c r="HE105" s="13">
        <v>0</v>
      </c>
      <c r="HF105" s="13">
        <v>0</v>
      </c>
      <c r="HG105" s="13">
        <v>0</v>
      </c>
      <c r="HH105" s="13">
        <v>0</v>
      </c>
      <c r="HI105" s="13">
        <v>0</v>
      </c>
      <c r="HJ105" s="13">
        <v>0</v>
      </c>
      <c r="HK105" s="13">
        <v>0</v>
      </c>
      <c r="HL105" s="13">
        <v>0</v>
      </c>
      <c r="HM105" s="13">
        <v>0</v>
      </c>
      <c r="HN105" s="13">
        <v>0</v>
      </c>
      <c r="HO105" s="13">
        <v>0</v>
      </c>
      <c r="HP105" s="13">
        <v>0</v>
      </c>
      <c r="HQ105" s="13">
        <v>0</v>
      </c>
      <c r="HR105" s="13">
        <v>0</v>
      </c>
      <c r="HS105" s="13">
        <v>0</v>
      </c>
      <c r="HT105" s="13">
        <v>0</v>
      </c>
      <c r="HU105" s="13">
        <v>0</v>
      </c>
      <c r="HV105" s="13">
        <v>0</v>
      </c>
      <c r="HW105" s="13">
        <v>0</v>
      </c>
      <c r="HX105" s="13">
        <v>0</v>
      </c>
      <c r="HY105" s="62">
        <v>0</v>
      </c>
      <c r="HZ105" s="66">
        <v>0</v>
      </c>
      <c r="IA105" s="13"/>
      <c r="IB105" s="13"/>
      <c r="IC105" s="13">
        <v>0</v>
      </c>
      <c r="ID105" s="13">
        <v>0</v>
      </c>
      <c r="IE105" s="13">
        <v>0</v>
      </c>
      <c r="IF105" s="13">
        <v>0</v>
      </c>
      <c r="IG105" s="13">
        <v>41.36</v>
      </c>
      <c r="IH105" s="13">
        <v>41.36</v>
      </c>
      <c r="II105" s="13">
        <v>90.16</v>
      </c>
      <c r="IJ105" s="13">
        <v>96.8</v>
      </c>
      <c r="IK105" s="13">
        <v>96.8</v>
      </c>
      <c r="IL105" s="13">
        <v>110</v>
      </c>
      <c r="IM105" s="13">
        <v>110</v>
      </c>
      <c r="IN105" s="13">
        <v>90.16</v>
      </c>
      <c r="IO105" s="13">
        <v>132</v>
      </c>
      <c r="IP105" s="13">
        <v>132</v>
      </c>
      <c r="IQ105" s="13">
        <v>99</v>
      </c>
      <c r="IR105" s="13">
        <v>108.2</v>
      </c>
      <c r="IS105" s="13">
        <v>108.2</v>
      </c>
      <c r="IT105" s="13">
        <v>0</v>
      </c>
      <c r="IU105" s="13">
        <v>108</v>
      </c>
      <c r="IV105" s="13">
        <v>108</v>
      </c>
      <c r="IW105" s="13">
        <v>79.2</v>
      </c>
      <c r="IX105" s="13">
        <v>110</v>
      </c>
      <c r="IY105" s="13">
        <v>92.4</v>
      </c>
      <c r="IZ105" s="13">
        <v>92.4</v>
      </c>
      <c r="JA105" s="13">
        <v>0</v>
      </c>
      <c r="JB105" s="13">
        <v>0</v>
      </c>
      <c r="JC105" s="13">
        <v>0</v>
      </c>
      <c r="JD105" s="13">
        <v>0</v>
      </c>
      <c r="JE105" s="13">
        <v>0</v>
      </c>
      <c r="JF105" s="13">
        <v>0</v>
      </c>
      <c r="JG105" s="13">
        <v>0</v>
      </c>
      <c r="JH105" s="13">
        <v>0</v>
      </c>
      <c r="JI105" s="13">
        <v>0</v>
      </c>
      <c r="JJ105" s="13">
        <v>0</v>
      </c>
      <c r="JK105" s="13">
        <v>0</v>
      </c>
      <c r="JL105" s="13">
        <v>0</v>
      </c>
      <c r="JM105" s="13">
        <v>0</v>
      </c>
      <c r="JN105" s="13"/>
      <c r="JO105" s="13"/>
      <c r="JP105" s="13">
        <f t="shared" si="2000"/>
        <v>500</v>
      </c>
      <c r="JQ105" s="13">
        <f t="shared" si="2001"/>
        <v>780</v>
      </c>
      <c r="JR105" s="13">
        <f t="shared" si="2002"/>
        <v>336</v>
      </c>
      <c r="JS105" s="13">
        <f t="shared" si="2003"/>
        <v>500</v>
      </c>
      <c r="JT105" s="13">
        <f t="shared" si="2004"/>
        <v>229.36</v>
      </c>
      <c r="JU105" s="13">
        <f t="shared" si="2005"/>
        <v>229.36</v>
      </c>
      <c r="JV105" s="13">
        <f t="shared" si="2006"/>
        <v>500</v>
      </c>
      <c r="JW105" s="13">
        <f t="shared" si="2007"/>
        <v>596.79999999999995</v>
      </c>
      <c r="JX105" s="13">
        <f t="shared" si="2008"/>
        <v>536.79999999999995</v>
      </c>
      <c r="JY105" s="13">
        <f t="shared" si="2009"/>
        <v>500</v>
      </c>
      <c r="JZ105" s="13">
        <f t="shared" si="2010"/>
        <v>519.83999999999992</v>
      </c>
      <c r="KA105" s="13">
        <f t="shared" si="2011"/>
        <v>500</v>
      </c>
      <c r="KB105" s="13">
        <f t="shared" si="2012"/>
        <v>600</v>
      </c>
      <c r="KC105" s="13">
        <f t="shared" si="2013"/>
        <v>600</v>
      </c>
      <c r="KD105" s="13">
        <f t="shared" si="2014"/>
        <v>549</v>
      </c>
      <c r="KE105" s="13">
        <f t="shared" si="2015"/>
        <v>600</v>
      </c>
      <c r="KF105" s="13">
        <f t="shared" si="2016"/>
        <v>600</v>
      </c>
      <c r="KG105" s="13">
        <f t="shared" si="2017"/>
        <v>0</v>
      </c>
      <c r="KH105" s="13">
        <f t="shared" si="2018"/>
        <v>600</v>
      </c>
      <c r="KI105" s="13">
        <f t="shared" si="2019"/>
        <v>600</v>
      </c>
      <c r="KJ105" s="13">
        <f t="shared" si="2020"/>
        <v>439.2</v>
      </c>
      <c r="KK105" s="13">
        <f t="shared" si="2021"/>
        <v>600</v>
      </c>
      <c r="KL105" s="13">
        <f t="shared" si="2022"/>
        <v>512.4</v>
      </c>
      <c r="KM105" s="13">
        <f t="shared" si="2023"/>
        <v>512.4</v>
      </c>
      <c r="KN105" s="13">
        <f t="shared" si="2024"/>
        <v>1000</v>
      </c>
      <c r="KO105" s="13">
        <f t="shared" si="2025"/>
        <v>1000</v>
      </c>
      <c r="KP105" s="13">
        <f t="shared" si="2026"/>
        <v>402.6</v>
      </c>
      <c r="KQ105" s="13">
        <f t="shared" si="2027"/>
        <v>1000</v>
      </c>
      <c r="KR105" s="13">
        <f t="shared" si="2028"/>
        <v>1000</v>
      </c>
      <c r="KS105" s="13">
        <f t="shared" si="2029"/>
        <v>0</v>
      </c>
      <c r="KT105" s="13">
        <f t="shared" si="2030"/>
        <v>1000</v>
      </c>
      <c r="KU105" s="13">
        <f t="shared" si="2031"/>
        <v>2013</v>
      </c>
      <c r="KV105" s="13">
        <f t="shared" si="2032"/>
        <v>2013</v>
      </c>
      <c r="KW105" s="13">
        <f t="shared" si="2033"/>
        <v>1300</v>
      </c>
      <c r="KX105" s="13">
        <f t="shared" si="2034"/>
        <v>1300</v>
      </c>
      <c r="KY105" s="13">
        <f t="shared" si="2035"/>
        <v>925.98</v>
      </c>
      <c r="KZ105" s="13">
        <f t="shared" si="2036"/>
        <v>1300</v>
      </c>
      <c r="LA105" s="13">
        <f t="shared" si="2037"/>
        <v>0</v>
      </c>
      <c r="LB105" s="13">
        <f t="shared" si="2038"/>
        <v>0</v>
      </c>
    </row>
    <row r="106" spans="1:314" x14ac:dyDescent="0.25">
      <c r="A106" s="5">
        <v>5149</v>
      </c>
      <c r="B106" s="9" t="s">
        <v>252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/>
      <c r="AO106" s="13"/>
      <c r="AP106" s="13">
        <v>0</v>
      </c>
      <c r="AQ106" s="13">
        <v>0</v>
      </c>
      <c r="AR106" s="13">
        <v>0</v>
      </c>
      <c r="AS106" s="13">
        <v>0</v>
      </c>
      <c r="AT106" s="13">
        <v>0</v>
      </c>
      <c r="AU106" s="13">
        <v>0</v>
      </c>
      <c r="AV106" s="13">
        <v>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0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/>
      <c r="CB106" s="13"/>
      <c r="CC106" s="13">
        <v>0</v>
      </c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/>
      <c r="DO106" s="13"/>
      <c r="DP106" s="13">
        <v>0</v>
      </c>
      <c r="DQ106" s="13">
        <v>0</v>
      </c>
      <c r="DR106" s="13">
        <v>0</v>
      </c>
      <c r="DS106" s="13">
        <v>0</v>
      </c>
      <c r="DT106" s="13">
        <v>0</v>
      </c>
      <c r="DU106" s="13">
        <v>0</v>
      </c>
      <c r="DV106" s="13">
        <v>1229.51</v>
      </c>
      <c r="DW106" s="13">
        <v>0</v>
      </c>
      <c r="DX106" s="13">
        <v>0</v>
      </c>
      <c r="DY106" s="13">
        <v>0</v>
      </c>
      <c r="DZ106" s="13">
        <v>0</v>
      </c>
      <c r="EA106" s="13">
        <v>0</v>
      </c>
      <c r="EB106" s="13">
        <v>0</v>
      </c>
      <c r="EC106" s="13">
        <v>0</v>
      </c>
      <c r="ED106" s="13">
        <v>0</v>
      </c>
      <c r="EE106" s="13">
        <v>0</v>
      </c>
      <c r="EF106" s="13">
        <v>0</v>
      </c>
      <c r="EG106" s="13">
        <v>0</v>
      </c>
      <c r="EH106" s="13">
        <v>0</v>
      </c>
      <c r="EI106" s="13">
        <v>0</v>
      </c>
      <c r="EJ106" s="13">
        <v>0</v>
      </c>
      <c r="EK106" s="13">
        <v>0</v>
      </c>
      <c r="EL106" s="13">
        <v>0</v>
      </c>
      <c r="EM106" s="13">
        <v>0</v>
      </c>
      <c r="EN106" s="13">
        <v>0</v>
      </c>
      <c r="EO106" s="13">
        <v>0</v>
      </c>
      <c r="EP106" s="13">
        <v>0</v>
      </c>
      <c r="EQ106" s="13">
        <v>0</v>
      </c>
      <c r="ER106" s="13">
        <v>0</v>
      </c>
      <c r="ES106" s="13">
        <v>0</v>
      </c>
      <c r="ET106" s="13">
        <v>0</v>
      </c>
      <c r="EU106" s="13">
        <v>0</v>
      </c>
      <c r="EV106" s="13">
        <v>0</v>
      </c>
      <c r="EW106" s="13">
        <v>0</v>
      </c>
      <c r="EX106" s="64">
        <v>0</v>
      </c>
      <c r="EY106" s="62">
        <v>0</v>
      </c>
      <c r="EZ106" s="13">
        <v>0</v>
      </c>
      <c r="FA106" s="13"/>
      <c r="FB106" s="13"/>
      <c r="FC106" s="13">
        <v>0</v>
      </c>
      <c r="FD106" s="13">
        <v>0</v>
      </c>
      <c r="FE106" s="13">
        <v>0</v>
      </c>
      <c r="FF106" s="13">
        <v>0</v>
      </c>
      <c r="FG106" s="13">
        <v>0</v>
      </c>
      <c r="FH106" s="13">
        <v>0</v>
      </c>
      <c r="FI106" s="13">
        <v>16393.439999999999</v>
      </c>
      <c r="FJ106" s="13">
        <v>0</v>
      </c>
      <c r="FK106" s="13">
        <v>0</v>
      </c>
      <c r="FL106" s="13">
        <v>0</v>
      </c>
      <c r="FM106" s="13">
        <v>0</v>
      </c>
      <c r="FN106" s="13">
        <v>0</v>
      </c>
      <c r="FO106" s="13">
        <v>0</v>
      </c>
      <c r="FP106" s="13">
        <v>0</v>
      </c>
      <c r="FQ106" s="13">
        <v>0</v>
      </c>
      <c r="FR106" s="13">
        <v>0</v>
      </c>
      <c r="FS106" s="13">
        <v>0</v>
      </c>
      <c r="FT106" s="13">
        <v>0</v>
      </c>
      <c r="FU106" s="13">
        <v>0</v>
      </c>
      <c r="FV106" s="13">
        <v>0</v>
      </c>
      <c r="FW106" s="13">
        <v>0</v>
      </c>
      <c r="FX106" s="13">
        <v>0</v>
      </c>
      <c r="FY106" s="13">
        <v>0</v>
      </c>
      <c r="FZ106" s="13">
        <v>0</v>
      </c>
      <c r="GA106" s="13">
        <v>0</v>
      </c>
      <c r="GB106" s="13">
        <v>0</v>
      </c>
      <c r="GC106" s="13">
        <v>0</v>
      </c>
      <c r="GD106" s="13">
        <v>0</v>
      </c>
      <c r="GE106" s="13">
        <v>0</v>
      </c>
      <c r="GF106" s="13">
        <v>0</v>
      </c>
      <c r="GG106" s="13">
        <v>0</v>
      </c>
      <c r="GH106" s="13">
        <v>0</v>
      </c>
      <c r="GI106" s="13">
        <v>0</v>
      </c>
      <c r="GJ106" s="13">
        <v>0</v>
      </c>
      <c r="GK106" s="13">
        <v>0</v>
      </c>
      <c r="GL106" s="62">
        <v>0</v>
      </c>
      <c r="GM106" s="13">
        <v>0</v>
      </c>
      <c r="GN106" s="13"/>
      <c r="GO106" s="13"/>
      <c r="GP106" s="13">
        <v>0</v>
      </c>
      <c r="GQ106" s="13">
        <v>0</v>
      </c>
      <c r="GR106" s="13">
        <v>0</v>
      </c>
      <c r="GS106" s="13">
        <v>0</v>
      </c>
      <c r="GT106" s="13">
        <v>0</v>
      </c>
      <c r="GU106" s="13">
        <v>0</v>
      </c>
      <c r="GV106" s="13">
        <v>0</v>
      </c>
      <c r="GW106" s="13">
        <v>0</v>
      </c>
      <c r="GX106" s="13">
        <v>0</v>
      </c>
      <c r="GY106" s="13">
        <v>0</v>
      </c>
      <c r="GZ106" s="13">
        <v>0</v>
      </c>
      <c r="HA106" s="13">
        <v>0</v>
      </c>
      <c r="HB106" s="13">
        <v>0</v>
      </c>
      <c r="HC106" s="13">
        <v>0</v>
      </c>
      <c r="HD106" s="13">
        <v>0</v>
      </c>
      <c r="HE106" s="13">
        <v>0</v>
      </c>
      <c r="HF106" s="13">
        <v>0</v>
      </c>
      <c r="HG106" s="13">
        <v>0</v>
      </c>
      <c r="HH106" s="13">
        <v>0</v>
      </c>
      <c r="HI106" s="13">
        <v>0</v>
      </c>
      <c r="HJ106" s="13">
        <v>0</v>
      </c>
      <c r="HK106" s="13">
        <v>0</v>
      </c>
      <c r="HL106" s="13">
        <v>0</v>
      </c>
      <c r="HM106" s="13">
        <v>0</v>
      </c>
      <c r="HN106" s="13">
        <v>0</v>
      </c>
      <c r="HO106" s="13">
        <v>0</v>
      </c>
      <c r="HP106" s="13">
        <v>0</v>
      </c>
      <c r="HQ106" s="13">
        <v>0</v>
      </c>
      <c r="HR106" s="13">
        <v>0</v>
      </c>
      <c r="HS106" s="13">
        <v>0</v>
      </c>
      <c r="HT106" s="13">
        <v>0</v>
      </c>
      <c r="HU106" s="13">
        <v>0</v>
      </c>
      <c r="HV106" s="13">
        <v>0</v>
      </c>
      <c r="HW106" s="13">
        <v>0</v>
      </c>
      <c r="HX106" s="13">
        <v>0</v>
      </c>
      <c r="HY106" s="62">
        <v>0</v>
      </c>
      <c r="HZ106" s="66">
        <v>0</v>
      </c>
      <c r="IA106" s="13"/>
      <c r="IB106" s="13"/>
      <c r="IC106" s="13">
        <v>0</v>
      </c>
      <c r="ID106" s="13">
        <v>0</v>
      </c>
      <c r="IE106" s="13">
        <v>0</v>
      </c>
      <c r="IF106" s="13">
        <v>0</v>
      </c>
      <c r="IG106" s="13">
        <v>0</v>
      </c>
      <c r="IH106" s="13">
        <v>0</v>
      </c>
      <c r="II106" s="13">
        <v>3606.56</v>
      </c>
      <c r="IJ106" s="13">
        <v>0</v>
      </c>
      <c r="IK106" s="13">
        <v>0</v>
      </c>
      <c r="IL106" s="13">
        <v>0</v>
      </c>
      <c r="IM106" s="13">
        <v>0</v>
      </c>
      <c r="IN106" s="13">
        <v>0</v>
      </c>
      <c r="IO106" s="13">
        <v>0</v>
      </c>
      <c r="IP106" s="13">
        <v>0</v>
      </c>
      <c r="IQ106" s="13">
        <v>0</v>
      </c>
      <c r="IR106" s="13">
        <v>0</v>
      </c>
      <c r="IS106" s="13">
        <v>0</v>
      </c>
      <c r="IT106" s="13">
        <v>0</v>
      </c>
      <c r="IU106" s="13">
        <v>0</v>
      </c>
      <c r="IV106" s="13">
        <v>0</v>
      </c>
      <c r="IW106" s="13">
        <v>0</v>
      </c>
      <c r="IX106" s="13">
        <v>0</v>
      </c>
      <c r="IY106" s="13">
        <v>0</v>
      </c>
      <c r="IZ106" s="13">
        <v>0</v>
      </c>
      <c r="JA106" s="13">
        <v>0</v>
      </c>
      <c r="JB106" s="13">
        <v>0</v>
      </c>
      <c r="JC106" s="13">
        <v>0</v>
      </c>
      <c r="JD106" s="13">
        <v>0</v>
      </c>
      <c r="JE106" s="13">
        <v>0</v>
      </c>
      <c r="JF106" s="13">
        <v>0</v>
      </c>
      <c r="JG106" s="13">
        <v>0</v>
      </c>
      <c r="JH106" s="13">
        <v>0</v>
      </c>
      <c r="JI106" s="13">
        <v>0</v>
      </c>
      <c r="JJ106" s="13">
        <v>0</v>
      </c>
      <c r="JK106" s="13">
        <v>0</v>
      </c>
      <c r="JL106" s="13">
        <v>0</v>
      </c>
      <c r="JM106" s="13">
        <v>0</v>
      </c>
      <c r="JN106" s="13"/>
      <c r="JO106" s="13"/>
      <c r="JP106" s="13">
        <f t="shared" si="2000"/>
        <v>0</v>
      </c>
      <c r="JQ106" s="13">
        <f t="shared" si="2001"/>
        <v>0</v>
      </c>
      <c r="JR106" s="13">
        <f t="shared" si="2002"/>
        <v>0</v>
      </c>
      <c r="JS106" s="13">
        <f t="shared" si="2003"/>
        <v>0</v>
      </c>
      <c r="JT106" s="13">
        <f t="shared" si="2004"/>
        <v>0</v>
      </c>
      <c r="JU106" s="13">
        <f t="shared" si="2005"/>
        <v>0</v>
      </c>
      <c r="JV106" s="13">
        <f t="shared" si="2006"/>
        <v>21229.51</v>
      </c>
      <c r="JW106" s="13">
        <f t="shared" si="2007"/>
        <v>0</v>
      </c>
      <c r="JX106" s="13">
        <f t="shared" si="2008"/>
        <v>0</v>
      </c>
      <c r="JY106" s="13">
        <f t="shared" si="2009"/>
        <v>0</v>
      </c>
      <c r="JZ106" s="13">
        <f t="shared" si="2010"/>
        <v>0</v>
      </c>
      <c r="KA106" s="13">
        <f t="shared" si="2011"/>
        <v>0</v>
      </c>
      <c r="KB106" s="13">
        <f t="shared" si="2012"/>
        <v>0</v>
      </c>
      <c r="KC106" s="13">
        <f t="shared" si="2013"/>
        <v>0</v>
      </c>
      <c r="KD106" s="13">
        <f t="shared" si="2014"/>
        <v>0</v>
      </c>
      <c r="KE106" s="13">
        <f t="shared" si="2015"/>
        <v>0</v>
      </c>
      <c r="KF106" s="13">
        <f t="shared" si="2016"/>
        <v>0</v>
      </c>
      <c r="KG106" s="13">
        <f t="shared" si="2017"/>
        <v>0</v>
      </c>
      <c r="KH106" s="13">
        <f t="shared" si="2018"/>
        <v>0</v>
      </c>
      <c r="KI106" s="13">
        <f t="shared" si="2019"/>
        <v>0</v>
      </c>
      <c r="KJ106" s="13">
        <f t="shared" si="2020"/>
        <v>0</v>
      </c>
      <c r="KK106" s="13">
        <f t="shared" si="2021"/>
        <v>0</v>
      </c>
      <c r="KL106" s="13">
        <f t="shared" si="2022"/>
        <v>0</v>
      </c>
      <c r="KM106" s="13">
        <f t="shared" si="2023"/>
        <v>0</v>
      </c>
      <c r="KN106" s="13">
        <f t="shared" si="2024"/>
        <v>0</v>
      </c>
      <c r="KO106" s="13">
        <f t="shared" si="2025"/>
        <v>0</v>
      </c>
      <c r="KP106" s="13">
        <f t="shared" si="2026"/>
        <v>0</v>
      </c>
      <c r="KQ106" s="13">
        <f t="shared" si="2027"/>
        <v>0</v>
      </c>
      <c r="KR106" s="13">
        <f t="shared" si="2028"/>
        <v>0</v>
      </c>
      <c r="KS106" s="13">
        <f t="shared" si="2029"/>
        <v>0</v>
      </c>
      <c r="KT106" s="13">
        <f t="shared" si="2030"/>
        <v>0</v>
      </c>
      <c r="KU106" s="13">
        <f t="shared" si="2031"/>
        <v>0</v>
      </c>
      <c r="KV106" s="13">
        <f t="shared" si="2032"/>
        <v>0</v>
      </c>
      <c r="KW106" s="13">
        <f t="shared" si="2033"/>
        <v>0</v>
      </c>
      <c r="KX106" s="13">
        <f t="shared" si="2034"/>
        <v>0</v>
      </c>
      <c r="KY106" s="13">
        <f t="shared" si="2035"/>
        <v>0</v>
      </c>
      <c r="KZ106" s="13">
        <f t="shared" si="2036"/>
        <v>0</v>
      </c>
      <c r="LA106" s="13">
        <f t="shared" si="2037"/>
        <v>0</v>
      </c>
      <c r="LB106" s="13">
        <f t="shared" si="2038"/>
        <v>0</v>
      </c>
    </row>
    <row r="107" spans="1:314" x14ac:dyDescent="0.25">
      <c r="A107" s="5">
        <v>5151</v>
      </c>
      <c r="B107" s="9" t="s">
        <v>61</v>
      </c>
      <c r="C107" s="13">
        <v>1500000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/>
      <c r="AO107" s="13"/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  <c r="AX107" s="13">
        <v>0</v>
      </c>
      <c r="AY107" s="13">
        <v>0</v>
      </c>
      <c r="AZ107" s="13">
        <v>0</v>
      </c>
      <c r="BA107" s="13">
        <v>0</v>
      </c>
      <c r="BB107" s="13">
        <v>0</v>
      </c>
      <c r="BC107" s="13">
        <v>0</v>
      </c>
      <c r="BD107" s="13">
        <v>0</v>
      </c>
      <c r="BE107" s="13">
        <v>0</v>
      </c>
      <c r="BF107" s="13">
        <v>0</v>
      </c>
      <c r="BG107" s="13">
        <v>0</v>
      </c>
      <c r="BH107" s="13">
        <v>0</v>
      </c>
      <c r="BI107" s="13">
        <v>0</v>
      </c>
      <c r="BJ107" s="13">
        <v>0</v>
      </c>
      <c r="BK107" s="13">
        <v>0</v>
      </c>
      <c r="BL107" s="13">
        <v>0</v>
      </c>
      <c r="BM107" s="13">
        <v>0</v>
      </c>
      <c r="BN107" s="13">
        <v>0</v>
      </c>
      <c r="BO107" s="13">
        <v>0</v>
      </c>
      <c r="BP107" s="13">
        <v>0</v>
      </c>
      <c r="BQ107" s="13">
        <v>0</v>
      </c>
      <c r="BR107" s="13">
        <v>0</v>
      </c>
      <c r="BS107" s="13">
        <v>0</v>
      </c>
      <c r="BT107" s="13">
        <v>0</v>
      </c>
      <c r="BU107" s="13">
        <v>0</v>
      </c>
      <c r="BV107" s="13">
        <v>0</v>
      </c>
      <c r="BW107" s="13">
        <v>0</v>
      </c>
      <c r="BX107" s="13">
        <v>0</v>
      </c>
      <c r="BY107" s="13">
        <v>0</v>
      </c>
      <c r="BZ107" s="13">
        <v>0</v>
      </c>
      <c r="CA107" s="13"/>
      <c r="CB107" s="13"/>
      <c r="CC107" s="13">
        <v>0</v>
      </c>
      <c r="CD107" s="13">
        <v>0</v>
      </c>
      <c r="CE107" s="13">
        <v>0</v>
      </c>
      <c r="CF107" s="13">
        <v>0</v>
      </c>
      <c r="CG107" s="13">
        <v>0</v>
      </c>
      <c r="CH107" s="13">
        <v>0</v>
      </c>
      <c r="CI107" s="13">
        <v>0</v>
      </c>
      <c r="CJ107" s="13">
        <v>0</v>
      </c>
      <c r="CK107" s="13">
        <v>0</v>
      </c>
      <c r="CL107" s="13">
        <v>0</v>
      </c>
      <c r="CM107" s="13">
        <v>0</v>
      </c>
      <c r="CN107" s="13">
        <v>0</v>
      </c>
      <c r="CO107" s="13">
        <v>0</v>
      </c>
      <c r="CP107" s="13">
        <v>0</v>
      </c>
      <c r="CQ107" s="13">
        <v>0</v>
      </c>
      <c r="CR107" s="13">
        <v>0</v>
      </c>
      <c r="CS107" s="13">
        <v>0</v>
      </c>
      <c r="CT107" s="13">
        <v>0</v>
      </c>
      <c r="CU107" s="13">
        <v>0</v>
      </c>
      <c r="CV107" s="13">
        <v>0</v>
      </c>
      <c r="CW107" s="13">
        <v>0</v>
      </c>
      <c r="CX107" s="13">
        <v>0</v>
      </c>
      <c r="CY107" s="13">
        <v>0</v>
      </c>
      <c r="CZ107" s="13">
        <v>0</v>
      </c>
      <c r="DA107" s="13">
        <v>0</v>
      </c>
      <c r="DB107" s="13">
        <v>0</v>
      </c>
      <c r="DC107" s="13">
        <v>0</v>
      </c>
      <c r="DD107" s="13">
        <v>0</v>
      </c>
      <c r="DE107" s="13">
        <v>0</v>
      </c>
      <c r="DF107" s="13">
        <v>0</v>
      </c>
      <c r="DG107" s="13">
        <v>0</v>
      </c>
      <c r="DH107" s="13">
        <v>0</v>
      </c>
      <c r="DI107" s="13">
        <v>0</v>
      </c>
      <c r="DJ107" s="13">
        <v>0</v>
      </c>
      <c r="DK107" s="13">
        <v>0</v>
      </c>
      <c r="DL107" s="13">
        <v>0</v>
      </c>
      <c r="DM107" s="13">
        <v>0</v>
      </c>
      <c r="DN107" s="13"/>
      <c r="DO107" s="13"/>
      <c r="DP107" s="13">
        <v>0</v>
      </c>
      <c r="DQ107" s="13">
        <v>0</v>
      </c>
      <c r="DR107" s="13">
        <v>0</v>
      </c>
      <c r="DS107" s="13">
        <v>0</v>
      </c>
      <c r="DT107" s="13">
        <v>0</v>
      </c>
      <c r="DU107" s="13">
        <v>0</v>
      </c>
      <c r="DV107" s="13">
        <v>0</v>
      </c>
      <c r="DW107" s="13">
        <v>0</v>
      </c>
      <c r="DX107" s="13">
        <v>0</v>
      </c>
      <c r="DY107" s="13">
        <v>0</v>
      </c>
      <c r="DZ107" s="13">
        <v>0</v>
      </c>
      <c r="EA107" s="13">
        <v>0</v>
      </c>
      <c r="EB107" s="13">
        <v>0</v>
      </c>
      <c r="EC107" s="13">
        <v>0</v>
      </c>
      <c r="ED107" s="13">
        <v>0</v>
      </c>
      <c r="EE107" s="13">
        <v>0</v>
      </c>
      <c r="EF107" s="13">
        <v>0</v>
      </c>
      <c r="EG107" s="13">
        <v>0</v>
      </c>
      <c r="EH107" s="13">
        <v>0</v>
      </c>
      <c r="EI107" s="13">
        <v>0</v>
      </c>
      <c r="EJ107" s="13">
        <v>0</v>
      </c>
      <c r="EK107" s="13">
        <v>0</v>
      </c>
      <c r="EL107" s="13">
        <v>0</v>
      </c>
      <c r="EM107" s="13">
        <v>0</v>
      </c>
      <c r="EN107" s="13">
        <v>0</v>
      </c>
      <c r="EO107" s="13">
        <v>0</v>
      </c>
      <c r="EP107" s="13">
        <v>0</v>
      </c>
      <c r="EQ107" s="13">
        <v>0</v>
      </c>
      <c r="ER107" s="13">
        <v>0</v>
      </c>
      <c r="ES107" s="13">
        <v>0</v>
      </c>
      <c r="ET107" s="13">
        <v>0</v>
      </c>
      <c r="EU107" s="13">
        <v>0</v>
      </c>
      <c r="EV107" s="13">
        <v>0</v>
      </c>
      <c r="EW107" s="13">
        <v>0</v>
      </c>
      <c r="EX107" s="64">
        <v>0</v>
      </c>
      <c r="EY107" s="62">
        <v>0</v>
      </c>
      <c r="EZ107" s="13">
        <v>0</v>
      </c>
      <c r="FA107" s="13"/>
      <c r="FB107" s="13"/>
      <c r="FC107" s="13">
        <v>20000</v>
      </c>
      <c r="FD107" s="13">
        <v>20000</v>
      </c>
      <c r="FE107" s="13">
        <v>8001.25</v>
      </c>
      <c r="FF107" s="13">
        <v>17000</v>
      </c>
      <c r="FG107" s="13">
        <v>14000</v>
      </c>
      <c r="FH107" s="13">
        <v>10930</v>
      </c>
      <c r="FI107" s="13">
        <v>0</v>
      </c>
      <c r="FJ107" s="13">
        <v>12000</v>
      </c>
      <c r="FK107" s="13">
        <v>6620.9</v>
      </c>
      <c r="FL107" s="13">
        <v>9000</v>
      </c>
      <c r="FM107" s="13">
        <v>9000</v>
      </c>
      <c r="FN107" s="13">
        <v>3697.5</v>
      </c>
      <c r="FO107" s="13">
        <v>8500</v>
      </c>
      <c r="FP107" s="13">
        <v>8500</v>
      </c>
      <c r="FQ107" s="13">
        <v>2422.5</v>
      </c>
      <c r="FR107" s="13">
        <v>8196.7199999999993</v>
      </c>
      <c r="FS107" s="13">
        <v>8196.7199999999993</v>
      </c>
      <c r="FT107" s="13">
        <v>2524</v>
      </c>
      <c r="FU107" s="13">
        <v>6557</v>
      </c>
      <c r="FV107" s="13">
        <v>6557</v>
      </c>
      <c r="FW107" s="13">
        <v>1530</v>
      </c>
      <c r="FX107" s="13">
        <v>6557</v>
      </c>
      <c r="FY107" s="13">
        <v>3557</v>
      </c>
      <c r="FZ107" s="13">
        <v>1020</v>
      </c>
      <c r="GA107" s="13">
        <v>3000</v>
      </c>
      <c r="GB107" s="13">
        <v>255</v>
      </c>
      <c r="GC107" s="13">
        <v>255</v>
      </c>
      <c r="GD107" s="13">
        <v>2000</v>
      </c>
      <c r="GE107" s="13">
        <v>2000</v>
      </c>
      <c r="GF107" s="13"/>
      <c r="GG107" s="13">
        <v>2000</v>
      </c>
      <c r="GH107" s="13">
        <v>2000</v>
      </c>
      <c r="GI107" s="13">
        <v>2486.25</v>
      </c>
      <c r="GJ107" s="13">
        <v>2700</v>
      </c>
      <c r="GK107" s="13">
        <v>8500</v>
      </c>
      <c r="GL107" s="62">
        <v>2164.5</v>
      </c>
      <c r="GM107" s="13">
        <v>2700</v>
      </c>
      <c r="GN107" s="13"/>
      <c r="GO107" s="13"/>
      <c r="GP107" s="13">
        <v>0</v>
      </c>
      <c r="GQ107" s="13">
        <v>0</v>
      </c>
      <c r="GR107" s="13">
        <v>0</v>
      </c>
      <c r="GS107" s="13">
        <v>0</v>
      </c>
      <c r="GT107" s="13">
        <v>0</v>
      </c>
      <c r="GU107" s="13">
        <v>0</v>
      </c>
      <c r="GV107" s="13">
        <v>0</v>
      </c>
      <c r="GW107" s="13">
        <v>0</v>
      </c>
      <c r="GX107" s="13">
        <v>0</v>
      </c>
      <c r="GY107" s="13">
        <v>0</v>
      </c>
      <c r="GZ107" s="13">
        <v>0</v>
      </c>
      <c r="HA107" s="13">
        <v>0</v>
      </c>
      <c r="HB107" s="13">
        <v>0</v>
      </c>
      <c r="HC107" s="13">
        <v>14000</v>
      </c>
      <c r="HD107" s="13">
        <v>0</v>
      </c>
      <c r="HE107" s="13">
        <v>0</v>
      </c>
      <c r="HF107" s="13">
        <v>0</v>
      </c>
      <c r="HG107" s="13">
        <v>0</v>
      </c>
      <c r="HH107" s="13">
        <v>0</v>
      </c>
      <c r="HI107" s="13">
        <v>0</v>
      </c>
      <c r="HJ107" s="13">
        <v>0</v>
      </c>
      <c r="HK107" s="13">
        <v>0</v>
      </c>
      <c r="HL107" s="13">
        <v>0</v>
      </c>
      <c r="HM107" s="13">
        <v>0</v>
      </c>
      <c r="HN107" s="13">
        <v>0</v>
      </c>
      <c r="HO107" s="13">
        <v>0</v>
      </c>
      <c r="HP107" s="13">
        <v>0</v>
      </c>
      <c r="HQ107" s="13">
        <v>0</v>
      </c>
      <c r="HR107" s="13">
        <v>0</v>
      </c>
      <c r="HS107" s="13">
        <v>0</v>
      </c>
      <c r="HT107" s="13">
        <v>0</v>
      </c>
      <c r="HU107" s="13">
        <v>0</v>
      </c>
      <c r="HV107" s="13">
        <v>0</v>
      </c>
      <c r="HW107" s="13">
        <v>0</v>
      </c>
      <c r="HX107" s="13">
        <v>7200</v>
      </c>
      <c r="HY107" s="62">
        <v>0</v>
      </c>
      <c r="HZ107" s="66">
        <v>16000</v>
      </c>
      <c r="IA107" s="13"/>
      <c r="IB107" s="13"/>
      <c r="IC107" s="13">
        <v>0</v>
      </c>
      <c r="ID107" s="13">
        <v>0</v>
      </c>
      <c r="IE107" s="13">
        <v>0</v>
      </c>
      <c r="IF107" s="13">
        <v>0</v>
      </c>
      <c r="IG107" s="13">
        <v>0</v>
      </c>
      <c r="IH107" s="13">
        <v>0</v>
      </c>
      <c r="II107" s="13">
        <v>0</v>
      </c>
      <c r="IJ107" s="13">
        <v>54.1</v>
      </c>
      <c r="IK107" s="13">
        <v>54.1</v>
      </c>
      <c r="IL107" s="13">
        <v>0</v>
      </c>
      <c r="IM107" s="13">
        <v>0</v>
      </c>
      <c r="IN107" s="13">
        <v>0</v>
      </c>
      <c r="IO107" s="13">
        <v>1500</v>
      </c>
      <c r="IP107" s="13">
        <v>4000</v>
      </c>
      <c r="IQ107" s="13">
        <v>0</v>
      </c>
      <c r="IR107" s="13">
        <v>1803.28</v>
      </c>
      <c r="IS107" s="13">
        <v>1803.28</v>
      </c>
      <c r="IT107" s="13">
        <v>0</v>
      </c>
      <c r="IU107" s="13">
        <v>1443</v>
      </c>
      <c r="IV107" s="13">
        <v>1443</v>
      </c>
      <c r="IW107" s="13">
        <v>0</v>
      </c>
      <c r="IX107" s="13">
        <v>1443</v>
      </c>
      <c r="IY107" s="13">
        <v>443</v>
      </c>
      <c r="IZ107" s="13">
        <v>0</v>
      </c>
      <c r="JA107" s="13">
        <v>0</v>
      </c>
      <c r="JB107" s="13">
        <v>0</v>
      </c>
      <c r="JC107" s="13">
        <v>0</v>
      </c>
      <c r="JD107" s="13">
        <v>0</v>
      </c>
      <c r="JE107" s="13">
        <v>0</v>
      </c>
      <c r="JF107" s="13">
        <v>0</v>
      </c>
      <c r="JG107" s="13">
        <v>0</v>
      </c>
      <c r="JH107" s="13">
        <v>0</v>
      </c>
      <c r="JI107" s="13">
        <v>0</v>
      </c>
      <c r="JJ107" s="13">
        <v>0</v>
      </c>
      <c r="JK107" s="13">
        <v>0</v>
      </c>
      <c r="JL107" s="13">
        <v>0</v>
      </c>
      <c r="JM107" s="13">
        <v>0</v>
      </c>
      <c r="JN107" s="13"/>
      <c r="JO107" s="13"/>
      <c r="JP107" s="13">
        <f t="shared" si="2000"/>
        <v>1520000</v>
      </c>
      <c r="JQ107" s="13">
        <f t="shared" si="2001"/>
        <v>20000</v>
      </c>
      <c r="JR107" s="13">
        <f t="shared" si="2002"/>
        <v>8001.25</v>
      </c>
      <c r="JS107" s="13">
        <f t="shared" si="2003"/>
        <v>17000</v>
      </c>
      <c r="JT107" s="13">
        <f t="shared" si="2004"/>
        <v>14000</v>
      </c>
      <c r="JU107" s="13">
        <f t="shared" si="2005"/>
        <v>10930</v>
      </c>
      <c r="JV107" s="13">
        <f t="shared" si="2006"/>
        <v>0</v>
      </c>
      <c r="JW107" s="13">
        <f t="shared" si="2007"/>
        <v>12054.1</v>
      </c>
      <c r="JX107" s="13">
        <f t="shared" si="2008"/>
        <v>6675</v>
      </c>
      <c r="JY107" s="13">
        <f t="shared" si="2009"/>
        <v>9000</v>
      </c>
      <c r="JZ107" s="13">
        <f t="shared" si="2010"/>
        <v>9000</v>
      </c>
      <c r="KA107" s="13">
        <f t="shared" si="2011"/>
        <v>3697.5</v>
      </c>
      <c r="KB107" s="13">
        <f t="shared" si="2012"/>
        <v>10000</v>
      </c>
      <c r="KC107" s="13">
        <f t="shared" si="2013"/>
        <v>26500</v>
      </c>
      <c r="KD107" s="13">
        <f t="shared" si="2014"/>
        <v>2422.5</v>
      </c>
      <c r="KE107" s="13">
        <f t="shared" si="2015"/>
        <v>10000</v>
      </c>
      <c r="KF107" s="13">
        <f t="shared" si="2016"/>
        <v>10000</v>
      </c>
      <c r="KG107" s="13">
        <f t="shared" si="2017"/>
        <v>2524</v>
      </c>
      <c r="KH107" s="13">
        <f t="shared" si="2018"/>
        <v>8000</v>
      </c>
      <c r="KI107" s="13">
        <f t="shared" si="2019"/>
        <v>8000</v>
      </c>
      <c r="KJ107" s="13">
        <f t="shared" si="2020"/>
        <v>1530</v>
      </c>
      <c r="KK107" s="13">
        <f t="shared" si="2021"/>
        <v>8000</v>
      </c>
      <c r="KL107" s="13">
        <f t="shared" si="2022"/>
        <v>4000</v>
      </c>
      <c r="KM107" s="13">
        <f t="shared" si="2023"/>
        <v>1020</v>
      </c>
      <c r="KN107" s="13">
        <f t="shared" si="2024"/>
        <v>3000</v>
      </c>
      <c r="KO107" s="13">
        <f t="shared" si="2025"/>
        <v>255</v>
      </c>
      <c r="KP107" s="13">
        <f t="shared" si="2026"/>
        <v>255</v>
      </c>
      <c r="KQ107" s="13">
        <f t="shared" si="2027"/>
        <v>2000</v>
      </c>
      <c r="KR107" s="13">
        <f t="shared" si="2028"/>
        <v>2000</v>
      </c>
      <c r="KS107" s="13">
        <f t="shared" si="2029"/>
        <v>0</v>
      </c>
      <c r="KT107" s="13">
        <f t="shared" si="2030"/>
        <v>2000</v>
      </c>
      <c r="KU107" s="13">
        <f t="shared" si="2031"/>
        <v>2000</v>
      </c>
      <c r="KV107" s="13">
        <f t="shared" si="2032"/>
        <v>2486.25</v>
      </c>
      <c r="KW107" s="13">
        <f t="shared" si="2033"/>
        <v>2700</v>
      </c>
      <c r="KX107" s="13">
        <f t="shared" si="2034"/>
        <v>15700</v>
      </c>
      <c r="KY107" s="13">
        <f t="shared" si="2035"/>
        <v>2164.5</v>
      </c>
      <c r="KZ107" s="13">
        <f t="shared" si="2036"/>
        <v>18700</v>
      </c>
      <c r="LA107" s="13">
        <f t="shared" si="2037"/>
        <v>0</v>
      </c>
      <c r="LB107" s="13">
        <f t="shared" si="2038"/>
        <v>0</v>
      </c>
    </row>
    <row r="108" spans="1:314" x14ac:dyDescent="0.25">
      <c r="A108" s="5">
        <v>5152</v>
      </c>
      <c r="B108" s="9" t="s">
        <v>62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/>
      <c r="AO108" s="13"/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  <c r="AX108" s="13">
        <v>0</v>
      </c>
      <c r="AY108" s="13">
        <v>0</v>
      </c>
      <c r="AZ108" s="13">
        <v>0</v>
      </c>
      <c r="BA108" s="13">
        <v>0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0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/>
      <c r="CB108" s="13"/>
      <c r="CC108" s="13">
        <v>0</v>
      </c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/>
      <c r="DO108" s="13"/>
      <c r="DP108" s="13">
        <v>0</v>
      </c>
      <c r="DQ108" s="13">
        <v>0</v>
      </c>
      <c r="DR108" s="13">
        <v>0</v>
      </c>
      <c r="DS108" s="13">
        <v>0</v>
      </c>
      <c r="DT108" s="13">
        <v>0</v>
      </c>
      <c r="DU108" s="13">
        <v>0</v>
      </c>
      <c r="DV108" s="13">
        <v>0</v>
      </c>
      <c r="DW108" s="13">
        <v>0</v>
      </c>
      <c r="DX108" s="13">
        <v>0</v>
      </c>
      <c r="DY108" s="13">
        <v>0</v>
      </c>
      <c r="DZ108" s="13">
        <v>0</v>
      </c>
      <c r="EA108" s="13">
        <v>0</v>
      </c>
      <c r="EB108" s="13">
        <v>0</v>
      </c>
      <c r="EC108" s="13">
        <v>0</v>
      </c>
      <c r="ED108" s="13">
        <v>0</v>
      </c>
      <c r="EE108" s="13">
        <v>0</v>
      </c>
      <c r="EF108" s="13">
        <v>0</v>
      </c>
      <c r="EG108" s="13">
        <v>0</v>
      </c>
      <c r="EH108" s="13">
        <v>0</v>
      </c>
      <c r="EI108" s="13">
        <v>0</v>
      </c>
      <c r="EJ108" s="13">
        <v>0</v>
      </c>
      <c r="EK108" s="13">
        <v>0</v>
      </c>
      <c r="EL108" s="13">
        <v>0</v>
      </c>
      <c r="EM108" s="13">
        <v>0</v>
      </c>
      <c r="EN108" s="13">
        <v>0</v>
      </c>
      <c r="EO108" s="13">
        <v>0</v>
      </c>
      <c r="EP108" s="13">
        <v>0</v>
      </c>
      <c r="EQ108" s="13">
        <v>0</v>
      </c>
      <c r="ER108" s="13">
        <v>0</v>
      </c>
      <c r="ES108" s="13">
        <v>0</v>
      </c>
      <c r="ET108" s="13">
        <v>0</v>
      </c>
      <c r="EU108" s="13">
        <v>0</v>
      </c>
      <c r="EV108" s="13">
        <v>0</v>
      </c>
      <c r="EW108" s="13">
        <v>0</v>
      </c>
      <c r="EX108" s="64">
        <v>0</v>
      </c>
      <c r="EY108" s="62">
        <v>440</v>
      </c>
      <c r="EZ108" s="13">
        <v>0</v>
      </c>
      <c r="FA108" s="13"/>
      <c r="FB108" s="13"/>
      <c r="FC108" s="13">
        <v>0</v>
      </c>
      <c r="FD108" s="13">
        <v>0</v>
      </c>
      <c r="FE108" s="13">
        <v>0</v>
      </c>
      <c r="FF108" s="13">
        <v>0</v>
      </c>
      <c r="FG108" s="13">
        <v>0</v>
      </c>
      <c r="FH108" s="13">
        <v>0</v>
      </c>
      <c r="FI108" s="13">
        <v>0</v>
      </c>
      <c r="FJ108" s="13">
        <v>0</v>
      </c>
      <c r="FK108" s="13">
        <v>0</v>
      </c>
      <c r="FL108" s="13">
        <v>0</v>
      </c>
      <c r="FM108" s="13">
        <v>0</v>
      </c>
      <c r="FN108" s="13">
        <v>0</v>
      </c>
      <c r="FO108" s="13">
        <v>0</v>
      </c>
      <c r="FP108" s="13">
        <v>0</v>
      </c>
      <c r="FQ108" s="13">
        <v>0</v>
      </c>
      <c r="FR108" s="13">
        <v>0</v>
      </c>
      <c r="FS108" s="13">
        <v>0</v>
      </c>
      <c r="FT108" s="13">
        <v>0</v>
      </c>
      <c r="FU108" s="13">
        <v>0</v>
      </c>
      <c r="FV108" s="13">
        <v>0</v>
      </c>
      <c r="FW108" s="13">
        <v>0</v>
      </c>
      <c r="FX108" s="13">
        <v>0</v>
      </c>
      <c r="FY108" s="13">
        <v>0</v>
      </c>
      <c r="FZ108" s="13">
        <v>0</v>
      </c>
      <c r="GA108" s="13">
        <v>0</v>
      </c>
      <c r="GB108" s="13">
        <v>0</v>
      </c>
      <c r="GC108" s="13">
        <v>0</v>
      </c>
      <c r="GD108" s="13">
        <v>0</v>
      </c>
      <c r="GE108" s="13">
        <v>802</v>
      </c>
      <c r="GF108" s="13">
        <v>802</v>
      </c>
      <c r="GG108" s="13">
        <v>1000</v>
      </c>
      <c r="GH108" s="13">
        <v>2745</v>
      </c>
      <c r="GI108" s="13">
        <v>2745</v>
      </c>
      <c r="GJ108" s="13">
        <v>2800</v>
      </c>
      <c r="GK108" s="13">
        <v>2800</v>
      </c>
      <c r="GL108" s="62">
        <v>1992.47</v>
      </c>
      <c r="GM108" s="13">
        <v>1700</v>
      </c>
      <c r="GN108" s="13"/>
      <c r="GO108" s="13"/>
      <c r="GP108" s="13">
        <v>40000</v>
      </c>
      <c r="GQ108" s="13">
        <v>40000</v>
      </c>
      <c r="GR108" s="13">
        <v>13329.72</v>
      </c>
      <c r="GS108" s="13">
        <v>40000</v>
      </c>
      <c r="GT108" s="13">
        <v>2000</v>
      </c>
      <c r="GU108" s="13">
        <v>0</v>
      </c>
      <c r="GV108" s="13">
        <v>32786.89</v>
      </c>
      <c r="GW108" s="13">
        <v>32786.89</v>
      </c>
      <c r="GX108" s="13">
        <v>10498.26</v>
      </c>
      <c r="GY108" s="13">
        <v>11700</v>
      </c>
      <c r="GZ108" s="13">
        <v>11700</v>
      </c>
      <c r="HA108" s="13">
        <v>159</v>
      </c>
      <c r="HB108" s="13">
        <v>15600</v>
      </c>
      <c r="HC108" s="13">
        <v>15600</v>
      </c>
      <c r="HD108" s="13">
        <v>4220.8500000000004</v>
      </c>
      <c r="HE108" s="13">
        <v>16393.439999999999</v>
      </c>
      <c r="HF108" s="13">
        <v>16393.439999999999</v>
      </c>
      <c r="HG108" s="13">
        <v>11324.7</v>
      </c>
      <c r="HH108" s="13">
        <v>16393</v>
      </c>
      <c r="HI108" s="13">
        <v>16393</v>
      </c>
      <c r="HJ108" s="13">
        <v>10812.2</v>
      </c>
      <c r="HK108" s="13">
        <v>24600</v>
      </c>
      <c r="HL108" s="13">
        <v>24600</v>
      </c>
      <c r="HM108" s="13">
        <v>14947</v>
      </c>
      <c r="HN108" s="13">
        <v>30000</v>
      </c>
      <c r="HO108" s="13">
        <v>20000</v>
      </c>
      <c r="HP108" s="13">
        <v>14725.24</v>
      </c>
      <c r="HQ108" s="13">
        <v>20000</v>
      </c>
      <c r="HR108" s="13">
        <v>20000</v>
      </c>
      <c r="HS108" s="13">
        <v>7856.44</v>
      </c>
      <c r="HT108" s="13">
        <v>18000</v>
      </c>
      <c r="HU108" s="13">
        <v>18000</v>
      </c>
      <c r="HV108" s="13">
        <v>8070.4</v>
      </c>
      <c r="HW108" s="13">
        <v>23200</v>
      </c>
      <c r="HX108" s="13">
        <v>23200</v>
      </c>
      <c r="HY108" s="62">
        <v>19399.68</v>
      </c>
      <c r="HZ108" s="66">
        <v>0</v>
      </c>
      <c r="IA108" s="13"/>
      <c r="IB108" s="13"/>
      <c r="IC108" s="13">
        <v>0</v>
      </c>
      <c r="ID108" s="13">
        <v>0</v>
      </c>
      <c r="IE108" s="13">
        <v>0</v>
      </c>
      <c r="IF108" s="13">
        <v>0</v>
      </c>
      <c r="IG108" s="13">
        <v>0</v>
      </c>
      <c r="IH108" s="13">
        <v>0</v>
      </c>
      <c r="II108" s="13">
        <v>7213.11</v>
      </c>
      <c r="IJ108" s="13">
        <v>7191.12</v>
      </c>
      <c r="IK108" s="13">
        <v>483.64</v>
      </c>
      <c r="IL108" s="13">
        <v>3300</v>
      </c>
      <c r="IM108" s="13">
        <v>3300</v>
      </c>
      <c r="IN108" s="13">
        <v>0</v>
      </c>
      <c r="IO108" s="13">
        <v>4400</v>
      </c>
      <c r="IP108" s="13">
        <v>4400</v>
      </c>
      <c r="IQ108" s="13">
        <v>928.59</v>
      </c>
      <c r="IR108" s="13">
        <v>3606.56</v>
      </c>
      <c r="IS108" s="13">
        <v>3606.56</v>
      </c>
      <c r="IT108" s="13">
        <v>4489.71</v>
      </c>
      <c r="IU108" s="13">
        <v>3607</v>
      </c>
      <c r="IV108" s="13">
        <v>3607</v>
      </c>
      <c r="IW108" s="13">
        <v>230.82</v>
      </c>
      <c r="IX108" s="13">
        <v>5400</v>
      </c>
      <c r="IY108" s="13">
        <v>10800</v>
      </c>
      <c r="IZ108" s="13">
        <v>5394.62</v>
      </c>
      <c r="JA108" s="13">
        <v>0</v>
      </c>
      <c r="JB108" s="13">
        <v>0</v>
      </c>
      <c r="JC108" s="13">
        <v>0</v>
      </c>
      <c r="JD108" s="13">
        <v>0</v>
      </c>
      <c r="JE108" s="13">
        <v>0</v>
      </c>
      <c r="JF108" s="13">
        <v>0</v>
      </c>
      <c r="JG108" s="13">
        <v>0</v>
      </c>
      <c r="JH108" s="13">
        <v>0</v>
      </c>
      <c r="JI108" s="13">
        <v>0</v>
      </c>
      <c r="JJ108" s="13">
        <v>0</v>
      </c>
      <c r="JK108" s="13">
        <v>0</v>
      </c>
      <c r="JL108" s="13">
        <v>0</v>
      </c>
      <c r="JM108" s="13">
        <v>0</v>
      </c>
      <c r="JN108" s="13"/>
      <c r="JO108" s="13"/>
      <c r="JP108" s="13">
        <f t="shared" si="2000"/>
        <v>40000</v>
      </c>
      <c r="JQ108" s="13">
        <f t="shared" si="2001"/>
        <v>40000</v>
      </c>
      <c r="JR108" s="13">
        <f t="shared" si="2002"/>
        <v>13329.72</v>
      </c>
      <c r="JS108" s="13">
        <f t="shared" si="2003"/>
        <v>40000</v>
      </c>
      <c r="JT108" s="13">
        <f t="shared" si="2004"/>
        <v>2000</v>
      </c>
      <c r="JU108" s="13">
        <f t="shared" si="2005"/>
        <v>0</v>
      </c>
      <c r="JV108" s="13">
        <f t="shared" si="2006"/>
        <v>40000</v>
      </c>
      <c r="JW108" s="13">
        <f t="shared" si="2007"/>
        <v>39978.01</v>
      </c>
      <c r="JX108" s="13">
        <f t="shared" si="2008"/>
        <v>10981.9</v>
      </c>
      <c r="JY108" s="13">
        <f t="shared" si="2009"/>
        <v>15000</v>
      </c>
      <c r="JZ108" s="13">
        <f t="shared" si="2010"/>
        <v>15000</v>
      </c>
      <c r="KA108" s="13">
        <f t="shared" si="2011"/>
        <v>159</v>
      </c>
      <c r="KB108" s="13">
        <f t="shared" si="2012"/>
        <v>20000</v>
      </c>
      <c r="KC108" s="13">
        <f t="shared" si="2013"/>
        <v>20000</v>
      </c>
      <c r="KD108" s="13">
        <f t="shared" si="2014"/>
        <v>5149.4400000000005</v>
      </c>
      <c r="KE108" s="13">
        <f t="shared" si="2015"/>
        <v>20000</v>
      </c>
      <c r="KF108" s="13">
        <f t="shared" si="2016"/>
        <v>20000</v>
      </c>
      <c r="KG108" s="13">
        <f t="shared" si="2017"/>
        <v>15814.41</v>
      </c>
      <c r="KH108" s="13">
        <f t="shared" si="2018"/>
        <v>20000</v>
      </c>
      <c r="KI108" s="13">
        <f t="shared" si="2019"/>
        <v>20000</v>
      </c>
      <c r="KJ108" s="13">
        <f t="shared" si="2020"/>
        <v>11043.02</v>
      </c>
      <c r="KK108" s="13">
        <f t="shared" si="2021"/>
        <v>30000</v>
      </c>
      <c r="KL108" s="13">
        <f t="shared" si="2022"/>
        <v>35400</v>
      </c>
      <c r="KM108" s="13">
        <f t="shared" si="2023"/>
        <v>20341.62</v>
      </c>
      <c r="KN108" s="13">
        <f t="shared" si="2024"/>
        <v>30000</v>
      </c>
      <c r="KO108" s="13">
        <f t="shared" si="2025"/>
        <v>20000</v>
      </c>
      <c r="KP108" s="13">
        <f t="shared" si="2026"/>
        <v>14725.24</v>
      </c>
      <c r="KQ108" s="13">
        <f t="shared" si="2027"/>
        <v>20000</v>
      </c>
      <c r="KR108" s="13">
        <f t="shared" si="2028"/>
        <v>20802</v>
      </c>
      <c r="KS108" s="13">
        <f t="shared" si="2029"/>
        <v>8658.4399999999987</v>
      </c>
      <c r="KT108" s="13">
        <f t="shared" si="2030"/>
        <v>19000</v>
      </c>
      <c r="KU108" s="13">
        <f t="shared" si="2031"/>
        <v>20745</v>
      </c>
      <c r="KV108" s="13">
        <f t="shared" si="2032"/>
        <v>10815.4</v>
      </c>
      <c r="KW108" s="13">
        <f t="shared" si="2033"/>
        <v>26000</v>
      </c>
      <c r="KX108" s="13">
        <f t="shared" si="2034"/>
        <v>26000</v>
      </c>
      <c r="KY108" s="13">
        <f t="shared" si="2035"/>
        <v>21832.15</v>
      </c>
      <c r="KZ108" s="13">
        <f t="shared" si="2036"/>
        <v>1700</v>
      </c>
      <c r="LA108" s="13">
        <f t="shared" si="2037"/>
        <v>0</v>
      </c>
      <c r="LB108" s="13">
        <f t="shared" si="2038"/>
        <v>0</v>
      </c>
    </row>
    <row r="109" spans="1:314" x14ac:dyDescent="0.25">
      <c r="A109" s="5">
        <v>5155</v>
      </c>
      <c r="B109" s="9" t="s">
        <v>63</v>
      </c>
      <c r="C109" s="13">
        <v>0</v>
      </c>
      <c r="D109" s="13">
        <v>3660</v>
      </c>
      <c r="E109" s="13">
        <v>3660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8453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13">
        <v>0</v>
      </c>
      <c r="AN109" s="13"/>
      <c r="AO109" s="13"/>
      <c r="AP109" s="13">
        <v>0</v>
      </c>
      <c r="AQ109" s="13">
        <v>0</v>
      </c>
      <c r="AR109" s="13">
        <v>-2511.14</v>
      </c>
      <c r="AS109" s="13">
        <v>0</v>
      </c>
      <c r="AT109" s="13">
        <v>0</v>
      </c>
      <c r="AU109" s="13">
        <v>0</v>
      </c>
      <c r="AV109" s="13">
        <v>0</v>
      </c>
      <c r="AW109" s="13">
        <v>0</v>
      </c>
      <c r="AX109" s="13">
        <v>0</v>
      </c>
      <c r="AY109" s="13">
        <v>0</v>
      </c>
      <c r="AZ109" s="13">
        <v>0</v>
      </c>
      <c r="BA109" s="13">
        <v>0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0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0</v>
      </c>
      <c r="BP109" s="13">
        <v>0</v>
      </c>
      <c r="BQ109" s="13">
        <v>0</v>
      </c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/>
      <c r="CB109" s="13"/>
      <c r="CC109" s="13">
        <v>0</v>
      </c>
      <c r="CD109" s="13">
        <v>244</v>
      </c>
      <c r="CE109" s="13">
        <v>610</v>
      </c>
      <c r="CF109" s="13">
        <v>10000</v>
      </c>
      <c r="CG109" s="13">
        <v>0</v>
      </c>
      <c r="CH109" s="13">
        <v>0</v>
      </c>
      <c r="CI109" s="13">
        <v>8196.7199999999993</v>
      </c>
      <c r="CJ109" s="13">
        <v>5000</v>
      </c>
      <c r="CK109" s="13">
        <v>0</v>
      </c>
      <c r="CL109" s="13">
        <v>1560</v>
      </c>
      <c r="CM109" s="13">
        <v>1560</v>
      </c>
      <c r="CN109" s="13">
        <v>0</v>
      </c>
      <c r="CO109" s="13">
        <v>0</v>
      </c>
      <c r="CP109" s="13">
        <v>0</v>
      </c>
      <c r="CQ109" s="13">
        <v>0</v>
      </c>
      <c r="CR109" s="13">
        <v>6557.38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/>
      <c r="DO109" s="13"/>
      <c r="DP109" s="13">
        <v>0</v>
      </c>
      <c r="DQ109" s="13">
        <v>1891</v>
      </c>
      <c r="DR109" s="13">
        <v>1891</v>
      </c>
      <c r="DS109" s="13">
        <v>10000</v>
      </c>
      <c r="DT109" s="13">
        <v>10000</v>
      </c>
      <c r="DU109" s="13">
        <v>1065.2</v>
      </c>
      <c r="DV109" s="13">
        <v>8196.7199999999993</v>
      </c>
      <c r="DW109" s="13">
        <v>2500</v>
      </c>
      <c r="DX109" s="13">
        <v>0</v>
      </c>
      <c r="DY109" s="13">
        <v>2340</v>
      </c>
      <c r="DZ109" s="13">
        <v>2340</v>
      </c>
      <c r="EA109" s="13">
        <v>0</v>
      </c>
      <c r="EB109" s="13">
        <v>5460</v>
      </c>
      <c r="EC109" s="13">
        <v>5460</v>
      </c>
      <c r="ED109" s="13">
        <v>0</v>
      </c>
      <c r="EE109" s="13">
        <v>5737.7</v>
      </c>
      <c r="EF109" s="13">
        <v>12772.64</v>
      </c>
      <c r="EG109" s="13">
        <v>12772.64</v>
      </c>
      <c r="EH109" s="13">
        <v>4100</v>
      </c>
      <c r="EI109" s="13">
        <v>4100</v>
      </c>
      <c r="EJ109" s="13">
        <v>0</v>
      </c>
      <c r="EK109" s="13">
        <v>4100</v>
      </c>
      <c r="EL109" s="13">
        <v>4100</v>
      </c>
      <c r="EM109" s="13">
        <v>0</v>
      </c>
      <c r="EN109" s="13">
        <v>0</v>
      </c>
      <c r="EO109" s="13">
        <v>0</v>
      </c>
      <c r="EP109" s="13">
        <v>0</v>
      </c>
      <c r="EQ109" s="13">
        <v>0</v>
      </c>
      <c r="ER109" s="13">
        <v>0</v>
      </c>
      <c r="ES109" s="13">
        <v>0</v>
      </c>
      <c r="ET109" s="13">
        <v>0</v>
      </c>
      <c r="EU109" s="13">
        <v>0</v>
      </c>
      <c r="EV109" s="13">
        <v>0</v>
      </c>
      <c r="EW109" s="13">
        <v>0</v>
      </c>
      <c r="EX109" s="64">
        <v>0</v>
      </c>
      <c r="EY109" s="62">
        <v>0</v>
      </c>
      <c r="EZ109" s="13">
        <v>0</v>
      </c>
      <c r="FA109" s="13"/>
      <c r="FB109" s="13"/>
      <c r="FC109" s="13">
        <v>0</v>
      </c>
      <c r="FD109" s="13">
        <v>2135</v>
      </c>
      <c r="FE109" s="13">
        <v>2135</v>
      </c>
      <c r="FF109" s="13">
        <v>20000</v>
      </c>
      <c r="FG109" s="13">
        <v>10000</v>
      </c>
      <c r="FH109" s="13">
        <v>500</v>
      </c>
      <c r="FI109" s="13">
        <v>8196.7199999999993</v>
      </c>
      <c r="FJ109" s="13">
        <v>5000</v>
      </c>
      <c r="FK109" s="13">
        <v>150</v>
      </c>
      <c r="FL109" s="13">
        <v>3900</v>
      </c>
      <c r="FM109" s="13">
        <v>3900</v>
      </c>
      <c r="FN109" s="13">
        <v>0</v>
      </c>
      <c r="FO109" s="13">
        <v>0</v>
      </c>
      <c r="FP109" s="13">
        <v>0</v>
      </c>
      <c r="FQ109" s="13">
        <v>0</v>
      </c>
      <c r="FR109" s="13">
        <v>5737.7</v>
      </c>
      <c r="FS109" s="13">
        <v>38700</v>
      </c>
      <c r="FT109" s="13">
        <v>32615</v>
      </c>
      <c r="FU109" s="13">
        <v>8197</v>
      </c>
      <c r="FV109" s="13">
        <v>8197</v>
      </c>
      <c r="FW109" s="13">
        <v>9085</v>
      </c>
      <c r="FX109" s="13">
        <v>8200</v>
      </c>
      <c r="FY109" s="13">
        <v>4200</v>
      </c>
      <c r="FZ109" s="13">
        <v>0</v>
      </c>
      <c r="GA109" s="13">
        <v>2000</v>
      </c>
      <c r="GB109" s="13">
        <v>488</v>
      </c>
      <c r="GC109" s="13">
        <v>488</v>
      </c>
      <c r="GD109" s="13">
        <v>1500</v>
      </c>
      <c r="GE109" s="13">
        <v>1500</v>
      </c>
      <c r="GF109" s="13"/>
      <c r="GG109" s="13">
        <v>1500</v>
      </c>
      <c r="GH109" s="13">
        <v>1500</v>
      </c>
      <c r="GI109" s="13">
        <v>0</v>
      </c>
      <c r="GJ109" s="13">
        <v>2460</v>
      </c>
      <c r="GK109" s="13">
        <v>2460</v>
      </c>
      <c r="GL109" s="62">
        <v>0</v>
      </c>
      <c r="GM109" s="13">
        <v>0</v>
      </c>
      <c r="GN109" s="13"/>
      <c r="GO109" s="13"/>
      <c r="GP109" s="13">
        <v>50000</v>
      </c>
      <c r="GQ109" s="13">
        <v>50000</v>
      </c>
      <c r="GR109" s="13">
        <v>19597.52</v>
      </c>
      <c r="GS109" s="13">
        <v>10000</v>
      </c>
      <c r="GT109" s="13">
        <v>5000</v>
      </c>
      <c r="GU109" s="13">
        <v>88.71</v>
      </c>
      <c r="GV109" s="13">
        <v>16393.439999999999</v>
      </c>
      <c r="GW109" s="13">
        <v>1000</v>
      </c>
      <c r="GX109" s="13">
        <v>0</v>
      </c>
      <c r="GY109" s="13">
        <v>2340</v>
      </c>
      <c r="GZ109" s="13">
        <v>2340</v>
      </c>
      <c r="HA109" s="13">
        <v>0</v>
      </c>
      <c r="HB109" s="13">
        <v>6240</v>
      </c>
      <c r="HC109" s="13">
        <v>6240</v>
      </c>
      <c r="HD109" s="13">
        <f>904+11872</f>
        <v>12776</v>
      </c>
      <c r="HE109" s="13">
        <v>6557.38</v>
      </c>
      <c r="HF109" s="13">
        <v>0</v>
      </c>
      <c r="HG109" s="13">
        <v>365</v>
      </c>
      <c r="HH109" s="13">
        <v>12295</v>
      </c>
      <c r="HI109" s="13">
        <v>3000</v>
      </c>
      <c r="HJ109" s="13">
        <v>0</v>
      </c>
      <c r="HK109" s="13">
        <v>3950</v>
      </c>
      <c r="HL109" s="13">
        <v>0</v>
      </c>
      <c r="HM109" s="13">
        <v>0</v>
      </c>
      <c r="HN109" s="13">
        <v>2000</v>
      </c>
      <c r="HO109" s="13">
        <v>0</v>
      </c>
      <c r="HP109" s="13">
        <v>0</v>
      </c>
      <c r="HQ109" s="13">
        <v>2000</v>
      </c>
      <c r="HR109" s="13">
        <v>2000</v>
      </c>
      <c r="HS109" s="13"/>
      <c r="HT109" s="13">
        <v>2000</v>
      </c>
      <c r="HU109" s="13">
        <v>2000</v>
      </c>
      <c r="HV109" s="13">
        <v>0</v>
      </c>
      <c r="HW109" s="13">
        <v>2440</v>
      </c>
      <c r="HX109" s="13">
        <v>2440</v>
      </c>
      <c r="HY109" s="62">
        <v>0</v>
      </c>
      <c r="HZ109" s="66">
        <v>0</v>
      </c>
      <c r="IA109" s="13"/>
      <c r="IB109" s="13"/>
      <c r="IC109" s="13">
        <v>0</v>
      </c>
      <c r="ID109" s="13">
        <v>0</v>
      </c>
      <c r="IE109" s="13">
        <v>0</v>
      </c>
      <c r="IF109" s="13">
        <v>0</v>
      </c>
      <c r="IG109" s="13">
        <v>400</v>
      </c>
      <c r="IH109" s="13">
        <v>286</v>
      </c>
      <c r="II109" s="13">
        <v>9016.39</v>
      </c>
      <c r="IJ109" s="13">
        <v>220</v>
      </c>
      <c r="IK109" s="13">
        <v>33</v>
      </c>
      <c r="IL109" s="13">
        <v>2860</v>
      </c>
      <c r="IM109" s="13">
        <v>2860</v>
      </c>
      <c r="IN109" s="13">
        <v>0</v>
      </c>
      <c r="IO109" s="13">
        <v>3300</v>
      </c>
      <c r="IP109" s="13">
        <v>3300</v>
      </c>
      <c r="IQ109" s="13">
        <f>198.88+2611.84</f>
        <v>2810.7200000000003</v>
      </c>
      <c r="IR109" s="13">
        <v>5409.84</v>
      </c>
      <c r="IS109" s="13">
        <v>21260</v>
      </c>
      <c r="IT109" s="13">
        <v>7796.8</v>
      </c>
      <c r="IU109" s="13">
        <v>5410</v>
      </c>
      <c r="IV109" s="13">
        <v>5410</v>
      </c>
      <c r="IW109" s="13">
        <v>1998.7</v>
      </c>
      <c r="IX109" s="13">
        <v>3600</v>
      </c>
      <c r="IY109" s="13">
        <v>600</v>
      </c>
      <c r="IZ109" s="13">
        <v>0</v>
      </c>
      <c r="JA109" s="13">
        <v>0</v>
      </c>
      <c r="JB109" s="13">
        <v>0</v>
      </c>
      <c r="JC109" s="13">
        <v>0</v>
      </c>
      <c r="JD109" s="13">
        <v>0</v>
      </c>
      <c r="JE109" s="13">
        <v>0</v>
      </c>
      <c r="JF109" s="13">
        <v>0</v>
      </c>
      <c r="JG109" s="13">
        <v>0</v>
      </c>
      <c r="JH109" s="13">
        <v>0</v>
      </c>
      <c r="JI109" s="13">
        <v>0</v>
      </c>
      <c r="JJ109" s="13">
        <v>0</v>
      </c>
      <c r="JK109" s="13">
        <v>0</v>
      </c>
      <c r="JL109" s="13">
        <v>0</v>
      </c>
      <c r="JM109" s="13">
        <v>0</v>
      </c>
      <c r="JN109" s="13"/>
      <c r="JO109" s="13"/>
      <c r="JP109" s="13">
        <f t="shared" si="2000"/>
        <v>50000</v>
      </c>
      <c r="JQ109" s="13">
        <f t="shared" si="2001"/>
        <v>57930</v>
      </c>
      <c r="JR109" s="13">
        <f t="shared" si="2002"/>
        <v>25382.38</v>
      </c>
      <c r="JS109" s="13">
        <f t="shared" si="2003"/>
        <v>50000</v>
      </c>
      <c r="JT109" s="13">
        <f t="shared" si="2004"/>
        <v>25400</v>
      </c>
      <c r="JU109" s="13">
        <f t="shared" si="2005"/>
        <v>1939.91</v>
      </c>
      <c r="JV109" s="13">
        <f t="shared" si="2006"/>
        <v>49999.989999999991</v>
      </c>
      <c r="JW109" s="13">
        <f t="shared" si="2007"/>
        <v>13720</v>
      </c>
      <c r="JX109" s="13">
        <f t="shared" si="2008"/>
        <v>183</v>
      </c>
      <c r="JY109" s="13">
        <f t="shared" si="2009"/>
        <v>13000</v>
      </c>
      <c r="JZ109" s="13">
        <f t="shared" si="2010"/>
        <v>13000</v>
      </c>
      <c r="KA109" s="13">
        <f t="shared" si="2011"/>
        <v>0</v>
      </c>
      <c r="KB109" s="13">
        <f t="shared" si="2012"/>
        <v>15000</v>
      </c>
      <c r="KC109" s="13">
        <f t="shared" si="2013"/>
        <v>15000</v>
      </c>
      <c r="KD109" s="13">
        <f t="shared" si="2014"/>
        <v>15586.720000000001</v>
      </c>
      <c r="KE109" s="13">
        <f t="shared" si="2015"/>
        <v>30000</v>
      </c>
      <c r="KF109" s="13">
        <f t="shared" si="2016"/>
        <v>81185.64</v>
      </c>
      <c r="KG109" s="13">
        <f t="shared" si="2017"/>
        <v>53549.440000000002</v>
      </c>
      <c r="KH109" s="13">
        <f t="shared" si="2018"/>
        <v>30002</v>
      </c>
      <c r="KI109" s="13">
        <f t="shared" si="2019"/>
        <v>20707</v>
      </c>
      <c r="KJ109" s="13">
        <f t="shared" si="2020"/>
        <v>11083.7</v>
      </c>
      <c r="KK109" s="13">
        <f t="shared" si="2021"/>
        <v>19850</v>
      </c>
      <c r="KL109" s="13">
        <f t="shared" si="2022"/>
        <v>8900</v>
      </c>
      <c r="KM109" s="13">
        <f t="shared" si="2023"/>
        <v>0</v>
      </c>
      <c r="KN109" s="13">
        <f t="shared" si="2024"/>
        <v>4000</v>
      </c>
      <c r="KO109" s="13">
        <f t="shared" si="2025"/>
        <v>488</v>
      </c>
      <c r="KP109" s="13">
        <f t="shared" si="2026"/>
        <v>488</v>
      </c>
      <c r="KQ109" s="13">
        <f t="shared" si="2027"/>
        <v>3500</v>
      </c>
      <c r="KR109" s="13">
        <f t="shared" si="2028"/>
        <v>3500</v>
      </c>
      <c r="KS109" s="13">
        <f t="shared" si="2029"/>
        <v>0</v>
      </c>
      <c r="KT109" s="13">
        <f t="shared" si="2030"/>
        <v>3500</v>
      </c>
      <c r="KU109" s="13">
        <f t="shared" si="2031"/>
        <v>3500</v>
      </c>
      <c r="KV109" s="13">
        <f t="shared" si="2032"/>
        <v>0</v>
      </c>
      <c r="KW109" s="13">
        <f t="shared" si="2033"/>
        <v>4900</v>
      </c>
      <c r="KX109" s="13">
        <f t="shared" si="2034"/>
        <v>4900</v>
      </c>
      <c r="KY109" s="13">
        <f t="shared" si="2035"/>
        <v>0</v>
      </c>
      <c r="KZ109" s="13">
        <f t="shared" si="2036"/>
        <v>0</v>
      </c>
      <c r="LA109" s="13">
        <f t="shared" si="2037"/>
        <v>0</v>
      </c>
      <c r="LB109" s="13">
        <f t="shared" si="2038"/>
        <v>0</v>
      </c>
    </row>
    <row r="110" spans="1:314" x14ac:dyDescent="0.25">
      <c r="A110" s="5">
        <v>5157</v>
      </c>
      <c r="B110" s="9" t="s">
        <v>262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3">
        <v>0</v>
      </c>
      <c r="AM110" s="13">
        <v>0</v>
      </c>
      <c r="AN110" s="13"/>
      <c r="AO110" s="13"/>
      <c r="AP110" s="13">
        <v>0</v>
      </c>
      <c r="AQ110" s="13">
        <v>0</v>
      </c>
      <c r="AR110" s="13">
        <v>0</v>
      </c>
      <c r="AS110" s="13">
        <v>0</v>
      </c>
      <c r="AT110" s="13">
        <v>0</v>
      </c>
      <c r="AU110" s="13">
        <v>0</v>
      </c>
      <c r="AV110" s="13">
        <v>0</v>
      </c>
      <c r="AW110" s="13">
        <v>0</v>
      </c>
      <c r="AX110" s="13">
        <v>0</v>
      </c>
      <c r="AY110" s="13">
        <v>0</v>
      </c>
      <c r="AZ110" s="13">
        <v>0</v>
      </c>
      <c r="BA110" s="13">
        <v>0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0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20740</v>
      </c>
      <c r="CA110" s="13"/>
      <c r="CB110" s="13"/>
      <c r="CC110" s="13">
        <v>0</v>
      </c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/>
      <c r="DO110" s="13"/>
      <c r="DP110" s="13">
        <v>0</v>
      </c>
      <c r="DQ110" s="13">
        <v>0</v>
      </c>
      <c r="DR110" s="13">
        <v>0</v>
      </c>
      <c r="DS110" s="13">
        <v>0</v>
      </c>
      <c r="DT110" s="13">
        <v>0</v>
      </c>
      <c r="DU110" s="13">
        <v>0</v>
      </c>
      <c r="DV110" s="13">
        <v>0</v>
      </c>
      <c r="DW110" s="13">
        <v>0</v>
      </c>
      <c r="DX110" s="13">
        <v>0</v>
      </c>
      <c r="DY110" s="13">
        <v>0</v>
      </c>
      <c r="DZ110" s="13">
        <v>0</v>
      </c>
      <c r="EA110" s="13">
        <v>0</v>
      </c>
      <c r="EB110" s="13">
        <v>0</v>
      </c>
      <c r="EC110" s="13">
        <v>0</v>
      </c>
      <c r="ED110" s="13">
        <v>0</v>
      </c>
      <c r="EE110" s="13">
        <v>0</v>
      </c>
      <c r="EF110" s="13">
        <v>0</v>
      </c>
      <c r="EG110" s="13">
        <v>0</v>
      </c>
      <c r="EH110" s="13">
        <v>0</v>
      </c>
      <c r="EI110" s="13">
        <v>0</v>
      </c>
      <c r="EJ110" s="13">
        <v>0</v>
      </c>
      <c r="EK110" s="13">
        <v>0</v>
      </c>
      <c r="EL110" s="13">
        <v>0</v>
      </c>
      <c r="EM110" s="13">
        <v>0</v>
      </c>
      <c r="EN110" s="13">
        <v>0</v>
      </c>
      <c r="EO110" s="13">
        <v>0</v>
      </c>
      <c r="EP110" s="13">
        <v>0</v>
      </c>
      <c r="EQ110" s="13">
        <v>0</v>
      </c>
      <c r="ER110" s="13">
        <v>0</v>
      </c>
      <c r="ES110" s="13">
        <v>0</v>
      </c>
      <c r="ET110" s="13">
        <v>0</v>
      </c>
      <c r="EU110" s="13">
        <v>0</v>
      </c>
      <c r="EV110" s="13">
        <v>0</v>
      </c>
      <c r="EW110" s="13">
        <v>0</v>
      </c>
      <c r="EX110" s="64">
        <v>0</v>
      </c>
      <c r="EY110" s="62">
        <v>0</v>
      </c>
      <c r="EZ110" s="13">
        <v>0</v>
      </c>
      <c r="FA110" s="13"/>
      <c r="FB110" s="13"/>
      <c r="FC110" s="13">
        <v>0</v>
      </c>
      <c r="FD110" s="13">
        <v>0</v>
      </c>
      <c r="FE110" s="13">
        <v>0</v>
      </c>
      <c r="FF110" s="13">
        <v>0</v>
      </c>
      <c r="FG110" s="13">
        <v>0</v>
      </c>
      <c r="FH110" s="13">
        <v>0</v>
      </c>
      <c r="FI110" s="13">
        <v>0</v>
      </c>
      <c r="FJ110" s="13">
        <v>0</v>
      </c>
      <c r="FK110" s="13">
        <v>0</v>
      </c>
      <c r="FL110" s="13">
        <v>0</v>
      </c>
      <c r="FM110" s="13">
        <v>0</v>
      </c>
      <c r="FN110" s="13">
        <v>0</v>
      </c>
      <c r="FO110" s="13">
        <v>0</v>
      </c>
      <c r="FP110" s="13">
        <v>0</v>
      </c>
      <c r="FQ110" s="13">
        <v>0</v>
      </c>
      <c r="FR110" s="13">
        <v>0</v>
      </c>
      <c r="FS110" s="13">
        <v>0</v>
      </c>
      <c r="FT110" s="13">
        <v>0</v>
      </c>
      <c r="FU110" s="13">
        <v>0</v>
      </c>
      <c r="FV110" s="13">
        <v>545</v>
      </c>
      <c r="FW110" s="13">
        <v>545</v>
      </c>
      <c r="FX110" s="13">
        <v>0</v>
      </c>
      <c r="FY110" s="13">
        <v>0</v>
      </c>
      <c r="FZ110" s="13">
        <v>0</v>
      </c>
      <c r="GA110" s="13">
        <v>0</v>
      </c>
      <c r="GB110" s="13">
        <v>0</v>
      </c>
      <c r="GC110" s="13">
        <v>0</v>
      </c>
      <c r="GD110" s="13">
        <v>0</v>
      </c>
      <c r="GE110" s="13">
        <v>0</v>
      </c>
      <c r="GF110" s="13">
        <v>0</v>
      </c>
      <c r="GG110" s="13">
        <v>0</v>
      </c>
      <c r="GH110" s="13">
        <v>0</v>
      </c>
      <c r="GI110" s="13">
        <v>0</v>
      </c>
      <c r="GJ110" s="13">
        <v>0</v>
      </c>
      <c r="GK110" s="13">
        <v>0</v>
      </c>
      <c r="GL110" s="62">
        <v>0</v>
      </c>
      <c r="GM110" s="13">
        <v>0</v>
      </c>
      <c r="GN110" s="13"/>
      <c r="GO110" s="13"/>
      <c r="GP110" s="13">
        <v>0</v>
      </c>
      <c r="GQ110" s="13">
        <v>0</v>
      </c>
      <c r="GR110" s="13">
        <v>0</v>
      </c>
      <c r="GS110" s="13">
        <v>0</v>
      </c>
      <c r="GT110" s="13">
        <v>0</v>
      </c>
      <c r="GU110" s="13">
        <v>0</v>
      </c>
      <c r="GV110" s="13">
        <v>0</v>
      </c>
      <c r="GW110" s="13">
        <v>0</v>
      </c>
      <c r="GX110" s="13">
        <v>0</v>
      </c>
      <c r="GY110" s="13">
        <v>0</v>
      </c>
      <c r="GZ110" s="13">
        <v>0</v>
      </c>
      <c r="HA110" s="13">
        <v>0</v>
      </c>
      <c r="HB110" s="13">
        <v>0</v>
      </c>
      <c r="HC110" s="13">
        <v>0</v>
      </c>
      <c r="HD110" s="13">
        <v>0</v>
      </c>
      <c r="HE110" s="13">
        <v>0</v>
      </c>
      <c r="HF110" s="13">
        <v>0</v>
      </c>
      <c r="HG110" s="13">
        <v>0</v>
      </c>
      <c r="HH110" s="13">
        <v>0</v>
      </c>
      <c r="HI110" s="13">
        <v>0</v>
      </c>
      <c r="HJ110" s="13">
        <v>0</v>
      </c>
      <c r="HK110" s="13">
        <v>0</v>
      </c>
      <c r="HL110" s="13">
        <v>0</v>
      </c>
      <c r="HM110" s="13">
        <v>0</v>
      </c>
      <c r="HN110" s="13">
        <v>0</v>
      </c>
      <c r="HO110" s="13">
        <v>0</v>
      </c>
      <c r="HP110" s="13">
        <v>0</v>
      </c>
      <c r="HQ110" s="13">
        <v>0</v>
      </c>
      <c r="HR110" s="13">
        <v>0</v>
      </c>
      <c r="HS110" s="13">
        <v>0</v>
      </c>
      <c r="HT110" s="13">
        <v>0</v>
      </c>
      <c r="HU110" s="13">
        <v>0</v>
      </c>
      <c r="HV110" s="13">
        <v>0</v>
      </c>
      <c r="HW110" s="13">
        <v>0</v>
      </c>
      <c r="HX110" s="13">
        <v>0</v>
      </c>
      <c r="HY110" s="62">
        <v>0</v>
      </c>
      <c r="HZ110" s="66">
        <v>0</v>
      </c>
      <c r="IA110" s="13"/>
      <c r="IB110" s="13"/>
      <c r="IC110" s="13">
        <v>0</v>
      </c>
      <c r="ID110" s="13">
        <v>0</v>
      </c>
      <c r="IE110" s="13">
        <v>0</v>
      </c>
      <c r="IF110" s="13">
        <v>0</v>
      </c>
      <c r="IG110" s="13">
        <v>0</v>
      </c>
      <c r="IH110" s="13">
        <v>0</v>
      </c>
      <c r="II110" s="13">
        <v>0</v>
      </c>
      <c r="IJ110" s="13">
        <v>0</v>
      </c>
      <c r="IK110" s="13">
        <v>0</v>
      </c>
      <c r="IL110" s="13">
        <v>0</v>
      </c>
      <c r="IM110" s="13">
        <v>0</v>
      </c>
      <c r="IN110" s="13">
        <v>0</v>
      </c>
      <c r="IO110" s="13">
        <v>0</v>
      </c>
      <c r="IP110" s="13">
        <v>0</v>
      </c>
      <c r="IQ110" s="13">
        <v>0</v>
      </c>
      <c r="IR110" s="13">
        <v>0</v>
      </c>
      <c r="IS110" s="13">
        <v>0</v>
      </c>
      <c r="IT110" s="13">
        <v>0</v>
      </c>
      <c r="IU110" s="13">
        <v>0</v>
      </c>
      <c r="IV110" s="13">
        <v>119.9</v>
      </c>
      <c r="IW110" s="13">
        <v>119.9</v>
      </c>
      <c r="IX110" s="13">
        <v>0</v>
      </c>
      <c r="IY110" s="13">
        <v>0</v>
      </c>
      <c r="IZ110" s="13">
        <v>0</v>
      </c>
      <c r="JA110" s="13">
        <v>0</v>
      </c>
      <c r="JB110" s="13">
        <v>0</v>
      </c>
      <c r="JC110" s="13">
        <v>0</v>
      </c>
      <c r="JD110" s="13">
        <v>0</v>
      </c>
      <c r="JE110" s="13">
        <v>0</v>
      </c>
      <c r="JF110" s="13">
        <v>0</v>
      </c>
      <c r="JG110" s="13">
        <v>0</v>
      </c>
      <c r="JH110" s="13">
        <v>0</v>
      </c>
      <c r="JI110" s="13">
        <v>0</v>
      </c>
      <c r="JJ110" s="13">
        <v>0</v>
      </c>
      <c r="JK110" s="13">
        <v>0</v>
      </c>
      <c r="JL110" s="13">
        <v>0</v>
      </c>
      <c r="JM110" s="13">
        <v>0</v>
      </c>
      <c r="JN110" s="13"/>
      <c r="JO110" s="13"/>
      <c r="JP110" s="13">
        <f t="shared" si="2000"/>
        <v>0</v>
      </c>
      <c r="JQ110" s="13">
        <f t="shared" si="2001"/>
        <v>0</v>
      </c>
      <c r="JR110" s="13">
        <f t="shared" si="2002"/>
        <v>0</v>
      </c>
      <c r="JS110" s="13">
        <f t="shared" si="2003"/>
        <v>0</v>
      </c>
      <c r="JT110" s="13">
        <f t="shared" si="2004"/>
        <v>0</v>
      </c>
      <c r="JU110" s="13">
        <f t="shared" si="2005"/>
        <v>0</v>
      </c>
      <c r="JV110" s="13">
        <f t="shared" si="2006"/>
        <v>0</v>
      </c>
      <c r="JW110" s="13">
        <f t="shared" si="2007"/>
        <v>0</v>
      </c>
      <c r="JX110" s="13">
        <f t="shared" si="2008"/>
        <v>0</v>
      </c>
      <c r="JY110" s="13">
        <f t="shared" si="2009"/>
        <v>0</v>
      </c>
      <c r="JZ110" s="13">
        <f t="shared" si="2010"/>
        <v>0</v>
      </c>
      <c r="KA110" s="13">
        <f t="shared" si="2011"/>
        <v>0</v>
      </c>
      <c r="KB110" s="13">
        <f t="shared" si="2012"/>
        <v>0</v>
      </c>
      <c r="KC110" s="13">
        <f t="shared" si="2013"/>
        <v>0</v>
      </c>
      <c r="KD110" s="13">
        <f t="shared" si="2014"/>
        <v>0</v>
      </c>
      <c r="KE110" s="13">
        <f t="shared" si="2015"/>
        <v>0</v>
      </c>
      <c r="KF110" s="13">
        <f t="shared" si="2016"/>
        <v>0</v>
      </c>
      <c r="KG110" s="13">
        <f t="shared" si="2017"/>
        <v>0</v>
      </c>
      <c r="KH110" s="13">
        <f t="shared" si="2018"/>
        <v>0</v>
      </c>
      <c r="KI110" s="13">
        <f t="shared" si="2019"/>
        <v>664.9</v>
      </c>
      <c r="KJ110" s="13">
        <f t="shared" si="2020"/>
        <v>664.9</v>
      </c>
      <c r="KK110" s="13">
        <f t="shared" si="2021"/>
        <v>0</v>
      </c>
      <c r="KL110" s="13">
        <f t="shared" si="2022"/>
        <v>0</v>
      </c>
      <c r="KM110" s="13">
        <f t="shared" si="2023"/>
        <v>0</v>
      </c>
      <c r="KN110" s="13">
        <f t="shared" si="2024"/>
        <v>0</v>
      </c>
      <c r="KO110" s="13">
        <f t="shared" si="2025"/>
        <v>0</v>
      </c>
      <c r="KP110" s="13">
        <f t="shared" si="2026"/>
        <v>0</v>
      </c>
      <c r="KQ110" s="13">
        <f t="shared" si="2027"/>
        <v>0</v>
      </c>
      <c r="KR110" s="13">
        <f t="shared" si="2028"/>
        <v>0</v>
      </c>
      <c r="KS110" s="13">
        <f t="shared" si="2029"/>
        <v>0</v>
      </c>
      <c r="KT110" s="13">
        <f t="shared" si="2030"/>
        <v>0</v>
      </c>
      <c r="KU110" s="13">
        <f t="shared" si="2031"/>
        <v>0</v>
      </c>
      <c r="KV110" s="13">
        <f t="shared" si="2032"/>
        <v>0</v>
      </c>
      <c r="KW110" s="13">
        <f t="shared" si="2033"/>
        <v>0</v>
      </c>
      <c r="KX110" s="13">
        <f t="shared" si="2034"/>
        <v>0</v>
      </c>
      <c r="KY110" s="13">
        <f t="shared" si="2035"/>
        <v>0</v>
      </c>
      <c r="KZ110" s="13">
        <f t="shared" si="2036"/>
        <v>20740</v>
      </c>
      <c r="LA110" s="13">
        <f t="shared" si="2037"/>
        <v>0</v>
      </c>
      <c r="LB110" s="13">
        <f t="shared" si="2038"/>
        <v>0</v>
      </c>
    </row>
    <row r="111" spans="1:314" x14ac:dyDescent="0.25">
      <c r="A111" s="5">
        <v>5199</v>
      </c>
      <c r="B111" s="9" t="s">
        <v>64</v>
      </c>
      <c r="C111" s="13">
        <v>500000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487</v>
      </c>
      <c r="R111" s="13">
        <v>219.67</v>
      </c>
      <c r="S111" s="13">
        <v>120</v>
      </c>
      <c r="T111" s="13">
        <v>0</v>
      </c>
      <c r="U111" s="13">
        <v>288</v>
      </c>
      <c r="V111" s="13">
        <v>288</v>
      </c>
      <c r="W111" s="13">
        <v>207</v>
      </c>
      <c r="X111" s="13">
        <v>290</v>
      </c>
      <c r="Y111" s="13">
        <v>290</v>
      </c>
      <c r="Z111" s="13">
        <v>225</v>
      </c>
      <c r="AA111" s="13">
        <v>0</v>
      </c>
      <c r="AB111" s="13">
        <v>450</v>
      </c>
      <c r="AC111" s="13">
        <v>450</v>
      </c>
      <c r="AD111" s="13">
        <v>157</v>
      </c>
      <c r="AE111" s="13">
        <v>157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>
        <v>0</v>
      </c>
      <c r="AM111" s="13">
        <v>0</v>
      </c>
      <c r="AN111" s="13"/>
      <c r="AO111" s="13"/>
      <c r="AP111" s="13">
        <v>1500</v>
      </c>
      <c r="AQ111" s="13">
        <v>1500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0</v>
      </c>
      <c r="AX111" s="13">
        <v>0</v>
      </c>
      <c r="AY111" s="13">
        <v>1427</v>
      </c>
      <c r="AZ111" s="13">
        <v>1427</v>
      </c>
      <c r="BA111" s="13">
        <v>0</v>
      </c>
      <c r="BB111" s="13">
        <v>0</v>
      </c>
      <c r="BC111" s="13">
        <v>0</v>
      </c>
      <c r="BD111" s="13">
        <v>0</v>
      </c>
      <c r="BE111" s="13">
        <v>0</v>
      </c>
      <c r="BF111" s="13">
        <v>0</v>
      </c>
      <c r="BG111" s="13">
        <v>1600</v>
      </c>
      <c r="BH111" s="13">
        <v>1500</v>
      </c>
      <c r="BI111" s="13">
        <v>1500</v>
      </c>
      <c r="BJ111" s="13">
        <v>0</v>
      </c>
      <c r="BK111" s="13">
        <v>1500</v>
      </c>
      <c r="BL111" s="13">
        <v>1500</v>
      </c>
      <c r="BM111" s="13">
        <v>0</v>
      </c>
      <c r="BN111" s="13">
        <v>1220</v>
      </c>
      <c r="BO111" s="13">
        <v>1220</v>
      </c>
      <c r="BP111" s="13">
        <v>0</v>
      </c>
      <c r="BQ111" s="13">
        <v>0</v>
      </c>
      <c r="BR111" s="13">
        <v>0</v>
      </c>
      <c r="BS111" s="13"/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/>
      <c r="CB111" s="13"/>
      <c r="CC111" s="13">
        <v>0</v>
      </c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1500</v>
      </c>
      <c r="CK111" s="13">
        <v>1500</v>
      </c>
      <c r="CL111" s="13">
        <v>1428</v>
      </c>
      <c r="CM111" s="13">
        <v>1428</v>
      </c>
      <c r="CN111" s="13">
        <v>0</v>
      </c>
      <c r="CO111" s="13">
        <v>0</v>
      </c>
      <c r="CP111" s="13">
        <v>0</v>
      </c>
      <c r="CQ111" s="13">
        <v>0</v>
      </c>
      <c r="CR111" s="13">
        <v>3000</v>
      </c>
      <c r="CS111" s="13">
        <v>1600</v>
      </c>
      <c r="CT111" s="13">
        <v>0</v>
      </c>
      <c r="CU111" s="13">
        <v>1500</v>
      </c>
      <c r="CV111" s="13">
        <v>1500</v>
      </c>
      <c r="CW111" s="13">
        <v>0</v>
      </c>
      <c r="CX111" s="13">
        <v>1500</v>
      </c>
      <c r="CY111" s="13">
        <v>1500</v>
      </c>
      <c r="CZ111" s="13">
        <v>0</v>
      </c>
      <c r="DA111" s="13">
        <v>610</v>
      </c>
      <c r="DB111" s="13">
        <v>0</v>
      </c>
      <c r="DC111" s="13">
        <v>0</v>
      </c>
      <c r="DD111" s="13">
        <v>21830</v>
      </c>
      <c r="DE111" s="13">
        <v>9830</v>
      </c>
      <c r="DF111" s="13">
        <v>0</v>
      </c>
      <c r="DG111" s="13">
        <v>5490</v>
      </c>
      <c r="DH111" s="13">
        <v>5490</v>
      </c>
      <c r="DI111" s="13">
        <v>0</v>
      </c>
      <c r="DJ111" s="13">
        <v>0</v>
      </c>
      <c r="DK111" s="13">
        <v>0</v>
      </c>
      <c r="DL111" s="13">
        <v>0</v>
      </c>
      <c r="DM111" s="13">
        <v>4270</v>
      </c>
      <c r="DN111" s="13"/>
      <c r="DO111" s="13"/>
      <c r="DP111" s="13">
        <v>0</v>
      </c>
      <c r="DQ111" s="13">
        <v>367544.19</v>
      </c>
      <c r="DR111" s="13">
        <v>25546</v>
      </c>
      <c r="DS111" s="13">
        <v>1500</v>
      </c>
      <c r="DT111" s="13">
        <v>501500</v>
      </c>
      <c r="DU111" s="13">
        <v>410810</v>
      </c>
      <c r="DV111" s="13">
        <v>0</v>
      </c>
      <c r="DW111" s="13">
        <v>0</v>
      </c>
      <c r="DX111" s="13">
        <v>0</v>
      </c>
      <c r="DY111" s="13">
        <v>1427</v>
      </c>
      <c r="DZ111" s="13">
        <v>1427</v>
      </c>
      <c r="EA111" s="13">
        <v>2085.67</v>
      </c>
      <c r="EB111" s="13">
        <v>1950</v>
      </c>
      <c r="EC111" s="13">
        <v>1950</v>
      </c>
      <c r="ED111" s="13">
        <v>603</v>
      </c>
      <c r="EE111" s="13">
        <v>3345.9</v>
      </c>
      <c r="EF111" s="13">
        <v>3345.9</v>
      </c>
      <c r="EG111" s="13">
        <v>751</v>
      </c>
      <c r="EH111" s="13">
        <v>8809</v>
      </c>
      <c r="EI111" s="13">
        <v>8809</v>
      </c>
      <c r="EJ111" s="13">
        <v>9638</v>
      </c>
      <c r="EK111" s="13">
        <v>8800</v>
      </c>
      <c r="EL111" s="13">
        <v>8800</v>
      </c>
      <c r="EM111" s="13">
        <v>17011</v>
      </c>
      <c r="EN111" s="13">
        <v>5000</v>
      </c>
      <c r="EO111" s="13">
        <v>21820</v>
      </c>
      <c r="EP111" s="13">
        <v>18677</v>
      </c>
      <c r="EQ111" s="13">
        <v>3063</v>
      </c>
      <c r="ER111" s="13">
        <v>3063</v>
      </c>
      <c r="ES111" s="13">
        <v>270</v>
      </c>
      <c r="ET111" s="13">
        <v>3560</v>
      </c>
      <c r="EU111" s="13">
        <v>3560</v>
      </c>
      <c r="EV111" s="13">
        <v>654</v>
      </c>
      <c r="EW111" s="13">
        <v>0</v>
      </c>
      <c r="EX111" s="64">
        <v>0</v>
      </c>
      <c r="EY111" s="62">
        <v>125.5</v>
      </c>
      <c r="EZ111" s="13">
        <v>910</v>
      </c>
      <c r="FA111" s="13"/>
      <c r="FB111" s="13"/>
      <c r="FC111" s="13">
        <v>0</v>
      </c>
      <c r="FD111" s="13">
        <v>9516</v>
      </c>
      <c r="FE111" s="13">
        <v>9516</v>
      </c>
      <c r="FF111" s="13">
        <v>0</v>
      </c>
      <c r="FG111" s="13">
        <v>0</v>
      </c>
      <c r="FH111" s="13">
        <v>0</v>
      </c>
      <c r="FI111" s="13">
        <v>0</v>
      </c>
      <c r="FJ111" s="13">
        <v>2000</v>
      </c>
      <c r="FK111" s="13">
        <v>2000</v>
      </c>
      <c r="FL111" s="13">
        <v>0</v>
      </c>
      <c r="FM111" s="13">
        <v>0</v>
      </c>
      <c r="FN111" s="13">
        <v>0</v>
      </c>
      <c r="FO111" s="13">
        <v>0</v>
      </c>
      <c r="FP111" s="13">
        <v>0</v>
      </c>
      <c r="FQ111" s="13">
        <v>0</v>
      </c>
      <c r="FR111" s="13">
        <v>3000</v>
      </c>
      <c r="FS111" s="13">
        <v>0</v>
      </c>
      <c r="FT111" s="13">
        <v>0</v>
      </c>
      <c r="FU111" s="13">
        <v>1680</v>
      </c>
      <c r="FV111" s="13">
        <v>1680</v>
      </c>
      <c r="FW111" s="13">
        <v>16</v>
      </c>
      <c r="FX111" s="13">
        <v>3200</v>
      </c>
      <c r="FY111" s="13">
        <v>2200</v>
      </c>
      <c r="FZ111" s="13">
        <v>0</v>
      </c>
      <c r="GA111" s="13">
        <v>1830</v>
      </c>
      <c r="GB111" s="13">
        <v>0</v>
      </c>
      <c r="GC111" s="13">
        <v>0</v>
      </c>
      <c r="GD111" s="13">
        <v>1830</v>
      </c>
      <c r="GE111" s="13">
        <v>1830</v>
      </c>
      <c r="GF111" s="13">
        <v>112</v>
      </c>
      <c r="GG111" s="13">
        <v>1830</v>
      </c>
      <c r="GH111" s="13">
        <v>1830</v>
      </c>
      <c r="GI111" s="13">
        <v>0</v>
      </c>
      <c r="GJ111" s="13">
        <v>0</v>
      </c>
      <c r="GK111" s="13">
        <v>0</v>
      </c>
      <c r="GL111" s="62">
        <v>9664.84</v>
      </c>
      <c r="GM111" s="13">
        <v>610</v>
      </c>
      <c r="GN111" s="13"/>
      <c r="GO111" s="13"/>
      <c r="GP111" s="13">
        <v>70000</v>
      </c>
      <c r="GQ111" s="13">
        <v>70000</v>
      </c>
      <c r="GR111" s="13">
        <v>52171.09</v>
      </c>
      <c r="GS111" s="13">
        <v>78000</v>
      </c>
      <c r="GT111" s="13">
        <v>68000</v>
      </c>
      <c r="GU111" s="13">
        <v>49885</v>
      </c>
      <c r="GV111" s="13">
        <v>63934.43</v>
      </c>
      <c r="GW111" s="13">
        <v>63934.43</v>
      </c>
      <c r="GX111" s="13">
        <v>59000</v>
      </c>
      <c r="GY111" s="13">
        <v>14703</v>
      </c>
      <c r="GZ111" s="13">
        <v>42500</v>
      </c>
      <c r="HA111" s="13">
        <v>42500</v>
      </c>
      <c r="HB111" s="13">
        <v>0</v>
      </c>
      <c r="HC111" s="13">
        <v>0</v>
      </c>
      <c r="HD111" s="13">
        <v>0</v>
      </c>
      <c r="HE111" s="13">
        <v>1500</v>
      </c>
      <c r="HF111" s="13">
        <v>4100</v>
      </c>
      <c r="HG111" s="13">
        <v>0</v>
      </c>
      <c r="HH111" s="13">
        <v>4305</v>
      </c>
      <c r="HI111" s="13">
        <v>5351.6</v>
      </c>
      <c r="HJ111" s="13">
        <v>6411.6</v>
      </c>
      <c r="HK111" s="13">
        <v>5800</v>
      </c>
      <c r="HL111" s="13">
        <v>1800</v>
      </c>
      <c r="HM111" s="13">
        <v>0</v>
      </c>
      <c r="HN111" s="13">
        <v>1220</v>
      </c>
      <c r="HO111" s="13">
        <v>0</v>
      </c>
      <c r="HP111" s="13">
        <v>0</v>
      </c>
      <c r="HQ111" s="13">
        <v>5620</v>
      </c>
      <c r="HR111" s="13">
        <v>5620</v>
      </c>
      <c r="HS111" s="13"/>
      <c r="HT111" s="13">
        <v>5620</v>
      </c>
      <c r="HU111" s="13">
        <v>5620</v>
      </c>
      <c r="HV111" s="13">
        <v>0</v>
      </c>
      <c r="HW111" s="13">
        <v>0</v>
      </c>
      <c r="HX111" s="13">
        <v>0</v>
      </c>
      <c r="HY111" s="62">
        <v>5978</v>
      </c>
      <c r="HZ111" s="66">
        <v>32770</v>
      </c>
      <c r="IA111" s="13"/>
      <c r="IB111" s="13"/>
      <c r="IC111" s="13">
        <v>0</v>
      </c>
      <c r="ID111" s="13">
        <v>0</v>
      </c>
      <c r="IE111" s="13">
        <v>0</v>
      </c>
      <c r="IF111" s="13">
        <v>0</v>
      </c>
      <c r="IG111" s="13">
        <v>5500</v>
      </c>
      <c r="IH111" s="13">
        <v>97313.919999999998</v>
      </c>
      <c r="II111" s="13">
        <v>14065.57</v>
      </c>
      <c r="IJ111" s="13">
        <v>14065.57</v>
      </c>
      <c r="IK111" s="13">
        <v>13420</v>
      </c>
      <c r="IL111" s="13">
        <v>5355</v>
      </c>
      <c r="IM111" s="13">
        <v>9140.56</v>
      </c>
      <c r="IN111" s="13">
        <v>9320.89</v>
      </c>
      <c r="IO111" s="13">
        <v>550</v>
      </c>
      <c r="IP111" s="13">
        <v>550</v>
      </c>
      <c r="IQ111" s="13">
        <v>0</v>
      </c>
      <c r="IR111" s="13">
        <v>2434.4299999999998</v>
      </c>
      <c r="IS111" s="13">
        <v>3178</v>
      </c>
      <c r="IT111" s="13">
        <v>484</v>
      </c>
      <c r="IU111" s="13">
        <v>3758</v>
      </c>
      <c r="IV111" s="13">
        <v>500</v>
      </c>
      <c r="IW111" s="13">
        <v>297</v>
      </c>
      <c r="IX111" s="13">
        <v>4400</v>
      </c>
      <c r="IY111" s="13">
        <v>1400</v>
      </c>
      <c r="IZ111" s="13">
        <v>3533.2</v>
      </c>
      <c r="JA111" s="13">
        <v>0</v>
      </c>
      <c r="JB111" s="13">
        <v>0</v>
      </c>
      <c r="JC111" s="13">
        <v>0</v>
      </c>
      <c r="JD111" s="13">
        <v>0</v>
      </c>
      <c r="JE111" s="13">
        <v>0</v>
      </c>
      <c r="JF111" s="13">
        <v>0</v>
      </c>
      <c r="JG111" s="13">
        <v>0</v>
      </c>
      <c r="JH111" s="13">
        <v>0</v>
      </c>
      <c r="JI111" s="13">
        <v>0</v>
      </c>
      <c r="JJ111" s="13">
        <v>0</v>
      </c>
      <c r="JK111" s="13">
        <v>0</v>
      </c>
      <c r="JL111" s="13">
        <v>0</v>
      </c>
      <c r="JM111" s="13">
        <v>0</v>
      </c>
      <c r="JN111" s="13"/>
      <c r="JO111" s="13"/>
      <c r="JP111" s="13">
        <f t="shared" si="2000"/>
        <v>571500</v>
      </c>
      <c r="JQ111" s="13">
        <f t="shared" si="2001"/>
        <v>448560.19</v>
      </c>
      <c r="JR111" s="13">
        <f t="shared" si="2002"/>
        <v>87233.09</v>
      </c>
      <c r="JS111" s="13">
        <f t="shared" si="2003"/>
        <v>79500</v>
      </c>
      <c r="JT111" s="13">
        <f t="shared" si="2004"/>
        <v>575000</v>
      </c>
      <c r="JU111" s="13">
        <f t="shared" si="2005"/>
        <v>558008.92000000004</v>
      </c>
      <c r="JV111" s="13">
        <f t="shared" si="2006"/>
        <v>78000</v>
      </c>
      <c r="JW111" s="13">
        <f t="shared" si="2007"/>
        <v>81500</v>
      </c>
      <c r="JX111" s="13">
        <f t="shared" si="2008"/>
        <v>75920</v>
      </c>
      <c r="JY111" s="13">
        <f t="shared" si="2009"/>
        <v>24340</v>
      </c>
      <c r="JZ111" s="13">
        <f t="shared" si="2010"/>
        <v>55922.559999999998</v>
      </c>
      <c r="KA111" s="13">
        <f t="shared" si="2011"/>
        <v>53906.559999999998</v>
      </c>
      <c r="KB111" s="13">
        <f t="shared" si="2012"/>
        <v>2500</v>
      </c>
      <c r="KC111" s="13">
        <f t="shared" si="2013"/>
        <v>2500</v>
      </c>
      <c r="KD111" s="13">
        <f t="shared" si="2014"/>
        <v>1090</v>
      </c>
      <c r="KE111" s="13">
        <f t="shared" si="2015"/>
        <v>13500</v>
      </c>
      <c r="KF111" s="13">
        <f t="shared" si="2016"/>
        <v>12343.9</v>
      </c>
      <c r="KG111" s="13">
        <f t="shared" si="2017"/>
        <v>2835</v>
      </c>
      <c r="KH111" s="13">
        <f t="shared" si="2018"/>
        <v>21840</v>
      </c>
      <c r="KI111" s="13">
        <f t="shared" si="2019"/>
        <v>19628.599999999999</v>
      </c>
      <c r="KJ111" s="13">
        <f t="shared" si="2020"/>
        <v>16569.599999999999</v>
      </c>
      <c r="KK111" s="13">
        <f t="shared" si="2021"/>
        <v>25490</v>
      </c>
      <c r="KL111" s="13">
        <f t="shared" si="2022"/>
        <v>17490</v>
      </c>
      <c r="KM111" s="13">
        <f t="shared" si="2023"/>
        <v>20769.2</v>
      </c>
      <c r="KN111" s="13">
        <f t="shared" si="2024"/>
        <v>9880</v>
      </c>
      <c r="KO111" s="13">
        <f t="shared" si="2025"/>
        <v>23490</v>
      </c>
      <c r="KP111" s="13">
        <f t="shared" si="2026"/>
        <v>19127</v>
      </c>
      <c r="KQ111" s="13">
        <f t="shared" si="2027"/>
        <v>32500</v>
      </c>
      <c r="KR111" s="13">
        <f t="shared" si="2028"/>
        <v>20500</v>
      </c>
      <c r="KS111" s="13">
        <f t="shared" si="2029"/>
        <v>382</v>
      </c>
      <c r="KT111" s="13">
        <f t="shared" si="2030"/>
        <v>16500</v>
      </c>
      <c r="KU111" s="13">
        <f t="shared" si="2031"/>
        <v>16500</v>
      </c>
      <c r="KV111" s="13">
        <f t="shared" si="2032"/>
        <v>654</v>
      </c>
      <c r="KW111" s="13">
        <f t="shared" si="2033"/>
        <v>0</v>
      </c>
      <c r="KX111" s="13">
        <f t="shared" si="2034"/>
        <v>0</v>
      </c>
      <c r="KY111" s="13">
        <f t="shared" si="2035"/>
        <v>15768.34</v>
      </c>
      <c r="KZ111" s="13">
        <f t="shared" si="2036"/>
        <v>38560</v>
      </c>
      <c r="LA111" s="13">
        <f t="shared" si="2037"/>
        <v>0</v>
      </c>
      <c r="LB111" s="13">
        <f t="shared" si="2038"/>
        <v>0</v>
      </c>
    </row>
    <row r="112" spans="1:314" ht="15" customHeight="1" x14ac:dyDescent="0.25">
      <c r="A112" s="5">
        <v>52</v>
      </c>
      <c r="B112" s="8" t="s">
        <v>263</v>
      </c>
      <c r="C112" s="12">
        <f t="shared" ref="C112:M112" si="2039">SUM(C115)</f>
        <v>0</v>
      </c>
      <c r="D112" s="12">
        <f t="shared" ref="D112" si="2040">SUM(D115)</f>
        <v>0</v>
      </c>
      <c r="E112" s="12">
        <f t="shared" si="2039"/>
        <v>0</v>
      </c>
      <c r="F112" s="12">
        <f t="shared" si="2039"/>
        <v>0</v>
      </c>
      <c r="G112" s="12">
        <f t="shared" ref="G112" si="2041">SUM(G115)</f>
        <v>0</v>
      </c>
      <c r="H112" s="12">
        <f t="shared" si="2039"/>
        <v>0</v>
      </c>
      <c r="I112" s="12">
        <f t="shared" si="2039"/>
        <v>0</v>
      </c>
      <c r="J112" s="12">
        <f t="shared" ref="J112" si="2042">SUM(J115)</f>
        <v>0</v>
      </c>
      <c r="K112" s="12">
        <f t="shared" si="2039"/>
        <v>0</v>
      </c>
      <c r="L112" s="12">
        <f t="shared" ref="L112" si="2043">SUM(L115)</f>
        <v>0</v>
      </c>
      <c r="M112" s="12">
        <f t="shared" si="2039"/>
        <v>0</v>
      </c>
      <c r="N112" s="12">
        <f t="shared" ref="N112" si="2044">SUM(N115)</f>
        <v>0</v>
      </c>
      <c r="O112" s="12">
        <f>SUM(O115)</f>
        <v>0</v>
      </c>
      <c r="P112" s="12">
        <f>SUM(P115)</f>
        <v>0</v>
      </c>
      <c r="Q112" s="12">
        <f t="shared" ref="Q112:S112" si="2045">SUM(Q113:Q115)</f>
        <v>0</v>
      </c>
      <c r="R112" s="12">
        <f t="shared" ref="R112" si="2046">SUM(R113:R115)</f>
        <v>0</v>
      </c>
      <c r="S112" s="12">
        <f t="shared" si="2045"/>
        <v>0</v>
      </c>
      <c r="T112" s="12">
        <f t="shared" ref="T112" si="2047">SUM(T113:T115)</f>
        <v>0</v>
      </c>
      <c r="U112" s="12">
        <f>SUM(U113:U115)</f>
        <v>0</v>
      </c>
      <c r="V112" s="12">
        <f>SUM(V113:V115)</f>
        <v>0</v>
      </c>
      <c r="W112" s="12">
        <f t="shared" ref="W112:Y112" si="2048">SUM(W113:W115)</f>
        <v>0</v>
      </c>
      <c r="X112" s="12">
        <f t="shared" ref="X112" si="2049">SUM(X113:X115)</f>
        <v>0</v>
      </c>
      <c r="Y112" s="12">
        <f t="shared" si="2048"/>
        <v>0</v>
      </c>
      <c r="Z112" s="12">
        <f t="shared" ref="Z112:AD112" si="2050">SUM(Z113:Z115)</f>
        <v>0</v>
      </c>
      <c r="AA112" s="12">
        <f t="shared" si="2050"/>
        <v>0</v>
      </c>
      <c r="AB112" s="12">
        <f t="shared" ref="AB112:AM112" si="2051">SUM(AB113:AB115)</f>
        <v>0</v>
      </c>
      <c r="AC112" s="12">
        <f t="shared" si="2050"/>
        <v>0</v>
      </c>
      <c r="AD112" s="12">
        <f t="shared" si="2050"/>
        <v>0</v>
      </c>
      <c r="AE112" s="12">
        <f t="shared" si="2051"/>
        <v>0</v>
      </c>
      <c r="AF112" s="12">
        <f t="shared" ref="AF112" si="2052">SUM(AF113:AF115)</f>
        <v>0</v>
      </c>
      <c r="AG112" s="12">
        <f t="shared" ref="AG112:AI112" si="2053">SUM(AG113:AG115)</f>
        <v>0</v>
      </c>
      <c r="AH112" s="12">
        <f t="shared" si="2053"/>
        <v>1073.99</v>
      </c>
      <c r="AI112" s="12">
        <f t="shared" si="2053"/>
        <v>0</v>
      </c>
      <c r="AJ112" s="12">
        <f t="shared" si="2051"/>
        <v>0</v>
      </c>
      <c r="AK112" s="12">
        <f t="shared" si="2051"/>
        <v>0</v>
      </c>
      <c r="AL112" s="12">
        <f t="shared" si="2051"/>
        <v>0</v>
      </c>
      <c r="AM112" s="12">
        <f t="shared" si="2051"/>
        <v>5100000</v>
      </c>
      <c r="AN112" s="12">
        <f t="shared" ref="AN112:AO112" si="2054">SUM(AN113:AN115)</f>
        <v>0</v>
      </c>
      <c r="AO112" s="12">
        <f t="shared" si="2054"/>
        <v>0</v>
      </c>
      <c r="AP112" s="12">
        <f>SUM(AP113:AP115)</f>
        <v>0</v>
      </c>
      <c r="AQ112" s="12">
        <f>SUM(AQ113:AQ115)</f>
        <v>0</v>
      </c>
      <c r="AR112" s="12">
        <f>SUM(AR113:AR115)</f>
        <v>0</v>
      </c>
      <c r="AS112" s="12">
        <f t="shared" ref="AS112" si="2055">SUM(AS113:AS115)</f>
        <v>0</v>
      </c>
      <c r="AT112" s="12">
        <f>SUM(AT113:AT115)</f>
        <v>0</v>
      </c>
      <c r="AU112" s="12">
        <f>SUM(AU113:AU115)</f>
        <v>0</v>
      </c>
      <c r="AV112" s="12">
        <f t="shared" ref="AV112" si="2056">SUM(AV113:AV115)</f>
        <v>0</v>
      </c>
      <c r="AW112" s="12">
        <f>SUM(AW113:AW115)</f>
        <v>0</v>
      </c>
      <c r="AX112" s="12">
        <f>SUM(AX113:AX115)</f>
        <v>0</v>
      </c>
      <c r="AY112" s="12">
        <f t="shared" ref="AY112" si="2057">SUM(AY113:AY115)</f>
        <v>0</v>
      </c>
      <c r="AZ112" s="12">
        <f>SUM(AZ113:AZ115)</f>
        <v>0</v>
      </c>
      <c r="BA112" s="12">
        <f>SUM(BA113:BA115)</f>
        <v>0</v>
      </c>
      <c r="BB112" s="12">
        <f t="shared" ref="BB112" si="2058">SUM(BB113:BB115)</f>
        <v>0</v>
      </c>
      <c r="BC112" s="12">
        <f>SUM(BC113:BC115)</f>
        <v>0</v>
      </c>
      <c r="BD112" s="12">
        <f>SUM(BD113:BD115)</f>
        <v>0</v>
      </c>
      <c r="BE112" s="12">
        <f t="shared" ref="BE112:BF112" si="2059">SUM(BE113:BE115)</f>
        <v>0</v>
      </c>
      <c r="BF112" s="12">
        <f t="shared" si="2059"/>
        <v>0</v>
      </c>
      <c r="BG112" s="12">
        <f>SUM(BG113:BG115)</f>
        <v>0</v>
      </c>
      <c r="BH112" s="12">
        <f t="shared" ref="BH112" si="2060">SUM(BH113:BH115)</f>
        <v>0</v>
      </c>
      <c r="BI112" s="12">
        <f>SUM(BI113:BI115)</f>
        <v>0</v>
      </c>
      <c r="BJ112" s="12">
        <f>SUM(BJ113:BJ115)</f>
        <v>0</v>
      </c>
      <c r="BK112" s="12">
        <f t="shared" ref="BK112" si="2061">SUM(BK113:BK115)</f>
        <v>0</v>
      </c>
      <c r="BL112" s="12">
        <f>SUM(BL113:BL115)</f>
        <v>0</v>
      </c>
      <c r="BM112" s="12">
        <f t="shared" ref="BM112:BP112" si="2062">SUM(BM113:BM115)</f>
        <v>0</v>
      </c>
      <c r="BN112" s="12">
        <f t="shared" ref="BN112" si="2063">SUM(BN113:BN115)</f>
        <v>0</v>
      </c>
      <c r="BO112" s="12">
        <f t="shared" si="2062"/>
        <v>0</v>
      </c>
      <c r="BP112" s="12">
        <f t="shared" si="2062"/>
        <v>0</v>
      </c>
      <c r="BQ112" s="12">
        <f t="shared" ref="BQ112:BZ112" si="2064">SUM(BQ113:BQ115)</f>
        <v>0</v>
      </c>
      <c r="BR112" s="12">
        <f t="shared" ref="BR112" si="2065">SUM(BR113:BR115)</f>
        <v>0</v>
      </c>
      <c r="BS112" s="12">
        <f>SUM(BS113:BS115)</f>
        <v>0</v>
      </c>
      <c r="BT112" s="12">
        <f t="shared" ref="BT112:BU112" si="2066">SUM(BT113:BT115)</f>
        <v>0</v>
      </c>
      <c r="BU112" s="12">
        <f t="shared" si="2066"/>
        <v>0</v>
      </c>
      <c r="BV112" s="12">
        <f t="shared" ref="BV112" si="2067">SUM(BV113:BV115)</f>
        <v>0</v>
      </c>
      <c r="BW112" s="12">
        <f t="shared" si="2064"/>
        <v>0</v>
      </c>
      <c r="BX112" s="12">
        <f t="shared" si="2064"/>
        <v>0</v>
      </c>
      <c r="BY112" s="12">
        <f t="shared" si="2064"/>
        <v>0</v>
      </c>
      <c r="BZ112" s="12">
        <f t="shared" si="2064"/>
        <v>0</v>
      </c>
      <c r="CA112" s="12">
        <f t="shared" ref="CA112:CB112" si="2068">SUM(CA113:CA115)</f>
        <v>0</v>
      </c>
      <c r="CB112" s="12">
        <f t="shared" si="2068"/>
        <v>0</v>
      </c>
      <c r="CC112" s="12">
        <f>SUM(CC113:CC115)</f>
        <v>0</v>
      </c>
      <c r="CD112" s="12">
        <f>SUM(CD113:CD115)</f>
        <v>0</v>
      </c>
      <c r="CE112" s="12">
        <f>SUM(CE113:CE115)</f>
        <v>0</v>
      </c>
      <c r="CF112" s="12">
        <f t="shared" ref="CF112" si="2069">SUM(CF113:CF115)</f>
        <v>0</v>
      </c>
      <c r="CG112" s="12">
        <f>SUM(CG113:CG115)</f>
        <v>0</v>
      </c>
      <c r="CH112" s="12">
        <f>SUM(CH113:CH115)</f>
        <v>0</v>
      </c>
      <c r="CI112" s="12">
        <f t="shared" ref="CI112" si="2070">SUM(CI113:CI115)</f>
        <v>0</v>
      </c>
      <c r="CJ112" s="12">
        <f>SUM(CJ113:CJ115)</f>
        <v>0</v>
      </c>
      <c r="CK112" s="12">
        <f>SUM(CK113:CK115)</f>
        <v>0</v>
      </c>
      <c r="CL112" s="12">
        <f t="shared" ref="CL112" si="2071">SUM(CL113:CL115)</f>
        <v>0</v>
      </c>
      <c r="CM112" s="12">
        <f>SUM(CM113:CM115)</f>
        <v>0</v>
      </c>
      <c r="CN112" s="12">
        <f>SUM(CN113:CN115)</f>
        <v>0</v>
      </c>
      <c r="CO112" s="12">
        <f t="shared" ref="CO112" si="2072">SUM(CO113:CO115)</f>
        <v>0</v>
      </c>
      <c r="CP112" s="12">
        <f>SUM(CP113:CP115)</f>
        <v>0</v>
      </c>
      <c r="CQ112" s="12">
        <f>SUM(CQ113:CQ115)</f>
        <v>0</v>
      </c>
      <c r="CR112" s="12">
        <f t="shared" ref="CR112:CS112" si="2073">SUM(CR113:CR115)</f>
        <v>0</v>
      </c>
      <c r="CS112" s="12">
        <f t="shared" si="2073"/>
        <v>0</v>
      </c>
      <c r="CT112" s="12">
        <f>SUM(CT113:CT115)</f>
        <v>0</v>
      </c>
      <c r="CU112" s="12">
        <f t="shared" ref="CU112" si="2074">SUM(CU113:CU115)</f>
        <v>0</v>
      </c>
      <c r="CV112" s="12">
        <f>SUM(CV113:CV115)</f>
        <v>0</v>
      </c>
      <c r="CW112" s="12">
        <f>SUM(CW113:CW115)</f>
        <v>0</v>
      </c>
      <c r="CX112" s="12">
        <f t="shared" ref="CX112" si="2075">SUM(CX113:CX115)</f>
        <v>0</v>
      </c>
      <c r="CY112" s="12">
        <f>SUM(CY113:CY115)</f>
        <v>0</v>
      </c>
      <c r="CZ112" s="12">
        <f t="shared" ref="CZ112:DH112" si="2076">SUM(CZ113:CZ115)</f>
        <v>0</v>
      </c>
      <c r="DA112" s="12">
        <f t="shared" ref="DA112" si="2077">SUM(DA113:DA115)</f>
        <v>0</v>
      </c>
      <c r="DB112" s="12">
        <f t="shared" si="2076"/>
        <v>0</v>
      </c>
      <c r="DC112" s="12">
        <f t="shared" si="2076"/>
        <v>0</v>
      </c>
      <c r="DD112" s="12">
        <f t="shared" si="2076"/>
        <v>0</v>
      </c>
      <c r="DE112" s="12">
        <f t="shared" ref="DE112:DF112" si="2078">SUM(DE113:DE115)</f>
        <v>0</v>
      </c>
      <c r="DF112" s="12">
        <f t="shared" si="2078"/>
        <v>0</v>
      </c>
      <c r="DG112" s="12">
        <f t="shared" ref="DG112" si="2079">SUM(DG113:DG115)</f>
        <v>0</v>
      </c>
      <c r="DH112" s="12">
        <f t="shared" si="2076"/>
        <v>0</v>
      </c>
      <c r="DI112" s="12">
        <f t="shared" ref="DI112" si="2080">SUM(DI113:DI115)</f>
        <v>0</v>
      </c>
      <c r="DJ112" s="12">
        <f t="shared" ref="DJ112:DP112" si="2081">SUM(DJ113:DJ115)</f>
        <v>0</v>
      </c>
      <c r="DK112" s="12">
        <f t="shared" si="2081"/>
        <v>0</v>
      </c>
      <c r="DL112" s="12">
        <f t="shared" si="2081"/>
        <v>0</v>
      </c>
      <c r="DM112" s="12">
        <f t="shared" si="2081"/>
        <v>0</v>
      </c>
      <c r="DN112" s="12">
        <f t="shared" ref="DN112:DO112" si="2082">SUM(DN113:DN115)</f>
        <v>0</v>
      </c>
      <c r="DO112" s="12">
        <f t="shared" si="2082"/>
        <v>0</v>
      </c>
      <c r="DP112" s="12">
        <f t="shared" si="2081"/>
        <v>0</v>
      </c>
      <c r="DQ112" s="12">
        <f t="shared" ref="DQ112:IH112" si="2083">SUM(DQ113:DQ115)</f>
        <v>0</v>
      </c>
      <c r="DR112" s="12">
        <f t="shared" si="2083"/>
        <v>0</v>
      </c>
      <c r="DS112" s="12">
        <f t="shared" ref="DS112" si="2084">SUM(DS113:DS115)</f>
        <v>0</v>
      </c>
      <c r="DT112" s="12">
        <f t="shared" si="2083"/>
        <v>70000</v>
      </c>
      <c r="DU112" s="12">
        <f t="shared" si="2083"/>
        <v>70000</v>
      </c>
      <c r="DV112" s="12">
        <f t="shared" ref="DV112" si="2085">SUM(DV113:DV115)</f>
        <v>0</v>
      </c>
      <c r="DW112" s="12">
        <f t="shared" si="2083"/>
        <v>0</v>
      </c>
      <c r="DX112" s="12">
        <f t="shared" si="2083"/>
        <v>0</v>
      </c>
      <c r="DY112" s="12">
        <f t="shared" ref="DY112" si="2086">SUM(DY113:DY115)</f>
        <v>0</v>
      </c>
      <c r="DZ112" s="12">
        <f t="shared" si="2083"/>
        <v>0</v>
      </c>
      <c r="EA112" s="12">
        <f t="shared" si="2083"/>
        <v>0</v>
      </c>
      <c r="EB112" s="12">
        <f t="shared" ref="EB112" si="2087">SUM(EB113:EB115)</f>
        <v>0</v>
      </c>
      <c r="EC112" s="12">
        <f t="shared" si="2083"/>
        <v>10000</v>
      </c>
      <c r="ED112" s="12">
        <f t="shared" si="2083"/>
        <v>10000</v>
      </c>
      <c r="EE112" s="12">
        <f t="shared" ref="EE112:EF112" si="2088">SUM(EE113:EE115)</f>
        <v>0</v>
      </c>
      <c r="EF112" s="12">
        <f t="shared" si="2088"/>
        <v>126070</v>
      </c>
      <c r="EG112" s="12">
        <f t="shared" si="2083"/>
        <v>15900.43</v>
      </c>
      <c r="EH112" s="12">
        <f t="shared" ref="EH112" si="2089">SUM(EH113:EH115)</f>
        <v>0</v>
      </c>
      <c r="EI112" s="12">
        <f t="shared" si="2083"/>
        <v>0</v>
      </c>
      <c r="EJ112" s="12">
        <f t="shared" ref="EJ112:ER112" si="2090">SUM(EJ113:EJ115)</f>
        <v>0</v>
      </c>
      <c r="EK112" s="12">
        <f t="shared" ref="EK112" si="2091">SUM(EK113:EK115)</f>
        <v>0</v>
      </c>
      <c r="EL112" s="12">
        <f t="shared" si="2090"/>
        <v>0</v>
      </c>
      <c r="EM112" s="12">
        <f t="shared" si="2090"/>
        <v>0</v>
      </c>
      <c r="EN112" s="12">
        <f t="shared" ref="EN112" si="2092">SUM(EN113:EN115)</f>
        <v>0</v>
      </c>
      <c r="EO112" s="12">
        <f t="shared" si="2090"/>
        <v>0</v>
      </c>
      <c r="EP112" s="12">
        <f t="shared" si="2090"/>
        <v>0</v>
      </c>
      <c r="EQ112" s="12">
        <f t="shared" si="2090"/>
        <v>0</v>
      </c>
      <c r="ER112" s="12">
        <f t="shared" si="2090"/>
        <v>0</v>
      </c>
      <c r="ES112" s="12">
        <f t="shared" ref="ES112:FC112" si="2093">SUM(ES113:ES115)</f>
        <v>4698.24</v>
      </c>
      <c r="ET112" s="12">
        <f t="shared" ref="ET112:EU112" si="2094">SUM(ET113:ET115)</f>
        <v>0</v>
      </c>
      <c r="EU112" s="12">
        <f t="shared" si="2094"/>
        <v>0</v>
      </c>
      <c r="EV112" s="12">
        <f t="shared" ref="EV112" si="2095">SUM(EV113:EV115)</f>
        <v>1073.99</v>
      </c>
      <c r="EW112" s="12">
        <f t="shared" si="2093"/>
        <v>23500000</v>
      </c>
      <c r="EX112" s="63">
        <f t="shared" si="2093"/>
        <v>27500000</v>
      </c>
      <c r="EY112" s="12">
        <f t="shared" si="2093"/>
        <v>23438258</v>
      </c>
      <c r="EZ112" s="12">
        <f t="shared" si="2093"/>
        <v>0</v>
      </c>
      <c r="FA112" s="12">
        <f t="shared" ref="FA112:FB112" si="2096">SUM(FA113:FA115)</f>
        <v>0</v>
      </c>
      <c r="FB112" s="12">
        <f t="shared" si="2096"/>
        <v>0</v>
      </c>
      <c r="FC112" s="12">
        <f t="shared" si="2093"/>
        <v>0</v>
      </c>
      <c r="FD112" s="12">
        <f t="shared" si="2083"/>
        <v>0</v>
      </c>
      <c r="FE112" s="12">
        <f t="shared" si="2083"/>
        <v>0</v>
      </c>
      <c r="FF112" s="12">
        <f t="shared" ref="FF112" si="2097">SUM(FF113:FF115)</f>
        <v>0</v>
      </c>
      <c r="FG112" s="12">
        <f t="shared" si="2083"/>
        <v>0</v>
      </c>
      <c r="FH112" s="12">
        <f t="shared" si="2083"/>
        <v>0</v>
      </c>
      <c r="FI112" s="12">
        <f t="shared" ref="FI112" si="2098">SUM(FI113:FI115)</f>
        <v>0</v>
      </c>
      <c r="FJ112" s="12">
        <f t="shared" si="2083"/>
        <v>0</v>
      </c>
      <c r="FK112" s="12">
        <f t="shared" si="2083"/>
        <v>0</v>
      </c>
      <c r="FL112" s="12">
        <f t="shared" ref="FL112:FM112" si="2099">SUM(FL113:FL115)</f>
        <v>0</v>
      </c>
      <c r="FM112" s="12">
        <f t="shared" si="2099"/>
        <v>0</v>
      </c>
      <c r="FN112" s="12">
        <f>SUM(FN113:FN115)</f>
        <v>0</v>
      </c>
      <c r="FO112" s="12">
        <f>SUM(FO113:FO115)</f>
        <v>0</v>
      </c>
      <c r="FP112" s="12">
        <f>SUM(FP113:FP115)</f>
        <v>0</v>
      </c>
      <c r="FQ112" s="12">
        <f t="shared" si="2083"/>
        <v>0</v>
      </c>
      <c r="FR112" s="12">
        <f t="shared" ref="FR112:FS112" si="2100">SUM(FR113:FR115)</f>
        <v>0</v>
      </c>
      <c r="FS112" s="12">
        <f t="shared" si="2100"/>
        <v>0</v>
      </c>
      <c r="FT112" s="12">
        <f t="shared" si="2083"/>
        <v>0</v>
      </c>
      <c r="FU112" s="12">
        <f t="shared" ref="FU112" si="2101">SUM(FU113:FU115)</f>
        <v>0</v>
      </c>
      <c r="FV112" s="12">
        <f t="shared" si="2083"/>
        <v>0</v>
      </c>
      <c r="FW112" s="12">
        <f t="shared" ref="FW112:GE112" si="2102">SUM(FW113:FW115)</f>
        <v>0</v>
      </c>
      <c r="FX112" s="12">
        <f t="shared" ref="FX112" si="2103">SUM(FX113:FX115)</f>
        <v>0</v>
      </c>
      <c r="FY112" s="12">
        <f t="shared" si="2102"/>
        <v>0</v>
      </c>
      <c r="FZ112" s="12">
        <f t="shared" si="2102"/>
        <v>0</v>
      </c>
      <c r="GA112" s="12">
        <f t="shared" ref="GA112" si="2104">SUM(GA113:GA115)</f>
        <v>0</v>
      </c>
      <c r="GB112" s="12">
        <f t="shared" si="2102"/>
        <v>0</v>
      </c>
      <c r="GC112" s="12">
        <f t="shared" si="2102"/>
        <v>0</v>
      </c>
      <c r="GD112" s="12">
        <f t="shared" si="2102"/>
        <v>0</v>
      </c>
      <c r="GE112" s="12">
        <f t="shared" si="2102"/>
        <v>0</v>
      </c>
      <c r="GF112" s="12">
        <f t="shared" ref="GF112:GP112" si="2105">SUM(GF113:GF115)</f>
        <v>0</v>
      </c>
      <c r="GG112" s="12">
        <f t="shared" ref="GG112" si="2106">SUM(GG113:GG115)</f>
        <v>0</v>
      </c>
      <c r="GH112" s="12">
        <f t="shared" ref="GH112" si="2107">SUM(GH113:GH115)</f>
        <v>0</v>
      </c>
      <c r="GI112" s="12">
        <f>SUM(GI113:GI115)</f>
        <v>0</v>
      </c>
      <c r="GJ112" s="12">
        <f t="shared" si="2105"/>
        <v>0</v>
      </c>
      <c r="GK112" s="12">
        <f t="shared" si="2105"/>
        <v>0</v>
      </c>
      <c r="GL112" s="12">
        <f t="shared" si="2105"/>
        <v>0</v>
      </c>
      <c r="GM112" s="12">
        <f t="shared" si="2105"/>
        <v>0</v>
      </c>
      <c r="GN112" s="12">
        <f t="shared" ref="GN112:GO112" si="2108">SUM(GN113:GN115)</f>
        <v>0</v>
      </c>
      <c r="GO112" s="12">
        <f t="shared" si="2108"/>
        <v>0</v>
      </c>
      <c r="GP112" s="12">
        <f t="shared" si="2105"/>
        <v>0</v>
      </c>
      <c r="GQ112" s="12">
        <f t="shared" si="2083"/>
        <v>0</v>
      </c>
      <c r="GR112" s="12">
        <f t="shared" si="2083"/>
        <v>0</v>
      </c>
      <c r="GS112" s="12">
        <f t="shared" ref="GS112" si="2109">SUM(GS113:GS115)</f>
        <v>0</v>
      </c>
      <c r="GT112" s="12">
        <f t="shared" si="2083"/>
        <v>0</v>
      </c>
      <c r="GU112" s="12">
        <f t="shared" si="2083"/>
        <v>0</v>
      </c>
      <c r="GV112" s="12">
        <f t="shared" ref="GV112" si="2110">SUM(GV113:GV115)</f>
        <v>0</v>
      </c>
      <c r="GW112" s="12">
        <f t="shared" si="2083"/>
        <v>0</v>
      </c>
      <c r="GX112" s="12">
        <f t="shared" si="2083"/>
        <v>0</v>
      </c>
      <c r="GY112" s="12">
        <f t="shared" ref="GY112" si="2111">SUM(GY113:GY115)</f>
        <v>0</v>
      </c>
      <c r="GZ112" s="12">
        <f t="shared" si="2083"/>
        <v>0</v>
      </c>
      <c r="HA112" s="12">
        <f t="shared" si="2083"/>
        <v>0</v>
      </c>
      <c r="HB112" s="12">
        <f t="shared" ref="HB112" si="2112">SUM(HB113:HB115)</f>
        <v>0</v>
      </c>
      <c r="HC112" s="12">
        <f t="shared" si="2083"/>
        <v>0</v>
      </c>
      <c r="HD112" s="12">
        <f t="shared" si="2083"/>
        <v>0</v>
      </c>
      <c r="HE112" s="12">
        <f t="shared" ref="HE112:HF112" si="2113">SUM(HE113:HE115)</f>
        <v>0</v>
      </c>
      <c r="HF112" s="12">
        <f t="shared" si="2113"/>
        <v>0</v>
      </c>
      <c r="HG112" s="12">
        <f t="shared" si="2083"/>
        <v>0</v>
      </c>
      <c r="HH112" s="12">
        <f t="shared" ref="HH112" si="2114">SUM(HH113:HH115)</f>
        <v>0</v>
      </c>
      <c r="HI112" s="12">
        <f t="shared" si="2083"/>
        <v>0</v>
      </c>
      <c r="HJ112" s="12">
        <f t="shared" ref="HJ112:HR112" si="2115">SUM(HJ113:HJ115)</f>
        <v>0</v>
      </c>
      <c r="HK112" s="12">
        <f t="shared" ref="HK112" si="2116">SUM(HK113:HK115)</f>
        <v>0</v>
      </c>
      <c r="HL112" s="12">
        <f t="shared" si="2115"/>
        <v>0</v>
      </c>
      <c r="HM112" s="12">
        <f t="shared" si="2115"/>
        <v>0</v>
      </c>
      <c r="HN112" s="12">
        <f t="shared" ref="HN112" si="2117">SUM(HN113:HN115)</f>
        <v>0</v>
      </c>
      <c r="HO112" s="12">
        <f t="shared" si="2115"/>
        <v>0</v>
      </c>
      <c r="HP112" s="12">
        <f t="shared" si="2115"/>
        <v>0</v>
      </c>
      <c r="HQ112" s="12">
        <f t="shared" si="2115"/>
        <v>0</v>
      </c>
      <c r="HR112" s="12">
        <f t="shared" si="2115"/>
        <v>0</v>
      </c>
      <c r="HS112" s="12">
        <f t="shared" ref="HS112:IC112" si="2118">SUM(HS113:HS115)</f>
        <v>0</v>
      </c>
      <c r="HT112" s="12">
        <f t="shared" ref="HT112" si="2119">SUM(HT113:HT115)</f>
        <v>2000000</v>
      </c>
      <c r="HU112" s="12">
        <f t="shared" ref="HU112" si="2120">SUM(HU113:HU115)</f>
        <v>2000000</v>
      </c>
      <c r="HV112" s="12">
        <f>SUM(HV113:HV115)</f>
        <v>0</v>
      </c>
      <c r="HW112" s="12">
        <f t="shared" si="2118"/>
        <v>0</v>
      </c>
      <c r="HX112" s="12">
        <f t="shared" si="2118"/>
        <v>0</v>
      </c>
      <c r="HY112" s="12">
        <f t="shared" si="2118"/>
        <v>0</v>
      </c>
      <c r="HZ112" s="65">
        <f t="shared" si="2118"/>
        <v>0</v>
      </c>
      <c r="IA112" s="12">
        <f t="shared" ref="IA112:IB112" si="2121">SUM(IA113:IA115)</f>
        <v>0</v>
      </c>
      <c r="IB112" s="12">
        <f t="shared" si="2121"/>
        <v>0</v>
      </c>
      <c r="IC112" s="12">
        <f t="shared" si="2118"/>
        <v>0</v>
      </c>
      <c r="ID112" s="12">
        <f t="shared" si="2083"/>
        <v>0</v>
      </c>
      <c r="IE112" s="12">
        <f t="shared" si="2083"/>
        <v>0</v>
      </c>
      <c r="IF112" s="12">
        <f t="shared" ref="IF112" si="2122">SUM(IF113:IF115)</f>
        <v>0</v>
      </c>
      <c r="IG112" s="12">
        <f t="shared" si="2083"/>
        <v>0</v>
      </c>
      <c r="IH112" s="12">
        <f t="shared" si="2083"/>
        <v>0</v>
      </c>
      <c r="II112" s="12">
        <f t="shared" ref="II112" si="2123">SUM(II113:II115)</f>
        <v>0</v>
      </c>
      <c r="IJ112" s="12">
        <f t="shared" ref="IJ112:JX112" si="2124">SUM(IJ113:IJ115)</f>
        <v>0</v>
      </c>
      <c r="IK112" s="12">
        <f t="shared" si="2124"/>
        <v>0</v>
      </c>
      <c r="IL112" s="12">
        <f t="shared" ref="IL112" si="2125">SUM(IL113:IL115)</f>
        <v>0</v>
      </c>
      <c r="IM112" s="12">
        <f t="shared" si="2124"/>
        <v>0</v>
      </c>
      <c r="IN112" s="12">
        <f t="shared" si="2124"/>
        <v>0</v>
      </c>
      <c r="IO112" s="12">
        <f t="shared" ref="IO112" si="2126">SUM(IO113:IO115)</f>
        <v>0</v>
      </c>
      <c r="IP112" s="12">
        <f t="shared" si="2124"/>
        <v>0</v>
      </c>
      <c r="IQ112" s="12">
        <f t="shared" si="2124"/>
        <v>0</v>
      </c>
      <c r="IR112" s="12">
        <f t="shared" ref="IR112:IS112" si="2127">SUM(IR113:IR115)</f>
        <v>0</v>
      </c>
      <c r="IS112" s="12">
        <f t="shared" si="2127"/>
        <v>200</v>
      </c>
      <c r="IT112" s="12">
        <f t="shared" si="2124"/>
        <v>200</v>
      </c>
      <c r="IU112" s="12">
        <f t="shared" ref="IU112" si="2128">SUM(IU113:IU115)</f>
        <v>0</v>
      </c>
      <c r="IV112" s="12">
        <f t="shared" si="2124"/>
        <v>0</v>
      </c>
      <c r="IW112" s="12">
        <f t="shared" ref="IW112:JC112" si="2129">SUM(IW113:IW115)</f>
        <v>0</v>
      </c>
      <c r="IX112" s="12">
        <f t="shared" ref="IX112" si="2130">SUM(IX113:IX115)</f>
        <v>0</v>
      </c>
      <c r="IY112" s="12">
        <f t="shared" si="2129"/>
        <v>0</v>
      </c>
      <c r="IZ112" s="12">
        <f t="shared" si="2129"/>
        <v>0</v>
      </c>
      <c r="JA112" s="12">
        <f t="shared" ref="JA112" si="2131">SUM(JA113:JA115)</f>
        <v>0</v>
      </c>
      <c r="JB112" s="12">
        <f t="shared" si="2129"/>
        <v>0</v>
      </c>
      <c r="JC112" s="12">
        <f t="shared" si="2129"/>
        <v>0</v>
      </c>
      <c r="JD112" s="12">
        <f t="shared" ref="JD112:JK112" si="2132">SUM(JD113:JD115)</f>
        <v>0</v>
      </c>
      <c r="JE112" s="12">
        <f t="shared" ref="JE112" si="2133">SUM(JE113:JE115)</f>
        <v>0</v>
      </c>
      <c r="JF112" s="12">
        <f t="shared" si="2132"/>
        <v>0</v>
      </c>
      <c r="JG112" s="12">
        <f t="shared" ref="JG112:JH112" si="2134">SUM(JG113:JG115)</f>
        <v>0</v>
      </c>
      <c r="JH112" s="12">
        <f t="shared" si="2134"/>
        <v>0</v>
      </c>
      <c r="JI112" s="12">
        <f>SUM(JI113:JI115)</f>
        <v>0</v>
      </c>
      <c r="JJ112" s="12">
        <f t="shared" si="2132"/>
        <v>0</v>
      </c>
      <c r="JK112" s="12">
        <f t="shared" si="2132"/>
        <v>0</v>
      </c>
      <c r="JL112" s="12">
        <f t="shared" ref="JL112:JM112" si="2135">SUM(JL113:JL115)</f>
        <v>0</v>
      </c>
      <c r="JM112" s="12">
        <f t="shared" si="2135"/>
        <v>0</v>
      </c>
      <c r="JN112" s="12">
        <f t="shared" ref="JN112" si="2136">SUM(JN113:JN115)</f>
        <v>0</v>
      </c>
      <c r="JO112" s="12">
        <f t="shared" ref="JO112" si="2137">SUM(JO113:JO115)</f>
        <v>0</v>
      </c>
      <c r="JP112" s="12">
        <f t="shared" si="2124"/>
        <v>0</v>
      </c>
      <c r="JQ112" s="12">
        <f t="shared" ref="JQ112" si="2138">SUM(JQ113:JQ115)</f>
        <v>0</v>
      </c>
      <c r="JR112" s="12">
        <f t="shared" si="2124"/>
        <v>0</v>
      </c>
      <c r="JS112" s="12">
        <f t="shared" si="2124"/>
        <v>0</v>
      </c>
      <c r="JT112" s="12">
        <f t="shared" ref="JT112" si="2139">SUM(JT113:JT115)</f>
        <v>70000</v>
      </c>
      <c r="JU112" s="12">
        <f t="shared" si="2124"/>
        <v>70000</v>
      </c>
      <c r="JV112" s="12">
        <f t="shared" si="2124"/>
        <v>0</v>
      </c>
      <c r="JW112" s="12">
        <f t="shared" ref="JW112" si="2140">SUM(JW113:JW115)</f>
        <v>0</v>
      </c>
      <c r="JX112" s="12">
        <f t="shared" si="2124"/>
        <v>0</v>
      </c>
      <c r="JY112" s="12">
        <f t="shared" ref="JY112:JZ112" si="2141">SUM(JY113:JY115)</f>
        <v>0</v>
      </c>
      <c r="JZ112" s="12">
        <f t="shared" si="2141"/>
        <v>0</v>
      </c>
      <c r="KA112" s="12">
        <f t="shared" ref="KA112:KI112" si="2142">SUM(KA113:KA115)</f>
        <v>0</v>
      </c>
      <c r="KB112" s="12">
        <f t="shared" si="2142"/>
        <v>0</v>
      </c>
      <c r="KC112" s="12">
        <f t="shared" ref="KC112" si="2143">SUM(KC113:KC115)</f>
        <v>10000</v>
      </c>
      <c r="KD112" s="12">
        <f t="shared" si="2142"/>
        <v>10000</v>
      </c>
      <c r="KE112" s="12">
        <f t="shared" ref="KE112:KH112" si="2144">SUM(KE113:KE115)</f>
        <v>0</v>
      </c>
      <c r="KF112" s="12">
        <f t="shared" ref="KF112" si="2145">SUM(KF113:KF115)</f>
        <v>126270</v>
      </c>
      <c r="KG112" s="12">
        <f t="shared" si="2144"/>
        <v>16100.43</v>
      </c>
      <c r="KH112" s="12">
        <f t="shared" si="2144"/>
        <v>0</v>
      </c>
      <c r="KI112" s="12">
        <f t="shared" si="2142"/>
        <v>0</v>
      </c>
      <c r="KJ112" s="12">
        <f t="shared" ref="KJ112:KL112" si="2146">SUM(KJ113:KJ115)</f>
        <v>0</v>
      </c>
      <c r="KK112" s="12">
        <f t="shared" ref="KK112" si="2147">SUM(KK113:KK115)</f>
        <v>0</v>
      </c>
      <c r="KL112" s="12">
        <f t="shared" si="2146"/>
        <v>0</v>
      </c>
      <c r="KM112" s="12">
        <f t="shared" ref="KM112:KO112" si="2148">SUM(KM113:KM115)</f>
        <v>0</v>
      </c>
      <c r="KN112" s="12">
        <f t="shared" ref="KN112" si="2149">SUM(KN113:KN115)</f>
        <v>0</v>
      </c>
      <c r="KO112" s="12">
        <f t="shared" si="2148"/>
        <v>0</v>
      </c>
      <c r="KP112" s="12">
        <f t="shared" ref="KP112" si="2150">SUM(KP113:KP115)</f>
        <v>0</v>
      </c>
      <c r="KQ112" s="12">
        <f t="shared" ref="KQ112" si="2151">SUM(KQ113:KQ115)</f>
        <v>0</v>
      </c>
      <c r="KR112" s="12">
        <f t="shared" ref="KR112:KS112" si="2152">SUM(KR113:KR115)</f>
        <v>0</v>
      </c>
      <c r="KS112" s="12">
        <f t="shared" si="2152"/>
        <v>4698.24</v>
      </c>
      <c r="KT112" s="12">
        <f t="shared" ref="KT112:KU112" si="2153">SUM(KT113:KT115)</f>
        <v>2000000</v>
      </c>
      <c r="KU112" s="12">
        <f t="shared" si="2153"/>
        <v>2001073.99</v>
      </c>
      <c r="KV112" s="12">
        <f t="shared" ref="KV112:KW112" si="2154">SUM(KV113:KV115)</f>
        <v>1073.99</v>
      </c>
      <c r="KW112" s="12">
        <f t="shared" si="2154"/>
        <v>23500000</v>
      </c>
      <c r="KX112" s="12">
        <f t="shared" ref="KX112:LB112" si="2155">SUM(KX113:KX115)</f>
        <v>27500000</v>
      </c>
      <c r="KY112" s="12">
        <f t="shared" si="2155"/>
        <v>23438258</v>
      </c>
      <c r="KZ112" s="12">
        <f t="shared" si="2155"/>
        <v>5100000</v>
      </c>
      <c r="LA112" s="12">
        <f t="shared" si="2155"/>
        <v>0</v>
      </c>
      <c r="LB112" s="12">
        <f t="shared" si="2155"/>
        <v>0</v>
      </c>
    </row>
    <row r="113" spans="1:314" x14ac:dyDescent="0.25">
      <c r="A113" s="5">
        <v>5201</v>
      </c>
      <c r="B113" s="9" t="s">
        <v>249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/>
      <c r="AO113" s="13"/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0</v>
      </c>
      <c r="BI113" s="13">
        <v>0</v>
      </c>
      <c r="BJ113" s="13">
        <v>0</v>
      </c>
      <c r="BK113" s="13">
        <v>0</v>
      </c>
      <c r="BL113" s="13">
        <v>0</v>
      </c>
      <c r="BM113" s="13">
        <v>0</v>
      </c>
      <c r="BN113" s="13">
        <v>0</v>
      </c>
      <c r="BO113" s="13">
        <v>0</v>
      </c>
      <c r="BP113" s="13">
        <v>0</v>
      </c>
      <c r="BQ113" s="13">
        <v>0</v>
      </c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/>
      <c r="CB113" s="13"/>
      <c r="CC113" s="13">
        <v>0</v>
      </c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/>
      <c r="DO113" s="13"/>
      <c r="DP113" s="13">
        <v>0</v>
      </c>
      <c r="DQ113" s="13">
        <v>0</v>
      </c>
      <c r="DR113" s="13">
        <v>0</v>
      </c>
      <c r="DS113" s="13">
        <v>0</v>
      </c>
      <c r="DT113" s="13">
        <v>70000</v>
      </c>
      <c r="DU113" s="13">
        <v>70000</v>
      </c>
      <c r="DV113" s="13">
        <v>0</v>
      </c>
      <c r="DW113" s="13">
        <v>0</v>
      </c>
      <c r="DX113" s="13">
        <v>0</v>
      </c>
      <c r="DY113" s="13">
        <v>0</v>
      </c>
      <c r="DZ113" s="13">
        <v>0</v>
      </c>
      <c r="EA113" s="13">
        <v>0</v>
      </c>
      <c r="EB113" s="13">
        <v>0</v>
      </c>
      <c r="EC113" s="13">
        <v>0</v>
      </c>
      <c r="ED113" s="13">
        <v>0</v>
      </c>
      <c r="EE113" s="13">
        <v>0</v>
      </c>
      <c r="EF113" s="13">
        <v>5970</v>
      </c>
      <c r="EG113" s="13">
        <v>5969.05</v>
      </c>
      <c r="EH113" s="13">
        <v>0</v>
      </c>
      <c r="EI113" s="13">
        <v>0</v>
      </c>
      <c r="EJ113" s="13">
        <v>0</v>
      </c>
      <c r="EK113" s="13">
        <v>0</v>
      </c>
      <c r="EL113" s="13">
        <v>0</v>
      </c>
      <c r="EM113" s="13">
        <v>0</v>
      </c>
      <c r="EN113" s="13">
        <v>0</v>
      </c>
      <c r="EO113" s="13">
        <v>0</v>
      </c>
      <c r="EP113" s="13">
        <v>0</v>
      </c>
      <c r="EQ113" s="13">
        <v>0</v>
      </c>
      <c r="ER113" s="13">
        <v>0</v>
      </c>
      <c r="ES113" s="13">
        <v>0</v>
      </c>
      <c r="ET113" s="13">
        <v>0</v>
      </c>
      <c r="EU113" s="13">
        <v>0</v>
      </c>
      <c r="EV113" s="13">
        <v>0</v>
      </c>
      <c r="EW113" s="13">
        <v>0</v>
      </c>
      <c r="EX113" s="64">
        <v>0</v>
      </c>
      <c r="EY113" s="62">
        <v>0</v>
      </c>
      <c r="EZ113" s="13">
        <v>0</v>
      </c>
      <c r="FA113" s="13"/>
      <c r="FB113" s="13"/>
      <c r="FC113" s="13">
        <v>0</v>
      </c>
      <c r="FD113" s="13">
        <v>0</v>
      </c>
      <c r="FE113" s="13">
        <v>0</v>
      </c>
      <c r="FF113" s="13">
        <v>0</v>
      </c>
      <c r="FG113" s="13">
        <v>0</v>
      </c>
      <c r="FH113" s="13">
        <v>0</v>
      </c>
      <c r="FI113" s="13">
        <v>0</v>
      </c>
      <c r="FJ113" s="13">
        <v>0</v>
      </c>
      <c r="FK113" s="13">
        <v>0</v>
      </c>
      <c r="FL113" s="13">
        <v>0</v>
      </c>
      <c r="FM113" s="13">
        <v>0</v>
      </c>
      <c r="FN113" s="13">
        <v>0</v>
      </c>
      <c r="FO113" s="13">
        <v>0</v>
      </c>
      <c r="FP113" s="13">
        <v>0</v>
      </c>
      <c r="FQ113" s="13">
        <v>0</v>
      </c>
      <c r="FR113" s="13">
        <v>0</v>
      </c>
      <c r="FS113" s="13">
        <v>0</v>
      </c>
      <c r="FT113" s="13">
        <v>0</v>
      </c>
      <c r="FU113" s="13">
        <v>0</v>
      </c>
      <c r="FV113" s="13">
        <v>0</v>
      </c>
      <c r="FW113" s="13">
        <v>0</v>
      </c>
      <c r="FX113" s="13">
        <v>0</v>
      </c>
      <c r="FY113" s="13">
        <v>0</v>
      </c>
      <c r="FZ113" s="13">
        <v>0</v>
      </c>
      <c r="GA113" s="13">
        <v>0</v>
      </c>
      <c r="GB113" s="13">
        <v>0</v>
      </c>
      <c r="GC113" s="13">
        <v>0</v>
      </c>
      <c r="GD113" s="13">
        <v>0</v>
      </c>
      <c r="GE113" s="13">
        <v>0</v>
      </c>
      <c r="GF113" s="13">
        <v>0</v>
      </c>
      <c r="GG113" s="13">
        <v>0</v>
      </c>
      <c r="GH113" s="13">
        <v>0</v>
      </c>
      <c r="GI113" s="13">
        <v>0</v>
      </c>
      <c r="GJ113" s="13">
        <v>0</v>
      </c>
      <c r="GK113" s="13">
        <v>0</v>
      </c>
      <c r="GL113" s="13">
        <v>0</v>
      </c>
      <c r="GM113" s="13">
        <v>0</v>
      </c>
      <c r="GN113" s="13"/>
      <c r="GO113" s="13"/>
      <c r="GP113" s="13">
        <v>0</v>
      </c>
      <c r="GQ113" s="13">
        <v>0</v>
      </c>
      <c r="GR113" s="13">
        <v>0</v>
      </c>
      <c r="GS113" s="13">
        <v>0</v>
      </c>
      <c r="GT113" s="13">
        <v>0</v>
      </c>
      <c r="GU113" s="13">
        <v>0</v>
      </c>
      <c r="GV113" s="13">
        <v>0</v>
      </c>
      <c r="GW113" s="13">
        <v>0</v>
      </c>
      <c r="GX113" s="13">
        <v>0</v>
      </c>
      <c r="GY113" s="13">
        <v>0</v>
      </c>
      <c r="GZ113" s="13">
        <v>0</v>
      </c>
      <c r="HA113" s="13">
        <v>0</v>
      </c>
      <c r="HB113" s="13">
        <v>0</v>
      </c>
      <c r="HC113" s="13">
        <v>0</v>
      </c>
      <c r="HD113" s="13">
        <v>0</v>
      </c>
      <c r="HE113" s="13">
        <v>0</v>
      </c>
      <c r="HF113" s="13">
        <v>0</v>
      </c>
      <c r="HG113" s="13">
        <v>0</v>
      </c>
      <c r="HH113" s="13">
        <v>0</v>
      </c>
      <c r="HI113" s="13">
        <v>0</v>
      </c>
      <c r="HJ113" s="13">
        <v>0</v>
      </c>
      <c r="HK113" s="13">
        <v>0</v>
      </c>
      <c r="HL113" s="13">
        <v>0</v>
      </c>
      <c r="HM113" s="13">
        <v>0</v>
      </c>
      <c r="HN113" s="13">
        <v>0</v>
      </c>
      <c r="HO113" s="13">
        <v>0</v>
      </c>
      <c r="HP113" s="13">
        <v>0</v>
      </c>
      <c r="HQ113" s="13">
        <v>0</v>
      </c>
      <c r="HR113" s="13">
        <v>0</v>
      </c>
      <c r="HS113" s="13">
        <v>0</v>
      </c>
      <c r="HT113" s="13">
        <v>0</v>
      </c>
      <c r="HU113" s="13">
        <v>0</v>
      </c>
      <c r="HV113" s="13">
        <v>0</v>
      </c>
      <c r="HW113" s="13">
        <v>0</v>
      </c>
      <c r="HX113" s="13">
        <v>0</v>
      </c>
      <c r="HY113" s="13">
        <v>0</v>
      </c>
      <c r="HZ113" s="66">
        <v>0</v>
      </c>
      <c r="IA113" s="13"/>
      <c r="IB113" s="13"/>
      <c r="IC113" s="13">
        <v>0</v>
      </c>
      <c r="ID113" s="13">
        <v>0</v>
      </c>
      <c r="IE113" s="13">
        <v>0</v>
      </c>
      <c r="IF113" s="13">
        <v>0</v>
      </c>
      <c r="IG113" s="13">
        <v>0</v>
      </c>
      <c r="IH113" s="13">
        <v>0</v>
      </c>
      <c r="II113" s="13">
        <v>0</v>
      </c>
      <c r="IJ113" s="13">
        <v>0</v>
      </c>
      <c r="IK113" s="13">
        <v>0</v>
      </c>
      <c r="IL113" s="13">
        <v>0</v>
      </c>
      <c r="IM113" s="13">
        <v>0</v>
      </c>
      <c r="IN113" s="13">
        <v>0</v>
      </c>
      <c r="IO113" s="13">
        <v>0</v>
      </c>
      <c r="IP113" s="13">
        <v>0</v>
      </c>
      <c r="IQ113" s="13">
        <v>0</v>
      </c>
      <c r="IR113" s="13">
        <v>0</v>
      </c>
      <c r="IS113" s="13">
        <v>200</v>
      </c>
      <c r="IT113" s="13">
        <v>200</v>
      </c>
      <c r="IU113" s="13">
        <v>0</v>
      </c>
      <c r="IV113" s="13">
        <v>0</v>
      </c>
      <c r="IW113" s="13">
        <v>0</v>
      </c>
      <c r="IX113" s="13">
        <v>0</v>
      </c>
      <c r="IY113" s="13">
        <v>0</v>
      </c>
      <c r="IZ113" s="13">
        <v>0</v>
      </c>
      <c r="JA113" s="13">
        <v>0</v>
      </c>
      <c r="JB113" s="13">
        <v>0</v>
      </c>
      <c r="JC113" s="13">
        <v>0</v>
      </c>
      <c r="JD113" s="13">
        <v>0</v>
      </c>
      <c r="JE113" s="13">
        <v>0</v>
      </c>
      <c r="JF113" s="13">
        <v>0</v>
      </c>
      <c r="JG113" s="13">
        <v>0</v>
      </c>
      <c r="JH113" s="13">
        <v>0</v>
      </c>
      <c r="JI113" s="13">
        <v>0</v>
      </c>
      <c r="JJ113" s="13">
        <v>0</v>
      </c>
      <c r="JK113" s="13">
        <v>0</v>
      </c>
      <c r="JL113" s="13">
        <v>0</v>
      </c>
      <c r="JM113" s="13">
        <v>0</v>
      </c>
      <c r="JN113" s="13"/>
      <c r="JO113" s="13"/>
      <c r="JP113" s="13">
        <f t="shared" ref="JP113:KL113" si="2156">C113+CC113+AP113+DP113+FC113+GP113+IC113</f>
        <v>0</v>
      </c>
      <c r="JQ113" s="13">
        <f t="shared" si="2156"/>
        <v>0</v>
      </c>
      <c r="JR113" s="13">
        <f t="shared" si="2156"/>
        <v>0</v>
      </c>
      <c r="JS113" s="13">
        <f t="shared" si="2156"/>
        <v>0</v>
      </c>
      <c r="JT113" s="13">
        <f t="shared" si="2156"/>
        <v>70000</v>
      </c>
      <c r="JU113" s="13">
        <f t="shared" si="2156"/>
        <v>70000</v>
      </c>
      <c r="JV113" s="13">
        <f t="shared" si="2156"/>
        <v>0</v>
      </c>
      <c r="JW113" s="13">
        <f t="shared" si="2156"/>
        <v>0</v>
      </c>
      <c r="JX113" s="13">
        <f t="shared" si="2156"/>
        <v>0</v>
      </c>
      <c r="JY113" s="13">
        <f t="shared" si="2156"/>
        <v>0</v>
      </c>
      <c r="JZ113" s="13">
        <f t="shared" si="2156"/>
        <v>0</v>
      </c>
      <c r="KA113" s="13">
        <f t="shared" si="2156"/>
        <v>0</v>
      </c>
      <c r="KB113" s="13">
        <f t="shared" si="2156"/>
        <v>0</v>
      </c>
      <c r="KC113" s="13">
        <f t="shared" si="2156"/>
        <v>0</v>
      </c>
      <c r="KD113" s="13">
        <f t="shared" si="2156"/>
        <v>0</v>
      </c>
      <c r="KE113" s="13">
        <f t="shared" si="2156"/>
        <v>0</v>
      </c>
      <c r="KF113" s="13">
        <f t="shared" si="2156"/>
        <v>6170</v>
      </c>
      <c r="KG113" s="13">
        <f t="shared" si="2156"/>
        <v>6169.05</v>
      </c>
      <c r="KH113" s="13">
        <f t="shared" si="2156"/>
        <v>0</v>
      </c>
      <c r="KI113" s="13">
        <f t="shared" si="2156"/>
        <v>0</v>
      </c>
      <c r="KJ113" s="13">
        <f t="shared" si="2156"/>
        <v>0</v>
      </c>
      <c r="KK113" s="13">
        <f t="shared" si="2156"/>
        <v>0</v>
      </c>
      <c r="KL113" s="13">
        <f t="shared" si="2156"/>
        <v>0</v>
      </c>
      <c r="KM113" s="13">
        <f t="shared" ref="KM113:KX115" si="2157">Z113+BM113+CZ113+EM113+FZ113+HM113+IZ113</f>
        <v>0</v>
      </c>
      <c r="KN113" s="13">
        <f t="shared" si="2157"/>
        <v>0</v>
      </c>
      <c r="KO113" s="13">
        <f t="shared" si="2157"/>
        <v>0</v>
      </c>
      <c r="KP113" s="13">
        <f t="shared" si="2157"/>
        <v>0</v>
      </c>
      <c r="KQ113" s="13">
        <f t="shared" si="2157"/>
        <v>0</v>
      </c>
      <c r="KR113" s="13">
        <f t="shared" si="2157"/>
        <v>0</v>
      </c>
      <c r="KS113" s="13">
        <f t="shared" si="2157"/>
        <v>0</v>
      </c>
      <c r="KT113" s="13">
        <f t="shared" si="2157"/>
        <v>0</v>
      </c>
      <c r="KU113" s="13">
        <f t="shared" si="2157"/>
        <v>0</v>
      </c>
      <c r="KV113" s="13">
        <f t="shared" si="2157"/>
        <v>0</v>
      </c>
      <c r="KW113" s="13">
        <f t="shared" si="2157"/>
        <v>0</v>
      </c>
      <c r="KX113" s="13">
        <f t="shared" si="2157"/>
        <v>0</v>
      </c>
      <c r="KY113" s="13">
        <f t="shared" ref="KY113:LB115" si="2158">AL113+BY113+DL113+EY113+GL113+HY113+JL113</f>
        <v>0</v>
      </c>
      <c r="KZ113" s="13">
        <f t="shared" si="2158"/>
        <v>0</v>
      </c>
      <c r="LA113" s="13">
        <f t="shared" si="2158"/>
        <v>0</v>
      </c>
      <c r="LB113" s="13">
        <f t="shared" si="2158"/>
        <v>0</v>
      </c>
    </row>
    <row r="114" spans="1:314" x14ac:dyDescent="0.25">
      <c r="A114" s="5">
        <v>5202</v>
      </c>
      <c r="B114" s="9" t="s">
        <v>605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>
        <v>0</v>
      </c>
      <c r="AM114" s="13">
        <v>0</v>
      </c>
      <c r="AN114" s="13"/>
      <c r="AO114" s="13"/>
      <c r="AP114" s="13">
        <v>0</v>
      </c>
      <c r="AQ114" s="13">
        <v>0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3">
        <v>0</v>
      </c>
      <c r="AX114" s="13">
        <v>0</v>
      </c>
      <c r="AY114" s="13">
        <v>0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0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/>
      <c r="CB114" s="13"/>
      <c r="CC114" s="13">
        <v>0</v>
      </c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/>
      <c r="DO114" s="13"/>
      <c r="DP114" s="13">
        <v>0</v>
      </c>
      <c r="DQ114" s="13">
        <v>0</v>
      </c>
      <c r="DR114" s="13">
        <v>0</v>
      </c>
      <c r="DS114" s="13">
        <v>0</v>
      </c>
      <c r="DT114" s="13">
        <v>0</v>
      </c>
      <c r="DU114" s="13">
        <v>0</v>
      </c>
      <c r="DV114" s="13">
        <v>0</v>
      </c>
      <c r="DW114" s="13">
        <v>0</v>
      </c>
      <c r="DX114" s="13">
        <v>0</v>
      </c>
      <c r="DY114" s="13">
        <v>0</v>
      </c>
      <c r="DZ114" s="13">
        <v>0</v>
      </c>
      <c r="EA114" s="13">
        <v>0</v>
      </c>
      <c r="EB114" s="13">
        <v>0</v>
      </c>
      <c r="EC114" s="13">
        <v>0</v>
      </c>
      <c r="ED114" s="13">
        <v>0</v>
      </c>
      <c r="EE114" s="13">
        <v>0</v>
      </c>
      <c r="EF114" s="13">
        <v>0</v>
      </c>
      <c r="EG114" s="13">
        <v>0</v>
      </c>
      <c r="EH114" s="13">
        <v>0</v>
      </c>
      <c r="EI114" s="13">
        <v>0</v>
      </c>
      <c r="EJ114" s="13">
        <v>0</v>
      </c>
      <c r="EK114" s="13">
        <v>0</v>
      </c>
      <c r="EL114" s="13">
        <v>0</v>
      </c>
      <c r="EM114" s="13">
        <v>0</v>
      </c>
      <c r="EN114" s="13">
        <v>0</v>
      </c>
      <c r="EO114" s="13">
        <v>0</v>
      </c>
      <c r="EP114" s="13">
        <v>0</v>
      </c>
      <c r="EQ114" s="13">
        <v>0</v>
      </c>
      <c r="ER114" s="13">
        <v>0</v>
      </c>
      <c r="ES114" s="13">
        <v>0</v>
      </c>
      <c r="ET114" s="13">
        <v>0</v>
      </c>
      <c r="EU114" s="13">
        <v>0</v>
      </c>
      <c r="EV114" s="13">
        <v>0</v>
      </c>
      <c r="EW114" s="13">
        <v>23500000</v>
      </c>
      <c r="EX114" s="64">
        <v>27500000</v>
      </c>
      <c r="EY114" s="62">
        <v>23438258</v>
      </c>
      <c r="EZ114" s="13">
        <v>0</v>
      </c>
      <c r="FA114" s="13"/>
      <c r="FB114" s="13"/>
      <c r="FC114" s="13">
        <v>0</v>
      </c>
      <c r="FD114" s="13">
        <v>0</v>
      </c>
      <c r="FE114" s="13">
        <v>0</v>
      </c>
      <c r="FF114" s="13">
        <v>0</v>
      </c>
      <c r="FG114" s="13">
        <v>0</v>
      </c>
      <c r="FH114" s="13">
        <v>0</v>
      </c>
      <c r="FI114" s="13">
        <v>0</v>
      </c>
      <c r="FJ114" s="13">
        <v>0</v>
      </c>
      <c r="FK114" s="13">
        <v>0</v>
      </c>
      <c r="FL114" s="13">
        <v>0</v>
      </c>
      <c r="FM114" s="13">
        <v>0</v>
      </c>
      <c r="FN114" s="13">
        <v>0</v>
      </c>
      <c r="FO114" s="13">
        <v>0</v>
      </c>
      <c r="FP114" s="13">
        <v>0</v>
      </c>
      <c r="FQ114" s="13">
        <v>0</v>
      </c>
      <c r="FR114" s="13">
        <v>0</v>
      </c>
      <c r="FS114" s="13">
        <v>0</v>
      </c>
      <c r="FT114" s="13">
        <v>0</v>
      </c>
      <c r="FU114" s="13">
        <v>0</v>
      </c>
      <c r="FV114" s="13">
        <v>0</v>
      </c>
      <c r="FW114" s="13">
        <v>0</v>
      </c>
      <c r="FX114" s="13">
        <v>0</v>
      </c>
      <c r="FY114" s="13">
        <v>0</v>
      </c>
      <c r="FZ114" s="13">
        <v>0</v>
      </c>
      <c r="GA114" s="13">
        <v>0</v>
      </c>
      <c r="GB114" s="13">
        <v>0</v>
      </c>
      <c r="GC114" s="13">
        <v>0</v>
      </c>
      <c r="GD114" s="13">
        <v>0</v>
      </c>
      <c r="GE114" s="13">
        <v>0</v>
      </c>
      <c r="GF114" s="13">
        <v>0</v>
      </c>
      <c r="GG114" s="13">
        <v>0</v>
      </c>
      <c r="GH114" s="13">
        <v>0</v>
      </c>
      <c r="GI114" s="13">
        <v>0</v>
      </c>
      <c r="GJ114" s="13">
        <v>0</v>
      </c>
      <c r="GK114" s="13">
        <v>0</v>
      </c>
      <c r="GL114" s="13">
        <v>0</v>
      </c>
      <c r="GM114" s="13">
        <v>0</v>
      </c>
      <c r="GN114" s="13"/>
      <c r="GO114" s="13"/>
      <c r="GP114" s="13">
        <v>0</v>
      </c>
      <c r="GQ114" s="13">
        <v>0</v>
      </c>
      <c r="GR114" s="13">
        <v>0</v>
      </c>
      <c r="GS114" s="13">
        <v>0</v>
      </c>
      <c r="GT114" s="13">
        <v>0</v>
      </c>
      <c r="GU114" s="13">
        <v>0</v>
      </c>
      <c r="GV114" s="13">
        <v>0</v>
      </c>
      <c r="GW114" s="13">
        <v>0</v>
      </c>
      <c r="GX114" s="13">
        <v>0</v>
      </c>
      <c r="GY114" s="13">
        <v>0</v>
      </c>
      <c r="GZ114" s="13">
        <v>0</v>
      </c>
      <c r="HA114" s="13">
        <v>0</v>
      </c>
      <c r="HB114" s="13">
        <v>0</v>
      </c>
      <c r="HC114" s="13">
        <v>0</v>
      </c>
      <c r="HD114" s="13">
        <v>0</v>
      </c>
      <c r="HE114" s="13">
        <v>0</v>
      </c>
      <c r="HF114" s="13">
        <v>0</v>
      </c>
      <c r="HG114" s="13">
        <v>0</v>
      </c>
      <c r="HH114" s="13">
        <v>0</v>
      </c>
      <c r="HI114" s="13">
        <v>0</v>
      </c>
      <c r="HJ114" s="13">
        <v>0</v>
      </c>
      <c r="HK114" s="13">
        <v>0</v>
      </c>
      <c r="HL114" s="13">
        <v>0</v>
      </c>
      <c r="HM114" s="13">
        <v>0</v>
      </c>
      <c r="HN114" s="13">
        <v>0</v>
      </c>
      <c r="HO114" s="13">
        <v>0</v>
      </c>
      <c r="HP114" s="13">
        <v>0</v>
      </c>
      <c r="HQ114" s="13">
        <v>0</v>
      </c>
      <c r="HR114" s="13">
        <v>0</v>
      </c>
      <c r="HS114" s="13">
        <v>0</v>
      </c>
      <c r="HT114" s="13">
        <v>0</v>
      </c>
      <c r="HU114" s="13">
        <v>0</v>
      </c>
      <c r="HV114" s="13">
        <v>0</v>
      </c>
      <c r="HW114" s="13">
        <v>0</v>
      </c>
      <c r="HX114" s="13">
        <v>0</v>
      </c>
      <c r="HY114" s="13">
        <v>0</v>
      </c>
      <c r="HZ114" s="66">
        <v>0</v>
      </c>
      <c r="IA114" s="13"/>
      <c r="IB114" s="13"/>
      <c r="IC114" s="13">
        <v>0</v>
      </c>
      <c r="ID114" s="13">
        <v>0</v>
      </c>
      <c r="IE114" s="13">
        <v>0</v>
      </c>
      <c r="IF114" s="13">
        <v>0</v>
      </c>
      <c r="IG114" s="13">
        <v>0</v>
      </c>
      <c r="IH114" s="13">
        <v>0</v>
      </c>
      <c r="II114" s="13">
        <v>0</v>
      </c>
      <c r="IJ114" s="13">
        <v>0</v>
      </c>
      <c r="IK114" s="13">
        <v>0</v>
      </c>
      <c r="IL114" s="13">
        <v>0</v>
      </c>
      <c r="IM114" s="13">
        <v>0</v>
      </c>
      <c r="IN114" s="13">
        <v>0</v>
      </c>
      <c r="IO114" s="13">
        <v>0</v>
      </c>
      <c r="IP114" s="13">
        <v>0</v>
      </c>
      <c r="IQ114" s="13">
        <v>0</v>
      </c>
      <c r="IR114" s="13">
        <v>0</v>
      </c>
      <c r="IS114" s="13">
        <v>0</v>
      </c>
      <c r="IT114" s="13">
        <v>0</v>
      </c>
      <c r="IU114" s="13">
        <v>0</v>
      </c>
      <c r="IV114" s="13">
        <v>0</v>
      </c>
      <c r="IW114" s="13">
        <v>0</v>
      </c>
      <c r="IX114" s="13">
        <v>0</v>
      </c>
      <c r="IY114" s="13">
        <v>0</v>
      </c>
      <c r="IZ114" s="13">
        <v>0</v>
      </c>
      <c r="JA114" s="13">
        <v>0</v>
      </c>
      <c r="JB114" s="13">
        <v>0</v>
      </c>
      <c r="JC114" s="13">
        <v>0</v>
      </c>
      <c r="JD114" s="13">
        <v>0</v>
      </c>
      <c r="JE114" s="13">
        <v>0</v>
      </c>
      <c r="JF114" s="13">
        <v>0</v>
      </c>
      <c r="JG114" s="13">
        <v>0</v>
      </c>
      <c r="JH114" s="13">
        <v>0</v>
      </c>
      <c r="JI114" s="13">
        <v>0</v>
      </c>
      <c r="JJ114" s="13">
        <v>0</v>
      </c>
      <c r="JK114" s="13">
        <v>0</v>
      </c>
      <c r="JL114" s="13">
        <v>0</v>
      </c>
      <c r="JM114" s="13">
        <v>0</v>
      </c>
      <c r="JN114" s="13"/>
      <c r="JO114" s="13"/>
      <c r="JP114" s="13">
        <f t="shared" ref="JP114:KL114" si="2159">C114+AP114+CC114+DP114+FC114+GP114+IC114</f>
        <v>0</v>
      </c>
      <c r="JQ114" s="13">
        <f t="shared" si="2159"/>
        <v>0</v>
      </c>
      <c r="JR114" s="13">
        <f t="shared" si="2159"/>
        <v>0</v>
      </c>
      <c r="JS114" s="13">
        <f t="shared" si="2159"/>
        <v>0</v>
      </c>
      <c r="JT114" s="13">
        <f t="shared" si="2159"/>
        <v>0</v>
      </c>
      <c r="JU114" s="13">
        <f t="shared" si="2159"/>
        <v>0</v>
      </c>
      <c r="JV114" s="13">
        <f t="shared" si="2159"/>
        <v>0</v>
      </c>
      <c r="JW114" s="13">
        <f t="shared" si="2159"/>
        <v>0</v>
      </c>
      <c r="JX114" s="13">
        <f t="shared" si="2159"/>
        <v>0</v>
      </c>
      <c r="JY114" s="13">
        <f t="shared" si="2159"/>
        <v>0</v>
      </c>
      <c r="JZ114" s="13">
        <f t="shared" si="2159"/>
        <v>0</v>
      </c>
      <c r="KA114" s="13">
        <f t="shared" si="2159"/>
        <v>0</v>
      </c>
      <c r="KB114" s="13">
        <f t="shared" si="2159"/>
        <v>0</v>
      </c>
      <c r="KC114" s="13">
        <f t="shared" si="2159"/>
        <v>0</v>
      </c>
      <c r="KD114" s="13">
        <f t="shared" si="2159"/>
        <v>0</v>
      </c>
      <c r="KE114" s="13">
        <f t="shared" si="2159"/>
        <v>0</v>
      </c>
      <c r="KF114" s="13">
        <f t="shared" si="2159"/>
        <v>0</v>
      </c>
      <c r="KG114" s="13">
        <f t="shared" si="2159"/>
        <v>0</v>
      </c>
      <c r="KH114" s="13">
        <f t="shared" si="2159"/>
        <v>0</v>
      </c>
      <c r="KI114" s="13">
        <f t="shared" si="2159"/>
        <v>0</v>
      </c>
      <c r="KJ114" s="13">
        <f t="shared" si="2159"/>
        <v>0</v>
      </c>
      <c r="KK114" s="13">
        <f t="shared" si="2159"/>
        <v>0</v>
      </c>
      <c r="KL114" s="13">
        <f t="shared" si="2159"/>
        <v>0</v>
      </c>
      <c r="KM114" s="13">
        <f t="shared" si="2157"/>
        <v>0</v>
      </c>
      <c r="KN114" s="13">
        <f t="shared" si="2157"/>
        <v>0</v>
      </c>
      <c r="KO114" s="13">
        <f t="shared" si="2157"/>
        <v>0</v>
      </c>
      <c r="KP114" s="13">
        <f t="shared" si="2157"/>
        <v>0</v>
      </c>
      <c r="KQ114" s="13">
        <f t="shared" si="2157"/>
        <v>0</v>
      </c>
      <c r="KR114" s="13">
        <f t="shared" si="2157"/>
        <v>0</v>
      </c>
      <c r="KS114" s="13">
        <f t="shared" si="2157"/>
        <v>0</v>
      </c>
      <c r="KT114" s="13">
        <f t="shared" si="2157"/>
        <v>0</v>
      </c>
      <c r="KU114" s="13">
        <f t="shared" si="2157"/>
        <v>0</v>
      </c>
      <c r="KV114" s="13">
        <f t="shared" si="2157"/>
        <v>0</v>
      </c>
      <c r="KW114" s="13">
        <f t="shared" si="2157"/>
        <v>23500000</v>
      </c>
      <c r="KX114" s="13">
        <f t="shared" si="2157"/>
        <v>27500000</v>
      </c>
      <c r="KY114" s="13">
        <f t="shared" si="2158"/>
        <v>23438258</v>
      </c>
      <c r="KZ114" s="13">
        <f t="shared" si="2158"/>
        <v>0</v>
      </c>
      <c r="LA114" s="13">
        <f t="shared" si="2158"/>
        <v>0</v>
      </c>
      <c r="LB114" s="13">
        <f t="shared" si="2158"/>
        <v>0</v>
      </c>
    </row>
    <row r="115" spans="1:314" x14ac:dyDescent="0.25">
      <c r="A115" s="5">
        <v>5203</v>
      </c>
      <c r="B115" s="9" t="s">
        <v>390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1073.99</v>
      </c>
      <c r="AI115" s="13">
        <v>0</v>
      </c>
      <c r="AJ115" s="13">
        <v>0</v>
      </c>
      <c r="AK115" s="13">
        <v>0</v>
      </c>
      <c r="AL115" s="13">
        <v>0</v>
      </c>
      <c r="AM115" s="13">
        <v>5100000</v>
      </c>
      <c r="AN115" s="13"/>
      <c r="AO115" s="13"/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0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/>
      <c r="CB115" s="13"/>
      <c r="CC115" s="13">
        <v>0</v>
      </c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/>
      <c r="DO115" s="13"/>
      <c r="DP115" s="13">
        <v>0</v>
      </c>
      <c r="DQ115" s="13">
        <v>0</v>
      </c>
      <c r="DR115" s="13">
        <v>0</v>
      </c>
      <c r="DS115" s="13">
        <v>0</v>
      </c>
      <c r="DT115" s="13">
        <v>0</v>
      </c>
      <c r="DU115" s="13">
        <v>0</v>
      </c>
      <c r="DV115" s="13">
        <v>0</v>
      </c>
      <c r="DW115" s="13">
        <v>0</v>
      </c>
      <c r="DX115" s="13">
        <v>0</v>
      </c>
      <c r="DY115" s="13">
        <v>0</v>
      </c>
      <c r="DZ115" s="13">
        <v>0</v>
      </c>
      <c r="EA115" s="13">
        <v>0</v>
      </c>
      <c r="EB115" s="13">
        <v>0</v>
      </c>
      <c r="EC115" s="13">
        <v>10000</v>
      </c>
      <c r="ED115" s="13">
        <v>10000</v>
      </c>
      <c r="EE115" s="13">
        <v>0</v>
      </c>
      <c r="EF115" s="13">
        <v>120100</v>
      </c>
      <c r="EG115" s="13">
        <v>9931.3799999999992</v>
      </c>
      <c r="EH115" s="13">
        <v>0</v>
      </c>
      <c r="EI115" s="13">
        <v>0</v>
      </c>
      <c r="EJ115" s="13">
        <v>0</v>
      </c>
      <c r="EK115" s="13">
        <v>0</v>
      </c>
      <c r="EL115" s="13">
        <v>0</v>
      </c>
      <c r="EM115" s="13">
        <v>0</v>
      </c>
      <c r="EN115" s="13">
        <v>0</v>
      </c>
      <c r="EO115" s="13">
        <v>0</v>
      </c>
      <c r="EP115" s="13">
        <v>0</v>
      </c>
      <c r="EQ115" s="13">
        <v>0</v>
      </c>
      <c r="ER115" s="13">
        <v>0</v>
      </c>
      <c r="ES115" s="13">
        <v>4698.24</v>
      </c>
      <c r="ET115" s="13">
        <v>0</v>
      </c>
      <c r="EU115" s="13">
        <v>0</v>
      </c>
      <c r="EV115" s="13">
        <v>1073.99</v>
      </c>
      <c r="EW115" s="13">
        <v>0</v>
      </c>
      <c r="EX115" s="64">
        <v>0</v>
      </c>
      <c r="EY115" s="62">
        <v>0</v>
      </c>
      <c r="EZ115" s="13">
        <v>0</v>
      </c>
      <c r="FA115" s="13"/>
      <c r="FB115" s="13"/>
      <c r="FC115" s="13">
        <v>0</v>
      </c>
      <c r="FD115" s="13">
        <v>0</v>
      </c>
      <c r="FE115" s="13">
        <v>0</v>
      </c>
      <c r="FF115" s="13">
        <v>0</v>
      </c>
      <c r="FG115" s="13">
        <v>0</v>
      </c>
      <c r="FH115" s="13">
        <v>0</v>
      </c>
      <c r="FI115" s="13">
        <v>0</v>
      </c>
      <c r="FJ115" s="13">
        <v>0</v>
      </c>
      <c r="FK115" s="13">
        <v>0</v>
      </c>
      <c r="FL115" s="13">
        <v>0</v>
      </c>
      <c r="FM115" s="13">
        <v>0</v>
      </c>
      <c r="FN115" s="13">
        <v>0</v>
      </c>
      <c r="FO115" s="13">
        <v>0</v>
      </c>
      <c r="FP115" s="13">
        <v>0</v>
      </c>
      <c r="FQ115" s="13">
        <v>0</v>
      </c>
      <c r="FR115" s="13">
        <v>0</v>
      </c>
      <c r="FS115" s="13">
        <v>0</v>
      </c>
      <c r="FT115" s="13">
        <v>0</v>
      </c>
      <c r="FU115" s="13">
        <v>0</v>
      </c>
      <c r="FV115" s="13">
        <v>0</v>
      </c>
      <c r="FW115" s="13">
        <v>0</v>
      </c>
      <c r="FX115" s="13">
        <v>0</v>
      </c>
      <c r="FY115" s="13">
        <v>0</v>
      </c>
      <c r="FZ115" s="13">
        <v>0</v>
      </c>
      <c r="GA115" s="13">
        <v>0</v>
      </c>
      <c r="GB115" s="13">
        <v>0</v>
      </c>
      <c r="GC115" s="13">
        <v>0</v>
      </c>
      <c r="GD115" s="13">
        <v>0</v>
      </c>
      <c r="GE115" s="13">
        <v>0</v>
      </c>
      <c r="GF115" s="13">
        <v>0</v>
      </c>
      <c r="GG115" s="13">
        <v>0</v>
      </c>
      <c r="GH115" s="13">
        <v>0</v>
      </c>
      <c r="GI115" s="13">
        <v>0</v>
      </c>
      <c r="GJ115" s="13">
        <v>0</v>
      </c>
      <c r="GK115" s="13">
        <v>0</v>
      </c>
      <c r="GL115" s="13">
        <v>0</v>
      </c>
      <c r="GM115" s="13">
        <v>0</v>
      </c>
      <c r="GN115" s="13"/>
      <c r="GO115" s="13"/>
      <c r="GP115" s="13">
        <v>0</v>
      </c>
      <c r="GQ115" s="13">
        <v>0</v>
      </c>
      <c r="GR115" s="13">
        <v>0</v>
      </c>
      <c r="GS115" s="13">
        <v>0</v>
      </c>
      <c r="GT115" s="13">
        <v>0</v>
      </c>
      <c r="GU115" s="13">
        <v>0</v>
      </c>
      <c r="GV115" s="13">
        <v>0</v>
      </c>
      <c r="GW115" s="13">
        <v>0</v>
      </c>
      <c r="GX115" s="13">
        <v>0</v>
      </c>
      <c r="GY115" s="13">
        <v>0</v>
      </c>
      <c r="GZ115" s="13">
        <v>0</v>
      </c>
      <c r="HA115" s="13">
        <v>0</v>
      </c>
      <c r="HB115" s="13">
        <v>0</v>
      </c>
      <c r="HC115" s="13">
        <v>0</v>
      </c>
      <c r="HD115" s="13">
        <v>0</v>
      </c>
      <c r="HE115" s="13">
        <v>0</v>
      </c>
      <c r="HF115" s="13">
        <v>0</v>
      </c>
      <c r="HG115" s="13">
        <v>0</v>
      </c>
      <c r="HH115" s="13">
        <v>0</v>
      </c>
      <c r="HI115" s="13">
        <v>0</v>
      </c>
      <c r="HJ115" s="13">
        <v>0</v>
      </c>
      <c r="HK115" s="13">
        <v>0</v>
      </c>
      <c r="HL115" s="13">
        <v>0</v>
      </c>
      <c r="HM115" s="13">
        <v>0</v>
      </c>
      <c r="HN115" s="13">
        <v>0</v>
      </c>
      <c r="HO115" s="13">
        <v>0</v>
      </c>
      <c r="HP115" s="13">
        <v>0</v>
      </c>
      <c r="HQ115" s="13">
        <v>0</v>
      </c>
      <c r="HR115" s="13">
        <v>0</v>
      </c>
      <c r="HS115" s="13">
        <v>0</v>
      </c>
      <c r="HT115" s="13">
        <v>2000000</v>
      </c>
      <c r="HU115" s="13">
        <v>2000000</v>
      </c>
      <c r="HV115" s="13">
        <v>0</v>
      </c>
      <c r="HW115" s="13">
        <v>0</v>
      </c>
      <c r="HX115" s="13">
        <v>0</v>
      </c>
      <c r="HY115" s="13">
        <v>0</v>
      </c>
      <c r="HZ115" s="66">
        <v>0</v>
      </c>
      <c r="IA115" s="13"/>
      <c r="IB115" s="13"/>
      <c r="IC115" s="13">
        <v>0</v>
      </c>
      <c r="ID115" s="13">
        <v>0</v>
      </c>
      <c r="IE115" s="13">
        <v>0</v>
      </c>
      <c r="IF115" s="13">
        <v>0</v>
      </c>
      <c r="IG115" s="13">
        <v>0</v>
      </c>
      <c r="IH115" s="13">
        <v>0</v>
      </c>
      <c r="II115" s="13">
        <v>0</v>
      </c>
      <c r="IJ115" s="13">
        <v>0</v>
      </c>
      <c r="IK115" s="13">
        <v>0</v>
      </c>
      <c r="IL115" s="13">
        <v>0</v>
      </c>
      <c r="IM115" s="13">
        <v>0</v>
      </c>
      <c r="IN115" s="13">
        <v>0</v>
      </c>
      <c r="IO115" s="13">
        <v>0</v>
      </c>
      <c r="IP115" s="13">
        <v>0</v>
      </c>
      <c r="IQ115" s="13">
        <v>0</v>
      </c>
      <c r="IR115" s="13">
        <v>0</v>
      </c>
      <c r="IS115" s="13">
        <v>0</v>
      </c>
      <c r="IT115" s="13">
        <v>0</v>
      </c>
      <c r="IU115" s="13">
        <v>0</v>
      </c>
      <c r="IV115" s="13">
        <v>0</v>
      </c>
      <c r="IW115" s="13">
        <v>0</v>
      </c>
      <c r="IX115" s="13">
        <v>0</v>
      </c>
      <c r="IY115" s="13">
        <v>0</v>
      </c>
      <c r="IZ115" s="13">
        <v>0</v>
      </c>
      <c r="JA115" s="13">
        <v>0</v>
      </c>
      <c r="JB115" s="13">
        <v>0</v>
      </c>
      <c r="JC115" s="13">
        <v>0</v>
      </c>
      <c r="JD115" s="13">
        <v>0</v>
      </c>
      <c r="JE115" s="13">
        <v>0</v>
      </c>
      <c r="JF115" s="13">
        <v>0</v>
      </c>
      <c r="JG115" s="13">
        <v>0</v>
      </c>
      <c r="JH115" s="13">
        <v>0</v>
      </c>
      <c r="JI115" s="13">
        <v>0</v>
      </c>
      <c r="JJ115" s="13">
        <v>0</v>
      </c>
      <c r="JK115" s="13">
        <v>0</v>
      </c>
      <c r="JL115" s="13">
        <v>0</v>
      </c>
      <c r="JM115" s="13">
        <v>0</v>
      </c>
      <c r="JN115" s="13"/>
      <c r="JO115" s="13"/>
      <c r="JP115" s="13">
        <f t="shared" ref="JP115:KL115" si="2160">C115+CC115+AP115+DP115+FC115+GP115+IC115</f>
        <v>0</v>
      </c>
      <c r="JQ115" s="13">
        <f t="shared" si="2160"/>
        <v>0</v>
      </c>
      <c r="JR115" s="13">
        <f t="shared" si="2160"/>
        <v>0</v>
      </c>
      <c r="JS115" s="13">
        <f t="shared" si="2160"/>
        <v>0</v>
      </c>
      <c r="JT115" s="13">
        <f t="shared" si="2160"/>
        <v>0</v>
      </c>
      <c r="JU115" s="13">
        <f t="shared" si="2160"/>
        <v>0</v>
      </c>
      <c r="JV115" s="13">
        <f t="shared" si="2160"/>
        <v>0</v>
      </c>
      <c r="JW115" s="13">
        <f t="shared" si="2160"/>
        <v>0</v>
      </c>
      <c r="JX115" s="13">
        <f t="shared" si="2160"/>
        <v>0</v>
      </c>
      <c r="JY115" s="13">
        <f t="shared" si="2160"/>
        <v>0</v>
      </c>
      <c r="JZ115" s="13">
        <f t="shared" si="2160"/>
        <v>0</v>
      </c>
      <c r="KA115" s="13">
        <f t="shared" si="2160"/>
        <v>0</v>
      </c>
      <c r="KB115" s="13">
        <f t="shared" si="2160"/>
        <v>0</v>
      </c>
      <c r="KC115" s="13">
        <f t="shared" si="2160"/>
        <v>10000</v>
      </c>
      <c r="KD115" s="13">
        <f t="shared" si="2160"/>
        <v>10000</v>
      </c>
      <c r="KE115" s="13">
        <f t="shared" si="2160"/>
        <v>0</v>
      </c>
      <c r="KF115" s="13">
        <f t="shared" si="2160"/>
        <v>120100</v>
      </c>
      <c r="KG115" s="13">
        <f t="shared" si="2160"/>
        <v>9931.3799999999992</v>
      </c>
      <c r="KH115" s="13">
        <f t="shared" si="2160"/>
        <v>0</v>
      </c>
      <c r="KI115" s="13">
        <f t="shared" si="2160"/>
        <v>0</v>
      </c>
      <c r="KJ115" s="13">
        <f t="shared" si="2160"/>
        <v>0</v>
      </c>
      <c r="KK115" s="13">
        <f t="shared" si="2160"/>
        <v>0</v>
      </c>
      <c r="KL115" s="13">
        <f t="shared" si="2160"/>
        <v>0</v>
      </c>
      <c r="KM115" s="13">
        <f t="shared" si="2157"/>
        <v>0</v>
      </c>
      <c r="KN115" s="13">
        <f t="shared" si="2157"/>
        <v>0</v>
      </c>
      <c r="KO115" s="13">
        <f t="shared" si="2157"/>
        <v>0</v>
      </c>
      <c r="KP115" s="13">
        <f t="shared" si="2157"/>
        <v>0</v>
      </c>
      <c r="KQ115" s="13">
        <f t="shared" si="2157"/>
        <v>0</v>
      </c>
      <c r="KR115" s="13">
        <f t="shared" si="2157"/>
        <v>0</v>
      </c>
      <c r="KS115" s="13">
        <f t="shared" si="2157"/>
        <v>4698.24</v>
      </c>
      <c r="KT115" s="13">
        <f t="shared" si="2157"/>
        <v>2000000</v>
      </c>
      <c r="KU115" s="13">
        <f t="shared" si="2157"/>
        <v>2001073.99</v>
      </c>
      <c r="KV115" s="13">
        <f t="shared" si="2157"/>
        <v>1073.99</v>
      </c>
      <c r="KW115" s="13">
        <f t="shared" si="2157"/>
        <v>0</v>
      </c>
      <c r="KX115" s="13">
        <f t="shared" si="2157"/>
        <v>0</v>
      </c>
      <c r="KY115" s="13">
        <f t="shared" si="2158"/>
        <v>0</v>
      </c>
      <c r="KZ115" s="13">
        <f t="shared" si="2158"/>
        <v>5100000</v>
      </c>
      <c r="LA115" s="13">
        <f t="shared" si="2158"/>
        <v>0</v>
      </c>
      <c r="LB115" s="13">
        <f t="shared" si="2158"/>
        <v>0</v>
      </c>
    </row>
    <row r="116" spans="1:314" ht="20.100000000000001" customHeight="1" x14ac:dyDescent="0.25">
      <c r="A116" s="5">
        <v>6</v>
      </c>
      <c r="B116" s="7" t="s">
        <v>97</v>
      </c>
      <c r="C116" s="11">
        <f t="shared" ref="C116:IH116" si="2161">C117+C122</f>
        <v>350000</v>
      </c>
      <c r="D116" s="11">
        <f>D117+D122</f>
        <v>1795741.01</v>
      </c>
      <c r="E116" s="11">
        <f t="shared" si="2161"/>
        <v>1113907.52</v>
      </c>
      <c r="F116" s="11">
        <f t="shared" si="2161"/>
        <v>160960</v>
      </c>
      <c r="G116" s="11">
        <f t="shared" ref="G116" si="2162">G117+G122</f>
        <v>145960</v>
      </c>
      <c r="H116" s="11">
        <f t="shared" si="2161"/>
        <v>150295.15000000002</v>
      </c>
      <c r="I116" s="11">
        <f t="shared" si="2161"/>
        <v>152944.35</v>
      </c>
      <c r="J116" s="11">
        <f t="shared" ref="J116" si="2163">J117+J122</f>
        <v>92944.35</v>
      </c>
      <c r="K116" s="11">
        <f t="shared" si="2161"/>
        <v>104973.45</v>
      </c>
      <c r="L116" s="11">
        <f t="shared" ref="L116:M116" si="2164">L117+L122</f>
        <v>105000</v>
      </c>
      <c r="M116" s="11">
        <f t="shared" si="2164"/>
        <v>105000</v>
      </c>
      <c r="N116" s="11">
        <f>N117+N122</f>
        <v>98739.73</v>
      </c>
      <c r="O116" s="11">
        <f t="shared" ref="O116" si="2165">O117+O122</f>
        <v>80000</v>
      </c>
      <c r="P116" s="11">
        <f t="shared" ref="P116:S116" si="2166">P117+P122</f>
        <v>80000</v>
      </c>
      <c r="Q116" s="11">
        <f>Q117+Q122</f>
        <v>85204.91</v>
      </c>
      <c r="R116" s="11">
        <f t="shared" ref="R116" si="2167">R117+R122</f>
        <v>130000</v>
      </c>
      <c r="S116" s="11">
        <f t="shared" si="2166"/>
        <v>137962</v>
      </c>
      <c r="T116" s="11">
        <f>T117+T122</f>
        <v>190620</v>
      </c>
      <c r="U116" s="11">
        <f t="shared" ref="U116" si="2168">U117+U122</f>
        <v>150000</v>
      </c>
      <c r="V116" s="11">
        <f t="shared" ref="V116:Y116" si="2169">V117+V122</f>
        <v>152000</v>
      </c>
      <c r="W116" s="11">
        <f t="shared" si="2169"/>
        <v>118300.5</v>
      </c>
      <c r="X116" s="11">
        <f t="shared" ref="X116" si="2170">X117+X122</f>
        <v>95000</v>
      </c>
      <c r="Y116" s="11">
        <f t="shared" si="2169"/>
        <v>1500000</v>
      </c>
      <c r="Z116" s="11">
        <f t="shared" ref="Z116:AD116" si="2171">Z117+Z122</f>
        <v>1788623.19</v>
      </c>
      <c r="AA116" s="11">
        <f t="shared" si="2171"/>
        <v>400000</v>
      </c>
      <c r="AB116" s="11">
        <f t="shared" ref="AB116:AM116" si="2172">AB117+AB122</f>
        <v>350000</v>
      </c>
      <c r="AC116" s="11">
        <f t="shared" si="2171"/>
        <v>402080.47</v>
      </c>
      <c r="AD116" s="11">
        <f t="shared" si="2171"/>
        <v>0</v>
      </c>
      <c r="AE116" s="11">
        <f t="shared" si="2172"/>
        <v>380000</v>
      </c>
      <c r="AF116" s="11">
        <f t="shared" ref="AF116" si="2173">AF117+AF122</f>
        <v>279836.15000000002</v>
      </c>
      <c r="AG116" s="11">
        <f t="shared" ref="AG116:AI116" si="2174">AG117+AG122</f>
        <v>450000</v>
      </c>
      <c r="AH116" s="11">
        <f t="shared" si="2174"/>
        <v>450000</v>
      </c>
      <c r="AI116" s="11">
        <f t="shared" si="2174"/>
        <v>468989.79</v>
      </c>
      <c r="AJ116" s="11">
        <f t="shared" si="2172"/>
        <v>428732</v>
      </c>
      <c r="AK116" s="11">
        <f t="shared" si="2172"/>
        <v>428732</v>
      </c>
      <c r="AL116" s="11">
        <f t="shared" si="2172"/>
        <v>422848.41</v>
      </c>
      <c r="AM116" s="11">
        <f t="shared" si="2172"/>
        <v>100000</v>
      </c>
      <c r="AN116" s="11">
        <f t="shared" ref="AN116:AO116" si="2175">AN117+AN122</f>
        <v>0</v>
      </c>
      <c r="AO116" s="11">
        <f t="shared" si="2175"/>
        <v>0</v>
      </c>
      <c r="AP116" s="11">
        <f>AP117+AP122</f>
        <v>0</v>
      </c>
      <c r="AQ116" s="11">
        <f t="shared" ref="AQ116:AU116" si="2176">AQ117+AQ122</f>
        <v>0</v>
      </c>
      <c r="AR116" s="11">
        <f t="shared" si="2176"/>
        <v>0</v>
      </c>
      <c r="AS116" s="11">
        <f t="shared" ref="AS116" si="2177">AS117+AS122</f>
        <v>0</v>
      </c>
      <c r="AT116" s="11">
        <f t="shared" si="2176"/>
        <v>0</v>
      </c>
      <c r="AU116" s="11">
        <f t="shared" si="2176"/>
        <v>0</v>
      </c>
      <c r="AV116" s="11">
        <f>AV117+AV122</f>
        <v>0</v>
      </c>
      <c r="AW116" s="11">
        <f>AW117+AW122</f>
        <v>0</v>
      </c>
      <c r="AX116" s="11">
        <f>AX117+AX122</f>
        <v>0</v>
      </c>
      <c r="AY116" s="11">
        <f t="shared" ref="AY116" si="2178">AY117+AY122</f>
        <v>0</v>
      </c>
      <c r="AZ116" s="11">
        <f>AZ117+AZ122</f>
        <v>0</v>
      </c>
      <c r="BA116" s="11">
        <f t="shared" ref="BA116:BB116" si="2179">BA117+BA122</f>
        <v>0</v>
      </c>
      <c r="BB116" s="11">
        <f t="shared" si="2179"/>
        <v>0</v>
      </c>
      <c r="BC116" s="11">
        <f t="shared" ref="BC116:BH116" si="2180">BC117+BC122</f>
        <v>0</v>
      </c>
      <c r="BD116" s="11">
        <f t="shared" si="2180"/>
        <v>0</v>
      </c>
      <c r="BE116" s="11">
        <f t="shared" ref="BE116:BF116" si="2181">BE117+BE122</f>
        <v>0</v>
      </c>
      <c r="BF116" s="11">
        <f t="shared" si="2181"/>
        <v>0</v>
      </c>
      <c r="BG116" s="11">
        <f t="shared" si="2180"/>
        <v>0</v>
      </c>
      <c r="BH116" s="11">
        <f t="shared" si="2180"/>
        <v>0</v>
      </c>
      <c r="BI116" s="11">
        <f>BI117+BI122</f>
        <v>0</v>
      </c>
      <c r="BJ116" s="11">
        <f>BJ117+BJ122</f>
        <v>0</v>
      </c>
      <c r="BK116" s="11">
        <f t="shared" ref="BK116" si="2182">BK117+BK122</f>
        <v>0</v>
      </c>
      <c r="BL116" s="11">
        <f>BL117+BL122</f>
        <v>0</v>
      </c>
      <c r="BM116" s="11">
        <f t="shared" ref="BM116:BP116" si="2183">BM117+BM122</f>
        <v>800.23</v>
      </c>
      <c r="BN116" s="11">
        <f t="shared" ref="BN116" si="2184">BN117+BN122</f>
        <v>0</v>
      </c>
      <c r="BO116" s="11">
        <f t="shared" si="2183"/>
        <v>0</v>
      </c>
      <c r="BP116" s="11">
        <f t="shared" si="2183"/>
        <v>0</v>
      </c>
      <c r="BQ116" s="11">
        <f t="shared" ref="BQ116:BZ116" si="2185">BQ117+BQ122</f>
        <v>0</v>
      </c>
      <c r="BR116" s="11">
        <f t="shared" ref="BR116" si="2186">BR117+BR122</f>
        <v>0</v>
      </c>
      <c r="BS116" s="11">
        <f>BS117+BS122</f>
        <v>0</v>
      </c>
      <c r="BT116" s="11">
        <f t="shared" ref="BT116:BV116" si="2187">BT117+BT122</f>
        <v>0</v>
      </c>
      <c r="BU116" s="11">
        <f t="shared" si="2187"/>
        <v>0</v>
      </c>
      <c r="BV116" s="11">
        <f t="shared" si="2187"/>
        <v>0</v>
      </c>
      <c r="BW116" s="11">
        <f t="shared" si="2185"/>
        <v>0</v>
      </c>
      <c r="BX116" s="11">
        <f t="shared" si="2185"/>
        <v>0</v>
      </c>
      <c r="BY116" s="11">
        <f t="shared" si="2185"/>
        <v>0</v>
      </c>
      <c r="BZ116" s="11">
        <f t="shared" si="2185"/>
        <v>35000</v>
      </c>
      <c r="CA116" s="11">
        <f t="shared" ref="CA116:CB116" si="2188">CA117+CA122</f>
        <v>0</v>
      </c>
      <c r="CB116" s="11">
        <f t="shared" si="2188"/>
        <v>0</v>
      </c>
      <c r="CC116" s="11">
        <f>CC117+CC122</f>
        <v>0</v>
      </c>
      <c r="CD116" s="11">
        <f>CD117+CD122</f>
        <v>0</v>
      </c>
      <c r="CE116" s="11">
        <f>CE117+CE122</f>
        <v>0</v>
      </c>
      <c r="CF116" s="11">
        <f t="shared" ref="CF116" si="2189">CF117+CF122</f>
        <v>0</v>
      </c>
      <c r="CG116" s="11">
        <f>CG117+CG122</f>
        <v>0</v>
      </c>
      <c r="CH116" s="11">
        <f>CH117+CH122</f>
        <v>0</v>
      </c>
      <c r="CI116" s="11">
        <f>CI117+CI122</f>
        <v>0</v>
      </c>
      <c r="CJ116" s="11">
        <f>CJ117+CJ122</f>
        <v>0</v>
      </c>
      <c r="CK116" s="11">
        <f>CK117+CK122</f>
        <v>0</v>
      </c>
      <c r="CL116" s="11">
        <f t="shared" ref="CL116" si="2190">CL117+CL122</f>
        <v>0</v>
      </c>
      <c r="CM116" s="11">
        <f>CM117+CM122</f>
        <v>0</v>
      </c>
      <c r="CN116" s="11">
        <f t="shared" ref="CN116:CO116" si="2191">CN117+CN122</f>
        <v>0</v>
      </c>
      <c r="CO116" s="11">
        <f t="shared" si="2191"/>
        <v>0</v>
      </c>
      <c r="CP116" s="11">
        <f t="shared" ref="CP116:CU116" si="2192">CP117+CP122</f>
        <v>0</v>
      </c>
      <c r="CQ116" s="11">
        <f>CQ117+CQ122</f>
        <v>0</v>
      </c>
      <c r="CR116" s="11">
        <f t="shared" ref="CR116" si="2193">CR117+CR122</f>
        <v>0</v>
      </c>
      <c r="CS116" s="11">
        <f>CS117+CS122</f>
        <v>0</v>
      </c>
      <c r="CT116" s="11">
        <f t="shared" si="2192"/>
        <v>0</v>
      </c>
      <c r="CU116" s="11">
        <f t="shared" si="2192"/>
        <v>0</v>
      </c>
      <c r="CV116" s="11">
        <f>CV117+CV122</f>
        <v>0</v>
      </c>
      <c r="CW116" s="11">
        <f>CW117+CW122</f>
        <v>0</v>
      </c>
      <c r="CX116" s="11">
        <f t="shared" ref="CX116" si="2194">CX117+CX122</f>
        <v>0</v>
      </c>
      <c r="CY116" s="11">
        <f>CY117+CY122</f>
        <v>0</v>
      </c>
      <c r="CZ116" s="11">
        <f t="shared" ref="CZ116:DI116" si="2195">CZ117+CZ122</f>
        <v>304.85000000000002</v>
      </c>
      <c r="DA116" s="11">
        <f t="shared" ref="DA116" si="2196">DA117+DA122</f>
        <v>0</v>
      </c>
      <c r="DB116" s="11">
        <f t="shared" si="2195"/>
        <v>0</v>
      </c>
      <c r="DC116" s="11">
        <f t="shared" si="2195"/>
        <v>0</v>
      </c>
      <c r="DD116" s="11">
        <f t="shared" si="2195"/>
        <v>0</v>
      </c>
      <c r="DE116" s="11">
        <f t="shared" ref="DE116:DF116" si="2197">DE117+DE122</f>
        <v>0</v>
      </c>
      <c r="DF116" s="11">
        <f t="shared" si="2197"/>
        <v>0</v>
      </c>
      <c r="DG116" s="11">
        <f t="shared" ref="DG116" si="2198">DG117+DG122</f>
        <v>0</v>
      </c>
      <c r="DH116" s="11">
        <f t="shared" si="2195"/>
        <v>0</v>
      </c>
      <c r="DI116" s="11">
        <f t="shared" si="2195"/>
        <v>0</v>
      </c>
      <c r="DJ116" s="11">
        <f t="shared" ref="DJ116:DP116" si="2199">DJ117+DJ122</f>
        <v>0</v>
      </c>
      <c r="DK116" s="11">
        <f t="shared" si="2199"/>
        <v>0</v>
      </c>
      <c r="DL116" s="11">
        <f t="shared" si="2199"/>
        <v>29.4</v>
      </c>
      <c r="DM116" s="11">
        <f t="shared" si="2199"/>
        <v>0</v>
      </c>
      <c r="DN116" s="11">
        <f t="shared" ref="DN116:DO116" si="2200">DN117+DN122</f>
        <v>0</v>
      </c>
      <c r="DO116" s="11">
        <f t="shared" si="2200"/>
        <v>0</v>
      </c>
      <c r="DP116" s="11">
        <f t="shared" si="2199"/>
        <v>0</v>
      </c>
      <c r="DQ116" s="11">
        <f t="shared" ref="DQ116:DU116" si="2201">DQ117+DQ122</f>
        <v>84836.11</v>
      </c>
      <c r="DR116" s="11">
        <f t="shared" si="2201"/>
        <v>150226.75</v>
      </c>
      <c r="DS116" s="11">
        <f t="shared" ref="DS116" si="2202">DS117+DS122</f>
        <v>0</v>
      </c>
      <c r="DT116" s="11">
        <f t="shared" si="2201"/>
        <v>0</v>
      </c>
      <c r="DU116" s="11">
        <f t="shared" si="2201"/>
        <v>0</v>
      </c>
      <c r="DV116" s="11">
        <f>DV117+DV122</f>
        <v>0</v>
      </c>
      <c r="DW116" s="11">
        <f>DW117+DW122</f>
        <v>0</v>
      </c>
      <c r="DX116" s="11">
        <f t="shared" ref="DX116:FG116" si="2203">DX117+DX122</f>
        <v>0</v>
      </c>
      <c r="DY116" s="11">
        <f t="shared" ref="DY116" si="2204">DY117+DY122</f>
        <v>0</v>
      </c>
      <c r="DZ116" s="11">
        <f t="shared" si="2203"/>
        <v>0</v>
      </c>
      <c r="EA116" s="11">
        <f t="shared" ref="EA116:EB116" si="2205">EA117+EA122</f>
        <v>0</v>
      </c>
      <c r="EB116" s="11">
        <f t="shared" si="2205"/>
        <v>0</v>
      </c>
      <c r="EC116" s="11">
        <f t="shared" ref="EC116:EH116" si="2206">EC117+EC122</f>
        <v>0</v>
      </c>
      <c r="ED116" s="11">
        <f t="shared" si="2203"/>
        <v>0</v>
      </c>
      <c r="EE116" s="11">
        <f t="shared" ref="EE116" si="2207">EE117+EE122</f>
        <v>0</v>
      </c>
      <c r="EF116" s="11">
        <f t="shared" si="2203"/>
        <v>0</v>
      </c>
      <c r="EG116" s="11">
        <f t="shared" si="2206"/>
        <v>17740.53</v>
      </c>
      <c r="EH116" s="11">
        <f t="shared" si="2206"/>
        <v>0</v>
      </c>
      <c r="EI116" s="11">
        <f t="shared" ref="EI116:ER116" si="2208">EI117+EI122</f>
        <v>0</v>
      </c>
      <c r="EJ116" s="11">
        <f t="shared" si="2208"/>
        <v>0</v>
      </c>
      <c r="EK116" s="11">
        <f t="shared" ref="EK116" si="2209">EK117+EK122</f>
        <v>0</v>
      </c>
      <c r="EL116" s="11">
        <f t="shared" si="2208"/>
        <v>1800000</v>
      </c>
      <c r="EM116" s="11">
        <f t="shared" si="2208"/>
        <v>2234315.6800000002</v>
      </c>
      <c r="EN116" s="11">
        <f t="shared" ref="EN116" si="2210">EN117+EN122</f>
        <v>200000</v>
      </c>
      <c r="EO116" s="11">
        <f t="shared" si="2208"/>
        <v>400000</v>
      </c>
      <c r="EP116" s="11">
        <f t="shared" si="2208"/>
        <v>385367.71</v>
      </c>
      <c r="EQ116" s="11">
        <f t="shared" si="2208"/>
        <v>0</v>
      </c>
      <c r="ER116" s="11">
        <f t="shared" si="2208"/>
        <v>345000</v>
      </c>
      <c r="ES116" s="11">
        <f t="shared" ref="ES116:FC116" si="2211">ES117+ES122</f>
        <v>192974.72999999998</v>
      </c>
      <c r="ET116" s="11">
        <f t="shared" ref="ET116:EV116" si="2212">ET117+ET122</f>
        <v>150000</v>
      </c>
      <c r="EU116" s="11">
        <f t="shared" si="2212"/>
        <v>240000</v>
      </c>
      <c r="EV116" s="11">
        <f t="shared" si="2212"/>
        <v>205844.8</v>
      </c>
      <c r="EW116" s="11">
        <f t="shared" si="2211"/>
        <v>100000</v>
      </c>
      <c r="EX116" s="11">
        <f t="shared" si="2211"/>
        <v>150000</v>
      </c>
      <c r="EY116" s="67">
        <f t="shared" si="2211"/>
        <v>213727.96</v>
      </c>
      <c r="EZ116" s="67">
        <f t="shared" si="2211"/>
        <v>0</v>
      </c>
      <c r="FA116" s="67">
        <f t="shared" ref="FA116:FB116" si="2213">FA117+FA122</f>
        <v>0</v>
      </c>
      <c r="FB116" s="67">
        <f t="shared" si="2213"/>
        <v>0</v>
      </c>
      <c r="FC116" s="67">
        <f t="shared" si="2211"/>
        <v>0</v>
      </c>
      <c r="FD116" s="67">
        <f t="shared" si="2203"/>
        <v>0</v>
      </c>
      <c r="FE116" s="67">
        <f t="shared" si="2203"/>
        <v>0</v>
      </c>
      <c r="FF116" s="67">
        <f t="shared" ref="FF116" si="2214">FF117+FF122</f>
        <v>0</v>
      </c>
      <c r="FG116" s="67">
        <f t="shared" si="2203"/>
        <v>0</v>
      </c>
      <c r="FH116" s="67">
        <f t="shared" si="2161"/>
        <v>0</v>
      </c>
      <c r="FI116" s="67">
        <f>FI117+FI122</f>
        <v>0</v>
      </c>
      <c r="FJ116" s="67">
        <f>FJ117+FJ122</f>
        <v>0</v>
      </c>
      <c r="FK116" s="67">
        <f t="shared" ref="FK116:GT116" si="2215">FK117+FK122</f>
        <v>0</v>
      </c>
      <c r="FL116" s="67">
        <f t="shared" ref="FL116:FM116" si="2216">FL117+FL122</f>
        <v>0</v>
      </c>
      <c r="FM116" s="67">
        <f t="shared" si="2216"/>
        <v>0</v>
      </c>
      <c r="FN116" s="67">
        <f>FN117+FN122</f>
        <v>0</v>
      </c>
      <c r="FO116" s="67">
        <f>FO117+FO122</f>
        <v>0</v>
      </c>
      <c r="FP116" s="67">
        <f>FP117+FP122</f>
        <v>0</v>
      </c>
      <c r="FQ116" s="67">
        <f t="shared" ref="FQ116:FS116" si="2217">FQ117+FQ122</f>
        <v>0</v>
      </c>
      <c r="FR116" s="67">
        <f t="shared" ref="FR116" si="2218">FR117+FR122</f>
        <v>0</v>
      </c>
      <c r="FS116" s="67">
        <f t="shared" si="2217"/>
        <v>0</v>
      </c>
      <c r="FT116" s="67">
        <f t="shared" ref="FT116:FU116" si="2219">FT117+FT122</f>
        <v>0</v>
      </c>
      <c r="FU116" s="67">
        <f t="shared" si="2219"/>
        <v>0</v>
      </c>
      <c r="FV116" s="67">
        <f t="shared" ref="FV116:GE116" si="2220">FV117+FV122</f>
        <v>0</v>
      </c>
      <c r="FW116" s="67">
        <f t="shared" si="2220"/>
        <v>0</v>
      </c>
      <c r="FX116" s="67">
        <f t="shared" ref="FX116" si="2221">FX117+FX122</f>
        <v>0</v>
      </c>
      <c r="FY116" s="67">
        <f t="shared" si="2220"/>
        <v>0</v>
      </c>
      <c r="FZ116" s="67">
        <f t="shared" si="2220"/>
        <v>190.53</v>
      </c>
      <c r="GA116" s="67">
        <f t="shared" ref="GA116" si="2222">GA117+GA122</f>
        <v>0</v>
      </c>
      <c r="GB116" s="67">
        <f t="shared" si="2220"/>
        <v>0</v>
      </c>
      <c r="GC116" s="67">
        <f t="shared" si="2220"/>
        <v>0</v>
      </c>
      <c r="GD116" s="67">
        <f t="shared" si="2220"/>
        <v>0</v>
      </c>
      <c r="GE116" s="67">
        <f t="shared" si="2220"/>
        <v>0</v>
      </c>
      <c r="GF116" s="67">
        <f t="shared" ref="GF116:GP116" si="2223">GF117+GF122</f>
        <v>0</v>
      </c>
      <c r="GG116" s="67">
        <f t="shared" ref="GG116" si="2224">GG117+GG122</f>
        <v>0</v>
      </c>
      <c r="GH116" s="67">
        <f t="shared" ref="GH116:GI116" si="2225">GH117+GH122</f>
        <v>0</v>
      </c>
      <c r="GI116" s="67">
        <f t="shared" si="2225"/>
        <v>0</v>
      </c>
      <c r="GJ116" s="67">
        <f t="shared" si="2223"/>
        <v>0</v>
      </c>
      <c r="GK116" s="67">
        <f t="shared" si="2223"/>
        <v>0</v>
      </c>
      <c r="GL116" s="67">
        <f t="shared" si="2223"/>
        <v>0</v>
      </c>
      <c r="GM116" s="67">
        <f t="shared" si="2223"/>
        <v>0</v>
      </c>
      <c r="GN116" s="67">
        <f t="shared" ref="GN116:GO116" si="2226">GN117+GN122</f>
        <v>0</v>
      </c>
      <c r="GO116" s="67">
        <f t="shared" si="2226"/>
        <v>0</v>
      </c>
      <c r="GP116" s="67">
        <f t="shared" si="2223"/>
        <v>0</v>
      </c>
      <c r="GQ116" s="67">
        <f t="shared" si="2215"/>
        <v>0</v>
      </c>
      <c r="GR116" s="67">
        <f t="shared" si="2215"/>
        <v>0</v>
      </c>
      <c r="GS116" s="67">
        <f t="shared" ref="GS116" si="2227">GS117+GS122</f>
        <v>0</v>
      </c>
      <c r="GT116" s="67">
        <f t="shared" si="2215"/>
        <v>0</v>
      </c>
      <c r="GU116" s="67">
        <f t="shared" si="2161"/>
        <v>0</v>
      </c>
      <c r="GV116" s="67">
        <f>GV117+GV122</f>
        <v>0</v>
      </c>
      <c r="GW116" s="67">
        <f>GW117+GW122</f>
        <v>0</v>
      </c>
      <c r="GX116" s="67">
        <f t="shared" ref="GX116:IG116" si="2228">GX117+GX122</f>
        <v>0</v>
      </c>
      <c r="GY116" s="67">
        <f t="shared" ref="GY116" si="2229">GY117+GY122</f>
        <v>0</v>
      </c>
      <c r="GZ116" s="67">
        <f t="shared" si="2228"/>
        <v>0</v>
      </c>
      <c r="HA116" s="67">
        <f t="shared" ref="HA116:HB116" si="2230">HA117+HA122</f>
        <v>0</v>
      </c>
      <c r="HB116" s="67">
        <f t="shared" si="2230"/>
        <v>0</v>
      </c>
      <c r="HC116" s="67">
        <f t="shared" ref="HC116:HH116" si="2231">HC117+HC122</f>
        <v>0</v>
      </c>
      <c r="HD116" s="67">
        <f t="shared" si="2228"/>
        <v>0</v>
      </c>
      <c r="HE116" s="67">
        <f t="shared" ref="HE116" si="2232">HE117+HE122</f>
        <v>0</v>
      </c>
      <c r="HF116" s="67">
        <f t="shared" si="2228"/>
        <v>0</v>
      </c>
      <c r="HG116" s="67">
        <f t="shared" si="2231"/>
        <v>0</v>
      </c>
      <c r="HH116" s="67">
        <f t="shared" si="2231"/>
        <v>0</v>
      </c>
      <c r="HI116" s="67">
        <f t="shared" ref="HI116:HR116" si="2233">HI117+HI122</f>
        <v>0</v>
      </c>
      <c r="HJ116" s="67">
        <f t="shared" si="2233"/>
        <v>0</v>
      </c>
      <c r="HK116" s="67">
        <f t="shared" ref="HK116" si="2234">HK117+HK122</f>
        <v>0</v>
      </c>
      <c r="HL116" s="67">
        <f t="shared" si="2233"/>
        <v>0</v>
      </c>
      <c r="HM116" s="67">
        <f t="shared" si="2233"/>
        <v>362.01</v>
      </c>
      <c r="HN116" s="67">
        <f t="shared" ref="HN116" si="2235">HN117+HN122</f>
        <v>0</v>
      </c>
      <c r="HO116" s="67">
        <f t="shared" si="2233"/>
        <v>0</v>
      </c>
      <c r="HP116" s="67">
        <f t="shared" si="2233"/>
        <v>0</v>
      </c>
      <c r="HQ116" s="67">
        <f t="shared" si="2233"/>
        <v>0</v>
      </c>
      <c r="HR116" s="67">
        <f t="shared" si="2233"/>
        <v>0</v>
      </c>
      <c r="HS116" s="67">
        <f t="shared" ref="HS116:IC116" si="2236">HS117+HS122</f>
        <v>0</v>
      </c>
      <c r="HT116" s="67">
        <f t="shared" ref="HT116" si="2237">HT117+HT122</f>
        <v>0</v>
      </c>
      <c r="HU116" s="67">
        <f t="shared" ref="HU116:HV116" si="2238">HU117+HU122</f>
        <v>0</v>
      </c>
      <c r="HV116" s="67">
        <f t="shared" si="2238"/>
        <v>0</v>
      </c>
      <c r="HW116" s="67">
        <f t="shared" si="2236"/>
        <v>0</v>
      </c>
      <c r="HX116" s="67">
        <f t="shared" si="2236"/>
        <v>0</v>
      </c>
      <c r="HY116" s="67">
        <f t="shared" si="2236"/>
        <v>0</v>
      </c>
      <c r="HZ116" s="11">
        <f t="shared" si="2236"/>
        <v>0</v>
      </c>
      <c r="IA116" s="11">
        <f t="shared" ref="IA116:IB116" si="2239">IA117+IA122</f>
        <v>0</v>
      </c>
      <c r="IB116" s="11">
        <f t="shared" si="2239"/>
        <v>0</v>
      </c>
      <c r="IC116" s="11">
        <f t="shared" si="2236"/>
        <v>0</v>
      </c>
      <c r="ID116" s="11">
        <f t="shared" si="2228"/>
        <v>5998.21</v>
      </c>
      <c r="IE116" s="11">
        <f t="shared" si="2228"/>
        <v>5998.21</v>
      </c>
      <c r="IF116" s="11">
        <f t="shared" ref="IF116" si="2240">IF117+IF122</f>
        <v>0</v>
      </c>
      <c r="IG116" s="11">
        <f t="shared" si="2228"/>
        <v>0</v>
      </c>
      <c r="IH116" s="11">
        <f t="shared" si="2161"/>
        <v>0</v>
      </c>
      <c r="II116" s="11">
        <f>II117+II122</f>
        <v>0</v>
      </c>
      <c r="IJ116" s="11">
        <f>IJ117+IJ122</f>
        <v>0</v>
      </c>
      <c r="IK116" s="11">
        <f t="shared" ref="IK116:IS116" si="2241">IK117+IK122</f>
        <v>0</v>
      </c>
      <c r="IL116" s="11">
        <f t="shared" ref="IL116" si="2242">IL117+IL122</f>
        <v>0</v>
      </c>
      <c r="IM116" s="11">
        <f t="shared" si="2241"/>
        <v>0</v>
      </c>
      <c r="IN116" s="11">
        <f t="shared" ref="IN116:IO116" si="2243">IN117+IN122</f>
        <v>0</v>
      </c>
      <c r="IO116" s="11">
        <f t="shared" si="2243"/>
        <v>0</v>
      </c>
      <c r="IP116" s="11">
        <f t="shared" ref="IP116:IU116" si="2244">IP117+IP122</f>
        <v>0</v>
      </c>
      <c r="IQ116" s="11">
        <f t="shared" si="2241"/>
        <v>0</v>
      </c>
      <c r="IR116" s="11">
        <f t="shared" ref="IR116" si="2245">IR117+IR122</f>
        <v>0</v>
      </c>
      <c r="IS116" s="11">
        <f t="shared" si="2241"/>
        <v>0</v>
      </c>
      <c r="IT116" s="11">
        <f t="shared" si="2244"/>
        <v>0</v>
      </c>
      <c r="IU116" s="11">
        <f t="shared" si="2244"/>
        <v>0</v>
      </c>
      <c r="IV116" s="11">
        <f t="shared" ref="IV116:JX116" si="2246">IV117+IV122</f>
        <v>0</v>
      </c>
      <c r="IW116" s="11">
        <f t="shared" si="2246"/>
        <v>0</v>
      </c>
      <c r="IX116" s="11">
        <f t="shared" ref="IX116" si="2247">IX117+IX122</f>
        <v>0</v>
      </c>
      <c r="IY116" s="11">
        <f t="shared" si="2246"/>
        <v>0</v>
      </c>
      <c r="IZ116" s="11">
        <f t="shared" si="2246"/>
        <v>49973.08</v>
      </c>
      <c r="JA116" s="11">
        <f t="shared" ref="JA116" si="2248">JA117+JA122</f>
        <v>20000</v>
      </c>
      <c r="JB116" s="11">
        <f t="shared" si="2246"/>
        <v>40000</v>
      </c>
      <c r="JC116" s="11">
        <f t="shared" si="2246"/>
        <v>17229.79</v>
      </c>
      <c r="JD116" s="11">
        <f t="shared" ref="JD116:JK116" si="2249">JD117+JD122</f>
        <v>10000</v>
      </c>
      <c r="JE116" s="11">
        <f t="shared" ref="JE116" si="2250">JE117+JE122</f>
        <v>10000</v>
      </c>
      <c r="JF116" s="11">
        <f t="shared" si="2249"/>
        <v>0</v>
      </c>
      <c r="JG116" s="11">
        <f t="shared" ref="JG116:JI116" si="2251">JG117+JG122</f>
        <v>0</v>
      </c>
      <c r="JH116" s="11">
        <f t="shared" si="2251"/>
        <v>0</v>
      </c>
      <c r="JI116" s="11">
        <f t="shared" si="2251"/>
        <v>0</v>
      </c>
      <c r="JJ116" s="11">
        <f t="shared" si="2249"/>
        <v>0</v>
      </c>
      <c r="JK116" s="11">
        <f t="shared" si="2249"/>
        <v>0</v>
      </c>
      <c r="JL116" s="11">
        <f t="shared" ref="JL116:JM116" si="2252">JL117+JL122</f>
        <v>0</v>
      </c>
      <c r="JM116" s="11">
        <f t="shared" si="2252"/>
        <v>0</v>
      </c>
      <c r="JN116" s="11">
        <f t="shared" ref="JN116" si="2253">JN117+JN122</f>
        <v>0</v>
      </c>
      <c r="JO116" s="11">
        <f t="shared" ref="JO116" si="2254">JO117+JO122</f>
        <v>0</v>
      </c>
      <c r="JP116" s="11">
        <f t="shared" si="2246"/>
        <v>350000</v>
      </c>
      <c r="JQ116" s="11">
        <f t="shared" ref="JQ116" si="2255">JQ117+JQ122</f>
        <v>1886575.33</v>
      </c>
      <c r="JR116" s="11">
        <f t="shared" si="2246"/>
        <v>1270132.48</v>
      </c>
      <c r="JS116" s="11">
        <f t="shared" si="2246"/>
        <v>160960</v>
      </c>
      <c r="JT116" s="11">
        <f t="shared" ref="JT116" si="2256">JT117+JT122</f>
        <v>145960</v>
      </c>
      <c r="JU116" s="11">
        <f t="shared" si="2246"/>
        <v>150295.15000000002</v>
      </c>
      <c r="JV116" s="11">
        <f t="shared" si="2246"/>
        <v>152944.35</v>
      </c>
      <c r="JW116" s="11">
        <f t="shared" ref="JW116" si="2257">JW117+JW122</f>
        <v>92944.35</v>
      </c>
      <c r="JX116" s="11">
        <f t="shared" si="2246"/>
        <v>104973.45</v>
      </c>
      <c r="JY116" s="11">
        <f t="shared" ref="JY116:JZ116" si="2258">JY117+JY122</f>
        <v>105000</v>
      </c>
      <c r="JZ116" s="11">
        <f t="shared" si="2258"/>
        <v>105000</v>
      </c>
      <c r="KA116" s="11">
        <f t="shared" ref="KA116:KI116" si="2259">KA117+KA122</f>
        <v>98739.73</v>
      </c>
      <c r="KB116" s="11">
        <f t="shared" si="2259"/>
        <v>80000</v>
      </c>
      <c r="KC116" s="11">
        <f t="shared" ref="KC116" si="2260">KC117+KC122</f>
        <v>80000</v>
      </c>
      <c r="KD116" s="11">
        <f t="shared" si="2259"/>
        <v>85204.91</v>
      </c>
      <c r="KE116" s="11">
        <f t="shared" ref="KE116:KH116" si="2261">KE117+KE122</f>
        <v>130000</v>
      </c>
      <c r="KF116" s="11">
        <f t="shared" ref="KF116" si="2262">KF117+KF122</f>
        <v>137962</v>
      </c>
      <c r="KG116" s="11">
        <f t="shared" si="2261"/>
        <v>208360.53</v>
      </c>
      <c r="KH116" s="11">
        <f t="shared" si="2261"/>
        <v>150000</v>
      </c>
      <c r="KI116" s="11">
        <f t="shared" si="2259"/>
        <v>152000</v>
      </c>
      <c r="KJ116" s="11">
        <f t="shared" ref="KJ116:KL116" si="2263">KJ117+KJ122</f>
        <v>118300.5</v>
      </c>
      <c r="KK116" s="11">
        <f t="shared" ref="KK116" si="2264">KK117+KK122</f>
        <v>95000</v>
      </c>
      <c r="KL116" s="11">
        <f t="shared" si="2263"/>
        <v>3300000</v>
      </c>
      <c r="KM116" s="11">
        <f t="shared" ref="KM116:KO116" si="2265">KM117+KM122</f>
        <v>4074569.57</v>
      </c>
      <c r="KN116" s="11">
        <f t="shared" ref="KN116" si="2266">KN117+KN122</f>
        <v>620000</v>
      </c>
      <c r="KO116" s="11">
        <f t="shared" si="2265"/>
        <v>790000</v>
      </c>
      <c r="KP116" s="11">
        <f t="shared" ref="KP116" si="2267">KP117+KP122</f>
        <v>804677.97</v>
      </c>
      <c r="KQ116" s="11">
        <f t="shared" ref="KQ116" si="2268">KQ117+KQ122</f>
        <v>10000</v>
      </c>
      <c r="KR116" s="11">
        <f t="shared" ref="KR116:KS116" si="2269">KR117+KR122</f>
        <v>735000</v>
      </c>
      <c r="KS116" s="11">
        <f t="shared" si="2269"/>
        <v>472810.88</v>
      </c>
      <c r="KT116" s="11">
        <f t="shared" ref="KT116:KU116" si="2270">KT117+KT122</f>
        <v>600000</v>
      </c>
      <c r="KU116" s="11">
        <f t="shared" si="2270"/>
        <v>690000</v>
      </c>
      <c r="KV116" s="11">
        <f t="shared" ref="KV116:KW116" si="2271">KV117+KV122</f>
        <v>674834.59</v>
      </c>
      <c r="KW116" s="11">
        <f t="shared" si="2271"/>
        <v>528732</v>
      </c>
      <c r="KX116" s="11">
        <f t="shared" ref="KX116:LB116" si="2272">KX117+KX122</f>
        <v>578732</v>
      </c>
      <c r="KY116" s="11">
        <f t="shared" si="2272"/>
        <v>636605.77</v>
      </c>
      <c r="KZ116" s="11">
        <f t="shared" si="2272"/>
        <v>135000</v>
      </c>
      <c r="LA116" s="11">
        <f t="shared" si="2272"/>
        <v>0</v>
      </c>
      <c r="LB116" s="11">
        <f t="shared" si="2272"/>
        <v>0</v>
      </c>
    </row>
    <row r="117" spans="1:314" ht="30" customHeight="1" x14ac:dyDescent="0.25">
      <c r="A117" s="5">
        <v>61</v>
      </c>
      <c r="B117" s="8" t="s">
        <v>98</v>
      </c>
      <c r="C117" s="12">
        <f>SUM(C118:C121)</f>
        <v>100000</v>
      </c>
      <c r="D117" s="12">
        <f t="shared" ref="D117:BP117" si="2273">SUM(D118:D121)</f>
        <v>110741.01</v>
      </c>
      <c r="E117" s="12">
        <f t="shared" si="2273"/>
        <v>110741.01</v>
      </c>
      <c r="F117" s="12">
        <f t="shared" si="2273"/>
        <v>80960</v>
      </c>
      <c r="G117" s="12">
        <f t="shared" si="2273"/>
        <v>50960</v>
      </c>
      <c r="H117" s="12">
        <f t="shared" si="2273"/>
        <v>50875.19</v>
      </c>
      <c r="I117" s="12">
        <f t="shared" si="2273"/>
        <v>60000</v>
      </c>
      <c r="J117" s="12">
        <f t="shared" si="2273"/>
        <v>0</v>
      </c>
      <c r="K117" s="12">
        <f t="shared" si="2273"/>
        <v>0</v>
      </c>
      <c r="L117" s="12">
        <f t="shared" si="2273"/>
        <v>0</v>
      </c>
      <c r="M117" s="12">
        <f t="shared" si="2273"/>
        <v>0</v>
      </c>
      <c r="N117" s="12">
        <f t="shared" si="2273"/>
        <v>0</v>
      </c>
      <c r="O117" s="12">
        <f t="shared" si="2273"/>
        <v>0</v>
      </c>
      <c r="P117" s="12">
        <f t="shared" si="2273"/>
        <v>0</v>
      </c>
      <c r="Q117" s="12">
        <f t="shared" si="2273"/>
        <v>0</v>
      </c>
      <c r="R117" s="12">
        <f t="shared" si="2273"/>
        <v>0</v>
      </c>
      <c r="S117" s="12">
        <f t="shared" si="2273"/>
        <v>0</v>
      </c>
      <c r="T117" s="12">
        <f t="shared" si="2273"/>
        <v>0</v>
      </c>
      <c r="U117" s="12">
        <f t="shared" si="2273"/>
        <v>50000</v>
      </c>
      <c r="V117" s="12">
        <f t="shared" si="2273"/>
        <v>52000</v>
      </c>
      <c r="W117" s="12">
        <f t="shared" si="2273"/>
        <v>2000</v>
      </c>
      <c r="X117" s="12">
        <f t="shared" si="2273"/>
        <v>50000</v>
      </c>
      <c r="Y117" s="12">
        <f t="shared" si="2273"/>
        <v>50000</v>
      </c>
      <c r="Z117" s="12">
        <f t="shared" si="2273"/>
        <v>4608.67</v>
      </c>
      <c r="AA117" s="12">
        <f t="shared" si="2273"/>
        <v>0</v>
      </c>
      <c r="AB117" s="12">
        <f t="shared" si="2273"/>
        <v>0</v>
      </c>
      <c r="AC117" s="12">
        <f t="shared" si="2273"/>
        <v>0</v>
      </c>
      <c r="AD117" s="12">
        <f t="shared" ref="AD117:AM117" si="2274">SUM(AD118:AD121)</f>
        <v>0</v>
      </c>
      <c r="AE117" s="12">
        <f t="shared" si="2273"/>
        <v>0</v>
      </c>
      <c r="AF117" s="12">
        <f t="shared" ref="AF117" si="2275">SUM(AF118:AF121)</f>
        <v>0</v>
      </c>
      <c r="AG117" s="12">
        <f t="shared" si="2273"/>
        <v>0</v>
      </c>
      <c r="AH117" s="12">
        <f t="shared" si="2273"/>
        <v>0</v>
      </c>
      <c r="AI117" s="12">
        <f t="shared" si="2273"/>
        <v>0</v>
      </c>
      <c r="AJ117" s="12">
        <f t="shared" si="2274"/>
        <v>0</v>
      </c>
      <c r="AK117" s="12">
        <f t="shared" si="2274"/>
        <v>0</v>
      </c>
      <c r="AL117" s="12">
        <f t="shared" si="2274"/>
        <v>0</v>
      </c>
      <c r="AM117" s="12">
        <f t="shared" si="2274"/>
        <v>0</v>
      </c>
      <c r="AN117" s="12">
        <f t="shared" ref="AN117:AO117" si="2276">SUM(AN118:AN121)</f>
        <v>0</v>
      </c>
      <c r="AO117" s="12">
        <f t="shared" si="2276"/>
        <v>0</v>
      </c>
      <c r="AP117" s="12">
        <f t="shared" ref="AP117:BL117" si="2277">SUM(AP118:AP121)</f>
        <v>0</v>
      </c>
      <c r="AQ117" s="12">
        <f t="shared" si="2277"/>
        <v>0</v>
      </c>
      <c r="AR117" s="12">
        <f t="shared" si="2277"/>
        <v>0</v>
      </c>
      <c r="AS117" s="12">
        <f t="shared" si="2277"/>
        <v>0</v>
      </c>
      <c r="AT117" s="12">
        <f t="shared" si="2277"/>
        <v>0</v>
      </c>
      <c r="AU117" s="12">
        <f t="shared" si="2277"/>
        <v>0</v>
      </c>
      <c r="AV117" s="12">
        <f t="shared" si="2277"/>
        <v>0</v>
      </c>
      <c r="AW117" s="12">
        <f t="shared" si="2277"/>
        <v>0</v>
      </c>
      <c r="AX117" s="12">
        <f t="shared" si="2277"/>
        <v>0</v>
      </c>
      <c r="AY117" s="12">
        <f t="shared" si="2277"/>
        <v>0</v>
      </c>
      <c r="AZ117" s="12">
        <f t="shared" si="2277"/>
        <v>0</v>
      </c>
      <c r="BA117" s="12">
        <f t="shared" si="2277"/>
        <v>0</v>
      </c>
      <c r="BB117" s="12">
        <f t="shared" si="2277"/>
        <v>0</v>
      </c>
      <c r="BC117" s="12">
        <f t="shared" si="2277"/>
        <v>0</v>
      </c>
      <c r="BD117" s="12">
        <f t="shared" si="2277"/>
        <v>0</v>
      </c>
      <c r="BE117" s="12">
        <f t="shared" si="2277"/>
        <v>0</v>
      </c>
      <c r="BF117" s="12">
        <f t="shared" si="2277"/>
        <v>0</v>
      </c>
      <c r="BG117" s="12">
        <f t="shared" si="2277"/>
        <v>0</v>
      </c>
      <c r="BH117" s="12">
        <f t="shared" si="2277"/>
        <v>0</v>
      </c>
      <c r="BI117" s="12">
        <f t="shared" si="2277"/>
        <v>0</v>
      </c>
      <c r="BJ117" s="12">
        <f t="shared" si="2277"/>
        <v>0</v>
      </c>
      <c r="BK117" s="12">
        <f t="shared" si="2277"/>
        <v>0</v>
      </c>
      <c r="BL117" s="12">
        <f t="shared" si="2277"/>
        <v>0</v>
      </c>
      <c r="BM117" s="12">
        <f t="shared" si="2273"/>
        <v>0</v>
      </c>
      <c r="BN117" s="12">
        <f t="shared" si="2273"/>
        <v>0</v>
      </c>
      <c r="BO117" s="12">
        <f t="shared" si="2273"/>
        <v>0</v>
      </c>
      <c r="BP117" s="12">
        <f t="shared" si="2273"/>
        <v>0</v>
      </c>
      <c r="BQ117" s="12">
        <f t="shared" ref="BQ117:BR117" si="2278">SUM(BQ118:BQ121)</f>
        <v>0</v>
      </c>
      <c r="BR117" s="12">
        <f t="shared" si="2278"/>
        <v>0</v>
      </c>
      <c r="BS117" s="12">
        <f>SUM(BS118:BS121)</f>
        <v>0</v>
      </c>
      <c r="BT117" s="12">
        <f t="shared" ref="BT117:BU117" si="2279">SUM(BT118:BT121)</f>
        <v>0</v>
      </c>
      <c r="BU117" s="12">
        <f t="shared" si="2279"/>
        <v>0</v>
      </c>
      <c r="BV117" s="12">
        <f t="shared" ref="BV117" si="2280">SUM(BV118:BV121)</f>
        <v>0</v>
      </c>
      <c r="BW117" s="12">
        <f t="shared" ref="BW117:CB117" si="2281">SUM(BW118:BW121)</f>
        <v>0</v>
      </c>
      <c r="BX117" s="12">
        <f t="shared" ref="BX117:CA117" si="2282">SUM(BX118:BX121)</f>
        <v>0</v>
      </c>
      <c r="BY117" s="12">
        <f t="shared" ref="BY117:BZ117" si="2283">SUM(BY118:BY121)</f>
        <v>0</v>
      </c>
      <c r="BZ117" s="12">
        <f t="shared" si="2283"/>
        <v>35000</v>
      </c>
      <c r="CA117" s="12">
        <f t="shared" si="2282"/>
        <v>0</v>
      </c>
      <c r="CB117" s="12">
        <f t="shared" si="2281"/>
        <v>0</v>
      </c>
      <c r="CC117" s="12">
        <f t="shared" ref="CC117:CY117" si="2284">SUM(CC118:CC121)</f>
        <v>0</v>
      </c>
      <c r="CD117" s="12">
        <f t="shared" si="2284"/>
        <v>0</v>
      </c>
      <c r="CE117" s="12">
        <f t="shared" si="2284"/>
        <v>0</v>
      </c>
      <c r="CF117" s="12">
        <f t="shared" si="2284"/>
        <v>0</v>
      </c>
      <c r="CG117" s="12">
        <f t="shared" si="2284"/>
        <v>0</v>
      </c>
      <c r="CH117" s="12">
        <f t="shared" si="2284"/>
        <v>0</v>
      </c>
      <c r="CI117" s="12">
        <f t="shared" si="2284"/>
        <v>0</v>
      </c>
      <c r="CJ117" s="12">
        <f t="shared" si="2284"/>
        <v>0</v>
      </c>
      <c r="CK117" s="12">
        <f t="shared" si="2284"/>
        <v>0</v>
      </c>
      <c r="CL117" s="12">
        <f t="shared" si="2284"/>
        <v>0</v>
      </c>
      <c r="CM117" s="12">
        <f t="shared" si="2284"/>
        <v>0</v>
      </c>
      <c r="CN117" s="12">
        <f t="shared" si="2284"/>
        <v>0</v>
      </c>
      <c r="CO117" s="12">
        <f t="shared" si="2284"/>
        <v>0</v>
      </c>
      <c r="CP117" s="12">
        <f t="shared" si="2284"/>
        <v>0</v>
      </c>
      <c r="CQ117" s="12">
        <f t="shared" si="2284"/>
        <v>0</v>
      </c>
      <c r="CR117" s="12">
        <f t="shared" si="2284"/>
        <v>0</v>
      </c>
      <c r="CS117" s="12">
        <f t="shared" si="2284"/>
        <v>0</v>
      </c>
      <c r="CT117" s="12">
        <f t="shared" si="2284"/>
        <v>0</v>
      </c>
      <c r="CU117" s="12">
        <f t="shared" si="2284"/>
        <v>0</v>
      </c>
      <c r="CV117" s="12">
        <f t="shared" si="2284"/>
        <v>0</v>
      </c>
      <c r="CW117" s="12">
        <f t="shared" si="2284"/>
        <v>0</v>
      </c>
      <c r="CX117" s="12">
        <f t="shared" si="2284"/>
        <v>0</v>
      </c>
      <c r="CY117" s="12">
        <f t="shared" si="2284"/>
        <v>0</v>
      </c>
      <c r="CZ117" s="12">
        <f t="shared" ref="CZ117:FS117" si="2285">SUM(CZ118:CZ121)</f>
        <v>0</v>
      </c>
      <c r="DA117" s="12">
        <f t="shared" si="2285"/>
        <v>0</v>
      </c>
      <c r="DB117" s="12">
        <f t="shared" si="2285"/>
        <v>0</v>
      </c>
      <c r="DC117" s="12">
        <f t="shared" si="2285"/>
        <v>0</v>
      </c>
      <c r="DD117" s="12">
        <f t="shared" ref="DD117:DH117" si="2286">SUM(DD118:DD121)</f>
        <v>0</v>
      </c>
      <c r="DE117" s="12">
        <f t="shared" ref="DE117:DF117" si="2287">SUM(DE118:DE121)</f>
        <v>0</v>
      </c>
      <c r="DF117" s="12">
        <f t="shared" si="2287"/>
        <v>0</v>
      </c>
      <c r="DG117" s="12">
        <f t="shared" ref="DG117" si="2288">SUM(DG118:DG121)</f>
        <v>0</v>
      </c>
      <c r="DH117" s="12">
        <f t="shared" si="2286"/>
        <v>0</v>
      </c>
      <c r="DI117" s="12">
        <f t="shared" ref="DI117" si="2289">SUM(DI118:DI121)</f>
        <v>0</v>
      </c>
      <c r="DJ117" s="12">
        <f t="shared" si="2285"/>
        <v>0</v>
      </c>
      <c r="DK117" s="12">
        <f t="shared" si="2285"/>
        <v>0</v>
      </c>
      <c r="DL117" s="12">
        <f t="shared" si="2285"/>
        <v>0</v>
      </c>
      <c r="DM117" s="12">
        <f t="shared" si="2285"/>
        <v>0</v>
      </c>
      <c r="DN117" s="12">
        <f t="shared" ref="DN117:DO117" si="2290">SUM(DN118:DN121)</f>
        <v>0</v>
      </c>
      <c r="DO117" s="12">
        <f t="shared" si="2290"/>
        <v>0</v>
      </c>
      <c r="DP117" s="12">
        <f t="shared" si="2285"/>
        <v>0</v>
      </c>
      <c r="DQ117" s="12">
        <f t="shared" si="2285"/>
        <v>0</v>
      </c>
      <c r="DR117" s="12">
        <f t="shared" si="2285"/>
        <v>0</v>
      </c>
      <c r="DS117" s="12">
        <f t="shared" si="2285"/>
        <v>0</v>
      </c>
      <c r="DT117" s="12">
        <f t="shared" si="2285"/>
        <v>0</v>
      </c>
      <c r="DU117" s="12">
        <f t="shared" si="2285"/>
        <v>0</v>
      </c>
      <c r="DV117" s="12">
        <f t="shared" si="2285"/>
        <v>0</v>
      </c>
      <c r="DW117" s="12">
        <f t="shared" si="2285"/>
        <v>0</v>
      </c>
      <c r="DX117" s="12">
        <f t="shared" si="2285"/>
        <v>0</v>
      </c>
      <c r="DY117" s="12">
        <f t="shared" si="2285"/>
        <v>0</v>
      </c>
      <c r="DZ117" s="12">
        <f t="shared" si="2285"/>
        <v>0</v>
      </c>
      <c r="EA117" s="12">
        <f t="shared" si="2285"/>
        <v>0</v>
      </c>
      <c r="EB117" s="12">
        <f t="shared" si="2285"/>
        <v>0</v>
      </c>
      <c r="EC117" s="12">
        <f t="shared" si="2285"/>
        <v>0</v>
      </c>
      <c r="ED117" s="12">
        <f t="shared" si="2285"/>
        <v>0</v>
      </c>
      <c r="EE117" s="12">
        <f t="shared" si="2285"/>
        <v>0</v>
      </c>
      <c r="EF117" s="12">
        <f t="shared" si="2285"/>
        <v>0</v>
      </c>
      <c r="EG117" s="12">
        <f t="shared" si="2285"/>
        <v>0</v>
      </c>
      <c r="EH117" s="12">
        <f t="shared" si="2285"/>
        <v>0</v>
      </c>
      <c r="EI117" s="12">
        <f t="shared" si="2285"/>
        <v>0</v>
      </c>
      <c r="EJ117" s="12">
        <f t="shared" si="2285"/>
        <v>0</v>
      </c>
      <c r="EK117" s="12">
        <f t="shared" si="2285"/>
        <v>0</v>
      </c>
      <c r="EL117" s="12">
        <f t="shared" si="2285"/>
        <v>0</v>
      </c>
      <c r="EM117" s="12">
        <f t="shared" si="2285"/>
        <v>0</v>
      </c>
      <c r="EN117" s="12">
        <f t="shared" si="2285"/>
        <v>0</v>
      </c>
      <c r="EO117" s="12">
        <f t="shared" si="2285"/>
        <v>0</v>
      </c>
      <c r="EP117" s="12">
        <f t="shared" si="2285"/>
        <v>0</v>
      </c>
      <c r="EQ117" s="12">
        <f t="shared" ref="EQ117:ER117" si="2291">SUM(EQ118:EQ121)</f>
        <v>0</v>
      </c>
      <c r="ER117" s="12">
        <f t="shared" si="2291"/>
        <v>0</v>
      </c>
      <c r="ES117" s="12">
        <f t="shared" si="2285"/>
        <v>0</v>
      </c>
      <c r="ET117" s="12">
        <f t="shared" ref="ET117:EZ117" si="2292">SUM(ET118:ET121)</f>
        <v>0</v>
      </c>
      <c r="EU117" s="12">
        <f t="shared" ref="EU117" si="2293">SUM(EU118:EU121)</f>
        <v>0</v>
      </c>
      <c r="EV117" s="12">
        <f t="shared" ref="EV117" si="2294">SUM(EV118:EV121)</f>
        <v>0</v>
      </c>
      <c r="EW117" s="12">
        <f t="shared" si="2292"/>
        <v>0</v>
      </c>
      <c r="EX117" s="12">
        <f t="shared" si="2292"/>
        <v>0</v>
      </c>
      <c r="EY117" s="12">
        <f t="shared" si="2292"/>
        <v>0</v>
      </c>
      <c r="EZ117" s="12">
        <f t="shared" si="2292"/>
        <v>0</v>
      </c>
      <c r="FA117" s="12">
        <f t="shared" ref="FA117:FB117" si="2295">SUM(FA118:FA121)</f>
        <v>0</v>
      </c>
      <c r="FB117" s="12">
        <f t="shared" si="2295"/>
        <v>0</v>
      </c>
      <c r="FC117" s="12">
        <f t="shared" si="2285"/>
        <v>0</v>
      </c>
      <c r="FD117" s="12">
        <f t="shared" si="2285"/>
        <v>0</v>
      </c>
      <c r="FE117" s="12">
        <f t="shared" si="2285"/>
        <v>0</v>
      </c>
      <c r="FF117" s="12">
        <f t="shared" si="2285"/>
        <v>0</v>
      </c>
      <c r="FG117" s="12">
        <f t="shared" si="2285"/>
        <v>0</v>
      </c>
      <c r="FH117" s="12">
        <f t="shared" si="2285"/>
        <v>0</v>
      </c>
      <c r="FI117" s="12">
        <f t="shared" si="2285"/>
        <v>0</v>
      </c>
      <c r="FJ117" s="12">
        <f t="shared" si="2285"/>
        <v>0</v>
      </c>
      <c r="FK117" s="12">
        <f t="shared" si="2285"/>
        <v>0</v>
      </c>
      <c r="FL117" s="12">
        <f t="shared" si="2285"/>
        <v>0</v>
      </c>
      <c r="FM117" s="12">
        <f t="shared" si="2285"/>
        <v>0</v>
      </c>
      <c r="FN117" s="12">
        <f t="shared" si="2285"/>
        <v>0</v>
      </c>
      <c r="FO117" s="12">
        <f t="shared" si="2285"/>
        <v>0</v>
      </c>
      <c r="FP117" s="12">
        <f t="shared" si="2285"/>
        <v>0</v>
      </c>
      <c r="FQ117" s="12">
        <f t="shared" si="2285"/>
        <v>0</v>
      </c>
      <c r="FR117" s="12">
        <f t="shared" si="2285"/>
        <v>0</v>
      </c>
      <c r="FS117" s="12">
        <f t="shared" si="2285"/>
        <v>0</v>
      </c>
      <c r="FT117" s="12">
        <f t="shared" ref="FT117:JA117" si="2296">SUM(FT118:FT121)</f>
        <v>0</v>
      </c>
      <c r="FU117" s="12">
        <f t="shared" si="2296"/>
        <v>0</v>
      </c>
      <c r="FV117" s="12">
        <f t="shared" si="2296"/>
        <v>0</v>
      </c>
      <c r="FW117" s="12">
        <f t="shared" si="2296"/>
        <v>0</v>
      </c>
      <c r="FX117" s="12">
        <f t="shared" si="2296"/>
        <v>0</v>
      </c>
      <c r="FY117" s="12">
        <f t="shared" si="2296"/>
        <v>0</v>
      </c>
      <c r="FZ117" s="12">
        <f t="shared" si="2296"/>
        <v>0</v>
      </c>
      <c r="GA117" s="12">
        <f t="shared" si="2296"/>
        <v>0</v>
      </c>
      <c r="GB117" s="12">
        <f t="shared" si="2296"/>
        <v>0</v>
      </c>
      <c r="GC117" s="12">
        <f t="shared" si="2296"/>
        <v>0</v>
      </c>
      <c r="GD117" s="12">
        <f t="shared" ref="GD117:GE117" si="2297">SUM(GD118:GD121)</f>
        <v>0</v>
      </c>
      <c r="GE117" s="12">
        <f t="shared" si="2297"/>
        <v>0</v>
      </c>
      <c r="GF117" s="12">
        <f t="shared" si="2296"/>
        <v>0</v>
      </c>
      <c r="GG117" s="12">
        <f t="shared" ref="GG117" si="2298">SUM(GG118:GG121)</f>
        <v>0</v>
      </c>
      <c r="GH117" s="12">
        <f t="shared" ref="GH117" si="2299">SUM(GH118:GH121)</f>
        <v>0</v>
      </c>
      <c r="GI117" s="12">
        <f t="shared" ref="GI117" si="2300">SUM(GI118:GI121)</f>
        <v>0</v>
      </c>
      <c r="GJ117" s="12">
        <f t="shared" si="2296"/>
        <v>0</v>
      </c>
      <c r="GK117" s="12">
        <f t="shared" si="2296"/>
        <v>0</v>
      </c>
      <c r="GL117" s="12">
        <f t="shared" si="2296"/>
        <v>0</v>
      </c>
      <c r="GM117" s="12">
        <f t="shared" si="2296"/>
        <v>0</v>
      </c>
      <c r="GN117" s="12">
        <f t="shared" ref="GN117:GO117" si="2301">SUM(GN118:GN121)</f>
        <v>0</v>
      </c>
      <c r="GO117" s="12">
        <f t="shared" si="2301"/>
        <v>0</v>
      </c>
      <c r="GP117" s="12">
        <f t="shared" si="2296"/>
        <v>0</v>
      </c>
      <c r="GQ117" s="12">
        <f t="shared" si="2296"/>
        <v>0</v>
      </c>
      <c r="GR117" s="12">
        <f t="shared" si="2296"/>
        <v>0</v>
      </c>
      <c r="GS117" s="12">
        <f t="shared" si="2296"/>
        <v>0</v>
      </c>
      <c r="GT117" s="12">
        <f t="shared" si="2296"/>
        <v>0</v>
      </c>
      <c r="GU117" s="12">
        <f t="shared" si="2296"/>
        <v>0</v>
      </c>
      <c r="GV117" s="12">
        <f t="shared" si="2296"/>
        <v>0</v>
      </c>
      <c r="GW117" s="12">
        <f t="shared" si="2296"/>
        <v>0</v>
      </c>
      <c r="GX117" s="12">
        <f t="shared" si="2296"/>
        <v>0</v>
      </c>
      <c r="GY117" s="12">
        <f t="shared" si="2296"/>
        <v>0</v>
      </c>
      <c r="GZ117" s="12">
        <f t="shared" si="2296"/>
        <v>0</v>
      </c>
      <c r="HA117" s="12">
        <f t="shared" si="2296"/>
        <v>0</v>
      </c>
      <c r="HB117" s="12">
        <f t="shared" si="2296"/>
        <v>0</v>
      </c>
      <c r="HC117" s="12">
        <f t="shared" si="2296"/>
        <v>0</v>
      </c>
      <c r="HD117" s="12">
        <f t="shared" si="2296"/>
        <v>0</v>
      </c>
      <c r="HE117" s="12">
        <f t="shared" si="2296"/>
        <v>0</v>
      </c>
      <c r="HF117" s="12">
        <f t="shared" si="2296"/>
        <v>0</v>
      </c>
      <c r="HG117" s="12">
        <f t="shared" si="2296"/>
        <v>0</v>
      </c>
      <c r="HH117" s="12">
        <f t="shared" si="2296"/>
        <v>0</v>
      </c>
      <c r="HI117" s="12">
        <f t="shared" si="2296"/>
        <v>0</v>
      </c>
      <c r="HJ117" s="12">
        <f t="shared" si="2296"/>
        <v>0</v>
      </c>
      <c r="HK117" s="12">
        <f t="shared" si="2296"/>
        <v>0</v>
      </c>
      <c r="HL117" s="12">
        <f t="shared" si="2296"/>
        <v>0</v>
      </c>
      <c r="HM117" s="12">
        <f t="shared" si="2296"/>
        <v>0</v>
      </c>
      <c r="HN117" s="12">
        <f t="shared" si="2296"/>
        <v>0</v>
      </c>
      <c r="HO117" s="12">
        <f t="shared" si="2296"/>
        <v>0</v>
      </c>
      <c r="HP117" s="12">
        <f t="shared" si="2296"/>
        <v>0</v>
      </c>
      <c r="HQ117" s="12">
        <f t="shared" ref="HQ117:HR117" si="2302">SUM(HQ118:HQ121)</f>
        <v>0</v>
      </c>
      <c r="HR117" s="12">
        <f t="shared" si="2302"/>
        <v>0</v>
      </c>
      <c r="HS117" s="12">
        <f t="shared" si="2296"/>
        <v>0</v>
      </c>
      <c r="HT117" s="12">
        <f t="shared" ref="HT117:HZ117" si="2303">SUM(HT118:HT121)</f>
        <v>0</v>
      </c>
      <c r="HU117" s="12">
        <f t="shared" ref="HU117" si="2304">SUM(HU118:HU121)</f>
        <v>0</v>
      </c>
      <c r="HV117" s="12">
        <f t="shared" ref="HV117" si="2305">SUM(HV118:HV121)</f>
        <v>0</v>
      </c>
      <c r="HW117" s="12">
        <f t="shared" si="2303"/>
        <v>0</v>
      </c>
      <c r="HX117" s="12">
        <f t="shared" si="2303"/>
        <v>0</v>
      </c>
      <c r="HY117" s="12">
        <f t="shared" si="2303"/>
        <v>0</v>
      </c>
      <c r="HZ117" s="12">
        <f t="shared" si="2303"/>
        <v>0</v>
      </c>
      <c r="IA117" s="12">
        <f t="shared" ref="IA117:IB117" si="2306">SUM(IA118:IA121)</f>
        <v>0</v>
      </c>
      <c r="IB117" s="12">
        <f t="shared" si="2306"/>
        <v>0</v>
      </c>
      <c r="IC117" s="12">
        <f t="shared" si="2296"/>
        <v>0</v>
      </c>
      <c r="ID117" s="12">
        <f t="shared" si="2296"/>
        <v>5998.21</v>
      </c>
      <c r="IE117" s="12">
        <f t="shared" si="2296"/>
        <v>5998.21</v>
      </c>
      <c r="IF117" s="12">
        <f t="shared" si="2296"/>
        <v>0</v>
      </c>
      <c r="IG117" s="12">
        <f t="shared" si="2296"/>
        <v>0</v>
      </c>
      <c r="IH117" s="12">
        <f t="shared" si="2296"/>
        <v>0</v>
      </c>
      <c r="II117" s="12">
        <f t="shared" si="2296"/>
        <v>0</v>
      </c>
      <c r="IJ117" s="12">
        <f t="shared" si="2296"/>
        <v>0</v>
      </c>
      <c r="IK117" s="12">
        <f t="shared" si="2296"/>
        <v>0</v>
      </c>
      <c r="IL117" s="12">
        <f t="shared" si="2296"/>
        <v>0</v>
      </c>
      <c r="IM117" s="12">
        <f t="shared" si="2296"/>
        <v>0</v>
      </c>
      <c r="IN117" s="12">
        <f t="shared" si="2296"/>
        <v>0</v>
      </c>
      <c r="IO117" s="12">
        <f t="shared" si="2296"/>
        <v>0</v>
      </c>
      <c r="IP117" s="12">
        <f t="shared" si="2296"/>
        <v>0</v>
      </c>
      <c r="IQ117" s="12">
        <f t="shared" si="2296"/>
        <v>0</v>
      </c>
      <c r="IR117" s="12">
        <f t="shared" si="2296"/>
        <v>0</v>
      </c>
      <c r="IS117" s="12">
        <f t="shared" si="2296"/>
        <v>0</v>
      </c>
      <c r="IT117" s="12">
        <f t="shared" si="2296"/>
        <v>0</v>
      </c>
      <c r="IU117" s="12">
        <f t="shared" si="2296"/>
        <v>0</v>
      </c>
      <c r="IV117" s="12">
        <f t="shared" si="2296"/>
        <v>0</v>
      </c>
      <c r="IW117" s="12">
        <f t="shared" si="2296"/>
        <v>0</v>
      </c>
      <c r="IX117" s="12">
        <f t="shared" si="2296"/>
        <v>0</v>
      </c>
      <c r="IY117" s="12">
        <f t="shared" si="2296"/>
        <v>0</v>
      </c>
      <c r="IZ117" s="12">
        <f t="shared" si="2296"/>
        <v>0</v>
      </c>
      <c r="JA117" s="12">
        <f t="shared" si="2296"/>
        <v>0</v>
      </c>
      <c r="JB117" s="12">
        <f t="shared" ref="JB117:JK117" si="2307">SUM(JB118:JB121)</f>
        <v>0</v>
      </c>
      <c r="JC117" s="12">
        <f t="shared" si="2307"/>
        <v>0</v>
      </c>
      <c r="JD117" s="12">
        <f t="shared" ref="JD117:JE117" si="2308">SUM(JD118:JD121)</f>
        <v>0</v>
      </c>
      <c r="JE117" s="12">
        <f t="shared" si="2308"/>
        <v>0</v>
      </c>
      <c r="JF117" s="12">
        <f t="shared" si="2307"/>
        <v>0</v>
      </c>
      <c r="JG117" s="12">
        <f t="shared" ref="JG117:JH117" si="2309">SUM(JG118:JG121)</f>
        <v>0</v>
      </c>
      <c r="JH117" s="12">
        <f t="shared" si="2309"/>
        <v>0</v>
      </c>
      <c r="JI117" s="12">
        <f t="shared" ref="JI117" si="2310">SUM(JI118:JI121)</f>
        <v>0</v>
      </c>
      <c r="JJ117" s="12">
        <f t="shared" si="2307"/>
        <v>0</v>
      </c>
      <c r="JK117" s="12">
        <f t="shared" si="2307"/>
        <v>0</v>
      </c>
      <c r="JL117" s="12">
        <f t="shared" ref="JL117:JM117" si="2311">SUM(JL118:JL121)</f>
        <v>0</v>
      </c>
      <c r="JM117" s="12">
        <f t="shared" si="2311"/>
        <v>0</v>
      </c>
      <c r="JN117" s="12">
        <f t="shared" ref="JN117" si="2312">SUM(JN118:JN121)</f>
        <v>0</v>
      </c>
      <c r="JO117" s="12">
        <f t="shared" ref="JO117" si="2313">SUM(JO118:JO121)</f>
        <v>0</v>
      </c>
      <c r="JP117" s="12">
        <f>SUM(JP118:JP121)</f>
        <v>100000</v>
      </c>
      <c r="JQ117" s="12">
        <f t="shared" ref="JQ117" si="2314">SUM(JQ118:JQ121)</f>
        <v>116739.22</v>
      </c>
      <c r="JR117" s="12">
        <f t="shared" ref="JR117:JX117" si="2315">SUM(JR118:JR121)</f>
        <v>116739.22</v>
      </c>
      <c r="JS117" s="12">
        <f t="shared" si="2315"/>
        <v>80960</v>
      </c>
      <c r="JT117" s="12">
        <f t="shared" ref="JT117" si="2316">SUM(JT118:JT121)</f>
        <v>50960</v>
      </c>
      <c r="JU117" s="12">
        <f t="shared" si="2315"/>
        <v>50875.19</v>
      </c>
      <c r="JV117" s="12">
        <f t="shared" si="2315"/>
        <v>60000</v>
      </c>
      <c r="JW117" s="12">
        <f t="shared" ref="JW117" si="2317">SUM(JW118:JW121)</f>
        <v>0</v>
      </c>
      <c r="JX117" s="12">
        <f t="shared" si="2315"/>
        <v>0</v>
      </c>
      <c r="JY117" s="12">
        <f t="shared" ref="JY117:JZ117" si="2318">SUM(JY118:JY121)</f>
        <v>0</v>
      </c>
      <c r="JZ117" s="12">
        <f t="shared" si="2318"/>
        <v>0</v>
      </c>
      <c r="KA117" s="12">
        <f t="shared" ref="KA117:KD117" si="2319">SUM(KA118:KA121)</f>
        <v>0</v>
      </c>
      <c r="KB117" s="12">
        <f t="shared" si="2319"/>
        <v>0</v>
      </c>
      <c r="KC117" s="12">
        <f t="shared" ref="KC117" si="2320">SUM(KC118:KC121)</f>
        <v>0</v>
      </c>
      <c r="KD117" s="12">
        <f t="shared" si="2319"/>
        <v>0</v>
      </c>
      <c r="KE117" s="12">
        <f t="shared" ref="KE117:KO117" si="2321">SUM(KE118:KE121)</f>
        <v>0</v>
      </c>
      <c r="KF117" s="12">
        <f t="shared" ref="KF117" si="2322">SUM(KF118:KF121)</f>
        <v>0</v>
      </c>
      <c r="KG117" s="12">
        <f t="shared" si="2321"/>
        <v>0</v>
      </c>
      <c r="KH117" s="12">
        <f t="shared" ref="KH117" si="2323">SUM(KH118:KH121)</f>
        <v>50000</v>
      </c>
      <c r="KI117" s="12">
        <f t="shared" si="2321"/>
        <v>52000</v>
      </c>
      <c r="KJ117" s="12">
        <f t="shared" si="2321"/>
        <v>2000</v>
      </c>
      <c r="KK117" s="12">
        <f t="shared" ref="KK117" si="2324">SUM(KK118:KK121)</f>
        <v>50000</v>
      </c>
      <c r="KL117" s="12">
        <f t="shared" si="2321"/>
        <v>50000</v>
      </c>
      <c r="KM117" s="12">
        <f t="shared" si="2321"/>
        <v>4608.67</v>
      </c>
      <c r="KN117" s="12">
        <f t="shared" ref="KN117" si="2325">SUM(KN118:KN121)</f>
        <v>0</v>
      </c>
      <c r="KO117" s="12">
        <f t="shared" si="2321"/>
        <v>0</v>
      </c>
      <c r="KP117" s="12">
        <f t="shared" ref="KP117" si="2326">SUM(KP118:KP121)</f>
        <v>0</v>
      </c>
      <c r="KQ117" s="12">
        <f t="shared" ref="KQ117" si="2327">SUM(KQ118:KQ121)</f>
        <v>0</v>
      </c>
      <c r="KR117" s="12">
        <f t="shared" ref="KR117:KS117" si="2328">SUM(KR118:KR121)</f>
        <v>0</v>
      </c>
      <c r="KS117" s="12">
        <f t="shared" si="2328"/>
        <v>0</v>
      </c>
      <c r="KT117" s="12">
        <f t="shared" ref="KT117:KU117" si="2329">SUM(KT118:KT121)</f>
        <v>0</v>
      </c>
      <c r="KU117" s="12">
        <f t="shared" si="2329"/>
        <v>0</v>
      </c>
      <c r="KV117" s="12">
        <f t="shared" ref="KV117:KW117" si="2330">SUM(KV118:KV121)</f>
        <v>0</v>
      </c>
      <c r="KW117" s="12">
        <f t="shared" si="2330"/>
        <v>0</v>
      </c>
      <c r="KX117" s="12">
        <f t="shared" ref="KX117:LB117" si="2331">SUM(KX118:KX121)</f>
        <v>0</v>
      </c>
      <c r="KY117" s="12">
        <f t="shared" si="2331"/>
        <v>0</v>
      </c>
      <c r="KZ117" s="12">
        <f t="shared" si="2331"/>
        <v>35000</v>
      </c>
      <c r="LA117" s="12">
        <f t="shared" si="2331"/>
        <v>0</v>
      </c>
      <c r="LB117" s="12">
        <f t="shared" si="2331"/>
        <v>0</v>
      </c>
    </row>
    <row r="118" spans="1:314" x14ac:dyDescent="0.25">
      <c r="A118" s="5">
        <v>6102</v>
      </c>
      <c r="B118" s="9" t="s">
        <v>449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4608.67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/>
      <c r="AM118" s="13">
        <v>0</v>
      </c>
      <c r="AN118" s="13"/>
      <c r="AO118" s="13"/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3">
        <v>0</v>
      </c>
      <c r="AZ118" s="13">
        <v>0</v>
      </c>
      <c r="BA118" s="13">
        <v>0</v>
      </c>
      <c r="BB118" s="13">
        <v>0</v>
      </c>
      <c r="BC118" s="13">
        <v>0</v>
      </c>
      <c r="BD118" s="13">
        <v>0</v>
      </c>
      <c r="BE118" s="13">
        <v>0</v>
      </c>
      <c r="BF118" s="13">
        <v>0</v>
      </c>
      <c r="BG118" s="13">
        <v>0</v>
      </c>
      <c r="BH118" s="13">
        <v>0</v>
      </c>
      <c r="BI118" s="13">
        <v>0</v>
      </c>
      <c r="BJ118" s="13">
        <v>0</v>
      </c>
      <c r="BK118" s="13">
        <v>0</v>
      </c>
      <c r="BL118" s="13">
        <v>0</v>
      </c>
      <c r="BM118" s="13">
        <v>0</v>
      </c>
      <c r="BN118" s="13">
        <v>0</v>
      </c>
      <c r="BO118" s="13">
        <v>0</v>
      </c>
      <c r="BP118" s="13">
        <v>0</v>
      </c>
      <c r="BQ118" s="13">
        <v>0</v>
      </c>
      <c r="BR118" s="13">
        <v>0</v>
      </c>
      <c r="BS118" s="13">
        <v>0</v>
      </c>
      <c r="BT118" s="13">
        <v>0</v>
      </c>
      <c r="BU118" s="13">
        <v>0</v>
      </c>
      <c r="BV118" s="13">
        <v>0</v>
      </c>
      <c r="BW118" s="13">
        <v>0</v>
      </c>
      <c r="BX118" s="13">
        <v>0</v>
      </c>
      <c r="BY118" s="13"/>
      <c r="BZ118" s="13">
        <v>0</v>
      </c>
      <c r="CA118" s="13"/>
      <c r="CB118" s="13"/>
      <c r="CC118" s="13">
        <v>0</v>
      </c>
      <c r="CD118" s="13">
        <v>0</v>
      </c>
      <c r="CE118" s="13">
        <v>0</v>
      </c>
      <c r="CF118" s="13">
        <v>0</v>
      </c>
      <c r="CG118" s="13">
        <v>0</v>
      </c>
      <c r="CH118" s="13">
        <v>0</v>
      </c>
      <c r="CI118" s="13">
        <v>0</v>
      </c>
      <c r="CJ118" s="13">
        <v>0</v>
      </c>
      <c r="CK118" s="13">
        <v>0</v>
      </c>
      <c r="CL118" s="13">
        <v>0</v>
      </c>
      <c r="CM118" s="13">
        <v>0</v>
      </c>
      <c r="CN118" s="13">
        <v>0</v>
      </c>
      <c r="CO118" s="13">
        <v>0</v>
      </c>
      <c r="CP118" s="13">
        <v>0</v>
      </c>
      <c r="CQ118" s="13">
        <v>0</v>
      </c>
      <c r="CR118" s="13">
        <v>0</v>
      </c>
      <c r="CS118" s="13">
        <v>0</v>
      </c>
      <c r="CT118" s="13">
        <v>0</v>
      </c>
      <c r="CU118" s="13">
        <v>0</v>
      </c>
      <c r="CV118" s="13">
        <v>0</v>
      </c>
      <c r="CW118" s="13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3">
        <v>0</v>
      </c>
      <c r="DD118" s="13">
        <v>0</v>
      </c>
      <c r="DE118" s="13">
        <v>0</v>
      </c>
      <c r="DF118" s="13">
        <v>0</v>
      </c>
      <c r="DG118" s="13">
        <v>0</v>
      </c>
      <c r="DH118" s="13">
        <v>0</v>
      </c>
      <c r="DI118" s="13">
        <v>0</v>
      </c>
      <c r="DJ118" s="13">
        <v>0</v>
      </c>
      <c r="DK118" s="13">
        <v>0</v>
      </c>
      <c r="DL118" s="13"/>
      <c r="DM118" s="13">
        <v>0</v>
      </c>
      <c r="DN118" s="13"/>
      <c r="DO118" s="13"/>
      <c r="DP118" s="13">
        <v>0</v>
      </c>
      <c r="DQ118" s="13">
        <v>0</v>
      </c>
      <c r="DR118" s="13">
        <v>0</v>
      </c>
      <c r="DS118" s="13">
        <v>0</v>
      </c>
      <c r="DT118" s="13">
        <v>0</v>
      </c>
      <c r="DU118" s="13">
        <v>0</v>
      </c>
      <c r="DV118" s="13">
        <v>0</v>
      </c>
      <c r="DW118" s="13">
        <v>0</v>
      </c>
      <c r="DX118" s="13">
        <v>0</v>
      </c>
      <c r="DY118" s="13">
        <v>0</v>
      </c>
      <c r="DZ118" s="13">
        <v>0</v>
      </c>
      <c r="EA118" s="13">
        <v>0</v>
      </c>
      <c r="EB118" s="13">
        <v>0</v>
      </c>
      <c r="EC118" s="13">
        <v>0</v>
      </c>
      <c r="ED118" s="13">
        <v>0</v>
      </c>
      <c r="EE118" s="13">
        <v>0</v>
      </c>
      <c r="EF118" s="13">
        <v>0</v>
      </c>
      <c r="EG118" s="13">
        <v>0</v>
      </c>
      <c r="EH118" s="13">
        <v>0</v>
      </c>
      <c r="EI118" s="13">
        <v>0</v>
      </c>
      <c r="EJ118" s="13">
        <v>0</v>
      </c>
      <c r="EK118" s="13">
        <v>0</v>
      </c>
      <c r="EL118" s="13">
        <v>0</v>
      </c>
      <c r="EM118" s="13">
        <v>0</v>
      </c>
      <c r="EN118" s="13">
        <v>0</v>
      </c>
      <c r="EO118" s="13">
        <v>0</v>
      </c>
      <c r="EP118" s="13">
        <v>0</v>
      </c>
      <c r="EQ118" s="13">
        <v>0</v>
      </c>
      <c r="ER118" s="13">
        <v>0</v>
      </c>
      <c r="ES118" s="13">
        <v>0</v>
      </c>
      <c r="ET118" s="13">
        <v>0</v>
      </c>
      <c r="EU118" s="13">
        <v>0</v>
      </c>
      <c r="EV118" s="13">
        <v>0</v>
      </c>
      <c r="EW118" s="13">
        <v>0</v>
      </c>
      <c r="EX118" s="13">
        <v>0</v>
      </c>
      <c r="EY118" s="13">
        <v>0</v>
      </c>
      <c r="EZ118" s="13">
        <v>0</v>
      </c>
      <c r="FA118" s="13"/>
      <c r="FB118" s="13"/>
      <c r="FC118" s="13">
        <v>0</v>
      </c>
      <c r="FD118" s="13">
        <v>0</v>
      </c>
      <c r="FE118" s="13">
        <v>0</v>
      </c>
      <c r="FF118" s="13">
        <v>0</v>
      </c>
      <c r="FG118" s="13">
        <v>0</v>
      </c>
      <c r="FH118" s="13">
        <v>0</v>
      </c>
      <c r="FI118" s="13">
        <v>0</v>
      </c>
      <c r="FJ118" s="13">
        <v>0</v>
      </c>
      <c r="FK118" s="13">
        <v>0</v>
      </c>
      <c r="FL118" s="13">
        <v>0</v>
      </c>
      <c r="FM118" s="13">
        <v>0</v>
      </c>
      <c r="FN118" s="13">
        <v>0</v>
      </c>
      <c r="FO118" s="13">
        <v>0</v>
      </c>
      <c r="FP118" s="13">
        <v>0</v>
      </c>
      <c r="FQ118" s="13">
        <v>0</v>
      </c>
      <c r="FR118" s="13">
        <v>0</v>
      </c>
      <c r="FS118" s="13">
        <v>0</v>
      </c>
      <c r="FT118" s="13">
        <v>0</v>
      </c>
      <c r="FU118" s="13">
        <v>0</v>
      </c>
      <c r="FV118" s="13">
        <v>0</v>
      </c>
      <c r="FW118" s="13">
        <v>0</v>
      </c>
      <c r="FX118" s="13">
        <v>0</v>
      </c>
      <c r="FY118" s="13">
        <v>0</v>
      </c>
      <c r="FZ118" s="13">
        <v>0</v>
      </c>
      <c r="GA118" s="13">
        <v>0</v>
      </c>
      <c r="GB118" s="13">
        <v>0</v>
      </c>
      <c r="GC118" s="13">
        <v>0</v>
      </c>
      <c r="GD118" s="13">
        <v>0</v>
      </c>
      <c r="GE118" s="13">
        <v>0</v>
      </c>
      <c r="GF118" s="13">
        <v>0</v>
      </c>
      <c r="GG118" s="13">
        <v>0</v>
      </c>
      <c r="GH118" s="13">
        <v>0</v>
      </c>
      <c r="GI118" s="13">
        <v>0</v>
      </c>
      <c r="GJ118" s="13">
        <v>0</v>
      </c>
      <c r="GK118" s="13">
        <v>0</v>
      </c>
      <c r="GL118" s="13"/>
      <c r="GM118" s="13">
        <v>0</v>
      </c>
      <c r="GN118" s="13"/>
      <c r="GO118" s="13"/>
      <c r="GP118" s="13">
        <v>0</v>
      </c>
      <c r="GQ118" s="13">
        <v>0</v>
      </c>
      <c r="GR118" s="13">
        <v>0</v>
      </c>
      <c r="GS118" s="13">
        <v>0</v>
      </c>
      <c r="GT118" s="13">
        <v>0</v>
      </c>
      <c r="GU118" s="13">
        <v>0</v>
      </c>
      <c r="GV118" s="13">
        <v>0</v>
      </c>
      <c r="GW118" s="13">
        <v>0</v>
      </c>
      <c r="GX118" s="13">
        <v>0</v>
      </c>
      <c r="GY118" s="13">
        <v>0</v>
      </c>
      <c r="GZ118" s="13">
        <v>0</v>
      </c>
      <c r="HA118" s="13">
        <v>0</v>
      </c>
      <c r="HB118" s="13">
        <v>0</v>
      </c>
      <c r="HC118" s="13">
        <v>0</v>
      </c>
      <c r="HD118" s="13">
        <v>0</v>
      </c>
      <c r="HE118" s="13">
        <v>0</v>
      </c>
      <c r="HF118" s="13">
        <v>0</v>
      </c>
      <c r="HG118" s="13">
        <v>0</v>
      </c>
      <c r="HH118" s="13">
        <v>0</v>
      </c>
      <c r="HI118" s="13">
        <v>0</v>
      </c>
      <c r="HJ118" s="13">
        <v>0</v>
      </c>
      <c r="HK118" s="13">
        <v>0</v>
      </c>
      <c r="HL118" s="13">
        <v>0</v>
      </c>
      <c r="HM118" s="13">
        <v>0</v>
      </c>
      <c r="HN118" s="13">
        <v>0</v>
      </c>
      <c r="HO118" s="13">
        <v>0</v>
      </c>
      <c r="HP118" s="13">
        <v>0</v>
      </c>
      <c r="HQ118" s="13">
        <v>0</v>
      </c>
      <c r="HR118" s="13">
        <v>0</v>
      </c>
      <c r="HS118" s="13">
        <v>0</v>
      </c>
      <c r="HT118" s="13">
        <v>0</v>
      </c>
      <c r="HU118" s="13">
        <v>0</v>
      </c>
      <c r="HV118" s="13">
        <v>0</v>
      </c>
      <c r="HW118" s="13">
        <v>0</v>
      </c>
      <c r="HX118" s="13">
        <v>0</v>
      </c>
      <c r="HY118" s="13"/>
      <c r="HZ118" s="13">
        <v>0</v>
      </c>
      <c r="IA118" s="13"/>
      <c r="IB118" s="13"/>
      <c r="IC118" s="13">
        <v>0</v>
      </c>
      <c r="ID118" s="13">
        <v>0</v>
      </c>
      <c r="IE118" s="13">
        <v>0</v>
      </c>
      <c r="IF118" s="13">
        <v>0</v>
      </c>
      <c r="IG118" s="13">
        <v>0</v>
      </c>
      <c r="IH118" s="13">
        <v>0</v>
      </c>
      <c r="II118" s="13">
        <v>0</v>
      </c>
      <c r="IJ118" s="13">
        <v>0</v>
      </c>
      <c r="IK118" s="13">
        <v>0</v>
      </c>
      <c r="IL118" s="13">
        <v>0</v>
      </c>
      <c r="IM118" s="13">
        <v>0</v>
      </c>
      <c r="IN118" s="13">
        <v>0</v>
      </c>
      <c r="IO118" s="13">
        <v>0</v>
      </c>
      <c r="IP118" s="13">
        <v>0</v>
      </c>
      <c r="IQ118" s="13">
        <v>0</v>
      </c>
      <c r="IR118" s="13">
        <v>0</v>
      </c>
      <c r="IS118" s="13">
        <v>0</v>
      </c>
      <c r="IT118" s="13">
        <v>0</v>
      </c>
      <c r="IU118" s="13">
        <v>0</v>
      </c>
      <c r="IV118" s="13">
        <v>0</v>
      </c>
      <c r="IW118" s="13">
        <v>0</v>
      </c>
      <c r="IX118" s="13">
        <v>0</v>
      </c>
      <c r="IY118" s="13">
        <v>0</v>
      </c>
      <c r="IZ118" s="13">
        <v>0</v>
      </c>
      <c r="JA118" s="13">
        <v>0</v>
      </c>
      <c r="JB118" s="13">
        <v>0</v>
      </c>
      <c r="JC118" s="13">
        <v>0</v>
      </c>
      <c r="JD118" s="13">
        <v>0</v>
      </c>
      <c r="JE118" s="13">
        <v>0</v>
      </c>
      <c r="JF118" s="13">
        <v>0</v>
      </c>
      <c r="JG118" s="13">
        <v>0</v>
      </c>
      <c r="JH118" s="13">
        <v>0</v>
      </c>
      <c r="JI118" s="13">
        <v>0</v>
      </c>
      <c r="JJ118" s="13">
        <v>0</v>
      </c>
      <c r="JK118" s="13">
        <v>0</v>
      </c>
      <c r="JL118" s="13">
        <v>0</v>
      </c>
      <c r="JM118" s="13">
        <v>0</v>
      </c>
      <c r="JN118" s="13"/>
      <c r="JO118" s="13"/>
      <c r="JP118" s="13">
        <f t="shared" ref="JP118:JY119" si="2332">C118+CC118+AP118+DP118+FC118+GP118+IC118</f>
        <v>0</v>
      </c>
      <c r="JQ118" s="13">
        <f t="shared" si="2332"/>
        <v>0</v>
      </c>
      <c r="JR118" s="13">
        <f t="shared" si="2332"/>
        <v>0</v>
      </c>
      <c r="JS118" s="13">
        <f t="shared" si="2332"/>
        <v>0</v>
      </c>
      <c r="JT118" s="13">
        <f t="shared" si="2332"/>
        <v>0</v>
      </c>
      <c r="JU118" s="13">
        <f t="shared" si="2332"/>
        <v>0</v>
      </c>
      <c r="JV118" s="13">
        <f t="shared" si="2332"/>
        <v>0</v>
      </c>
      <c r="JW118" s="13">
        <f t="shared" si="2332"/>
        <v>0</v>
      </c>
      <c r="JX118" s="13">
        <f t="shared" si="2332"/>
        <v>0</v>
      </c>
      <c r="JY118" s="13">
        <f t="shared" si="2332"/>
        <v>0</v>
      </c>
      <c r="JZ118" s="13">
        <f t="shared" ref="JZ118:KI119" si="2333">M118+CM118+AZ118+DZ118+FM118+GZ118+IM118</f>
        <v>0</v>
      </c>
      <c r="KA118" s="13">
        <f t="shared" si="2333"/>
        <v>0</v>
      </c>
      <c r="KB118" s="13">
        <f t="shared" si="2333"/>
        <v>0</v>
      </c>
      <c r="KC118" s="13">
        <f t="shared" si="2333"/>
        <v>0</v>
      </c>
      <c r="KD118" s="13">
        <f t="shared" si="2333"/>
        <v>0</v>
      </c>
      <c r="KE118" s="13">
        <f t="shared" si="2333"/>
        <v>0</v>
      </c>
      <c r="KF118" s="13">
        <f t="shared" si="2333"/>
        <v>0</v>
      </c>
      <c r="KG118" s="13">
        <f t="shared" si="2333"/>
        <v>0</v>
      </c>
      <c r="KH118" s="13">
        <f t="shared" si="2333"/>
        <v>0</v>
      </c>
      <c r="KI118" s="13">
        <f t="shared" si="2333"/>
        <v>0</v>
      </c>
      <c r="KJ118" s="13">
        <f t="shared" ref="KJ118:KL119" si="2334">W118+CW118+BJ118+EJ118+FW118+HJ118+IW118</f>
        <v>0</v>
      </c>
      <c r="KK118" s="13">
        <f t="shared" si="2334"/>
        <v>0</v>
      </c>
      <c r="KL118" s="13">
        <f t="shared" si="2334"/>
        <v>0</v>
      </c>
      <c r="KM118" s="13">
        <f t="shared" ref="KM118:KX119" si="2335">Z118+BM118+CZ118+EM118+FZ118+HM118+IZ118</f>
        <v>4608.67</v>
      </c>
      <c r="KN118" s="13">
        <f t="shared" si="2335"/>
        <v>0</v>
      </c>
      <c r="KO118" s="13">
        <f t="shared" si="2335"/>
        <v>0</v>
      </c>
      <c r="KP118" s="13">
        <f t="shared" si="2335"/>
        <v>0</v>
      </c>
      <c r="KQ118" s="13">
        <f t="shared" si="2335"/>
        <v>0</v>
      </c>
      <c r="KR118" s="13">
        <f t="shared" si="2335"/>
        <v>0</v>
      </c>
      <c r="KS118" s="13">
        <f t="shared" si="2335"/>
        <v>0</v>
      </c>
      <c r="KT118" s="13">
        <f t="shared" si="2335"/>
        <v>0</v>
      </c>
      <c r="KU118" s="13">
        <f t="shared" si="2335"/>
        <v>0</v>
      </c>
      <c r="KV118" s="13">
        <f t="shared" si="2335"/>
        <v>0</v>
      </c>
      <c r="KW118" s="13">
        <f t="shared" si="2335"/>
        <v>0</v>
      </c>
      <c r="KX118" s="13">
        <f t="shared" si="2335"/>
        <v>0</v>
      </c>
      <c r="KY118" s="13">
        <f t="shared" ref="KY118:LB121" si="2336">AL118+BY118+DL118+EY118+GL118+HY118+JL118</f>
        <v>0</v>
      </c>
      <c r="KZ118" s="13">
        <f t="shared" si="2336"/>
        <v>0</v>
      </c>
      <c r="LA118" s="13">
        <f t="shared" si="2336"/>
        <v>0</v>
      </c>
      <c r="LB118" s="13">
        <f t="shared" si="2336"/>
        <v>0</v>
      </c>
    </row>
    <row r="119" spans="1:314" ht="30" x14ac:dyDescent="0.25">
      <c r="A119" s="5">
        <v>6103</v>
      </c>
      <c r="B119" s="9" t="s">
        <v>65</v>
      </c>
      <c r="C119" s="13">
        <v>100000</v>
      </c>
      <c r="D119" s="13">
        <v>110741.01</v>
      </c>
      <c r="E119" s="13">
        <v>110741.01</v>
      </c>
      <c r="F119" s="13">
        <v>80960</v>
      </c>
      <c r="G119" s="13">
        <v>50960</v>
      </c>
      <c r="H119" s="13">
        <v>50875.19</v>
      </c>
      <c r="I119" s="13">
        <v>60000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2000</v>
      </c>
      <c r="W119" s="13">
        <v>2000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/>
      <c r="AO119" s="13"/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3">
        <v>0</v>
      </c>
      <c r="BC119" s="13">
        <v>0</v>
      </c>
      <c r="BD119" s="13">
        <v>0</v>
      </c>
      <c r="BE119" s="13">
        <v>0</v>
      </c>
      <c r="BF119" s="13">
        <v>0</v>
      </c>
      <c r="BG119" s="13">
        <v>0</v>
      </c>
      <c r="BH119" s="13">
        <v>0</v>
      </c>
      <c r="BI119" s="13">
        <v>0</v>
      </c>
      <c r="BJ119" s="13">
        <v>0</v>
      </c>
      <c r="BK119" s="13">
        <v>0</v>
      </c>
      <c r="BL119" s="13">
        <v>0</v>
      </c>
      <c r="BM119" s="13">
        <v>0</v>
      </c>
      <c r="BN119" s="13">
        <v>0</v>
      </c>
      <c r="BO119" s="13">
        <v>0</v>
      </c>
      <c r="BP119" s="13">
        <v>0</v>
      </c>
      <c r="BQ119" s="13">
        <v>0</v>
      </c>
      <c r="BR119" s="13">
        <v>0</v>
      </c>
      <c r="BS119" s="13">
        <v>0</v>
      </c>
      <c r="BT119" s="13">
        <v>0</v>
      </c>
      <c r="BU119" s="13">
        <v>0</v>
      </c>
      <c r="BV119" s="13">
        <v>0</v>
      </c>
      <c r="BW119" s="13">
        <v>0</v>
      </c>
      <c r="BX119" s="13">
        <v>0</v>
      </c>
      <c r="BY119" s="13">
        <v>0</v>
      </c>
      <c r="BZ119" s="13">
        <v>0</v>
      </c>
      <c r="CA119" s="13"/>
      <c r="CB119" s="13"/>
      <c r="CC119" s="13">
        <v>0</v>
      </c>
      <c r="CD119" s="13">
        <v>0</v>
      </c>
      <c r="CE119" s="13">
        <v>0</v>
      </c>
      <c r="CF119" s="13">
        <v>0</v>
      </c>
      <c r="CG119" s="13">
        <v>0</v>
      </c>
      <c r="CH119" s="13">
        <v>0</v>
      </c>
      <c r="CI119" s="13">
        <v>0</v>
      </c>
      <c r="CJ119" s="13">
        <v>0</v>
      </c>
      <c r="CK119" s="13">
        <v>0</v>
      </c>
      <c r="CL119" s="13">
        <v>0</v>
      </c>
      <c r="CM119" s="13">
        <v>0</v>
      </c>
      <c r="CN119" s="13">
        <v>0</v>
      </c>
      <c r="CO119" s="13">
        <v>0</v>
      </c>
      <c r="CP119" s="13">
        <v>0</v>
      </c>
      <c r="CQ119" s="13">
        <v>0</v>
      </c>
      <c r="CR119" s="13">
        <v>0</v>
      </c>
      <c r="CS119" s="13">
        <v>0</v>
      </c>
      <c r="CT119" s="13">
        <v>0</v>
      </c>
      <c r="CU119" s="13">
        <v>0</v>
      </c>
      <c r="CV119" s="13">
        <v>0</v>
      </c>
      <c r="CW119" s="13">
        <v>0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3">
        <v>0</v>
      </c>
      <c r="DD119" s="13">
        <v>0</v>
      </c>
      <c r="DE119" s="13">
        <v>0</v>
      </c>
      <c r="DF119" s="13">
        <v>0</v>
      </c>
      <c r="DG119" s="13">
        <v>0</v>
      </c>
      <c r="DH119" s="13">
        <v>0</v>
      </c>
      <c r="DI119" s="13">
        <v>0</v>
      </c>
      <c r="DJ119" s="13">
        <v>0</v>
      </c>
      <c r="DK119" s="13">
        <v>0</v>
      </c>
      <c r="DL119" s="13">
        <v>0</v>
      </c>
      <c r="DM119" s="13">
        <v>0</v>
      </c>
      <c r="DN119" s="13"/>
      <c r="DO119" s="13"/>
      <c r="DP119" s="13">
        <v>0</v>
      </c>
      <c r="DQ119" s="13">
        <v>0</v>
      </c>
      <c r="DR119" s="13">
        <v>0</v>
      </c>
      <c r="DS119" s="13">
        <v>0</v>
      </c>
      <c r="DT119" s="13">
        <v>0</v>
      </c>
      <c r="DU119" s="13">
        <v>0</v>
      </c>
      <c r="DV119" s="13">
        <v>0</v>
      </c>
      <c r="DW119" s="13">
        <v>0</v>
      </c>
      <c r="DX119" s="13">
        <v>0</v>
      </c>
      <c r="DY119" s="13">
        <v>0</v>
      </c>
      <c r="DZ119" s="13">
        <v>0</v>
      </c>
      <c r="EA119" s="13">
        <v>0</v>
      </c>
      <c r="EB119" s="13">
        <v>0</v>
      </c>
      <c r="EC119" s="13">
        <v>0</v>
      </c>
      <c r="ED119" s="13">
        <v>0</v>
      </c>
      <c r="EE119" s="13">
        <v>0</v>
      </c>
      <c r="EF119" s="13">
        <v>0</v>
      </c>
      <c r="EG119" s="13">
        <v>0</v>
      </c>
      <c r="EH119" s="13">
        <v>0</v>
      </c>
      <c r="EI119" s="13">
        <v>0</v>
      </c>
      <c r="EJ119" s="13">
        <v>0</v>
      </c>
      <c r="EK119" s="13">
        <v>0</v>
      </c>
      <c r="EL119" s="13">
        <v>0</v>
      </c>
      <c r="EM119" s="13">
        <v>0</v>
      </c>
      <c r="EN119" s="13">
        <v>0</v>
      </c>
      <c r="EO119" s="13">
        <v>0</v>
      </c>
      <c r="EP119" s="13">
        <v>0</v>
      </c>
      <c r="EQ119" s="13">
        <v>0</v>
      </c>
      <c r="ER119" s="13">
        <v>0</v>
      </c>
      <c r="ES119" s="13">
        <v>0</v>
      </c>
      <c r="ET119" s="13">
        <v>0</v>
      </c>
      <c r="EU119" s="13">
        <v>0</v>
      </c>
      <c r="EV119" s="13">
        <v>0</v>
      </c>
      <c r="EW119" s="13">
        <v>0</v>
      </c>
      <c r="EX119" s="13">
        <v>0</v>
      </c>
      <c r="EY119" s="13">
        <v>0</v>
      </c>
      <c r="EZ119" s="13">
        <v>0</v>
      </c>
      <c r="FA119" s="13"/>
      <c r="FB119" s="13"/>
      <c r="FC119" s="13">
        <v>0</v>
      </c>
      <c r="FD119" s="13">
        <v>0</v>
      </c>
      <c r="FE119" s="13">
        <v>0</v>
      </c>
      <c r="FF119" s="13">
        <v>0</v>
      </c>
      <c r="FG119" s="13">
        <v>0</v>
      </c>
      <c r="FH119" s="13">
        <v>0</v>
      </c>
      <c r="FI119" s="13">
        <v>0</v>
      </c>
      <c r="FJ119" s="13">
        <v>0</v>
      </c>
      <c r="FK119" s="13">
        <v>0</v>
      </c>
      <c r="FL119" s="13">
        <v>0</v>
      </c>
      <c r="FM119" s="13">
        <v>0</v>
      </c>
      <c r="FN119" s="13">
        <v>0</v>
      </c>
      <c r="FO119" s="13">
        <v>0</v>
      </c>
      <c r="FP119" s="13">
        <v>0</v>
      </c>
      <c r="FQ119" s="13">
        <v>0</v>
      </c>
      <c r="FR119" s="13">
        <v>0</v>
      </c>
      <c r="FS119" s="13">
        <v>0</v>
      </c>
      <c r="FT119" s="13">
        <v>0</v>
      </c>
      <c r="FU119" s="13">
        <v>0</v>
      </c>
      <c r="FV119" s="13">
        <v>0</v>
      </c>
      <c r="FW119" s="13">
        <v>0</v>
      </c>
      <c r="FX119" s="13">
        <v>0</v>
      </c>
      <c r="FY119" s="13">
        <v>0</v>
      </c>
      <c r="FZ119" s="13">
        <v>0</v>
      </c>
      <c r="GA119" s="13">
        <v>0</v>
      </c>
      <c r="GB119" s="13">
        <v>0</v>
      </c>
      <c r="GC119" s="13">
        <v>0</v>
      </c>
      <c r="GD119" s="13">
        <v>0</v>
      </c>
      <c r="GE119" s="13">
        <v>0</v>
      </c>
      <c r="GF119" s="13">
        <v>0</v>
      </c>
      <c r="GG119" s="13">
        <v>0</v>
      </c>
      <c r="GH119" s="13">
        <v>0</v>
      </c>
      <c r="GI119" s="13">
        <v>0</v>
      </c>
      <c r="GJ119" s="13">
        <v>0</v>
      </c>
      <c r="GK119" s="13">
        <v>0</v>
      </c>
      <c r="GL119" s="13">
        <v>0</v>
      </c>
      <c r="GM119" s="13">
        <v>0</v>
      </c>
      <c r="GN119" s="13"/>
      <c r="GO119" s="13"/>
      <c r="GP119" s="13">
        <v>0</v>
      </c>
      <c r="GQ119" s="13">
        <v>0</v>
      </c>
      <c r="GR119" s="13">
        <v>0</v>
      </c>
      <c r="GS119" s="13">
        <v>0</v>
      </c>
      <c r="GT119" s="13">
        <v>0</v>
      </c>
      <c r="GU119" s="13">
        <v>0</v>
      </c>
      <c r="GV119" s="13">
        <v>0</v>
      </c>
      <c r="GW119" s="13">
        <v>0</v>
      </c>
      <c r="GX119" s="13">
        <v>0</v>
      </c>
      <c r="GY119" s="13">
        <v>0</v>
      </c>
      <c r="GZ119" s="13">
        <v>0</v>
      </c>
      <c r="HA119" s="13">
        <v>0</v>
      </c>
      <c r="HB119" s="13">
        <v>0</v>
      </c>
      <c r="HC119" s="13">
        <v>0</v>
      </c>
      <c r="HD119" s="13">
        <v>0</v>
      </c>
      <c r="HE119" s="13">
        <v>0</v>
      </c>
      <c r="HF119" s="13">
        <v>0</v>
      </c>
      <c r="HG119" s="13">
        <v>0</v>
      </c>
      <c r="HH119" s="13">
        <v>0</v>
      </c>
      <c r="HI119" s="13">
        <v>0</v>
      </c>
      <c r="HJ119" s="13">
        <v>0</v>
      </c>
      <c r="HK119" s="13">
        <v>0</v>
      </c>
      <c r="HL119" s="13">
        <v>0</v>
      </c>
      <c r="HM119" s="13">
        <v>0</v>
      </c>
      <c r="HN119" s="13">
        <v>0</v>
      </c>
      <c r="HO119" s="13">
        <v>0</v>
      </c>
      <c r="HP119" s="13">
        <v>0</v>
      </c>
      <c r="HQ119" s="13">
        <v>0</v>
      </c>
      <c r="HR119" s="13">
        <v>0</v>
      </c>
      <c r="HS119" s="13">
        <v>0</v>
      </c>
      <c r="HT119" s="13">
        <v>0</v>
      </c>
      <c r="HU119" s="13">
        <v>0</v>
      </c>
      <c r="HV119" s="13">
        <v>0</v>
      </c>
      <c r="HW119" s="13">
        <v>0</v>
      </c>
      <c r="HX119" s="13">
        <v>0</v>
      </c>
      <c r="HY119" s="13">
        <v>0</v>
      </c>
      <c r="HZ119" s="13">
        <v>0</v>
      </c>
      <c r="IA119" s="13"/>
      <c r="IB119" s="13"/>
      <c r="IC119" s="13">
        <v>0</v>
      </c>
      <c r="ID119" s="13">
        <v>5998.21</v>
      </c>
      <c r="IE119" s="13">
        <v>5998.21</v>
      </c>
      <c r="IF119" s="13">
        <v>0</v>
      </c>
      <c r="IG119" s="13">
        <v>0</v>
      </c>
      <c r="IH119" s="13">
        <v>0</v>
      </c>
      <c r="II119" s="13">
        <v>0</v>
      </c>
      <c r="IJ119" s="13">
        <v>0</v>
      </c>
      <c r="IK119" s="13">
        <v>0</v>
      </c>
      <c r="IL119" s="13">
        <v>0</v>
      </c>
      <c r="IM119" s="13">
        <v>0</v>
      </c>
      <c r="IN119" s="13">
        <v>0</v>
      </c>
      <c r="IO119" s="13">
        <v>0</v>
      </c>
      <c r="IP119" s="13">
        <v>0</v>
      </c>
      <c r="IQ119" s="13">
        <v>0</v>
      </c>
      <c r="IR119" s="13">
        <v>0</v>
      </c>
      <c r="IS119" s="13">
        <v>0</v>
      </c>
      <c r="IT119" s="13">
        <v>0</v>
      </c>
      <c r="IU119" s="13">
        <v>0</v>
      </c>
      <c r="IV119" s="13">
        <v>0</v>
      </c>
      <c r="IW119" s="13">
        <v>0</v>
      </c>
      <c r="IX119" s="13">
        <v>0</v>
      </c>
      <c r="IY119" s="13">
        <v>0</v>
      </c>
      <c r="IZ119" s="13">
        <v>0</v>
      </c>
      <c r="JA119" s="13">
        <v>0</v>
      </c>
      <c r="JB119" s="13">
        <v>0</v>
      </c>
      <c r="JC119" s="13">
        <v>0</v>
      </c>
      <c r="JD119" s="13">
        <v>0</v>
      </c>
      <c r="JE119" s="13">
        <v>0</v>
      </c>
      <c r="JF119" s="13">
        <v>0</v>
      </c>
      <c r="JG119" s="13">
        <v>0</v>
      </c>
      <c r="JH119" s="13">
        <v>0</v>
      </c>
      <c r="JI119" s="13">
        <v>0</v>
      </c>
      <c r="JJ119" s="13">
        <v>0</v>
      </c>
      <c r="JK119" s="13">
        <v>0</v>
      </c>
      <c r="JL119" s="13">
        <v>0</v>
      </c>
      <c r="JM119" s="13">
        <v>0</v>
      </c>
      <c r="JN119" s="13"/>
      <c r="JO119" s="13"/>
      <c r="JP119" s="13">
        <f t="shared" si="2332"/>
        <v>100000</v>
      </c>
      <c r="JQ119" s="13">
        <f t="shared" si="2332"/>
        <v>116739.22</v>
      </c>
      <c r="JR119" s="13">
        <f t="shared" si="2332"/>
        <v>116739.22</v>
      </c>
      <c r="JS119" s="13">
        <f t="shared" si="2332"/>
        <v>80960</v>
      </c>
      <c r="JT119" s="13">
        <f t="shared" si="2332"/>
        <v>50960</v>
      </c>
      <c r="JU119" s="13">
        <f t="shared" si="2332"/>
        <v>50875.19</v>
      </c>
      <c r="JV119" s="13">
        <f t="shared" si="2332"/>
        <v>60000</v>
      </c>
      <c r="JW119" s="13">
        <f t="shared" si="2332"/>
        <v>0</v>
      </c>
      <c r="JX119" s="13">
        <f t="shared" si="2332"/>
        <v>0</v>
      </c>
      <c r="JY119" s="13">
        <f t="shared" si="2332"/>
        <v>0</v>
      </c>
      <c r="JZ119" s="13">
        <f t="shared" si="2333"/>
        <v>0</v>
      </c>
      <c r="KA119" s="13">
        <f t="shared" si="2333"/>
        <v>0</v>
      </c>
      <c r="KB119" s="13">
        <f t="shared" si="2333"/>
        <v>0</v>
      </c>
      <c r="KC119" s="13">
        <f t="shared" si="2333"/>
        <v>0</v>
      </c>
      <c r="KD119" s="13">
        <f t="shared" si="2333"/>
        <v>0</v>
      </c>
      <c r="KE119" s="13">
        <f t="shared" si="2333"/>
        <v>0</v>
      </c>
      <c r="KF119" s="13">
        <f t="shared" si="2333"/>
        <v>0</v>
      </c>
      <c r="KG119" s="13">
        <f t="shared" si="2333"/>
        <v>0</v>
      </c>
      <c r="KH119" s="13">
        <f t="shared" si="2333"/>
        <v>0</v>
      </c>
      <c r="KI119" s="13">
        <f t="shared" si="2333"/>
        <v>2000</v>
      </c>
      <c r="KJ119" s="13">
        <f t="shared" si="2334"/>
        <v>2000</v>
      </c>
      <c r="KK119" s="13">
        <f t="shared" si="2334"/>
        <v>0</v>
      </c>
      <c r="KL119" s="13">
        <f t="shared" si="2334"/>
        <v>0</v>
      </c>
      <c r="KM119" s="13">
        <f t="shared" si="2335"/>
        <v>0</v>
      </c>
      <c r="KN119" s="13">
        <f t="shared" si="2335"/>
        <v>0</v>
      </c>
      <c r="KO119" s="13">
        <f t="shared" si="2335"/>
        <v>0</v>
      </c>
      <c r="KP119" s="13">
        <f t="shared" si="2335"/>
        <v>0</v>
      </c>
      <c r="KQ119" s="13">
        <f t="shared" si="2335"/>
        <v>0</v>
      </c>
      <c r="KR119" s="13">
        <f t="shared" si="2335"/>
        <v>0</v>
      </c>
      <c r="KS119" s="13">
        <f t="shared" si="2335"/>
        <v>0</v>
      </c>
      <c r="KT119" s="13">
        <f t="shared" si="2335"/>
        <v>0</v>
      </c>
      <c r="KU119" s="13">
        <f t="shared" si="2335"/>
        <v>0</v>
      </c>
      <c r="KV119" s="13">
        <f t="shared" si="2335"/>
        <v>0</v>
      </c>
      <c r="KW119" s="13">
        <f t="shared" si="2335"/>
        <v>0</v>
      </c>
      <c r="KX119" s="13">
        <f t="shared" si="2335"/>
        <v>0</v>
      </c>
      <c r="KY119" s="13">
        <f t="shared" si="2336"/>
        <v>0</v>
      </c>
      <c r="KZ119" s="13">
        <f t="shared" si="2336"/>
        <v>0</v>
      </c>
      <c r="LA119" s="13">
        <f t="shared" si="2336"/>
        <v>0</v>
      </c>
      <c r="LB119" s="13">
        <f t="shared" si="2336"/>
        <v>0</v>
      </c>
    </row>
    <row r="120" spans="1:314" ht="30" x14ac:dyDescent="0.25">
      <c r="A120" s="5">
        <v>6104</v>
      </c>
      <c r="B120" s="9" t="s">
        <v>648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0</v>
      </c>
      <c r="AX120" s="13">
        <v>0</v>
      </c>
      <c r="AY120" s="13">
        <v>0</v>
      </c>
      <c r="AZ120" s="13">
        <v>0</v>
      </c>
      <c r="BA120" s="13">
        <v>0</v>
      </c>
      <c r="BB120" s="13">
        <v>0</v>
      </c>
      <c r="BC120" s="13">
        <v>0</v>
      </c>
      <c r="BD120" s="13">
        <v>0</v>
      </c>
      <c r="BE120" s="13">
        <v>0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3">
        <v>0</v>
      </c>
      <c r="BP120" s="13">
        <v>0</v>
      </c>
      <c r="BQ120" s="13">
        <v>0</v>
      </c>
      <c r="BR120" s="13">
        <v>0</v>
      </c>
      <c r="BS120" s="13">
        <v>0</v>
      </c>
      <c r="BT120" s="13">
        <v>0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35000</v>
      </c>
      <c r="CA120" s="13">
        <v>0</v>
      </c>
      <c r="CB120" s="13">
        <v>0</v>
      </c>
      <c r="CC120" s="13">
        <v>0</v>
      </c>
      <c r="CD120" s="13">
        <v>0</v>
      </c>
      <c r="CE120" s="13">
        <v>0</v>
      </c>
      <c r="CF120" s="13">
        <v>0</v>
      </c>
      <c r="CG120" s="13">
        <v>0</v>
      </c>
      <c r="CH120" s="13">
        <v>0</v>
      </c>
      <c r="CI120" s="13">
        <v>0</v>
      </c>
      <c r="CJ120" s="13">
        <v>0</v>
      </c>
      <c r="CK120" s="13">
        <v>0</v>
      </c>
      <c r="CL120" s="13">
        <v>0</v>
      </c>
      <c r="CM120" s="13">
        <v>0</v>
      </c>
      <c r="CN120" s="13">
        <v>0</v>
      </c>
      <c r="CO120" s="13">
        <v>0</v>
      </c>
      <c r="CP120" s="13">
        <v>0</v>
      </c>
      <c r="CQ120" s="13">
        <v>0</v>
      </c>
      <c r="CR120" s="13">
        <v>0</v>
      </c>
      <c r="CS120" s="13">
        <v>0</v>
      </c>
      <c r="CT120" s="13">
        <v>0</v>
      </c>
      <c r="CU120" s="13">
        <v>0</v>
      </c>
      <c r="CV120" s="13">
        <v>0</v>
      </c>
      <c r="CW120" s="13">
        <v>0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3">
        <v>0</v>
      </c>
      <c r="DD120" s="13">
        <v>0</v>
      </c>
      <c r="DE120" s="13">
        <v>0</v>
      </c>
      <c r="DF120" s="13">
        <v>0</v>
      </c>
      <c r="DG120" s="13">
        <v>0</v>
      </c>
      <c r="DH120" s="13">
        <v>0</v>
      </c>
      <c r="DI120" s="13">
        <v>0</v>
      </c>
      <c r="DJ120" s="13">
        <v>0</v>
      </c>
      <c r="DK120" s="13">
        <v>0</v>
      </c>
      <c r="DL120" s="13">
        <v>0</v>
      </c>
      <c r="DM120" s="13">
        <v>0</v>
      </c>
      <c r="DN120" s="13">
        <v>0</v>
      </c>
      <c r="DO120" s="13">
        <v>0</v>
      </c>
      <c r="DP120" s="13">
        <v>0</v>
      </c>
      <c r="DQ120" s="13">
        <v>0</v>
      </c>
      <c r="DR120" s="13">
        <v>0</v>
      </c>
      <c r="DS120" s="13">
        <v>0</v>
      </c>
      <c r="DT120" s="13">
        <v>0</v>
      </c>
      <c r="DU120" s="13">
        <v>0</v>
      </c>
      <c r="DV120" s="13">
        <v>0</v>
      </c>
      <c r="DW120" s="13">
        <v>0</v>
      </c>
      <c r="DX120" s="13">
        <v>0</v>
      </c>
      <c r="DY120" s="13">
        <v>0</v>
      </c>
      <c r="DZ120" s="13">
        <v>0</v>
      </c>
      <c r="EA120" s="13">
        <v>0</v>
      </c>
      <c r="EB120" s="13">
        <v>0</v>
      </c>
      <c r="EC120" s="13">
        <v>0</v>
      </c>
      <c r="ED120" s="13">
        <v>0</v>
      </c>
      <c r="EE120" s="13">
        <v>0</v>
      </c>
      <c r="EF120" s="13">
        <v>0</v>
      </c>
      <c r="EG120" s="13">
        <v>0</v>
      </c>
      <c r="EH120" s="13">
        <v>0</v>
      </c>
      <c r="EI120" s="13">
        <v>0</v>
      </c>
      <c r="EJ120" s="13">
        <v>0</v>
      </c>
      <c r="EK120" s="13">
        <v>0</v>
      </c>
      <c r="EL120" s="13">
        <v>0</v>
      </c>
      <c r="EM120" s="13">
        <v>0</v>
      </c>
      <c r="EN120" s="13">
        <v>0</v>
      </c>
      <c r="EO120" s="13">
        <v>0</v>
      </c>
      <c r="EP120" s="13">
        <v>0</v>
      </c>
      <c r="EQ120" s="13">
        <v>0</v>
      </c>
      <c r="ER120" s="13">
        <v>0</v>
      </c>
      <c r="ES120" s="13">
        <v>0</v>
      </c>
      <c r="ET120" s="13">
        <v>0</v>
      </c>
      <c r="EU120" s="13">
        <v>0</v>
      </c>
      <c r="EV120" s="13">
        <v>0</v>
      </c>
      <c r="EW120" s="13">
        <v>0</v>
      </c>
      <c r="EX120" s="13">
        <v>0</v>
      </c>
      <c r="EY120" s="13">
        <v>0</v>
      </c>
      <c r="EZ120" s="13">
        <v>0</v>
      </c>
      <c r="FA120" s="13">
        <v>0</v>
      </c>
      <c r="FB120" s="13">
        <v>0</v>
      </c>
      <c r="FC120" s="13">
        <v>0</v>
      </c>
      <c r="FD120" s="13">
        <v>0</v>
      </c>
      <c r="FE120" s="13">
        <v>0</v>
      </c>
      <c r="FF120" s="13">
        <v>0</v>
      </c>
      <c r="FG120" s="13">
        <v>0</v>
      </c>
      <c r="FH120" s="13">
        <v>0</v>
      </c>
      <c r="FI120" s="13">
        <v>0</v>
      </c>
      <c r="FJ120" s="13">
        <v>0</v>
      </c>
      <c r="FK120" s="13">
        <v>0</v>
      </c>
      <c r="FL120" s="13">
        <v>0</v>
      </c>
      <c r="FM120" s="13">
        <v>0</v>
      </c>
      <c r="FN120" s="13">
        <v>0</v>
      </c>
      <c r="FO120" s="13">
        <v>0</v>
      </c>
      <c r="FP120" s="13">
        <v>0</v>
      </c>
      <c r="FQ120" s="13">
        <v>0</v>
      </c>
      <c r="FR120" s="13">
        <v>0</v>
      </c>
      <c r="FS120" s="13">
        <v>0</v>
      </c>
      <c r="FT120" s="13">
        <v>0</v>
      </c>
      <c r="FU120" s="13">
        <v>0</v>
      </c>
      <c r="FV120" s="13">
        <v>0</v>
      </c>
      <c r="FW120" s="13">
        <v>0</v>
      </c>
      <c r="FX120" s="13">
        <v>0</v>
      </c>
      <c r="FY120" s="13">
        <v>0</v>
      </c>
      <c r="FZ120" s="13">
        <v>0</v>
      </c>
      <c r="GA120" s="13">
        <v>0</v>
      </c>
      <c r="GB120" s="13">
        <v>0</v>
      </c>
      <c r="GC120" s="13">
        <v>0</v>
      </c>
      <c r="GD120" s="13">
        <v>0</v>
      </c>
      <c r="GE120" s="13">
        <v>0</v>
      </c>
      <c r="GF120" s="13">
        <v>0</v>
      </c>
      <c r="GG120" s="13">
        <v>0</v>
      </c>
      <c r="GH120" s="13">
        <v>0</v>
      </c>
      <c r="GI120" s="13">
        <v>0</v>
      </c>
      <c r="GJ120" s="13">
        <v>0</v>
      </c>
      <c r="GK120" s="13">
        <v>0</v>
      </c>
      <c r="GL120" s="13">
        <v>0</v>
      </c>
      <c r="GM120" s="13">
        <v>0</v>
      </c>
      <c r="GN120" s="13">
        <v>0</v>
      </c>
      <c r="GO120" s="13">
        <v>0</v>
      </c>
      <c r="GP120" s="13">
        <v>0</v>
      </c>
      <c r="GQ120" s="13">
        <v>0</v>
      </c>
      <c r="GR120" s="13">
        <v>0</v>
      </c>
      <c r="GS120" s="13">
        <v>0</v>
      </c>
      <c r="GT120" s="13">
        <v>0</v>
      </c>
      <c r="GU120" s="13">
        <v>0</v>
      </c>
      <c r="GV120" s="13">
        <v>0</v>
      </c>
      <c r="GW120" s="13">
        <v>0</v>
      </c>
      <c r="GX120" s="13">
        <v>0</v>
      </c>
      <c r="GY120" s="13">
        <v>0</v>
      </c>
      <c r="GZ120" s="13">
        <v>0</v>
      </c>
      <c r="HA120" s="13">
        <v>0</v>
      </c>
      <c r="HB120" s="13">
        <v>0</v>
      </c>
      <c r="HC120" s="13">
        <v>0</v>
      </c>
      <c r="HD120" s="13">
        <v>0</v>
      </c>
      <c r="HE120" s="13">
        <v>0</v>
      </c>
      <c r="HF120" s="13">
        <v>0</v>
      </c>
      <c r="HG120" s="13">
        <v>0</v>
      </c>
      <c r="HH120" s="13">
        <v>0</v>
      </c>
      <c r="HI120" s="13">
        <v>0</v>
      </c>
      <c r="HJ120" s="13">
        <v>0</v>
      </c>
      <c r="HK120" s="13">
        <v>0</v>
      </c>
      <c r="HL120" s="13">
        <v>0</v>
      </c>
      <c r="HM120" s="13">
        <v>0</v>
      </c>
      <c r="HN120" s="13">
        <v>0</v>
      </c>
      <c r="HO120" s="13">
        <v>0</v>
      </c>
      <c r="HP120" s="13">
        <v>0</v>
      </c>
      <c r="HQ120" s="13">
        <v>0</v>
      </c>
      <c r="HR120" s="13">
        <v>0</v>
      </c>
      <c r="HS120" s="13">
        <v>0</v>
      </c>
      <c r="HT120" s="13">
        <v>0</v>
      </c>
      <c r="HU120" s="13">
        <v>0</v>
      </c>
      <c r="HV120" s="13">
        <v>0</v>
      </c>
      <c r="HW120" s="13">
        <v>0</v>
      </c>
      <c r="HX120" s="13">
        <v>0</v>
      </c>
      <c r="HY120" s="13">
        <v>0</v>
      </c>
      <c r="HZ120" s="13">
        <v>0</v>
      </c>
      <c r="IA120" s="13">
        <v>0</v>
      </c>
      <c r="IB120" s="13">
        <v>0</v>
      </c>
      <c r="IC120" s="13">
        <v>0</v>
      </c>
      <c r="ID120" s="13">
        <v>0</v>
      </c>
      <c r="IE120" s="13">
        <v>0</v>
      </c>
      <c r="IF120" s="13">
        <v>0</v>
      </c>
      <c r="IG120" s="13">
        <v>0</v>
      </c>
      <c r="IH120" s="13">
        <v>0</v>
      </c>
      <c r="II120" s="13">
        <v>0</v>
      </c>
      <c r="IJ120" s="13">
        <v>0</v>
      </c>
      <c r="IK120" s="13">
        <v>0</v>
      </c>
      <c r="IL120" s="13">
        <v>0</v>
      </c>
      <c r="IM120" s="13">
        <v>0</v>
      </c>
      <c r="IN120" s="13">
        <v>0</v>
      </c>
      <c r="IO120" s="13">
        <v>0</v>
      </c>
      <c r="IP120" s="13">
        <v>0</v>
      </c>
      <c r="IQ120" s="13">
        <v>0</v>
      </c>
      <c r="IR120" s="13">
        <v>0</v>
      </c>
      <c r="IS120" s="13">
        <v>0</v>
      </c>
      <c r="IT120" s="13">
        <v>0</v>
      </c>
      <c r="IU120" s="13">
        <v>0</v>
      </c>
      <c r="IV120" s="13">
        <v>0</v>
      </c>
      <c r="IW120" s="13">
        <v>0</v>
      </c>
      <c r="IX120" s="13">
        <v>0</v>
      </c>
      <c r="IY120" s="13">
        <v>0</v>
      </c>
      <c r="IZ120" s="13">
        <v>0</v>
      </c>
      <c r="JA120" s="13">
        <v>0</v>
      </c>
      <c r="JB120" s="13">
        <v>0</v>
      </c>
      <c r="JC120" s="13">
        <v>0</v>
      </c>
      <c r="JD120" s="13">
        <v>0</v>
      </c>
      <c r="JE120" s="13">
        <v>0</v>
      </c>
      <c r="JF120" s="13">
        <v>0</v>
      </c>
      <c r="JG120" s="13">
        <v>0</v>
      </c>
      <c r="JH120" s="13">
        <v>0</v>
      </c>
      <c r="JI120" s="13">
        <v>0</v>
      </c>
      <c r="JJ120" s="13">
        <v>0</v>
      </c>
      <c r="JK120" s="13">
        <v>0</v>
      </c>
      <c r="JL120" s="13">
        <v>0</v>
      </c>
      <c r="JM120" s="13">
        <v>0</v>
      </c>
      <c r="JN120" s="13"/>
      <c r="JO120" s="13"/>
      <c r="JP120" s="13">
        <f>C120+CC120+AP120+DP120+FC120+GP120+IC120</f>
        <v>0</v>
      </c>
      <c r="JQ120" s="13">
        <f t="shared" ref="JQ120:LB120" si="2337">D120+CD120+AQ120+DQ120+FD120+GQ120+ID120</f>
        <v>0</v>
      </c>
      <c r="JR120" s="13">
        <f t="shared" si="2337"/>
        <v>0</v>
      </c>
      <c r="JS120" s="13">
        <f t="shared" si="2337"/>
        <v>0</v>
      </c>
      <c r="JT120" s="13">
        <f t="shared" si="2337"/>
        <v>0</v>
      </c>
      <c r="JU120" s="13">
        <f t="shared" si="2337"/>
        <v>0</v>
      </c>
      <c r="JV120" s="13">
        <f t="shared" si="2337"/>
        <v>0</v>
      </c>
      <c r="JW120" s="13">
        <f t="shared" si="2337"/>
        <v>0</v>
      </c>
      <c r="JX120" s="13">
        <f t="shared" si="2337"/>
        <v>0</v>
      </c>
      <c r="JY120" s="13">
        <f t="shared" si="2337"/>
        <v>0</v>
      </c>
      <c r="JZ120" s="13">
        <f t="shared" si="2337"/>
        <v>0</v>
      </c>
      <c r="KA120" s="13">
        <f t="shared" si="2337"/>
        <v>0</v>
      </c>
      <c r="KB120" s="13">
        <f t="shared" si="2337"/>
        <v>0</v>
      </c>
      <c r="KC120" s="13">
        <f t="shared" si="2337"/>
        <v>0</v>
      </c>
      <c r="KD120" s="13">
        <f t="shared" si="2337"/>
        <v>0</v>
      </c>
      <c r="KE120" s="13">
        <f t="shared" si="2337"/>
        <v>0</v>
      </c>
      <c r="KF120" s="13">
        <f t="shared" si="2337"/>
        <v>0</v>
      </c>
      <c r="KG120" s="13">
        <f t="shared" si="2337"/>
        <v>0</v>
      </c>
      <c r="KH120" s="13">
        <f t="shared" si="2337"/>
        <v>0</v>
      </c>
      <c r="KI120" s="13">
        <f t="shared" si="2337"/>
        <v>0</v>
      </c>
      <c r="KJ120" s="13">
        <f t="shared" si="2337"/>
        <v>0</v>
      </c>
      <c r="KK120" s="13">
        <f t="shared" si="2337"/>
        <v>0</v>
      </c>
      <c r="KL120" s="13">
        <f t="shared" si="2337"/>
        <v>0</v>
      </c>
      <c r="KM120" s="13">
        <f t="shared" si="2337"/>
        <v>0</v>
      </c>
      <c r="KN120" s="13">
        <f t="shared" si="2337"/>
        <v>0</v>
      </c>
      <c r="KO120" s="13">
        <f t="shared" si="2337"/>
        <v>0</v>
      </c>
      <c r="KP120" s="13">
        <f t="shared" si="2337"/>
        <v>0</v>
      </c>
      <c r="KQ120" s="13">
        <f t="shared" si="2337"/>
        <v>0</v>
      </c>
      <c r="KR120" s="13">
        <f t="shared" si="2337"/>
        <v>0</v>
      </c>
      <c r="KS120" s="13">
        <f t="shared" si="2337"/>
        <v>0</v>
      </c>
      <c r="KT120" s="13">
        <f t="shared" si="2337"/>
        <v>0</v>
      </c>
      <c r="KU120" s="13">
        <f t="shared" si="2337"/>
        <v>0</v>
      </c>
      <c r="KV120" s="13">
        <f t="shared" si="2337"/>
        <v>0</v>
      </c>
      <c r="KW120" s="13">
        <f t="shared" si="2337"/>
        <v>0</v>
      </c>
      <c r="KX120" s="13">
        <f t="shared" si="2337"/>
        <v>0</v>
      </c>
      <c r="KY120" s="13">
        <f t="shared" si="2337"/>
        <v>0</v>
      </c>
      <c r="KZ120" s="13">
        <f t="shared" si="2337"/>
        <v>35000</v>
      </c>
      <c r="LA120" s="13">
        <f t="shared" si="2337"/>
        <v>0</v>
      </c>
      <c r="LB120" s="13">
        <f t="shared" si="2337"/>
        <v>0</v>
      </c>
    </row>
    <row r="121" spans="1:314" x14ac:dyDescent="0.25">
      <c r="A121" s="5">
        <v>6121</v>
      </c>
      <c r="B121" s="9" t="s">
        <v>401</v>
      </c>
      <c r="C121" s="13"/>
      <c r="D121" s="13"/>
      <c r="E121" s="13"/>
      <c r="F121" s="13"/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50000</v>
      </c>
      <c r="V121" s="13">
        <v>50000</v>
      </c>
      <c r="W121" s="13">
        <v>0</v>
      </c>
      <c r="X121" s="13">
        <v>50000</v>
      </c>
      <c r="Y121" s="13">
        <v>50000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/>
      <c r="AM121" s="13">
        <v>0</v>
      </c>
      <c r="AN121" s="13"/>
      <c r="AO121" s="13"/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0</v>
      </c>
      <c r="AX121" s="13">
        <v>0</v>
      </c>
      <c r="AY121" s="13">
        <v>0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S121" s="13">
        <v>0</v>
      </c>
      <c r="BT121" s="13">
        <v>0</v>
      </c>
      <c r="BU121" s="13">
        <v>0</v>
      </c>
      <c r="BV121" s="13">
        <v>0</v>
      </c>
      <c r="BW121" s="13">
        <v>0</v>
      </c>
      <c r="BX121" s="13">
        <v>0</v>
      </c>
      <c r="BY121" s="13"/>
      <c r="BZ121" s="13"/>
      <c r="CA121" s="13"/>
      <c r="CB121" s="13"/>
      <c r="CC121" s="13">
        <v>0</v>
      </c>
      <c r="CD121" s="13">
        <v>0</v>
      </c>
      <c r="CE121" s="13">
        <v>0</v>
      </c>
      <c r="CF121" s="13">
        <v>0</v>
      </c>
      <c r="CG121" s="13">
        <v>0</v>
      </c>
      <c r="CH121" s="13">
        <v>0</v>
      </c>
      <c r="CI121" s="13">
        <v>0</v>
      </c>
      <c r="CJ121" s="13">
        <v>0</v>
      </c>
      <c r="CK121" s="13">
        <v>0</v>
      </c>
      <c r="CL121" s="13">
        <v>0</v>
      </c>
      <c r="CM121" s="13">
        <v>0</v>
      </c>
      <c r="CN121" s="13">
        <v>0</v>
      </c>
      <c r="CO121" s="13">
        <v>0</v>
      </c>
      <c r="CP121" s="13">
        <v>0</v>
      </c>
      <c r="CQ121" s="13">
        <v>0</v>
      </c>
      <c r="CR121" s="13">
        <v>0</v>
      </c>
      <c r="CS121" s="13">
        <v>0</v>
      </c>
      <c r="CT121" s="13">
        <v>0</v>
      </c>
      <c r="CU121" s="13">
        <v>0</v>
      </c>
      <c r="CV121" s="13">
        <v>0</v>
      </c>
      <c r="CW121" s="13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3">
        <v>0</v>
      </c>
      <c r="DD121" s="13">
        <v>0</v>
      </c>
      <c r="DE121" s="13">
        <v>0</v>
      </c>
      <c r="DG121" s="13">
        <v>0</v>
      </c>
      <c r="DH121" s="13">
        <v>0</v>
      </c>
      <c r="DI121" s="13">
        <v>0</v>
      </c>
      <c r="DJ121" s="13">
        <v>0</v>
      </c>
      <c r="DK121" s="13">
        <v>0</v>
      </c>
      <c r="DL121" s="13"/>
      <c r="DM121" s="13">
        <v>0</v>
      </c>
      <c r="DN121" s="13"/>
      <c r="DO121" s="13"/>
      <c r="DP121" s="13">
        <v>0</v>
      </c>
      <c r="DQ121" s="13">
        <v>0</v>
      </c>
      <c r="DR121" s="13">
        <v>0</v>
      </c>
      <c r="DS121" s="13">
        <v>0</v>
      </c>
      <c r="DT121" s="13">
        <v>0</v>
      </c>
      <c r="DU121" s="13">
        <v>0</v>
      </c>
      <c r="DV121" s="13">
        <v>0</v>
      </c>
      <c r="DW121" s="13">
        <v>0</v>
      </c>
      <c r="DX121" s="13">
        <v>0</v>
      </c>
      <c r="DY121" s="13">
        <v>0</v>
      </c>
      <c r="DZ121" s="13">
        <v>0</v>
      </c>
      <c r="EA121" s="13">
        <v>0</v>
      </c>
      <c r="EB121" s="13">
        <v>0</v>
      </c>
      <c r="EC121" s="13">
        <v>0</v>
      </c>
      <c r="ED121" s="13">
        <v>0</v>
      </c>
      <c r="EE121" s="13">
        <v>0</v>
      </c>
      <c r="EF121" s="13">
        <v>0</v>
      </c>
      <c r="EG121" s="13">
        <v>0</v>
      </c>
      <c r="EH121" s="13">
        <v>0</v>
      </c>
      <c r="EI121" s="13">
        <v>0</v>
      </c>
      <c r="EJ121" s="13">
        <f t="shared" ref="EJ121" si="2338">EI121</f>
        <v>0</v>
      </c>
      <c r="EK121" s="13">
        <v>0</v>
      </c>
      <c r="EL121" s="13">
        <v>0</v>
      </c>
      <c r="EM121" s="13">
        <v>0</v>
      </c>
      <c r="EN121" s="13">
        <v>0</v>
      </c>
      <c r="EO121" s="13">
        <v>0</v>
      </c>
      <c r="EP121" s="13">
        <v>0</v>
      </c>
      <c r="EQ121" s="13">
        <v>0</v>
      </c>
      <c r="ER121" s="13">
        <v>0</v>
      </c>
      <c r="ES121" s="13">
        <v>0</v>
      </c>
      <c r="ET121" s="13">
        <v>0</v>
      </c>
      <c r="EU121" s="13">
        <v>0</v>
      </c>
      <c r="EV121" s="13">
        <v>0</v>
      </c>
      <c r="EW121" s="13">
        <v>0</v>
      </c>
      <c r="EX121" s="13">
        <v>0</v>
      </c>
      <c r="EY121" s="13">
        <v>0</v>
      </c>
      <c r="EZ121" s="13">
        <v>0</v>
      </c>
      <c r="FA121" s="13"/>
      <c r="FB121" s="13"/>
      <c r="FC121" s="13">
        <v>0</v>
      </c>
      <c r="FD121" s="13">
        <v>0</v>
      </c>
      <c r="FE121" s="13">
        <v>0</v>
      </c>
      <c r="FF121" s="13">
        <v>0</v>
      </c>
      <c r="FG121" s="13">
        <v>0</v>
      </c>
      <c r="FH121" s="13">
        <v>0</v>
      </c>
      <c r="FI121" s="13">
        <v>0</v>
      </c>
      <c r="FJ121" s="13">
        <v>0</v>
      </c>
      <c r="FK121" s="13">
        <v>0</v>
      </c>
      <c r="FL121" s="13">
        <v>0</v>
      </c>
      <c r="FM121" s="13">
        <v>0</v>
      </c>
      <c r="FN121" s="13">
        <v>0</v>
      </c>
      <c r="FO121" s="13">
        <v>0</v>
      </c>
      <c r="FP121" s="13">
        <v>0</v>
      </c>
      <c r="FQ121" s="13">
        <v>0</v>
      </c>
      <c r="FR121" s="13">
        <v>0</v>
      </c>
      <c r="FS121" s="13">
        <v>0</v>
      </c>
      <c r="FT121" s="13">
        <v>0</v>
      </c>
      <c r="FU121" s="13">
        <v>0</v>
      </c>
      <c r="FV121" s="13">
        <v>0</v>
      </c>
      <c r="FW121" s="13">
        <f t="shared" ref="FW121" si="2339">FV121</f>
        <v>0</v>
      </c>
      <c r="FX121" s="13">
        <f>FV121</f>
        <v>0</v>
      </c>
      <c r="FY121" s="13">
        <f>FW121</f>
        <v>0</v>
      </c>
      <c r="FZ121" s="13">
        <v>0</v>
      </c>
      <c r="GA121" s="13">
        <v>0</v>
      </c>
      <c r="GB121" s="13">
        <v>0</v>
      </c>
      <c r="GC121" s="13">
        <v>0</v>
      </c>
      <c r="GD121" s="13">
        <v>0</v>
      </c>
      <c r="GE121" s="13">
        <v>0</v>
      </c>
      <c r="GF121" s="13">
        <v>0</v>
      </c>
      <c r="GG121" s="13">
        <v>0</v>
      </c>
      <c r="GH121" s="13">
        <v>0</v>
      </c>
      <c r="GI121" s="13">
        <v>0</v>
      </c>
      <c r="GJ121" s="13">
        <v>0</v>
      </c>
      <c r="GK121" s="13">
        <v>0</v>
      </c>
      <c r="GL121" s="13"/>
      <c r="GM121" s="13">
        <v>0</v>
      </c>
      <c r="GN121" s="13"/>
      <c r="GO121" s="13"/>
      <c r="GP121" s="13">
        <v>0</v>
      </c>
      <c r="GQ121" s="13">
        <v>0</v>
      </c>
      <c r="GR121" s="13">
        <v>0</v>
      </c>
      <c r="GS121" s="13">
        <v>0</v>
      </c>
      <c r="GT121" s="13">
        <v>0</v>
      </c>
      <c r="GU121" s="13">
        <v>0</v>
      </c>
      <c r="GV121" s="13">
        <v>0</v>
      </c>
      <c r="GW121" s="13">
        <v>0</v>
      </c>
      <c r="GX121" s="13">
        <v>0</v>
      </c>
      <c r="GY121" s="13">
        <v>0</v>
      </c>
      <c r="GZ121" s="13">
        <v>0</v>
      </c>
      <c r="HA121" s="13">
        <v>0</v>
      </c>
      <c r="HB121" s="13">
        <v>0</v>
      </c>
      <c r="HC121" s="13">
        <v>0</v>
      </c>
      <c r="HD121" s="13">
        <v>0</v>
      </c>
      <c r="HE121" s="13">
        <v>0</v>
      </c>
      <c r="HF121" s="13">
        <v>0</v>
      </c>
      <c r="HG121" s="13">
        <v>0</v>
      </c>
      <c r="HH121" s="13">
        <v>0</v>
      </c>
      <c r="HI121" s="13">
        <v>0</v>
      </c>
      <c r="HJ121" s="13">
        <f t="shared" ref="HJ121" si="2340">HI121</f>
        <v>0</v>
      </c>
      <c r="HK121" s="13">
        <f>HI121</f>
        <v>0</v>
      </c>
      <c r="HL121" s="13">
        <f>HJ121</f>
        <v>0</v>
      </c>
      <c r="HM121" s="13">
        <v>0</v>
      </c>
      <c r="HN121" s="13">
        <v>0</v>
      </c>
      <c r="HO121" s="13">
        <v>0</v>
      </c>
      <c r="HP121" s="13">
        <v>0</v>
      </c>
      <c r="HQ121" s="13">
        <v>0</v>
      </c>
      <c r="HR121" s="13">
        <v>0</v>
      </c>
      <c r="HS121" s="13">
        <v>0</v>
      </c>
      <c r="HT121" s="13">
        <v>0</v>
      </c>
      <c r="HU121" s="13">
        <v>0</v>
      </c>
      <c r="HV121" s="13">
        <v>0</v>
      </c>
      <c r="HW121" s="13">
        <v>0</v>
      </c>
      <c r="HX121" s="13">
        <v>0</v>
      </c>
      <c r="HY121" s="13"/>
      <c r="HZ121" s="13">
        <v>0</v>
      </c>
      <c r="IA121" s="13"/>
      <c r="IB121" s="13"/>
      <c r="IC121" s="13">
        <v>0</v>
      </c>
      <c r="ID121" s="13">
        <v>0</v>
      </c>
      <c r="IE121" s="13">
        <v>0</v>
      </c>
      <c r="IF121" s="13">
        <v>0</v>
      </c>
      <c r="IG121" s="13">
        <v>0</v>
      </c>
      <c r="IH121" s="13">
        <v>0</v>
      </c>
      <c r="II121" s="13">
        <v>0</v>
      </c>
      <c r="IJ121" s="13">
        <v>0</v>
      </c>
      <c r="IK121" s="13">
        <v>0</v>
      </c>
      <c r="IL121" s="13">
        <v>0</v>
      </c>
      <c r="IM121" s="13">
        <v>0</v>
      </c>
      <c r="IN121" s="13">
        <v>0</v>
      </c>
      <c r="IO121" s="13">
        <v>0</v>
      </c>
      <c r="IP121" s="13">
        <v>0</v>
      </c>
      <c r="IQ121" s="13">
        <v>0</v>
      </c>
      <c r="IR121" s="13">
        <v>0</v>
      </c>
      <c r="IS121" s="13">
        <v>0</v>
      </c>
      <c r="IT121" s="13">
        <v>0</v>
      </c>
      <c r="IU121" s="13">
        <v>0</v>
      </c>
      <c r="IV121" s="13">
        <v>0</v>
      </c>
      <c r="IW121" s="13">
        <f t="shared" ref="IW121" si="2341">IV121</f>
        <v>0</v>
      </c>
      <c r="IX121" s="13">
        <f>IV121</f>
        <v>0</v>
      </c>
      <c r="IY121" s="13">
        <f>IW121</f>
        <v>0</v>
      </c>
      <c r="IZ121" s="13">
        <v>0</v>
      </c>
      <c r="JA121" s="13">
        <v>0</v>
      </c>
      <c r="JB121" s="13">
        <v>0</v>
      </c>
      <c r="JC121" s="13">
        <v>0</v>
      </c>
      <c r="JD121" s="13">
        <v>0</v>
      </c>
      <c r="JE121" s="13">
        <v>0</v>
      </c>
      <c r="JF121" s="13">
        <v>0</v>
      </c>
      <c r="JG121" s="13">
        <v>0</v>
      </c>
      <c r="JH121" s="13">
        <v>0</v>
      </c>
      <c r="JI121" s="13">
        <v>0</v>
      </c>
      <c r="JJ121" s="13">
        <v>0</v>
      </c>
      <c r="JK121" s="13">
        <v>0</v>
      </c>
      <c r="JL121" s="13">
        <v>0</v>
      </c>
      <c r="JM121" s="13">
        <v>0</v>
      </c>
      <c r="JN121" s="13"/>
      <c r="JO121" s="13"/>
      <c r="JP121" s="13">
        <f>C121+CC121+AP121+DP121+FC121+GP121+IC121</f>
        <v>0</v>
      </c>
      <c r="JQ121" s="13">
        <f t="shared" ref="JQ121:KL121" si="2342">D121+CD121+AQ121+DQ121+FD121+GQ121+ID121</f>
        <v>0</v>
      </c>
      <c r="JR121" s="13">
        <f t="shared" si="2342"/>
        <v>0</v>
      </c>
      <c r="JS121" s="13">
        <f t="shared" si="2342"/>
        <v>0</v>
      </c>
      <c r="JT121" s="13">
        <f t="shared" si="2342"/>
        <v>0</v>
      </c>
      <c r="JU121" s="13">
        <f t="shared" si="2342"/>
        <v>0</v>
      </c>
      <c r="JV121" s="13">
        <f t="shared" si="2342"/>
        <v>0</v>
      </c>
      <c r="JW121" s="13">
        <f t="shared" si="2342"/>
        <v>0</v>
      </c>
      <c r="JX121" s="13">
        <f t="shared" si="2342"/>
        <v>0</v>
      </c>
      <c r="JY121" s="13">
        <f t="shared" si="2342"/>
        <v>0</v>
      </c>
      <c r="JZ121" s="13">
        <f t="shared" si="2342"/>
        <v>0</v>
      </c>
      <c r="KA121" s="13">
        <f t="shared" si="2342"/>
        <v>0</v>
      </c>
      <c r="KB121" s="13">
        <f t="shared" si="2342"/>
        <v>0</v>
      </c>
      <c r="KC121" s="13">
        <f t="shared" si="2342"/>
        <v>0</v>
      </c>
      <c r="KD121" s="13">
        <f t="shared" si="2342"/>
        <v>0</v>
      </c>
      <c r="KE121" s="13">
        <f t="shared" si="2342"/>
        <v>0</v>
      </c>
      <c r="KF121" s="13">
        <f t="shared" si="2342"/>
        <v>0</v>
      </c>
      <c r="KG121" s="13">
        <f t="shared" si="2342"/>
        <v>0</v>
      </c>
      <c r="KH121" s="13">
        <f t="shared" si="2342"/>
        <v>50000</v>
      </c>
      <c r="KI121" s="13">
        <f t="shared" si="2342"/>
        <v>50000</v>
      </c>
      <c r="KJ121" s="13">
        <f t="shared" si="2342"/>
        <v>0</v>
      </c>
      <c r="KK121" s="13">
        <f t="shared" si="2342"/>
        <v>50000</v>
      </c>
      <c r="KL121" s="13">
        <f t="shared" si="2342"/>
        <v>50000</v>
      </c>
      <c r="KM121" s="13">
        <f t="shared" ref="KM121:KX121" si="2343">Z121+BM121+CZ121+EM121+FZ121+HM121+IZ121</f>
        <v>0</v>
      </c>
      <c r="KN121" s="13">
        <f t="shared" si="2343"/>
        <v>0</v>
      </c>
      <c r="KO121" s="13">
        <f t="shared" si="2343"/>
        <v>0</v>
      </c>
      <c r="KP121" s="13">
        <f t="shared" si="2343"/>
        <v>0</v>
      </c>
      <c r="KQ121" s="13">
        <f t="shared" si="2343"/>
        <v>0</v>
      </c>
      <c r="KR121" s="13">
        <f t="shared" si="2343"/>
        <v>0</v>
      </c>
      <c r="KS121" s="13">
        <f t="shared" si="2343"/>
        <v>0</v>
      </c>
      <c r="KT121" s="13">
        <f t="shared" si="2343"/>
        <v>0</v>
      </c>
      <c r="KU121" s="13">
        <f t="shared" si="2343"/>
        <v>0</v>
      </c>
      <c r="KV121" s="13">
        <f t="shared" si="2343"/>
        <v>0</v>
      </c>
      <c r="KW121" s="13">
        <f t="shared" si="2343"/>
        <v>0</v>
      </c>
      <c r="KX121" s="13">
        <f t="shared" si="2343"/>
        <v>0</v>
      </c>
      <c r="KY121" s="13">
        <f t="shared" si="2336"/>
        <v>0</v>
      </c>
      <c r="KZ121" s="13">
        <f t="shared" si="2336"/>
        <v>0</v>
      </c>
      <c r="LA121" s="13">
        <f t="shared" si="2336"/>
        <v>0</v>
      </c>
      <c r="LB121" s="13">
        <f t="shared" si="2336"/>
        <v>0</v>
      </c>
    </row>
    <row r="122" spans="1:314" ht="15" customHeight="1" x14ac:dyDescent="0.25">
      <c r="A122" s="5">
        <v>62</v>
      </c>
      <c r="B122" s="8" t="s">
        <v>99</v>
      </c>
      <c r="C122" s="12">
        <f>SUM(C123:C124)</f>
        <v>250000</v>
      </c>
      <c r="D122" s="12">
        <f>SUM(D123:D124)</f>
        <v>1685000</v>
      </c>
      <c r="E122" s="12">
        <f t="shared" ref="E122:K122" si="2344">SUM(E123:E124)</f>
        <v>1003166.51</v>
      </c>
      <c r="F122" s="12">
        <f t="shared" si="2344"/>
        <v>80000</v>
      </c>
      <c r="G122" s="12">
        <f t="shared" ref="G122" si="2345">SUM(G123:G124)</f>
        <v>95000</v>
      </c>
      <c r="H122" s="12">
        <f t="shared" si="2344"/>
        <v>99419.96</v>
      </c>
      <c r="I122" s="12">
        <f t="shared" si="2344"/>
        <v>92944.35</v>
      </c>
      <c r="J122" s="12">
        <f t="shared" ref="J122" si="2346">SUM(J123:J124)</f>
        <v>92944.35</v>
      </c>
      <c r="K122" s="12">
        <f t="shared" si="2344"/>
        <v>104973.45</v>
      </c>
      <c r="L122" s="12">
        <f t="shared" ref="L122:M122" si="2347">SUM(L123:L124)</f>
        <v>105000</v>
      </c>
      <c r="M122" s="12">
        <f t="shared" si="2347"/>
        <v>105000</v>
      </c>
      <c r="N122" s="12">
        <f t="shared" ref="N122:O122" si="2348">SUM(N123:N124)</f>
        <v>98739.73</v>
      </c>
      <c r="O122" s="12">
        <f t="shared" si="2348"/>
        <v>80000</v>
      </c>
      <c r="P122" s="12">
        <f t="shared" ref="P122:IK122" si="2349">SUM(P123:P124)</f>
        <v>80000</v>
      </c>
      <c r="Q122" s="12">
        <f t="shared" si="2349"/>
        <v>85204.91</v>
      </c>
      <c r="R122" s="12">
        <f t="shared" ref="R122" si="2350">SUM(R123:R124)</f>
        <v>130000</v>
      </c>
      <c r="S122" s="12">
        <f t="shared" si="2349"/>
        <v>137962</v>
      </c>
      <c r="T122" s="12">
        <f t="shared" ref="T122:U122" si="2351">SUM(T123:T124)</f>
        <v>190620</v>
      </c>
      <c r="U122" s="12">
        <f t="shared" si="2351"/>
        <v>100000</v>
      </c>
      <c r="V122" s="12">
        <f t="shared" ref="V122:Y122" si="2352">SUM(V123:V124)</f>
        <v>100000</v>
      </c>
      <c r="W122" s="12">
        <f t="shared" si="2352"/>
        <v>116300.5</v>
      </c>
      <c r="X122" s="12">
        <f t="shared" ref="X122" si="2353">SUM(X123:X124)</f>
        <v>45000</v>
      </c>
      <c r="Y122" s="12">
        <f t="shared" si="2352"/>
        <v>1450000</v>
      </c>
      <c r="Z122" s="12">
        <f t="shared" ref="Z122:AD122" si="2354">SUM(Z123:Z124)</f>
        <v>1784014.52</v>
      </c>
      <c r="AA122" s="12">
        <f t="shared" si="2354"/>
        <v>400000</v>
      </c>
      <c r="AB122" s="12">
        <f t="shared" ref="AB122:AM122" si="2355">SUM(AB123:AB124)</f>
        <v>350000</v>
      </c>
      <c r="AC122" s="12">
        <f t="shared" si="2354"/>
        <v>402080.47</v>
      </c>
      <c r="AD122" s="12">
        <f t="shared" si="2354"/>
        <v>0</v>
      </c>
      <c r="AE122" s="12">
        <f t="shared" si="2355"/>
        <v>380000</v>
      </c>
      <c r="AF122" s="12">
        <f t="shared" ref="AF122" si="2356">SUM(AF123:AF124)</f>
        <v>279836.15000000002</v>
      </c>
      <c r="AG122" s="12">
        <f t="shared" ref="AG122:AI122" si="2357">SUM(AG123:AG124)</f>
        <v>450000</v>
      </c>
      <c r="AH122" s="12">
        <f t="shared" si="2357"/>
        <v>450000</v>
      </c>
      <c r="AI122" s="12">
        <f t="shared" si="2357"/>
        <v>468989.79</v>
      </c>
      <c r="AJ122" s="12">
        <f t="shared" si="2355"/>
        <v>428732</v>
      </c>
      <c r="AK122" s="63">
        <f t="shared" si="2355"/>
        <v>428732</v>
      </c>
      <c r="AL122" s="12">
        <f t="shared" si="2355"/>
        <v>422848.41</v>
      </c>
      <c r="AM122" s="12">
        <f t="shared" si="2355"/>
        <v>100000</v>
      </c>
      <c r="AN122" s="12">
        <f t="shared" ref="AN122:AO122" si="2358">SUM(AN123:AN124)</f>
        <v>0</v>
      </c>
      <c r="AO122" s="12">
        <f t="shared" si="2358"/>
        <v>0</v>
      </c>
      <c r="AP122" s="12">
        <f>SUM(AP123:AP124)</f>
        <v>0</v>
      </c>
      <c r="AQ122" s="12">
        <f>SUM(AQ123:AQ124)</f>
        <v>0</v>
      </c>
      <c r="AR122" s="12">
        <f>SUM(AR123:AR124)</f>
        <v>0</v>
      </c>
      <c r="AS122" s="12">
        <f t="shared" ref="AS122" si="2359">SUM(AS123:AS124)</f>
        <v>0</v>
      </c>
      <c r="AT122" s="12">
        <f>SUM(AT123:AT124)</f>
        <v>0</v>
      </c>
      <c r="AU122" s="12">
        <f>SUM(AU123:AU124)</f>
        <v>0</v>
      </c>
      <c r="AV122" s="12">
        <f t="shared" ref="AV122" si="2360">SUM(AV123:AV124)</f>
        <v>0</v>
      </c>
      <c r="AW122" s="12">
        <f>SUM(AW123:AW124)</f>
        <v>0</v>
      </c>
      <c r="AX122" s="12">
        <f>SUM(AX123:AX124)</f>
        <v>0</v>
      </c>
      <c r="AY122" s="12">
        <f t="shared" ref="AY122" si="2361">SUM(AY123:AY124)</f>
        <v>0</v>
      </c>
      <c r="AZ122" s="12">
        <f>SUM(AZ123:AZ124)</f>
        <v>0</v>
      </c>
      <c r="BA122" s="12">
        <f>SUM(BA123:BA124)</f>
        <v>0</v>
      </c>
      <c r="BB122" s="12">
        <f t="shared" ref="BB122" si="2362">SUM(BB123:BB124)</f>
        <v>0</v>
      </c>
      <c r="BC122" s="12">
        <f>SUM(BC123:BC124)</f>
        <v>0</v>
      </c>
      <c r="BD122" s="12">
        <f>SUM(BD123:BD124)</f>
        <v>0</v>
      </c>
      <c r="BE122" s="12">
        <f t="shared" ref="BE122:BF122" si="2363">SUM(BE123:BE124)</f>
        <v>0</v>
      </c>
      <c r="BF122" s="12">
        <f t="shared" si="2363"/>
        <v>0</v>
      </c>
      <c r="BG122" s="12">
        <f>SUM(BG123:BG124)</f>
        <v>0</v>
      </c>
      <c r="BH122" s="12">
        <f>SUM(BH123:BH124)</f>
        <v>0</v>
      </c>
      <c r="BI122" s="12">
        <f>SUM(BI123:BI124)</f>
        <v>0</v>
      </c>
      <c r="BJ122" s="12">
        <f>SUM(BJ123:BJ124)</f>
        <v>0</v>
      </c>
      <c r="BK122" s="12">
        <f t="shared" ref="BK122" si="2364">SUM(BK123:BK124)</f>
        <v>0</v>
      </c>
      <c r="BL122" s="12">
        <f>SUM(BL123:BL124)</f>
        <v>0</v>
      </c>
      <c r="BM122" s="12">
        <f t="shared" ref="BM122:BP122" si="2365">SUM(BM123:BM124)</f>
        <v>800.23</v>
      </c>
      <c r="BN122" s="12">
        <f t="shared" ref="BN122" si="2366">SUM(BN123:BN124)</f>
        <v>0</v>
      </c>
      <c r="BO122" s="12">
        <f t="shared" si="2365"/>
        <v>0</v>
      </c>
      <c r="BP122" s="12">
        <f t="shared" si="2365"/>
        <v>0</v>
      </c>
      <c r="BQ122" s="12">
        <f t="shared" ref="BQ122:BZ122" si="2367">SUM(BQ123:BQ124)</f>
        <v>0</v>
      </c>
      <c r="BR122" s="12">
        <f t="shared" ref="BR122" si="2368">SUM(BR123:BR124)</f>
        <v>0</v>
      </c>
      <c r="BS122" s="12">
        <f>SUM(BS123:BS124)</f>
        <v>0</v>
      </c>
      <c r="BT122" s="12">
        <f t="shared" ref="BT122:BV122" si="2369">SUM(BT123:BT124)</f>
        <v>0</v>
      </c>
      <c r="BU122" s="12">
        <f t="shared" si="2369"/>
        <v>0</v>
      </c>
      <c r="BV122" s="12">
        <f t="shared" si="2369"/>
        <v>0</v>
      </c>
      <c r="BW122" s="12">
        <f t="shared" si="2367"/>
        <v>0</v>
      </c>
      <c r="BX122" s="12">
        <f t="shared" si="2367"/>
        <v>0</v>
      </c>
      <c r="BY122" s="12">
        <f t="shared" si="2367"/>
        <v>0</v>
      </c>
      <c r="BZ122" s="12">
        <f t="shared" si="2367"/>
        <v>0</v>
      </c>
      <c r="CA122" s="12">
        <f t="shared" ref="CA122:CB122" si="2370">SUM(CA123:CA124)</f>
        <v>0</v>
      </c>
      <c r="CB122" s="12">
        <f t="shared" si="2370"/>
        <v>0</v>
      </c>
      <c r="CC122" s="12">
        <f>SUM(CC123:CC124)</f>
        <v>0</v>
      </c>
      <c r="CD122" s="12">
        <f>SUM(CD123:CD124)</f>
        <v>0</v>
      </c>
      <c r="CE122" s="12">
        <f>SUM(CE123:CE124)</f>
        <v>0</v>
      </c>
      <c r="CF122" s="12">
        <f t="shared" ref="CF122" si="2371">SUM(CF123:CF124)</f>
        <v>0</v>
      </c>
      <c r="CG122" s="12">
        <f>SUM(CG123:CG124)</f>
        <v>0</v>
      </c>
      <c r="CH122" s="12">
        <f>SUM(CH123:CH124)</f>
        <v>0</v>
      </c>
      <c r="CI122" s="12">
        <f t="shared" ref="CI122" si="2372">SUM(CI123:CI124)</f>
        <v>0</v>
      </c>
      <c r="CJ122" s="12">
        <f>SUM(CJ123:CJ124)</f>
        <v>0</v>
      </c>
      <c r="CK122" s="12">
        <f>SUM(CK123:CK124)</f>
        <v>0</v>
      </c>
      <c r="CL122" s="12">
        <f t="shared" ref="CL122" si="2373">SUM(CL123:CL124)</f>
        <v>0</v>
      </c>
      <c r="CM122" s="12">
        <f>SUM(CM123:CM124)</f>
        <v>0</v>
      </c>
      <c r="CN122" s="12">
        <f>SUM(CN123:CN124)</f>
        <v>0</v>
      </c>
      <c r="CO122" s="12">
        <f t="shared" ref="CO122" si="2374">SUM(CO123:CO124)</f>
        <v>0</v>
      </c>
      <c r="CP122" s="12">
        <f>SUM(CP123:CP124)</f>
        <v>0</v>
      </c>
      <c r="CQ122" s="12">
        <f>SUM(CQ123:CQ124)</f>
        <v>0</v>
      </c>
      <c r="CR122" s="12">
        <f t="shared" ref="CR122:CS122" si="2375">SUM(CR123:CR124)</f>
        <v>0</v>
      </c>
      <c r="CS122" s="12">
        <f t="shared" si="2375"/>
        <v>0</v>
      </c>
      <c r="CT122" s="12">
        <f>SUM(CT123:CT124)</f>
        <v>0</v>
      </c>
      <c r="CU122" s="12">
        <f>SUM(CU123:CU124)</f>
        <v>0</v>
      </c>
      <c r="CV122" s="12">
        <f>SUM(CV123:CV124)</f>
        <v>0</v>
      </c>
      <c r="CW122" s="12">
        <f>SUM(CW123:CW124)</f>
        <v>0</v>
      </c>
      <c r="CX122" s="12">
        <f t="shared" ref="CX122" si="2376">SUM(CX123:CX124)</f>
        <v>0</v>
      </c>
      <c r="CY122" s="12">
        <f>SUM(CY123:CY124)</f>
        <v>0</v>
      </c>
      <c r="CZ122" s="12">
        <f t="shared" ref="CZ122:DI122" si="2377">SUM(CZ123:CZ124)</f>
        <v>304.85000000000002</v>
      </c>
      <c r="DA122" s="12">
        <f t="shared" ref="DA122" si="2378">SUM(DA123:DA124)</f>
        <v>0</v>
      </c>
      <c r="DB122" s="12">
        <f t="shared" si="2377"/>
        <v>0</v>
      </c>
      <c r="DC122" s="12">
        <f t="shared" si="2377"/>
        <v>0</v>
      </c>
      <c r="DD122" s="12">
        <f t="shared" si="2377"/>
        <v>0</v>
      </c>
      <c r="DE122" s="12">
        <f t="shared" ref="DE122:DF122" si="2379">SUM(DE123:DE124)</f>
        <v>0</v>
      </c>
      <c r="DF122" s="12">
        <f t="shared" si="2379"/>
        <v>0</v>
      </c>
      <c r="DG122" s="12">
        <f t="shared" ref="DG122" si="2380">SUM(DG123:DG124)</f>
        <v>0</v>
      </c>
      <c r="DH122" s="12">
        <f t="shared" si="2377"/>
        <v>0</v>
      </c>
      <c r="DI122" s="12">
        <f t="shared" si="2377"/>
        <v>0</v>
      </c>
      <c r="DJ122" s="12">
        <f t="shared" ref="DJ122:DP122" si="2381">SUM(DJ123:DJ124)</f>
        <v>0</v>
      </c>
      <c r="DK122" s="12">
        <f t="shared" si="2381"/>
        <v>0</v>
      </c>
      <c r="DL122" s="12">
        <f t="shared" si="2381"/>
        <v>29.4</v>
      </c>
      <c r="DM122" s="12">
        <f t="shared" si="2381"/>
        <v>0</v>
      </c>
      <c r="DN122" s="12">
        <f t="shared" ref="DN122:DO122" si="2382">SUM(DN123:DN124)</f>
        <v>0</v>
      </c>
      <c r="DO122" s="12">
        <f t="shared" si="2382"/>
        <v>0</v>
      </c>
      <c r="DP122" s="12">
        <f t="shared" si="2381"/>
        <v>0</v>
      </c>
      <c r="DQ122" s="12">
        <f t="shared" si="2349"/>
        <v>84836.11</v>
      </c>
      <c r="DR122" s="12">
        <f t="shared" si="2349"/>
        <v>150226.75</v>
      </c>
      <c r="DS122" s="12">
        <f t="shared" ref="DS122" si="2383">SUM(DS123:DS124)</f>
        <v>0</v>
      </c>
      <c r="DT122" s="12">
        <f t="shared" si="2349"/>
        <v>0</v>
      </c>
      <c r="DU122" s="12">
        <f t="shared" si="2349"/>
        <v>0</v>
      </c>
      <c r="DV122" s="12">
        <f t="shared" ref="DV122" si="2384">SUM(DV123:DV124)</f>
        <v>0</v>
      </c>
      <c r="DW122" s="12">
        <f t="shared" si="2349"/>
        <v>0</v>
      </c>
      <c r="DX122" s="12">
        <f t="shared" si="2349"/>
        <v>0</v>
      </c>
      <c r="DY122" s="12">
        <f t="shared" ref="DY122" si="2385">SUM(DY123:DY124)</f>
        <v>0</v>
      </c>
      <c r="DZ122" s="12">
        <f t="shared" si="2349"/>
        <v>0</v>
      </c>
      <c r="EA122" s="12">
        <f t="shared" si="2349"/>
        <v>0</v>
      </c>
      <c r="EB122" s="12">
        <f t="shared" ref="EB122" si="2386">SUM(EB123:EB124)</f>
        <v>0</v>
      </c>
      <c r="EC122" s="12">
        <f t="shared" si="2349"/>
        <v>0</v>
      </c>
      <c r="ED122" s="12">
        <f t="shared" si="2349"/>
        <v>0</v>
      </c>
      <c r="EE122" s="12">
        <f t="shared" ref="EE122:EF122" si="2387">SUM(EE123:EE124)</f>
        <v>0</v>
      </c>
      <c r="EF122" s="12">
        <f t="shared" si="2387"/>
        <v>0</v>
      </c>
      <c r="EG122" s="12">
        <f t="shared" si="2349"/>
        <v>17740.53</v>
      </c>
      <c r="EH122" s="12">
        <f t="shared" si="2349"/>
        <v>0</v>
      </c>
      <c r="EI122" s="12">
        <f t="shared" ref="EI122:ER122" si="2388">SUM(EI123:EI124)</f>
        <v>0</v>
      </c>
      <c r="EJ122" s="12">
        <f t="shared" si="2388"/>
        <v>0</v>
      </c>
      <c r="EK122" s="12">
        <f t="shared" ref="EK122" si="2389">SUM(EK123:EK124)</f>
        <v>0</v>
      </c>
      <c r="EL122" s="12">
        <f t="shared" si="2388"/>
        <v>1800000</v>
      </c>
      <c r="EM122" s="12">
        <f t="shared" si="2388"/>
        <v>2234315.6800000002</v>
      </c>
      <c r="EN122" s="12">
        <f t="shared" ref="EN122" si="2390">SUM(EN123:EN124)</f>
        <v>200000</v>
      </c>
      <c r="EO122" s="12">
        <f t="shared" si="2388"/>
        <v>400000</v>
      </c>
      <c r="EP122" s="12">
        <f t="shared" si="2388"/>
        <v>385367.71</v>
      </c>
      <c r="EQ122" s="12">
        <f t="shared" si="2388"/>
        <v>0</v>
      </c>
      <c r="ER122" s="12">
        <f t="shared" si="2388"/>
        <v>345000</v>
      </c>
      <c r="ES122" s="12">
        <f t="shared" ref="ES122:FC122" si="2391">SUM(ES123:ES124)</f>
        <v>192974.72999999998</v>
      </c>
      <c r="ET122" s="12">
        <f t="shared" ref="ET122:EV122" si="2392">SUM(ET123:ET124)</f>
        <v>150000</v>
      </c>
      <c r="EU122" s="12">
        <f t="shared" si="2392"/>
        <v>240000</v>
      </c>
      <c r="EV122" s="12">
        <f t="shared" si="2392"/>
        <v>205844.8</v>
      </c>
      <c r="EW122" s="12">
        <f t="shared" si="2391"/>
        <v>100000</v>
      </c>
      <c r="EX122" s="12">
        <f t="shared" si="2391"/>
        <v>150000</v>
      </c>
      <c r="EY122" s="12">
        <f t="shared" si="2391"/>
        <v>213727.96</v>
      </c>
      <c r="EZ122" s="65">
        <f t="shared" si="2391"/>
        <v>0</v>
      </c>
      <c r="FA122" s="12">
        <f t="shared" ref="FA122:FB122" si="2393">SUM(FA123:FA124)</f>
        <v>0</v>
      </c>
      <c r="FB122" s="12">
        <f t="shared" si="2393"/>
        <v>0</v>
      </c>
      <c r="FC122" s="12">
        <f t="shared" si="2391"/>
        <v>0</v>
      </c>
      <c r="FD122" s="12">
        <f t="shared" si="2349"/>
        <v>0</v>
      </c>
      <c r="FE122" s="12">
        <f t="shared" si="2349"/>
        <v>0</v>
      </c>
      <c r="FF122" s="12">
        <f t="shared" ref="FF122" si="2394">SUM(FF123:FF124)</f>
        <v>0</v>
      </c>
      <c r="FG122" s="12">
        <f t="shared" si="2349"/>
        <v>0</v>
      </c>
      <c r="FH122" s="12">
        <f t="shared" si="2349"/>
        <v>0</v>
      </c>
      <c r="FI122" s="12">
        <f t="shared" ref="FI122" si="2395">SUM(FI123:FI124)</f>
        <v>0</v>
      </c>
      <c r="FJ122" s="12">
        <f t="shared" si="2349"/>
        <v>0</v>
      </c>
      <c r="FK122" s="12">
        <f t="shared" si="2349"/>
        <v>0</v>
      </c>
      <c r="FL122" s="12">
        <f t="shared" ref="FL122:FM122" si="2396">SUM(FL123:FL124)</f>
        <v>0</v>
      </c>
      <c r="FM122" s="12">
        <f t="shared" si="2396"/>
        <v>0</v>
      </c>
      <c r="FN122" s="12">
        <f>SUM(FN123:FN124)</f>
        <v>0</v>
      </c>
      <c r="FO122" s="12">
        <f>SUM(FO123:FO124)</f>
        <v>0</v>
      </c>
      <c r="FP122" s="12">
        <f>SUM(FP123:FP124)</f>
        <v>0</v>
      </c>
      <c r="FQ122" s="12">
        <f t="shared" si="2349"/>
        <v>0</v>
      </c>
      <c r="FR122" s="12">
        <f t="shared" ref="FR122:FS122" si="2397">SUM(FR123:FR124)</f>
        <v>0</v>
      </c>
      <c r="FS122" s="12">
        <f t="shared" si="2397"/>
        <v>0</v>
      </c>
      <c r="FT122" s="12">
        <f t="shared" si="2349"/>
        <v>0</v>
      </c>
      <c r="FU122" s="12">
        <f t="shared" si="2349"/>
        <v>0</v>
      </c>
      <c r="FV122" s="12">
        <f t="shared" ref="FV122:GE122" si="2398">SUM(FV123:FV124)</f>
        <v>0</v>
      </c>
      <c r="FW122" s="12">
        <f t="shared" si="2398"/>
        <v>0</v>
      </c>
      <c r="FX122" s="12">
        <f t="shared" ref="FX122" si="2399">SUM(FX123:FX124)</f>
        <v>0</v>
      </c>
      <c r="FY122" s="12">
        <f t="shared" si="2398"/>
        <v>0</v>
      </c>
      <c r="FZ122" s="12">
        <f t="shared" si="2398"/>
        <v>190.53</v>
      </c>
      <c r="GA122" s="12">
        <f t="shared" ref="GA122" si="2400">SUM(GA123:GA124)</f>
        <v>0</v>
      </c>
      <c r="GB122" s="12">
        <f t="shared" si="2398"/>
        <v>0</v>
      </c>
      <c r="GC122" s="12">
        <f t="shared" si="2398"/>
        <v>0</v>
      </c>
      <c r="GD122" s="12">
        <f t="shared" si="2398"/>
        <v>0</v>
      </c>
      <c r="GE122" s="12">
        <f t="shared" si="2398"/>
        <v>0</v>
      </c>
      <c r="GF122" s="12">
        <f t="shared" ref="GF122:GP122" si="2401">SUM(GF123:GF124)</f>
        <v>0</v>
      </c>
      <c r="GG122" s="12">
        <f t="shared" ref="GG122" si="2402">SUM(GG123:GG124)</f>
        <v>0</v>
      </c>
      <c r="GH122" s="12">
        <f t="shared" ref="GH122:GI122" si="2403">SUM(GH123:GH124)</f>
        <v>0</v>
      </c>
      <c r="GI122" s="12">
        <f t="shared" si="2403"/>
        <v>0</v>
      </c>
      <c r="GJ122" s="12">
        <f t="shared" si="2401"/>
        <v>0</v>
      </c>
      <c r="GK122" s="12">
        <f t="shared" si="2401"/>
        <v>0</v>
      </c>
      <c r="GL122" s="12">
        <f t="shared" si="2401"/>
        <v>0</v>
      </c>
      <c r="GM122" s="12">
        <f t="shared" si="2401"/>
        <v>0</v>
      </c>
      <c r="GN122" s="12">
        <f t="shared" ref="GN122:GO122" si="2404">SUM(GN123:GN124)</f>
        <v>0</v>
      </c>
      <c r="GO122" s="12">
        <f t="shared" si="2404"/>
        <v>0</v>
      </c>
      <c r="GP122" s="12">
        <f t="shared" si="2401"/>
        <v>0</v>
      </c>
      <c r="GQ122" s="12">
        <f t="shared" si="2349"/>
        <v>0</v>
      </c>
      <c r="GR122" s="12">
        <f t="shared" si="2349"/>
        <v>0</v>
      </c>
      <c r="GS122" s="12">
        <f t="shared" ref="GS122" si="2405">SUM(GS123:GS124)</f>
        <v>0</v>
      </c>
      <c r="GT122" s="12">
        <f t="shared" si="2349"/>
        <v>0</v>
      </c>
      <c r="GU122" s="12">
        <f t="shared" si="2349"/>
        <v>0</v>
      </c>
      <c r="GV122" s="12">
        <f t="shared" ref="GV122" si="2406">SUM(GV123:GV124)</f>
        <v>0</v>
      </c>
      <c r="GW122" s="12">
        <f t="shared" si="2349"/>
        <v>0</v>
      </c>
      <c r="GX122" s="12">
        <f t="shared" si="2349"/>
        <v>0</v>
      </c>
      <c r="GY122" s="12">
        <f t="shared" ref="GY122" si="2407">SUM(GY123:GY124)</f>
        <v>0</v>
      </c>
      <c r="GZ122" s="12">
        <f t="shared" si="2349"/>
        <v>0</v>
      </c>
      <c r="HA122" s="12">
        <f t="shared" si="2349"/>
        <v>0</v>
      </c>
      <c r="HB122" s="12">
        <f t="shared" ref="HB122" si="2408">SUM(HB123:HB124)</f>
        <v>0</v>
      </c>
      <c r="HC122" s="12">
        <f t="shared" si="2349"/>
        <v>0</v>
      </c>
      <c r="HD122" s="12">
        <f t="shared" si="2349"/>
        <v>0</v>
      </c>
      <c r="HE122" s="12">
        <f t="shared" ref="HE122:HF122" si="2409">SUM(HE123:HE124)</f>
        <v>0</v>
      </c>
      <c r="HF122" s="12">
        <f t="shared" si="2409"/>
        <v>0</v>
      </c>
      <c r="HG122" s="12">
        <f t="shared" si="2349"/>
        <v>0</v>
      </c>
      <c r="HH122" s="12">
        <f t="shared" si="2349"/>
        <v>0</v>
      </c>
      <c r="HI122" s="12">
        <f t="shared" ref="HI122:HR122" si="2410">SUM(HI123:HI124)</f>
        <v>0</v>
      </c>
      <c r="HJ122" s="12">
        <f t="shared" si="2410"/>
        <v>0</v>
      </c>
      <c r="HK122" s="12">
        <f t="shared" ref="HK122" si="2411">SUM(HK123:HK124)</f>
        <v>0</v>
      </c>
      <c r="HL122" s="12">
        <f t="shared" si="2410"/>
        <v>0</v>
      </c>
      <c r="HM122" s="12">
        <f t="shared" si="2410"/>
        <v>362.01</v>
      </c>
      <c r="HN122" s="12">
        <f t="shared" ref="HN122" si="2412">SUM(HN123:HN124)</f>
        <v>0</v>
      </c>
      <c r="HO122" s="12">
        <f t="shared" si="2410"/>
        <v>0</v>
      </c>
      <c r="HP122" s="12">
        <f t="shared" si="2410"/>
        <v>0</v>
      </c>
      <c r="HQ122" s="12">
        <f t="shared" si="2410"/>
        <v>0</v>
      </c>
      <c r="HR122" s="12">
        <f t="shared" si="2410"/>
        <v>0</v>
      </c>
      <c r="HS122" s="12">
        <f t="shared" ref="HS122:IC122" si="2413">SUM(HS123:HS124)</f>
        <v>0</v>
      </c>
      <c r="HT122" s="12">
        <f t="shared" ref="HT122" si="2414">SUM(HT123:HT124)</f>
        <v>0</v>
      </c>
      <c r="HU122" s="12">
        <f t="shared" ref="HU122:HV122" si="2415">SUM(HU123:HU124)</f>
        <v>0</v>
      </c>
      <c r="HV122" s="12">
        <f t="shared" si="2415"/>
        <v>0</v>
      </c>
      <c r="HW122" s="12">
        <f t="shared" si="2413"/>
        <v>0</v>
      </c>
      <c r="HX122" s="12">
        <f t="shared" si="2413"/>
        <v>0</v>
      </c>
      <c r="HY122" s="12">
        <f t="shared" si="2413"/>
        <v>0</v>
      </c>
      <c r="HZ122" s="12">
        <f t="shared" si="2413"/>
        <v>0</v>
      </c>
      <c r="IA122" s="12">
        <f t="shared" ref="IA122:IB122" si="2416">SUM(IA123:IA124)</f>
        <v>0</v>
      </c>
      <c r="IB122" s="12">
        <f t="shared" si="2416"/>
        <v>0</v>
      </c>
      <c r="IC122" s="12">
        <f t="shared" si="2413"/>
        <v>0</v>
      </c>
      <c r="ID122" s="12">
        <f t="shared" si="2349"/>
        <v>0</v>
      </c>
      <c r="IE122" s="12">
        <f t="shared" si="2349"/>
        <v>0</v>
      </c>
      <c r="IF122" s="12">
        <f t="shared" ref="IF122" si="2417">SUM(IF123:IF124)</f>
        <v>0</v>
      </c>
      <c r="IG122" s="12">
        <f t="shared" si="2349"/>
        <v>0</v>
      </c>
      <c r="IH122" s="12">
        <f t="shared" si="2349"/>
        <v>0</v>
      </c>
      <c r="II122" s="12">
        <f t="shared" ref="II122" si="2418">SUM(II123:II124)</f>
        <v>0</v>
      </c>
      <c r="IJ122" s="12">
        <f t="shared" si="2349"/>
        <v>0</v>
      </c>
      <c r="IK122" s="12">
        <f t="shared" si="2349"/>
        <v>0</v>
      </c>
      <c r="IL122" s="12">
        <f t="shared" ref="IL122" si="2419">SUM(IL123:IL124)</f>
        <v>0</v>
      </c>
      <c r="IM122" s="12">
        <f t="shared" ref="IM122:IS122" si="2420">SUM(IM123:IM124)</f>
        <v>0</v>
      </c>
      <c r="IN122" s="12">
        <f t="shared" si="2420"/>
        <v>0</v>
      </c>
      <c r="IO122" s="12">
        <f t="shared" ref="IO122" si="2421">SUM(IO123:IO124)</f>
        <v>0</v>
      </c>
      <c r="IP122" s="12">
        <f t="shared" si="2420"/>
        <v>0</v>
      </c>
      <c r="IQ122" s="12">
        <f t="shared" si="2420"/>
        <v>0</v>
      </c>
      <c r="IR122" s="12">
        <f t="shared" ref="IR122" si="2422">SUM(IR123:IR124)</f>
        <v>0</v>
      </c>
      <c r="IS122" s="12">
        <f t="shared" si="2420"/>
        <v>0</v>
      </c>
      <c r="IT122" s="12">
        <f t="shared" ref="IT122:IU122" si="2423">SUM(IT123:IT124)</f>
        <v>0</v>
      </c>
      <c r="IU122" s="12">
        <f t="shared" si="2423"/>
        <v>0</v>
      </c>
      <c r="IV122" s="12">
        <f t="shared" ref="IV122:JX122" si="2424">SUM(IV123:IV124)</f>
        <v>0</v>
      </c>
      <c r="IW122" s="12">
        <f t="shared" si="2424"/>
        <v>0</v>
      </c>
      <c r="IX122" s="12">
        <f t="shared" ref="IX122" si="2425">SUM(IX123:IX124)</f>
        <v>0</v>
      </c>
      <c r="IY122" s="12">
        <f t="shared" si="2424"/>
        <v>0</v>
      </c>
      <c r="IZ122" s="12">
        <f t="shared" si="2424"/>
        <v>49973.08</v>
      </c>
      <c r="JA122" s="12">
        <f t="shared" ref="JA122" si="2426">SUM(JA123:JA124)</f>
        <v>20000</v>
      </c>
      <c r="JB122" s="12">
        <f t="shared" si="2424"/>
        <v>40000</v>
      </c>
      <c r="JC122" s="12">
        <f t="shared" si="2424"/>
        <v>17229.79</v>
      </c>
      <c r="JD122" s="12">
        <f t="shared" ref="JD122:JK122" si="2427">SUM(JD123:JD124)</f>
        <v>10000</v>
      </c>
      <c r="JE122" s="12">
        <f t="shared" ref="JE122" si="2428">SUM(JE123:JE124)</f>
        <v>10000</v>
      </c>
      <c r="JF122" s="12">
        <f t="shared" si="2427"/>
        <v>0</v>
      </c>
      <c r="JG122" s="12">
        <f t="shared" ref="JG122:JI122" si="2429">SUM(JG123:JG124)</f>
        <v>0</v>
      </c>
      <c r="JH122" s="12">
        <f t="shared" si="2429"/>
        <v>0</v>
      </c>
      <c r="JI122" s="12">
        <f t="shared" si="2429"/>
        <v>0</v>
      </c>
      <c r="JJ122" s="12">
        <f t="shared" si="2427"/>
        <v>0</v>
      </c>
      <c r="JK122" s="12">
        <f t="shared" si="2427"/>
        <v>0</v>
      </c>
      <c r="JL122" s="12">
        <f t="shared" ref="JL122:JM122" si="2430">SUM(JL123:JL124)</f>
        <v>0</v>
      </c>
      <c r="JM122" s="12">
        <f t="shared" si="2430"/>
        <v>0</v>
      </c>
      <c r="JN122" s="12">
        <f t="shared" ref="JN122" si="2431">SUM(JN123:JN124)</f>
        <v>0</v>
      </c>
      <c r="JO122" s="12">
        <f t="shared" ref="JO122" si="2432">SUM(JO123:JO124)</f>
        <v>0</v>
      </c>
      <c r="JP122" s="12">
        <f t="shared" si="2424"/>
        <v>250000</v>
      </c>
      <c r="JQ122" s="12">
        <f t="shared" ref="JQ122" si="2433">SUM(JQ123:JQ124)</f>
        <v>1769836.11</v>
      </c>
      <c r="JR122" s="12">
        <f t="shared" si="2424"/>
        <v>1153393.26</v>
      </c>
      <c r="JS122" s="12">
        <f t="shared" si="2424"/>
        <v>80000</v>
      </c>
      <c r="JT122" s="12">
        <f t="shared" ref="JT122" si="2434">SUM(JT123:JT124)</f>
        <v>95000</v>
      </c>
      <c r="JU122" s="12">
        <f t="shared" si="2424"/>
        <v>99419.96</v>
      </c>
      <c r="JV122" s="12">
        <f t="shared" si="2424"/>
        <v>92944.35</v>
      </c>
      <c r="JW122" s="12">
        <f t="shared" ref="JW122" si="2435">SUM(JW123:JW124)</f>
        <v>92944.35</v>
      </c>
      <c r="JX122" s="12">
        <f t="shared" si="2424"/>
        <v>104973.45</v>
      </c>
      <c r="JY122" s="12">
        <f t="shared" ref="JY122:JZ122" si="2436">SUM(JY123:JY124)</f>
        <v>105000</v>
      </c>
      <c r="JZ122" s="12">
        <f t="shared" si="2436"/>
        <v>105000</v>
      </c>
      <c r="KA122" s="12">
        <f t="shared" ref="KA122:KI122" si="2437">SUM(KA123:KA124)</f>
        <v>98739.73</v>
      </c>
      <c r="KB122" s="12">
        <f t="shared" si="2437"/>
        <v>80000</v>
      </c>
      <c r="KC122" s="12">
        <f t="shared" ref="KC122" si="2438">SUM(KC123:KC124)</f>
        <v>80000</v>
      </c>
      <c r="KD122" s="12">
        <f t="shared" si="2437"/>
        <v>85204.91</v>
      </c>
      <c r="KE122" s="12">
        <f t="shared" ref="KE122:KH122" si="2439">SUM(KE123:KE124)</f>
        <v>130000</v>
      </c>
      <c r="KF122" s="12">
        <f t="shared" ref="KF122" si="2440">SUM(KF123:KF124)</f>
        <v>137962</v>
      </c>
      <c r="KG122" s="12">
        <f t="shared" si="2439"/>
        <v>208360.53</v>
      </c>
      <c r="KH122" s="12">
        <f t="shared" si="2439"/>
        <v>100000</v>
      </c>
      <c r="KI122" s="12">
        <f t="shared" si="2437"/>
        <v>100000</v>
      </c>
      <c r="KJ122" s="12">
        <f t="shared" ref="KJ122:KL122" si="2441">SUM(KJ123:KJ124)</f>
        <v>116300.5</v>
      </c>
      <c r="KK122" s="12">
        <f t="shared" ref="KK122" si="2442">SUM(KK123:KK124)</f>
        <v>45000</v>
      </c>
      <c r="KL122" s="12">
        <f t="shared" si="2441"/>
        <v>3250000</v>
      </c>
      <c r="KM122" s="12">
        <f t="shared" ref="KM122:KO122" si="2443">SUM(KM123:KM124)</f>
        <v>4069960.9</v>
      </c>
      <c r="KN122" s="12">
        <f t="shared" ref="KN122" si="2444">SUM(KN123:KN124)</f>
        <v>620000</v>
      </c>
      <c r="KO122" s="12">
        <f t="shared" si="2443"/>
        <v>790000</v>
      </c>
      <c r="KP122" s="12">
        <f t="shared" ref="KP122" si="2445">SUM(KP123:KP124)</f>
        <v>804677.97</v>
      </c>
      <c r="KQ122" s="12">
        <f t="shared" ref="KQ122" si="2446">SUM(KQ123:KQ124)</f>
        <v>10000</v>
      </c>
      <c r="KR122" s="12">
        <f t="shared" ref="KR122:KS122" si="2447">SUM(KR123:KR124)</f>
        <v>735000</v>
      </c>
      <c r="KS122" s="12">
        <f t="shared" si="2447"/>
        <v>472810.88</v>
      </c>
      <c r="KT122" s="12">
        <f t="shared" ref="KT122:KU122" si="2448">SUM(KT123:KT124)</f>
        <v>600000</v>
      </c>
      <c r="KU122" s="12">
        <f t="shared" si="2448"/>
        <v>690000</v>
      </c>
      <c r="KV122" s="12">
        <f t="shared" ref="KV122:KW122" si="2449">SUM(KV123:KV124)</f>
        <v>674834.59</v>
      </c>
      <c r="KW122" s="12">
        <f t="shared" si="2449"/>
        <v>528732</v>
      </c>
      <c r="KX122" s="12">
        <f t="shared" ref="KX122:LB122" si="2450">SUM(KX123:KX124)</f>
        <v>578732</v>
      </c>
      <c r="KY122" s="12">
        <f t="shared" si="2450"/>
        <v>636605.77</v>
      </c>
      <c r="KZ122" s="12">
        <f t="shared" si="2450"/>
        <v>100000</v>
      </c>
      <c r="LA122" s="12">
        <f t="shared" si="2450"/>
        <v>0</v>
      </c>
      <c r="LB122" s="12">
        <f t="shared" si="2450"/>
        <v>0</v>
      </c>
    </row>
    <row r="123" spans="1:314" x14ac:dyDescent="0.25">
      <c r="A123" s="5">
        <v>6204</v>
      </c>
      <c r="B123" s="9" t="s">
        <v>66</v>
      </c>
      <c r="C123" s="13">
        <v>120000</v>
      </c>
      <c r="D123" s="13">
        <v>1620000</v>
      </c>
      <c r="E123" s="13">
        <v>1003166.51</v>
      </c>
      <c r="F123" s="13">
        <v>80000</v>
      </c>
      <c r="G123" s="13">
        <v>95000</v>
      </c>
      <c r="H123" s="13">
        <v>99419.96</v>
      </c>
      <c r="I123" s="13">
        <v>92944.35</v>
      </c>
      <c r="J123" s="13">
        <v>92944.35</v>
      </c>
      <c r="K123" s="13">
        <v>104973.45</v>
      </c>
      <c r="L123" s="13">
        <v>105000</v>
      </c>
      <c r="M123" s="13">
        <v>105000</v>
      </c>
      <c r="N123" s="13">
        <v>98739.73</v>
      </c>
      <c r="O123" s="13">
        <v>80000</v>
      </c>
      <c r="P123" s="13">
        <v>80000</v>
      </c>
      <c r="Q123" s="13">
        <v>85204.91</v>
      </c>
      <c r="R123" s="13">
        <v>130000</v>
      </c>
      <c r="S123" s="13">
        <v>137962</v>
      </c>
      <c r="T123" s="13">
        <v>190620</v>
      </c>
      <c r="U123" s="13">
        <v>100000</v>
      </c>
      <c r="V123" s="13">
        <v>100000</v>
      </c>
      <c r="W123" s="13">
        <v>116300.5</v>
      </c>
      <c r="X123" s="13">
        <v>45000</v>
      </c>
      <c r="Y123" s="13">
        <v>1450000</v>
      </c>
      <c r="Z123" s="13">
        <v>1784014.52</v>
      </c>
      <c r="AA123" s="13">
        <v>400000</v>
      </c>
      <c r="AB123" s="13">
        <v>350000</v>
      </c>
      <c r="AC123" s="13">
        <v>402080.47</v>
      </c>
      <c r="AD123" s="13">
        <v>0</v>
      </c>
      <c r="AE123" s="13">
        <v>380000</v>
      </c>
      <c r="AF123" s="13">
        <v>279836.15000000002</v>
      </c>
      <c r="AG123" s="13">
        <v>450000</v>
      </c>
      <c r="AH123" s="13">
        <v>450000</v>
      </c>
      <c r="AI123" s="13">
        <v>468989.79</v>
      </c>
      <c r="AJ123" s="13">
        <v>428732</v>
      </c>
      <c r="AK123" s="64">
        <v>428732</v>
      </c>
      <c r="AL123" s="68">
        <v>422848.41</v>
      </c>
      <c r="AM123" s="13">
        <v>100000</v>
      </c>
      <c r="AN123" s="13"/>
      <c r="AO123" s="13"/>
      <c r="AP123" s="13">
        <v>0</v>
      </c>
      <c r="AQ123" s="13">
        <v>0</v>
      </c>
      <c r="AR123" s="13">
        <v>0</v>
      </c>
      <c r="AS123" s="13">
        <v>0</v>
      </c>
      <c r="AT123" s="13">
        <v>0</v>
      </c>
      <c r="AU123" s="13">
        <v>0</v>
      </c>
      <c r="AV123" s="13">
        <v>0</v>
      </c>
      <c r="AW123" s="13">
        <v>0</v>
      </c>
      <c r="AX123" s="13">
        <v>0</v>
      </c>
      <c r="AY123" s="13">
        <v>0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0</v>
      </c>
      <c r="BI123" s="13">
        <v>0</v>
      </c>
      <c r="BJ123" s="13">
        <v>0</v>
      </c>
      <c r="BK123" s="13">
        <v>0</v>
      </c>
      <c r="BL123" s="13">
        <v>0</v>
      </c>
      <c r="BM123" s="13">
        <v>800.23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0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/>
      <c r="CA123" s="13"/>
      <c r="CB123" s="13"/>
      <c r="CC123" s="13">
        <v>0</v>
      </c>
      <c r="CD123" s="13">
        <v>0</v>
      </c>
      <c r="CE123" s="13">
        <v>0</v>
      </c>
      <c r="CF123" s="13">
        <v>0</v>
      </c>
      <c r="CG123" s="13">
        <v>0</v>
      </c>
      <c r="CH123" s="13">
        <v>0</v>
      </c>
      <c r="CI123" s="13">
        <v>0</v>
      </c>
      <c r="CJ123" s="13">
        <v>0</v>
      </c>
      <c r="CK123" s="13">
        <v>0</v>
      </c>
      <c r="CL123" s="13">
        <v>0</v>
      </c>
      <c r="CM123" s="13">
        <v>0</v>
      </c>
      <c r="CN123" s="13">
        <v>0</v>
      </c>
      <c r="CO123" s="13">
        <v>0</v>
      </c>
      <c r="CP123" s="13">
        <v>0</v>
      </c>
      <c r="CQ123" s="13">
        <v>0</v>
      </c>
      <c r="CR123" s="13">
        <v>0</v>
      </c>
      <c r="CS123" s="13">
        <v>0</v>
      </c>
      <c r="CT123" s="13">
        <v>0</v>
      </c>
      <c r="CU123" s="13">
        <v>0</v>
      </c>
      <c r="CV123" s="13">
        <v>0</v>
      </c>
      <c r="CW123" s="13">
        <v>0</v>
      </c>
      <c r="CX123" s="13">
        <v>0</v>
      </c>
      <c r="CY123" s="13">
        <v>0</v>
      </c>
      <c r="CZ123" s="13">
        <v>304.85000000000002</v>
      </c>
      <c r="DA123" s="13">
        <v>0</v>
      </c>
      <c r="DB123" s="13">
        <v>0</v>
      </c>
      <c r="DC123" s="13">
        <v>0</v>
      </c>
      <c r="DD123" s="13">
        <v>0</v>
      </c>
      <c r="DE123" s="13">
        <v>0</v>
      </c>
      <c r="DF123" s="13">
        <v>0</v>
      </c>
      <c r="DG123" s="13">
        <v>0</v>
      </c>
      <c r="DH123" s="13">
        <v>0</v>
      </c>
      <c r="DI123" s="13">
        <v>0</v>
      </c>
      <c r="DJ123" s="13">
        <v>0</v>
      </c>
      <c r="DK123" s="13">
        <v>0</v>
      </c>
      <c r="DL123" s="68">
        <v>29.4</v>
      </c>
      <c r="DM123" s="13">
        <v>0</v>
      </c>
      <c r="DN123" s="13"/>
      <c r="DO123" s="13"/>
      <c r="DP123" s="13">
        <v>0</v>
      </c>
      <c r="DQ123" s="13">
        <v>84836.11</v>
      </c>
      <c r="DR123" s="13">
        <v>150226.75</v>
      </c>
      <c r="DS123" s="13">
        <v>0</v>
      </c>
      <c r="DT123" s="13">
        <v>0</v>
      </c>
      <c r="DU123" s="13">
        <v>0</v>
      </c>
      <c r="DV123" s="13">
        <v>0</v>
      </c>
      <c r="DW123" s="13">
        <v>0</v>
      </c>
      <c r="DX123" s="13">
        <v>0</v>
      </c>
      <c r="DY123" s="13">
        <v>0</v>
      </c>
      <c r="DZ123" s="13">
        <v>0</v>
      </c>
      <c r="EA123" s="13">
        <v>0</v>
      </c>
      <c r="EB123" s="13">
        <v>0</v>
      </c>
      <c r="EC123" s="13">
        <v>0</v>
      </c>
      <c r="ED123" s="13">
        <v>0</v>
      </c>
      <c r="EE123" s="13">
        <v>0</v>
      </c>
      <c r="EF123" s="13">
        <v>0</v>
      </c>
      <c r="EG123" s="13">
        <v>17740.53</v>
      </c>
      <c r="EH123" s="13">
        <v>0</v>
      </c>
      <c r="EI123" s="13">
        <v>0</v>
      </c>
      <c r="EJ123" s="13">
        <v>0</v>
      </c>
      <c r="EK123" s="13">
        <v>0</v>
      </c>
      <c r="EL123" s="13">
        <v>1800000</v>
      </c>
      <c r="EM123" s="13">
        <v>2234315.6800000002</v>
      </c>
      <c r="EN123" s="13">
        <v>200000</v>
      </c>
      <c r="EO123" s="13">
        <v>400000</v>
      </c>
      <c r="EP123" s="13">
        <v>385367.71</v>
      </c>
      <c r="EQ123" s="13">
        <v>0</v>
      </c>
      <c r="ER123" s="13">
        <v>250000</v>
      </c>
      <c r="ES123" s="13">
        <v>175447.37</v>
      </c>
      <c r="ET123" s="13">
        <v>130000</v>
      </c>
      <c r="EU123" s="13">
        <v>220000</v>
      </c>
      <c r="EV123" s="13">
        <v>205844.8</v>
      </c>
      <c r="EW123" s="13">
        <v>100000</v>
      </c>
      <c r="EX123" s="13">
        <v>150000</v>
      </c>
      <c r="EY123" s="68">
        <v>213727.96</v>
      </c>
      <c r="EZ123" s="66"/>
      <c r="FA123" s="13"/>
      <c r="FB123" s="13"/>
      <c r="FC123" s="13">
        <v>0</v>
      </c>
      <c r="FD123" s="13">
        <v>0</v>
      </c>
      <c r="FE123" s="13">
        <v>0</v>
      </c>
      <c r="FF123" s="13">
        <v>0</v>
      </c>
      <c r="FG123" s="13">
        <v>0</v>
      </c>
      <c r="FH123" s="13">
        <v>0</v>
      </c>
      <c r="FI123" s="13">
        <v>0</v>
      </c>
      <c r="FJ123" s="13">
        <v>0</v>
      </c>
      <c r="FK123" s="13">
        <v>0</v>
      </c>
      <c r="FL123" s="13">
        <v>0</v>
      </c>
      <c r="FM123" s="13">
        <v>0</v>
      </c>
      <c r="FN123" s="13">
        <v>0</v>
      </c>
      <c r="FO123" s="13">
        <v>0</v>
      </c>
      <c r="FP123" s="13">
        <v>0</v>
      </c>
      <c r="FQ123" s="13">
        <v>0</v>
      </c>
      <c r="FR123" s="13">
        <v>0</v>
      </c>
      <c r="FS123" s="13">
        <v>0</v>
      </c>
      <c r="FT123" s="13">
        <v>0</v>
      </c>
      <c r="FU123" s="13">
        <v>0</v>
      </c>
      <c r="FV123" s="13">
        <v>0</v>
      </c>
      <c r="FW123" s="13">
        <v>0</v>
      </c>
      <c r="FX123" s="13">
        <v>0</v>
      </c>
      <c r="FY123" s="13">
        <v>0</v>
      </c>
      <c r="FZ123" s="13">
        <v>190.53</v>
      </c>
      <c r="GA123" s="13">
        <v>0</v>
      </c>
      <c r="GB123" s="13">
        <v>0</v>
      </c>
      <c r="GC123" s="13">
        <v>0</v>
      </c>
      <c r="GD123" s="13">
        <v>0</v>
      </c>
      <c r="GE123" s="13">
        <v>0</v>
      </c>
      <c r="GF123" s="13">
        <v>0</v>
      </c>
      <c r="GG123" s="13">
        <v>0</v>
      </c>
      <c r="GH123" s="13">
        <v>0</v>
      </c>
      <c r="GI123" s="13">
        <v>0</v>
      </c>
      <c r="GJ123" s="13">
        <v>0</v>
      </c>
      <c r="GK123" s="13">
        <v>0</v>
      </c>
      <c r="GL123" s="13">
        <v>0</v>
      </c>
      <c r="GM123" s="13">
        <v>0</v>
      </c>
      <c r="GN123" s="13"/>
      <c r="GO123" s="13"/>
      <c r="GP123" s="13">
        <v>0</v>
      </c>
      <c r="GQ123" s="13">
        <v>0</v>
      </c>
      <c r="GR123" s="13">
        <v>0</v>
      </c>
      <c r="GS123" s="13">
        <v>0</v>
      </c>
      <c r="GT123" s="13">
        <v>0</v>
      </c>
      <c r="GU123" s="13">
        <v>0</v>
      </c>
      <c r="GV123" s="13">
        <v>0</v>
      </c>
      <c r="GW123" s="13">
        <v>0</v>
      </c>
      <c r="GX123" s="13">
        <v>0</v>
      </c>
      <c r="GY123" s="13">
        <v>0</v>
      </c>
      <c r="GZ123" s="13">
        <v>0</v>
      </c>
      <c r="HA123" s="13">
        <v>0</v>
      </c>
      <c r="HB123" s="13">
        <v>0</v>
      </c>
      <c r="HC123" s="13">
        <v>0</v>
      </c>
      <c r="HD123" s="13">
        <v>0</v>
      </c>
      <c r="HE123" s="13">
        <v>0</v>
      </c>
      <c r="HF123" s="13">
        <v>0</v>
      </c>
      <c r="HG123" s="13">
        <v>0</v>
      </c>
      <c r="HH123" s="13">
        <v>0</v>
      </c>
      <c r="HI123" s="13">
        <v>0</v>
      </c>
      <c r="HJ123" s="13">
        <v>0</v>
      </c>
      <c r="HK123" s="13">
        <v>0</v>
      </c>
      <c r="HL123" s="13">
        <v>0</v>
      </c>
      <c r="HM123" s="13">
        <v>362.01</v>
      </c>
      <c r="HN123" s="13">
        <v>0</v>
      </c>
      <c r="HO123" s="13">
        <v>0</v>
      </c>
      <c r="HP123" s="13">
        <v>0</v>
      </c>
      <c r="HQ123" s="13">
        <v>0</v>
      </c>
      <c r="HR123" s="13">
        <v>0</v>
      </c>
      <c r="HS123" s="13">
        <v>0</v>
      </c>
      <c r="HT123" s="13">
        <v>0</v>
      </c>
      <c r="HU123" s="13">
        <v>0</v>
      </c>
      <c r="HV123" s="13">
        <v>0</v>
      </c>
      <c r="HW123" s="13">
        <v>0</v>
      </c>
      <c r="HX123" s="13">
        <v>0</v>
      </c>
      <c r="HY123" s="13">
        <v>0</v>
      </c>
      <c r="HZ123" s="13">
        <v>0</v>
      </c>
      <c r="IA123" s="13">
        <v>0</v>
      </c>
      <c r="IB123" s="13">
        <v>0</v>
      </c>
      <c r="IC123" s="13">
        <v>0</v>
      </c>
      <c r="ID123" s="13">
        <v>0</v>
      </c>
      <c r="IE123" s="13">
        <v>0</v>
      </c>
      <c r="IF123" s="13">
        <v>0</v>
      </c>
      <c r="IG123" s="13">
        <v>0</v>
      </c>
      <c r="IH123" s="13">
        <v>0</v>
      </c>
      <c r="II123" s="13">
        <v>0</v>
      </c>
      <c r="IJ123" s="13">
        <v>0</v>
      </c>
      <c r="IK123" s="13">
        <v>0</v>
      </c>
      <c r="IL123" s="13">
        <v>0</v>
      </c>
      <c r="IM123" s="13">
        <v>0</v>
      </c>
      <c r="IN123" s="13">
        <v>0</v>
      </c>
      <c r="IO123" s="13">
        <v>0</v>
      </c>
      <c r="IP123" s="13">
        <v>0</v>
      </c>
      <c r="IQ123" s="13">
        <v>0</v>
      </c>
      <c r="IR123" s="13">
        <v>0</v>
      </c>
      <c r="IS123" s="13">
        <v>0</v>
      </c>
      <c r="IT123" s="13">
        <v>0</v>
      </c>
      <c r="IU123" s="13">
        <v>0</v>
      </c>
      <c r="IV123" s="13">
        <v>0</v>
      </c>
      <c r="IW123" s="13">
        <v>0</v>
      </c>
      <c r="IX123" s="13">
        <v>0</v>
      </c>
      <c r="IY123" s="13">
        <v>0</v>
      </c>
      <c r="IZ123" s="13">
        <v>49973.08</v>
      </c>
      <c r="JA123" s="13">
        <v>20000</v>
      </c>
      <c r="JB123" s="13">
        <v>40000</v>
      </c>
      <c r="JC123" s="13">
        <v>17229.79</v>
      </c>
      <c r="JD123" s="13">
        <v>10000</v>
      </c>
      <c r="JE123" s="13">
        <v>10000</v>
      </c>
      <c r="JF123" s="13"/>
      <c r="JG123" s="13">
        <v>0</v>
      </c>
      <c r="JH123" s="13">
        <v>0</v>
      </c>
      <c r="JI123" s="13"/>
      <c r="JJ123" s="13">
        <v>0</v>
      </c>
      <c r="JK123" s="13">
        <v>0</v>
      </c>
      <c r="JL123" s="13">
        <v>0</v>
      </c>
      <c r="JM123" s="13">
        <v>0</v>
      </c>
      <c r="JN123" s="13"/>
      <c r="JO123" s="13"/>
      <c r="JP123" s="13">
        <f t="shared" ref="JP123:JY124" si="2451">C123+CC123+AP123+DP123+FC123+GP123+IC123</f>
        <v>120000</v>
      </c>
      <c r="JQ123" s="13">
        <f t="shared" si="2451"/>
        <v>1704836.11</v>
      </c>
      <c r="JR123" s="13">
        <f t="shared" si="2451"/>
        <v>1153393.26</v>
      </c>
      <c r="JS123" s="13">
        <f t="shared" si="2451"/>
        <v>80000</v>
      </c>
      <c r="JT123" s="13">
        <f t="shared" si="2451"/>
        <v>95000</v>
      </c>
      <c r="JU123" s="13">
        <f t="shared" si="2451"/>
        <v>99419.96</v>
      </c>
      <c r="JV123" s="13">
        <f t="shared" si="2451"/>
        <v>92944.35</v>
      </c>
      <c r="JW123" s="13">
        <f t="shared" si="2451"/>
        <v>92944.35</v>
      </c>
      <c r="JX123" s="13">
        <f t="shared" si="2451"/>
        <v>104973.45</v>
      </c>
      <c r="JY123" s="13">
        <f t="shared" si="2451"/>
        <v>105000</v>
      </c>
      <c r="JZ123" s="13">
        <f t="shared" ref="JZ123:KI124" si="2452">M123+CM123+AZ123+DZ123+FM123+GZ123+IM123</f>
        <v>105000</v>
      </c>
      <c r="KA123" s="13">
        <f t="shared" si="2452"/>
        <v>98739.73</v>
      </c>
      <c r="KB123" s="13">
        <f t="shared" si="2452"/>
        <v>80000</v>
      </c>
      <c r="KC123" s="13">
        <f t="shared" si="2452"/>
        <v>80000</v>
      </c>
      <c r="KD123" s="13">
        <f t="shared" si="2452"/>
        <v>85204.91</v>
      </c>
      <c r="KE123" s="13">
        <f t="shared" si="2452"/>
        <v>130000</v>
      </c>
      <c r="KF123" s="13">
        <f t="shared" si="2452"/>
        <v>137962</v>
      </c>
      <c r="KG123" s="13">
        <f t="shared" si="2452"/>
        <v>208360.53</v>
      </c>
      <c r="KH123" s="13">
        <f t="shared" si="2452"/>
        <v>100000</v>
      </c>
      <c r="KI123" s="13">
        <f t="shared" si="2452"/>
        <v>100000</v>
      </c>
      <c r="KJ123" s="13">
        <f t="shared" ref="KJ123:KL124" si="2453">W123+CW123+BJ123+EJ123+FW123+HJ123+IW123</f>
        <v>116300.5</v>
      </c>
      <c r="KK123" s="13">
        <f t="shared" si="2453"/>
        <v>45000</v>
      </c>
      <c r="KL123" s="13">
        <f t="shared" si="2453"/>
        <v>3250000</v>
      </c>
      <c r="KM123" s="13">
        <f t="shared" ref="KM123:KX124" si="2454">Z123+BM123+CZ123+EM123+FZ123+HM123+IZ123</f>
        <v>4069960.9</v>
      </c>
      <c r="KN123" s="13">
        <f t="shared" si="2454"/>
        <v>620000</v>
      </c>
      <c r="KO123" s="13">
        <f t="shared" si="2454"/>
        <v>790000</v>
      </c>
      <c r="KP123" s="13">
        <f t="shared" si="2454"/>
        <v>804677.97</v>
      </c>
      <c r="KQ123" s="13">
        <f t="shared" si="2454"/>
        <v>10000</v>
      </c>
      <c r="KR123" s="13">
        <f t="shared" si="2454"/>
        <v>640000</v>
      </c>
      <c r="KS123" s="13">
        <f t="shared" si="2454"/>
        <v>455283.52</v>
      </c>
      <c r="KT123" s="13">
        <f t="shared" si="2454"/>
        <v>580000</v>
      </c>
      <c r="KU123" s="13">
        <f t="shared" si="2454"/>
        <v>670000</v>
      </c>
      <c r="KV123" s="13">
        <f t="shared" si="2454"/>
        <v>674834.59</v>
      </c>
      <c r="KW123" s="13">
        <f t="shared" si="2454"/>
        <v>528732</v>
      </c>
      <c r="KX123" s="13">
        <f t="shared" si="2454"/>
        <v>578732</v>
      </c>
      <c r="KY123" s="13">
        <f t="shared" ref="KY123:LB124" si="2455">AL123+BY123+DL123+EY123+GL123+HY123+JL123</f>
        <v>636605.77</v>
      </c>
      <c r="KZ123" s="13">
        <f t="shared" si="2455"/>
        <v>100000</v>
      </c>
      <c r="LA123" s="13">
        <f t="shared" si="2455"/>
        <v>0</v>
      </c>
      <c r="LB123" s="13">
        <f t="shared" si="2455"/>
        <v>0</v>
      </c>
    </row>
    <row r="124" spans="1:314" ht="30" x14ac:dyDescent="0.25">
      <c r="A124" s="5">
        <v>6207</v>
      </c>
      <c r="B124" s="9" t="s">
        <v>344</v>
      </c>
      <c r="C124" s="13">
        <v>130000</v>
      </c>
      <c r="D124" s="13">
        <v>65000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64">
        <v>0</v>
      </c>
      <c r="AL124" s="62">
        <v>0</v>
      </c>
      <c r="AM124" s="13">
        <v>0</v>
      </c>
      <c r="AN124" s="13"/>
      <c r="AO124" s="13"/>
      <c r="AP124" s="13">
        <v>0</v>
      </c>
      <c r="AQ124" s="13">
        <v>0</v>
      </c>
      <c r="AR124" s="13">
        <v>0</v>
      </c>
      <c r="AS124" s="13">
        <v>0</v>
      </c>
      <c r="AT124" s="13">
        <v>0</v>
      </c>
      <c r="AU124" s="13">
        <v>0</v>
      </c>
      <c r="AV124" s="13">
        <v>0</v>
      </c>
      <c r="AW124" s="13">
        <v>0</v>
      </c>
      <c r="AX124" s="13">
        <v>0</v>
      </c>
      <c r="AY124" s="13">
        <v>0</v>
      </c>
      <c r="AZ124" s="13">
        <v>0</v>
      </c>
      <c r="BA124" s="13">
        <v>0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0</v>
      </c>
      <c r="BI124" s="13">
        <v>0</v>
      </c>
      <c r="BJ124" s="13">
        <v>0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0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/>
      <c r="CA124" s="13"/>
      <c r="CB124" s="13"/>
      <c r="CC124" s="13">
        <v>0</v>
      </c>
      <c r="CD124" s="13">
        <v>0</v>
      </c>
      <c r="CE124" s="13">
        <v>0</v>
      </c>
      <c r="CF124" s="13">
        <v>0</v>
      </c>
      <c r="CG124" s="13">
        <v>0</v>
      </c>
      <c r="CH124" s="13">
        <v>0</v>
      </c>
      <c r="CI124" s="13">
        <v>0</v>
      </c>
      <c r="CJ124" s="13">
        <v>0</v>
      </c>
      <c r="CK124" s="13">
        <v>0</v>
      </c>
      <c r="CL124" s="13">
        <v>0</v>
      </c>
      <c r="CM124" s="13">
        <v>0</v>
      </c>
      <c r="CN124" s="13">
        <v>0</v>
      </c>
      <c r="CO124" s="13">
        <v>0</v>
      </c>
      <c r="CP124" s="13">
        <v>0</v>
      </c>
      <c r="CQ124" s="13">
        <v>0</v>
      </c>
      <c r="CR124" s="13">
        <v>0</v>
      </c>
      <c r="CS124" s="13">
        <v>0</v>
      </c>
      <c r="CT124" s="13">
        <v>0</v>
      </c>
      <c r="CU124" s="13">
        <v>0</v>
      </c>
      <c r="CV124" s="13">
        <v>0</v>
      </c>
      <c r="CW124" s="13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3">
        <v>0</v>
      </c>
      <c r="DD124" s="13">
        <v>0</v>
      </c>
      <c r="DE124" s="13">
        <v>0</v>
      </c>
      <c r="DF124" s="13">
        <v>0</v>
      </c>
      <c r="DG124" s="13">
        <v>0</v>
      </c>
      <c r="DH124" s="13">
        <v>0</v>
      </c>
      <c r="DI124" s="13">
        <v>0</v>
      </c>
      <c r="DJ124" s="13">
        <v>0</v>
      </c>
      <c r="DK124" s="13">
        <v>0</v>
      </c>
      <c r="DL124" s="13">
        <v>0</v>
      </c>
      <c r="DM124" s="13">
        <v>0</v>
      </c>
      <c r="DN124" s="13"/>
      <c r="DO124" s="13"/>
      <c r="DP124" s="13">
        <v>0</v>
      </c>
      <c r="DQ124" s="13">
        <v>0</v>
      </c>
      <c r="DR124" s="13">
        <v>0</v>
      </c>
      <c r="DS124" s="13">
        <v>0</v>
      </c>
      <c r="DT124" s="13">
        <v>0</v>
      </c>
      <c r="DU124" s="13">
        <v>0</v>
      </c>
      <c r="DV124" s="13">
        <v>0</v>
      </c>
      <c r="DW124" s="13">
        <v>0</v>
      </c>
      <c r="DX124" s="13">
        <v>0</v>
      </c>
      <c r="DY124" s="13">
        <v>0</v>
      </c>
      <c r="DZ124" s="13">
        <v>0</v>
      </c>
      <c r="EA124" s="13">
        <v>0</v>
      </c>
      <c r="EB124" s="13">
        <v>0</v>
      </c>
      <c r="EC124" s="13">
        <v>0</v>
      </c>
      <c r="ED124" s="13">
        <v>0</v>
      </c>
      <c r="EE124" s="13">
        <v>0</v>
      </c>
      <c r="EF124" s="13">
        <v>0</v>
      </c>
      <c r="EG124" s="13">
        <v>0</v>
      </c>
      <c r="EH124" s="13">
        <v>0</v>
      </c>
      <c r="EI124" s="13">
        <v>0</v>
      </c>
      <c r="EJ124" s="13">
        <v>0</v>
      </c>
      <c r="EK124" s="13">
        <v>0</v>
      </c>
      <c r="EL124" s="13">
        <v>0</v>
      </c>
      <c r="EM124" s="13">
        <v>0</v>
      </c>
      <c r="EN124" s="13">
        <v>0</v>
      </c>
      <c r="EO124" s="13">
        <v>0</v>
      </c>
      <c r="EP124" s="13">
        <v>0</v>
      </c>
      <c r="EQ124" s="13">
        <v>0</v>
      </c>
      <c r="ER124" s="13">
        <v>95000</v>
      </c>
      <c r="ES124" s="13">
        <v>17527.36</v>
      </c>
      <c r="ET124" s="13">
        <v>20000</v>
      </c>
      <c r="EU124" s="13">
        <v>20000</v>
      </c>
      <c r="EV124" s="13"/>
      <c r="EW124" s="13">
        <v>0</v>
      </c>
      <c r="EX124" s="13">
        <v>0</v>
      </c>
      <c r="EY124" s="13">
        <v>0</v>
      </c>
      <c r="EZ124" s="66">
        <v>0</v>
      </c>
      <c r="FA124" s="13"/>
      <c r="FB124" s="13"/>
      <c r="FC124" s="13">
        <v>0</v>
      </c>
      <c r="FD124" s="13">
        <v>0</v>
      </c>
      <c r="FE124" s="13">
        <v>0</v>
      </c>
      <c r="FF124" s="13">
        <v>0</v>
      </c>
      <c r="FG124" s="13">
        <v>0</v>
      </c>
      <c r="FH124" s="13">
        <v>0</v>
      </c>
      <c r="FI124" s="13">
        <v>0</v>
      </c>
      <c r="FJ124" s="13">
        <v>0</v>
      </c>
      <c r="FK124" s="13">
        <v>0</v>
      </c>
      <c r="FL124" s="13">
        <v>0</v>
      </c>
      <c r="FM124" s="13">
        <v>0</v>
      </c>
      <c r="FN124" s="13">
        <v>0</v>
      </c>
      <c r="FO124" s="13">
        <v>0</v>
      </c>
      <c r="FP124" s="13">
        <v>0</v>
      </c>
      <c r="FQ124" s="13">
        <v>0</v>
      </c>
      <c r="FR124" s="13">
        <v>0</v>
      </c>
      <c r="FS124" s="13">
        <v>0</v>
      </c>
      <c r="FT124" s="13">
        <v>0</v>
      </c>
      <c r="FU124" s="13">
        <v>0</v>
      </c>
      <c r="FV124" s="13">
        <v>0</v>
      </c>
      <c r="FW124" s="13">
        <v>0</v>
      </c>
      <c r="FX124" s="13">
        <v>0</v>
      </c>
      <c r="FY124" s="13">
        <v>0</v>
      </c>
      <c r="FZ124" s="13">
        <v>0</v>
      </c>
      <c r="GA124" s="13">
        <v>0</v>
      </c>
      <c r="GB124" s="13">
        <v>0</v>
      </c>
      <c r="GC124" s="13">
        <v>0</v>
      </c>
      <c r="GD124" s="13">
        <v>0</v>
      </c>
      <c r="GE124" s="13">
        <v>0</v>
      </c>
      <c r="GF124" s="13">
        <v>0</v>
      </c>
      <c r="GG124" s="13">
        <v>0</v>
      </c>
      <c r="GH124" s="13">
        <v>0</v>
      </c>
      <c r="GI124" s="13">
        <v>0</v>
      </c>
      <c r="GJ124" s="13">
        <v>0</v>
      </c>
      <c r="GK124" s="13">
        <v>0</v>
      </c>
      <c r="GL124" s="13"/>
      <c r="GM124" s="13">
        <v>0</v>
      </c>
      <c r="GN124" s="13"/>
      <c r="GO124" s="13"/>
      <c r="GP124" s="13">
        <v>0</v>
      </c>
      <c r="GQ124" s="13">
        <v>0</v>
      </c>
      <c r="GR124" s="13">
        <v>0</v>
      </c>
      <c r="GS124" s="13">
        <v>0</v>
      </c>
      <c r="GT124" s="13">
        <v>0</v>
      </c>
      <c r="GU124" s="13">
        <v>0</v>
      </c>
      <c r="GV124" s="13">
        <v>0</v>
      </c>
      <c r="GW124" s="13">
        <v>0</v>
      </c>
      <c r="GX124" s="13">
        <v>0</v>
      </c>
      <c r="GY124" s="13">
        <v>0</v>
      </c>
      <c r="GZ124" s="13">
        <v>0</v>
      </c>
      <c r="HA124" s="13">
        <v>0</v>
      </c>
      <c r="HB124" s="13">
        <v>0</v>
      </c>
      <c r="HC124" s="13">
        <v>0</v>
      </c>
      <c r="HD124" s="13">
        <v>0</v>
      </c>
      <c r="HE124" s="13">
        <v>0</v>
      </c>
      <c r="HF124" s="13">
        <v>0</v>
      </c>
      <c r="HG124" s="13">
        <v>0</v>
      </c>
      <c r="HH124" s="13">
        <v>0</v>
      </c>
      <c r="HI124" s="13">
        <v>0</v>
      </c>
      <c r="HJ124" s="13">
        <v>0</v>
      </c>
      <c r="HK124" s="13">
        <v>0</v>
      </c>
      <c r="HL124" s="13">
        <v>0</v>
      </c>
      <c r="HM124" s="13">
        <v>0</v>
      </c>
      <c r="HN124" s="13">
        <v>0</v>
      </c>
      <c r="HO124" s="13">
        <v>0</v>
      </c>
      <c r="HP124" s="13">
        <v>0</v>
      </c>
      <c r="HQ124" s="13">
        <v>0</v>
      </c>
      <c r="HR124" s="13">
        <v>0</v>
      </c>
      <c r="HS124" s="13">
        <v>0</v>
      </c>
      <c r="HT124" s="13">
        <v>0</v>
      </c>
      <c r="HU124" s="13">
        <v>0</v>
      </c>
      <c r="HV124" s="13">
        <v>0</v>
      </c>
      <c r="HW124" s="13">
        <v>0</v>
      </c>
      <c r="HX124" s="13">
        <v>0</v>
      </c>
      <c r="HY124" s="13">
        <v>0</v>
      </c>
      <c r="HZ124" s="13">
        <v>0</v>
      </c>
      <c r="IA124" s="13">
        <v>0</v>
      </c>
      <c r="IB124" s="13">
        <v>0</v>
      </c>
      <c r="IC124" s="13">
        <v>0</v>
      </c>
      <c r="ID124" s="13">
        <v>0</v>
      </c>
      <c r="IE124" s="13">
        <v>0</v>
      </c>
      <c r="IF124" s="13">
        <v>0</v>
      </c>
      <c r="IG124" s="13">
        <v>0</v>
      </c>
      <c r="IH124" s="13">
        <v>0</v>
      </c>
      <c r="II124" s="13">
        <v>0</v>
      </c>
      <c r="IJ124" s="13">
        <v>0</v>
      </c>
      <c r="IK124" s="13">
        <v>0</v>
      </c>
      <c r="IL124" s="13">
        <v>0</v>
      </c>
      <c r="IM124" s="13">
        <v>0</v>
      </c>
      <c r="IN124" s="13">
        <v>0</v>
      </c>
      <c r="IO124" s="13">
        <v>0</v>
      </c>
      <c r="IP124" s="13">
        <v>0</v>
      </c>
      <c r="IQ124" s="13">
        <v>0</v>
      </c>
      <c r="IR124" s="13">
        <v>0</v>
      </c>
      <c r="IS124" s="13">
        <v>0</v>
      </c>
      <c r="IT124" s="13">
        <v>0</v>
      </c>
      <c r="IU124" s="13">
        <v>0</v>
      </c>
      <c r="IV124" s="13">
        <v>0</v>
      </c>
      <c r="IW124" s="13">
        <v>0</v>
      </c>
      <c r="IX124" s="13">
        <v>0</v>
      </c>
      <c r="IY124" s="13">
        <v>0</v>
      </c>
      <c r="IZ124" s="13">
        <v>0</v>
      </c>
      <c r="JA124" s="13">
        <v>0</v>
      </c>
      <c r="JB124" s="13">
        <v>0</v>
      </c>
      <c r="JC124" s="13">
        <v>0</v>
      </c>
      <c r="JD124" s="13">
        <v>0</v>
      </c>
      <c r="JE124" s="13">
        <v>0</v>
      </c>
      <c r="JF124" s="13">
        <v>0</v>
      </c>
      <c r="JG124" s="13">
        <v>0</v>
      </c>
      <c r="JH124" s="13">
        <v>0</v>
      </c>
      <c r="JI124" s="13">
        <v>0</v>
      </c>
      <c r="JJ124" s="13">
        <v>0</v>
      </c>
      <c r="JK124" s="13">
        <v>0</v>
      </c>
      <c r="JL124" s="13">
        <v>0</v>
      </c>
      <c r="JM124" s="13">
        <v>0</v>
      </c>
      <c r="JN124" s="13"/>
      <c r="JO124" s="13"/>
      <c r="JP124" s="13">
        <f t="shared" si="2451"/>
        <v>130000</v>
      </c>
      <c r="JQ124" s="13">
        <f t="shared" si="2451"/>
        <v>65000</v>
      </c>
      <c r="JR124" s="13">
        <f t="shared" si="2451"/>
        <v>0</v>
      </c>
      <c r="JS124" s="13">
        <f t="shared" si="2451"/>
        <v>0</v>
      </c>
      <c r="JT124" s="13">
        <f t="shared" si="2451"/>
        <v>0</v>
      </c>
      <c r="JU124" s="13">
        <f t="shared" si="2451"/>
        <v>0</v>
      </c>
      <c r="JV124" s="13">
        <f t="shared" si="2451"/>
        <v>0</v>
      </c>
      <c r="JW124" s="13">
        <f t="shared" si="2451"/>
        <v>0</v>
      </c>
      <c r="JX124" s="13">
        <f t="shared" si="2451"/>
        <v>0</v>
      </c>
      <c r="JY124" s="13">
        <f t="shared" si="2451"/>
        <v>0</v>
      </c>
      <c r="JZ124" s="13">
        <f t="shared" si="2452"/>
        <v>0</v>
      </c>
      <c r="KA124" s="13">
        <f t="shared" si="2452"/>
        <v>0</v>
      </c>
      <c r="KB124" s="13">
        <f t="shared" si="2452"/>
        <v>0</v>
      </c>
      <c r="KC124" s="13">
        <f t="shared" si="2452"/>
        <v>0</v>
      </c>
      <c r="KD124" s="13">
        <f t="shared" si="2452"/>
        <v>0</v>
      </c>
      <c r="KE124" s="13">
        <f t="shared" si="2452"/>
        <v>0</v>
      </c>
      <c r="KF124" s="13">
        <f t="shared" si="2452"/>
        <v>0</v>
      </c>
      <c r="KG124" s="13">
        <f t="shared" si="2452"/>
        <v>0</v>
      </c>
      <c r="KH124" s="13">
        <f t="shared" si="2452"/>
        <v>0</v>
      </c>
      <c r="KI124" s="13">
        <f t="shared" si="2452"/>
        <v>0</v>
      </c>
      <c r="KJ124" s="13">
        <f t="shared" si="2453"/>
        <v>0</v>
      </c>
      <c r="KK124" s="13">
        <f t="shared" si="2453"/>
        <v>0</v>
      </c>
      <c r="KL124" s="13">
        <f t="shared" si="2453"/>
        <v>0</v>
      </c>
      <c r="KM124" s="13">
        <f t="shared" si="2454"/>
        <v>0</v>
      </c>
      <c r="KN124" s="13">
        <f t="shared" si="2454"/>
        <v>0</v>
      </c>
      <c r="KO124" s="13">
        <f t="shared" si="2454"/>
        <v>0</v>
      </c>
      <c r="KP124" s="13">
        <f t="shared" si="2454"/>
        <v>0</v>
      </c>
      <c r="KQ124" s="13">
        <f t="shared" si="2454"/>
        <v>0</v>
      </c>
      <c r="KR124" s="13">
        <f t="shared" si="2454"/>
        <v>95000</v>
      </c>
      <c r="KS124" s="13">
        <f t="shared" si="2454"/>
        <v>17527.36</v>
      </c>
      <c r="KT124" s="13">
        <f t="shared" si="2454"/>
        <v>20000</v>
      </c>
      <c r="KU124" s="13">
        <f t="shared" si="2454"/>
        <v>20000</v>
      </c>
      <c r="KV124" s="13">
        <f t="shared" si="2454"/>
        <v>0</v>
      </c>
      <c r="KW124" s="13">
        <f t="shared" si="2454"/>
        <v>0</v>
      </c>
      <c r="KX124" s="13">
        <f t="shared" si="2454"/>
        <v>0</v>
      </c>
      <c r="KY124" s="13">
        <f t="shared" si="2455"/>
        <v>0</v>
      </c>
      <c r="KZ124" s="13">
        <f t="shared" si="2455"/>
        <v>0</v>
      </c>
      <c r="LA124" s="13">
        <f t="shared" si="2455"/>
        <v>0</v>
      </c>
      <c r="LB124" s="13">
        <f t="shared" si="2455"/>
        <v>0</v>
      </c>
    </row>
    <row r="125" spans="1:314" ht="20.100000000000001" customHeight="1" x14ac:dyDescent="0.25">
      <c r="A125" s="5">
        <v>7</v>
      </c>
      <c r="B125" s="54" t="s">
        <v>100</v>
      </c>
      <c r="C125" s="11">
        <f t="shared" ref="C125:K125" si="2456">C126+C130+C133</f>
        <v>4000000</v>
      </c>
      <c r="D125" s="11">
        <f t="shared" ref="D125" si="2457">D126+D130+D133</f>
        <v>45.37</v>
      </c>
      <c r="E125" s="11">
        <f t="shared" si="2456"/>
        <v>46.91</v>
      </c>
      <c r="F125" s="11">
        <f t="shared" si="2456"/>
        <v>0</v>
      </c>
      <c r="G125" s="11">
        <f t="shared" ref="G125" si="2458">G126+G130+G133</f>
        <v>0</v>
      </c>
      <c r="H125" s="11">
        <f t="shared" si="2456"/>
        <v>0</v>
      </c>
      <c r="I125" s="11">
        <f t="shared" si="2456"/>
        <v>0</v>
      </c>
      <c r="J125" s="11">
        <f t="shared" ref="J125" si="2459">J126+J130+J133</f>
        <v>0</v>
      </c>
      <c r="K125" s="11">
        <f t="shared" si="2456"/>
        <v>0</v>
      </c>
      <c r="L125" s="11">
        <f>L126+L130+L133</f>
        <v>0</v>
      </c>
      <c r="M125" s="11">
        <f>M126+M130+M133</f>
        <v>0</v>
      </c>
      <c r="N125" s="11">
        <f>N126+N130+N133</f>
        <v>0</v>
      </c>
      <c r="O125" s="11">
        <f t="shared" ref="O125:P125" si="2460">O126+O130+O133</f>
        <v>0</v>
      </c>
      <c r="P125" s="11">
        <f t="shared" si="2460"/>
        <v>0</v>
      </c>
      <c r="Q125" s="11">
        <f t="shared" ref="Q125:IM125" si="2461">Q126+Q128+Q130+Q133</f>
        <v>0</v>
      </c>
      <c r="R125" s="11">
        <f t="shared" ref="R125" si="2462">R126+R128+R130+R133</f>
        <v>0</v>
      </c>
      <c r="S125" s="11">
        <f t="shared" si="2461"/>
        <v>0</v>
      </c>
      <c r="T125" s="11">
        <f t="shared" ref="T125:U125" si="2463">T126+T128+T130+T133</f>
        <v>0</v>
      </c>
      <c r="U125" s="11">
        <f t="shared" si="2463"/>
        <v>0</v>
      </c>
      <c r="V125" s="11">
        <f t="shared" ref="V125:Y125" si="2464">V126+V128+V130+V133</f>
        <v>0</v>
      </c>
      <c r="W125" s="11">
        <f t="shared" si="2464"/>
        <v>0</v>
      </c>
      <c r="X125" s="11">
        <f t="shared" ref="X125" si="2465">X126+X128+X130+X133</f>
        <v>0</v>
      </c>
      <c r="Y125" s="11">
        <f t="shared" si="2464"/>
        <v>0</v>
      </c>
      <c r="Z125" s="11">
        <f t="shared" ref="Z125:AD125" si="2466">Z126+Z128+Z130+Z133</f>
        <v>0</v>
      </c>
      <c r="AA125" s="11">
        <f t="shared" si="2466"/>
        <v>0</v>
      </c>
      <c r="AB125" s="11">
        <f t="shared" ref="AB125:AM125" si="2467">AB126+AB128+AB130+AB133</f>
        <v>0</v>
      </c>
      <c r="AC125" s="11">
        <f t="shared" si="2466"/>
        <v>0</v>
      </c>
      <c r="AD125" s="11">
        <f t="shared" si="2466"/>
        <v>0</v>
      </c>
      <c r="AE125" s="11">
        <f t="shared" si="2467"/>
        <v>0</v>
      </c>
      <c r="AF125" s="11">
        <f t="shared" ref="AF125" si="2468">AF126+AF128+AF130+AF133</f>
        <v>239.4</v>
      </c>
      <c r="AG125" s="11">
        <f t="shared" ref="AG125:AI125" si="2469">AG126+AG128+AG130+AG133</f>
        <v>0</v>
      </c>
      <c r="AH125" s="11">
        <f t="shared" si="2469"/>
        <v>0</v>
      </c>
      <c r="AI125" s="11">
        <f t="shared" si="2469"/>
        <v>0</v>
      </c>
      <c r="AJ125" s="11">
        <f t="shared" si="2467"/>
        <v>0</v>
      </c>
      <c r="AK125" s="11">
        <f t="shared" si="2467"/>
        <v>0</v>
      </c>
      <c r="AL125" s="67">
        <f t="shared" si="2467"/>
        <v>0</v>
      </c>
      <c r="AM125" s="67">
        <f t="shared" si="2467"/>
        <v>0</v>
      </c>
      <c r="AN125" s="67">
        <f t="shared" ref="AN125:AO125" si="2470">AN126+AN128+AN130+AN133</f>
        <v>0</v>
      </c>
      <c r="AO125" s="67">
        <f t="shared" si="2470"/>
        <v>0</v>
      </c>
      <c r="AP125" s="67">
        <f>AP126+AP128+AP130+AP133</f>
        <v>0</v>
      </c>
      <c r="AQ125" s="67">
        <f>AQ126+AQ128+AQ130+AQ133</f>
        <v>344.74</v>
      </c>
      <c r="AR125" s="67">
        <f>AR126+AR128+AR130+AR133</f>
        <v>356.45</v>
      </c>
      <c r="AS125" s="67">
        <f t="shared" ref="AS125" si="2471">AS126+AS128+AS130+AS133</f>
        <v>0</v>
      </c>
      <c r="AT125" s="67">
        <f>AT126+AT128+AT130+AT133</f>
        <v>0</v>
      </c>
      <c r="AU125" s="67">
        <f>AU126+AU128+AU130+AU133</f>
        <v>82226.64</v>
      </c>
      <c r="AV125" s="67">
        <f t="shared" ref="AV125" si="2472">AV126+AV128+AV130+AV133</f>
        <v>0</v>
      </c>
      <c r="AW125" s="67">
        <f>AW126+AW128+AW130+AW133</f>
        <v>0</v>
      </c>
      <c r="AX125" s="67">
        <f>AX126+AX128+AX130+AX133</f>
        <v>0</v>
      </c>
      <c r="AY125" s="67">
        <f t="shared" ref="AY125" si="2473">AY126+AY128+AY130+AY133</f>
        <v>0</v>
      </c>
      <c r="AZ125" s="67">
        <f>AZ126+AZ128+AZ130+AZ133</f>
        <v>0</v>
      </c>
      <c r="BA125" s="67">
        <f>BA126+BA128+BA130+BA133</f>
        <v>608.36</v>
      </c>
      <c r="BB125" s="67">
        <f t="shared" ref="BB125" si="2474">BB126+BB128+BB130+BB133</f>
        <v>0</v>
      </c>
      <c r="BC125" s="67">
        <f>BC126+BC128+BC130+BC133</f>
        <v>0</v>
      </c>
      <c r="BD125" s="67">
        <f>BD126+BD128+BD130+BD133</f>
        <v>0</v>
      </c>
      <c r="BE125" s="67">
        <f t="shared" ref="BE125:BF125" si="2475">BE126+BE128+BE130+BE133</f>
        <v>0</v>
      </c>
      <c r="BF125" s="67">
        <f t="shared" si="2475"/>
        <v>0</v>
      </c>
      <c r="BG125" s="67">
        <f>BG126+BG128+BG130+BG133</f>
        <v>0</v>
      </c>
      <c r="BH125" s="67">
        <f>BH126+BH128+BH130+BH133</f>
        <v>0</v>
      </c>
      <c r="BI125" s="67">
        <f>BI126+BI128+BI130+BI133</f>
        <v>0</v>
      </c>
      <c r="BJ125" s="67">
        <f>BJ126+BJ128+BJ130+BJ133</f>
        <v>0</v>
      </c>
      <c r="BK125" s="67">
        <f t="shared" ref="BK125" si="2476">BK126+BK128+BK130+BK133</f>
        <v>0</v>
      </c>
      <c r="BL125" s="67">
        <f>BL126+BL128+BL130+BL133</f>
        <v>0</v>
      </c>
      <c r="BM125" s="67">
        <f t="shared" ref="BM125:BP125" si="2477">BM126+BM128+BM130+BM133</f>
        <v>0</v>
      </c>
      <c r="BN125" s="67">
        <f t="shared" ref="BN125" si="2478">BN126+BN128+BN130+BN133</f>
        <v>0</v>
      </c>
      <c r="BO125" s="67">
        <f t="shared" si="2477"/>
        <v>0</v>
      </c>
      <c r="BP125" s="67">
        <f t="shared" si="2477"/>
        <v>0</v>
      </c>
      <c r="BQ125" s="67">
        <f t="shared" ref="BQ125:BZ125" si="2479">BQ126+BQ128+BQ130+BQ133</f>
        <v>0</v>
      </c>
      <c r="BR125" s="67">
        <f t="shared" ref="BR125" si="2480">BR126+BR128+BR130+BR133</f>
        <v>0</v>
      </c>
      <c r="BS125" s="67">
        <f>BS126+BS128+BS130+BS133</f>
        <v>0</v>
      </c>
      <c r="BT125" s="67">
        <f t="shared" ref="BT125:BV125" si="2481">BT126+BT128+BT130+BT133</f>
        <v>0</v>
      </c>
      <c r="BU125" s="67">
        <f t="shared" si="2481"/>
        <v>0</v>
      </c>
      <c r="BV125" s="67">
        <f t="shared" si="2481"/>
        <v>0</v>
      </c>
      <c r="BW125" s="67">
        <f t="shared" si="2479"/>
        <v>0</v>
      </c>
      <c r="BX125" s="67">
        <f t="shared" si="2479"/>
        <v>0</v>
      </c>
      <c r="BY125" s="67">
        <f t="shared" si="2479"/>
        <v>0</v>
      </c>
      <c r="BZ125" s="67">
        <f t="shared" si="2479"/>
        <v>0</v>
      </c>
      <c r="CA125" s="67">
        <f t="shared" ref="CA125:CB125" si="2482">CA126+CA128+CA130+CA133</f>
        <v>0</v>
      </c>
      <c r="CB125" s="67">
        <f t="shared" si="2482"/>
        <v>0</v>
      </c>
      <c r="CC125" s="67">
        <f>CC126+CC128+CC130+CC133</f>
        <v>0</v>
      </c>
      <c r="CD125" s="67">
        <f>CD126+CD128+CD130+CD133</f>
        <v>208.65</v>
      </c>
      <c r="CE125" s="67">
        <f>CE126+CE128+CE130+CE133</f>
        <v>215.74</v>
      </c>
      <c r="CF125" s="67">
        <f t="shared" ref="CF125" si="2483">CF126+CF128+CF130+CF133</f>
        <v>0</v>
      </c>
      <c r="CG125" s="67">
        <f>CG126+CG128+CG130+CG133</f>
        <v>0</v>
      </c>
      <c r="CH125" s="67">
        <f>CH126+CH128+CH130+CH133</f>
        <v>0</v>
      </c>
      <c r="CI125" s="67">
        <f t="shared" ref="CI125" si="2484">CI126+CI128+CI130+CI133</f>
        <v>0</v>
      </c>
      <c r="CJ125" s="67">
        <f>CJ126+CJ128+CJ130+CJ133</f>
        <v>0</v>
      </c>
      <c r="CK125" s="67">
        <f>CK126+CK128+CK130+CK133</f>
        <v>0</v>
      </c>
      <c r="CL125" s="67">
        <f t="shared" ref="CL125" si="2485">CL126+CL128+CL130+CL133</f>
        <v>0</v>
      </c>
      <c r="CM125" s="67">
        <f>CM126+CM128+CM130+CM133</f>
        <v>0</v>
      </c>
      <c r="CN125" s="67">
        <f>CN126+CN128+CN130+CN133</f>
        <v>0</v>
      </c>
      <c r="CO125" s="67">
        <f t="shared" ref="CO125" si="2486">CO126+CO128+CO130+CO133</f>
        <v>0</v>
      </c>
      <c r="CP125" s="67">
        <f>CP126+CP128+CP130+CP133</f>
        <v>0</v>
      </c>
      <c r="CQ125" s="67">
        <f>CQ126+CQ128+CQ130+CQ133</f>
        <v>0</v>
      </c>
      <c r="CR125" s="67">
        <f t="shared" ref="CR125:CS125" si="2487">CR126+CR128+CR130+CR133</f>
        <v>0</v>
      </c>
      <c r="CS125" s="67">
        <f t="shared" si="2487"/>
        <v>0</v>
      </c>
      <c r="CT125" s="67">
        <f>CT126+CT128+CT130+CT133</f>
        <v>0</v>
      </c>
      <c r="CU125" s="67">
        <f>CU126+CU128+CU130+CU133</f>
        <v>0</v>
      </c>
      <c r="CV125" s="67">
        <f>CV126+CV128+CV130+CV133</f>
        <v>0</v>
      </c>
      <c r="CW125" s="67">
        <f>CW126+CW128+CW130+CW133</f>
        <v>0</v>
      </c>
      <c r="CX125" s="67">
        <f t="shared" ref="CX125" si="2488">CX126+CX128+CX130+CX133</f>
        <v>0</v>
      </c>
      <c r="CY125" s="67">
        <f>CY126+CY128+CY130+CY133</f>
        <v>0</v>
      </c>
      <c r="CZ125" s="67">
        <f t="shared" ref="CZ125:DI125" si="2489">CZ126+CZ128+CZ130+CZ133</f>
        <v>0</v>
      </c>
      <c r="DA125" s="67">
        <f t="shared" ref="DA125" si="2490">DA126+DA128+DA130+DA133</f>
        <v>0</v>
      </c>
      <c r="DB125" s="67">
        <f t="shared" si="2489"/>
        <v>0</v>
      </c>
      <c r="DC125" s="67">
        <f t="shared" si="2489"/>
        <v>0</v>
      </c>
      <c r="DD125" s="67">
        <f t="shared" si="2489"/>
        <v>0</v>
      </c>
      <c r="DE125" s="67">
        <f t="shared" ref="DE125:DF125" si="2491">DE126+DE128+DE130+DE133</f>
        <v>0</v>
      </c>
      <c r="DF125" s="67">
        <f t="shared" si="2491"/>
        <v>0</v>
      </c>
      <c r="DG125" s="67">
        <f t="shared" ref="DG125" si="2492">DG126+DG128+DG130+DG133</f>
        <v>0</v>
      </c>
      <c r="DH125" s="67">
        <f t="shared" si="2489"/>
        <v>0</v>
      </c>
      <c r="DI125" s="67">
        <f t="shared" si="2489"/>
        <v>0</v>
      </c>
      <c r="DJ125" s="67">
        <f t="shared" ref="DJ125:DP125" si="2493">DJ126+DJ128+DJ130+DJ133</f>
        <v>0</v>
      </c>
      <c r="DK125" s="67">
        <f t="shared" si="2493"/>
        <v>0</v>
      </c>
      <c r="DL125" s="67">
        <f t="shared" si="2493"/>
        <v>75400</v>
      </c>
      <c r="DM125" s="67">
        <f t="shared" si="2493"/>
        <v>0</v>
      </c>
      <c r="DN125" s="67">
        <f t="shared" ref="DN125:DO125" si="2494">DN126+DN128+DN130+DN133</f>
        <v>0</v>
      </c>
      <c r="DO125" s="67">
        <f t="shared" si="2494"/>
        <v>0</v>
      </c>
      <c r="DP125" s="67">
        <f t="shared" si="2493"/>
        <v>0</v>
      </c>
      <c r="DQ125" s="67">
        <f t="shared" si="2461"/>
        <v>9.07</v>
      </c>
      <c r="DR125" s="67">
        <f t="shared" si="2461"/>
        <v>9.3699999999999992</v>
      </c>
      <c r="DS125" s="67">
        <f t="shared" ref="DS125" si="2495">DS126+DS128+DS130+DS133</f>
        <v>0</v>
      </c>
      <c r="DT125" s="67">
        <f t="shared" si="2461"/>
        <v>0</v>
      </c>
      <c r="DU125" s="67">
        <f t="shared" si="2461"/>
        <v>0</v>
      </c>
      <c r="DV125" s="67">
        <f t="shared" ref="DV125" si="2496">DV126+DV128+DV130+DV133</f>
        <v>0</v>
      </c>
      <c r="DW125" s="67">
        <f t="shared" si="2461"/>
        <v>0</v>
      </c>
      <c r="DX125" s="67">
        <f t="shared" si="2461"/>
        <v>0</v>
      </c>
      <c r="DY125" s="67">
        <f t="shared" ref="DY125" si="2497">DY126+DY128+DY130+DY133</f>
        <v>0</v>
      </c>
      <c r="DZ125" s="67">
        <f t="shared" si="2461"/>
        <v>0</v>
      </c>
      <c r="EA125" s="67">
        <f t="shared" si="2461"/>
        <v>0</v>
      </c>
      <c r="EB125" s="67">
        <f t="shared" ref="EB125" si="2498">EB126+EB128+EB130+EB133</f>
        <v>0</v>
      </c>
      <c r="EC125" s="67">
        <f t="shared" si="2461"/>
        <v>0</v>
      </c>
      <c r="ED125" s="67">
        <f t="shared" si="2461"/>
        <v>0</v>
      </c>
      <c r="EE125" s="67">
        <f t="shared" ref="EE125:EF125" si="2499">EE126+EE128+EE130+EE133</f>
        <v>0</v>
      </c>
      <c r="EF125" s="67">
        <f t="shared" si="2499"/>
        <v>0</v>
      </c>
      <c r="EG125" s="67">
        <f t="shared" si="2461"/>
        <v>0</v>
      </c>
      <c r="EH125" s="67">
        <f t="shared" si="2461"/>
        <v>0</v>
      </c>
      <c r="EI125" s="67">
        <f t="shared" ref="EI125:ER125" si="2500">EI126+EI128+EI130+EI133</f>
        <v>0</v>
      </c>
      <c r="EJ125" s="67">
        <f t="shared" si="2500"/>
        <v>0</v>
      </c>
      <c r="EK125" s="67">
        <f t="shared" ref="EK125" si="2501">EK126+EK128+EK130+EK133</f>
        <v>0</v>
      </c>
      <c r="EL125" s="67">
        <f t="shared" si="2500"/>
        <v>0</v>
      </c>
      <c r="EM125" s="67">
        <f t="shared" si="2500"/>
        <v>9840</v>
      </c>
      <c r="EN125" s="67">
        <f t="shared" ref="EN125" si="2502">EN126+EN128+EN130+EN133</f>
        <v>0</v>
      </c>
      <c r="EO125" s="67">
        <f t="shared" si="2500"/>
        <v>0</v>
      </c>
      <c r="EP125" s="67">
        <f t="shared" si="2500"/>
        <v>0</v>
      </c>
      <c r="EQ125" s="67">
        <f t="shared" si="2500"/>
        <v>0</v>
      </c>
      <c r="ER125" s="67">
        <f t="shared" si="2500"/>
        <v>0</v>
      </c>
      <c r="ES125" s="67">
        <f t="shared" ref="ES125:FC125" si="2503">ES126+ES128+ES130+ES133</f>
        <v>0</v>
      </c>
      <c r="ET125" s="67">
        <f t="shared" ref="ET125:EV125" si="2504">ET126+ET128+ET130+ET133</f>
        <v>0</v>
      </c>
      <c r="EU125" s="67">
        <f t="shared" si="2504"/>
        <v>0</v>
      </c>
      <c r="EV125" s="67">
        <f t="shared" si="2504"/>
        <v>0</v>
      </c>
      <c r="EW125" s="67">
        <f t="shared" si="2503"/>
        <v>0</v>
      </c>
      <c r="EX125" s="67">
        <f t="shared" si="2503"/>
        <v>0</v>
      </c>
      <c r="EY125" s="67">
        <f t="shared" si="2503"/>
        <v>0</v>
      </c>
      <c r="EZ125" s="11">
        <f t="shared" si="2503"/>
        <v>0</v>
      </c>
      <c r="FA125" s="11">
        <f t="shared" ref="FA125:FB125" si="2505">FA126+FA128+FA130+FA133</f>
        <v>0</v>
      </c>
      <c r="FB125" s="11">
        <f t="shared" si="2505"/>
        <v>0</v>
      </c>
      <c r="FC125" s="11">
        <f t="shared" si="2503"/>
        <v>0</v>
      </c>
      <c r="FD125" s="11">
        <f t="shared" si="2461"/>
        <v>90.72</v>
      </c>
      <c r="FE125" s="11">
        <f t="shared" si="2461"/>
        <v>93.8</v>
      </c>
      <c r="FF125" s="11">
        <f t="shared" ref="FF125" si="2506">FF126+FF128+FF130+FF133</f>
        <v>0</v>
      </c>
      <c r="FG125" s="11">
        <f t="shared" si="2461"/>
        <v>0</v>
      </c>
      <c r="FH125" s="11">
        <f t="shared" si="2461"/>
        <v>0</v>
      </c>
      <c r="FI125" s="11">
        <f t="shared" ref="FI125" si="2507">FI126+FI128+FI130+FI133</f>
        <v>0</v>
      </c>
      <c r="FJ125" s="11">
        <f t="shared" si="2461"/>
        <v>0</v>
      </c>
      <c r="FK125" s="11">
        <f t="shared" si="2461"/>
        <v>0</v>
      </c>
      <c r="FL125" s="11">
        <f t="shared" ref="FL125:FM125" si="2508">FL126+FL128+FL130+FL133</f>
        <v>0</v>
      </c>
      <c r="FM125" s="11">
        <f t="shared" si="2508"/>
        <v>0</v>
      </c>
      <c r="FN125" s="11">
        <f>FN126+FN128+FN130+FN133</f>
        <v>0</v>
      </c>
      <c r="FO125" s="11">
        <f>FO126+FO128+FO130+FO133</f>
        <v>0</v>
      </c>
      <c r="FP125" s="11">
        <f>FP126+FP128+FP130+FP133</f>
        <v>0</v>
      </c>
      <c r="FQ125" s="11">
        <f t="shared" si="2461"/>
        <v>0</v>
      </c>
      <c r="FR125" s="11">
        <f t="shared" ref="FR125:FS125" si="2509">FR126+FR128+FR130+FR133</f>
        <v>0</v>
      </c>
      <c r="FS125" s="11">
        <f t="shared" si="2509"/>
        <v>0</v>
      </c>
      <c r="FT125" s="11">
        <f t="shared" si="2461"/>
        <v>0</v>
      </c>
      <c r="FU125" s="11">
        <f t="shared" si="2461"/>
        <v>0</v>
      </c>
      <c r="FV125" s="11">
        <f t="shared" ref="FV125:GE125" si="2510">FV126+FV128+FV130+FV133</f>
        <v>0</v>
      </c>
      <c r="FW125" s="11">
        <f t="shared" si="2510"/>
        <v>0</v>
      </c>
      <c r="FX125" s="11">
        <f t="shared" ref="FX125" si="2511">FX126+FX128+FX130+FX133</f>
        <v>0</v>
      </c>
      <c r="FY125" s="11">
        <f t="shared" si="2510"/>
        <v>0</v>
      </c>
      <c r="FZ125" s="11">
        <f t="shared" si="2510"/>
        <v>404.68</v>
      </c>
      <c r="GA125" s="11">
        <f t="shared" ref="GA125" si="2512">GA126+GA128+GA130+GA133</f>
        <v>0</v>
      </c>
      <c r="GB125" s="11">
        <f t="shared" si="2510"/>
        <v>0</v>
      </c>
      <c r="GC125" s="11">
        <f t="shared" si="2510"/>
        <v>301.61</v>
      </c>
      <c r="GD125" s="11">
        <f t="shared" si="2510"/>
        <v>0</v>
      </c>
      <c r="GE125" s="11">
        <f t="shared" si="2510"/>
        <v>871.79</v>
      </c>
      <c r="GF125" s="11">
        <f t="shared" ref="GF125:GP125" si="2513">GF126+GF128+GF130+GF133</f>
        <v>1598.35</v>
      </c>
      <c r="GG125" s="11">
        <f t="shared" ref="GG125" si="2514">GG126+GG128+GG130+GG133</f>
        <v>0</v>
      </c>
      <c r="GH125" s="11">
        <f t="shared" ref="GH125:GI125" si="2515">GH126+GH128+GH130+GH133</f>
        <v>100</v>
      </c>
      <c r="GI125" s="11">
        <f t="shared" si="2515"/>
        <v>1747.52</v>
      </c>
      <c r="GJ125" s="11">
        <f t="shared" si="2513"/>
        <v>0</v>
      </c>
      <c r="GK125" s="11">
        <f t="shared" si="2513"/>
        <v>0</v>
      </c>
      <c r="GL125" s="11">
        <f t="shared" si="2513"/>
        <v>1668.49</v>
      </c>
      <c r="GM125" s="11">
        <f t="shared" si="2513"/>
        <v>0</v>
      </c>
      <c r="GN125" s="11">
        <f t="shared" ref="GN125:GO125" si="2516">GN126+GN128+GN130+GN133</f>
        <v>0</v>
      </c>
      <c r="GO125" s="11">
        <f t="shared" si="2516"/>
        <v>0</v>
      </c>
      <c r="GP125" s="11">
        <f t="shared" si="2513"/>
        <v>0</v>
      </c>
      <c r="GQ125" s="11">
        <f t="shared" si="2461"/>
        <v>215.65</v>
      </c>
      <c r="GR125" s="11">
        <f t="shared" si="2461"/>
        <v>222.73</v>
      </c>
      <c r="GS125" s="11">
        <f t="shared" ref="GS125" si="2517">GS126+GS128+GS130+GS133</f>
        <v>0</v>
      </c>
      <c r="GT125" s="11">
        <f t="shared" si="2461"/>
        <v>0</v>
      </c>
      <c r="GU125" s="11">
        <f t="shared" si="2461"/>
        <v>80</v>
      </c>
      <c r="GV125" s="11">
        <f t="shared" ref="GV125" si="2518">GV126+GV128+GV130+GV133</f>
        <v>0</v>
      </c>
      <c r="GW125" s="11">
        <f t="shared" si="2461"/>
        <v>15.5</v>
      </c>
      <c r="GX125" s="11">
        <f t="shared" si="2461"/>
        <v>15.5</v>
      </c>
      <c r="GY125" s="11">
        <f t="shared" ref="GY125" si="2519">GY126+GY128+GY130+GY133</f>
        <v>0</v>
      </c>
      <c r="GZ125" s="11">
        <f t="shared" si="2461"/>
        <v>0</v>
      </c>
      <c r="HA125" s="11">
        <f t="shared" si="2461"/>
        <v>0</v>
      </c>
      <c r="HB125" s="11">
        <f t="shared" ref="HB125" si="2520">HB126+HB128+HB130+HB133</f>
        <v>0</v>
      </c>
      <c r="HC125" s="11">
        <f t="shared" si="2461"/>
        <v>0</v>
      </c>
      <c r="HD125" s="11">
        <f t="shared" si="2461"/>
        <v>0</v>
      </c>
      <c r="HE125" s="11">
        <f t="shared" ref="HE125:HF125" si="2521">HE126+HE128+HE130+HE133</f>
        <v>0</v>
      </c>
      <c r="HF125" s="11">
        <f t="shared" si="2521"/>
        <v>0</v>
      </c>
      <c r="HG125" s="11">
        <f t="shared" si="2461"/>
        <v>0</v>
      </c>
      <c r="HH125" s="11">
        <f t="shared" si="2461"/>
        <v>0</v>
      </c>
      <c r="HI125" s="11">
        <f t="shared" ref="HI125:HR125" si="2522">HI126+HI128+HI130+HI133</f>
        <v>0</v>
      </c>
      <c r="HJ125" s="11">
        <f t="shared" si="2522"/>
        <v>0</v>
      </c>
      <c r="HK125" s="11">
        <f t="shared" ref="HK125" si="2523">HK126+HK128+HK130+HK133</f>
        <v>0</v>
      </c>
      <c r="HL125" s="11">
        <f t="shared" si="2522"/>
        <v>0</v>
      </c>
      <c r="HM125" s="11">
        <f t="shared" si="2522"/>
        <v>3318.01</v>
      </c>
      <c r="HN125" s="11">
        <f t="shared" ref="HN125" si="2524">HN126+HN128+HN130+HN133</f>
        <v>0</v>
      </c>
      <c r="HO125" s="11">
        <f t="shared" si="2522"/>
        <v>30000</v>
      </c>
      <c r="HP125" s="11">
        <f t="shared" si="2522"/>
        <v>0</v>
      </c>
      <c r="HQ125" s="11">
        <f t="shared" si="2522"/>
        <v>0</v>
      </c>
      <c r="HR125" s="11">
        <f t="shared" si="2522"/>
        <v>0</v>
      </c>
      <c r="HS125" s="11">
        <f t="shared" ref="HS125:IC125" si="2525">HS126+HS128+HS130+HS133</f>
        <v>3840.59</v>
      </c>
      <c r="HT125" s="11">
        <f t="shared" ref="HT125" si="2526">HT126+HT128+HT130+HT133</f>
        <v>0</v>
      </c>
      <c r="HU125" s="11">
        <f t="shared" ref="HU125:HV125" si="2527">HU126+HU128+HU130+HU133</f>
        <v>25336.69</v>
      </c>
      <c r="HV125" s="11">
        <f t="shared" si="2527"/>
        <v>25337.29</v>
      </c>
      <c r="HW125" s="11">
        <f t="shared" si="2525"/>
        <v>0</v>
      </c>
      <c r="HX125" s="11">
        <f t="shared" si="2525"/>
        <v>0</v>
      </c>
      <c r="HY125" s="11">
        <f t="shared" si="2525"/>
        <v>1501.65</v>
      </c>
      <c r="HZ125" s="11">
        <f t="shared" si="2525"/>
        <v>0</v>
      </c>
      <c r="IA125" s="11">
        <f t="shared" ref="IA125:IB125" si="2528">IA126+IA128+IA130+IA133</f>
        <v>0</v>
      </c>
      <c r="IB125" s="11">
        <f t="shared" si="2528"/>
        <v>0</v>
      </c>
      <c r="IC125" s="11">
        <f t="shared" si="2525"/>
        <v>2450000</v>
      </c>
      <c r="ID125" s="11">
        <f t="shared" si="2461"/>
        <v>2453085.9</v>
      </c>
      <c r="IE125" s="11">
        <f t="shared" si="2461"/>
        <v>2302922.9900000002</v>
      </c>
      <c r="IF125" s="11">
        <f t="shared" ref="IF125" si="2529">IF126+IF128+IF130+IF133</f>
        <v>2201300</v>
      </c>
      <c r="IG125" s="11">
        <f t="shared" si="2461"/>
        <v>2700300</v>
      </c>
      <c r="IH125" s="11">
        <f t="shared" si="2461"/>
        <v>2509405.2999999998</v>
      </c>
      <c r="II125" s="11">
        <f t="shared" ref="II125" si="2530">II126+II128+II130+II133</f>
        <v>2426961.58</v>
      </c>
      <c r="IJ125" s="11">
        <f t="shared" si="2461"/>
        <v>2426961.58</v>
      </c>
      <c r="IK125" s="11">
        <f t="shared" si="2461"/>
        <v>2538077.23</v>
      </c>
      <c r="IL125" s="11">
        <f t="shared" ref="IL125" si="2531">IL126+IL128+IL130+IL133</f>
        <v>2500000</v>
      </c>
      <c r="IM125" s="11">
        <f t="shared" si="2461"/>
        <v>2520000</v>
      </c>
      <c r="IN125" s="11">
        <f t="shared" ref="IN125:IU125" si="2532">IN126+IN128+IN130+IN133</f>
        <v>2380052.35</v>
      </c>
      <c r="IO125" s="11">
        <f t="shared" ref="IO125" si="2533">IO126+IO128+IO130+IO133</f>
        <v>2500000</v>
      </c>
      <c r="IP125" s="11">
        <f t="shared" si="2532"/>
        <v>2661000</v>
      </c>
      <c r="IQ125" s="11">
        <f t="shared" si="2532"/>
        <v>2543772.5499999998</v>
      </c>
      <c r="IR125" s="11">
        <f t="shared" ref="IR125:IS125" si="2534">IR126+IR128+IR130+IR133</f>
        <v>2600000</v>
      </c>
      <c r="IS125" s="11">
        <f t="shared" si="2534"/>
        <v>2129900</v>
      </c>
      <c r="IT125" s="11">
        <f t="shared" si="2532"/>
        <v>2472063.42</v>
      </c>
      <c r="IU125" s="11">
        <f t="shared" si="2532"/>
        <v>2500000</v>
      </c>
      <c r="IV125" s="11">
        <f t="shared" ref="IV125:JX125" si="2535">IV126+IV128+IV130+IV133</f>
        <v>2510300</v>
      </c>
      <c r="IW125" s="11">
        <f t="shared" si="2535"/>
        <v>2075151.19</v>
      </c>
      <c r="IX125" s="11">
        <f t="shared" ref="IX125" si="2536">IX126+IX128+IX130+IX133</f>
        <v>2500000</v>
      </c>
      <c r="IY125" s="11">
        <f t="shared" si="2535"/>
        <v>2500000</v>
      </c>
      <c r="IZ125" s="11">
        <f t="shared" si="2535"/>
        <v>2123443.34</v>
      </c>
      <c r="JA125" s="11">
        <f t="shared" ref="JA125" si="2537">JA126+JA128+JA130+JA133</f>
        <v>2400000</v>
      </c>
      <c r="JB125" s="11">
        <f t="shared" si="2535"/>
        <v>2400000</v>
      </c>
      <c r="JC125" s="11">
        <f t="shared" si="2535"/>
        <v>2272835.9900000002</v>
      </c>
      <c r="JD125" s="11">
        <f t="shared" ref="JD125:JK125" si="2538">JD126+JD128+JD130+JD133</f>
        <v>2400000</v>
      </c>
      <c r="JE125" s="11">
        <f t="shared" ref="JE125" si="2539">JE126+JE128+JE130+JE133</f>
        <v>2400000</v>
      </c>
      <c r="JF125" s="11">
        <f t="shared" si="2538"/>
        <v>2157504.4500000002</v>
      </c>
      <c r="JG125" s="11">
        <f t="shared" ref="JG125:JI125" si="2540">JG126+JG128+JG130+JG133</f>
        <v>2400000</v>
      </c>
      <c r="JH125" s="11">
        <f t="shared" si="2540"/>
        <v>2400000</v>
      </c>
      <c r="JI125" s="11">
        <f t="shared" si="2540"/>
        <v>2205485.5</v>
      </c>
      <c r="JJ125" s="11">
        <f t="shared" si="2538"/>
        <v>2400000</v>
      </c>
      <c r="JK125" s="11">
        <f t="shared" si="2538"/>
        <v>2400000</v>
      </c>
      <c r="JL125" s="11">
        <f t="shared" ref="JL125:JO125" si="2541">JL126+JL128+JL130+JL133</f>
        <v>2206219.4</v>
      </c>
      <c r="JM125" s="11">
        <f t="shared" ref="JM125:JN125" si="2542">JM126+JM128+JM130+JM133</f>
        <v>2300000</v>
      </c>
      <c r="JN125" s="11">
        <f t="shared" si="2542"/>
        <v>0</v>
      </c>
      <c r="JO125" s="11">
        <f t="shared" si="2541"/>
        <v>0</v>
      </c>
      <c r="JP125" s="11">
        <f t="shared" si="2535"/>
        <v>6450000</v>
      </c>
      <c r="JQ125" s="11">
        <f t="shared" ref="JQ125" si="2543">JQ126+JQ128+JQ130+JQ133</f>
        <v>2454000.1</v>
      </c>
      <c r="JR125" s="11">
        <f t="shared" si="2535"/>
        <v>2303867.9900000002</v>
      </c>
      <c r="JS125" s="11">
        <f t="shared" si="2535"/>
        <v>2201300</v>
      </c>
      <c r="JT125" s="11">
        <f t="shared" ref="JT125" si="2544">JT126+JT128+JT130+JT133</f>
        <v>2700300</v>
      </c>
      <c r="JU125" s="11">
        <f t="shared" si="2535"/>
        <v>2591711.94</v>
      </c>
      <c r="JV125" s="11">
        <f t="shared" si="2535"/>
        <v>2426961.58</v>
      </c>
      <c r="JW125" s="11">
        <f t="shared" ref="JW125" si="2545">JW126+JW128+JW130+JW133</f>
        <v>2426977.08</v>
      </c>
      <c r="JX125" s="11">
        <f t="shared" si="2535"/>
        <v>2538092.73</v>
      </c>
      <c r="JY125" s="11">
        <f t="shared" ref="JY125:JZ125" si="2546">JY126+JY128+JY130+JY133</f>
        <v>2500000</v>
      </c>
      <c r="JZ125" s="11">
        <f t="shared" si="2546"/>
        <v>2520000</v>
      </c>
      <c r="KA125" s="11">
        <f t="shared" ref="KA125:KI125" si="2547">KA126+KA128+KA130+KA133</f>
        <v>2380660.71</v>
      </c>
      <c r="KB125" s="11">
        <f t="shared" si="2547"/>
        <v>2500000</v>
      </c>
      <c r="KC125" s="11">
        <f t="shared" ref="KC125" si="2548">KC126+KC128+KC130+KC133</f>
        <v>2661000</v>
      </c>
      <c r="KD125" s="11">
        <f t="shared" si="2547"/>
        <v>2543772.5499999998</v>
      </c>
      <c r="KE125" s="11">
        <f t="shared" ref="KE125:KH125" si="2549">KE126+KE128+KE130+KE133</f>
        <v>2600000</v>
      </c>
      <c r="KF125" s="11">
        <f t="shared" ref="KF125" si="2550">KF126+KF128+KF130+KF133</f>
        <v>2129900</v>
      </c>
      <c r="KG125" s="11">
        <f t="shared" si="2549"/>
        <v>2472063.42</v>
      </c>
      <c r="KH125" s="11">
        <f t="shared" si="2549"/>
        <v>2500000</v>
      </c>
      <c r="KI125" s="11">
        <f t="shared" si="2547"/>
        <v>2510300</v>
      </c>
      <c r="KJ125" s="11">
        <f t="shared" ref="KJ125:KL125" si="2551">KJ126+KJ128+KJ130+KJ133</f>
        <v>2075151.19</v>
      </c>
      <c r="KK125" s="11">
        <f t="shared" ref="KK125" si="2552">KK126+KK128+KK130+KK133</f>
        <v>2500000</v>
      </c>
      <c r="KL125" s="11">
        <f t="shared" si="2551"/>
        <v>2500000</v>
      </c>
      <c r="KM125" s="11">
        <f t="shared" ref="KM125:KO125" si="2553">KM126+KM128+KM130+KM133</f>
        <v>2137006.0299999998</v>
      </c>
      <c r="KN125" s="11">
        <f t="shared" ref="KN125" si="2554">KN126+KN128+KN130+KN133</f>
        <v>2400000</v>
      </c>
      <c r="KO125" s="11">
        <f t="shared" si="2553"/>
        <v>2430000</v>
      </c>
      <c r="KP125" s="11">
        <f t="shared" ref="KP125" si="2555">KP126+KP128+KP130+KP133</f>
        <v>2273137.6</v>
      </c>
      <c r="KQ125" s="11">
        <f t="shared" ref="KQ125" si="2556">KQ126+KQ128+KQ130+KQ133</f>
        <v>2400000</v>
      </c>
      <c r="KR125" s="11">
        <f t="shared" ref="KR125:KS125" si="2557">KR126+KR128+KR130+KR133</f>
        <v>2400871.79</v>
      </c>
      <c r="KS125" s="11">
        <f t="shared" si="2557"/>
        <v>2163182.79</v>
      </c>
      <c r="KT125" s="11">
        <f t="shared" ref="KT125:KU125" si="2558">KT126+KT128+KT130+KT133</f>
        <v>2400000</v>
      </c>
      <c r="KU125" s="11">
        <f t="shared" si="2558"/>
        <v>2425436.69</v>
      </c>
      <c r="KV125" s="11">
        <f t="shared" ref="KV125:KW125" si="2559">KV126+KV128+KV130+KV133</f>
        <v>2232570.31</v>
      </c>
      <c r="KW125" s="11">
        <f t="shared" si="2559"/>
        <v>2400000</v>
      </c>
      <c r="KX125" s="11">
        <f t="shared" ref="KX125:LB125" si="2560">KX126+KX128+KX130+KX133</f>
        <v>2400000</v>
      </c>
      <c r="KY125" s="11">
        <f t="shared" si="2560"/>
        <v>2284789.54</v>
      </c>
      <c r="KZ125" s="11">
        <f t="shared" si="2560"/>
        <v>2300000</v>
      </c>
      <c r="LA125" s="11">
        <f t="shared" si="2560"/>
        <v>0</v>
      </c>
      <c r="LB125" s="11">
        <f t="shared" si="2560"/>
        <v>0</v>
      </c>
    </row>
    <row r="126" spans="1:314" ht="15" customHeight="1" x14ac:dyDescent="0.25">
      <c r="A126" s="5">
        <v>72</v>
      </c>
      <c r="B126" s="8" t="s">
        <v>67</v>
      </c>
      <c r="C126" s="12">
        <f>SUM(C127)</f>
        <v>0</v>
      </c>
      <c r="D126" s="12">
        <f>SUM(D127)</f>
        <v>0</v>
      </c>
      <c r="E126" s="12">
        <f>SUM(E127)</f>
        <v>0</v>
      </c>
      <c r="F126" s="12">
        <f t="shared" ref="F126:CB126" si="2561">SUM(F127)</f>
        <v>0</v>
      </c>
      <c r="G126" s="12">
        <f t="shared" si="2561"/>
        <v>0</v>
      </c>
      <c r="H126" s="12">
        <f t="shared" si="2561"/>
        <v>0</v>
      </c>
      <c r="I126" s="12">
        <f t="shared" si="2561"/>
        <v>0</v>
      </c>
      <c r="J126" s="12">
        <f t="shared" si="2561"/>
        <v>0</v>
      </c>
      <c r="K126" s="12">
        <f t="shared" si="2561"/>
        <v>0</v>
      </c>
      <c r="L126" s="12">
        <f>SUM(L127)</f>
        <v>0</v>
      </c>
      <c r="M126" s="12">
        <f>SUM(M127)</f>
        <v>0</v>
      </c>
      <c r="N126" s="12">
        <f t="shared" ref="N126:T126" si="2562">SUM(N127)</f>
        <v>0</v>
      </c>
      <c r="O126" s="12">
        <f>SUM(O127)</f>
        <v>0</v>
      </c>
      <c r="P126" s="12">
        <f>SUM(P127)</f>
        <v>0</v>
      </c>
      <c r="Q126" s="12">
        <f t="shared" si="2562"/>
        <v>0</v>
      </c>
      <c r="R126" s="12">
        <f>SUM(R127)</f>
        <v>0</v>
      </c>
      <c r="S126" s="12">
        <f>SUM(S127)</f>
        <v>0</v>
      </c>
      <c r="T126" s="12">
        <f t="shared" si="2562"/>
        <v>0</v>
      </c>
      <c r="U126" s="12">
        <f>SUM(U127)</f>
        <v>0</v>
      </c>
      <c r="V126" s="12">
        <f>SUM(V127)</f>
        <v>0</v>
      </c>
      <c r="W126" s="12">
        <f t="shared" ref="W126:AO126" si="2563">SUM(W127)</f>
        <v>0</v>
      </c>
      <c r="X126" s="12">
        <f t="shared" si="2563"/>
        <v>0</v>
      </c>
      <c r="Y126" s="12">
        <f t="shared" si="2563"/>
        <v>0</v>
      </c>
      <c r="Z126" s="12">
        <f t="shared" si="2563"/>
        <v>0</v>
      </c>
      <c r="AA126" s="12">
        <f t="shared" si="2563"/>
        <v>0</v>
      </c>
      <c r="AB126" s="12">
        <f t="shared" si="2563"/>
        <v>0</v>
      </c>
      <c r="AC126" s="12">
        <f t="shared" si="2563"/>
        <v>0</v>
      </c>
      <c r="AD126" s="12">
        <f t="shared" si="2563"/>
        <v>0</v>
      </c>
      <c r="AE126" s="12">
        <f t="shared" si="2563"/>
        <v>0</v>
      </c>
      <c r="AF126" s="12">
        <f t="shared" si="2563"/>
        <v>0</v>
      </c>
      <c r="AG126" s="12">
        <f t="shared" si="2563"/>
        <v>0</v>
      </c>
      <c r="AH126" s="12">
        <f t="shared" si="2563"/>
        <v>0</v>
      </c>
      <c r="AI126" s="12">
        <f t="shared" si="2563"/>
        <v>0</v>
      </c>
      <c r="AJ126" s="12">
        <f t="shared" si="2563"/>
        <v>0</v>
      </c>
      <c r="AK126" s="12">
        <f t="shared" si="2563"/>
        <v>0</v>
      </c>
      <c r="AL126" s="12">
        <f t="shared" si="2563"/>
        <v>0</v>
      </c>
      <c r="AM126" s="12">
        <f t="shared" si="2563"/>
        <v>0</v>
      </c>
      <c r="AN126" s="12">
        <f t="shared" si="2563"/>
        <v>0</v>
      </c>
      <c r="AO126" s="12">
        <f t="shared" si="2563"/>
        <v>0</v>
      </c>
      <c r="AP126" s="12">
        <f t="shared" ref="AP126:BL126" si="2564">SUM(AP127)</f>
        <v>0</v>
      </c>
      <c r="AQ126" s="12">
        <f t="shared" si="2564"/>
        <v>0</v>
      </c>
      <c r="AR126" s="12">
        <f t="shared" si="2564"/>
        <v>0</v>
      </c>
      <c r="AS126" s="12">
        <f t="shared" si="2564"/>
        <v>0</v>
      </c>
      <c r="AT126" s="12">
        <f t="shared" si="2564"/>
        <v>0</v>
      </c>
      <c r="AU126" s="12">
        <f t="shared" si="2564"/>
        <v>0</v>
      </c>
      <c r="AV126" s="12">
        <f t="shared" si="2564"/>
        <v>0</v>
      </c>
      <c r="AW126" s="12">
        <f t="shared" si="2564"/>
        <v>0</v>
      </c>
      <c r="AX126" s="12">
        <f t="shared" si="2564"/>
        <v>0</v>
      </c>
      <c r="AY126" s="12">
        <f t="shared" si="2564"/>
        <v>0</v>
      </c>
      <c r="AZ126" s="12">
        <f t="shared" si="2564"/>
        <v>0</v>
      </c>
      <c r="BA126" s="12">
        <f t="shared" si="2564"/>
        <v>0</v>
      </c>
      <c r="BB126" s="12">
        <f t="shared" si="2564"/>
        <v>0</v>
      </c>
      <c r="BC126" s="12">
        <f t="shared" si="2564"/>
        <v>0</v>
      </c>
      <c r="BD126" s="12">
        <f t="shared" si="2564"/>
        <v>0</v>
      </c>
      <c r="BE126" s="12">
        <f t="shared" si="2564"/>
        <v>0</v>
      </c>
      <c r="BF126" s="12">
        <f t="shared" si="2564"/>
        <v>0</v>
      </c>
      <c r="BG126" s="12">
        <f t="shared" si="2564"/>
        <v>0</v>
      </c>
      <c r="BH126" s="12">
        <f t="shared" si="2564"/>
        <v>0</v>
      </c>
      <c r="BI126" s="12">
        <f t="shared" si="2564"/>
        <v>0</v>
      </c>
      <c r="BJ126" s="12">
        <f t="shared" si="2564"/>
        <v>0</v>
      </c>
      <c r="BK126" s="12">
        <f t="shared" si="2564"/>
        <v>0</v>
      </c>
      <c r="BL126" s="12">
        <f t="shared" si="2564"/>
        <v>0</v>
      </c>
      <c r="BM126" s="12">
        <f t="shared" si="2561"/>
        <v>0</v>
      </c>
      <c r="BN126" s="12">
        <f t="shared" si="2561"/>
        <v>0</v>
      </c>
      <c r="BO126" s="12">
        <f t="shared" si="2561"/>
        <v>0</v>
      </c>
      <c r="BP126" s="12">
        <f t="shared" si="2561"/>
        <v>0</v>
      </c>
      <c r="BQ126" s="12">
        <f t="shared" si="2561"/>
        <v>0</v>
      </c>
      <c r="BR126" s="12">
        <f t="shared" si="2561"/>
        <v>0</v>
      </c>
      <c r="BS126" s="12">
        <f>SUM(BS127)</f>
        <v>0</v>
      </c>
      <c r="BT126" s="12">
        <f t="shared" si="2561"/>
        <v>0</v>
      </c>
      <c r="BU126" s="12">
        <f t="shared" si="2561"/>
        <v>0</v>
      </c>
      <c r="BV126" s="12">
        <f t="shared" si="2561"/>
        <v>0</v>
      </c>
      <c r="BW126" s="12">
        <f t="shared" si="2561"/>
        <v>0</v>
      </c>
      <c r="BX126" s="12">
        <f t="shared" si="2561"/>
        <v>0</v>
      </c>
      <c r="BY126" s="12">
        <f t="shared" si="2561"/>
        <v>0</v>
      </c>
      <c r="BZ126" s="12">
        <f t="shared" si="2561"/>
        <v>0</v>
      </c>
      <c r="CA126" s="12">
        <f t="shared" si="2561"/>
        <v>0</v>
      </c>
      <c r="CB126" s="12">
        <f t="shared" si="2561"/>
        <v>0</v>
      </c>
      <c r="CC126" s="12">
        <f t="shared" ref="CC126:CG126" si="2565">SUM(CC127)</f>
        <v>0</v>
      </c>
      <c r="CD126" s="12">
        <f t="shared" si="2565"/>
        <v>0</v>
      </c>
      <c r="CE126" s="12">
        <f t="shared" si="2565"/>
        <v>0</v>
      </c>
      <c r="CF126" s="12">
        <f t="shared" si="2565"/>
        <v>0</v>
      </c>
      <c r="CG126" s="12">
        <f t="shared" si="2565"/>
        <v>0</v>
      </c>
      <c r="CH126" s="12">
        <f t="shared" ref="CH126:CY126" si="2566">SUM(CH127)</f>
        <v>0</v>
      </c>
      <c r="CI126" s="12">
        <f t="shared" si="2566"/>
        <v>0</v>
      </c>
      <c r="CJ126" s="12">
        <f t="shared" si="2566"/>
        <v>0</v>
      </c>
      <c r="CK126" s="12">
        <f t="shared" si="2566"/>
        <v>0</v>
      </c>
      <c r="CL126" s="12">
        <f t="shared" si="2566"/>
        <v>0</v>
      </c>
      <c r="CM126" s="12">
        <f t="shared" si="2566"/>
        <v>0</v>
      </c>
      <c r="CN126" s="12">
        <f t="shared" si="2566"/>
        <v>0</v>
      </c>
      <c r="CO126" s="12">
        <f t="shared" si="2566"/>
        <v>0</v>
      </c>
      <c r="CP126" s="12">
        <f t="shared" si="2566"/>
        <v>0</v>
      </c>
      <c r="CQ126" s="12">
        <f t="shared" si="2566"/>
        <v>0</v>
      </c>
      <c r="CR126" s="12">
        <f t="shared" si="2566"/>
        <v>0</v>
      </c>
      <c r="CS126" s="12">
        <f t="shared" si="2566"/>
        <v>0</v>
      </c>
      <c r="CT126" s="12">
        <f t="shared" si="2566"/>
        <v>0</v>
      </c>
      <c r="CU126" s="12">
        <f t="shared" si="2566"/>
        <v>0</v>
      </c>
      <c r="CV126" s="12">
        <f t="shared" si="2566"/>
        <v>0</v>
      </c>
      <c r="CW126" s="12">
        <f t="shared" si="2566"/>
        <v>0</v>
      </c>
      <c r="CX126" s="12">
        <f t="shared" si="2566"/>
        <v>0</v>
      </c>
      <c r="CY126" s="12">
        <f t="shared" si="2566"/>
        <v>0</v>
      </c>
      <c r="CZ126" s="12">
        <f t="shared" ref="CZ126:GU126" si="2567">SUM(CZ127)</f>
        <v>0</v>
      </c>
      <c r="DA126" s="12">
        <f t="shared" si="2567"/>
        <v>0</v>
      </c>
      <c r="DB126" s="12">
        <f t="shared" si="2567"/>
        <v>0</v>
      </c>
      <c r="DC126" s="12">
        <f t="shared" si="2567"/>
        <v>0</v>
      </c>
      <c r="DD126" s="12">
        <f t="shared" si="2567"/>
        <v>0</v>
      </c>
      <c r="DE126" s="12">
        <f t="shared" si="2567"/>
        <v>0</v>
      </c>
      <c r="DF126" s="12">
        <f t="shared" si="2567"/>
        <v>0</v>
      </c>
      <c r="DG126" s="12">
        <f t="shared" si="2567"/>
        <v>0</v>
      </c>
      <c r="DH126" s="12">
        <f t="shared" si="2567"/>
        <v>0</v>
      </c>
      <c r="DI126" s="12">
        <f t="shared" si="2567"/>
        <v>0</v>
      </c>
      <c r="DJ126" s="12">
        <f t="shared" si="2567"/>
        <v>0</v>
      </c>
      <c r="DK126" s="12">
        <f t="shared" si="2567"/>
        <v>0</v>
      </c>
      <c r="DL126" s="12">
        <f t="shared" si="2567"/>
        <v>0</v>
      </c>
      <c r="DM126" s="12">
        <f t="shared" si="2567"/>
        <v>0</v>
      </c>
      <c r="DN126" s="12">
        <f t="shared" si="2567"/>
        <v>0</v>
      </c>
      <c r="DO126" s="12">
        <f t="shared" si="2567"/>
        <v>0</v>
      </c>
      <c r="DP126" s="12">
        <f t="shared" si="2567"/>
        <v>0</v>
      </c>
      <c r="DQ126" s="12">
        <f t="shared" si="2567"/>
        <v>0</v>
      </c>
      <c r="DR126" s="12">
        <f t="shared" si="2567"/>
        <v>0</v>
      </c>
      <c r="DS126" s="12">
        <f t="shared" si="2567"/>
        <v>0</v>
      </c>
      <c r="DT126" s="12">
        <f t="shared" si="2567"/>
        <v>0</v>
      </c>
      <c r="DU126" s="12">
        <f t="shared" si="2567"/>
        <v>0</v>
      </c>
      <c r="DV126" s="12">
        <f t="shared" si="2567"/>
        <v>0</v>
      </c>
      <c r="DW126" s="12">
        <f t="shared" si="2567"/>
        <v>0</v>
      </c>
      <c r="DX126" s="12">
        <f t="shared" si="2567"/>
        <v>0</v>
      </c>
      <c r="DY126" s="12">
        <f t="shared" si="2567"/>
        <v>0</v>
      </c>
      <c r="DZ126" s="12">
        <f t="shared" si="2567"/>
        <v>0</v>
      </c>
      <c r="EA126" s="12">
        <f t="shared" si="2567"/>
        <v>0</v>
      </c>
      <c r="EB126" s="12">
        <f t="shared" si="2567"/>
        <v>0</v>
      </c>
      <c r="EC126" s="12">
        <f t="shared" si="2567"/>
        <v>0</v>
      </c>
      <c r="ED126" s="12">
        <f t="shared" si="2567"/>
        <v>0</v>
      </c>
      <c r="EE126" s="12">
        <f t="shared" si="2567"/>
        <v>0</v>
      </c>
      <c r="EF126" s="12">
        <f t="shared" si="2567"/>
        <v>0</v>
      </c>
      <c r="EG126" s="12">
        <f t="shared" si="2567"/>
        <v>0</v>
      </c>
      <c r="EH126" s="12">
        <f t="shared" si="2567"/>
        <v>0</v>
      </c>
      <c r="EI126" s="12">
        <f t="shared" si="2567"/>
        <v>0</v>
      </c>
      <c r="EJ126" s="12">
        <f t="shared" si="2567"/>
        <v>0</v>
      </c>
      <c r="EK126" s="12">
        <f t="shared" si="2567"/>
        <v>0</v>
      </c>
      <c r="EL126" s="12">
        <f t="shared" si="2567"/>
        <v>0</v>
      </c>
      <c r="EM126" s="12">
        <f t="shared" si="2567"/>
        <v>0</v>
      </c>
      <c r="EN126" s="12">
        <f t="shared" si="2567"/>
        <v>0</v>
      </c>
      <c r="EO126" s="12">
        <f t="shared" si="2567"/>
        <v>0</v>
      </c>
      <c r="EP126" s="12">
        <f t="shared" si="2567"/>
        <v>0</v>
      </c>
      <c r="EQ126" s="12">
        <f t="shared" si="2567"/>
        <v>0</v>
      </c>
      <c r="ER126" s="12">
        <f t="shared" si="2567"/>
        <v>0</v>
      </c>
      <c r="ES126" s="12">
        <f t="shared" si="2567"/>
        <v>0</v>
      </c>
      <c r="ET126" s="12">
        <f t="shared" si="2567"/>
        <v>0</v>
      </c>
      <c r="EU126" s="12">
        <f t="shared" si="2567"/>
        <v>0</v>
      </c>
      <c r="EV126" s="12">
        <f t="shared" si="2567"/>
        <v>0</v>
      </c>
      <c r="EW126" s="12">
        <f t="shared" si="2567"/>
        <v>0</v>
      </c>
      <c r="EX126" s="12">
        <f t="shared" si="2567"/>
        <v>0</v>
      </c>
      <c r="EY126" s="12">
        <f t="shared" si="2567"/>
        <v>0</v>
      </c>
      <c r="EZ126" s="12">
        <f t="shared" si="2567"/>
        <v>0</v>
      </c>
      <c r="FA126" s="12">
        <f t="shared" si="2567"/>
        <v>0</v>
      </c>
      <c r="FB126" s="12">
        <f t="shared" si="2567"/>
        <v>0</v>
      </c>
      <c r="FC126" s="12">
        <f t="shared" si="2567"/>
        <v>0</v>
      </c>
      <c r="FD126" s="12">
        <f t="shared" si="2567"/>
        <v>0</v>
      </c>
      <c r="FE126" s="12">
        <f t="shared" si="2567"/>
        <v>0</v>
      </c>
      <c r="FF126" s="12">
        <f t="shared" si="2567"/>
        <v>0</v>
      </c>
      <c r="FG126" s="12">
        <f t="shared" si="2567"/>
        <v>0</v>
      </c>
      <c r="FH126" s="12">
        <f t="shared" si="2567"/>
        <v>0</v>
      </c>
      <c r="FI126" s="12">
        <f t="shared" si="2567"/>
        <v>0</v>
      </c>
      <c r="FJ126" s="12">
        <f t="shared" si="2567"/>
        <v>0</v>
      </c>
      <c r="FK126" s="12">
        <f t="shared" si="2567"/>
        <v>0</v>
      </c>
      <c r="FL126" s="12">
        <f t="shared" si="2567"/>
        <v>0</v>
      </c>
      <c r="FM126" s="12">
        <f t="shared" si="2567"/>
        <v>0</v>
      </c>
      <c r="FN126" s="12">
        <f>SUM(FN127)</f>
        <v>0</v>
      </c>
      <c r="FO126" s="12">
        <f>SUM(FO127)</f>
        <v>0</v>
      </c>
      <c r="FP126" s="12">
        <f>SUM(FP127)</f>
        <v>0</v>
      </c>
      <c r="FQ126" s="12">
        <f t="shared" si="2567"/>
        <v>0</v>
      </c>
      <c r="FR126" s="12">
        <f t="shared" si="2567"/>
        <v>0</v>
      </c>
      <c r="FS126" s="12">
        <f t="shared" si="2567"/>
        <v>0</v>
      </c>
      <c r="FT126" s="12">
        <f t="shared" si="2567"/>
        <v>0</v>
      </c>
      <c r="FU126" s="12">
        <f t="shared" si="2567"/>
        <v>0</v>
      </c>
      <c r="FV126" s="12">
        <f t="shared" si="2567"/>
        <v>0</v>
      </c>
      <c r="FW126" s="12">
        <f t="shared" si="2567"/>
        <v>0</v>
      </c>
      <c r="FX126" s="12">
        <f t="shared" si="2567"/>
        <v>0</v>
      </c>
      <c r="FY126" s="12">
        <f t="shared" si="2567"/>
        <v>0</v>
      </c>
      <c r="FZ126" s="12">
        <f t="shared" si="2567"/>
        <v>0</v>
      </c>
      <c r="GA126" s="12">
        <f t="shared" si="2567"/>
        <v>0</v>
      </c>
      <c r="GB126" s="12">
        <f t="shared" si="2567"/>
        <v>0</v>
      </c>
      <c r="GC126" s="12">
        <f t="shared" si="2567"/>
        <v>0</v>
      </c>
      <c r="GD126" s="12">
        <f t="shared" si="2567"/>
        <v>0</v>
      </c>
      <c r="GE126" s="12">
        <f t="shared" si="2567"/>
        <v>0</v>
      </c>
      <c r="GF126" s="12">
        <f t="shared" si="2567"/>
        <v>0</v>
      </c>
      <c r="GG126" s="12">
        <f t="shared" si="2567"/>
        <v>0</v>
      </c>
      <c r="GH126" s="12">
        <f t="shared" si="2567"/>
        <v>0</v>
      </c>
      <c r="GI126" s="12">
        <f t="shared" si="2567"/>
        <v>0</v>
      </c>
      <c r="GJ126" s="12">
        <f t="shared" si="2567"/>
        <v>0</v>
      </c>
      <c r="GK126" s="12">
        <f t="shared" si="2567"/>
        <v>0</v>
      </c>
      <c r="GL126" s="12">
        <f t="shared" si="2567"/>
        <v>0</v>
      </c>
      <c r="GM126" s="12">
        <f t="shared" si="2567"/>
        <v>0</v>
      </c>
      <c r="GN126" s="12">
        <f t="shared" si="2567"/>
        <v>0</v>
      </c>
      <c r="GO126" s="12">
        <f t="shared" si="2567"/>
        <v>0</v>
      </c>
      <c r="GP126" s="12">
        <f t="shared" si="2567"/>
        <v>0</v>
      </c>
      <c r="GQ126" s="12">
        <f t="shared" si="2567"/>
        <v>0</v>
      </c>
      <c r="GR126" s="12">
        <f t="shared" si="2567"/>
        <v>0</v>
      </c>
      <c r="GS126" s="12">
        <f t="shared" si="2567"/>
        <v>0</v>
      </c>
      <c r="GT126" s="12">
        <f t="shared" si="2567"/>
        <v>0</v>
      </c>
      <c r="GU126" s="12">
        <f t="shared" si="2567"/>
        <v>0</v>
      </c>
      <c r="GV126" s="12">
        <f>SUM(GV127)</f>
        <v>0</v>
      </c>
      <c r="GW126" s="12">
        <f>SUM(GW127)</f>
        <v>0</v>
      </c>
      <c r="GX126" s="12">
        <f t="shared" ref="GX126:IH126" si="2568">SUM(GX127)</f>
        <v>0</v>
      </c>
      <c r="GY126" s="12">
        <f t="shared" si="2568"/>
        <v>0</v>
      </c>
      <c r="GZ126" s="12">
        <f t="shared" si="2568"/>
        <v>0</v>
      </c>
      <c r="HA126" s="12">
        <f t="shared" si="2568"/>
        <v>0</v>
      </c>
      <c r="HB126" s="12">
        <f t="shared" si="2568"/>
        <v>0</v>
      </c>
      <c r="HC126" s="12">
        <f t="shared" si="2568"/>
        <v>0</v>
      </c>
      <c r="HD126" s="12">
        <f t="shared" si="2568"/>
        <v>0</v>
      </c>
      <c r="HE126" s="12">
        <f t="shared" si="2568"/>
        <v>0</v>
      </c>
      <c r="HF126" s="12">
        <f t="shared" si="2568"/>
        <v>0</v>
      </c>
      <c r="HG126" s="12">
        <f t="shared" si="2568"/>
        <v>0</v>
      </c>
      <c r="HH126" s="12">
        <f t="shared" si="2568"/>
        <v>0</v>
      </c>
      <c r="HI126" s="12">
        <f t="shared" si="2568"/>
        <v>0</v>
      </c>
      <c r="HJ126" s="12">
        <f t="shared" si="2568"/>
        <v>0</v>
      </c>
      <c r="HK126" s="12">
        <f t="shared" si="2568"/>
        <v>0</v>
      </c>
      <c r="HL126" s="12">
        <f t="shared" si="2568"/>
        <v>0</v>
      </c>
      <c r="HM126" s="12">
        <f t="shared" si="2568"/>
        <v>0</v>
      </c>
      <c r="HN126" s="12">
        <f t="shared" si="2568"/>
        <v>0</v>
      </c>
      <c r="HO126" s="12">
        <f t="shared" si="2568"/>
        <v>0</v>
      </c>
      <c r="HP126" s="12">
        <f t="shared" si="2568"/>
        <v>0</v>
      </c>
      <c r="HQ126" s="12">
        <f t="shared" si="2568"/>
        <v>0</v>
      </c>
      <c r="HR126" s="12">
        <f t="shared" si="2568"/>
        <v>0</v>
      </c>
      <c r="HS126" s="12">
        <f t="shared" si="2568"/>
        <v>0</v>
      </c>
      <c r="HT126" s="12">
        <f t="shared" si="2568"/>
        <v>0</v>
      </c>
      <c r="HU126" s="12">
        <f t="shared" si="2568"/>
        <v>0</v>
      </c>
      <c r="HV126" s="12">
        <f t="shared" si="2568"/>
        <v>0</v>
      </c>
      <c r="HW126" s="12">
        <f t="shared" si="2568"/>
        <v>0</v>
      </c>
      <c r="HX126" s="12">
        <f t="shared" si="2568"/>
        <v>0</v>
      </c>
      <c r="HY126" s="12">
        <f t="shared" si="2568"/>
        <v>0</v>
      </c>
      <c r="HZ126" s="12">
        <f t="shared" si="2568"/>
        <v>0</v>
      </c>
      <c r="IA126" s="12">
        <f t="shared" si="2568"/>
        <v>0</v>
      </c>
      <c r="IB126" s="12">
        <f t="shared" si="2568"/>
        <v>0</v>
      </c>
      <c r="IC126" s="12">
        <f t="shared" si="2568"/>
        <v>0</v>
      </c>
      <c r="ID126" s="12">
        <f t="shared" si="2568"/>
        <v>1728</v>
      </c>
      <c r="IE126" s="12">
        <f t="shared" si="2568"/>
        <v>1728</v>
      </c>
      <c r="IF126" s="12">
        <f t="shared" si="2568"/>
        <v>1300</v>
      </c>
      <c r="IG126" s="12">
        <f t="shared" si="2568"/>
        <v>300</v>
      </c>
      <c r="IH126" s="12">
        <f t="shared" si="2568"/>
        <v>0</v>
      </c>
      <c r="II126" s="12">
        <f>SUM(II127)</f>
        <v>300</v>
      </c>
      <c r="IJ126" s="12">
        <f>SUM(IJ127)</f>
        <v>300</v>
      </c>
      <c r="IK126" s="12">
        <f t="shared" ref="IK126:LB126" si="2569">SUM(IK127)</f>
        <v>0</v>
      </c>
      <c r="IL126" s="12">
        <f t="shared" si="2569"/>
        <v>0</v>
      </c>
      <c r="IM126" s="12">
        <f t="shared" si="2569"/>
        <v>0</v>
      </c>
      <c r="IN126" s="12">
        <f t="shared" si="2569"/>
        <v>0</v>
      </c>
      <c r="IO126" s="12">
        <f t="shared" si="2569"/>
        <v>0</v>
      </c>
      <c r="IP126" s="12">
        <f t="shared" si="2569"/>
        <v>0</v>
      </c>
      <c r="IQ126" s="12">
        <f t="shared" si="2569"/>
        <v>0</v>
      </c>
      <c r="IR126" s="12">
        <f t="shared" si="2569"/>
        <v>0</v>
      </c>
      <c r="IS126" s="12">
        <f t="shared" si="2569"/>
        <v>0</v>
      </c>
      <c r="IT126" s="12">
        <f t="shared" si="2569"/>
        <v>0</v>
      </c>
      <c r="IU126" s="12">
        <f t="shared" si="2569"/>
        <v>0</v>
      </c>
      <c r="IV126" s="12">
        <f t="shared" si="2569"/>
        <v>0</v>
      </c>
      <c r="IW126" s="12">
        <f t="shared" si="2569"/>
        <v>0</v>
      </c>
      <c r="IX126" s="12">
        <f t="shared" si="2569"/>
        <v>0</v>
      </c>
      <c r="IY126" s="12">
        <f t="shared" si="2569"/>
        <v>0</v>
      </c>
      <c r="IZ126" s="12">
        <f t="shared" si="2569"/>
        <v>0</v>
      </c>
      <c r="JA126" s="12">
        <f t="shared" si="2569"/>
        <v>0</v>
      </c>
      <c r="JB126" s="12">
        <f t="shared" si="2569"/>
        <v>0</v>
      </c>
      <c r="JC126" s="12">
        <f t="shared" si="2569"/>
        <v>0</v>
      </c>
      <c r="JD126" s="12">
        <f t="shared" si="2569"/>
        <v>0</v>
      </c>
      <c r="JE126" s="12">
        <f t="shared" si="2569"/>
        <v>0</v>
      </c>
      <c r="JF126" s="12">
        <f t="shared" si="2569"/>
        <v>0</v>
      </c>
      <c r="JG126" s="12">
        <f t="shared" si="2569"/>
        <v>0</v>
      </c>
      <c r="JH126" s="12">
        <f t="shared" si="2569"/>
        <v>0</v>
      </c>
      <c r="JI126" s="12">
        <f t="shared" si="2569"/>
        <v>0</v>
      </c>
      <c r="JJ126" s="12">
        <f t="shared" si="2569"/>
        <v>0</v>
      </c>
      <c r="JK126" s="12">
        <f t="shared" si="2569"/>
        <v>0</v>
      </c>
      <c r="JL126" s="12">
        <f t="shared" si="2569"/>
        <v>0</v>
      </c>
      <c r="JM126" s="12">
        <f t="shared" si="2569"/>
        <v>0</v>
      </c>
      <c r="JN126" s="12">
        <f t="shared" si="2569"/>
        <v>0</v>
      </c>
      <c r="JO126" s="12">
        <f t="shared" si="2569"/>
        <v>0</v>
      </c>
      <c r="JP126" s="12">
        <f t="shared" si="2569"/>
        <v>0</v>
      </c>
      <c r="JQ126" s="12">
        <f t="shared" si="2569"/>
        <v>1728</v>
      </c>
      <c r="JR126" s="12">
        <f t="shared" si="2569"/>
        <v>1728</v>
      </c>
      <c r="JS126" s="12">
        <f t="shared" si="2569"/>
        <v>1300</v>
      </c>
      <c r="JT126" s="12">
        <f t="shared" si="2569"/>
        <v>300</v>
      </c>
      <c r="JU126" s="12">
        <f t="shared" si="2569"/>
        <v>0</v>
      </c>
      <c r="JV126" s="12">
        <f t="shared" si="2569"/>
        <v>300</v>
      </c>
      <c r="JW126" s="12">
        <f t="shared" si="2569"/>
        <v>300</v>
      </c>
      <c r="JX126" s="12">
        <f t="shared" si="2569"/>
        <v>0</v>
      </c>
      <c r="JY126" s="12">
        <f t="shared" si="2569"/>
        <v>0</v>
      </c>
      <c r="JZ126" s="12">
        <f t="shared" si="2569"/>
        <v>0</v>
      </c>
      <c r="KA126" s="12">
        <f t="shared" si="2569"/>
        <v>0</v>
      </c>
      <c r="KB126" s="12">
        <f t="shared" si="2569"/>
        <v>0</v>
      </c>
      <c r="KC126" s="12">
        <f t="shared" si="2569"/>
        <v>0</v>
      </c>
      <c r="KD126" s="12">
        <f t="shared" si="2569"/>
        <v>0</v>
      </c>
      <c r="KE126" s="12">
        <f t="shared" si="2569"/>
        <v>0</v>
      </c>
      <c r="KF126" s="12">
        <f t="shared" si="2569"/>
        <v>0</v>
      </c>
      <c r="KG126" s="12">
        <f t="shared" si="2569"/>
        <v>0</v>
      </c>
      <c r="KH126" s="12">
        <f t="shared" si="2569"/>
        <v>0</v>
      </c>
      <c r="KI126" s="12">
        <f t="shared" si="2569"/>
        <v>0</v>
      </c>
      <c r="KJ126" s="12">
        <f t="shared" si="2569"/>
        <v>0</v>
      </c>
      <c r="KK126" s="12">
        <f t="shared" si="2569"/>
        <v>0</v>
      </c>
      <c r="KL126" s="12">
        <f t="shared" si="2569"/>
        <v>0</v>
      </c>
      <c r="KM126" s="12">
        <f t="shared" si="2569"/>
        <v>0</v>
      </c>
      <c r="KN126" s="12">
        <f t="shared" si="2569"/>
        <v>0</v>
      </c>
      <c r="KO126" s="12">
        <f t="shared" si="2569"/>
        <v>0</v>
      </c>
      <c r="KP126" s="12">
        <f t="shared" si="2569"/>
        <v>0</v>
      </c>
      <c r="KQ126" s="12">
        <f t="shared" si="2569"/>
        <v>0</v>
      </c>
      <c r="KR126" s="12">
        <f t="shared" si="2569"/>
        <v>0</v>
      </c>
      <c r="KS126" s="12">
        <f t="shared" si="2569"/>
        <v>0</v>
      </c>
      <c r="KT126" s="12">
        <f t="shared" si="2569"/>
        <v>0</v>
      </c>
      <c r="KU126" s="12">
        <f t="shared" si="2569"/>
        <v>0</v>
      </c>
      <c r="KV126" s="12">
        <f t="shared" si="2569"/>
        <v>0</v>
      </c>
      <c r="KW126" s="12">
        <f t="shared" si="2569"/>
        <v>0</v>
      </c>
      <c r="KX126" s="12">
        <f t="shared" si="2569"/>
        <v>0</v>
      </c>
      <c r="KY126" s="12">
        <f t="shared" si="2569"/>
        <v>0</v>
      </c>
      <c r="KZ126" s="12">
        <f t="shared" si="2569"/>
        <v>0</v>
      </c>
      <c r="LA126" s="12">
        <f t="shared" si="2569"/>
        <v>0</v>
      </c>
      <c r="LB126" s="12">
        <f t="shared" si="2569"/>
        <v>0</v>
      </c>
    </row>
    <row r="127" spans="1:314" x14ac:dyDescent="0.25">
      <c r="A127" s="5">
        <v>7200</v>
      </c>
      <c r="B127" s="9" t="s">
        <v>67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/>
      <c r="AM127" s="13">
        <v>0</v>
      </c>
      <c r="AN127" s="13"/>
      <c r="AO127" s="13"/>
      <c r="AP127" s="13">
        <v>0</v>
      </c>
      <c r="AQ127" s="13">
        <v>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0</v>
      </c>
      <c r="BA127" s="13">
        <v>0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0</v>
      </c>
      <c r="BU127" s="13">
        <v>0</v>
      </c>
      <c r="BV127" s="13">
        <v>0</v>
      </c>
      <c r="BW127" s="13">
        <v>0</v>
      </c>
      <c r="BX127" s="13">
        <v>0</v>
      </c>
      <c r="BY127" s="13"/>
      <c r="BZ127" s="13"/>
      <c r="CA127" s="13"/>
      <c r="CB127" s="13"/>
      <c r="CC127" s="13">
        <v>0</v>
      </c>
      <c r="CD127" s="13">
        <v>0</v>
      </c>
      <c r="CE127" s="13">
        <v>0</v>
      </c>
      <c r="CF127" s="13">
        <v>0</v>
      </c>
      <c r="CG127" s="13">
        <v>0</v>
      </c>
      <c r="CH127" s="13">
        <v>0</v>
      </c>
      <c r="CI127" s="13">
        <v>0</v>
      </c>
      <c r="CJ127" s="13">
        <v>0</v>
      </c>
      <c r="CK127" s="13">
        <v>0</v>
      </c>
      <c r="CL127" s="13">
        <v>0</v>
      </c>
      <c r="CM127" s="13">
        <v>0</v>
      </c>
      <c r="CN127" s="13">
        <v>0</v>
      </c>
      <c r="CO127" s="13">
        <v>0</v>
      </c>
      <c r="CP127" s="13">
        <v>0</v>
      </c>
      <c r="CQ127" s="13">
        <v>0</v>
      </c>
      <c r="CR127" s="13">
        <v>0</v>
      </c>
      <c r="CS127" s="13">
        <v>0</v>
      </c>
      <c r="CT127" s="13">
        <v>0</v>
      </c>
      <c r="CU127" s="13">
        <v>0</v>
      </c>
      <c r="CV127" s="13">
        <v>0</v>
      </c>
      <c r="CW127" s="13">
        <v>0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3">
        <v>0</v>
      </c>
      <c r="DD127" s="13">
        <v>0</v>
      </c>
      <c r="DE127" s="13">
        <v>0</v>
      </c>
      <c r="DF127" s="13">
        <v>0</v>
      </c>
      <c r="DG127" s="13">
        <v>0</v>
      </c>
      <c r="DH127" s="13">
        <v>0</v>
      </c>
      <c r="DI127" s="13">
        <v>0</v>
      </c>
      <c r="DJ127" s="13">
        <v>0</v>
      </c>
      <c r="DK127" s="13">
        <v>0</v>
      </c>
      <c r="DL127" s="13"/>
      <c r="DM127" s="13">
        <v>0</v>
      </c>
      <c r="DN127" s="13"/>
      <c r="DO127" s="13"/>
      <c r="DP127" s="13">
        <v>0</v>
      </c>
      <c r="DQ127" s="13">
        <v>0</v>
      </c>
      <c r="DR127" s="13">
        <v>0</v>
      </c>
      <c r="DS127" s="13">
        <v>0</v>
      </c>
      <c r="DT127" s="13">
        <v>0</v>
      </c>
      <c r="DU127" s="13">
        <v>0</v>
      </c>
      <c r="DV127" s="13">
        <v>0</v>
      </c>
      <c r="DW127" s="13">
        <v>0</v>
      </c>
      <c r="DX127" s="13">
        <v>0</v>
      </c>
      <c r="DY127" s="13">
        <v>0</v>
      </c>
      <c r="DZ127" s="13">
        <v>0</v>
      </c>
      <c r="EA127" s="13">
        <v>0</v>
      </c>
      <c r="EB127" s="13">
        <v>0</v>
      </c>
      <c r="EC127" s="13">
        <v>0</v>
      </c>
      <c r="ED127" s="13">
        <v>0</v>
      </c>
      <c r="EE127" s="13">
        <v>0</v>
      </c>
      <c r="EF127" s="13">
        <v>0</v>
      </c>
      <c r="EG127" s="13">
        <v>0</v>
      </c>
      <c r="EH127" s="13">
        <v>0</v>
      </c>
      <c r="EI127" s="13">
        <v>0</v>
      </c>
      <c r="EJ127" s="13">
        <v>0</v>
      </c>
      <c r="EK127" s="13">
        <v>0</v>
      </c>
      <c r="EL127" s="13">
        <v>0</v>
      </c>
      <c r="EM127" s="13">
        <v>0</v>
      </c>
      <c r="EN127" s="13">
        <v>0</v>
      </c>
      <c r="EO127" s="13">
        <v>0</v>
      </c>
      <c r="EP127" s="13">
        <v>0</v>
      </c>
      <c r="EQ127" s="13">
        <v>0</v>
      </c>
      <c r="ER127" s="13">
        <v>0</v>
      </c>
      <c r="ES127" s="13">
        <v>0</v>
      </c>
      <c r="ET127" s="13">
        <v>0</v>
      </c>
      <c r="EU127" s="13">
        <v>0</v>
      </c>
      <c r="EV127" s="13">
        <v>0</v>
      </c>
      <c r="EW127" s="13">
        <v>0</v>
      </c>
      <c r="EX127" s="13">
        <v>0</v>
      </c>
      <c r="EY127" s="13">
        <v>0</v>
      </c>
      <c r="EZ127" s="13">
        <v>0</v>
      </c>
      <c r="FA127" s="13"/>
      <c r="FB127" s="13"/>
      <c r="FC127" s="13">
        <v>0</v>
      </c>
      <c r="FD127" s="13">
        <v>0</v>
      </c>
      <c r="FE127" s="13">
        <v>0</v>
      </c>
      <c r="FF127" s="13">
        <v>0</v>
      </c>
      <c r="FG127" s="13">
        <v>0</v>
      </c>
      <c r="FH127" s="13">
        <v>0</v>
      </c>
      <c r="FI127" s="13">
        <v>0</v>
      </c>
      <c r="FJ127" s="13">
        <v>0</v>
      </c>
      <c r="FK127" s="13">
        <v>0</v>
      </c>
      <c r="FL127" s="13">
        <v>0</v>
      </c>
      <c r="FM127" s="13">
        <v>0</v>
      </c>
      <c r="FN127" s="13">
        <v>0</v>
      </c>
      <c r="FO127" s="13">
        <v>0</v>
      </c>
      <c r="FP127" s="13">
        <v>0</v>
      </c>
      <c r="FQ127" s="13">
        <v>0</v>
      </c>
      <c r="FR127" s="13">
        <v>0</v>
      </c>
      <c r="FS127" s="13">
        <v>0</v>
      </c>
      <c r="FT127" s="13">
        <v>0</v>
      </c>
      <c r="FU127" s="13">
        <v>0</v>
      </c>
      <c r="FV127" s="13">
        <v>0</v>
      </c>
      <c r="FW127" s="13">
        <v>0</v>
      </c>
      <c r="FX127" s="13">
        <v>0</v>
      </c>
      <c r="FY127" s="13">
        <v>0</v>
      </c>
      <c r="FZ127" s="13">
        <v>0</v>
      </c>
      <c r="GA127" s="13">
        <v>0</v>
      </c>
      <c r="GB127" s="13">
        <v>0</v>
      </c>
      <c r="GC127" s="13">
        <v>0</v>
      </c>
      <c r="GD127" s="13">
        <v>0</v>
      </c>
      <c r="GE127" s="13">
        <v>0</v>
      </c>
      <c r="GF127" s="13">
        <v>0</v>
      </c>
      <c r="GG127" s="13">
        <v>0</v>
      </c>
      <c r="GH127" s="13">
        <v>0</v>
      </c>
      <c r="GI127" s="13">
        <v>0</v>
      </c>
      <c r="GJ127" s="13">
        <v>0</v>
      </c>
      <c r="GK127" s="13">
        <v>0</v>
      </c>
      <c r="GL127" s="13"/>
      <c r="GM127" s="13">
        <v>0</v>
      </c>
      <c r="GN127" s="13"/>
      <c r="GO127" s="13"/>
      <c r="GP127" s="13">
        <v>0</v>
      </c>
      <c r="GQ127" s="13">
        <v>0</v>
      </c>
      <c r="GR127" s="13">
        <v>0</v>
      </c>
      <c r="GS127" s="13">
        <v>0</v>
      </c>
      <c r="GT127" s="13">
        <v>0</v>
      </c>
      <c r="GU127" s="13">
        <v>0</v>
      </c>
      <c r="GV127" s="13">
        <v>0</v>
      </c>
      <c r="GW127" s="13">
        <v>0</v>
      </c>
      <c r="GX127" s="13">
        <v>0</v>
      </c>
      <c r="GY127" s="13">
        <v>0</v>
      </c>
      <c r="GZ127" s="13">
        <v>0</v>
      </c>
      <c r="HA127" s="13">
        <v>0</v>
      </c>
      <c r="HB127" s="13">
        <v>0</v>
      </c>
      <c r="HC127" s="13">
        <v>0</v>
      </c>
      <c r="HD127" s="13">
        <v>0</v>
      </c>
      <c r="HE127" s="13">
        <v>0</v>
      </c>
      <c r="HF127" s="13">
        <v>0</v>
      </c>
      <c r="HG127" s="13">
        <v>0</v>
      </c>
      <c r="HH127" s="13">
        <v>0</v>
      </c>
      <c r="HI127" s="13">
        <v>0</v>
      </c>
      <c r="HJ127" s="13">
        <v>0</v>
      </c>
      <c r="HK127" s="13">
        <v>0</v>
      </c>
      <c r="HL127" s="13">
        <v>0</v>
      </c>
      <c r="HM127" s="13">
        <v>0</v>
      </c>
      <c r="HN127" s="13">
        <v>0</v>
      </c>
      <c r="HO127" s="13">
        <v>0</v>
      </c>
      <c r="HP127" s="13">
        <v>0</v>
      </c>
      <c r="HQ127" s="13">
        <v>0</v>
      </c>
      <c r="HR127" s="13">
        <v>0</v>
      </c>
      <c r="HS127" s="13">
        <v>0</v>
      </c>
      <c r="HT127" s="13">
        <v>0</v>
      </c>
      <c r="HU127" s="13">
        <v>0</v>
      </c>
      <c r="HV127" s="13">
        <v>0</v>
      </c>
      <c r="HW127" s="13">
        <v>0</v>
      </c>
      <c r="HX127" s="13">
        <v>0</v>
      </c>
      <c r="HY127" s="13"/>
      <c r="HZ127" s="13">
        <v>0</v>
      </c>
      <c r="IA127" s="13"/>
      <c r="IB127" s="13"/>
      <c r="IC127" s="13">
        <v>0</v>
      </c>
      <c r="ID127" s="13">
        <v>1728</v>
      </c>
      <c r="IE127" s="13">
        <v>1728</v>
      </c>
      <c r="IF127" s="13">
        <v>1300</v>
      </c>
      <c r="IG127" s="13">
        <v>300</v>
      </c>
      <c r="IH127" s="13">
        <v>0</v>
      </c>
      <c r="II127" s="13">
        <v>300</v>
      </c>
      <c r="IJ127" s="13">
        <v>300</v>
      </c>
      <c r="IK127" s="13">
        <v>0</v>
      </c>
      <c r="IL127" s="13">
        <v>0</v>
      </c>
      <c r="IM127" s="13">
        <v>0</v>
      </c>
      <c r="IN127" s="13">
        <v>0</v>
      </c>
      <c r="IO127" s="13">
        <v>0</v>
      </c>
      <c r="IP127" s="13">
        <v>0</v>
      </c>
      <c r="IQ127" s="13">
        <v>0</v>
      </c>
      <c r="IR127" s="13">
        <v>0</v>
      </c>
      <c r="IS127" s="13">
        <v>0</v>
      </c>
      <c r="IT127" s="13">
        <v>0</v>
      </c>
      <c r="IU127" s="13">
        <v>0</v>
      </c>
      <c r="IV127" s="13">
        <v>0</v>
      </c>
      <c r="IW127" s="13">
        <v>0</v>
      </c>
      <c r="IX127" s="13">
        <v>0</v>
      </c>
      <c r="IY127" s="13">
        <v>0</v>
      </c>
      <c r="IZ127" s="13">
        <v>0</v>
      </c>
      <c r="JA127" s="13">
        <v>0</v>
      </c>
      <c r="JB127" s="13">
        <v>0</v>
      </c>
      <c r="JC127" s="13">
        <v>0</v>
      </c>
      <c r="JD127" s="13">
        <v>0</v>
      </c>
      <c r="JE127" s="13">
        <v>0</v>
      </c>
      <c r="JF127" s="13">
        <v>0</v>
      </c>
      <c r="JG127" s="13">
        <v>0</v>
      </c>
      <c r="JH127" s="13">
        <v>0</v>
      </c>
      <c r="JI127" s="13">
        <v>0</v>
      </c>
      <c r="JJ127" s="13">
        <v>0</v>
      </c>
      <c r="JK127" s="13">
        <v>0</v>
      </c>
      <c r="JL127" s="13"/>
      <c r="JM127" s="13">
        <v>0</v>
      </c>
      <c r="JN127" s="13"/>
      <c r="JO127" s="13"/>
      <c r="JP127" s="13">
        <f t="shared" ref="JP127:KL127" si="2570">C127+CC127+AP127+DP127+FC127+GP127+IC127</f>
        <v>0</v>
      </c>
      <c r="JQ127" s="13">
        <f t="shared" si="2570"/>
        <v>1728</v>
      </c>
      <c r="JR127" s="13">
        <f t="shared" si="2570"/>
        <v>1728</v>
      </c>
      <c r="JS127" s="13">
        <f t="shared" si="2570"/>
        <v>1300</v>
      </c>
      <c r="JT127" s="13">
        <f t="shared" si="2570"/>
        <v>300</v>
      </c>
      <c r="JU127" s="13">
        <f t="shared" si="2570"/>
        <v>0</v>
      </c>
      <c r="JV127" s="13">
        <f t="shared" si="2570"/>
        <v>300</v>
      </c>
      <c r="JW127" s="13">
        <f t="shared" si="2570"/>
        <v>300</v>
      </c>
      <c r="JX127" s="13">
        <f t="shared" si="2570"/>
        <v>0</v>
      </c>
      <c r="JY127" s="13">
        <f t="shared" si="2570"/>
        <v>0</v>
      </c>
      <c r="JZ127" s="13">
        <f t="shared" si="2570"/>
        <v>0</v>
      </c>
      <c r="KA127" s="13">
        <f t="shared" si="2570"/>
        <v>0</v>
      </c>
      <c r="KB127" s="13">
        <f t="shared" si="2570"/>
        <v>0</v>
      </c>
      <c r="KC127" s="13">
        <f t="shared" si="2570"/>
        <v>0</v>
      </c>
      <c r="KD127" s="13">
        <f t="shared" si="2570"/>
        <v>0</v>
      </c>
      <c r="KE127" s="13">
        <f t="shared" si="2570"/>
        <v>0</v>
      </c>
      <c r="KF127" s="13">
        <f t="shared" si="2570"/>
        <v>0</v>
      </c>
      <c r="KG127" s="13">
        <f t="shared" si="2570"/>
        <v>0</v>
      </c>
      <c r="KH127" s="13">
        <f t="shared" si="2570"/>
        <v>0</v>
      </c>
      <c r="KI127" s="13">
        <f t="shared" si="2570"/>
        <v>0</v>
      </c>
      <c r="KJ127" s="13">
        <f t="shared" si="2570"/>
        <v>0</v>
      </c>
      <c r="KK127" s="13">
        <f t="shared" si="2570"/>
        <v>0</v>
      </c>
      <c r="KL127" s="13">
        <f t="shared" si="2570"/>
        <v>0</v>
      </c>
      <c r="KM127" s="13">
        <f t="shared" ref="KM127:KX127" si="2571">Z127+BM127+CZ127+EM127+FZ127+HM127+IZ127</f>
        <v>0</v>
      </c>
      <c r="KN127" s="13">
        <f t="shared" si="2571"/>
        <v>0</v>
      </c>
      <c r="KO127" s="13">
        <f t="shared" si="2571"/>
        <v>0</v>
      </c>
      <c r="KP127" s="13">
        <f t="shared" si="2571"/>
        <v>0</v>
      </c>
      <c r="KQ127" s="13">
        <f t="shared" si="2571"/>
        <v>0</v>
      </c>
      <c r="KR127" s="13">
        <f t="shared" si="2571"/>
        <v>0</v>
      </c>
      <c r="KS127" s="13">
        <f t="shared" si="2571"/>
        <v>0</v>
      </c>
      <c r="KT127" s="13">
        <f t="shared" si="2571"/>
        <v>0</v>
      </c>
      <c r="KU127" s="13">
        <f t="shared" si="2571"/>
        <v>0</v>
      </c>
      <c r="KV127" s="13">
        <f t="shared" si="2571"/>
        <v>0</v>
      </c>
      <c r="KW127" s="13">
        <f t="shared" si="2571"/>
        <v>0</v>
      </c>
      <c r="KX127" s="13">
        <f t="shared" si="2571"/>
        <v>0</v>
      </c>
      <c r="KY127" s="13">
        <f t="shared" ref="KY127:LB127" si="2572">AL127+BY127+DL127+EY127+GL127+HY127+JL127</f>
        <v>0</v>
      </c>
      <c r="KZ127" s="13">
        <f t="shared" si="2572"/>
        <v>0</v>
      </c>
      <c r="LA127" s="13">
        <f t="shared" si="2572"/>
        <v>0</v>
      </c>
      <c r="LB127" s="13">
        <f t="shared" si="2572"/>
        <v>0</v>
      </c>
    </row>
    <row r="128" spans="1:314" ht="15" customHeight="1" x14ac:dyDescent="0.25">
      <c r="A128" s="5">
        <v>73</v>
      </c>
      <c r="B128" s="8" t="s">
        <v>264</v>
      </c>
      <c r="C128" s="12">
        <f>SUM(C129)</f>
        <v>0</v>
      </c>
      <c r="D128" s="12">
        <f>SUM(D129)</f>
        <v>0</v>
      </c>
      <c r="E128" s="12">
        <f>SUM(E129)</f>
        <v>0</v>
      </c>
      <c r="F128" s="12">
        <f t="shared" ref="F128:LB128" si="2573">SUM(F129)</f>
        <v>0</v>
      </c>
      <c r="G128" s="12">
        <f t="shared" si="2573"/>
        <v>0</v>
      </c>
      <c r="H128" s="12">
        <f t="shared" si="2573"/>
        <v>0</v>
      </c>
      <c r="I128" s="12">
        <f t="shared" si="2573"/>
        <v>0</v>
      </c>
      <c r="J128" s="12">
        <f t="shared" si="2573"/>
        <v>0</v>
      </c>
      <c r="K128" s="12">
        <f t="shared" si="2573"/>
        <v>0</v>
      </c>
      <c r="L128" s="12">
        <f>SUM(L129)</f>
        <v>0</v>
      </c>
      <c r="M128" s="12">
        <f>SUM(M129)</f>
        <v>0</v>
      </c>
      <c r="N128" s="12">
        <f t="shared" ref="N128:T128" si="2574">SUM(N129)</f>
        <v>0</v>
      </c>
      <c r="O128" s="12">
        <f>SUM(O129)</f>
        <v>0</v>
      </c>
      <c r="P128" s="12">
        <f>SUM(P129)</f>
        <v>0</v>
      </c>
      <c r="Q128" s="12">
        <f t="shared" si="2574"/>
        <v>0</v>
      </c>
      <c r="R128" s="12">
        <f>SUM(R129)</f>
        <v>0</v>
      </c>
      <c r="S128" s="12">
        <f>SUM(S129)</f>
        <v>0</v>
      </c>
      <c r="T128" s="12">
        <f t="shared" si="2574"/>
        <v>0</v>
      </c>
      <c r="U128" s="12">
        <f>SUM(U129)</f>
        <v>0</v>
      </c>
      <c r="V128" s="12">
        <f>SUM(V129)</f>
        <v>0</v>
      </c>
      <c r="W128" s="12">
        <f t="shared" ref="W128:AO128" si="2575">SUM(W129)</f>
        <v>0</v>
      </c>
      <c r="X128" s="12">
        <f t="shared" si="2575"/>
        <v>0</v>
      </c>
      <c r="Y128" s="12">
        <f t="shared" si="2575"/>
        <v>0</v>
      </c>
      <c r="Z128" s="12">
        <f t="shared" si="2575"/>
        <v>0</v>
      </c>
      <c r="AA128" s="12">
        <f t="shared" si="2575"/>
        <v>0</v>
      </c>
      <c r="AB128" s="12">
        <f t="shared" si="2575"/>
        <v>0</v>
      </c>
      <c r="AC128" s="12">
        <f t="shared" si="2575"/>
        <v>0</v>
      </c>
      <c r="AD128" s="12">
        <f t="shared" si="2575"/>
        <v>0</v>
      </c>
      <c r="AE128" s="12">
        <f t="shared" si="2575"/>
        <v>0</v>
      </c>
      <c r="AF128" s="12">
        <f t="shared" si="2575"/>
        <v>0</v>
      </c>
      <c r="AG128" s="12">
        <f t="shared" si="2575"/>
        <v>0</v>
      </c>
      <c r="AH128" s="12">
        <f t="shared" si="2575"/>
        <v>0</v>
      </c>
      <c r="AI128" s="12">
        <f t="shared" si="2575"/>
        <v>0</v>
      </c>
      <c r="AJ128" s="12">
        <f t="shared" si="2575"/>
        <v>0</v>
      </c>
      <c r="AK128" s="12">
        <f t="shared" si="2575"/>
        <v>0</v>
      </c>
      <c r="AL128" s="12">
        <f t="shared" si="2575"/>
        <v>0</v>
      </c>
      <c r="AM128" s="12">
        <f t="shared" si="2575"/>
        <v>0</v>
      </c>
      <c r="AN128" s="12">
        <f t="shared" si="2575"/>
        <v>0</v>
      </c>
      <c r="AO128" s="12">
        <f t="shared" si="2575"/>
        <v>0</v>
      </c>
      <c r="AP128" s="12">
        <f t="shared" ref="AP128:BL128" si="2576">SUM(AP129)</f>
        <v>0</v>
      </c>
      <c r="AQ128" s="12">
        <f t="shared" si="2576"/>
        <v>0</v>
      </c>
      <c r="AR128" s="12">
        <f t="shared" si="2576"/>
        <v>0</v>
      </c>
      <c r="AS128" s="12">
        <f t="shared" si="2576"/>
        <v>0</v>
      </c>
      <c r="AT128" s="12">
        <f t="shared" si="2576"/>
        <v>0</v>
      </c>
      <c r="AU128" s="12">
        <f t="shared" si="2576"/>
        <v>0</v>
      </c>
      <c r="AV128" s="12">
        <f t="shared" si="2576"/>
        <v>0</v>
      </c>
      <c r="AW128" s="12">
        <f t="shared" si="2576"/>
        <v>0</v>
      </c>
      <c r="AX128" s="12">
        <f t="shared" si="2576"/>
        <v>0</v>
      </c>
      <c r="AY128" s="12">
        <f t="shared" si="2576"/>
        <v>0</v>
      </c>
      <c r="AZ128" s="12">
        <f t="shared" si="2576"/>
        <v>0</v>
      </c>
      <c r="BA128" s="12">
        <f t="shared" si="2576"/>
        <v>0</v>
      </c>
      <c r="BB128" s="12">
        <f t="shared" si="2576"/>
        <v>0</v>
      </c>
      <c r="BC128" s="12">
        <f t="shared" si="2576"/>
        <v>0</v>
      </c>
      <c r="BD128" s="12">
        <f t="shared" si="2576"/>
        <v>0</v>
      </c>
      <c r="BE128" s="12">
        <f t="shared" si="2576"/>
        <v>0</v>
      </c>
      <c r="BF128" s="12">
        <f t="shared" si="2576"/>
        <v>0</v>
      </c>
      <c r="BG128" s="12">
        <f t="shared" si="2576"/>
        <v>0</v>
      </c>
      <c r="BH128" s="12">
        <f t="shared" si="2576"/>
        <v>0</v>
      </c>
      <c r="BI128" s="12">
        <f t="shared" si="2576"/>
        <v>0</v>
      </c>
      <c r="BJ128" s="12">
        <f t="shared" si="2576"/>
        <v>0</v>
      </c>
      <c r="BK128" s="12">
        <f t="shared" si="2576"/>
        <v>0</v>
      </c>
      <c r="BL128" s="12">
        <f t="shared" si="2576"/>
        <v>0</v>
      </c>
      <c r="BM128" s="12">
        <f t="shared" si="2573"/>
        <v>0</v>
      </c>
      <c r="BN128" s="12">
        <f t="shared" si="2573"/>
        <v>0</v>
      </c>
      <c r="BO128" s="12">
        <f t="shared" si="2573"/>
        <v>0</v>
      </c>
      <c r="BP128" s="12">
        <f t="shared" si="2573"/>
        <v>0</v>
      </c>
      <c r="BQ128" s="12">
        <f t="shared" si="2573"/>
        <v>0</v>
      </c>
      <c r="BR128" s="12">
        <f t="shared" si="2573"/>
        <v>0</v>
      </c>
      <c r="BS128" s="12">
        <f>SUM(BS129)</f>
        <v>0</v>
      </c>
      <c r="BT128" s="12">
        <f t="shared" si="2573"/>
        <v>0</v>
      </c>
      <c r="BU128" s="12">
        <f t="shared" si="2573"/>
        <v>0</v>
      </c>
      <c r="BV128" s="12">
        <f t="shared" si="2573"/>
        <v>0</v>
      </c>
      <c r="BW128" s="12">
        <f t="shared" si="2573"/>
        <v>0</v>
      </c>
      <c r="BX128" s="12">
        <f t="shared" si="2573"/>
        <v>0</v>
      </c>
      <c r="BY128" s="12">
        <f t="shared" si="2573"/>
        <v>0</v>
      </c>
      <c r="BZ128" s="12">
        <f t="shared" si="2573"/>
        <v>0</v>
      </c>
      <c r="CA128" s="12">
        <f t="shared" si="2573"/>
        <v>0</v>
      </c>
      <c r="CB128" s="12">
        <f t="shared" si="2573"/>
        <v>0</v>
      </c>
      <c r="CC128" s="12">
        <f t="shared" ref="CC128:CG128" si="2577">SUM(CC129)</f>
        <v>0</v>
      </c>
      <c r="CD128" s="12">
        <f t="shared" si="2577"/>
        <v>0</v>
      </c>
      <c r="CE128" s="12">
        <f t="shared" si="2577"/>
        <v>0</v>
      </c>
      <c r="CF128" s="12">
        <f t="shared" si="2577"/>
        <v>0</v>
      </c>
      <c r="CG128" s="12">
        <f t="shared" si="2577"/>
        <v>0</v>
      </c>
      <c r="CH128" s="12">
        <f t="shared" ref="CH128:CY128" si="2578">SUM(CH129)</f>
        <v>0</v>
      </c>
      <c r="CI128" s="12">
        <f t="shared" si="2578"/>
        <v>0</v>
      </c>
      <c r="CJ128" s="12">
        <f t="shared" si="2578"/>
        <v>0</v>
      </c>
      <c r="CK128" s="12">
        <f t="shared" si="2578"/>
        <v>0</v>
      </c>
      <c r="CL128" s="12">
        <f t="shared" si="2578"/>
        <v>0</v>
      </c>
      <c r="CM128" s="12">
        <f t="shared" si="2578"/>
        <v>0</v>
      </c>
      <c r="CN128" s="12">
        <f t="shared" si="2578"/>
        <v>0</v>
      </c>
      <c r="CO128" s="12">
        <f t="shared" si="2578"/>
        <v>0</v>
      </c>
      <c r="CP128" s="12">
        <f t="shared" si="2578"/>
        <v>0</v>
      </c>
      <c r="CQ128" s="12">
        <f t="shared" si="2578"/>
        <v>0</v>
      </c>
      <c r="CR128" s="12">
        <f t="shared" si="2578"/>
        <v>0</v>
      </c>
      <c r="CS128" s="12">
        <f t="shared" si="2578"/>
        <v>0</v>
      </c>
      <c r="CT128" s="12">
        <f t="shared" si="2578"/>
        <v>0</v>
      </c>
      <c r="CU128" s="12">
        <f t="shared" si="2578"/>
        <v>0</v>
      </c>
      <c r="CV128" s="12">
        <f t="shared" si="2578"/>
        <v>0</v>
      </c>
      <c r="CW128" s="12">
        <f t="shared" si="2578"/>
        <v>0</v>
      </c>
      <c r="CX128" s="12">
        <f t="shared" si="2578"/>
        <v>0</v>
      </c>
      <c r="CY128" s="12">
        <f t="shared" si="2578"/>
        <v>0</v>
      </c>
      <c r="CZ128" s="12">
        <f t="shared" si="2573"/>
        <v>0</v>
      </c>
      <c r="DA128" s="12">
        <f t="shared" si="2573"/>
        <v>0</v>
      </c>
      <c r="DB128" s="12">
        <f t="shared" si="2573"/>
        <v>0</v>
      </c>
      <c r="DC128" s="12">
        <f t="shared" si="2573"/>
        <v>0</v>
      </c>
      <c r="DD128" s="12">
        <f t="shared" si="2573"/>
        <v>0</v>
      </c>
      <c r="DE128" s="12">
        <f t="shared" si="2573"/>
        <v>0</v>
      </c>
      <c r="DF128" s="12">
        <f t="shared" si="2573"/>
        <v>0</v>
      </c>
      <c r="DG128" s="12">
        <f t="shared" si="2573"/>
        <v>0</v>
      </c>
      <c r="DH128" s="12">
        <f t="shared" si="2573"/>
        <v>0</v>
      </c>
      <c r="DI128" s="12">
        <f t="shared" si="2573"/>
        <v>0</v>
      </c>
      <c r="DJ128" s="12">
        <f t="shared" si="2573"/>
        <v>0</v>
      </c>
      <c r="DK128" s="12">
        <f t="shared" si="2573"/>
        <v>0</v>
      </c>
      <c r="DL128" s="12">
        <f t="shared" si="2573"/>
        <v>0</v>
      </c>
      <c r="DM128" s="12">
        <f t="shared" si="2573"/>
        <v>0</v>
      </c>
      <c r="DN128" s="12">
        <f t="shared" si="2573"/>
        <v>0</v>
      </c>
      <c r="DO128" s="12">
        <f t="shared" si="2573"/>
        <v>0</v>
      </c>
      <c r="DP128" s="12">
        <f t="shared" si="2573"/>
        <v>0</v>
      </c>
      <c r="DQ128" s="12">
        <f t="shared" si="2573"/>
        <v>0</v>
      </c>
      <c r="DR128" s="12">
        <f t="shared" si="2573"/>
        <v>0</v>
      </c>
      <c r="DS128" s="12">
        <f t="shared" si="2573"/>
        <v>0</v>
      </c>
      <c r="DT128" s="12">
        <f t="shared" si="2573"/>
        <v>0</v>
      </c>
      <c r="DU128" s="12">
        <f t="shared" si="2573"/>
        <v>0</v>
      </c>
      <c r="DV128" s="12">
        <f t="shared" si="2573"/>
        <v>0</v>
      </c>
      <c r="DW128" s="12">
        <f t="shared" si="2573"/>
        <v>0</v>
      </c>
      <c r="DX128" s="12">
        <f t="shared" si="2573"/>
        <v>0</v>
      </c>
      <c r="DY128" s="12">
        <f t="shared" si="2573"/>
        <v>0</v>
      </c>
      <c r="DZ128" s="12">
        <f t="shared" si="2573"/>
        <v>0</v>
      </c>
      <c r="EA128" s="12">
        <f t="shared" si="2573"/>
        <v>0</v>
      </c>
      <c r="EB128" s="12">
        <f t="shared" si="2573"/>
        <v>0</v>
      </c>
      <c r="EC128" s="12">
        <f t="shared" si="2573"/>
        <v>0</v>
      </c>
      <c r="ED128" s="12">
        <f t="shared" si="2573"/>
        <v>0</v>
      </c>
      <c r="EE128" s="12">
        <f t="shared" si="2573"/>
        <v>0</v>
      </c>
      <c r="EF128" s="12">
        <f t="shared" si="2573"/>
        <v>0</v>
      </c>
      <c r="EG128" s="12">
        <f t="shared" si="2573"/>
        <v>0</v>
      </c>
      <c r="EH128" s="12">
        <f t="shared" si="2573"/>
        <v>0</v>
      </c>
      <c r="EI128" s="12">
        <f t="shared" si="2573"/>
        <v>0</v>
      </c>
      <c r="EJ128" s="12">
        <f t="shared" si="2573"/>
        <v>0</v>
      </c>
      <c r="EK128" s="12">
        <f t="shared" si="2573"/>
        <v>0</v>
      </c>
      <c r="EL128" s="12">
        <f t="shared" si="2573"/>
        <v>0</v>
      </c>
      <c r="EM128" s="12">
        <f t="shared" si="2573"/>
        <v>0</v>
      </c>
      <c r="EN128" s="12">
        <f t="shared" si="2573"/>
        <v>0</v>
      </c>
      <c r="EO128" s="12">
        <f t="shared" si="2573"/>
        <v>0</v>
      </c>
      <c r="EP128" s="12">
        <f t="shared" si="2573"/>
        <v>0</v>
      </c>
      <c r="EQ128" s="12">
        <f t="shared" si="2573"/>
        <v>0</v>
      </c>
      <c r="ER128" s="12">
        <f t="shared" si="2573"/>
        <v>0</v>
      </c>
      <c r="ES128" s="12">
        <f t="shared" si="2573"/>
        <v>0</v>
      </c>
      <c r="ET128" s="12">
        <f t="shared" si="2573"/>
        <v>0</v>
      </c>
      <c r="EU128" s="12">
        <f t="shared" si="2573"/>
        <v>0</v>
      </c>
      <c r="EV128" s="12">
        <f t="shared" si="2573"/>
        <v>0</v>
      </c>
      <c r="EW128" s="12">
        <f t="shared" si="2573"/>
        <v>0</v>
      </c>
      <c r="EX128" s="12">
        <f t="shared" si="2573"/>
        <v>0</v>
      </c>
      <c r="EY128" s="12">
        <f t="shared" si="2573"/>
        <v>0</v>
      </c>
      <c r="EZ128" s="12">
        <f t="shared" si="2573"/>
        <v>0</v>
      </c>
      <c r="FA128" s="12">
        <f t="shared" si="2573"/>
        <v>0</v>
      </c>
      <c r="FB128" s="12">
        <f t="shared" si="2573"/>
        <v>0</v>
      </c>
      <c r="FC128" s="12">
        <f t="shared" si="2573"/>
        <v>0</v>
      </c>
      <c r="FD128" s="12">
        <f t="shared" si="2573"/>
        <v>0</v>
      </c>
      <c r="FE128" s="12">
        <f t="shared" si="2573"/>
        <v>0</v>
      </c>
      <c r="FF128" s="12">
        <f t="shared" si="2573"/>
        <v>0</v>
      </c>
      <c r="FG128" s="12">
        <f t="shared" si="2573"/>
        <v>0</v>
      </c>
      <c r="FH128" s="12">
        <f t="shared" si="2573"/>
        <v>0</v>
      </c>
      <c r="FI128" s="12">
        <f t="shared" si="2573"/>
        <v>0</v>
      </c>
      <c r="FJ128" s="12">
        <f t="shared" si="2573"/>
        <v>0</v>
      </c>
      <c r="FK128" s="12">
        <f t="shared" si="2573"/>
        <v>0</v>
      </c>
      <c r="FL128" s="12">
        <f t="shared" si="2573"/>
        <v>0</v>
      </c>
      <c r="FM128" s="12">
        <f t="shared" si="2573"/>
        <v>0</v>
      </c>
      <c r="FN128" s="12">
        <f>SUM(FN129)</f>
        <v>0</v>
      </c>
      <c r="FO128" s="12">
        <f>SUM(FO129)</f>
        <v>0</v>
      </c>
      <c r="FP128" s="12">
        <f>SUM(FP129)</f>
        <v>0</v>
      </c>
      <c r="FQ128" s="12">
        <f t="shared" si="2573"/>
        <v>0</v>
      </c>
      <c r="FR128" s="12">
        <f t="shared" si="2573"/>
        <v>0</v>
      </c>
      <c r="FS128" s="12">
        <f t="shared" si="2573"/>
        <v>0</v>
      </c>
      <c r="FT128" s="12">
        <f t="shared" si="2573"/>
        <v>0</v>
      </c>
      <c r="FU128" s="12">
        <f t="shared" si="2573"/>
        <v>0</v>
      </c>
      <c r="FV128" s="12">
        <f t="shared" si="2573"/>
        <v>0</v>
      </c>
      <c r="FW128" s="12">
        <f t="shared" si="2573"/>
        <v>0</v>
      </c>
      <c r="FX128" s="12">
        <f t="shared" si="2573"/>
        <v>0</v>
      </c>
      <c r="FY128" s="12">
        <f t="shared" si="2573"/>
        <v>0</v>
      </c>
      <c r="FZ128" s="12">
        <f t="shared" si="2573"/>
        <v>0</v>
      </c>
      <c r="GA128" s="12">
        <f t="shared" si="2573"/>
        <v>0</v>
      </c>
      <c r="GB128" s="12">
        <f t="shared" si="2573"/>
        <v>0</v>
      </c>
      <c r="GC128" s="12">
        <f t="shared" si="2573"/>
        <v>0</v>
      </c>
      <c r="GD128" s="12">
        <f t="shared" si="2573"/>
        <v>0</v>
      </c>
      <c r="GE128" s="12">
        <f t="shared" si="2573"/>
        <v>0</v>
      </c>
      <c r="GF128" s="12">
        <f t="shared" si="2573"/>
        <v>0</v>
      </c>
      <c r="GG128" s="12">
        <f t="shared" si="2573"/>
        <v>0</v>
      </c>
      <c r="GH128" s="12">
        <f t="shared" si="2573"/>
        <v>0</v>
      </c>
      <c r="GI128" s="12">
        <f t="shared" si="2573"/>
        <v>0</v>
      </c>
      <c r="GJ128" s="12">
        <f t="shared" si="2573"/>
        <v>0</v>
      </c>
      <c r="GK128" s="12">
        <f t="shared" si="2573"/>
        <v>0</v>
      </c>
      <c r="GL128" s="12">
        <f t="shared" si="2573"/>
        <v>0</v>
      </c>
      <c r="GM128" s="12">
        <f t="shared" si="2573"/>
        <v>0</v>
      </c>
      <c r="GN128" s="12">
        <f t="shared" si="2573"/>
        <v>0</v>
      </c>
      <c r="GO128" s="12">
        <f t="shared" si="2573"/>
        <v>0</v>
      </c>
      <c r="GP128" s="12">
        <f t="shared" si="2573"/>
        <v>0</v>
      </c>
      <c r="GQ128" s="12">
        <f t="shared" si="2573"/>
        <v>0</v>
      </c>
      <c r="GR128" s="12">
        <f t="shared" si="2573"/>
        <v>0</v>
      </c>
      <c r="GS128" s="12">
        <f t="shared" si="2573"/>
        <v>0</v>
      </c>
      <c r="GT128" s="12">
        <f t="shared" si="2573"/>
        <v>0</v>
      </c>
      <c r="GU128" s="12">
        <f t="shared" si="2573"/>
        <v>0</v>
      </c>
      <c r="GV128" s="12">
        <f t="shared" si="2573"/>
        <v>0</v>
      </c>
      <c r="GW128" s="12">
        <f t="shared" si="2573"/>
        <v>0</v>
      </c>
      <c r="GX128" s="12">
        <f t="shared" si="2573"/>
        <v>0</v>
      </c>
      <c r="GY128" s="12">
        <f t="shared" si="2573"/>
        <v>0</v>
      </c>
      <c r="GZ128" s="12">
        <f t="shared" si="2573"/>
        <v>0</v>
      </c>
      <c r="HA128" s="12">
        <f t="shared" si="2573"/>
        <v>0</v>
      </c>
      <c r="HB128" s="12">
        <f t="shared" si="2573"/>
        <v>0</v>
      </c>
      <c r="HC128" s="12">
        <f t="shared" si="2573"/>
        <v>0</v>
      </c>
      <c r="HD128" s="12">
        <f t="shared" si="2573"/>
        <v>0</v>
      </c>
      <c r="HE128" s="12">
        <f t="shared" si="2573"/>
        <v>0</v>
      </c>
      <c r="HF128" s="12">
        <f t="shared" si="2573"/>
        <v>0</v>
      </c>
      <c r="HG128" s="12">
        <f t="shared" si="2573"/>
        <v>0</v>
      </c>
      <c r="HH128" s="12">
        <f t="shared" si="2573"/>
        <v>0</v>
      </c>
      <c r="HI128" s="12">
        <f t="shared" si="2573"/>
        <v>0</v>
      </c>
      <c r="HJ128" s="12">
        <f t="shared" si="2573"/>
        <v>0</v>
      </c>
      <c r="HK128" s="12">
        <f t="shared" si="2573"/>
        <v>0</v>
      </c>
      <c r="HL128" s="12">
        <f t="shared" si="2573"/>
        <v>0</v>
      </c>
      <c r="HM128" s="12">
        <f t="shared" si="2573"/>
        <v>0</v>
      </c>
      <c r="HN128" s="12">
        <f t="shared" si="2573"/>
        <v>0</v>
      </c>
      <c r="HO128" s="12">
        <f t="shared" si="2573"/>
        <v>0</v>
      </c>
      <c r="HP128" s="12">
        <f t="shared" si="2573"/>
        <v>0</v>
      </c>
      <c r="HQ128" s="12">
        <f t="shared" si="2573"/>
        <v>0</v>
      </c>
      <c r="HR128" s="12">
        <f t="shared" si="2573"/>
        <v>0</v>
      </c>
      <c r="HS128" s="12">
        <f t="shared" si="2573"/>
        <v>0</v>
      </c>
      <c r="HT128" s="12">
        <f t="shared" si="2573"/>
        <v>0</v>
      </c>
      <c r="HU128" s="12">
        <f t="shared" si="2573"/>
        <v>0</v>
      </c>
      <c r="HV128" s="12">
        <f t="shared" si="2573"/>
        <v>0</v>
      </c>
      <c r="HW128" s="12">
        <f t="shared" si="2573"/>
        <v>0</v>
      </c>
      <c r="HX128" s="12">
        <f t="shared" si="2573"/>
        <v>0</v>
      </c>
      <c r="HY128" s="12">
        <f t="shared" si="2573"/>
        <v>0</v>
      </c>
      <c r="HZ128" s="12">
        <f t="shared" si="2573"/>
        <v>0</v>
      </c>
      <c r="IA128" s="12">
        <f t="shared" si="2573"/>
        <v>0</v>
      </c>
      <c r="IB128" s="12">
        <f t="shared" si="2573"/>
        <v>0</v>
      </c>
      <c r="IC128" s="12">
        <f t="shared" si="2573"/>
        <v>0</v>
      </c>
      <c r="ID128" s="12">
        <f t="shared" si="2573"/>
        <v>0</v>
      </c>
      <c r="IE128" s="12">
        <f t="shared" si="2573"/>
        <v>0</v>
      </c>
      <c r="IF128" s="12">
        <f t="shared" si="2573"/>
        <v>0</v>
      </c>
      <c r="IG128" s="12">
        <f t="shared" si="2573"/>
        <v>0</v>
      </c>
      <c r="IH128" s="12">
        <f t="shared" si="2573"/>
        <v>0</v>
      </c>
      <c r="II128" s="12">
        <f t="shared" si="2573"/>
        <v>0</v>
      </c>
      <c r="IJ128" s="12">
        <f t="shared" si="2573"/>
        <v>0</v>
      </c>
      <c r="IK128" s="12">
        <f t="shared" si="2573"/>
        <v>0</v>
      </c>
      <c r="IL128" s="12">
        <f t="shared" si="2573"/>
        <v>0</v>
      </c>
      <c r="IM128" s="12">
        <f t="shared" si="2573"/>
        <v>0</v>
      </c>
      <c r="IN128" s="12">
        <f t="shared" si="2573"/>
        <v>0</v>
      </c>
      <c r="IO128" s="12">
        <f t="shared" si="2573"/>
        <v>0</v>
      </c>
      <c r="IP128" s="12">
        <f t="shared" si="2573"/>
        <v>0</v>
      </c>
      <c r="IQ128" s="12">
        <f t="shared" si="2573"/>
        <v>0</v>
      </c>
      <c r="IR128" s="12">
        <f t="shared" si="2573"/>
        <v>0</v>
      </c>
      <c r="IS128" s="12">
        <f t="shared" si="2573"/>
        <v>0</v>
      </c>
      <c r="IT128" s="12">
        <f t="shared" si="2573"/>
        <v>0</v>
      </c>
      <c r="IU128" s="12">
        <f t="shared" si="2573"/>
        <v>0</v>
      </c>
      <c r="IV128" s="12">
        <f t="shared" si="2573"/>
        <v>300</v>
      </c>
      <c r="IW128" s="12">
        <f t="shared" si="2573"/>
        <v>300</v>
      </c>
      <c r="IX128" s="12">
        <f t="shared" si="2573"/>
        <v>0</v>
      </c>
      <c r="IY128" s="12">
        <f t="shared" si="2573"/>
        <v>0</v>
      </c>
      <c r="IZ128" s="12">
        <f t="shared" si="2573"/>
        <v>0</v>
      </c>
      <c r="JA128" s="12">
        <f t="shared" si="2573"/>
        <v>0</v>
      </c>
      <c r="JB128" s="12">
        <f t="shared" si="2573"/>
        <v>0</v>
      </c>
      <c r="JC128" s="12">
        <f t="shared" si="2573"/>
        <v>0</v>
      </c>
      <c r="JD128" s="12">
        <f t="shared" si="2573"/>
        <v>0</v>
      </c>
      <c r="JE128" s="12">
        <f t="shared" si="2573"/>
        <v>0</v>
      </c>
      <c r="JF128" s="12">
        <f t="shared" si="2573"/>
        <v>0</v>
      </c>
      <c r="JG128" s="12">
        <f t="shared" si="2573"/>
        <v>0</v>
      </c>
      <c r="JH128" s="12">
        <f t="shared" si="2573"/>
        <v>0</v>
      </c>
      <c r="JI128" s="12">
        <f t="shared" si="2573"/>
        <v>0</v>
      </c>
      <c r="JJ128" s="12">
        <f t="shared" si="2573"/>
        <v>0</v>
      </c>
      <c r="JK128" s="12">
        <f t="shared" si="2573"/>
        <v>0</v>
      </c>
      <c r="JL128" s="12">
        <f t="shared" si="2573"/>
        <v>0</v>
      </c>
      <c r="JM128" s="12">
        <f t="shared" si="2573"/>
        <v>0</v>
      </c>
      <c r="JN128" s="12">
        <f t="shared" si="2573"/>
        <v>0</v>
      </c>
      <c r="JO128" s="12">
        <f t="shared" si="2573"/>
        <v>0</v>
      </c>
      <c r="JP128" s="12">
        <f t="shared" si="2573"/>
        <v>0</v>
      </c>
      <c r="JQ128" s="12">
        <f t="shared" si="2573"/>
        <v>0</v>
      </c>
      <c r="JR128" s="12">
        <f t="shared" si="2573"/>
        <v>0</v>
      </c>
      <c r="JS128" s="12">
        <f t="shared" si="2573"/>
        <v>0</v>
      </c>
      <c r="JT128" s="12">
        <f t="shared" si="2573"/>
        <v>0</v>
      </c>
      <c r="JU128" s="12">
        <f t="shared" si="2573"/>
        <v>0</v>
      </c>
      <c r="JV128" s="12">
        <f t="shared" si="2573"/>
        <v>0</v>
      </c>
      <c r="JW128" s="12">
        <f t="shared" si="2573"/>
        <v>0</v>
      </c>
      <c r="JX128" s="12">
        <f t="shared" si="2573"/>
        <v>0</v>
      </c>
      <c r="JY128" s="12">
        <f t="shared" si="2573"/>
        <v>0</v>
      </c>
      <c r="JZ128" s="12">
        <f t="shared" si="2573"/>
        <v>0</v>
      </c>
      <c r="KA128" s="12">
        <f t="shared" si="2573"/>
        <v>0</v>
      </c>
      <c r="KB128" s="12">
        <f t="shared" si="2573"/>
        <v>0</v>
      </c>
      <c r="KC128" s="12">
        <f t="shared" si="2573"/>
        <v>0</v>
      </c>
      <c r="KD128" s="12">
        <f t="shared" si="2573"/>
        <v>0</v>
      </c>
      <c r="KE128" s="12">
        <f t="shared" si="2573"/>
        <v>0</v>
      </c>
      <c r="KF128" s="12">
        <f t="shared" si="2573"/>
        <v>0</v>
      </c>
      <c r="KG128" s="12">
        <f t="shared" si="2573"/>
        <v>0</v>
      </c>
      <c r="KH128" s="12">
        <f t="shared" si="2573"/>
        <v>0</v>
      </c>
      <c r="KI128" s="12">
        <f t="shared" si="2573"/>
        <v>300</v>
      </c>
      <c r="KJ128" s="12">
        <f t="shared" si="2573"/>
        <v>300</v>
      </c>
      <c r="KK128" s="12">
        <f t="shared" si="2573"/>
        <v>0</v>
      </c>
      <c r="KL128" s="12">
        <f t="shared" si="2573"/>
        <v>0</v>
      </c>
      <c r="KM128" s="12">
        <f t="shared" si="2573"/>
        <v>0</v>
      </c>
      <c r="KN128" s="12">
        <f t="shared" si="2573"/>
        <v>0</v>
      </c>
      <c r="KO128" s="12">
        <f t="shared" si="2573"/>
        <v>0</v>
      </c>
      <c r="KP128" s="12">
        <f t="shared" si="2573"/>
        <v>0</v>
      </c>
      <c r="KQ128" s="12">
        <f t="shared" si="2573"/>
        <v>0</v>
      </c>
      <c r="KR128" s="12">
        <f t="shared" si="2573"/>
        <v>0</v>
      </c>
      <c r="KS128" s="12">
        <f t="shared" si="2573"/>
        <v>0</v>
      </c>
      <c r="KT128" s="12">
        <f t="shared" si="2573"/>
        <v>0</v>
      </c>
      <c r="KU128" s="12">
        <f t="shared" si="2573"/>
        <v>0</v>
      </c>
      <c r="KV128" s="12">
        <f t="shared" si="2573"/>
        <v>0</v>
      </c>
      <c r="KW128" s="12">
        <f t="shared" si="2573"/>
        <v>0</v>
      </c>
      <c r="KX128" s="12">
        <f t="shared" si="2573"/>
        <v>0</v>
      </c>
      <c r="KY128" s="12">
        <f t="shared" si="2573"/>
        <v>0</v>
      </c>
      <c r="KZ128" s="12">
        <f t="shared" si="2573"/>
        <v>0</v>
      </c>
      <c r="LA128" s="12">
        <f t="shared" si="2573"/>
        <v>0</v>
      </c>
      <c r="LB128" s="12">
        <f t="shared" si="2573"/>
        <v>0</v>
      </c>
    </row>
    <row r="129" spans="1:335" x14ac:dyDescent="0.25">
      <c r="A129" s="5">
        <v>7300</v>
      </c>
      <c r="B129" s="9" t="s">
        <v>266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/>
      <c r="AM129" s="13">
        <v>0</v>
      </c>
      <c r="AN129" s="13"/>
      <c r="AO129" s="13"/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0</v>
      </c>
      <c r="BI129" s="13">
        <v>0</v>
      </c>
      <c r="BJ129" s="13">
        <v>0</v>
      </c>
      <c r="BK129" s="13">
        <v>0</v>
      </c>
      <c r="BL129" s="13">
        <v>0</v>
      </c>
      <c r="BM129" s="13">
        <v>0</v>
      </c>
      <c r="BN129" s="13">
        <v>0</v>
      </c>
      <c r="BO129" s="13">
        <v>0</v>
      </c>
      <c r="BP129" s="13">
        <v>0</v>
      </c>
      <c r="BQ129" s="13">
        <v>0</v>
      </c>
      <c r="BR129" s="13">
        <v>0</v>
      </c>
      <c r="BS129" s="13">
        <v>0</v>
      </c>
      <c r="BT129" s="13">
        <v>0</v>
      </c>
      <c r="BU129" s="13">
        <v>0</v>
      </c>
      <c r="BV129" s="13">
        <v>0</v>
      </c>
      <c r="BW129" s="13">
        <v>0</v>
      </c>
      <c r="BX129" s="13">
        <v>0</v>
      </c>
      <c r="BY129" s="13"/>
      <c r="BZ129" s="13"/>
      <c r="CA129" s="13"/>
      <c r="CB129" s="13"/>
      <c r="CC129" s="13">
        <v>0</v>
      </c>
      <c r="CD129" s="13">
        <v>0</v>
      </c>
      <c r="CE129" s="13">
        <v>0</v>
      </c>
      <c r="CF129" s="13">
        <v>0</v>
      </c>
      <c r="CG129" s="13">
        <v>0</v>
      </c>
      <c r="CH129" s="13">
        <v>0</v>
      </c>
      <c r="CI129" s="13">
        <v>0</v>
      </c>
      <c r="CJ129" s="13">
        <v>0</v>
      </c>
      <c r="CK129" s="13">
        <v>0</v>
      </c>
      <c r="CL129" s="13">
        <v>0</v>
      </c>
      <c r="CM129" s="13">
        <v>0</v>
      </c>
      <c r="CN129" s="13">
        <v>0</v>
      </c>
      <c r="CO129" s="13">
        <v>0</v>
      </c>
      <c r="CP129" s="13">
        <v>0</v>
      </c>
      <c r="CQ129" s="13">
        <v>0</v>
      </c>
      <c r="CR129" s="13">
        <v>0</v>
      </c>
      <c r="CS129" s="13">
        <v>0</v>
      </c>
      <c r="CT129" s="13">
        <v>0</v>
      </c>
      <c r="CU129" s="13">
        <v>0</v>
      </c>
      <c r="CV129" s="13">
        <v>0</v>
      </c>
      <c r="CW129" s="13">
        <v>0</v>
      </c>
      <c r="CX129" s="13">
        <v>0</v>
      </c>
      <c r="CY129" s="13">
        <v>0</v>
      </c>
      <c r="CZ129" s="13">
        <v>0</v>
      </c>
      <c r="DA129" s="13">
        <v>0</v>
      </c>
      <c r="DB129" s="13">
        <v>0</v>
      </c>
      <c r="DC129" s="13">
        <v>0</v>
      </c>
      <c r="DD129" s="13">
        <v>0</v>
      </c>
      <c r="DE129" s="13">
        <v>0</v>
      </c>
      <c r="DF129" s="13">
        <v>0</v>
      </c>
      <c r="DG129" s="13">
        <v>0</v>
      </c>
      <c r="DH129" s="13">
        <v>0</v>
      </c>
      <c r="DI129" s="13">
        <v>0</v>
      </c>
      <c r="DJ129" s="13">
        <v>0</v>
      </c>
      <c r="DK129" s="13">
        <v>0</v>
      </c>
      <c r="DL129" s="13"/>
      <c r="DM129" s="13">
        <v>0</v>
      </c>
      <c r="DN129" s="13"/>
      <c r="DO129" s="13"/>
      <c r="DP129" s="13">
        <v>0</v>
      </c>
      <c r="DQ129" s="13">
        <v>0</v>
      </c>
      <c r="DR129" s="13">
        <v>0</v>
      </c>
      <c r="DS129" s="13">
        <v>0</v>
      </c>
      <c r="DT129" s="13">
        <v>0</v>
      </c>
      <c r="DU129" s="13">
        <v>0</v>
      </c>
      <c r="DV129" s="13">
        <v>0</v>
      </c>
      <c r="DW129" s="13">
        <v>0</v>
      </c>
      <c r="DX129" s="13">
        <v>0</v>
      </c>
      <c r="DY129" s="13">
        <v>0</v>
      </c>
      <c r="DZ129" s="13">
        <v>0</v>
      </c>
      <c r="EA129" s="13">
        <v>0</v>
      </c>
      <c r="EB129" s="13">
        <v>0</v>
      </c>
      <c r="EC129" s="13">
        <v>0</v>
      </c>
      <c r="ED129" s="13">
        <v>0</v>
      </c>
      <c r="EE129" s="13">
        <v>0</v>
      </c>
      <c r="EF129" s="13">
        <v>0</v>
      </c>
      <c r="EG129" s="13">
        <v>0</v>
      </c>
      <c r="EH129" s="13">
        <v>0</v>
      </c>
      <c r="EI129" s="13">
        <v>0</v>
      </c>
      <c r="EJ129" s="13">
        <v>0</v>
      </c>
      <c r="EK129" s="13">
        <v>0</v>
      </c>
      <c r="EL129" s="13">
        <v>0</v>
      </c>
      <c r="EM129" s="13">
        <v>0</v>
      </c>
      <c r="EN129" s="13">
        <v>0</v>
      </c>
      <c r="EO129" s="13">
        <v>0</v>
      </c>
      <c r="EP129" s="13">
        <v>0</v>
      </c>
      <c r="EQ129" s="13">
        <v>0</v>
      </c>
      <c r="ER129" s="13">
        <v>0</v>
      </c>
      <c r="ES129" s="13">
        <v>0</v>
      </c>
      <c r="ET129" s="13">
        <v>0</v>
      </c>
      <c r="EU129" s="13">
        <v>0</v>
      </c>
      <c r="EV129" s="13">
        <v>0</v>
      </c>
      <c r="EW129" s="13">
        <v>0</v>
      </c>
      <c r="EX129" s="13">
        <v>0</v>
      </c>
      <c r="EY129" s="13"/>
      <c r="EZ129" s="13">
        <v>0</v>
      </c>
      <c r="FA129" s="13"/>
      <c r="FB129" s="13"/>
      <c r="FC129" s="13">
        <v>0</v>
      </c>
      <c r="FD129" s="13">
        <v>0</v>
      </c>
      <c r="FE129" s="13">
        <v>0</v>
      </c>
      <c r="FF129" s="13">
        <v>0</v>
      </c>
      <c r="FG129" s="13">
        <v>0</v>
      </c>
      <c r="FH129" s="13">
        <v>0</v>
      </c>
      <c r="FI129" s="13">
        <v>0</v>
      </c>
      <c r="FJ129" s="13">
        <v>0</v>
      </c>
      <c r="FK129" s="13">
        <v>0</v>
      </c>
      <c r="FL129" s="13">
        <v>0</v>
      </c>
      <c r="FM129" s="13">
        <v>0</v>
      </c>
      <c r="FN129" s="13">
        <v>0</v>
      </c>
      <c r="FO129" s="13">
        <v>0</v>
      </c>
      <c r="FP129" s="13">
        <v>0</v>
      </c>
      <c r="FQ129" s="13">
        <v>0</v>
      </c>
      <c r="FR129" s="13">
        <v>0</v>
      </c>
      <c r="FS129" s="13">
        <v>0</v>
      </c>
      <c r="FT129" s="13">
        <v>0</v>
      </c>
      <c r="FU129" s="13">
        <v>0</v>
      </c>
      <c r="FV129" s="13">
        <v>0</v>
      </c>
      <c r="FW129" s="13">
        <v>0</v>
      </c>
      <c r="FX129" s="13">
        <v>0</v>
      </c>
      <c r="FY129" s="13">
        <v>0</v>
      </c>
      <c r="FZ129" s="13">
        <v>0</v>
      </c>
      <c r="GA129" s="13">
        <v>0</v>
      </c>
      <c r="GB129" s="13">
        <v>0</v>
      </c>
      <c r="GC129" s="13">
        <v>0</v>
      </c>
      <c r="GD129" s="13">
        <v>0</v>
      </c>
      <c r="GE129" s="13">
        <v>0</v>
      </c>
      <c r="GF129" s="13">
        <v>0</v>
      </c>
      <c r="GG129" s="13">
        <v>0</v>
      </c>
      <c r="GH129" s="13">
        <v>0</v>
      </c>
      <c r="GI129" s="13">
        <v>0</v>
      </c>
      <c r="GJ129" s="13">
        <v>0</v>
      </c>
      <c r="GK129" s="13">
        <v>0</v>
      </c>
      <c r="GL129" s="13"/>
      <c r="GM129" s="13">
        <v>0</v>
      </c>
      <c r="GN129" s="13"/>
      <c r="GO129" s="13"/>
      <c r="GP129" s="13">
        <v>0</v>
      </c>
      <c r="GQ129" s="13">
        <v>0</v>
      </c>
      <c r="GR129" s="13">
        <v>0</v>
      </c>
      <c r="GS129" s="13">
        <v>0</v>
      </c>
      <c r="GT129" s="13">
        <v>0</v>
      </c>
      <c r="GU129" s="13">
        <v>0</v>
      </c>
      <c r="GV129" s="13">
        <v>0</v>
      </c>
      <c r="GW129" s="13">
        <v>0</v>
      </c>
      <c r="GX129" s="13">
        <v>0</v>
      </c>
      <c r="GY129" s="13">
        <v>0</v>
      </c>
      <c r="GZ129" s="13">
        <v>0</v>
      </c>
      <c r="HA129" s="13">
        <v>0</v>
      </c>
      <c r="HB129" s="13">
        <v>0</v>
      </c>
      <c r="HC129" s="13">
        <v>0</v>
      </c>
      <c r="HD129" s="13">
        <v>0</v>
      </c>
      <c r="HE129" s="13">
        <v>0</v>
      </c>
      <c r="HF129" s="13">
        <v>0</v>
      </c>
      <c r="HG129" s="13">
        <v>0</v>
      </c>
      <c r="HH129" s="13">
        <v>0</v>
      </c>
      <c r="HI129" s="13">
        <v>0</v>
      </c>
      <c r="HJ129" s="13">
        <v>0</v>
      </c>
      <c r="HK129" s="13">
        <v>0</v>
      </c>
      <c r="HL129" s="13">
        <v>0</v>
      </c>
      <c r="HM129" s="13">
        <v>0</v>
      </c>
      <c r="HN129" s="13">
        <v>0</v>
      </c>
      <c r="HO129" s="13">
        <v>0</v>
      </c>
      <c r="HP129" s="13">
        <v>0</v>
      </c>
      <c r="HQ129" s="13">
        <v>0</v>
      </c>
      <c r="HR129" s="13">
        <v>0</v>
      </c>
      <c r="HS129" s="13">
        <v>0</v>
      </c>
      <c r="HT129" s="13">
        <v>0</v>
      </c>
      <c r="HU129" s="13">
        <v>0</v>
      </c>
      <c r="HV129" s="13">
        <v>0</v>
      </c>
      <c r="HW129" s="13">
        <v>0</v>
      </c>
      <c r="HX129" s="13">
        <v>0</v>
      </c>
      <c r="HY129" s="13"/>
      <c r="HZ129" s="13">
        <v>0</v>
      </c>
      <c r="IA129" s="13"/>
      <c r="IB129" s="13"/>
      <c r="IC129" s="13">
        <v>0</v>
      </c>
      <c r="ID129" s="13">
        <v>0</v>
      </c>
      <c r="IE129" s="13">
        <v>0</v>
      </c>
      <c r="IF129" s="13">
        <v>0</v>
      </c>
      <c r="IG129" s="13">
        <v>0</v>
      </c>
      <c r="IH129" s="13">
        <v>0</v>
      </c>
      <c r="II129" s="13">
        <v>0</v>
      </c>
      <c r="IJ129" s="13">
        <v>0</v>
      </c>
      <c r="IK129" s="13">
        <v>0</v>
      </c>
      <c r="IL129" s="13">
        <v>0</v>
      </c>
      <c r="IM129" s="13">
        <v>0</v>
      </c>
      <c r="IN129" s="13">
        <v>0</v>
      </c>
      <c r="IO129" s="13">
        <v>0</v>
      </c>
      <c r="IP129" s="13">
        <v>0</v>
      </c>
      <c r="IQ129" s="13">
        <v>0</v>
      </c>
      <c r="IR129" s="13">
        <v>0</v>
      </c>
      <c r="IS129" s="13">
        <v>0</v>
      </c>
      <c r="IT129" s="13">
        <v>0</v>
      </c>
      <c r="IU129" s="13">
        <v>0</v>
      </c>
      <c r="IV129" s="13">
        <v>300</v>
      </c>
      <c r="IW129" s="13">
        <v>300</v>
      </c>
      <c r="IX129" s="13">
        <v>0</v>
      </c>
      <c r="IY129" s="13">
        <v>0</v>
      </c>
      <c r="IZ129" s="13">
        <v>0</v>
      </c>
      <c r="JA129" s="13">
        <v>0</v>
      </c>
      <c r="JB129" s="13">
        <v>0</v>
      </c>
      <c r="JC129" s="13">
        <v>0</v>
      </c>
      <c r="JD129" s="13">
        <v>0</v>
      </c>
      <c r="JE129" s="13">
        <v>0</v>
      </c>
      <c r="JF129" s="13">
        <v>0</v>
      </c>
      <c r="JG129" s="13">
        <v>0</v>
      </c>
      <c r="JH129" s="13">
        <v>0</v>
      </c>
      <c r="JI129" s="13">
        <v>0</v>
      </c>
      <c r="JJ129" s="13">
        <v>0</v>
      </c>
      <c r="JK129" s="13">
        <v>0</v>
      </c>
      <c r="JL129" s="13"/>
      <c r="JM129" s="13">
        <v>0</v>
      </c>
      <c r="JN129" s="13"/>
      <c r="JO129" s="13"/>
      <c r="JP129" s="13">
        <f t="shared" ref="JP129:KL129" si="2579">C129+CC129+AP129+DP129+FC129+GP129+IC129</f>
        <v>0</v>
      </c>
      <c r="JQ129" s="13">
        <f t="shared" si="2579"/>
        <v>0</v>
      </c>
      <c r="JR129" s="13">
        <f t="shared" si="2579"/>
        <v>0</v>
      </c>
      <c r="JS129" s="13">
        <f t="shared" si="2579"/>
        <v>0</v>
      </c>
      <c r="JT129" s="13">
        <f t="shared" si="2579"/>
        <v>0</v>
      </c>
      <c r="JU129" s="13">
        <f t="shared" si="2579"/>
        <v>0</v>
      </c>
      <c r="JV129" s="13">
        <f t="shared" si="2579"/>
        <v>0</v>
      </c>
      <c r="JW129" s="13">
        <f t="shared" si="2579"/>
        <v>0</v>
      </c>
      <c r="JX129" s="13">
        <f t="shared" si="2579"/>
        <v>0</v>
      </c>
      <c r="JY129" s="13">
        <f t="shared" si="2579"/>
        <v>0</v>
      </c>
      <c r="JZ129" s="13">
        <f t="shared" si="2579"/>
        <v>0</v>
      </c>
      <c r="KA129" s="13">
        <f t="shared" si="2579"/>
        <v>0</v>
      </c>
      <c r="KB129" s="13">
        <f t="shared" si="2579"/>
        <v>0</v>
      </c>
      <c r="KC129" s="13">
        <f t="shared" si="2579"/>
        <v>0</v>
      </c>
      <c r="KD129" s="13">
        <f t="shared" si="2579"/>
        <v>0</v>
      </c>
      <c r="KE129" s="13">
        <f t="shared" si="2579"/>
        <v>0</v>
      </c>
      <c r="KF129" s="13">
        <f t="shared" si="2579"/>
        <v>0</v>
      </c>
      <c r="KG129" s="13">
        <f t="shared" si="2579"/>
        <v>0</v>
      </c>
      <c r="KH129" s="13">
        <f t="shared" si="2579"/>
        <v>0</v>
      </c>
      <c r="KI129" s="13">
        <f t="shared" si="2579"/>
        <v>300</v>
      </c>
      <c r="KJ129" s="13">
        <f t="shared" si="2579"/>
        <v>300</v>
      </c>
      <c r="KK129" s="13">
        <f t="shared" si="2579"/>
        <v>0</v>
      </c>
      <c r="KL129" s="13">
        <f t="shared" si="2579"/>
        <v>0</v>
      </c>
      <c r="KM129" s="13">
        <f t="shared" ref="KM129:KX129" si="2580">Z129+BM129+CZ129+EM129+FZ129+HM129+IZ129</f>
        <v>0</v>
      </c>
      <c r="KN129" s="13">
        <f t="shared" si="2580"/>
        <v>0</v>
      </c>
      <c r="KO129" s="13">
        <f t="shared" si="2580"/>
        <v>0</v>
      </c>
      <c r="KP129" s="13">
        <f t="shared" si="2580"/>
        <v>0</v>
      </c>
      <c r="KQ129" s="13">
        <f t="shared" si="2580"/>
        <v>0</v>
      </c>
      <c r="KR129" s="13">
        <f t="shared" si="2580"/>
        <v>0</v>
      </c>
      <c r="KS129" s="13">
        <f t="shared" si="2580"/>
        <v>0</v>
      </c>
      <c r="KT129" s="13">
        <f t="shared" si="2580"/>
        <v>0</v>
      </c>
      <c r="KU129" s="13">
        <f t="shared" si="2580"/>
        <v>0</v>
      </c>
      <c r="KV129" s="13">
        <f t="shared" si="2580"/>
        <v>0</v>
      </c>
      <c r="KW129" s="13">
        <f t="shared" si="2580"/>
        <v>0</v>
      </c>
      <c r="KX129" s="13">
        <f t="shared" si="2580"/>
        <v>0</v>
      </c>
      <c r="KY129" s="13">
        <f t="shared" ref="KY129:LB129" si="2581">AL129+BY129+DL129+EY129+GL129+HY129+JL129</f>
        <v>0</v>
      </c>
      <c r="KZ129" s="13">
        <f t="shared" si="2581"/>
        <v>0</v>
      </c>
      <c r="LA129" s="13">
        <f t="shared" si="2581"/>
        <v>0</v>
      </c>
      <c r="LB129" s="13">
        <f t="shared" si="2581"/>
        <v>0</v>
      </c>
    </row>
    <row r="130" spans="1:335" ht="15" customHeight="1" x14ac:dyDescent="0.25">
      <c r="A130" s="5">
        <v>74</v>
      </c>
      <c r="B130" s="8" t="s">
        <v>101</v>
      </c>
      <c r="C130" s="12">
        <f t="shared" ref="C130:K130" si="2582">SUM(C131:C132)</f>
        <v>4000000</v>
      </c>
      <c r="D130" s="12">
        <f t="shared" ref="D130" si="2583">SUM(D131:D132)</f>
        <v>0</v>
      </c>
      <c r="E130" s="12">
        <f t="shared" si="2582"/>
        <v>0</v>
      </c>
      <c r="F130" s="12">
        <f t="shared" si="2582"/>
        <v>0</v>
      </c>
      <c r="G130" s="12">
        <f t="shared" ref="G130" si="2584">SUM(G131:G132)</f>
        <v>0</v>
      </c>
      <c r="H130" s="12">
        <f t="shared" si="2582"/>
        <v>0</v>
      </c>
      <c r="I130" s="12">
        <f t="shared" si="2582"/>
        <v>0</v>
      </c>
      <c r="J130" s="12">
        <f t="shared" ref="J130" si="2585">SUM(J131:J132)</f>
        <v>0</v>
      </c>
      <c r="K130" s="12">
        <f t="shared" si="2582"/>
        <v>0</v>
      </c>
      <c r="L130" s="12">
        <f>SUM(L131:L132)</f>
        <v>0</v>
      </c>
      <c r="M130" s="12">
        <f>SUM(M131:M132)</f>
        <v>0</v>
      </c>
      <c r="N130" s="12">
        <f>SUM(N131:N132)</f>
        <v>0</v>
      </c>
      <c r="O130" s="12">
        <f t="shared" ref="O130" si="2586">SUM(O131:O132)</f>
        <v>0</v>
      </c>
      <c r="P130" s="12">
        <f t="shared" ref="P130:S130" si="2587">SUM(P131:P132)</f>
        <v>0</v>
      </c>
      <c r="Q130" s="12">
        <f>SUM(Q131:Q132)</f>
        <v>0</v>
      </c>
      <c r="R130" s="12">
        <f t="shared" ref="R130" si="2588">SUM(R131:R132)</f>
        <v>0</v>
      </c>
      <c r="S130" s="12">
        <f t="shared" si="2587"/>
        <v>0</v>
      </c>
      <c r="T130" s="12">
        <f>SUM(T131:T132)</f>
        <v>0</v>
      </c>
      <c r="U130" s="12">
        <f t="shared" ref="U130" si="2589">SUM(U131:U132)</f>
        <v>0</v>
      </c>
      <c r="V130" s="12">
        <f t="shared" ref="V130:Y130" si="2590">SUM(V131:V132)</f>
        <v>0</v>
      </c>
      <c r="W130" s="12">
        <f t="shared" si="2590"/>
        <v>0</v>
      </c>
      <c r="X130" s="12">
        <f t="shared" ref="X130" si="2591">SUM(X131:X132)</f>
        <v>0</v>
      </c>
      <c r="Y130" s="12">
        <f t="shared" si="2590"/>
        <v>0</v>
      </c>
      <c r="Z130" s="12">
        <f t="shared" ref="Z130:AD130" si="2592">SUM(Z131:Z132)</f>
        <v>0</v>
      </c>
      <c r="AA130" s="12">
        <f t="shared" si="2592"/>
        <v>0</v>
      </c>
      <c r="AB130" s="12">
        <f t="shared" ref="AB130:AM130" si="2593">SUM(AB131:AB132)</f>
        <v>0</v>
      </c>
      <c r="AC130" s="12">
        <f t="shared" si="2592"/>
        <v>0</v>
      </c>
      <c r="AD130" s="12">
        <f t="shared" si="2592"/>
        <v>0</v>
      </c>
      <c r="AE130" s="12">
        <f t="shared" si="2593"/>
        <v>0</v>
      </c>
      <c r="AF130" s="12">
        <f t="shared" ref="AF130" si="2594">SUM(AF131:AF132)</f>
        <v>0</v>
      </c>
      <c r="AG130" s="12">
        <f t="shared" ref="AG130:AI130" si="2595">SUM(AG131:AG132)</f>
        <v>0</v>
      </c>
      <c r="AH130" s="12">
        <f t="shared" si="2595"/>
        <v>0</v>
      </c>
      <c r="AI130" s="12">
        <f t="shared" si="2595"/>
        <v>0</v>
      </c>
      <c r="AJ130" s="12">
        <f t="shared" si="2593"/>
        <v>0</v>
      </c>
      <c r="AK130" s="12">
        <f t="shared" si="2593"/>
        <v>0</v>
      </c>
      <c r="AL130" s="12">
        <f t="shared" si="2593"/>
        <v>0</v>
      </c>
      <c r="AM130" s="12">
        <f t="shared" si="2593"/>
        <v>0</v>
      </c>
      <c r="AN130" s="12">
        <f t="shared" ref="AN130:AO130" si="2596">SUM(AN131:AN132)</f>
        <v>0</v>
      </c>
      <c r="AO130" s="12">
        <f t="shared" si="2596"/>
        <v>0</v>
      </c>
      <c r="AP130" s="12">
        <f t="shared" ref="AP130" si="2597">SUM(AP131:AP132)</f>
        <v>0</v>
      </c>
      <c r="AQ130" s="12">
        <f>SUM(AQ131:AQ132)</f>
        <v>0</v>
      </c>
      <c r="AR130" s="12">
        <f>SUM(AR131:AR132)</f>
        <v>0</v>
      </c>
      <c r="AS130" s="12">
        <f t="shared" ref="AS130" si="2598">SUM(AS131:AS132)</f>
        <v>0</v>
      </c>
      <c r="AT130" s="12">
        <f>SUM(AT131:AT132)</f>
        <v>0</v>
      </c>
      <c r="AU130" s="12">
        <f>SUM(AU131:AU132)</f>
        <v>0</v>
      </c>
      <c r="AV130" s="12">
        <f t="shared" ref="AV130" si="2599">SUM(AV131:AV132)</f>
        <v>0</v>
      </c>
      <c r="AW130" s="12">
        <f>SUM(AW131:AW132)</f>
        <v>0</v>
      </c>
      <c r="AX130" s="12">
        <f>SUM(AX131:AX132)</f>
        <v>0</v>
      </c>
      <c r="AY130" s="12">
        <f t="shared" ref="AY130" si="2600">SUM(AY131:AY132)</f>
        <v>0</v>
      </c>
      <c r="AZ130" s="12">
        <f>SUM(AZ131:AZ132)</f>
        <v>0</v>
      </c>
      <c r="BA130" s="12">
        <f t="shared" ref="BA130" si="2601">SUM(BA132)</f>
        <v>0</v>
      </c>
      <c r="BB130" s="12">
        <f t="shared" ref="BB130" si="2602">SUM(BB131:BB132)</f>
        <v>0</v>
      </c>
      <c r="BC130" s="12">
        <f>SUM(BC131:BC132)</f>
        <v>0</v>
      </c>
      <c r="BD130" s="12">
        <f>SUM(BD132)</f>
        <v>0</v>
      </c>
      <c r="BE130" s="12">
        <f t="shared" ref="BE130:BF130" si="2603">SUM(BE131:BE132)</f>
        <v>0</v>
      </c>
      <c r="BF130" s="12">
        <f t="shared" si="2603"/>
        <v>0</v>
      </c>
      <c r="BG130" s="12">
        <f>SUM(BG131:BG132)</f>
        <v>0</v>
      </c>
      <c r="BH130" s="12">
        <f>SUM(BH131:BH132)</f>
        <v>0</v>
      </c>
      <c r="BI130" s="12">
        <f>SUM(BI131:BI132)</f>
        <v>0</v>
      </c>
      <c r="BJ130" s="12">
        <f>SUM(BJ131:BJ132)</f>
        <v>0</v>
      </c>
      <c r="BK130" s="12">
        <f t="shared" ref="BK130" si="2604">SUM(BK131:BK132)</f>
        <v>0</v>
      </c>
      <c r="BL130" s="12">
        <f>SUM(BL131:BL132)</f>
        <v>0</v>
      </c>
      <c r="BM130" s="12">
        <f t="shared" ref="BM130:BP130" si="2605">SUM(BM131:BM132)</f>
        <v>0</v>
      </c>
      <c r="BN130" s="12">
        <f t="shared" ref="BN130" si="2606">SUM(BN131:BN132)</f>
        <v>0</v>
      </c>
      <c r="BO130" s="12">
        <f t="shared" si="2605"/>
        <v>0</v>
      </c>
      <c r="BP130" s="12">
        <f t="shared" si="2605"/>
        <v>0</v>
      </c>
      <c r="BQ130" s="12">
        <f t="shared" ref="BQ130:BZ130" si="2607">SUM(BQ131:BQ132)</f>
        <v>0</v>
      </c>
      <c r="BR130" s="12">
        <f t="shared" ref="BR130" si="2608">SUM(BR131:BR132)</f>
        <v>0</v>
      </c>
      <c r="BS130" s="12">
        <f>SUM(BS131:BS132)</f>
        <v>0</v>
      </c>
      <c r="BT130" s="12">
        <f t="shared" ref="BT130:BV130" si="2609">SUM(BT131:BT132)</f>
        <v>0</v>
      </c>
      <c r="BU130" s="12">
        <f t="shared" si="2609"/>
        <v>0</v>
      </c>
      <c r="BV130" s="12">
        <f t="shared" si="2609"/>
        <v>0</v>
      </c>
      <c r="BW130" s="12">
        <f t="shared" si="2607"/>
        <v>0</v>
      </c>
      <c r="BX130" s="12">
        <f t="shared" si="2607"/>
        <v>0</v>
      </c>
      <c r="BY130" s="12">
        <f t="shared" si="2607"/>
        <v>0</v>
      </c>
      <c r="BZ130" s="12">
        <f t="shared" si="2607"/>
        <v>0</v>
      </c>
      <c r="CA130" s="12">
        <f t="shared" ref="CA130:CB130" si="2610">SUM(CA131:CA132)</f>
        <v>0</v>
      </c>
      <c r="CB130" s="12">
        <f t="shared" si="2610"/>
        <v>0</v>
      </c>
      <c r="CC130" s="12">
        <f t="shared" ref="CC130" si="2611">SUM(CC131:CC132)</f>
        <v>0</v>
      </c>
      <c r="CD130" s="12">
        <f>SUM(CD131:CD132)</f>
        <v>0</v>
      </c>
      <c r="CE130" s="12">
        <f>SUM(CE131:CE132)</f>
        <v>0</v>
      </c>
      <c r="CF130" s="12">
        <f t="shared" ref="CF130" si="2612">SUM(CF131:CF132)</f>
        <v>0</v>
      </c>
      <c r="CG130" s="12">
        <f>SUM(CG131:CG132)</f>
        <v>0</v>
      </c>
      <c r="CH130" s="12">
        <f>SUM(CH131:CH132)</f>
        <v>0</v>
      </c>
      <c r="CI130" s="12">
        <f t="shared" ref="CI130" si="2613">SUM(CI131:CI132)</f>
        <v>0</v>
      </c>
      <c r="CJ130" s="12">
        <f>SUM(CJ131:CJ132)</f>
        <v>0</v>
      </c>
      <c r="CK130" s="12">
        <f>SUM(CK131:CK132)</f>
        <v>0</v>
      </c>
      <c r="CL130" s="12">
        <f t="shared" ref="CL130" si="2614">SUM(CL131:CL132)</f>
        <v>0</v>
      </c>
      <c r="CM130" s="12">
        <f>SUM(CM131:CM132)</f>
        <v>0</v>
      </c>
      <c r="CN130" s="12">
        <f>SUM(CN132)</f>
        <v>0</v>
      </c>
      <c r="CO130" s="12">
        <f t="shared" ref="CO130" si="2615">SUM(CO131:CO132)</f>
        <v>0</v>
      </c>
      <c r="CP130" s="12">
        <f t="shared" ref="CP130:CU130" si="2616">SUM(CP131:CP132)</f>
        <v>0</v>
      </c>
      <c r="CQ130" s="12">
        <f>SUM(CQ132)</f>
        <v>0</v>
      </c>
      <c r="CR130" s="12">
        <f t="shared" ref="CR130:CS130" si="2617">SUM(CR131:CR132)</f>
        <v>0</v>
      </c>
      <c r="CS130" s="12">
        <f t="shared" si="2617"/>
        <v>0</v>
      </c>
      <c r="CT130" s="12">
        <f t="shared" si="2616"/>
        <v>0</v>
      </c>
      <c r="CU130" s="12">
        <f t="shared" si="2616"/>
        <v>0</v>
      </c>
      <c r="CV130" s="12">
        <f>SUM(CV131:CV132)</f>
        <v>0</v>
      </c>
      <c r="CW130" s="12">
        <f>SUM(CW131:CW132)</f>
        <v>0</v>
      </c>
      <c r="CX130" s="12">
        <f t="shared" ref="CX130" si="2618">SUM(CX131:CX132)</f>
        <v>0</v>
      </c>
      <c r="CY130" s="12">
        <f>SUM(CY131:CY132)</f>
        <v>0</v>
      </c>
      <c r="CZ130" s="12">
        <f t="shared" ref="CZ130:DI130" si="2619">SUM(CZ131:CZ132)</f>
        <v>0</v>
      </c>
      <c r="DA130" s="12">
        <f t="shared" ref="DA130" si="2620">SUM(DA131:DA132)</f>
        <v>0</v>
      </c>
      <c r="DB130" s="12">
        <f t="shared" si="2619"/>
        <v>0</v>
      </c>
      <c r="DC130" s="12">
        <f t="shared" si="2619"/>
        <v>0</v>
      </c>
      <c r="DD130" s="12">
        <f t="shared" si="2619"/>
        <v>0</v>
      </c>
      <c r="DE130" s="12">
        <f t="shared" ref="DE130:DF130" si="2621">SUM(DE131:DE132)</f>
        <v>0</v>
      </c>
      <c r="DF130" s="12">
        <f t="shared" si="2621"/>
        <v>0</v>
      </c>
      <c r="DG130" s="12">
        <f t="shared" ref="DG130" si="2622">SUM(DG131:DG132)</f>
        <v>0</v>
      </c>
      <c r="DH130" s="12">
        <f t="shared" si="2619"/>
        <v>0</v>
      </c>
      <c r="DI130" s="12">
        <f t="shared" si="2619"/>
        <v>0</v>
      </c>
      <c r="DJ130" s="12">
        <f t="shared" ref="DJ130:DP130" si="2623">SUM(DJ131:DJ132)</f>
        <v>0</v>
      </c>
      <c r="DK130" s="12">
        <f t="shared" si="2623"/>
        <v>0</v>
      </c>
      <c r="DL130" s="12">
        <f t="shared" si="2623"/>
        <v>75400</v>
      </c>
      <c r="DM130" s="12">
        <f t="shared" si="2623"/>
        <v>0</v>
      </c>
      <c r="DN130" s="12">
        <f t="shared" ref="DN130:DO130" si="2624">SUM(DN131:DN132)</f>
        <v>0</v>
      </c>
      <c r="DO130" s="12">
        <f t="shared" si="2624"/>
        <v>0</v>
      </c>
      <c r="DP130" s="12">
        <f t="shared" si="2623"/>
        <v>0</v>
      </c>
      <c r="DQ130" s="12">
        <f t="shared" ref="DQ130:FS130" si="2625">SUM(DQ131:DQ132)</f>
        <v>0</v>
      </c>
      <c r="DR130" s="12">
        <f t="shared" si="2625"/>
        <v>0</v>
      </c>
      <c r="DS130" s="12">
        <f t="shared" ref="DS130" si="2626">SUM(DS131:DS132)</f>
        <v>0</v>
      </c>
      <c r="DT130" s="12">
        <f t="shared" si="2625"/>
        <v>0</v>
      </c>
      <c r="DU130" s="12">
        <f t="shared" si="2625"/>
        <v>0</v>
      </c>
      <c r="DV130" s="12">
        <f t="shared" ref="DV130" si="2627">SUM(DV131:DV132)</f>
        <v>0</v>
      </c>
      <c r="DW130" s="12">
        <f t="shared" si="2625"/>
        <v>0</v>
      </c>
      <c r="DX130" s="12">
        <f t="shared" si="2625"/>
        <v>0</v>
      </c>
      <c r="DY130" s="12">
        <f t="shared" ref="DY130" si="2628">SUM(DY131:DY132)</f>
        <v>0</v>
      </c>
      <c r="DZ130" s="12">
        <f t="shared" si="2625"/>
        <v>0</v>
      </c>
      <c r="EA130" s="12">
        <f t="shared" si="2625"/>
        <v>0</v>
      </c>
      <c r="EB130" s="12">
        <f t="shared" ref="EB130" si="2629">SUM(EB131:EB132)</f>
        <v>0</v>
      </c>
      <c r="EC130" s="12">
        <f t="shared" si="2625"/>
        <v>0</v>
      </c>
      <c r="ED130" s="12">
        <f t="shared" si="2625"/>
        <v>0</v>
      </c>
      <c r="EE130" s="12">
        <f t="shared" ref="EE130:EF130" si="2630">SUM(EE131:EE132)</f>
        <v>0</v>
      </c>
      <c r="EF130" s="12">
        <f t="shared" si="2630"/>
        <v>0</v>
      </c>
      <c r="EG130" s="12">
        <f t="shared" si="2625"/>
        <v>0</v>
      </c>
      <c r="EH130" s="12">
        <f t="shared" si="2625"/>
        <v>0</v>
      </c>
      <c r="EI130" s="12">
        <f t="shared" ref="EI130:ER130" si="2631">SUM(EI131:EI132)</f>
        <v>0</v>
      </c>
      <c r="EJ130" s="12">
        <f t="shared" si="2631"/>
        <v>0</v>
      </c>
      <c r="EK130" s="12">
        <f t="shared" ref="EK130" si="2632">SUM(EK131:EK132)</f>
        <v>0</v>
      </c>
      <c r="EL130" s="12">
        <f t="shared" si="2631"/>
        <v>0</v>
      </c>
      <c r="EM130" s="12">
        <f t="shared" si="2631"/>
        <v>0</v>
      </c>
      <c r="EN130" s="12">
        <f t="shared" ref="EN130" si="2633">SUM(EN131:EN132)</f>
        <v>0</v>
      </c>
      <c r="EO130" s="12">
        <f t="shared" si="2631"/>
        <v>0</v>
      </c>
      <c r="EP130" s="12">
        <f t="shared" si="2631"/>
        <v>0</v>
      </c>
      <c r="EQ130" s="12">
        <f t="shared" si="2631"/>
        <v>0</v>
      </c>
      <c r="ER130" s="12">
        <f t="shared" si="2631"/>
        <v>0</v>
      </c>
      <c r="ES130" s="12">
        <f t="shared" ref="ES130:FC130" si="2634">SUM(ES131:ES132)</f>
        <v>0</v>
      </c>
      <c r="ET130" s="12">
        <f t="shared" ref="ET130:EV130" si="2635">SUM(ET131:ET132)</f>
        <v>0</v>
      </c>
      <c r="EU130" s="12">
        <f t="shared" si="2635"/>
        <v>0</v>
      </c>
      <c r="EV130" s="12">
        <f t="shared" si="2635"/>
        <v>0</v>
      </c>
      <c r="EW130" s="12">
        <f t="shared" si="2634"/>
        <v>0</v>
      </c>
      <c r="EX130" s="12">
        <f t="shared" si="2634"/>
        <v>0</v>
      </c>
      <c r="EY130" s="12">
        <f t="shared" si="2634"/>
        <v>0</v>
      </c>
      <c r="EZ130" s="12">
        <f t="shared" si="2634"/>
        <v>0</v>
      </c>
      <c r="FA130" s="12">
        <f t="shared" ref="FA130:FB130" si="2636">SUM(FA131:FA132)</f>
        <v>0</v>
      </c>
      <c r="FB130" s="12">
        <f t="shared" si="2636"/>
        <v>0</v>
      </c>
      <c r="FC130" s="12">
        <f t="shared" si="2634"/>
        <v>0</v>
      </c>
      <c r="FD130" s="12">
        <f t="shared" si="2625"/>
        <v>0</v>
      </c>
      <c r="FE130" s="12">
        <f t="shared" si="2625"/>
        <v>0</v>
      </c>
      <c r="FF130" s="12">
        <f t="shared" ref="FF130" si="2637">SUM(FF131:FF132)</f>
        <v>0</v>
      </c>
      <c r="FG130" s="12">
        <f t="shared" si="2625"/>
        <v>0</v>
      </c>
      <c r="FH130" s="12">
        <f t="shared" si="2625"/>
        <v>0</v>
      </c>
      <c r="FI130" s="12">
        <f t="shared" ref="FI130" si="2638">SUM(FI131:FI132)</f>
        <v>0</v>
      </c>
      <c r="FJ130" s="12">
        <f t="shared" si="2625"/>
        <v>0</v>
      </c>
      <c r="FK130" s="12">
        <f t="shared" si="2625"/>
        <v>0</v>
      </c>
      <c r="FL130" s="12">
        <f t="shared" ref="FL130:FM130" si="2639">SUM(FL131:FL132)</f>
        <v>0</v>
      </c>
      <c r="FM130" s="12">
        <f t="shared" si="2639"/>
        <v>0</v>
      </c>
      <c r="FN130" s="12">
        <f>SUM(FN132)</f>
        <v>0</v>
      </c>
      <c r="FO130" s="12">
        <f>SUM(FO131:FO132)</f>
        <v>0</v>
      </c>
      <c r="FP130" s="12">
        <f>SUM(FP131:FP132)</f>
        <v>0</v>
      </c>
      <c r="FQ130" s="12">
        <f t="shared" si="2625"/>
        <v>0</v>
      </c>
      <c r="FR130" s="12">
        <f t="shared" ref="FR130" si="2640">SUM(FR131:FR132)</f>
        <v>0</v>
      </c>
      <c r="FS130" s="12">
        <f t="shared" si="2625"/>
        <v>0</v>
      </c>
      <c r="FT130" s="12">
        <f t="shared" ref="FT130:FU130" si="2641">SUM(FT131:FT132)</f>
        <v>0</v>
      </c>
      <c r="FU130" s="12">
        <f t="shared" si="2641"/>
        <v>0</v>
      </c>
      <c r="FV130" s="12">
        <f t="shared" ref="FV130:GE130" si="2642">SUM(FV131:FV132)</f>
        <v>0</v>
      </c>
      <c r="FW130" s="12">
        <f t="shared" si="2642"/>
        <v>0</v>
      </c>
      <c r="FX130" s="12">
        <f t="shared" ref="FX130" si="2643">SUM(FX131:FX132)</f>
        <v>0</v>
      </c>
      <c r="FY130" s="12">
        <f t="shared" si="2642"/>
        <v>0</v>
      </c>
      <c r="FZ130" s="12">
        <f t="shared" si="2642"/>
        <v>0</v>
      </c>
      <c r="GA130" s="12">
        <f t="shared" ref="GA130" si="2644">SUM(GA131:GA132)</f>
        <v>0</v>
      </c>
      <c r="GB130" s="12">
        <f t="shared" si="2642"/>
        <v>0</v>
      </c>
      <c r="GC130" s="12">
        <f t="shared" si="2642"/>
        <v>0</v>
      </c>
      <c r="GD130" s="12">
        <f t="shared" si="2642"/>
        <v>0</v>
      </c>
      <c r="GE130" s="12">
        <f t="shared" si="2642"/>
        <v>0</v>
      </c>
      <c r="GF130" s="12">
        <f t="shared" ref="GF130:GP130" si="2645">SUM(GF131:GF132)</f>
        <v>0</v>
      </c>
      <c r="GG130" s="12">
        <f t="shared" ref="GG130" si="2646">SUM(GG131:GG132)</f>
        <v>0</v>
      </c>
      <c r="GH130" s="12">
        <f t="shared" ref="GH130:GI130" si="2647">SUM(GH131:GH132)</f>
        <v>0</v>
      </c>
      <c r="GI130" s="12">
        <f t="shared" si="2647"/>
        <v>0</v>
      </c>
      <c r="GJ130" s="12">
        <f t="shared" si="2645"/>
        <v>0</v>
      </c>
      <c r="GK130" s="12">
        <f t="shared" si="2645"/>
        <v>0</v>
      </c>
      <c r="GL130" s="12">
        <f t="shared" si="2645"/>
        <v>0</v>
      </c>
      <c r="GM130" s="12">
        <f t="shared" si="2645"/>
        <v>0</v>
      </c>
      <c r="GN130" s="12">
        <f t="shared" ref="GN130:GO130" si="2648">SUM(GN131:GN132)</f>
        <v>0</v>
      </c>
      <c r="GO130" s="12">
        <f t="shared" si="2648"/>
        <v>0</v>
      </c>
      <c r="GP130" s="12">
        <f t="shared" si="2645"/>
        <v>0</v>
      </c>
      <c r="GQ130" s="12">
        <f t="shared" ref="GQ130:IM130" si="2649">SUM(GQ131:GQ132)</f>
        <v>0</v>
      </c>
      <c r="GR130" s="12">
        <f t="shared" si="2649"/>
        <v>0</v>
      </c>
      <c r="GS130" s="12">
        <f t="shared" ref="GS130" si="2650">SUM(GS131:GS132)</f>
        <v>0</v>
      </c>
      <c r="GT130" s="12">
        <f t="shared" si="2649"/>
        <v>0</v>
      </c>
      <c r="GU130" s="12">
        <f t="shared" si="2649"/>
        <v>0</v>
      </c>
      <c r="GV130" s="12">
        <f t="shared" ref="GV130" si="2651">SUM(GV131:GV132)</f>
        <v>0</v>
      </c>
      <c r="GW130" s="12">
        <f t="shared" si="2649"/>
        <v>0</v>
      </c>
      <c r="GX130" s="12">
        <f t="shared" si="2649"/>
        <v>0</v>
      </c>
      <c r="GY130" s="12">
        <f t="shared" ref="GY130" si="2652">SUM(GY131:GY132)</f>
        <v>0</v>
      </c>
      <c r="GZ130" s="12">
        <f t="shared" si="2649"/>
        <v>0</v>
      </c>
      <c r="HA130" s="12">
        <f t="shared" ref="HA130:HD130" si="2653">SUM(HA132)</f>
        <v>0</v>
      </c>
      <c r="HB130" s="12">
        <f t="shared" ref="HB130" si="2654">SUM(HB131:HB132)</f>
        <v>0</v>
      </c>
      <c r="HC130" s="12">
        <f t="shared" ref="HC130:HH130" si="2655">SUM(HC131:HC132)</f>
        <v>0</v>
      </c>
      <c r="HD130" s="12">
        <f t="shared" si="2653"/>
        <v>0</v>
      </c>
      <c r="HE130" s="12">
        <f t="shared" ref="HE130:HF130" si="2656">SUM(HE131:HE132)</f>
        <v>0</v>
      </c>
      <c r="HF130" s="12">
        <f t="shared" si="2656"/>
        <v>0</v>
      </c>
      <c r="HG130" s="12">
        <f t="shared" si="2655"/>
        <v>0</v>
      </c>
      <c r="HH130" s="12">
        <f t="shared" si="2655"/>
        <v>0</v>
      </c>
      <c r="HI130" s="12">
        <f t="shared" ref="HI130:HR130" si="2657">SUM(HI131:HI132)</f>
        <v>0</v>
      </c>
      <c r="HJ130" s="12">
        <f t="shared" si="2657"/>
        <v>0</v>
      </c>
      <c r="HK130" s="12">
        <f t="shared" ref="HK130" si="2658">SUM(HK131:HK132)</f>
        <v>0</v>
      </c>
      <c r="HL130" s="12">
        <f t="shared" si="2657"/>
        <v>0</v>
      </c>
      <c r="HM130" s="12">
        <f t="shared" si="2657"/>
        <v>0</v>
      </c>
      <c r="HN130" s="12">
        <f t="shared" ref="HN130" si="2659">SUM(HN131:HN132)</f>
        <v>0</v>
      </c>
      <c r="HO130" s="12">
        <f t="shared" si="2657"/>
        <v>0</v>
      </c>
      <c r="HP130" s="12">
        <f t="shared" si="2657"/>
        <v>0</v>
      </c>
      <c r="HQ130" s="12">
        <f t="shared" si="2657"/>
        <v>0</v>
      </c>
      <c r="HR130" s="12">
        <f t="shared" si="2657"/>
        <v>0</v>
      </c>
      <c r="HS130" s="12">
        <f t="shared" ref="HS130:IC130" si="2660">SUM(HS131:HS132)</f>
        <v>0</v>
      </c>
      <c r="HT130" s="12">
        <f t="shared" ref="HT130" si="2661">SUM(HT131:HT132)</f>
        <v>0</v>
      </c>
      <c r="HU130" s="12">
        <f t="shared" ref="HU130:HV130" si="2662">SUM(HU131:HU132)</f>
        <v>0</v>
      </c>
      <c r="HV130" s="12">
        <f t="shared" si="2662"/>
        <v>0</v>
      </c>
      <c r="HW130" s="12">
        <f t="shared" si="2660"/>
        <v>0</v>
      </c>
      <c r="HX130" s="12">
        <f t="shared" si="2660"/>
        <v>0</v>
      </c>
      <c r="HY130" s="12">
        <f t="shared" si="2660"/>
        <v>0</v>
      </c>
      <c r="HZ130" s="12">
        <f t="shared" si="2660"/>
        <v>0</v>
      </c>
      <c r="IA130" s="12">
        <f t="shared" ref="IA130:IB130" si="2663">SUM(IA131:IA132)</f>
        <v>0</v>
      </c>
      <c r="IB130" s="12">
        <f t="shared" si="2663"/>
        <v>0</v>
      </c>
      <c r="IC130" s="12">
        <f t="shared" si="2660"/>
        <v>120000</v>
      </c>
      <c r="ID130" s="12">
        <f t="shared" si="2649"/>
        <v>121357.9</v>
      </c>
      <c r="IE130" s="12">
        <f t="shared" si="2649"/>
        <v>5000</v>
      </c>
      <c r="IF130" s="12">
        <f t="shared" ref="IF130" si="2664">SUM(IF131:IF132)</f>
        <v>0</v>
      </c>
      <c r="IG130" s="12">
        <f t="shared" si="2649"/>
        <v>0</v>
      </c>
      <c r="IH130" s="12">
        <f t="shared" si="2649"/>
        <v>0</v>
      </c>
      <c r="II130" s="12">
        <f t="shared" ref="II130" si="2665">SUM(II131:II132)</f>
        <v>0</v>
      </c>
      <c r="IJ130" s="12">
        <f t="shared" si="2649"/>
        <v>0</v>
      </c>
      <c r="IK130" s="12">
        <f t="shared" si="2649"/>
        <v>0</v>
      </c>
      <c r="IL130" s="12">
        <f t="shared" ref="IL130" si="2666">SUM(IL131:IL132)</f>
        <v>0</v>
      </c>
      <c r="IM130" s="12">
        <f t="shared" si="2649"/>
        <v>20000</v>
      </c>
      <c r="IN130" s="12">
        <f t="shared" ref="IN130:IQ130" si="2667">SUM(IN132)</f>
        <v>20000</v>
      </c>
      <c r="IO130" s="12">
        <f t="shared" ref="IO130" si="2668">SUM(IO131:IO132)</f>
        <v>0</v>
      </c>
      <c r="IP130" s="12">
        <f t="shared" ref="IP130:IU130" si="2669">SUM(IP131:IP132)</f>
        <v>161000</v>
      </c>
      <c r="IQ130" s="12">
        <f t="shared" si="2667"/>
        <v>97000</v>
      </c>
      <c r="IR130" s="12">
        <f t="shared" ref="IR130:IS130" si="2670">SUM(IR131:IR132)</f>
        <v>100000</v>
      </c>
      <c r="IS130" s="12">
        <f t="shared" si="2670"/>
        <v>129900</v>
      </c>
      <c r="IT130" s="12">
        <f t="shared" si="2669"/>
        <v>129900</v>
      </c>
      <c r="IU130" s="12">
        <f t="shared" si="2669"/>
        <v>0</v>
      </c>
      <c r="IV130" s="12">
        <f t="shared" ref="IV130:JX130" si="2671">SUM(IV131:IV132)</f>
        <v>10000</v>
      </c>
      <c r="IW130" s="12">
        <f t="shared" si="2671"/>
        <v>10000</v>
      </c>
      <c r="IX130" s="12">
        <f t="shared" ref="IX130" si="2672">SUM(IX131:IX132)</f>
        <v>0</v>
      </c>
      <c r="IY130" s="12">
        <f t="shared" si="2671"/>
        <v>0</v>
      </c>
      <c r="IZ130" s="12">
        <f t="shared" si="2671"/>
        <v>0</v>
      </c>
      <c r="JA130" s="12">
        <f t="shared" ref="JA130" si="2673">SUM(JA131:JA132)</f>
        <v>0</v>
      </c>
      <c r="JB130" s="12">
        <f t="shared" si="2671"/>
        <v>0</v>
      </c>
      <c r="JC130" s="12">
        <f t="shared" si="2671"/>
        <v>0</v>
      </c>
      <c r="JD130" s="12">
        <f t="shared" ref="JD130:JK130" si="2674">SUM(JD131:JD132)</f>
        <v>0</v>
      </c>
      <c r="JE130" s="12">
        <f t="shared" ref="JE130" si="2675">SUM(JE131:JE132)</f>
        <v>0</v>
      </c>
      <c r="JF130" s="12">
        <f t="shared" si="2674"/>
        <v>0</v>
      </c>
      <c r="JG130" s="12">
        <f t="shared" ref="JG130:JI130" si="2676">SUM(JG131:JG132)</f>
        <v>0</v>
      </c>
      <c r="JH130" s="12">
        <f t="shared" si="2676"/>
        <v>0</v>
      </c>
      <c r="JI130" s="12">
        <f t="shared" si="2676"/>
        <v>0</v>
      </c>
      <c r="JJ130" s="12">
        <f t="shared" si="2674"/>
        <v>0</v>
      </c>
      <c r="JK130" s="12">
        <f t="shared" si="2674"/>
        <v>0</v>
      </c>
      <c r="JL130" s="12">
        <f t="shared" ref="JL130:JM130" si="2677">SUM(JL131:JL132)</f>
        <v>0</v>
      </c>
      <c r="JM130" s="12">
        <f t="shared" si="2677"/>
        <v>0</v>
      </c>
      <c r="JN130" s="12">
        <f t="shared" ref="JN130" si="2678">SUM(JN131:JN132)</f>
        <v>0</v>
      </c>
      <c r="JO130" s="12">
        <f t="shared" ref="JO130" si="2679">SUM(JO131:JO132)</f>
        <v>0</v>
      </c>
      <c r="JP130" s="12">
        <f t="shared" si="2671"/>
        <v>4120000</v>
      </c>
      <c r="JQ130" s="12">
        <f t="shared" ref="JQ130" si="2680">SUM(JQ131:JQ132)</f>
        <v>121357.9</v>
      </c>
      <c r="JR130" s="12">
        <f t="shared" si="2671"/>
        <v>5000</v>
      </c>
      <c r="JS130" s="12">
        <f t="shared" si="2671"/>
        <v>0</v>
      </c>
      <c r="JT130" s="12">
        <f t="shared" ref="JT130" si="2681">SUM(JT131:JT132)</f>
        <v>0</v>
      </c>
      <c r="JU130" s="12">
        <f t="shared" si="2671"/>
        <v>0</v>
      </c>
      <c r="JV130" s="12">
        <f t="shared" si="2671"/>
        <v>0</v>
      </c>
      <c r="JW130" s="12">
        <f t="shared" ref="JW130" si="2682">SUM(JW131:JW132)</f>
        <v>0</v>
      </c>
      <c r="JX130" s="12">
        <f t="shared" si="2671"/>
        <v>0</v>
      </c>
      <c r="JY130" s="12">
        <f t="shared" ref="JY130:JZ130" si="2683">SUM(JY131:JY132)</f>
        <v>0</v>
      </c>
      <c r="JZ130" s="12">
        <f t="shared" si="2683"/>
        <v>20000</v>
      </c>
      <c r="KA130" s="12">
        <f t="shared" ref="KA130:KI130" si="2684">SUM(KA131:KA132)</f>
        <v>20000</v>
      </c>
      <c r="KB130" s="12">
        <f t="shared" si="2684"/>
        <v>0</v>
      </c>
      <c r="KC130" s="12">
        <f t="shared" ref="KC130" si="2685">SUM(KC131:KC132)</f>
        <v>161000</v>
      </c>
      <c r="KD130" s="12">
        <f t="shared" si="2684"/>
        <v>97000</v>
      </c>
      <c r="KE130" s="12">
        <f t="shared" ref="KE130:KH130" si="2686">SUM(KE131:KE132)</f>
        <v>100000</v>
      </c>
      <c r="KF130" s="12">
        <f t="shared" ref="KF130" si="2687">SUM(KF131:KF132)</f>
        <v>129900</v>
      </c>
      <c r="KG130" s="12">
        <f t="shared" si="2686"/>
        <v>129900</v>
      </c>
      <c r="KH130" s="12">
        <f t="shared" si="2686"/>
        <v>0</v>
      </c>
      <c r="KI130" s="12">
        <f t="shared" si="2684"/>
        <v>10000</v>
      </c>
      <c r="KJ130" s="12">
        <f t="shared" ref="KJ130:KL130" si="2688">SUM(KJ131:KJ132)</f>
        <v>10000</v>
      </c>
      <c r="KK130" s="12">
        <f t="shared" ref="KK130" si="2689">SUM(KK131:KK132)</f>
        <v>0</v>
      </c>
      <c r="KL130" s="12">
        <f t="shared" si="2688"/>
        <v>0</v>
      </c>
      <c r="KM130" s="12">
        <f t="shared" ref="KM130:KO130" si="2690">SUM(KM131:KM132)</f>
        <v>0</v>
      </c>
      <c r="KN130" s="12">
        <f t="shared" ref="KN130" si="2691">SUM(KN131:KN132)</f>
        <v>0</v>
      </c>
      <c r="KO130" s="12">
        <f t="shared" si="2690"/>
        <v>0</v>
      </c>
      <c r="KP130" s="12">
        <f t="shared" ref="KP130" si="2692">SUM(KP131:KP132)</f>
        <v>0</v>
      </c>
      <c r="KQ130" s="12">
        <f t="shared" ref="KQ130" si="2693">SUM(KQ131:KQ132)</f>
        <v>0</v>
      </c>
      <c r="KR130" s="12">
        <f t="shared" ref="KR130:KS130" si="2694">SUM(KR131:KR132)</f>
        <v>0</v>
      </c>
      <c r="KS130" s="12">
        <f t="shared" si="2694"/>
        <v>0</v>
      </c>
      <c r="KT130" s="12">
        <f t="shared" ref="KT130:KU130" si="2695">SUM(KT131:KT132)</f>
        <v>0</v>
      </c>
      <c r="KU130" s="12">
        <f t="shared" si="2695"/>
        <v>0</v>
      </c>
      <c r="KV130" s="12">
        <f t="shared" ref="KV130:KW130" si="2696">SUM(KV131:KV132)</f>
        <v>0</v>
      </c>
      <c r="KW130" s="12">
        <f t="shared" si="2696"/>
        <v>0</v>
      </c>
      <c r="KX130" s="12">
        <f t="shared" ref="KX130:LB130" si="2697">SUM(KX131:KX132)</f>
        <v>0</v>
      </c>
      <c r="KY130" s="12">
        <f t="shared" si="2697"/>
        <v>75400</v>
      </c>
      <c r="KZ130" s="12">
        <f t="shared" si="2697"/>
        <v>0</v>
      </c>
      <c r="LA130" s="12">
        <f t="shared" si="2697"/>
        <v>0</v>
      </c>
      <c r="LB130" s="12">
        <f t="shared" si="2697"/>
        <v>0</v>
      </c>
    </row>
    <row r="131" spans="1:335" x14ac:dyDescent="0.25">
      <c r="A131" s="5">
        <v>7404</v>
      </c>
      <c r="B131" s="9" t="s">
        <v>265</v>
      </c>
      <c r="C131" s="13">
        <v>4000000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/>
      <c r="AM131" s="13">
        <v>0</v>
      </c>
      <c r="AN131" s="13"/>
      <c r="AO131" s="13"/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4">
        <v>0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0</v>
      </c>
      <c r="BP131" s="13">
        <v>0</v>
      </c>
      <c r="BQ131" s="13">
        <v>0</v>
      </c>
      <c r="BR131" s="13">
        <v>0</v>
      </c>
      <c r="BS131" s="13">
        <v>0</v>
      </c>
      <c r="BT131" s="13">
        <v>0</v>
      </c>
      <c r="BU131" s="13">
        <v>0</v>
      </c>
      <c r="BV131" s="13">
        <v>0</v>
      </c>
      <c r="BW131" s="13">
        <v>0</v>
      </c>
      <c r="BX131" s="13">
        <v>0</v>
      </c>
      <c r="BY131" s="13"/>
      <c r="BZ131" s="13"/>
      <c r="CA131" s="13"/>
      <c r="CB131" s="13"/>
      <c r="CC131" s="13">
        <v>0</v>
      </c>
      <c r="CD131" s="13">
        <v>0</v>
      </c>
      <c r="CE131" s="13">
        <v>0</v>
      </c>
      <c r="CF131" s="13">
        <v>0</v>
      </c>
      <c r="CG131" s="13">
        <v>0</v>
      </c>
      <c r="CH131" s="13">
        <v>0</v>
      </c>
      <c r="CI131" s="13">
        <v>0</v>
      </c>
      <c r="CJ131" s="13">
        <v>0</v>
      </c>
      <c r="CK131" s="13">
        <v>0</v>
      </c>
      <c r="CL131" s="13">
        <v>0</v>
      </c>
      <c r="CM131" s="13">
        <v>0</v>
      </c>
      <c r="CN131" s="13">
        <v>0</v>
      </c>
      <c r="CO131" s="13">
        <v>0</v>
      </c>
      <c r="CP131" s="13">
        <v>0</v>
      </c>
      <c r="CQ131" s="13">
        <v>0</v>
      </c>
      <c r="CR131" s="13">
        <v>0</v>
      </c>
      <c r="CS131" s="13">
        <v>0</v>
      </c>
      <c r="CT131" s="13">
        <v>0</v>
      </c>
      <c r="CU131" s="13">
        <v>0</v>
      </c>
      <c r="CV131" s="13">
        <v>0</v>
      </c>
      <c r="CW131" s="13">
        <v>0</v>
      </c>
      <c r="CX131" s="13">
        <v>0</v>
      </c>
      <c r="CY131" s="13">
        <v>0</v>
      </c>
      <c r="CZ131" s="13">
        <v>0</v>
      </c>
      <c r="DA131" s="13">
        <v>0</v>
      </c>
      <c r="DB131" s="13">
        <v>0</v>
      </c>
      <c r="DC131" s="13">
        <v>0</v>
      </c>
      <c r="DD131" s="13">
        <v>0</v>
      </c>
      <c r="DE131" s="13">
        <v>0</v>
      </c>
      <c r="DF131" s="13">
        <v>0</v>
      </c>
      <c r="DG131" s="13">
        <v>0</v>
      </c>
      <c r="DH131" s="13">
        <v>0</v>
      </c>
      <c r="DI131" s="13">
        <v>0</v>
      </c>
      <c r="DJ131" s="13">
        <v>0</v>
      </c>
      <c r="DK131" s="13">
        <v>0</v>
      </c>
      <c r="DL131" s="13"/>
      <c r="DM131" s="13">
        <v>0</v>
      </c>
      <c r="DN131" s="13"/>
      <c r="DO131" s="13"/>
      <c r="DP131" s="13">
        <v>0</v>
      </c>
      <c r="DQ131" s="13">
        <v>0</v>
      </c>
      <c r="DR131" s="13">
        <v>0</v>
      </c>
      <c r="DS131" s="13">
        <v>0</v>
      </c>
      <c r="DT131" s="13">
        <v>0</v>
      </c>
      <c r="DU131" s="13">
        <v>0</v>
      </c>
      <c r="DV131" s="13">
        <v>0</v>
      </c>
      <c r="DW131" s="13">
        <v>0</v>
      </c>
      <c r="DX131" s="13">
        <v>0</v>
      </c>
      <c r="DY131" s="13">
        <v>0</v>
      </c>
      <c r="DZ131" s="13">
        <v>0</v>
      </c>
      <c r="EA131" s="13">
        <v>0</v>
      </c>
      <c r="EB131" s="13">
        <v>0</v>
      </c>
      <c r="EC131" s="13">
        <v>0</v>
      </c>
      <c r="ED131" s="13">
        <v>0</v>
      </c>
      <c r="EE131" s="13">
        <v>0</v>
      </c>
      <c r="EF131" s="13">
        <v>0</v>
      </c>
      <c r="EG131" s="13">
        <v>0</v>
      </c>
      <c r="EH131" s="13">
        <v>0</v>
      </c>
      <c r="EI131" s="13">
        <v>0</v>
      </c>
      <c r="EJ131" s="13">
        <v>0</v>
      </c>
      <c r="EK131" s="13">
        <v>0</v>
      </c>
      <c r="EL131" s="13">
        <v>0</v>
      </c>
      <c r="EM131" s="13">
        <v>0</v>
      </c>
      <c r="EN131" s="13">
        <v>0</v>
      </c>
      <c r="EO131" s="13">
        <v>0</v>
      </c>
      <c r="EP131" s="13">
        <v>0</v>
      </c>
      <c r="EQ131" s="13">
        <v>0</v>
      </c>
      <c r="ER131" s="13">
        <v>0</v>
      </c>
      <c r="ES131" s="13">
        <v>0</v>
      </c>
      <c r="ET131" s="13">
        <v>0</v>
      </c>
      <c r="EU131" s="13">
        <v>0</v>
      </c>
      <c r="EV131" s="13">
        <v>0</v>
      </c>
      <c r="EW131" s="13">
        <v>0</v>
      </c>
      <c r="EX131" s="13">
        <v>0</v>
      </c>
      <c r="EY131" s="13"/>
      <c r="EZ131" s="13">
        <v>0</v>
      </c>
      <c r="FA131" s="13"/>
      <c r="FB131" s="13"/>
      <c r="FC131" s="13">
        <v>0</v>
      </c>
      <c r="FD131" s="13">
        <v>0</v>
      </c>
      <c r="FE131" s="13">
        <v>0</v>
      </c>
      <c r="FF131" s="13">
        <v>0</v>
      </c>
      <c r="FG131" s="13">
        <v>0</v>
      </c>
      <c r="FH131" s="13">
        <v>0</v>
      </c>
      <c r="FI131" s="13">
        <v>0</v>
      </c>
      <c r="FJ131" s="13">
        <v>0</v>
      </c>
      <c r="FK131" s="13">
        <v>0</v>
      </c>
      <c r="FL131" s="13">
        <v>0</v>
      </c>
      <c r="FM131" s="13">
        <v>0</v>
      </c>
      <c r="FN131" s="13">
        <v>0</v>
      </c>
      <c r="FO131" s="13">
        <v>0</v>
      </c>
      <c r="FP131" s="13">
        <v>0</v>
      </c>
      <c r="FQ131" s="13">
        <v>0</v>
      </c>
      <c r="FR131" s="13">
        <v>0</v>
      </c>
      <c r="FS131" s="13">
        <v>0</v>
      </c>
      <c r="FT131" s="13">
        <v>0</v>
      </c>
      <c r="FU131" s="13">
        <v>0</v>
      </c>
      <c r="FV131" s="13">
        <v>0</v>
      </c>
      <c r="FW131" s="13">
        <v>0</v>
      </c>
      <c r="FX131" s="13">
        <v>0</v>
      </c>
      <c r="FY131" s="13">
        <v>0</v>
      </c>
      <c r="FZ131" s="13">
        <v>0</v>
      </c>
      <c r="GA131" s="13">
        <v>0</v>
      </c>
      <c r="GB131" s="13">
        <v>0</v>
      </c>
      <c r="GC131" s="13">
        <v>0</v>
      </c>
      <c r="GD131" s="13">
        <v>0</v>
      </c>
      <c r="GE131" s="13">
        <v>0</v>
      </c>
      <c r="GF131" s="13">
        <v>0</v>
      </c>
      <c r="GG131" s="13">
        <v>0</v>
      </c>
      <c r="GH131" s="13">
        <v>0</v>
      </c>
      <c r="GI131" s="13">
        <v>0</v>
      </c>
      <c r="GJ131" s="13">
        <v>0</v>
      </c>
      <c r="GK131" s="13">
        <v>0</v>
      </c>
      <c r="GL131" s="13"/>
      <c r="GM131" s="13">
        <v>0</v>
      </c>
      <c r="GN131" s="13"/>
      <c r="GO131" s="13"/>
      <c r="GP131" s="13">
        <v>0</v>
      </c>
      <c r="GQ131" s="13">
        <v>0</v>
      </c>
      <c r="GR131" s="13">
        <v>0</v>
      </c>
      <c r="GS131" s="13">
        <v>0</v>
      </c>
      <c r="GT131" s="13">
        <v>0</v>
      </c>
      <c r="GU131" s="13">
        <v>0</v>
      </c>
      <c r="GV131" s="13">
        <v>0</v>
      </c>
      <c r="GW131" s="13">
        <v>0</v>
      </c>
      <c r="GX131" s="13">
        <v>0</v>
      </c>
      <c r="GY131" s="13">
        <v>0</v>
      </c>
      <c r="GZ131" s="13">
        <v>0</v>
      </c>
      <c r="HA131" s="13">
        <v>0</v>
      </c>
      <c r="HB131" s="13">
        <v>0</v>
      </c>
      <c r="HC131" s="13">
        <v>0</v>
      </c>
      <c r="HD131" s="13">
        <v>0</v>
      </c>
      <c r="HE131" s="13">
        <v>0</v>
      </c>
      <c r="HF131" s="13">
        <v>0</v>
      </c>
      <c r="HG131" s="13">
        <v>0</v>
      </c>
      <c r="HH131" s="13">
        <v>0</v>
      </c>
      <c r="HI131" s="13">
        <v>0</v>
      </c>
      <c r="HJ131" s="13">
        <v>0</v>
      </c>
      <c r="HK131" s="13">
        <v>0</v>
      </c>
      <c r="HL131" s="13">
        <v>0</v>
      </c>
      <c r="HM131" s="13">
        <v>0</v>
      </c>
      <c r="HN131" s="13">
        <v>0</v>
      </c>
      <c r="HO131" s="13">
        <v>0</v>
      </c>
      <c r="HP131" s="13">
        <v>0</v>
      </c>
      <c r="HQ131" s="13">
        <v>0</v>
      </c>
      <c r="HR131" s="13">
        <v>0</v>
      </c>
      <c r="HS131" s="13">
        <v>0</v>
      </c>
      <c r="HT131" s="13">
        <v>0</v>
      </c>
      <c r="HU131" s="13">
        <v>0</v>
      </c>
      <c r="HV131" s="13">
        <v>0</v>
      </c>
      <c r="HW131" s="13">
        <v>0</v>
      </c>
      <c r="HX131" s="13">
        <v>0</v>
      </c>
      <c r="HY131" s="13"/>
      <c r="HZ131" s="13">
        <v>0</v>
      </c>
      <c r="IA131" s="13"/>
      <c r="IB131" s="13"/>
      <c r="IC131" s="13">
        <v>0</v>
      </c>
      <c r="ID131" s="13">
        <v>0</v>
      </c>
      <c r="IE131" s="13">
        <v>0</v>
      </c>
      <c r="IF131" s="13">
        <v>0</v>
      </c>
      <c r="IG131" s="13">
        <v>0</v>
      </c>
      <c r="IH131" s="13">
        <v>0</v>
      </c>
      <c r="II131" s="13">
        <v>0</v>
      </c>
      <c r="IJ131" s="13">
        <v>0</v>
      </c>
      <c r="IK131" s="13">
        <v>0</v>
      </c>
      <c r="IL131" s="13">
        <v>0</v>
      </c>
      <c r="IM131" s="13">
        <v>0</v>
      </c>
      <c r="IN131" s="13">
        <v>0</v>
      </c>
      <c r="IO131" s="13">
        <v>0</v>
      </c>
      <c r="IP131" s="13">
        <v>0</v>
      </c>
      <c r="IQ131" s="13">
        <v>0</v>
      </c>
      <c r="IR131" s="13">
        <v>0</v>
      </c>
      <c r="IS131" s="13">
        <v>0</v>
      </c>
      <c r="IT131" s="13">
        <v>0</v>
      </c>
      <c r="IU131" s="13">
        <v>0</v>
      </c>
      <c r="IV131" s="13">
        <v>0</v>
      </c>
      <c r="IW131" s="13">
        <v>0</v>
      </c>
      <c r="IX131" s="13">
        <v>0</v>
      </c>
      <c r="IY131" s="13">
        <v>0</v>
      </c>
      <c r="IZ131" s="13">
        <v>0</v>
      </c>
      <c r="JA131" s="13">
        <v>0</v>
      </c>
      <c r="JB131" s="13">
        <v>0</v>
      </c>
      <c r="JC131" s="13">
        <v>0</v>
      </c>
      <c r="JD131" s="13">
        <v>0</v>
      </c>
      <c r="JE131" s="13">
        <v>0</v>
      </c>
      <c r="JF131" s="13">
        <v>0</v>
      </c>
      <c r="JG131" s="13">
        <v>0</v>
      </c>
      <c r="JH131" s="13">
        <v>0</v>
      </c>
      <c r="JI131" s="13">
        <v>0</v>
      </c>
      <c r="JJ131" s="13">
        <v>0</v>
      </c>
      <c r="JK131" s="13">
        <v>0</v>
      </c>
      <c r="JL131" s="13">
        <v>0</v>
      </c>
      <c r="JM131" s="13">
        <v>0</v>
      </c>
      <c r="JN131" s="13"/>
      <c r="JO131" s="13"/>
      <c r="JP131" s="13">
        <f t="shared" ref="JP131:JY132" si="2698">C131+CC131+AP131+DP131+FC131+GP131+IC131</f>
        <v>4000000</v>
      </c>
      <c r="JQ131" s="13">
        <f t="shared" si="2698"/>
        <v>0</v>
      </c>
      <c r="JR131" s="13">
        <f t="shared" si="2698"/>
        <v>0</v>
      </c>
      <c r="JS131" s="13">
        <f t="shared" si="2698"/>
        <v>0</v>
      </c>
      <c r="JT131" s="13">
        <f t="shared" si="2698"/>
        <v>0</v>
      </c>
      <c r="JU131" s="13">
        <f t="shared" si="2698"/>
        <v>0</v>
      </c>
      <c r="JV131" s="13">
        <f t="shared" si="2698"/>
        <v>0</v>
      </c>
      <c r="JW131" s="13">
        <f t="shared" si="2698"/>
        <v>0</v>
      </c>
      <c r="JX131" s="13">
        <f t="shared" si="2698"/>
        <v>0</v>
      </c>
      <c r="JY131" s="13">
        <f t="shared" si="2698"/>
        <v>0</v>
      </c>
      <c r="JZ131" s="13">
        <f t="shared" ref="JZ131:KI132" si="2699">M131+CM131+AZ131+DZ131+FM131+GZ131+IM131</f>
        <v>0</v>
      </c>
      <c r="KA131" s="13">
        <f t="shared" si="2699"/>
        <v>0</v>
      </c>
      <c r="KB131" s="13">
        <f t="shared" si="2699"/>
        <v>0</v>
      </c>
      <c r="KC131" s="13">
        <f t="shared" si="2699"/>
        <v>0</v>
      </c>
      <c r="KD131" s="13">
        <f t="shared" si="2699"/>
        <v>0</v>
      </c>
      <c r="KE131" s="13">
        <f t="shared" si="2699"/>
        <v>0</v>
      </c>
      <c r="KF131" s="13">
        <f t="shared" si="2699"/>
        <v>0</v>
      </c>
      <c r="KG131" s="13">
        <f t="shared" si="2699"/>
        <v>0</v>
      </c>
      <c r="KH131" s="13">
        <f t="shared" si="2699"/>
        <v>0</v>
      </c>
      <c r="KI131" s="13">
        <f t="shared" si="2699"/>
        <v>0</v>
      </c>
      <c r="KJ131" s="13">
        <f t="shared" ref="KJ131:KL132" si="2700">W131+CW131+BJ131+EJ131+FW131+HJ131+IW131</f>
        <v>0</v>
      </c>
      <c r="KK131" s="13">
        <f t="shared" si="2700"/>
        <v>0</v>
      </c>
      <c r="KL131" s="13">
        <f t="shared" si="2700"/>
        <v>0</v>
      </c>
      <c r="KM131" s="13">
        <f t="shared" ref="KM131:KX132" si="2701">Z131+BM131+CZ131+EM131+FZ131+HM131+IZ131</f>
        <v>0</v>
      </c>
      <c r="KN131" s="13">
        <f t="shared" si="2701"/>
        <v>0</v>
      </c>
      <c r="KO131" s="13">
        <f t="shared" si="2701"/>
        <v>0</v>
      </c>
      <c r="KP131" s="13">
        <f t="shared" si="2701"/>
        <v>0</v>
      </c>
      <c r="KQ131" s="13">
        <f t="shared" si="2701"/>
        <v>0</v>
      </c>
      <c r="KR131" s="13">
        <f t="shared" si="2701"/>
        <v>0</v>
      </c>
      <c r="KS131" s="13">
        <f t="shared" si="2701"/>
        <v>0</v>
      </c>
      <c r="KT131" s="13">
        <f t="shared" si="2701"/>
        <v>0</v>
      </c>
      <c r="KU131" s="13">
        <f t="shared" si="2701"/>
        <v>0</v>
      </c>
      <c r="KV131" s="13">
        <f t="shared" si="2701"/>
        <v>0</v>
      </c>
      <c r="KW131" s="13">
        <f t="shared" si="2701"/>
        <v>0</v>
      </c>
      <c r="KX131" s="13">
        <f t="shared" si="2701"/>
        <v>0</v>
      </c>
      <c r="KY131" s="13">
        <f t="shared" ref="KY131:LB132" si="2702">AL131+BY131+DL131+EY131+GL131+HY131+JL131</f>
        <v>0</v>
      </c>
      <c r="KZ131" s="13">
        <f t="shared" si="2702"/>
        <v>0</v>
      </c>
      <c r="LA131" s="13">
        <f t="shared" si="2702"/>
        <v>0</v>
      </c>
      <c r="LB131" s="13">
        <f t="shared" si="2702"/>
        <v>0</v>
      </c>
    </row>
    <row r="132" spans="1:335" x14ac:dyDescent="0.25">
      <c r="A132" s="5">
        <v>7405</v>
      </c>
      <c r="B132" s="9" t="s">
        <v>68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3"/>
      <c r="AM132" s="13">
        <v>0</v>
      </c>
      <c r="AN132" s="13"/>
      <c r="AO132" s="13"/>
      <c r="AP132" s="13">
        <v>0</v>
      </c>
      <c r="AQ132" s="13">
        <v>0</v>
      </c>
      <c r="AR132" s="13">
        <v>0</v>
      </c>
      <c r="AS132" s="13">
        <v>0</v>
      </c>
      <c r="AT132" s="13">
        <v>0</v>
      </c>
      <c r="AU132" s="13">
        <v>0</v>
      </c>
      <c r="AV132" s="13">
        <v>0</v>
      </c>
      <c r="AW132" s="13">
        <v>0</v>
      </c>
      <c r="AX132" s="13">
        <v>0</v>
      </c>
      <c r="AY132" s="13">
        <v>0</v>
      </c>
      <c r="AZ132" s="13">
        <v>0</v>
      </c>
      <c r="BA132" s="13">
        <v>0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0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/>
      <c r="BZ132" s="13"/>
      <c r="CA132" s="13"/>
      <c r="CB132" s="13"/>
      <c r="CC132" s="13">
        <v>0</v>
      </c>
      <c r="CD132" s="13">
        <v>0</v>
      </c>
      <c r="CE132" s="13">
        <v>0</v>
      </c>
      <c r="CF132" s="13">
        <v>0</v>
      </c>
      <c r="CG132" s="13">
        <v>0</v>
      </c>
      <c r="CH132" s="13">
        <v>0</v>
      </c>
      <c r="CI132" s="13">
        <v>0</v>
      </c>
      <c r="CJ132" s="13">
        <v>0</v>
      </c>
      <c r="CK132" s="13">
        <v>0</v>
      </c>
      <c r="CL132" s="13">
        <v>0</v>
      </c>
      <c r="CM132" s="13">
        <v>0</v>
      </c>
      <c r="CN132" s="13">
        <v>0</v>
      </c>
      <c r="CO132" s="13">
        <v>0</v>
      </c>
      <c r="CP132" s="13">
        <v>0</v>
      </c>
      <c r="CQ132" s="13">
        <v>0</v>
      </c>
      <c r="CR132" s="13">
        <v>0</v>
      </c>
      <c r="CS132" s="13">
        <v>0</v>
      </c>
      <c r="CT132" s="13">
        <v>0</v>
      </c>
      <c r="CU132" s="13">
        <v>0</v>
      </c>
      <c r="CV132" s="13">
        <v>0</v>
      </c>
      <c r="CW132" s="13">
        <v>0</v>
      </c>
      <c r="CX132" s="13">
        <v>0</v>
      </c>
      <c r="CY132" s="13">
        <v>0</v>
      </c>
      <c r="CZ132" s="13">
        <v>0</v>
      </c>
      <c r="DA132" s="13">
        <v>0</v>
      </c>
      <c r="DB132" s="13">
        <v>0</v>
      </c>
      <c r="DC132" s="13">
        <v>0</v>
      </c>
      <c r="DD132" s="13">
        <v>0</v>
      </c>
      <c r="DE132" s="13">
        <v>0</v>
      </c>
      <c r="DF132" s="13">
        <v>0</v>
      </c>
      <c r="DG132" s="13">
        <v>0</v>
      </c>
      <c r="DH132" s="13">
        <v>0</v>
      </c>
      <c r="DI132" s="13">
        <v>0</v>
      </c>
      <c r="DJ132" s="13">
        <v>0</v>
      </c>
      <c r="DK132" s="13">
        <v>0</v>
      </c>
      <c r="DL132" s="62">
        <v>75400</v>
      </c>
      <c r="DM132" s="13">
        <v>0</v>
      </c>
      <c r="DN132" s="13"/>
      <c r="DO132" s="13"/>
      <c r="DP132" s="13">
        <v>0</v>
      </c>
      <c r="DQ132" s="13">
        <v>0</v>
      </c>
      <c r="DR132" s="13">
        <v>0</v>
      </c>
      <c r="DS132" s="13">
        <v>0</v>
      </c>
      <c r="DT132" s="13">
        <v>0</v>
      </c>
      <c r="DU132" s="13">
        <v>0</v>
      </c>
      <c r="DV132" s="13">
        <v>0</v>
      </c>
      <c r="DW132" s="13">
        <v>0</v>
      </c>
      <c r="DX132" s="13">
        <v>0</v>
      </c>
      <c r="DY132" s="13">
        <v>0</v>
      </c>
      <c r="DZ132" s="13">
        <v>0</v>
      </c>
      <c r="EA132" s="13">
        <v>0</v>
      </c>
      <c r="EB132" s="13">
        <v>0</v>
      </c>
      <c r="EC132" s="13">
        <v>0</v>
      </c>
      <c r="ED132" s="13">
        <v>0</v>
      </c>
      <c r="EE132" s="13">
        <v>0</v>
      </c>
      <c r="EF132" s="13">
        <v>0</v>
      </c>
      <c r="EG132" s="13">
        <v>0</v>
      </c>
      <c r="EH132" s="13">
        <v>0</v>
      </c>
      <c r="EI132" s="13">
        <v>0</v>
      </c>
      <c r="EJ132" s="13">
        <v>0</v>
      </c>
      <c r="EK132" s="13">
        <v>0</v>
      </c>
      <c r="EL132" s="13">
        <v>0</v>
      </c>
      <c r="EM132" s="13">
        <v>0</v>
      </c>
      <c r="EN132" s="13">
        <v>0</v>
      </c>
      <c r="EO132" s="13">
        <v>0</v>
      </c>
      <c r="EP132" s="13">
        <v>0</v>
      </c>
      <c r="EQ132" s="13">
        <v>0</v>
      </c>
      <c r="ER132" s="13">
        <v>0</v>
      </c>
      <c r="ES132" s="13">
        <v>0</v>
      </c>
      <c r="ET132" s="13">
        <v>0</v>
      </c>
      <c r="EU132" s="13">
        <v>0</v>
      </c>
      <c r="EV132" s="13">
        <v>0</v>
      </c>
      <c r="EW132" s="13">
        <v>0</v>
      </c>
      <c r="EX132" s="13">
        <v>0</v>
      </c>
      <c r="EY132" s="13"/>
      <c r="EZ132" s="13">
        <v>0</v>
      </c>
      <c r="FA132" s="13"/>
      <c r="FB132" s="13"/>
      <c r="FC132" s="13">
        <v>0</v>
      </c>
      <c r="FD132" s="13">
        <v>0</v>
      </c>
      <c r="FE132" s="13">
        <v>0</v>
      </c>
      <c r="FF132" s="13">
        <v>0</v>
      </c>
      <c r="FG132" s="13">
        <v>0</v>
      </c>
      <c r="FH132" s="13">
        <v>0</v>
      </c>
      <c r="FI132" s="13">
        <v>0</v>
      </c>
      <c r="FJ132" s="13">
        <v>0</v>
      </c>
      <c r="FK132" s="13">
        <v>0</v>
      </c>
      <c r="FL132" s="13">
        <v>0</v>
      </c>
      <c r="FM132" s="13">
        <v>0</v>
      </c>
      <c r="FN132" s="13">
        <v>0</v>
      </c>
      <c r="FO132" s="13">
        <v>0</v>
      </c>
      <c r="FP132" s="13">
        <v>0</v>
      </c>
      <c r="FQ132" s="13">
        <v>0</v>
      </c>
      <c r="FR132" s="13">
        <v>0</v>
      </c>
      <c r="FS132" s="13">
        <v>0</v>
      </c>
      <c r="FT132" s="13">
        <v>0</v>
      </c>
      <c r="FU132" s="13">
        <v>0</v>
      </c>
      <c r="FV132" s="13">
        <v>0</v>
      </c>
      <c r="FW132" s="13">
        <v>0</v>
      </c>
      <c r="FX132" s="13">
        <v>0</v>
      </c>
      <c r="FY132" s="13">
        <v>0</v>
      </c>
      <c r="FZ132" s="13">
        <v>0</v>
      </c>
      <c r="GA132" s="13">
        <v>0</v>
      </c>
      <c r="GB132" s="13">
        <v>0</v>
      </c>
      <c r="GC132" s="13">
        <v>0</v>
      </c>
      <c r="GD132" s="13">
        <v>0</v>
      </c>
      <c r="GE132" s="13">
        <v>0</v>
      </c>
      <c r="GF132" s="13">
        <v>0</v>
      </c>
      <c r="GG132" s="13">
        <v>0</v>
      </c>
      <c r="GH132" s="13">
        <v>0</v>
      </c>
      <c r="GI132" s="13">
        <v>0</v>
      </c>
      <c r="GJ132" s="13">
        <v>0</v>
      </c>
      <c r="GK132" s="13">
        <v>0</v>
      </c>
      <c r="GL132" s="13"/>
      <c r="GM132" s="13">
        <v>0</v>
      </c>
      <c r="GN132" s="13"/>
      <c r="GO132" s="13"/>
      <c r="GP132" s="13">
        <v>0</v>
      </c>
      <c r="GQ132" s="13">
        <v>0</v>
      </c>
      <c r="GR132" s="13">
        <v>0</v>
      </c>
      <c r="GS132" s="13">
        <v>0</v>
      </c>
      <c r="GT132" s="13">
        <v>0</v>
      </c>
      <c r="GU132" s="13">
        <v>0</v>
      </c>
      <c r="GV132" s="13">
        <v>0</v>
      </c>
      <c r="GW132" s="13">
        <v>0</v>
      </c>
      <c r="GX132" s="13">
        <v>0</v>
      </c>
      <c r="GY132" s="13">
        <v>0</v>
      </c>
      <c r="GZ132" s="13">
        <v>0</v>
      </c>
      <c r="HA132" s="13">
        <v>0</v>
      </c>
      <c r="HB132" s="13">
        <v>0</v>
      </c>
      <c r="HC132" s="13">
        <v>0</v>
      </c>
      <c r="HD132" s="13">
        <v>0</v>
      </c>
      <c r="HE132" s="13">
        <v>0</v>
      </c>
      <c r="HF132" s="13">
        <v>0</v>
      </c>
      <c r="HG132" s="13">
        <v>0</v>
      </c>
      <c r="HH132" s="13">
        <v>0</v>
      </c>
      <c r="HI132" s="13">
        <v>0</v>
      </c>
      <c r="HJ132" s="13">
        <v>0</v>
      </c>
      <c r="HK132" s="13">
        <v>0</v>
      </c>
      <c r="HL132" s="13">
        <v>0</v>
      </c>
      <c r="HM132" s="13">
        <v>0</v>
      </c>
      <c r="HN132" s="13">
        <v>0</v>
      </c>
      <c r="HO132" s="13">
        <v>0</v>
      </c>
      <c r="HP132" s="13">
        <v>0</v>
      </c>
      <c r="HQ132" s="13">
        <v>0</v>
      </c>
      <c r="HR132" s="13">
        <v>0</v>
      </c>
      <c r="HS132" s="13">
        <v>0</v>
      </c>
      <c r="HT132" s="13">
        <v>0</v>
      </c>
      <c r="HU132" s="13">
        <v>0</v>
      </c>
      <c r="HV132" s="13">
        <v>0</v>
      </c>
      <c r="HW132" s="13">
        <v>0</v>
      </c>
      <c r="HX132" s="13">
        <v>0</v>
      </c>
      <c r="HY132" s="13"/>
      <c r="HZ132" s="13">
        <v>0</v>
      </c>
      <c r="IA132" s="13"/>
      <c r="IB132" s="13"/>
      <c r="IC132" s="13">
        <v>120000</v>
      </c>
      <c r="ID132" s="13">
        <v>121357.9</v>
      </c>
      <c r="IE132" s="13">
        <v>5000</v>
      </c>
      <c r="IF132" s="13">
        <v>0</v>
      </c>
      <c r="IG132" s="13">
        <v>0</v>
      </c>
      <c r="IH132" s="13">
        <v>0</v>
      </c>
      <c r="II132" s="13">
        <v>0</v>
      </c>
      <c r="IJ132" s="13">
        <v>0</v>
      </c>
      <c r="IK132" s="13">
        <v>0</v>
      </c>
      <c r="IL132" s="13">
        <v>0</v>
      </c>
      <c r="IM132" s="13">
        <v>20000</v>
      </c>
      <c r="IN132" s="13">
        <v>20000</v>
      </c>
      <c r="IO132" s="13">
        <v>0</v>
      </c>
      <c r="IP132" s="13">
        <v>161000</v>
      </c>
      <c r="IQ132" s="13">
        <v>97000</v>
      </c>
      <c r="IR132" s="13">
        <v>100000</v>
      </c>
      <c r="IS132" s="13">
        <v>129900</v>
      </c>
      <c r="IT132" s="13">
        <v>129900</v>
      </c>
      <c r="IU132" s="13"/>
      <c r="IV132" s="13">
        <v>10000</v>
      </c>
      <c r="IW132" s="13">
        <v>10000</v>
      </c>
      <c r="IX132" s="13">
        <v>0</v>
      </c>
      <c r="IY132" s="13">
        <v>0</v>
      </c>
      <c r="IZ132" s="13">
        <v>0</v>
      </c>
      <c r="JA132" s="13">
        <v>0</v>
      </c>
      <c r="JB132" s="13">
        <v>0</v>
      </c>
      <c r="JC132" s="13">
        <v>0</v>
      </c>
      <c r="JD132" s="13">
        <v>0</v>
      </c>
      <c r="JE132" s="13">
        <v>0</v>
      </c>
      <c r="JF132" s="13">
        <v>0</v>
      </c>
      <c r="JG132" s="13">
        <v>0</v>
      </c>
      <c r="JH132" s="13">
        <v>0</v>
      </c>
      <c r="JI132" s="13">
        <v>0</v>
      </c>
      <c r="JJ132" s="13">
        <v>0</v>
      </c>
      <c r="JK132" s="13">
        <v>0</v>
      </c>
      <c r="JL132" s="13">
        <v>0</v>
      </c>
      <c r="JM132" s="13">
        <v>0</v>
      </c>
      <c r="JN132" s="13"/>
      <c r="JO132" s="13"/>
      <c r="JP132" s="13">
        <f t="shared" si="2698"/>
        <v>120000</v>
      </c>
      <c r="JQ132" s="13">
        <f t="shared" si="2698"/>
        <v>121357.9</v>
      </c>
      <c r="JR132" s="13">
        <f t="shared" si="2698"/>
        <v>5000</v>
      </c>
      <c r="JS132" s="13">
        <f t="shared" si="2698"/>
        <v>0</v>
      </c>
      <c r="JT132" s="13">
        <f t="shared" si="2698"/>
        <v>0</v>
      </c>
      <c r="JU132" s="13">
        <f t="shared" si="2698"/>
        <v>0</v>
      </c>
      <c r="JV132" s="13">
        <f t="shared" si="2698"/>
        <v>0</v>
      </c>
      <c r="JW132" s="13">
        <f t="shared" si="2698"/>
        <v>0</v>
      </c>
      <c r="JX132" s="13">
        <f t="shared" si="2698"/>
        <v>0</v>
      </c>
      <c r="JY132" s="13">
        <f t="shared" si="2698"/>
        <v>0</v>
      </c>
      <c r="JZ132" s="13">
        <f t="shared" si="2699"/>
        <v>20000</v>
      </c>
      <c r="KA132" s="13">
        <f t="shared" si="2699"/>
        <v>20000</v>
      </c>
      <c r="KB132" s="13">
        <f t="shared" si="2699"/>
        <v>0</v>
      </c>
      <c r="KC132" s="13">
        <f t="shared" si="2699"/>
        <v>161000</v>
      </c>
      <c r="KD132" s="13">
        <f t="shared" si="2699"/>
        <v>97000</v>
      </c>
      <c r="KE132" s="13">
        <f t="shared" si="2699"/>
        <v>100000</v>
      </c>
      <c r="KF132" s="13">
        <f t="shared" si="2699"/>
        <v>129900</v>
      </c>
      <c r="KG132" s="13">
        <f t="shared" si="2699"/>
        <v>129900</v>
      </c>
      <c r="KH132" s="13">
        <f t="shared" si="2699"/>
        <v>0</v>
      </c>
      <c r="KI132" s="13">
        <f t="shared" si="2699"/>
        <v>10000</v>
      </c>
      <c r="KJ132" s="13">
        <f t="shared" si="2700"/>
        <v>10000</v>
      </c>
      <c r="KK132" s="13">
        <f t="shared" si="2700"/>
        <v>0</v>
      </c>
      <c r="KL132" s="13">
        <f t="shared" si="2700"/>
        <v>0</v>
      </c>
      <c r="KM132" s="13">
        <f t="shared" si="2701"/>
        <v>0</v>
      </c>
      <c r="KN132" s="13">
        <f t="shared" si="2701"/>
        <v>0</v>
      </c>
      <c r="KO132" s="13">
        <f t="shared" si="2701"/>
        <v>0</v>
      </c>
      <c r="KP132" s="13">
        <f t="shared" si="2701"/>
        <v>0</v>
      </c>
      <c r="KQ132" s="13">
        <f t="shared" si="2701"/>
        <v>0</v>
      </c>
      <c r="KR132" s="13">
        <f t="shared" si="2701"/>
        <v>0</v>
      </c>
      <c r="KS132" s="13">
        <f t="shared" si="2701"/>
        <v>0</v>
      </c>
      <c r="KT132" s="13">
        <f t="shared" si="2701"/>
        <v>0</v>
      </c>
      <c r="KU132" s="13">
        <f t="shared" si="2701"/>
        <v>0</v>
      </c>
      <c r="KV132" s="13">
        <f t="shared" si="2701"/>
        <v>0</v>
      </c>
      <c r="KW132" s="13">
        <f t="shared" si="2701"/>
        <v>0</v>
      </c>
      <c r="KX132" s="13">
        <f t="shared" si="2701"/>
        <v>0</v>
      </c>
      <c r="KY132" s="13">
        <f t="shared" si="2702"/>
        <v>75400</v>
      </c>
      <c r="KZ132" s="13">
        <f t="shared" si="2702"/>
        <v>0</v>
      </c>
      <c r="LA132" s="13">
        <f t="shared" si="2702"/>
        <v>0</v>
      </c>
      <c r="LB132" s="13">
        <f t="shared" si="2702"/>
        <v>0</v>
      </c>
    </row>
    <row r="133" spans="1:335" ht="15" customHeight="1" x14ac:dyDescent="0.25">
      <c r="A133" s="5">
        <v>75</v>
      </c>
      <c r="B133" s="8" t="s">
        <v>69</v>
      </c>
      <c r="C133" s="12">
        <f t="shared" ref="C133:IH133" si="2703">SUM(C134)</f>
        <v>0</v>
      </c>
      <c r="D133" s="12">
        <f t="shared" si="2703"/>
        <v>45.37</v>
      </c>
      <c r="E133" s="12">
        <f t="shared" si="2703"/>
        <v>46.91</v>
      </c>
      <c r="F133" s="12">
        <f t="shared" si="2703"/>
        <v>0</v>
      </c>
      <c r="G133" s="12">
        <f t="shared" si="2703"/>
        <v>0</v>
      </c>
      <c r="H133" s="12">
        <f t="shared" si="2703"/>
        <v>0</v>
      </c>
      <c r="I133" s="12">
        <f t="shared" si="2703"/>
        <v>0</v>
      </c>
      <c r="J133" s="12">
        <f t="shared" si="2703"/>
        <v>0</v>
      </c>
      <c r="K133" s="12">
        <f t="shared" si="2703"/>
        <v>0</v>
      </c>
      <c r="L133" s="12">
        <f t="shared" si="2703"/>
        <v>0</v>
      </c>
      <c r="M133" s="12">
        <f t="shared" si="2703"/>
        <v>0</v>
      </c>
      <c r="N133" s="12">
        <f t="shared" ref="N133:T133" si="2704">SUM(N134)</f>
        <v>0</v>
      </c>
      <c r="O133" s="12">
        <f t="shared" si="2703"/>
        <v>0</v>
      </c>
      <c r="P133" s="12">
        <f t="shared" si="2703"/>
        <v>0</v>
      </c>
      <c r="Q133" s="12">
        <f t="shared" si="2704"/>
        <v>0</v>
      </c>
      <c r="R133" s="12">
        <f t="shared" si="2703"/>
        <v>0</v>
      </c>
      <c r="S133" s="12">
        <f t="shared" si="2703"/>
        <v>0</v>
      </c>
      <c r="T133" s="12">
        <f t="shared" si="2704"/>
        <v>0</v>
      </c>
      <c r="U133" s="12">
        <f t="shared" si="2703"/>
        <v>0</v>
      </c>
      <c r="V133" s="12">
        <f t="shared" si="2703"/>
        <v>0</v>
      </c>
      <c r="W133" s="12">
        <f t="shared" si="2703"/>
        <v>0</v>
      </c>
      <c r="X133" s="12">
        <f t="shared" si="2703"/>
        <v>0</v>
      </c>
      <c r="Y133" s="12">
        <f t="shared" si="2703"/>
        <v>0</v>
      </c>
      <c r="Z133" s="12">
        <f t="shared" si="2703"/>
        <v>0</v>
      </c>
      <c r="AA133" s="12">
        <f t="shared" si="2703"/>
        <v>0</v>
      </c>
      <c r="AB133" s="12">
        <f t="shared" si="2703"/>
        <v>0</v>
      </c>
      <c r="AC133" s="12">
        <f t="shared" si="2703"/>
        <v>0</v>
      </c>
      <c r="AD133" s="12">
        <f t="shared" si="2703"/>
        <v>0</v>
      </c>
      <c r="AE133" s="12">
        <f t="shared" si="2703"/>
        <v>0</v>
      </c>
      <c r="AF133" s="12">
        <f t="shared" si="2703"/>
        <v>239.4</v>
      </c>
      <c r="AG133" s="12">
        <f t="shared" si="2703"/>
        <v>0</v>
      </c>
      <c r="AH133" s="12">
        <f t="shared" si="2703"/>
        <v>0</v>
      </c>
      <c r="AI133" s="12">
        <f t="shared" si="2703"/>
        <v>0</v>
      </c>
      <c r="AJ133" s="12">
        <f t="shared" si="2703"/>
        <v>0</v>
      </c>
      <c r="AK133" s="12">
        <f t="shared" si="2703"/>
        <v>0</v>
      </c>
      <c r="AL133" s="12">
        <f t="shared" si="2703"/>
        <v>0</v>
      </c>
      <c r="AM133" s="12">
        <f t="shared" si="2703"/>
        <v>0</v>
      </c>
      <c r="AN133" s="12">
        <f t="shared" si="2703"/>
        <v>0</v>
      </c>
      <c r="AO133" s="12">
        <f t="shared" si="2703"/>
        <v>0</v>
      </c>
      <c r="AP133" s="12">
        <f t="shared" ref="AP133:AT133" si="2705">SUM(AP134)</f>
        <v>0</v>
      </c>
      <c r="AQ133" s="12">
        <f t="shared" si="2705"/>
        <v>344.74</v>
      </c>
      <c r="AR133" s="12">
        <f t="shared" si="2705"/>
        <v>356.45</v>
      </c>
      <c r="AS133" s="12">
        <f t="shared" si="2705"/>
        <v>0</v>
      </c>
      <c r="AT133" s="12">
        <f t="shared" si="2705"/>
        <v>0</v>
      </c>
      <c r="AU133" s="12">
        <f t="shared" ref="AU133:BL133" si="2706">SUM(AU134)</f>
        <v>82226.64</v>
      </c>
      <c r="AV133" s="12">
        <f t="shared" si="2706"/>
        <v>0</v>
      </c>
      <c r="AW133" s="12">
        <f t="shared" si="2706"/>
        <v>0</v>
      </c>
      <c r="AX133" s="12">
        <f t="shared" si="2706"/>
        <v>0</v>
      </c>
      <c r="AY133" s="12">
        <f t="shared" si="2706"/>
        <v>0</v>
      </c>
      <c r="AZ133" s="12">
        <f t="shared" si="2706"/>
        <v>0</v>
      </c>
      <c r="BA133" s="12">
        <f t="shared" si="2706"/>
        <v>608.36</v>
      </c>
      <c r="BB133" s="12">
        <f t="shared" si="2706"/>
        <v>0</v>
      </c>
      <c r="BC133" s="12">
        <f t="shared" si="2706"/>
        <v>0</v>
      </c>
      <c r="BD133" s="12">
        <f t="shared" si="2706"/>
        <v>0</v>
      </c>
      <c r="BE133" s="12">
        <f t="shared" si="2706"/>
        <v>0</v>
      </c>
      <c r="BF133" s="12">
        <f t="shared" si="2706"/>
        <v>0</v>
      </c>
      <c r="BG133" s="12">
        <f t="shared" si="2706"/>
        <v>0</v>
      </c>
      <c r="BH133" s="12">
        <f t="shared" si="2706"/>
        <v>0</v>
      </c>
      <c r="BI133" s="12">
        <f t="shared" si="2706"/>
        <v>0</v>
      </c>
      <c r="BJ133" s="12">
        <f t="shared" si="2706"/>
        <v>0</v>
      </c>
      <c r="BK133" s="12">
        <f t="shared" si="2706"/>
        <v>0</v>
      </c>
      <c r="BL133" s="12">
        <f t="shared" si="2706"/>
        <v>0</v>
      </c>
      <c r="BM133" s="12">
        <f t="shared" si="2703"/>
        <v>0</v>
      </c>
      <c r="BN133" s="12">
        <f t="shared" si="2703"/>
        <v>0</v>
      </c>
      <c r="BO133" s="12">
        <f t="shared" si="2703"/>
        <v>0</v>
      </c>
      <c r="BP133" s="12">
        <f t="shared" si="2703"/>
        <v>0</v>
      </c>
      <c r="BQ133" s="12">
        <f t="shared" si="2703"/>
        <v>0</v>
      </c>
      <c r="BR133" s="12">
        <f t="shared" si="2703"/>
        <v>0</v>
      </c>
      <c r="BS133" s="12">
        <f>SUM(BS134)</f>
        <v>0</v>
      </c>
      <c r="BT133" s="12">
        <f t="shared" si="2703"/>
        <v>0</v>
      </c>
      <c r="BU133" s="12">
        <f t="shared" si="2703"/>
        <v>0</v>
      </c>
      <c r="BV133" s="12">
        <f t="shared" si="2703"/>
        <v>0</v>
      </c>
      <c r="BW133" s="12">
        <f t="shared" si="2703"/>
        <v>0</v>
      </c>
      <c r="BX133" s="12">
        <f t="shared" si="2703"/>
        <v>0</v>
      </c>
      <c r="BY133" s="12">
        <f t="shared" si="2703"/>
        <v>0</v>
      </c>
      <c r="BZ133" s="12">
        <f t="shared" si="2703"/>
        <v>0</v>
      </c>
      <c r="CA133" s="12">
        <f t="shared" si="2703"/>
        <v>0</v>
      </c>
      <c r="CB133" s="12">
        <f t="shared" si="2703"/>
        <v>0</v>
      </c>
      <c r="CC133" s="12">
        <f t="shared" ref="CC133:CY133" si="2707">SUM(CC134)</f>
        <v>0</v>
      </c>
      <c r="CD133" s="12">
        <f t="shared" si="2707"/>
        <v>208.65</v>
      </c>
      <c r="CE133" s="12">
        <f t="shared" si="2707"/>
        <v>215.74</v>
      </c>
      <c r="CF133" s="12">
        <f t="shared" si="2707"/>
        <v>0</v>
      </c>
      <c r="CG133" s="12">
        <f t="shared" si="2707"/>
        <v>0</v>
      </c>
      <c r="CH133" s="12">
        <f t="shared" si="2707"/>
        <v>0</v>
      </c>
      <c r="CI133" s="12">
        <f t="shared" si="2707"/>
        <v>0</v>
      </c>
      <c r="CJ133" s="12">
        <f t="shared" si="2707"/>
        <v>0</v>
      </c>
      <c r="CK133" s="12">
        <f t="shared" si="2707"/>
        <v>0</v>
      </c>
      <c r="CL133" s="12">
        <f t="shared" si="2707"/>
        <v>0</v>
      </c>
      <c r="CM133" s="12">
        <f t="shared" si="2707"/>
        <v>0</v>
      </c>
      <c r="CN133" s="12">
        <f t="shared" si="2707"/>
        <v>0</v>
      </c>
      <c r="CO133" s="12">
        <f t="shared" si="2707"/>
        <v>0</v>
      </c>
      <c r="CP133" s="12">
        <f t="shared" si="2707"/>
        <v>0</v>
      </c>
      <c r="CQ133" s="12">
        <f t="shared" si="2707"/>
        <v>0</v>
      </c>
      <c r="CR133" s="12">
        <f t="shared" si="2707"/>
        <v>0</v>
      </c>
      <c r="CS133" s="12">
        <f t="shared" si="2707"/>
        <v>0</v>
      </c>
      <c r="CT133" s="12">
        <f t="shared" si="2707"/>
        <v>0</v>
      </c>
      <c r="CU133" s="12">
        <f t="shared" si="2707"/>
        <v>0</v>
      </c>
      <c r="CV133" s="12">
        <f t="shared" si="2707"/>
        <v>0</v>
      </c>
      <c r="CW133" s="12">
        <f t="shared" si="2707"/>
        <v>0</v>
      </c>
      <c r="CX133" s="12">
        <f t="shared" si="2707"/>
        <v>0</v>
      </c>
      <c r="CY133" s="12">
        <f t="shared" si="2707"/>
        <v>0</v>
      </c>
      <c r="CZ133" s="12">
        <f t="shared" si="2703"/>
        <v>0</v>
      </c>
      <c r="DA133" s="12">
        <f t="shared" si="2703"/>
        <v>0</v>
      </c>
      <c r="DB133" s="12">
        <f t="shared" si="2703"/>
        <v>0</v>
      </c>
      <c r="DC133" s="12">
        <f t="shared" si="2703"/>
        <v>0</v>
      </c>
      <c r="DD133" s="12">
        <f t="shared" si="2703"/>
        <v>0</v>
      </c>
      <c r="DE133" s="12">
        <f t="shared" si="2703"/>
        <v>0</v>
      </c>
      <c r="DF133" s="12">
        <f t="shared" si="2703"/>
        <v>0</v>
      </c>
      <c r="DG133" s="12">
        <f t="shared" si="2703"/>
        <v>0</v>
      </c>
      <c r="DH133" s="12">
        <f t="shared" si="2703"/>
        <v>0</v>
      </c>
      <c r="DI133" s="12">
        <f t="shared" si="2703"/>
        <v>0</v>
      </c>
      <c r="DJ133" s="12">
        <f t="shared" si="2703"/>
        <v>0</v>
      </c>
      <c r="DK133" s="12">
        <f t="shared" si="2703"/>
        <v>0</v>
      </c>
      <c r="DL133" s="12">
        <f t="shared" si="2703"/>
        <v>0</v>
      </c>
      <c r="DM133" s="12">
        <f t="shared" si="2703"/>
        <v>0</v>
      </c>
      <c r="DN133" s="12">
        <f t="shared" si="2703"/>
        <v>0</v>
      </c>
      <c r="DO133" s="12">
        <f t="shared" si="2703"/>
        <v>0</v>
      </c>
      <c r="DP133" s="12">
        <f t="shared" ref="DP133:DT133" si="2708">SUM(DP134)</f>
        <v>0</v>
      </c>
      <c r="DQ133" s="12">
        <f t="shared" si="2708"/>
        <v>9.07</v>
      </c>
      <c r="DR133" s="12">
        <f t="shared" si="2708"/>
        <v>9.3699999999999992</v>
      </c>
      <c r="DS133" s="12">
        <f t="shared" si="2708"/>
        <v>0</v>
      </c>
      <c r="DT133" s="12">
        <f t="shared" si="2708"/>
        <v>0</v>
      </c>
      <c r="DU133" s="12">
        <f t="shared" si="2703"/>
        <v>0</v>
      </c>
      <c r="DV133" s="12">
        <f>SUM(DV134)</f>
        <v>0</v>
      </c>
      <c r="DW133" s="12">
        <f>SUM(DW134)</f>
        <v>0</v>
      </c>
      <c r="DX133" s="12">
        <f t="shared" ref="DX133:FG133" si="2709">SUM(DX134)</f>
        <v>0</v>
      </c>
      <c r="DY133" s="12">
        <f t="shared" si="2709"/>
        <v>0</v>
      </c>
      <c r="DZ133" s="12">
        <f t="shared" si="2709"/>
        <v>0</v>
      </c>
      <c r="EA133" s="12">
        <f t="shared" si="2709"/>
        <v>0</v>
      </c>
      <c r="EB133" s="12">
        <f t="shared" si="2709"/>
        <v>0</v>
      </c>
      <c r="EC133" s="12">
        <f t="shared" si="2709"/>
        <v>0</v>
      </c>
      <c r="ED133" s="12">
        <f t="shared" si="2709"/>
        <v>0</v>
      </c>
      <c r="EE133" s="12">
        <f t="shared" si="2709"/>
        <v>0</v>
      </c>
      <c r="EF133" s="12">
        <f t="shared" si="2709"/>
        <v>0</v>
      </c>
      <c r="EG133" s="12">
        <f t="shared" si="2709"/>
        <v>0</v>
      </c>
      <c r="EH133" s="12">
        <f t="shared" si="2709"/>
        <v>0</v>
      </c>
      <c r="EI133" s="12">
        <f t="shared" si="2709"/>
        <v>0</v>
      </c>
      <c r="EJ133" s="12">
        <f t="shared" si="2709"/>
        <v>0</v>
      </c>
      <c r="EK133" s="12">
        <f t="shared" si="2709"/>
        <v>0</v>
      </c>
      <c r="EL133" s="12">
        <f t="shared" si="2709"/>
        <v>0</v>
      </c>
      <c r="EM133" s="12">
        <f t="shared" si="2703"/>
        <v>9840</v>
      </c>
      <c r="EN133" s="12">
        <f t="shared" si="2703"/>
        <v>0</v>
      </c>
      <c r="EO133" s="12">
        <f t="shared" si="2703"/>
        <v>0</v>
      </c>
      <c r="EP133" s="12">
        <f t="shared" si="2703"/>
        <v>0</v>
      </c>
      <c r="EQ133" s="12">
        <f t="shared" si="2703"/>
        <v>0</v>
      </c>
      <c r="ER133" s="12">
        <f t="shared" si="2703"/>
        <v>0</v>
      </c>
      <c r="ES133" s="12">
        <f t="shared" si="2703"/>
        <v>0</v>
      </c>
      <c r="ET133" s="12">
        <f t="shared" si="2703"/>
        <v>0</v>
      </c>
      <c r="EU133" s="12">
        <f t="shared" si="2703"/>
        <v>0</v>
      </c>
      <c r="EV133" s="12">
        <f t="shared" si="2703"/>
        <v>0</v>
      </c>
      <c r="EW133" s="12">
        <f t="shared" si="2703"/>
        <v>0</v>
      </c>
      <c r="EX133" s="12">
        <f t="shared" si="2703"/>
        <v>0</v>
      </c>
      <c r="EY133" s="12">
        <f t="shared" si="2703"/>
        <v>0</v>
      </c>
      <c r="EZ133" s="12">
        <f t="shared" si="2703"/>
        <v>0</v>
      </c>
      <c r="FA133" s="12">
        <f t="shared" si="2703"/>
        <v>0</v>
      </c>
      <c r="FB133" s="12">
        <f t="shared" si="2703"/>
        <v>0</v>
      </c>
      <c r="FC133" s="12">
        <f t="shared" si="2709"/>
        <v>0</v>
      </c>
      <c r="FD133" s="12">
        <f t="shared" si="2709"/>
        <v>90.72</v>
      </c>
      <c r="FE133" s="12">
        <f t="shared" si="2709"/>
        <v>93.8</v>
      </c>
      <c r="FF133" s="12">
        <f t="shared" si="2709"/>
        <v>0</v>
      </c>
      <c r="FG133" s="12">
        <f t="shared" si="2709"/>
        <v>0</v>
      </c>
      <c r="FH133" s="12">
        <f t="shared" si="2703"/>
        <v>0</v>
      </c>
      <c r="FI133" s="12">
        <f>SUM(FI134)</f>
        <v>0</v>
      </c>
      <c r="FJ133" s="12">
        <f>SUM(FJ134)</f>
        <v>0</v>
      </c>
      <c r="FK133" s="12">
        <f t="shared" ref="FK133:GT133" si="2710">SUM(FK134)</f>
        <v>0</v>
      </c>
      <c r="FL133" s="12">
        <f t="shared" si="2710"/>
        <v>0</v>
      </c>
      <c r="FM133" s="12">
        <f t="shared" si="2710"/>
        <v>0</v>
      </c>
      <c r="FN133" s="12">
        <f>SUM(FN134)</f>
        <v>0</v>
      </c>
      <c r="FO133" s="12">
        <f>SUM(FO134)</f>
        <v>0</v>
      </c>
      <c r="FP133" s="12">
        <f>SUM(FP134)</f>
        <v>0</v>
      </c>
      <c r="FQ133" s="12">
        <f t="shared" si="2710"/>
        <v>0</v>
      </c>
      <c r="FR133" s="12">
        <f t="shared" si="2710"/>
        <v>0</v>
      </c>
      <c r="FS133" s="12">
        <f t="shared" si="2710"/>
        <v>0</v>
      </c>
      <c r="FT133" s="12">
        <f t="shared" si="2710"/>
        <v>0</v>
      </c>
      <c r="FU133" s="12">
        <f t="shared" si="2710"/>
        <v>0</v>
      </c>
      <c r="FV133" s="12">
        <f t="shared" si="2710"/>
        <v>0</v>
      </c>
      <c r="FW133" s="12">
        <f t="shared" si="2710"/>
        <v>0</v>
      </c>
      <c r="FX133" s="12">
        <f t="shared" si="2710"/>
        <v>0</v>
      </c>
      <c r="FY133" s="12">
        <f t="shared" si="2710"/>
        <v>0</v>
      </c>
      <c r="FZ133" s="12">
        <f t="shared" si="2703"/>
        <v>404.68</v>
      </c>
      <c r="GA133" s="12">
        <f t="shared" si="2703"/>
        <v>0</v>
      </c>
      <c r="GB133" s="12">
        <f t="shared" si="2703"/>
        <v>0</v>
      </c>
      <c r="GC133" s="12">
        <f t="shared" si="2703"/>
        <v>301.61</v>
      </c>
      <c r="GD133" s="12">
        <f t="shared" si="2703"/>
        <v>0</v>
      </c>
      <c r="GE133" s="12">
        <f t="shared" si="2703"/>
        <v>871.79</v>
      </c>
      <c r="GF133" s="12">
        <f t="shared" si="2703"/>
        <v>1598.35</v>
      </c>
      <c r="GG133" s="12">
        <f t="shared" si="2703"/>
        <v>0</v>
      </c>
      <c r="GH133" s="12">
        <f t="shared" si="2703"/>
        <v>100</v>
      </c>
      <c r="GI133" s="12">
        <f t="shared" ref="GI133" si="2711">SUM(GI134)</f>
        <v>1747.52</v>
      </c>
      <c r="GJ133" s="12">
        <f t="shared" si="2703"/>
        <v>0</v>
      </c>
      <c r="GK133" s="12">
        <f t="shared" si="2703"/>
        <v>0</v>
      </c>
      <c r="GL133" s="12">
        <f t="shared" si="2703"/>
        <v>1668.49</v>
      </c>
      <c r="GM133" s="12">
        <f t="shared" si="2703"/>
        <v>0</v>
      </c>
      <c r="GN133" s="12">
        <f t="shared" si="2703"/>
        <v>0</v>
      </c>
      <c r="GO133" s="12">
        <f t="shared" si="2703"/>
        <v>0</v>
      </c>
      <c r="GP133" s="12">
        <f t="shared" si="2710"/>
        <v>0</v>
      </c>
      <c r="GQ133" s="12">
        <f t="shared" si="2710"/>
        <v>215.65</v>
      </c>
      <c r="GR133" s="12">
        <f t="shared" si="2710"/>
        <v>222.73</v>
      </c>
      <c r="GS133" s="12">
        <f t="shared" si="2710"/>
        <v>0</v>
      </c>
      <c r="GT133" s="12">
        <f t="shared" si="2710"/>
        <v>0</v>
      </c>
      <c r="GU133" s="12">
        <f t="shared" si="2703"/>
        <v>80</v>
      </c>
      <c r="GV133" s="12">
        <f>SUM(GV134)</f>
        <v>0</v>
      </c>
      <c r="GW133" s="12">
        <f>SUM(GW134)</f>
        <v>15.5</v>
      </c>
      <c r="GX133" s="12">
        <f t="shared" ref="GX133:IG133" si="2712">SUM(GX134)</f>
        <v>15.5</v>
      </c>
      <c r="GY133" s="12">
        <f t="shared" si="2712"/>
        <v>0</v>
      </c>
      <c r="GZ133" s="12">
        <f t="shared" si="2712"/>
        <v>0</v>
      </c>
      <c r="HA133" s="12">
        <f t="shared" si="2712"/>
        <v>0</v>
      </c>
      <c r="HB133" s="12">
        <f t="shared" si="2712"/>
        <v>0</v>
      </c>
      <c r="HC133" s="12">
        <f t="shared" si="2712"/>
        <v>0</v>
      </c>
      <c r="HD133" s="12">
        <f t="shared" si="2712"/>
        <v>0</v>
      </c>
      <c r="HE133" s="12">
        <f t="shared" si="2712"/>
        <v>0</v>
      </c>
      <c r="HF133" s="12">
        <f t="shared" si="2712"/>
        <v>0</v>
      </c>
      <c r="HG133" s="12">
        <f t="shared" si="2712"/>
        <v>0</v>
      </c>
      <c r="HH133" s="12">
        <f t="shared" si="2712"/>
        <v>0</v>
      </c>
      <c r="HI133" s="12">
        <f t="shared" si="2712"/>
        <v>0</v>
      </c>
      <c r="HJ133" s="12">
        <f t="shared" si="2712"/>
        <v>0</v>
      </c>
      <c r="HK133" s="12">
        <f t="shared" si="2712"/>
        <v>0</v>
      </c>
      <c r="HL133" s="12">
        <f t="shared" si="2712"/>
        <v>0</v>
      </c>
      <c r="HM133" s="12">
        <f t="shared" si="2703"/>
        <v>3318.01</v>
      </c>
      <c r="HN133" s="12">
        <f t="shared" si="2703"/>
        <v>0</v>
      </c>
      <c r="HO133" s="12">
        <f t="shared" si="2703"/>
        <v>30000</v>
      </c>
      <c r="HP133" s="12">
        <f t="shared" si="2703"/>
        <v>0</v>
      </c>
      <c r="HQ133" s="12">
        <f t="shared" si="2703"/>
        <v>0</v>
      </c>
      <c r="HR133" s="12">
        <f t="shared" si="2703"/>
        <v>0</v>
      </c>
      <c r="HS133" s="12">
        <f t="shared" si="2703"/>
        <v>3840.59</v>
      </c>
      <c r="HT133" s="12">
        <f t="shared" si="2703"/>
        <v>0</v>
      </c>
      <c r="HU133" s="12">
        <f t="shared" si="2703"/>
        <v>25336.69</v>
      </c>
      <c r="HV133" s="12">
        <f t="shared" ref="HV133" si="2713">SUM(HV134)</f>
        <v>25337.29</v>
      </c>
      <c r="HW133" s="12">
        <f t="shared" si="2703"/>
        <v>0</v>
      </c>
      <c r="HX133" s="12">
        <f t="shared" si="2703"/>
        <v>0</v>
      </c>
      <c r="HY133" s="12">
        <f t="shared" si="2703"/>
        <v>1501.65</v>
      </c>
      <c r="HZ133" s="12">
        <f t="shared" si="2703"/>
        <v>0</v>
      </c>
      <c r="IA133" s="12">
        <f t="shared" si="2703"/>
        <v>0</v>
      </c>
      <c r="IB133" s="12">
        <f t="shared" si="2703"/>
        <v>0</v>
      </c>
      <c r="IC133" s="12">
        <f t="shared" si="2712"/>
        <v>2330000</v>
      </c>
      <c r="ID133" s="12">
        <f t="shared" si="2712"/>
        <v>2330000</v>
      </c>
      <c r="IE133" s="12">
        <f t="shared" si="2712"/>
        <v>2296194.9900000002</v>
      </c>
      <c r="IF133" s="12">
        <f t="shared" si="2712"/>
        <v>2200000</v>
      </c>
      <c r="IG133" s="12">
        <f t="shared" si="2712"/>
        <v>2700000</v>
      </c>
      <c r="IH133" s="12">
        <f t="shared" si="2703"/>
        <v>2509405.2999999998</v>
      </c>
      <c r="II133" s="12">
        <f>SUM(II134)</f>
        <v>2426661.58</v>
      </c>
      <c r="IJ133" s="12">
        <f>SUM(IJ134)</f>
        <v>2426661.58</v>
      </c>
      <c r="IK133" s="12">
        <f t="shared" ref="IK133:LB133" si="2714">SUM(IK134)</f>
        <v>2538077.23</v>
      </c>
      <c r="IL133" s="12">
        <f t="shared" si="2714"/>
        <v>2500000</v>
      </c>
      <c r="IM133" s="12">
        <f t="shared" si="2714"/>
        <v>2500000</v>
      </c>
      <c r="IN133" s="12">
        <f t="shared" si="2714"/>
        <v>2360052.35</v>
      </c>
      <c r="IO133" s="12">
        <f t="shared" si="2714"/>
        <v>2500000</v>
      </c>
      <c r="IP133" s="12">
        <f t="shared" si="2714"/>
        <v>2500000</v>
      </c>
      <c r="IQ133" s="12">
        <f t="shared" si="2714"/>
        <v>2446772.5499999998</v>
      </c>
      <c r="IR133" s="12">
        <f t="shared" si="2714"/>
        <v>2500000</v>
      </c>
      <c r="IS133" s="12">
        <f t="shared" si="2714"/>
        <v>2000000</v>
      </c>
      <c r="IT133" s="12">
        <f t="shared" si="2714"/>
        <v>2342163.42</v>
      </c>
      <c r="IU133" s="12">
        <f t="shared" si="2714"/>
        <v>2500000</v>
      </c>
      <c r="IV133" s="12">
        <f t="shared" si="2714"/>
        <v>2500000</v>
      </c>
      <c r="IW133" s="12">
        <f t="shared" si="2714"/>
        <v>2064851.19</v>
      </c>
      <c r="IX133" s="12">
        <f t="shared" si="2714"/>
        <v>2500000</v>
      </c>
      <c r="IY133" s="12">
        <f t="shared" si="2714"/>
        <v>2500000</v>
      </c>
      <c r="IZ133" s="12">
        <f t="shared" si="2714"/>
        <v>2123443.34</v>
      </c>
      <c r="JA133" s="12">
        <f t="shared" si="2714"/>
        <v>2400000</v>
      </c>
      <c r="JB133" s="12">
        <f t="shared" si="2714"/>
        <v>2400000</v>
      </c>
      <c r="JC133" s="12">
        <f t="shared" si="2714"/>
        <v>2272835.9900000002</v>
      </c>
      <c r="JD133" s="12">
        <f t="shared" si="2714"/>
        <v>2400000</v>
      </c>
      <c r="JE133" s="12">
        <f t="shared" si="2714"/>
        <v>2400000</v>
      </c>
      <c r="JF133" s="12">
        <f t="shared" si="2714"/>
        <v>2157504.4500000002</v>
      </c>
      <c r="JG133" s="12">
        <f t="shared" si="2714"/>
        <v>2400000</v>
      </c>
      <c r="JH133" s="12">
        <f t="shared" si="2714"/>
        <v>2400000</v>
      </c>
      <c r="JI133" s="12">
        <f t="shared" ref="JI133" si="2715">SUM(JI134)</f>
        <v>2205485.5</v>
      </c>
      <c r="JJ133" s="12">
        <f t="shared" si="2714"/>
        <v>2400000</v>
      </c>
      <c r="JK133" s="12">
        <f t="shared" si="2714"/>
        <v>2400000</v>
      </c>
      <c r="JL133" s="12">
        <f t="shared" si="2714"/>
        <v>2206219.4</v>
      </c>
      <c r="JM133" s="12">
        <f t="shared" si="2714"/>
        <v>2300000</v>
      </c>
      <c r="JN133" s="12">
        <f t="shared" si="2714"/>
        <v>0</v>
      </c>
      <c r="JO133" s="12">
        <f t="shared" si="2714"/>
        <v>0</v>
      </c>
      <c r="JP133" s="12">
        <f t="shared" si="2714"/>
        <v>2330000</v>
      </c>
      <c r="JQ133" s="12">
        <f t="shared" si="2714"/>
        <v>2330914.2000000002</v>
      </c>
      <c r="JR133" s="12">
        <f t="shared" si="2714"/>
        <v>2297139.9900000002</v>
      </c>
      <c r="JS133" s="12">
        <f t="shared" si="2714"/>
        <v>2200000</v>
      </c>
      <c r="JT133" s="12">
        <f t="shared" si="2714"/>
        <v>2700000</v>
      </c>
      <c r="JU133" s="12">
        <f t="shared" si="2714"/>
        <v>2591711.94</v>
      </c>
      <c r="JV133" s="12">
        <f t="shared" si="2714"/>
        <v>2426661.58</v>
      </c>
      <c r="JW133" s="12">
        <f t="shared" si="2714"/>
        <v>2426677.08</v>
      </c>
      <c r="JX133" s="12">
        <f t="shared" si="2714"/>
        <v>2538092.73</v>
      </c>
      <c r="JY133" s="12">
        <f t="shared" si="2714"/>
        <v>2500000</v>
      </c>
      <c r="JZ133" s="12">
        <f t="shared" si="2714"/>
        <v>2500000</v>
      </c>
      <c r="KA133" s="12">
        <f t="shared" si="2714"/>
        <v>2360660.71</v>
      </c>
      <c r="KB133" s="12">
        <f t="shared" si="2714"/>
        <v>2500000</v>
      </c>
      <c r="KC133" s="12">
        <f t="shared" si="2714"/>
        <v>2500000</v>
      </c>
      <c r="KD133" s="12">
        <f t="shared" si="2714"/>
        <v>2446772.5499999998</v>
      </c>
      <c r="KE133" s="12">
        <f t="shared" si="2714"/>
        <v>2500000</v>
      </c>
      <c r="KF133" s="12">
        <f t="shared" si="2714"/>
        <v>2000000</v>
      </c>
      <c r="KG133" s="12">
        <f t="shared" si="2714"/>
        <v>2342163.42</v>
      </c>
      <c r="KH133" s="12">
        <f t="shared" si="2714"/>
        <v>2500000</v>
      </c>
      <c r="KI133" s="12">
        <f t="shared" si="2714"/>
        <v>2500000</v>
      </c>
      <c r="KJ133" s="12">
        <f t="shared" si="2714"/>
        <v>2064851.19</v>
      </c>
      <c r="KK133" s="12">
        <f t="shared" si="2714"/>
        <v>2500000</v>
      </c>
      <c r="KL133" s="12">
        <f t="shared" si="2714"/>
        <v>2500000</v>
      </c>
      <c r="KM133" s="12">
        <f t="shared" si="2714"/>
        <v>2137006.0299999998</v>
      </c>
      <c r="KN133" s="12">
        <f t="shared" si="2714"/>
        <v>2400000</v>
      </c>
      <c r="KO133" s="12">
        <f t="shared" si="2714"/>
        <v>2430000</v>
      </c>
      <c r="KP133" s="12">
        <f t="shared" si="2714"/>
        <v>2273137.6</v>
      </c>
      <c r="KQ133" s="12">
        <f t="shared" si="2714"/>
        <v>2400000</v>
      </c>
      <c r="KR133" s="12">
        <f t="shared" si="2714"/>
        <v>2400871.79</v>
      </c>
      <c r="KS133" s="12">
        <f t="shared" si="2714"/>
        <v>2163182.79</v>
      </c>
      <c r="KT133" s="12">
        <f t="shared" si="2714"/>
        <v>2400000</v>
      </c>
      <c r="KU133" s="12">
        <f t="shared" si="2714"/>
        <v>2425436.69</v>
      </c>
      <c r="KV133" s="12">
        <f t="shared" si="2714"/>
        <v>2232570.31</v>
      </c>
      <c r="KW133" s="12">
        <f t="shared" si="2714"/>
        <v>2400000</v>
      </c>
      <c r="KX133" s="12">
        <f t="shared" si="2714"/>
        <v>2400000</v>
      </c>
      <c r="KY133" s="12">
        <f t="shared" si="2714"/>
        <v>2209389.54</v>
      </c>
      <c r="KZ133" s="12">
        <f t="shared" si="2714"/>
        <v>2300000</v>
      </c>
      <c r="LA133" s="12">
        <f t="shared" si="2714"/>
        <v>0</v>
      </c>
      <c r="LB133" s="12">
        <f t="shared" si="2714"/>
        <v>0</v>
      </c>
    </row>
    <row r="134" spans="1:335" x14ac:dyDescent="0.25">
      <c r="A134" s="5">
        <v>7500</v>
      </c>
      <c r="B134" s="9" t="s">
        <v>69</v>
      </c>
      <c r="C134" s="13">
        <v>0</v>
      </c>
      <c r="D134" s="13">
        <v>45.37</v>
      </c>
      <c r="E134" s="13">
        <v>46.91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239.4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/>
      <c r="AM134" s="13">
        <v>0</v>
      </c>
      <c r="AN134" s="13"/>
      <c r="AO134" s="13"/>
      <c r="AP134" s="13">
        <v>0</v>
      </c>
      <c r="AQ134" s="13">
        <v>344.74</v>
      </c>
      <c r="AR134" s="13">
        <v>356.45</v>
      </c>
      <c r="AS134" s="13">
        <v>0</v>
      </c>
      <c r="AT134" s="13">
        <v>0</v>
      </c>
      <c r="AU134" s="13">
        <v>82226.64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608.36</v>
      </c>
      <c r="BB134" s="13">
        <v>0</v>
      </c>
      <c r="BC134" s="13">
        <v>0</v>
      </c>
      <c r="BD134" s="13">
        <v>0</v>
      </c>
      <c r="BE134" s="13">
        <v>0</v>
      </c>
      <c r="BF134" s="13">
        <v>0</v>
      </c>
      <c r="BG134" s="13">
        <v>0</v>
      </c>
      <c r="BH134" s="13">
        <v>0</v>
      </c>
      <c r="BI134" s="13">
        <v>0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P134" s="13">
        <v>0</v>
      </c>
      <c r="BQ134" s="13">
        <v>0</v>
      </c>
      <c r="BR134" s="13">
        <v>0</v>
      </c>
      <c r="BS134" s="13">
        <v>0</v>
      </c>
      <c r="BT134" s="13">
        <v>0</v>
      </c>
      <c r="BU134" s="13">
        <v>0</v>
      </c>
      <c r="BV134" s="13">
        <v>0</v>
      </c>
      <c r="BW134" s="13">
        <v>0</v>
      </c>
      <c r="BX134" s="13">
        <v>0</v>
      </c>
      <c r="BY134" s="13"/>
      <c r="BZ134" s="13"/>
      <c r="CA134" s="13"/>
      <c r="CB134" s="13"/>
      <c r="CC134" s="13">
        <v>0</v>
      </c>
      <c r="CD134" s="13">
        <v>208.65</v>
      </c>
      <c r="CE134" s="13">
        <v>215.74</v>
      </c>
      <c r="CF134" s="13">
        <v>0</v>
      </c>
      <c r="CG134" s="13">
        <v>0</v>
      </c>
      <c r="CH134" s="13">
        <v>0</v>
      </c>
      <c r="CI134" s="13">
        <v>0</v>
      </c>
      <c r="CJ134" s="13">
        <v>0</v>
      </c>
      <c r="CK134" s="13">
        <v>0</v>
      </c>
      <c r="CL134" s="13">
        <v>0</v>
      </c>
      <c r="CM134" s="13">
        <v>0</v>
      </c>
      <c r="CN134" s="13">
        <v>0</v>
      </c>
      <c r="CO134" s="13">
        <v>0</v>
      </c>
      <c r="CP134" s="13">
        <v>0</v>
      </c>
      <c r="CQ134" s="13">
        <v>0</v>
      </c>
      <c r="CR134" s="13">
        <v>0</v>
      </c>
      <c r="CS134" s="13">
        <v>0</v>
      </c>
      <c r="CT134" s="13">
        <v>0</v>
      </c>
      <c r="CU134" s="13">
        <v>0</v>
      </c>
      <c r="CV134" s="13">
        <v>0</v>
      </c>
      <c r="CW134" s="13">
        <v>0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3">
        <v>0</v>
      </c>
      <c r="DD134" s="13">
        <v>0</v>
      </c>
      <c r="DE134" s="13">
        <v>0</v>
      </c>
      <c r="DF134" s="13">
        <v>0</v>
      </c>
      <c r="DG134" s="13">
        <v>0</v>
      </c>
      <c r="DH134" s="13">
        <v>0</v>
      </c>
      <c r="DI134" s="13">
        <v>0</v>
      </c>
      <c r="DJ134" s="13">
        <v>0</v>
      </c>
      <c r="DK134" s="13">
        <v>0</v>
      </c>
      <c r="DL134" s="13"/>
      <c r="DM134" s="13">
        <v>0</v>
      </c>
      <c r="DN134" s="13"/>
      <c r="DO134" s="13"/>
      <c r="DP134" s="13">
        <v>0</v>
      </c>
      <c r="DQ134" s="13">
        <v>9.07</v>
      </c>
      <c r="DR134" s="13">
        <v>9.3699999999999992</v>
      </c>
      <c r="DS134" s="13">
        <v>0</v>
      </c>
      <c r="DT134" s="13">
        <v>0</v>
      </c>
      <c r="DU134" s="13">
        <v>0</v>
      </c>
      <c r="DV134" s="13">
        <v>0</v>
      </c>
      <c r="DW134" s="13">
        <v>0</v>
      </c>
      <c r="DX134" s="13">
        <v>0</v>
      </c>
      <c r="DY134" s="13">
        <v>0</v>
      </c>
      <c r="DZ134" s="13">
        <v>0</v>
      </c>
      <c r="EA134" s="13">
        <v>0</v>
      </c>
      <c r="EB134" s="13">
        <v>0</v>
      </c>
      <c r="EC134" s="13">
        <v>0</v>
      </c>
      <c r="ED134" s="13">
        <v>0</v>
      </c>
      <c r="EE134" s="13">
        <v>0</v>
      </c>
      <c r="EF134" s="13">
        <v>0</v>
      </c>
      <c r="EG134" s="13">
        <v>0</v>
      </c>
      <c r="EH134" s="13">
        <v>0</v>
      </c>
      <c r="EI134" s="13">
        <v>0</v>
      </c>
      <c r="EJ134" s="13">
        <v>0</v>
      </c>
      <c r="EK134" s="13">
        <v>0</v>
      </c>
      <c r="EL134" s="13">
        <v>0</v>
      </c>
      <c r="EM134" s="13">
        <v>9840</v>
      </c>
      <c r="EN134" s="13">
        <v>0</v>
      </c>
      <c r="EO134" s="13">
        <v>0</v>
      </c>
      <c r="EP134" s="13">
        <v>0</v>
      </c>
      <c r="EQ134" s="13">
        <v>0</v>
      </c>
      <c r="ER134" s="13">
        <v>0</v>
      </c>
      <c r="ES134" s="13">
        <v>0</v>
      </c>
      <c r="ET134" s="13">
        <v>0</v>
      </c>
      <c r="EU134" s="13">
        <v>0</v>
      </c>
      <c r="EV134" s="13">
        <v>0</v>
      </c>
      <c r="EW134" s="13">
        <v>0</v>
      </c>
      <c r="EX134" s="13">
        <v>0</v>
      </c>
      <c r="EY134" s="13"/>
      <c r="EZ134" s="13">
        <v>0</v>
      </c>
      <c r="FA134" s="13"/>
      <c r="FB134" s="13"/>
      <c r="FC134" s="13">
        <v>0</v>
      </c>
      <c r="FD134" s="13">
        <v>90.72</v>
      </c>
      <c r="FE134" s="13">
        <v>93.8</v>
      </c>
      <c r="FF134" s="13">
        <v>0</v>
      </c>
      <c r="FG134" s="13">
        <v>0</v>
      </c>
      <c r="FH134" s="13">
        <v>0</v>
      </c>
      <c r="FI134" s="13">
        <v>0</v>
      </c>
      <c r="FJ134" s="13">
        <v>0</v>
      </c>
      <c r="FK134" s="13">
        <v>0</v>
      </c>
      <c r="FL134" s="13">
        <v>0</v>
      </c>
      <c r="FM134" s="13">
        <v>0</v>
      </c>
      <c r="FN134" s="13">
        <v>0</v>
      </c>
      <c r="FO134" s="13">
        <v>0</v>
      </c>
      <c r="FP134" s="13">
        <v>0</v>
      </c>
      <c r="FQ134" s="13">
        <v>0</v>
      </c>
      <c r="FR134" s="13">
        <v>0</v>
      </c>
      <c r="FS134" s="13">
        <v>0</v>
      </c>
      <c r="FT134" s="13">
        <v>0</v>
      </c>
      <c r="FU134" s="13">
        <v>0</v>
      </c>
      <c r="FV134" s="13">
        <v>0</v>
      </c>
      <c r="FW134" s="13">
        <v>0</v>
      </c>
      <c r="FX134" s="13">
        <v>0</v>
      </c>
      <c r="FY134" s="13">
        <v>0</v>
      </c>
      <c r="FZ134" s="13">
        <v>404.68</v>
      </c>
      <c r="GA134" s="13">
        <v>0</v>
      </c>
      <c r="GB134" s="13">
        <v>0</v>
      </c>
      <c r="GC134" s="13">
        <v>301.61</v>
      </c>
      <c r="GD134" s="13">
        <v>0</v>
      </c>
      <c r="GE134" s="13">
        <v>871.79</v>
      </c>
      <c r="GF134" s="13">
        <v>1598.35</v>
      </c>
      <c r="GG134" s="13">
        <v>0</v>
      </c>
      <c r="GH134" s="13">
        <v>100</v>
      </c>
      <c r="GI134" s="13">
        <v>1747.52</v>
      </c>
      <c r="GJ134" s="13">
        <v>0</v>
      </c>
      <c r="GK134" s="13">
        <v>0</v>
      </c>
      <c r="GL134" s="62">
        <v>1668.49</v>
      </c>
      <c r="GM134" s="13">
        <v>0</v>
      </c>
      <c r="GN134" s="13"/>
      <c r="GO134" s="13"/>
      <c r="GP134" s="13">
        <v>0</v>
      </c>
      <c r="GQ134" s="13">
        <v>215.65</v>
      </c>
      <c r="GR134" s="13">
        <v>222.73</v>
      </c>
      <c r="GS134" s="13">
        <v>0</v>
      </c>
      <c r="GT134" s="13">
        <v>0</v>
      </c>
      <c r="GU134" s="13">
        <v>80</v>
      </c>
      <c r="GV134" s="13">
        <v>0</v>
      </c>
      <c r="GW134" s="13">
        <v>15.5</v>
      </c>
      <c r="GX134" s="13">
        <v>15.5</v>
      </c>
      <c r="GY134" s="13">
        <v>0</v>
      </c>
      <c r="GZ134" s="13">
        <v>0</v>
      </c>
      <c r="HA134" s="13">
        <v>0</v>
      </c>
      <c r="HB134" s="13">
        <v>0</v>
      </c>
      <c r="HC134" s="13">
        <v>0</v>
      </c>
      <c r="HD134" s="13">
        <v>0</v>
      </c>
      <c r="HE134" s="13">
        <v>0</v>
      </c>
      <c r="HF134" s="13">
        <v>0</v>
      </c>
      <c r="HG134" s="13">
        <v>0</v>
      </c>
      <c r="HH134" s="13">
        <v>0</v>
      </c>
      <c r="HI134" s="13">
        <v>0</v>
      </c>
      <c r="HJ134" s="13">
        <v>0</v>
      </c>
      <c r="HK134" s="13">
        <v>0</v>
      </c>
      <c r="HL134" s="13">
        <v>0</v>
      </c>
      <c r="HM134" s="13">
        <v>3318.01</v>
      </c>
      <c r="HN134" s="13">
        <v>0</v>
      </c>
      <c r="HO134" s="13">
        <v>30000</v>
      </c>
      <c r="HP134" s="13">
        <v>0</v>
      </c>
      <c r="HQ134" s="13">
        <v>0</v>
      </c>
      <c r="HR134" s="13">
        <v>0</v>
      </c>
      <c r="HS134" s="13">
        <v>3840.59</v>
      </c>
      <c r="HT134" s="13">
        <v>0</v>
      </c>
      <c r="HU134" s="13">
        <v>25336.69</v>
      </c>
      <c r="HV134" s="13">
        <v>25337.29</v>
      </c>
      <c r="HW134" s="13">
        <v>0</v>
      </c>
      <c r="HX134" s="13">
        <v>0</v>
      </c>
      <c r="HY134" s="62">
        <v>1501.65</v>
      </c>
      <c r="HZ134" s="13">
        <v>0</v>
      </c>
      <c r="IA134" s="13"/>
      <c r="IB134" s="13"/>
      <c r="IC134" s="13">
        <v>2330000</v>
      </c>
      <c r="ID134" s="13">
        <v>2330000</v>
      </c>
      <c r="IE134" s="13">
        <v>2296194.9900000002</v>
      </c>
      <c r="IF134" s="13">
        <v>2200000</v>
      </c>
      <c r="IG134" s="13">
        <v>2700000</v>
      </c>
      <c r="IH134" s="13">
        <v>2509405.2999999998</v>
      </c>
      <c r="II134" s="13">
        <v>2426661.58</v>
      </c>
      <c r="IJ134" s="13">
        <v>2426661.58</v>
      </c>
      <c r="IK134" s="13">
        <v>2538077.23</v>
      </c>
      <c r="IL134" s="13">
        <v>2500000</v>
      </c>
      <c r="IM134" s="13">
        <v>2500000</v>
      </c>
      <c r="IN134" s="13">
        <v>2360052.35</v>
      </c>
      <c r="IO134" s="13">
        <v>2500000</v>
      </c>
      <c r="IP134" s="13">
        <v>2500000</v>
      </c>
      <c r="IQ134" s="13">
        <v>2446772.5499999998</v>
      </c>
      <c r="IR134" s="14">
        <v>2500000</v>
      </c>
      <c r="IS134" s="14">
        <v>2000000</v>
      </c>
      <c r="IT134" s="14">
        <v>2342163.42</v>
      </c>
      <c r="IU134" s="14">
        <v>2500000</v>
      </c>
      <c r="IV134" s="14">
        <v>2500000</v>
      </c>
      <c r="IW134" s="14">
        <v>2064851.19</v>
      </c>
      <c r="IX134" s="14">
        <v>2500000</v>
      </c>
      <c r="IY134" s="14">
        <v>2500000</v>
      </c>
      <c r="IZ134" s="13">
        <v>2123443.34</v>
      </c>
      <c r="JA134" s="13">
        <v>2400000</v>
      </c>
      <c r="JB134" s="13">
        <v>2400000</v>
      </c>
      <c r="JC134" s="13">
        <v>2272835.9900000002</v>
      </c>
      <c r="JD134" s="13">
        <v>2400000</v>
      </c>
      <c r="JE134" s="13">
        <v>2400000</v>
      </c>
      <c r="JF134" s="13">
        <v>2157504.4500000002</v>
      </c>
      <c r="JG134" s="13">
        <v>2400000</v>
      </c>
      <c r="JH134" s="13">
        <v>2400000</v>
      </c>
      <c r="JI134" s="13">
        <v>2205485.5</v>
      </c>
      <c r="JJ134" s="13">
        <v>2400000</v>
      </c>
      <c r="JK134" s="13">
        <v>2400000</v>
      </c>
      <c r="JL134" s="62">
        <v>2206219.4</v>
      </c>
      <c r="JM134" s="13">
        <v>2300000</v>
      </c>
      <c r="JN134" s="13"/>
      <c r="JO134" s="13"/>
      <c r="JP134" s="13">
        <f t="shared" ref="JP134:KL134" si="2716">C134+CC134+AP134+DP134+FC134+GP134+IC134</f>
        <v>2330000</v>
      </c>
      <c r="JQ134" s="13">
        <f t="shared" si="2716"/>
        <v>2330914.2000000002</v>
      </c>
      <c r="JR134" s="13">
        <f t="shared" si="2716"/>
        <v>2297139.9900000002</v>
      </c>
      <c r="JS134" s="13">
        <f t="shared" si="2716"/>
        <v>2200000</v>
      </c>
      <c r="JT134" s="13">
        <f t="shared" si="2716"/>
        <v>2700000</v>
      </c>
      <c r="JU134" s="13">
        <f t="shared" si="2716"/>
        <v>2591711.94</v>
      </c>
      <c r="JV134" s="13">
        <f t="shared" si="2716"/>
        <v>2426661.58</v>
      </c>
      <c r="JW134" s="13">
        <f t="shared" si="2716"/>
        <v>2426677.08</v>
      </c>
      <c r="JX134" s="13">
        <f t="shared" si="2716"/>
        <v>2538092.73</v>
      </c>
      <c r="JY134" s="13">
        <f t="shared" si="2716"/>
        <v>2500000</v>
      </c>
      <c r="JZ134" s="13">
        <f t="shared" si="2716"/>
        <v>2500000</v>
      </c>
      <c r="KA134" s="13">
        <f t="shared" si="2716"/>
        <v>2360660.71</v>
      </c>
      <c r="KB134" s="13">
        <f t="shared" si="2716"/>
        <v>2500000</v>
      </c>
      <c r="KC134" s="13">
        <f t="shared" si="2716"/>
        <v>2500000</v>
      </c>
      <c r="KD134" s="13">
        <f t="shared" si="2716"/>
        <v>2446772.5499999998</v>
      </c>
      <c r="KE134" s="13">
        <f t="shared" si="2716"/>
        <v>2500000</v>
      </c>
      <c r="KF134" s="13">
        <f t="shared" si="2716"/>
        <v>2000000</v>
      </c>
      <c r="KG134" s="13">
        <f t="shared" si="2716"/>
        <v>2342163.42</v>
      </c>
      <c r="KH134" s="13">
        <f t="shared" si="2716"/>
        <v>2500000</v>
      </c>
      <c r="KI134" s="13">
        <f t="shared" si="2716"/>
        <v>2500000</v>
      </c>
      <c r="KJ134" s="13">
        <f t="shared" si="2716"/>
        <v>2064851.19</v>
      </c>
      <c r="KK134" s="13">
        <f t="shared" si="2716"/>
        <v>2500000</v>
      </c>
      <c r="KL134" s="13">
        <f t="shared" si="2716"/>
        <v>2500000</v>
      </c>
      <c r="KM134" s="13">
        <f t="shared" ref="KM134:KX134" si="2717">Z134+BM134+CZ134+EM134+FZ134+HM134+IZ134</f>
        <v>2137006.0299999998</v>
      </c>
      <c r="KN134" s="13">
        <f t="shared" si="2717"/>
        <v>2400000</v>
      </c>
      <c r="KO134" s="13">
        <f t="shared" si="2717"/>
        <v>2430000</v>
      </c>
      <c r="KP134" s="13">
        <f t="shared" si="2717"/>
        <v>2273137.6</v>
      </c>
      <c r="KQ134" s="13">
        <f t="shared" si="2717"/>
        <v>2400000</v>
      </c>
      <c r="KR134" s="13">
        <f t="shared" si="2717"/>
        <v>2400871.79</v>
      </c>
      <c r="KS134" s="13">
        <f t="shared" si="2717"/>
        <v>2163182.79</v>
      </c>
      <c r="KT134" s="13">
        <f t="shared" si="2717"/>
        <v>2400000</v>
      </c>
      <c r="KU134" s="13">
        <f t="shared" si="2717"/>
        <v>2425436.69</v>
      </c>
      <c r="KV134" s="13">
        <f t="shared" si="2717"/>
        <v>2232570.31</v>
      </c>
      <c r="KW134" s="13">
        <f t="shared" si="2717"/>
        <v>2400000</v>
      </c>
      <c r="KX134" s="13">
        <f t="shared" si="2717"/>
        <v>2400000</v>
      </c>
      <c r="KY134" s="13">
        <f t="shared" ref="KY134:LB134" si="2718">AL134+BY134+DL134+EY134+GL134+HY134+JL134</f>
        <v>2209389.54</v>
      </c>
      <c r="KZ134" s="13">
        <f t="shared" si="2718"/>
        <v>2300000</v>
      </c>
      <c r="LA134" s="13">
        <f t="shared" si="2718"/>
        <v>0</v>
      </c>
      <c r="LB134" s="13">
        <f t="shared" si="2718"/>
        <v>0</v>
      </c>
    </row>
    <row r="135" spans="1:335" ht="20.100000000000001" customHeight="1" x14ac:dyDescent="0.25">
      <c r="A135" s="5">
        <v>8</v>
      </c>
      <c r="B135" s="7" t="s">
        <v>253</v>
      </c>
      <c r="C135" s="11">
        <f>C136+C137</f>
        <v>0</v>
      </c>
      <c r="D135" s="11">
        <f>D136+D137</f>
        <v>0</v>
      </c>
      <c r="E135" s="11">
        <f t="shared" ref="E135:HD135" si="2719">E136+E137</f>
        <v>0</v>
      </c>
      <c r="F135" s="11">
        <f t="shared" si="2719"/>
        <v>0</v>
      </c>
      <c r="G135" s="11">
        <f t="shared" ref="G135" si="2720">G136+G137</f>
        <v>0</v>
      </c>
      <c r="H135" s="11">
        <f t="shared" si="2719"/>
        <v>0</v>
      </c>
      <c r="I135" s="11">
        <f t="shared" si="2719"/>
        <v>0</v>
      </c>
      <c r="J135" s="11">
        <f t="shared" ref="J135" si="2721">J136+J137</f>
        <v>0</v>
      </c>
      <c r="K135" s="11">
        <f t="shared" si="2719"/>
        <v>0</v>
      </c>
      <c r="L135" s="11">
        <f t="shared" ref="L135" si="2722">L136+L137</f>
        <v>0</v>
      </c>
      <c r="M135" s="11">
        <f t="shared" si="2719"/>
        <v>0</v>
      </c>
      <c r="N135" s="11">
        <f t="shared" si="2719"/>
        <v>0</v>
      </c>
      <c r="O135" s="11">
        <f t="shared" ref="O135" si="2723">O136+O137</f>
        <v>0</v>
      </c>
      <c r="P135" s="11">
        <f t="shared" si="2719"/>
        <v>0</v>
      </c>
      <c r="Q135" s="11">
        <f t="shared" si="2719"/>
        <v>0</v>
      </c>
      <c r="R135" s="11">
        <f t="shared" ref="R135" si="2724">R136+R137</f>
        <v>0</v>
      </c>
      <c r="S135" s="11">
        <f t="shared" si="2719"/>
        <v>0</v>
      </c>
      <c r="T135" s="11">
        <f t="shared" ref="T135:U135" si="2725">T136+T137</f>
        <v>0</v>
      </c>
      <c r="U135" s="11">
        <f t="shared" si="2725"/>
        <v>0</v>
      </c>
      <c r="V135" s="11">
        <f t="shared" ref="V135:Y135" si="2726">V136+V137</f>
        <v>0</v>
      </c>
      <c r="W135" s="11">
        <f t="shared" si="2726"/>
        <v>0</v>
      </c>
      <c r="X135" s="11">
        <f t="shared" ref="X135" si="2727">X136+X137</f>
        <v>0</v>
      </c>
      <c r="Y135" s="11">
        <f t="shared" si="2726"/>
        <v>0</v>
      </c>
      <c r="Z135" s="11">
        <f t="shared" ref="Z135:AD135" si="2728">Z136+Z137</f>
        <v>0</v>
      </c>
      <c r="AA135" s="11">
        <f t="shared" si="2728"/>
        <v>0</v>
      </c>
      <c r="AB135" s="11">
        <f t="shared" ref="AB135:AM135" si="2729">AB136+AB137</f>
        <v>0</v>
      </c>
      <c r="AC135" s="11">
        <f t="shared" si="2728"/>
        <v>0</v>
      </c>
      <c r="AD135" s="11">
        <f t="shared" si="2728"/>
        <v>0</v>
      </c>
      <c r="AE135" s="11">
        <f t="shared" si="2729"/>
        <v>0</v>
      </c>
      <c r="AF135" s="11">
        <f t="shared" ref="AF135" si="2730">AF136+AF137</f>
        <v>0</v>
      </c>
      <c r="AG135" s="11">
        <f t="shared" ref="AG135:AI135" si="2731">AG136+AG137</f>
        <v>0</v>
      </c>
      <c r="AH135" s="11">
        <f t="shared" si="2731"/>
        <v>0</v>
      </c>
      <c r="AI135" s="11">
        <f t="shared" si="2731"/>
        <v>0</v>
      </c>
      <c r="AJ135" s="11">
        <f t="shared" si="2729"/>
        <v>0</v>
      </c>
      <c r="AK135" s="11">
        <f t="shared" si="2729"/>
        <v>0</v>
      </c>
      <c r="AL135" s="11">
        <f t="shared" si="2729"/>
        <v>0</v>
      </c>
      <c r="AM135" s="11">
        <f t="shared" si="2729"/>
        <v>0</v>
      </c>
      <c r="AN135" s="11">
        <f t="shared" ref="AN135:AO135" si="2732">AN136+AN137</f>
        <v>0</v>
      </c>
      <c r="AO135" s="11">
        <f t="shared" si="2732"/>
        <v>0</v>
      </c>
      <c r="AP135" s="11">
        <f>AP136+AP137</f>
        <v>0</v>
      </c>
      <c r="AQ135" s="11">
        <f>AQ136+AQ137</f>
        <v>0</v>
      </c>
      <c r="AR135" s="11">
        <f>AR136+AR137</f>
        <v>0</v>
      </c>
      <c r="AS135" s="11">
        <f t="shared" ref="AS135" si="2733">AS136+AS137</f>
        <v>0</v>
      </c>
      <c r="AT135" s="11">
        <f>AT136+AT137</f>
        <v>0</v>
      </c>
      <c r="AU135" s="11">
        <f>AU136+AU137</f>
        <v>0</v>
      </c>
      <c r="AV135" s="11">
        <f t="shared" ref="AV135" si="2734">AV136+AV137</f>
        <v>0</v>
      </c>
      <c r="AW135" s="11">
        <f>AW136+AW137</f>
        <v>0</v>
      </c>
      <c r="AX135" s="11">
        <f>AX136+AX137</f>
        <v>0</v>
      </c>
      <c r="AY135" s="11">
        <f t="shared" ref="AY135" si="2735">AY136+AY137</f>
        <v>0</v>
      </c>
      <c r="AZ135" s="11">
        <f>AZ136+AZ137</f>
        <v>0</v>
      </c>
      <c r="BA135" s="11">
        <f>BA136+BA137</f>
        <v>0</v>
      </c>
      <c r="BB135" s="11">
        <f t="shared" ref="BB135" si="2736">BB136+BB137</f>
        <v>0</v>
      </c>
      <c r="BC135" s="11">
        <f>BC136+BC137</f>
        <v>0</v>
      </c>
      <c r="BD135" s="11">
        <f>BD136+BD137</f>
        <v>0</v>
      </c>
      <c r="BE135" s="11">
        <f t="shared" ref="BE135:BF135" si="2737">BE136+BE137</f>
        <v>0</v>
      </c>
      <c r="BF135" s="11">
        <f t="shared" si="2737"/>
        <v>0</v>
      </c>
      <c r="BG135" s="11">
        <f>BG136+BG137</f>
        <v>0</v>
      </c>
      <c r="BH135" s="11">
        <f>BH136+BH137</f>
        <v>0</v>
      </c>
      <c r="BI135" s="11">
        <f>BI136+BI137</f>
        <v>0</v>
      </c>
      <c r="BJ135" s="11">
        <f>BJ136+BJ137</f>
        <v>0</v>
      </c>
      <c r="BK135" s="11">
        <f t="shared" ref="BK135" si="2738">BK136+BK137</f>
        <v>0</v>
      </c>
      <c r="BL135" s="11">
        <f>BL136+BL137</f>
        <v>0</v>
      </c>
      <c r="BM135" s="11">
        <f t="shared" ref="BM135:BP135" si="2739">BM136+BM137</f>
        <v>0</v>
      </c>
      <c r="BN135" s="11">
        <f t="shared" ref="BN135" si="2740">BN136+BN137</f>
        <v>0</v>
      </c>
      <c r="BO135" s="11">
        <f t="shared" si="2739"/>
        <v>0</v>
      </c>
      <c r="BP135" s="11">
        <f t="shared" si="2739"/>
        <v>0</v>
      </c>
      <c r="BQ135" s="11">
        <f t="shared" ref="BQ135:BZ135" si="2741">BQ136+BQ137</f>
        <v>0</v>
      </c>
      <c r="BR135" s="11">
        <f t="shared" ref="BR135" si="2742">BR136+BR137</f>
        <v>0</v>
      </c>
      <c r="BS135" s="11">
        <f>BS136+BS137</f>
        <v>0</v>
      </c>
      <c r="BT135" s="11">
        <f t="shared" ref="BT135:BV135" si="2743">BT136+BT137</f>
        <v>0</v>
      </c>
      <c r="BU135" s="11">
        <f t="shared" si="2743"/>
        <v>0</v>
      </c>
      <c r="BV135" s="11">
        <f t="shared" si="2743"/>
        <v>0</v>
      </c>
      <c r="BW135" s="11">
        <f t="shared" si="2741"/>
        <v>0</v>
      </c>
      <c r="BX135" s="11">
        <f t="shared" si="2741"/>
        <v>0</v>
      </c>
      <c r="BY135" s="11">
        <f t="shared" si="2741"/>
        <v>0</v>
      </c>
      <c r="BZ135" s="11">
        <f t="shared" si="2741"/>
        <v>0</v>
      </c>
      <c r="CA135" s="11">
        <f t="shared" ref="CA135:CB135" si="2744">CA136+CA137</f>
        <v>0</v>
      </c>
      <c r="CB135" s="11">
        <f t="shared" si="2744"/>
        <v>0</v>
      </c>
      <c r="CC135" s="11">
        <f>CC136+CC137</f>
        <v>0</v>
      </c>
      <c r="CD135" s="11">
        <f>CD136+CD137</f>
        <v>0</v>
      </c>
      <c r="CE135" s="11">
        <f>CE136+CE137</f>
        <v>0</v>
      </c>
      <c r="CF135" s="11">
        <f t="shared" ref="CF135" si="2745">CF136+CF137</f>
        <v>0</v>
      </c>
      <c r="CG135" s="11">
        <f>CG136+CG137</f>
        <v>0</v>
      </c>
      <c r="CH135" s="11">
        <f>CH136+CH137</f>
        <v>0</v>
      </c>
      <c r="CI135" s="11">
        <f t="shared" ref="CI135" si="2746">CI136+CI137</f>
        <v>0</v>
      </c>
      <c r="CJ135" s="11">
        <f>CJ136+CJ137</f>
        <v>0</v>
      </c>
      <c r="CK135" s="11">
        <f>CK136+CK137</f>
        <v>0</v>
      </c>
      <c r="CL135" s="11">
        <f t="shared" ref="CL135" si="2747">CL136+CL137</f>
        <v>0</v>
      </c>
      <c r="CM135" s="11">
        <f>CM136+CM137</f>
        <v>0</v>
      </c>
      <c r="CN135" s="11">
        <f>CN136+CN137</f>
        <v>0</v>
      </c>
      <c r="CO135" s="11">
        <f t="shared" ref="CO135" si="2748">CO136+CO137</f>
        <v>0</v>
      </c>
      <c r="CP135" s="11">
        <f>CP136+CP137</f>
        <v>0</v>
      </c>
      <c r="CQ135" s="11">
        <f>CQ136+CQ137</f>
        <v>0</v>
      </c>
      <c r="CR135" s="11">
        <f t="shared" ref="CR135:CS135" si="2749">CR136+CR137</f>
        <v>0</v>
      </c>
      <c r="CS135" s="11">
        <f t="shared" si="2749"/>
        <v>0</v>
      </c>
      <c r="CT135" s="11">
        <f>CT136+CT137</f>
        <v>0</v>
      </c>
      <c r="CU135" s="11">
        <f>CU136+CU137</f>
        <v>0</v>
      </c>
      <c r="CV135" s="11">
        <f>CV136+CV137</f>
        <v>0</v>
      </c>
      <c r="CW135" s="11">
        <f>CW136+CW137</f>
        <v>0</v>
      </c>
      <c r="CX135" s="11">
        <f t="shared" ref="CX135" si="2750">CX136+CX137</f>
        <v>0</v>
      </c>
      <c r="CY135" s="11">
        <f>CY136+CY137</f>
        <v>0</v>
      </c>
      <c r="CZ135" s="11">
        <f t="shared" ref="CZ135:DI135" si="2751">CZ136+CZ137</f>
        <v>0</v>
      </c>
      <c r="DA135" s="11">
        <f t="shared" ref="DA135" si="2752">DA136+DA137</f>
        <v>0</v>
      </c>
      <c r="DB135" s="11">
        <f t="shared" si="2751"/>
        <v>0</v>
      </c>
      <c r="DC135" s="11">
        <f t="shared" si="2751"/>
        <v>0</v>
      </c>
      <c r="DD135" s="11">
        <f t="shared" si="2751"/>
        <v>0</v>
      </c>
      <c r="DE135" s="11">
        <f t="shared" ref="DE135:DF135" si="2753">DE136+DE137</f>
        <v>0</v>
      </c>
      <c r="DF135" s="11">
        <f t="shared" si="2753"/>
        <v>0</v>
      </c>
      <c r="DG135" s="11">
        <f t="shared" ref="DG135" si="2754">DG136+DG137</f>
        <v>0</v>
      </c>
      <c r="DH135" s="11">
        <f t="shared" si="2751"/>
        <v>0</v>
      </c>
      <c r="DI135" s="11">
        <f t="shared" si="2751"/>
        <v>0</v>
      </c>
      <c r="DJ135" s="11">
        <f t="shared" ref="DJ135:DP135" si="2755">DJ136+DJ137</f>
        <v>0</v>
      </c>
      <c r="DK135" s="11">
        <f t="shared" si="2755"/>
        <v>0</v>
      </c>
      <c r="DL135" s="11">
        <f t="shared" si="2755"/>
        <v>0</v>
      </c>
      <c r="DM135" s="11">
        <f t="shared" si="2755"/>
        <v>0</v>
      </c>
      <c r="DN135" s="11">
        <f t="shared" ref="DN135:DO135" si="2756">DN136+DN137</f>
        <v>0</v>
      </c>
      <c r="DO135" s="11">
        <f t="shared" si="2756"/>
        <v>0</v>
      </c>
      <c r="DP135" s="11">
        <f t="shared" si="2755"/>
        <v>0</v>
      </c>
      <c r="DQ135" s="11">
        <f t="shared" si="2719"/>
        <v>0</v>
      </c>
      <c r="DR135" s="11">
        <f t="shared" si="2719"/>
        <v>0</v>
      </c>
      <c r="DS135" s="11">
        <f t="shared" ref="DS135" si="2757">DS136+DS137</f>
        <v>0</v>
      </c>
      <c r="DT135" s="11">
        <f t="shared" si="2719"/>
        <v>0</v>
      </c>
      <c r="DU135" s="11">
        <f t="shared" si="2719"/>
        <v>0</v>
      </c>
      <c r="DV135" s="11">
        <f t="shared" ref="DV135" si="2758">DV136+DV137</f>
        <v>0</v>
      </c>
      <c r="DW135" s="11">
        <f t="shared" si="2719"/>
        <v>0</v>
      </c>
      <c r="DX135" s="11">
        <f t="shared" si="2719"/>
        <v>0</v>
      </c>
      <c r="DY135" s="11">
        <f t="shared" ref="DY135" si="2759">DY136+DY137</f>
        <v>0</v>
      </c>
      <c r="DZ135" s="11">
        <f t="shared" si="2719"/>
        <v>0</v>
      </c>
      <c r="EA135" s="11">
        <f t="shared" si="2719"/>
        <v>0</v>
      </c>
      <c r="EB135" s="11">
        <f t="shared" ref="EB135" si="2760">EB136+EB137</f>
        <v>0</v>
      </c>
      <c r="EC135" s="11">
        <f t="shared" si="2719"/>
        <v>0</v>
      </c>
      <c r="ED135" s="11">
        <f t="shared" si="2719"/>
        <v>0</v>
      </c>
      <c r="EE135" s="11">
        <f t="shared" ref="EE135:EF135" si="2761">EE136+EE137</f>
        <v>0</v>
      </c>
      <c r="EF135" s="11">
        <f t="shared" si="2761"/>
        <v>0</v>
      </c>
      <c r="EG135" s="11">
        <f t="shared" si="2719"/>
        <v>0</v>
      </c>
      <c r="EH135" s="11">
        <f t="shared" si="2719"/>
        <v>0</v>
      </c>
      <c r="EI135" s="11">
        <f t="shared" ref="EI135:ER135" si="2762">EI136+EI137</f>
        <v>0</v>
      </c>
      <c r="EJ135" s="11">
        <f t="shared" si="2762"/>
        <v>0</v>
      </c>
      <c r="EK135" s="11">
        <f t="shared" ref="EK135" si="2763">EK136+EK137</f>
        <v>0</v>
      </c>
      <c r="EL135" s="11">
        <f t="shared" si="2762"/>
        <v>0</v>
      </c>
      <c r="EM135" s="11">
        <f t="shared" si="2762"/>
        <v>0</v>
      </c>
      <c r="EN135" s="11">
        <f t="shared" ref="EN135" si="2764">EN136+EN137</f>
        <v>0</v>
      </c>
      <c r="EO135" s="11">
        <f t="shared" si="2762"/>
        <v>0</v>
      </c>
      <c r="EP135" s="11">
        <f t="shared" si="2762"/>
        <v>0</v>
      </c>
      <c r="EQ135" s="11">
        <f t="shared" si="2762"/>
        <v>0</v>
      </c>
      <c r="ER135" s="11">
        <f t="shared" si="2762"/>
        <v>0</v>
      </c>
      <c r="ES135" s="11">
        <f t="shared" ref="ES135:FC135" si="2765">ES136+ES137</f>
        <v>0</v>
      </c>
      <c r="ET135" s="11">
        <f t="shared" ref="ET135:EV135" si="2766">ET136+ET137</f>
        <v>0</v>
      </c>
      <c r="EU135" s="11">
        <f t="shared" si="2766"/>
        <v>0</v>
      </c>
      <c r="EV135" s="11">
        <f t="shared" si="2766"/>
        <v>0</v>
      </c>
      <c r="EW135" s="11">
        <f t="shared" si="2765"/>
        <v>0</v>
      </c>
      <c r="EX135" s="11">
        <f t="shared" si="2765"/>
        <v>0</v>
      </c>
      <c r="EY135" s="11">
        <f t="shared" si="2765"/>
        <v>0</v>
      </c>
      <c r="EZ135" s="11">
        <f t="shared" si="2765"/>
        <v>0</v>
      </c>
      <c r="FA135" s="11">
        <f t="shared" ref="FA135:FB135" si="2767">FA136+FA137</f>
        <v>0</v>
      </c>
      <c r="FB135" s="11">
        <f t="shared" si="2767"/>
        <v>0</v>
      </c>
      <c r="FC135" s="11">
        <f t="shared" si="2765"/>
        <v>0</v>
      </c>
      <c r="FD135" s="11">
        <f t="shared" si="2719"/>
        <v>0</v>
      </c>
      <c r="FE135" s="11">
        <f t="shared" si="2719"/>
        <v>0</v>
      </c>
      <c r="FF135" s="11">
        <f t="shared" ref="FF135" si="2768">FF136+FF137</f>
        <v>0</v>
      </c>
      <c r="FG135" s="11">
        <f t="shared" si="2719"/>
        <v>0</v>
      </c>
      <c r="FH135" s="11">
        <f t="shared" si="2719"/>
        <v>0</v>
      </c>
      <c r="FI135" s="11">
        <f t="shared" ref="FI135" si="2769">FI136+FI137</f>
        <v>0</v>
      </c>
      <c r="FJ135" s="11">
        <f t="shared" si="2719"/>
        <v>0</v>
      </c>
      <c r="FK135" s="11">
        <f t="shared" si="2719"/>
        <v>0</v>
      </c>
      <c r="FL135" s="11">
        <f t="shared" ref="FL135:FM135" si="2770">FL136+FL137</f>
        <v>0</v>
      </c>
      <c r="FM135" s="11">
        <f t="shared" si="2770"/>
        <v>0</v>
      </c>
      <c r="FN135" s="11">
        <f>FN136+FN137</f>
        <v>0</v>
      </c>
      <c r="FO135" s="11">
        <f>FO136+FO137</f>
        <v>0</v>
      </c>
      <c r="FP135" s="11">
        <f>FP136+FP137</f>
        <v>0</v>
      </c>
      <c r="FQ135" s="11">
        <f t="shared" si="2719"/>
        <v>0</v>
      </c>
      <c r="FR135" s="11">
        <f t="shared" ref="FR135:FS135" si="2771">FR136+FR137</f>
        <v>0</v>
      </c>
      <c r="FS135" s="11">
        <f t="shared" si="2771"/>
        <v>0</v>
      </c>
      <c r="FT135" s="11">
        <f t="shared" si="2719"/>
        <v>0</v>
      </c>
      <c r="FU135" s="11">
        <f t="shared" si="2719"/>
        <v>0</v>
      </c>
      <c r="FV135" s="11">
        <f t="shared" ref="FV135:GE135" si="2772">FV136+FV137</f>
        <v>0</v>
      </c>
      <c r="FW135" s="11">
        <f t="shared" si="2772"/>
        <v>0</v>
      </c>
      <c r="FX135" s="11">
        <f t="shared" ref="FX135" si="2773">FX136+FX137</f>
        <v>0</v>
      </c>
      <c r="FY135" s="11">
        <f t="shared" si="2772"/>
        <v>0</v>
      </c>
      <c r="FZ135" s="11">
        <f t="shared" si="2772"/>
        <v>0</v>
      </c>
      <c r="GA135" s="11">
        <f t="shared" ref="GA135" si="2774">GA136+GA137</f>
        <v>0</v>
      </c>
      <c r="GB135" s="11">
        <f t="shared" si="2772"/>
        <v>0</v>
      </c>
      <c r="GC135" s="11">
        <f t="shared" si="2772"/>
        <v>0</v>
      </c>
      <c r="GD135" s="11">
        <f t="shared" si="2772"/>
        <v>0</v>
      </c>
      <c r="GE135" s="11">
        <f t="shared" si="2772"/>
        <v>0</v>
      </c>
      <c r="GF135" s="11">
        <f t="shared" ref="GF135:GP135" si="2775">GF136+GF137</f>
        <v>0</v>
      </c>
      <c r="GG135" s="11">
        <f t="shared" ref="GG135" si="2776">GG136+GG137</f>
        <v>0</v>
      </c>
      <c r="GH135" s="11">
        <f t="shared" ref="GH135:GI135" si="2777">GH136+GH137</f>
        <v>0</v>
      </c>
      <c r="GI135" s="11">
        <f t="shared" si="2777"/>
        <v>0</v>
      </c>
      <c r="GJ135" s="11">
        <f t="shared" si="2775"/>
        <v>0</v>
      </c>
      <c r="GK135" s="11">
        <f t="shared" si="2775"/>
        <v>0</v>
      </c>
      <c r="GL135" s="11">
        <f t="shared" si="2775"/>
        <v>0</v>
      </c>
      <c r="GM135" s="11">
        <f t="shared" si="2775"/>
        <v>0</v>
      </c>
      <c r="GN135" s="11">
        <f t="shared" ref="GN135:GO135" si="2778">GN136+GN137</f>
        <v>0</v>
      </c>
      <c r="GO135" s="11">
        <f t="shared" si="2778"/>
        <v>0</v>
      </c>
      <c r="GP135" s="11">
        <f t="shared" si="2775"/>
        <v>0</v>
      </c>
      <c r="GQ135" s="11">
        <f t="shared" si="2719"/>
        <v>0</v>
      </c>
      <c r="GR135" s="11">
        <f t="shared" si="2719"/>
        <v>0</v>
      </c>
      <c r="GS135" s="11">
        <f t="shared" ref="GS135" si="2779">GS136+GS137</f>
        <v>0</v>
      </c>
      <c r="GT135" s="11">
        <f t="shared" si="2719"/>
        <v>0</v>
      </c>
      <c r="GU135" s="11">
        <f t="shared" si="2719"/>
        <v>0</v>
      </c>
      <c r="GV135" s="11">
        <f t="shared" ref="GV135" si="2780">GV136+GV137</f>
        <v>0</v>
      </c>
      <c r="GW135" s="11">
        <f t="shared" si="2719"/>
        <v>0</v>
      </c>
      <c r="GX135" s="11">
        <f t="shared" si="2719"/>
        <v>0</v>
      </c>
      <c r="GY135" s="11">
        <f t="shared" ref="GY135" si="2781">GY136+GY137</f>
        <v>0</v>
      </c>
      <c r="GZ135" s="11">
        <f t="shared" si="2719"/>
        <v>0</v>
      </c>
      <c r="HA135" s="11">
        <f t="shared" si="2719"/>
        <v>0</v>
      </c>
      <c r="HB135" s="11">
        <f t="shared" ref="HB135" si="2782">HB136+HB137</f>
        <v>0</v>
      </c>
      <c r="HC135" s="11">
        <f t="shared" si="2719"/>
        <v>0</v>
      </c>
      <c r="HD135" s="11">
        <f t="shared" si="2719"/>
        <v>0</v>
      </c>
      <c r="HE135" s="11">
        <f t="shared" ref="HE135:HF135" si="2783">HE136+HE137</f>
        <v>0</v>
      </c>
      <c r="HF135" s="11">
        <f t="shared" si="2783"/>
        <v>0</v>
      </c>
      <c r="HG135" s="11">
        <f t="shared" ref="HG135:IU135" si="2784">HG136+HG137</f>
        <v>0</v>
      </c>
      <c r="HH135" s="11">
        <f t="shared" si="2784"/>
        <v>0</v>
      </c>
      <c r="HI135" s="11">
        <f t="shared" ref="HI135:HR135" si="2785">HI136+HI137</f>
        <v>0</v>
      </c>
      <c r="HJ135" s="11">
        <f t="shared" si="2785"/>
        <v>0</v>
      </c>
      <c r="HK135" s="11">
        <f t="shared" ref="HK135" si="2786">HK136+HK137</f>
        <v>0</v>
      </c>
      <c r="HL135" s="11">
        <f t="shared" si="2785"/>
        <v>0</v>
      </c>
      <c r="HM135" s="11">
        <f t="shared" si="2785"/>
        <v>0</v>
      </c>
      <c r="HN135" s="11">
        <f t="shared" ref="HN135" si="2787">HN136+HN137</f>
        <v>0</v>
      </c>
      <c r="HO135" s="11">
        <f t="shared" si="2785"/>
        <v>0</v>
      </c>
      <c r="HP135" s="11">
        <f t="shared" si="2785"/>
        <v>0</v>
      </c>
      <c r="HQ135" s="11">
        <f t="shared" si="2785"/>
        <v>0</v>
      </c>
      <c r="HR135" s="11">
        <f t="shared" si="2785"/>
        <v>0</v>
      </c>
      <c r="HS135" s="11">
        <f t="shared" ref="HS135:IC135" si="2788">HS136+HS137</f>
        <v>0</v>
      </c>
      <c r="HT135" s="11">
        <f t="shared" ref="HT135" si="2789">HT136+HT137</f>
        <v>0</v>
      </c>
      <c r="HU135" s="11">
        <f t="shared" ref="HU135:HV135" si="2790">HU136+HU137</f>
        <v>0</v>
      </c>
      <c r="HV135" s="11">
        <f t="shared" si="2790"/>
        <v>0</v>
      </c>
      <c r="HW135" s="11">
        <f t="shared" si="2788"/>
        <v>0</v>
      </c>
      <c r="HX135" s="11">
        <f t="shared" si="2788"/>
        <v>0</v>
      </c>
      <c r="HY135" s="11">
        <f t="shared" si="2788"/>
        <v>0</v>
      </c>
      <c r="HZ135" s="11">
        <f t="shared" si="2788"/>
        <v>0</v>
      </c>
      <c r="IA135" s="11">
        <f t="shared" ref="IA135:IB135" si="2791">IA136+IA137</f>
        <v>0</v>
      </c>
      <c r="IB135" s="11">
        <f t="shared" si="2791"/>
        <v>0</v>
      </c>
      <c r="IC135" s="11">
        <f t="shared" si="2788"/>
        <v>0</v>
      </c>
      <c r="ID135" s="11">
        <f t="shared" si="2784"/>
        <v>0</v>
      </c>
      <c r="IE135" s="11">
        <f t="shared" si="2784"/>
        <v>0</v>
      </c>
      <c r="IF135" s="11">
        <f t="shared" ref="IF135" si="2792">IF136+IF137</f>
        <v>0</v>
      </c>
      <c r="IG135" s="11">
        <f t="shared" si="2784"/>
        <v>0</v>
      </c>
      <c r="IH135" s="11">
        <f t="shared" si="2784"/>
        <v>0</v>
      </c>
      <c r="II135" s="11">
        <f t="shared" ref="II135" si="2793">II136+II137</f>
        <v>0</v>
      </c>
      <c r="IJ135" s="11">
        <f t="shared" si="2784"/>
        <v>0</v>
      </c>
      <c r="IK135" s="11">
        <f t="shared" si="2784"/>
        <v>0</v>
      </c>
      <c r="IL135" s="11">
        <f t="shared" ref="IL135" si="2794">IL136+IL137</f>
        <v>0</v>
      </c>
      <c r="IM135" s="11">
        <f t="shared" si="2784"/>
        <v>0</v>
      </c>
      <c r="IN135" s="11">
        <f t="shared" si="2784"/>
        <v>0</v>
      </c>
      <c r="IO135" s="11">
        <f t="shared" ref="IO135" si="2795">IO136+IO137</f>
        <v>0</v>
      </c>
      <c r="IP135" s="11">
        <f t="shared" si="2784"/>
        <v>0</v>
      </c>
      <c r="IQ135" s="11">
        <f t="shared" si="2784"/>
        <v>0</v>
      </c>
      <c r="IR135" s="11">
        <f t="shared" ref="IR135:IS135" si="2796">IR136+IR137</f>
        <v>0</v>
      </c>
      <c r="IS135" s="11">
        <f t="shared" si="2796"/>
        <v>0</v>
      </c>
      <c r="IT135" s="11">
        <f t="shared" si="2784"/>
        <v>0</v>
      </c>
      <c r="IU135" s="11">
        <f t="shared" si="2784"/>
        <v>0</v>
      </c>
      <c r="IV135" s="11">
        <f t="shared" ref="IV135:JX135" si="2797">IV136+IV137</f>
        <v>0</v>
      </c>
      <c r="IW135" s="11">
        <f t="shared" si="2797"/>
        <v>0</v>
      </c>
      <c r="IX135" s="11">
        <f t="shared" ref="IX135" si="2798">IX136+IX137</f>
        <v>0</v>
      </c>
      <c r="IY135" s="11">
        <f t="shared" si="2797"/>
        <v>0</v>
      </c>
      <c r="IZ135" s="11">
        <f t="shared" si="2797"/>
        <v>0</v>
      </c>
      <c r="JA135" s="11">
        <f t="shared" ref="JA135" si="2799">JA136+JA137</f>
        <v>0</v>
      </c>
      <c r="JB135" s="11">
        <f t="shared" si="2797"/>
        <v>0</v>
      </c>
      <c r="JC135" s="11">
        <f t="shared" si="2797"/>
        <v>0</v>
      </c>
      <c r="JD135" s="11">
        <f t="shared" ref="JD135:JK135" si="2800">JD136+JD137</f>
        <v>0</v>
      </c>
      <c r="JE135" s="11">
        <f t="shared" ref="JE135" si="2801">JE136+JE137</f>
        <v>0</v>
      </c>
      <c r="JF135" s="11">
        <f t="shared" si="2800"/>
        <v>0</v>
      </c>
      <c r="JG135" s="11">
        <f t="shared" ref="JG135:JI135" si="2802">JG136+JG137</f>
        <v>0</v>
      </c>
      <c r="JH135" s="11">
        <f t="shared" si="2802"/>
        <v>0</v>
      </c>
      <c r="JI135" s="11">
        <f t="shared" si="2802"/>
        <v>0</v>
      </c>
      <c r="JJ135" s="11">
        <f t="shared" si="2800"/>
        <v>0</v>
      </c>
      <c r="JK135" s="11">
        <f t="shared" si="2800"/>
        <v>0</v>
      </c>
      <c r="JL135" s="11">
        <f t="shared" ref="JL135:JO135" si="2803">JL136+JL137</f>
        <v>0</v>
      </c>
      <c r="JM135" s="11">
        <f t="shared" ref="JM135:JN135" si="2804">JM136+JM137</f>
        <v>0</v>
      </c>
      <c r="JN135" s="11">
        <f t="shared" si="2804"/>
        <v>0</v>
      </c>
      <c r="JO135" s="11">
        <f t="shared" si="2803"/>
        <v>0</v>
      </c>
      <c r="JP135" s="11">
        <f t="shared" si="2797"/>
        <v>0</v>
      </c>
      <c r="JQ135" s="11">
        <f t="shared" ref="JQ135" si="2805">JQ136+JQ137</f>
        <v>0</v>
      </c>
      <c r="JR135" s="11">
        <f t="shared" si="2797"/>
        <v>0</v>
      </c>
      <c r="JS135" s="11">
        <f t="shared" si="2797"/>
        <v>0</v>
      </c>
      <c r="JT135" s="11">
        <f t="shared" ref="JT135" si="2806">JT136+JT137</f>
        <v>0</v>
      </c>
      <c r="JU135" s="11">
        <f t="shared" si="2797"/>
        <v>0</v>
      </c>
      <c r="JV135" s="11">
        <f t="shared" si="2797"/>
        <v>0</v>
      </c>
      <c r="JW135" s="11">
        <f t="shared" ref="JW135" si="2807">JW136+JW137</f>
        <v>0</v>
      </c>
      <c r="JX135" s="11">
        <f t="shared" si="2797"/>
        <v>0</v>
      </c>
      <c r="JY135" s="11">
        <f t="shared" ref="JY135:JZ135" si="2808">JY136+JY137</f>
        <v>0</v>
      </c>
      <c r="JZ135" s="11">
        <f t="shared" si="2808"/>
        <v>0</v>
      </c>
      <c r="KA135" s="11">
        <f t="shared" ref="KA135:KI135" si="2809">KA136+KA137</f>
        <v>0</v>
      </c>
      <c r="KB135" s="11">
        <f t="shared" si="2809"/>
        <v>0</v>
      </c>
      <c r="KC135" s="11">
        <f t="shared" ref="KC135" si="2810">KC136+KC137</f>
        <v>0</v>
      </c>
      <c r="KD135" s="11">
        <f t="shared" si="2809"/>
        <v>0</v>
      </c>
      <c r="KE135" s="11">
        <f t="shared" ref="KE135:KH135" si="2811">KE136+KE137</f>
        <v>0</v>
      </c>
      <c r="KF135" s="11">
        <f t="shared" ref="KF135" si="2812">KF136+KF137</f>
        <v>0</v>
      </c>
      <c r="KG135" s="11">
        <f t="shared" si="2811"/>
        <v>0</v>
      </c>
      <c r="KH135" s="11">
        <f t="shared" si="2811"/>
        <v>0</v>
      </c>
      <c r="KI135" s="11">
        <f t="shared" si="2809"/>
        <v>0</v>
      </c>
      <c r="KJ135" s="11">
        <f t="shared" ref="KJ135:KL135" si="2813">KJ136+KJ137</f>
        <v>0</v>
      </c>
      <c r="KK135" s="11">
        <f t="shared" ref="KK135" si="2814">KK136+KK137</f>
        <v>0</v>
      </c>
      <c r="KL135" s="11">
        <f t="shared" si="2813"/>
        <v>0</v>
      </c>
      <c r="KM135" s="11">
        <f t="shared" ref="KM135:KO135" si="2815">KM136+KM137</f>
        <v>0</v>
      </c>
      <c r="KN135" s="11">
        <f t="shared" ref="KN135" si="2816">KN136+KN137</f>
        <v>0</v>
      </c>
      <c r="KO135" s="11">
        <f t="shared" si="2815"/>
        <v>0</v>
      </c>
      <c r="KP135" s="11">
        <f t="shared" ref="KP135" si="2817">KP136+KP137</f>
        <v>0</v>
      </c>
      <c r="KQ135" s="11">
        <f t="shared" ref="KQ135" si="2818">KQ136+KQ137</f>
        <v>0</v>
      </c>
      <c r="KR135" s="11">
        <f t="shared" ref="KR135:KS135" si="2819">KR136+KR137</f>
        <v>0</v>
      </c>
      <c r="KS135" s="11">
        <f t="shared" si="2819"/>
        <v>0</v>
      </c>
      <c r="KT135" s="11">
        <f t="shared" ref="KT135:KU135" si="2820">KT136+KT137</f>
        <v>0</v>
      </c>
      <c r="KU135" s="11">
        <f t="shared" si="2820"/>
        <v>0</v>
      </c>
      <c r="KV135" s="11">
        <f t="shared" ref="KV135:KW135" si="2821">KV136+KV137</f>
        <v>0</v>
      </c>
      <c r="KW135" s="11">
        <f t="shared" si="2821"/>
        <v>0</v>
      </c>
      <c r="KX135" s="11">
        <f t="shared" ref="KX135:LB135" si="2822">KX136+KX137</f>
        <v>0</v>
      </c>
      <c r="KY135" s="11">
        <f t="shared" si="2822"/>
        <v>0</v>
      </c>
      <c r="KZ135" s="11">
        <f t="shared" si="2822"/>
        <v>0</v>
      </c>
      <c r="LA135" s="11">
        <f t="shared" si="2822"/>
        <v>0</v>
      </c>
      <c r="LB135" s="11">
        <f t="shared" si="2822"/>
        <v>0</v>
      </c>
    </row>
    <row r="136" spans="1:335" x14ac:dyDescent="0.25">
      <c r="A136" s="5">
        <v>8100</v>
      </c>
      <c r="B136" s="9" t="s">
        <v>254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/>
      <c r="AM136" s="13">
        <v>0</v>
      </c>
      <c r="AN136" s="13"/>
      <c r="AO136" s="13"/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">
        <v>0</v>
      </c>
      <c r="BB136" s="13">
        <v>0</v>
      </c>
      <c r="BC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0</v>
      </c>
      <c r="BU136" s="13">
        <v>0</v>
      </c>
      <c r="BV136" s="13">
        <v>0</v>
      </c>
      <c r="BW136" s="13">
        <v>0</v>
      </c>
      <c r="BX136" s="13">
        <v>0</v>
      </c>
      <c r="BY136" s="13"/>
      <c r="BZ136" s="13"/>
      <c r="CA136" s="13"/>
      <c r="CB136" s="13"/>
      <c r="CC136" s="13">
        <v>0</v>
      </c>
      <c r="CD136" s="13">
        <v>0</v>
      </c>
      <c r="CE136" s="13">
        <v>0</v>
      </c>
      <c r="CF136" s="13">
        <v>0</v>
      </c>
      <c r="CG136" s="13">
        <v>0</v>
      </c>
      <c r="CH136" s="13">
        <v>0</v>
      </c>
      <c r="CI136" s="13">
        <v>0</v>
      </c>
      <c r="CJ136" s="13">
        <v>0</v>
      </c>
      <c r="CK136" s="13">
        <v>0</v>
      </c>
      <c r="CL136" s="13">
        <v>0</v>
      </c>
      <c r="CM136" s="13">
        <v>0</v>
      </c>
      <c r="CN136" s="13">
        <v>0</v>
      </c>
      <c r="CO136" s="13">
        <v>0</v>
      </c>
      <c r="CP136" s="13">
        <v>0</v>
      </c>
      <c r="CQ136" s="13">
        <v>0</v>
      </c>
      <c r="CR136" s="13">
        <v>0</v>
      </c>
      <c r="CS136" s="13">
        <v>0</v>
      </c>
      <c r="CT136" s="13">
        <v>0</v>
      </c>
      <c r="CU136" s="13">
        <v>0</v>
      </c>
      <c r="CV136" s="13">
        <v>0</v>
      </c>
      <c r="CW136" s="13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3">
        <v>0</v>
      </c>
      <c r="DD136" s="13">
        <v>0</v>
      </c>
      <c r="DE136" s="13">
        <v>0</v>
      </c>
      <c r="DF136" s="13">
        <v>0</v>
      </c>
      <c r="DG136" s="13">
        <v>0</v>
      </c>
      <c r="DH136" s="13">
        <v>0</v>
      </c>
      <c r="DI136" s="13">
        <v>0</v>
      </c>
      <c r="DJ136" s="13">
        <v>0</v>
      </c>
      <c r="DK136" s="13">
        <v>0</v>
      </c>
      <c r="DL136" s="13"/>
      <c r="DM136" s="13">
        <v>0</v>
      </c>
      <c r="DN136" s="13"/>
      <c r="DO136" s="13"/>
      <c r="DP136" s="13">
        <v>0</v>
      </c>
      <c r="DQ136" s="13">
        <v>0</v>
      </c>
      <c r="DR136" s="13">
        <v>0</v>
      </c>
      <c r="DS136" s="13">
        <v>0</v>
      </c>
      <c r="DT136" s="13">
        <v>0</v>
      </c>
      <c r="DU136" s="13">
        <v>0</v>
      </c>
      <c r="DV136" s="13">
        <v>0</v>
      </c>
      <c r="DW136" s="13">
        <v>0</v>
      </c>
      <c r="DX136" s="13">
        <v>0</v>
      </c>
      <c r="DY136" s="13">
        <v>0</v>
      </c>
      <c r="DZ136" s="13">
        <v>0</v>
      </c>
      <c r="EA136" s="13">
        <v>0</v>
      </c>
      <c r="EB136" s="13">
        <v>0</v>
      </c>
      <c r="EC136" s="13">
        <v>0</v>
      </c>
      <c r="ED136" s="13">
        <v>0</v>
      </c>
      <c r="EE136" s="13">
        <v>0</v>
      </c>
      <c r="EF136" s="13">
        <v>0</v>
      </c>
      <c r="EG136" s="13">
        <v>0</v>
      </c>
      <c r="EH136" s="13">
        <v>0</v>
      </c>
      <c r="EI136" s="13">
        <v>0</v>
      </c>
      <c r="EJ136" s="13">
        <v>0</v>
      </c>
      <c r="EK136" s="13">
        <v>0</v>
      </c>
      <c r="EL136" s="13">
        <v>0</v>
      </c>
      <c r="EM136" s="13">
        <v>0</v>
      </c>
      <c r="EN136" s="13">
        <v>0</v>
      </c>
      <c r="EO136" s="13">
        <v>0</v>
      </c>
      <c r="EP136" s="13">
        <v>0</v>
      </c>
      <c r="EQ136" s="13">
        <v>0</v>
      </c>
      <c r="ER136" s="13">
        <v>0</v>
      </c>
      <c r="ES136" s="13">
        <v>0</v>
      </c>
      <c r="ET136" s="13">
        <v>0</v>
      </c>
      <c r="EU136" s="13">
        <v>0</v>
      </c>
      <c r="EV136" s="13">
        <v>0</v>
      </c>
      <c r="EW136" s="13">
        <v>0</v>
      </c>
      <c r="EX136" s="13">
        <v>0</v>
      </c>
      <c r="EY136" s="13"/>
      <c r="EZ136" s="13">
        <v>0</v>
      </c>
      <c r="FA136" s="13"/>
      <c r="FB136" s="13"/>
      <c r="FC136" s="13">
        <v>0</v>
      </c>
      <c r="FD136" s="13">
        <v>0</v>
      </c>
      <c r="FE136" s="13">
        <v>0</v>
      </c>
      <c r="FF136" s="13">
        <v>0</v>
      </c>
      <c r="FG136" s="13">
        <v>0</v>
      </c>
      <c r="FH136" s="13">
        <v>0</v>
      </c>
      <c r="FI136" s="13">
        <v>0</v>
      </c>
      <c r="FJ136" s="13">
        <v>0</v>
      </c>
      <c r="FK136" s="13">
        <v>0</v>
      </c>
      <c r="FL136" s="13">
        <v>0</v>
      </c>
      <c r="FM136" s="13">
        <v>0</v>
      </c>
      <c r="FN136" s="13">
        <v>0</v>
      </c>
      <c r="FO136" s="13">
        <v>0</v>
      </c>
      <c r="FP136" s="13">
        <v>0</v>
      </c>
      <c r="FQ136" s="13">
        <v>0</v>
      </c>
      <c r="FR136" s="13">
        <v>0</v>
      </c>
      <c r="FS136" s="13">
        <v>0</v>
      </c>
      <c r="FT136" s="13">
        <v>0</v>
      </c>
      <c r="FU136" s="13">
        <v>0</v>
      </c>
      <c r="FV136" s="13">
        <v>0</v>
      </c>
      <c r="FW136" s="13">
        <v>0</v>
      </c>
      <c r="FX136" s="13">
        <v>0</v>
      </c>
      <c r="FY136" s="13">
        <v>0</v>
      </c>
      <c r="FZ136" s="13">
        <v>0</v>
      </c>
      <c r="GA136" s="13">
        <v>0</v>
      </c>
      <c r="GB136" s="13">
        <v>0</v>
      </c>
      <c r="GC136" s="13">
        <v>0</v>
      </c>
      <c r="GD136" s="13">
        <v>0</v>
      </c>
      <c r="GE136" s="13">
        <v>0</v>
      </c>
      <c r="GF136" s="13">
        <v>0</v>
      </c>
      <c r="GG136" s="13">
        <v>0</v>
      </c>
      <c r="GH136" s="13">
        <v>0</v>
      </c>
      <c r="GI136" s="13">
        <v>0</v>
      </c>
      <c r="GJ136" s="13">
        <v>0</v>
      </c>
      <c r="GK136" s="13">
        <v>0</v>
      </c>
      <c r="GL136" s="13"/>
      <c r="GM136" s="13">
        <v>0</v>
      </c>
      <c r="GN136" s="13"/>
      <c r="GO136" s="13"/>
      <c r="GP136" s="13">
        <v>0</v>
      </c>
      <c r="GQ136" s="13">
        <v>0</v>
      </c>
      <c r="GR136" s="13">
        <v>0</v>
      </c>
      <c r="GS136" s="13">
        <v>0</v>
      </c>
      <c r="GT136" s="13">
        <v>0</v>
      </c>
      <c r="GU136" s="13">
        <v>0</v>
      </c>
      <c r="GV136" s="13">
        <v>0</v>
      </c>
      <c r="GW136" s="13">
        <v>0</v>
      </c>
      <c r="GX136" s="13">
        <v>0</v>
      </c>
      <c r="GY136" s="13">
        <v>0</v>
      </c>
      <c r="GZ136" s="13">
        <v>0</v>
      </c>
      <c r="HA136" s="13">
        <v>0</v>
      </c>
      <c r="HB136" s="13">
        <v>0</v>
      </c>
      <c r="HC136" s="13">
        <v>0</v>
      </c>
      <c r="HD136" s="13">
        <v>0</v>
      </c>
      <c r="HE136" s="13">
        <v>0</v>
      </c>
      <c r="HF136" s="13">
        <v>0</v>
      </c>
      <c r="HG136" s="13">
        <v>0</v>
      </c>
      <c r="HH136" s="13">
        <v>0</v>
      </c>
      <c r="HI136" s="13">
        <v>0</v>
      </c>
      <c r="HJ136" s="13">
        <v>0</v>
      </c>
      <c r="HK136" s="13">
        <v>0</v>
      </c>
      <c r="HL136" s="13">
        <v>0</v>
      </c>
      <c r="HM136" s="13">
        <v>0</v>
      </c>
      <c r="HN136" s="13">
        <v>0</v>
      </c>
      <c r="HO136" s="13">
        <v>0</v>
      </c>
      <c r="HP136" s="13">
        <v>0</v>
      </c>
      <c r="HQ136" s="13">
        <v>0</v>
      </c>
      <c r="HR136" s="13">
        <v>0</v>
      </c>
      <c r="HS136" s="13">
        <v>0</v>
      </c>
      <c r="HT136" s="13">
        <v>0</v>
      </c>
      <c r="HU136" s="13">
        <v>0</v>
      </c>
      <c r="HV136" s="13">
        <v>0</v>
      </c>
      <c r="HW136" s="13">
        <v>0</v>
      </c>
      <c r="HX136" s="13">
        <v>0</v>
      </c>
      <c r="HY136" s="13"/>
      <c r="HZ136" s="13">
        <v>0</v>
      </c>
      <c r="IA136" s="13"/>
      <c r="IB136" s="13"/>
      <c r="IC136" s="13">
        <v>0</v>
      </c>
      <c r="ID136" s="13">
        <v>0</v>
      </c>
      <c r="IE136" s="13">
        <v>0</v>
      </c>
      <c r="IF136" s="13">
        <v>0</v>
      </c>
      <c r="IG136" s="13">
        <v>0</v>
      </c>
      <c r="IH136" s="13">
        <v>0</v>
      </c>
      <c r="II136" s="13">
        <v>0</v>
      </c>
      <c r="IJ136" s="13">
        <v>0</v>
      </c>
      <c r="IK136" s="13">
        <v>0</v>
      </c>
      <c r="IL136" s="13">
        <v>0</v>
      </c>
      <c r="IM136" s="13">
        <v>0</v>
      </c>
      <c r="IN136" s="13">
        <v>0</v>
      </c>
      <c r="IO136" s="13">
        <v>0</v>
      </c>
      <c r="IP136" s="13">
        <v>0</v>
      </c>
      <c r="IQ136" s="13">
        <v>0</v>
      </c>
      <c r="IR136" s="13">
        <v>0</v>
      </c>
      <c r="IS136" s="13">
        <v>0</v>
      </c>
      <c r="IT136" s="13">
        <v>0</v>
      </c>
      <c r="IU136" s="13">
        <v>0</v>
      </c>
      <c r="IV136" s="13">
        <v>0</v>
      </c>
      <c r="IW136" s="13">
        <v>0</v>
      </c>
      <c r="IX136" s="13">
        <v>0</v>
      </c>
      <c r="IY136" s="13">
        <v>0</v>
      </c>
      <c r="IZ136" s="13">
        <v>0</v>
      </c>
      <c r="JA136" s="13">
        <v>0</v>
      </c>
      <c r="JB136" s="13">
        <v>0</v>
      </c>
      <c r="JC136" s="13">
        <v>0</v>
      </c>
      <c r="JD136" s="13">
        <v>0</v>
      </c>
      <c r="JE136" s="13">
        <v>0</v>
      </c>
      <c r="JF136" s="13">
        <v>0</v>
      </c>
      <c r="JG136" s="13">
        <v>0</v>
      </c>
      <c r="JH136" s="13">
        <v>0</v>
      </c>
      <c r="JI136" s="13">
        <v>0</v>
      </c>
      <c r="JJ136" s="13">
        <v>0</v>
      </c>
      <c r="JK136" s="13">
        <v>0</v>
      </c>
      <c r="JL136" s="13"/>
      <c r="JM136" s="13"/>
      <c r="JN136" s="13"/>
      <c r="JO136" s="13"/>
      <c r="JP136" s="13">
        <f t="shared" ref="JP136:JY137" si="2823">C136+CC136+AP136+DP136+FC136+GP136+IC136</f>
        <v>0</v>
      </c>
      <c r="JQ136" s="13">
        <f t="shared" si="2823"/>
        <v>0</v>
      </c>
      <c r="JR136" s="13">
        <f t="shared" si="2823"/>
        <v>0</v>
      </c>
      <c r="JS136" s="13">
        <f t="shared" si="2823"/>
        <v>0</v>
      </c>
      <c r="JT136" s="13">
        <f t="shared" si="2823"/>
        <v>0</v>
      </c>
      <c r="JU136" s="13">
        <f t="shared" si="2823"/>
        <v>0</v>
      </c>
      <c r="JV136" s="13">
        <f t="shared" si="2823"/>
        <v>0</v>
      </c>
      <c r="JW136" s="13">
        <f t="shared" si="2823"/>
        <v>0</v>
      </c>
      <c r="JX136" s="13">
        <f t="shared" si="2823"/>
        <v>0</v>
      </c>
      <c r="JY136" s="13">
        <f t="shared" si="2823"/>
        <v>0</v>
      </c>
      <c r="JZ136" s="13">
        <f t="shared" ref="JZ136:KI137" si="2824">M136+CM136+AZ136+DZ136+FM136+GZ136+IM136</f>
        <v>0</v>
      </c>
      <c r="KA136" s="13">
        <f t="shared" si="2824"/>
        <v>0</v>
      </c>
      <c r="KB136" s="13">
        <f t="shared" si="2824"/>
        <v>0</v>
      </c>
      <c r="KC136" s="13">
        <f t="shared" si="2824"/>
        <v>0</v>
      </c>
      <c r="KD136" s="13">
        <f t="shared" si="2824"/>
        <v>0</v>
      </c>
      <c r="KE136" s="13">
        <f t="shared" si="2824"/>
        <v>0</v>
      </c>
      <c r="KF136" s="13">
        <f t="shared" si="2824"/>
        <v>0</v>
      </c>
      <c r="KG136" s="13">
        <f t="shared" si="2824"/>
        <v>0</v>
      </c>
      <c r="KH136" s="13">
        <f t="shared" si="2824"/>
        <v>0</v>
      </c>
      <c r="KI136" s="13">
        <f t="shared" si="2824"/>
        <v>0</v>
      </c>
      <c r="KJ136" s="13">
        <f t="shared" ref="KJ136:KL137" si="2825">W136+CW136+BJ136+EJ136+FW136+HJ136+IW136</f>
        <v>0</v>
      </c>
      <c r="KK136" s="13">
        <f t="shared" si="2825"/>
        <v>0</v>
      </c>
      <c r="KL136" s="13">
        <f t="shared" si="2825"/>
        <v>0</v>
      </c>
      <c r="KM136" s="13">
        <f t="shared" ref="KM136:KX137" si="2826">Z136+BM136+CZ136+EM136+FZ136+HM136+IZ136</f>
        <v>0</v>
      </c>
      <c r="KN136" s="13">
        <f t="shared" si="2826"/>
        <v>0</v>
      </c>
      <c r="KO136" s="13">
        <f t="shared" si="2826"/>
        <v>0</v>
      </c>
      <c r="KP136" s="13">
        <f t="shared" si="2826"/>
        <v>0</v>
      </c>
      <c r="KQ136" s="13">
        <f t="shared" si="2826"/>
        <v>0</v>
      </c>
      <c r="KR136" s="13">
        <f t="shared" si="2826"/>
        <v>0</v>
      </c>
      <c r="KS136" s="13">
        <f t="shared" si="2826"/>
        <v>0</v>
      </c>
      <c r="KT136" s="13">
        <f t="shared" si="2826"/>
        <v>0</v>
      </c>
      <c r="KU136" s="13">
        <f t="shared" si="2826"/>
        <v>0</v>
      </c>
      <c r="KV136" s="13">
        <f t="shared" si="2826"/>
        <v>0</v>
      </c>
      <c r="KW136" s="13">
        <f t="shared" si="2826"/>
        <v>0</v>
      </c>
      <c r="KX136" s="13">
        <f t="shared" si="2826"/>
        <v>0</v>
      </c>
      <c r="KY136" s="13">
        <f t="shared" ref="KY136:LB137" si="2827">AL136+BY136+DL136+EY136+GL136+HY136+JL136</f>
        <v>0</v>
      </c>
      <c r="KZ136" s="13">
        <f t="shared" si="2827"/>
        <v>0</v>
      </c>
      <c r="LA136" s="13">
        <f t="shared" si="2827"/>
        <v>0</v>
      </c>
      <c r="LB136" s="13">
        <f t="shared" si="2827"/>
        <v>0</v>
      </c>
    </row>
    <row r="137" spans="1:335" x14ac:dyDescent="0.25">
      <c r="A137" s="5">
        <v>8200</v>
      </c>
      <c r="B137" s="9" t="s">
        <v>255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3"/>
      <c r="AM137" s="13">
        <v>0</v>
      </c>
      <c r="AN137" s="13"/>
      <c r="AO137" s="13"/>
      <c r="AP137" s="13">
        <v>0</v>
      </c>
      <c r="AQ137" s="13">
        <v>0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0</v>
      </c>
      <c r="BU137" s="13">
        <v>0</v>
      </c>
      <c r="BV137" s="13">
        <v>0</v>
      </c>
      <c r="BW137" s="13">
        <v>0</v>
      </c>
      <c r="BX137" s="13">
        <v>0</v>
      </c>
      <c r="BY137" s="13"/>
      <c r="BZ137" s="13"/>
      <c r="CA137" s="13"/>
      <c r="CB137" s="13"/>
      <c r="CC137" s="13">
        <v>0</v>
      </c>
      <c r="CD137" s="13">
        <v>0</v>
      </c>
      <c r="CE137" s="13">
        <v>0</v>
      </c>
      <c r="CF137" s="13">
        <v>0</v>
      </c>
      <c r="CG137" s="13">
        <v>0</v>
      </c>
      <c r="CH137" s="13">
        <v>0</v>
      </c>
      <c r="CI137" s="13">
        <v>0</v>
      </c>
      <c r="CJ137" s="13">
        <v>0</v>
      </c>
      <c r="CK137" s="13">
        <v>0</v>
      </c>
      <c r="CL137" s="13">
        <v>0</v>
      </c>
      <c r="CM137" s="13">
        <v>0</v>
      </c>
      <c r="CN137" s="13">
        <v>0</v>
      </c>
      <c r="CO137" s="13">
        <v>0</v>
      </c>
      <c r="CP137" s="13">
        <v>0</v>
      </c>
      <c r="CQ137" s="13">
        <v>0</v>
      </c>
      <c r="CR137" s="13">
        <v>0</v>
      </c>
      <c r="CS137" s="13">
        <v>0</v>
      </c>
      <c r="CT137" s="13">
        <v>0</v>
      </c>
      <c r="CU137" s="13">
        <v>0</v>
      </c>
      <c r="CV137" s="13">
        <v>0</v>
      </c>
      <c r="CW137" s="13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3">
        <v>0</v>
      </c>
      <c r="DD137" s="13">
        <v>0</v>
      </c>
      <c r="DE137" s="13">
        <v>0</v>
      </c>
      <c r="DF137" s="13">
        <v>0</v>
      </c>
      <c r="DG137" s="13">
        <v>0</v>
      </c>
      <c r="DH137" s="13">
        <v>0</v>
      </c>
      <c r="DI137" s="13">
        <v>0</v>
      </c>
      <c r="DJ137" s="13">
        <v>0</v>
      </c>
      <c r="DK137" s="13">
        <v>0</v>
      </c>
      <c r="DL137" s="13"/>
      <c r="DM137" s="13">
        <v>0</v>
      </c>
      <c r="DN137" s="13"/>
      <c r="DO137" s="13"/>
      <c r="DP137" s="13">
        <v>0</v>
      </c>
      <c r="DQ137" s="13">
        <v>0</v>
      </c>
      <c r="DR137" s="13">
        <v>0</v>
      </c>
      <c r="DS137" s="13">
        <v>0</v>
      </c>
      <c r="DT137" s="13">
        <v>0</v>
      </c>
      <c r="DU137" s="13">
        <v>0</v>
      </c>
      <c r="DV137" s="13">
        <v>0</v>
      </c>
      <c r="DW137" s="13">
        <v>0</v>
      </c>
      <c r="DX137" s="13">
        <v>0</v>
      </c>
      <c r="DY137" s="13">
        <v>0</v>
      </c>
      <c r="DZ137" s="13">
        <v>0</v>
      </c>
      <c r="EA137" s="13">
        <v>0</v>
      </c>
      <c r="EB137" s="13">
        <v>0</v>
      </c>
      <c r="EC137" s="13">
        <v>0</v>
      </c>
      <c r="ED137" s="13">
        <v>0</v>
      </c>
      <c r="EE137" s="13">
        <v>0</v>
      </c>
      <c r="EF137" s="13">
        <v>0</v>
      </c>
      <c r="EG137" s="13">
        <v>0</v>
      </c>
      <c r="EH137" s="13">
        <v>0</v>
      </c>
      <c r="EI137" s="13">
        <v>0</v>
      </c>
      <c r="EJ137" s="13">
        <v>0</v>
      </c>
      <c r="EK137" s="13">
        <v>0</v>
      </c>
      <c r="EL137" s="13">
        <v>0</v>
      </c>
      <c r="EM137" s="13">
        <v>0</v>
      </c>
      <c r="EN137" s="13">
        <v>0</v>
      </c>
      <c r="EO137" s="13">
        <v>0</v>
      </c>
      <c r="EP137" s="13">
        <v>0</v>
      </c>
      <c r="EQ137" s="13">
        <v>0</v>
      </c>
      <c r="ER137" s="13">
        <v>0</v>
      </c>
      <c r="ES137" s="13">
        <v>0</v>
      </c>
      <c r="ET137" s="13">
        <v>0</v>
      </c>
      <c r="EU137" s="13">
        <v>0</v>
      </c>
      <c r="EV137" s="13">
        <v>0</v>
      </c>
      <c r="EW137" s="13">
        <v>0</v>
      </c>
      <c r="EX137" s="13">
        <v>0</v>
      </c>
      <c r="EY137" s="13"/>
      <c r="EZ137" s="13">
        <v>0</v>
      </c>
      <c r="FA137" s="13"/>
      <c r="FB137" s="13"/>
      <c r="FC137" s="13">
        <v>0</v>
      </c>
      <c r="FD137" s="13">
        <v>0</v>
      </c>
      <c r="FE137" s="13">
        <v>0</v>
      </c>
      <c r="FF137" s="13">
        <v>0</v>
      </c>
      <c r="FG137" s="13">
        <v>0</v>
      </c>
      <c r="FH137" s="13">
        <v>0</v>
      </c>
      <c r="FI137" s="13">
        <v>0</v>
      </c>
      <c r="FJ137" s="13">
        <v>0</v>
      </c>
      <c r="FK137" s="13">
        <v>0</v>
      </c>
      <c r="FL137" s="13">
        <v>0</v>
      </c>
      <c r="FM137" s="13">
        <v>0</v>
      </c>
      <c r="FN137" s="13">
        <v>0</v>
      </c>
      <c r="FO137" s="13">
        <v>0</v>
      </c>
      <c r="FP137" s="13">
        <v>0</v>
      </c>
      <c r="FQ137" s="13">
        <v>0</v>
      </c>
      <c r="FR137" s="13">
        <v>0</v>
      </c>
      <c r="FS137" s="13">
        <v>0</v>
      </c>
      <c r="FT137" s="13">
        <v>0</v>
      </c>
      <c r="FU137" s="13">
        <v>0</v>
      </c>
      <c r="FV137" s="13">
        <v>0</v>
      </c>
      <c r="FW137" s="13">
        <v>0</v>
      </c>
      <c r="FX137" s="13">
        <v>0</v>
      </c>
      <c r="FY137" s="13">
        <v>0</v>
      </c>
      <c r="FZ137" s="13">
        <v>0</v>
      </c>
      <c r="GA137" s="13">
        <v>0</v>
      </c>
      <c r="GB137" s="13">
        <v>0</v>
      </c>
      <c r="GC137" s="13">
        <v>0</v>
      </c>
      <c r="GD137" s="13">
        <v>0</v>
      </c>
      <c r="GE137" s="13">
        <v>0</v>
      </c>
      <c r="GF137" s="13">
        <v>0</v>
      </c>
      <c r="GG137" s="13">
        <v>0</v>
      </c>
      <c r="GH137" s="13">
        <v>0</v>
      </c>
      <c r="GI137" s="13">
        <v>0</v>
      </c>
      <c r="GJ137" s="13">
        <v>0</v>
      </c>
      <c r="GK137" s="13">
        <v>0</v>
      </c>
      <c r="GL137" s="13"/>
      <c r="GM137" s="13">
        <v>0</v>
      </c>
      <c r="GN137" s="13"/>
      <c r="GO137" s="13"/>
      <c r="GP137" s="13">
        <v>0</v>
      </c>
      <c r="GQ137" s="13">
        <v>0</v>
      </c>
      <c r="GR137" s="13">
        <v>0</v>
      </c>
      <c r="GS137" s="13">
        <v>0</v>
      </c>
      <c r="GT137" s="13">
        <v>0</v>
      </c>
      <c r="GU137" s="13">
        <v>0</v>
      </c>
      <c r="GV137" s="13">
        <v>0</v>
      </c>
      <c r="GW137" s="13">
        <v>0</v>
      </c>
      <c r="GX137" s="13">
        <v>0</v>
      </c>
      <c r="GY137" s="13">
        <v>0</v>
      </c>
      <c r="GZ137" s="13">
        <v>0</v>
      </c>
      <c r="HA137" s="13">
        <v>0</v>
      </c>
      <c r="HB137" s="13">
        <v>0</v>
      </c>
      <c r="HC137" s="13">
        <v>0</v>
      </c>
      <c r="HD137" s="13">
        <v>0</v>
      </c>
      <c r="HE137" s="13">
        <v>0</v>
      </c>
      <c r="HF137" s="13">
        <v>0</v>
      </c>
      <c r="HG137" s="13">
        <v>0</v>
      </c>
      <c r="HH137" s="13">
        <v>0</v>
      </c>
      <c r="HI137" s="13">
        <v>0</v>
      </c>
      <c r="HJ137" s="13">
        <v>0</v>
      </c>
      <c r="HK137" s="13">
        <v>0</v>
      </c>
      <c r="HL137" s="13">
        <v>0</v>
      </c>
      <c r="HM137" s="13">
        <v>0</v>
      </c>
      <c r="HN137" s="13">
        <v>0</v>
      </c>
      <c r="HO137" s="13">
        <v>0</v>
      </c>
      <c r="HP137" s="13">
        <v>0</v>
      </c>
      <c r="HQ137" s="13">
        <v>0</v>
      </c>
      <c r="HR137" s="13">
        <v>0</v>
      </c>
      <c r="HS137" s="13">
        <v>0</v>
      </c>
      <c r="HT137" s="13">
        <v>0</v>
      </c>
      <c r="HU137" s="13">
        <v>0</v>
      </c>
      <c r="HV137" s="13">
        <v>0</v>
      </c>
      <c r="HW137" s="13">
        <v>0</v>
      </c>
      <c r="HX137" s="13">
        <v>0</v>
      </c>
      <c r="HY137" s="13"/>
      <c r="HZ137" s="13">
        <v>0</v>
      </c>
      <c r="IA137" s="13"/>
      <c r="IB137" s="13"/>
      <c r="IC137" s="13">
        <v>0</v>
      </c>
      <c r="ID137" s="13">
        <v>0</v>
      </c>
      <c r="IE137" s="13">
        <v>0</v>
      </c>
      <c r="IF137" s="13">
        <v>0</v>
      </c>
      <c r="IG137" s="13">
        <v>0</v>
      </c>
      <c r="IH137" s="13">
        <v>0</v>
      </c>
      <c r="II137" s="13">
        <v>0</v>
      </c>
      <c r="IJ137" s="13">
        <v>0</v>
      </c>
      <c r="IK137" s="13">
        <v>0</v>
      </c>
      <c r="IL137" s="13">
        <v>0</v>
      </c>
      <c r="IM137" s="13">
        <v>0</v>
      </c>
      <c r="IN137" s="13">
        <v>0</v>
      </c>
      <c r="IO137" s="13">
        <v>0</v>
      </c>
      <c r="IP137" s="13">
        <v>0</v>
      </c>
      <c r="IQ137" s="13">
        <v>0</v>
      </c>
      <c r="IR137" s="13">
        <v>0</v>
      </c>
      <c r="IS137" s="13">
        <v>0</v>
      </c>
      <c r="IT137" s="13">
        <v>0</v>
      </c>
      <c r="IU137" s="13">
        <v>0</v>
      </c>
      <c r="IV137" s="13">
        <v>0</v>
      </c>
      <c r="IW137" s="13">
        <v>0</v>
      </c>
      <c r="IX137" s="13">
        <v>0</v>
      </c>
      <c r="IY137" s="13">
        <v>0</v>
      </c>
      <c r="IZ137" s="13">
        <v>0</v>
      </c>
      <c r="JA137" s="13">
        <v>0</v>
      </c>
      <c r="JB137" s="13">
        <v>0</v>
      </c>
      <c r="JC137" s="13">
        <v>0</v>
      </c>
      <c r="JD137" s="13">
        <v>0</v>
      </c>
      <c r="JE137" s="13">
        <v>0</v>
      </c>
      <c r="JF137" s="13">
        <v>0</v>
      </c>
      <c r="JG137" s="13">
        <v>0</v>
      </c>
      <c r="JH137" s="13">
        <v>0</v>
      </c>
      <c r="JI137" s="13">
        <v>0</v>
      </c>
      <c r="JJ137" s="13">
        <v>0</v>
      </c>
      <c r="JK137" s="13">
        <v>0</v>
      </c>
      <c r="JL137" s="13"/>
      <c r="JM137" s="13"/>
      <c r="JN137" s="13"/>
      <c r="JO137" s="13"/>
      <c r="JP137" s="13">
        <f t="shared" si="2823"/>
        <v>0</v>
      </c>
      <c r="JQ137" s="13">
        <f t="shared" si="2823"/>
        <v>0</v>
      </c>
      <c r="JR137" s="13">
        <f t="shared" si="2823"/>
        <v>0</v>
      </c>
      <c r="JS137" s="13">
        <f t="shared" si="2823"/>
        <v>0</v>
      </c>
      <c r="JT137" s="13">
        <f t="shared" si="2823"/>
        <v>0</v>
      </c>
      <c r="JU137" s="13">
        <f t="shared" si="2823"/>
        <v>0</v>
      </c>
      <c r="JV137" s="13">
        <f t="shared" si="2823"/>
        <v>0</v>
      </c>
      <c r="JW137" s="13">
        <f t="shared" si="2823"/>
        <v>0</v>
      </c>
      <c r="JX137" s="13">
        <f t="shared" si="2823"/>
        <v>0</v>
      </c>
      <c r="JY137" s="13">
        <f t="shared" si="2823"/>
        <v>0</v>
      </c>
      <c r="JZ137" s="13">
        <f t="shared" si="2824"/>
        <v>0</v>
      </c>
      <c r="KA137" s="13">
        <f t="shared" si="2824"/>
        <v>0</v>
      </c>
      <c r="KB137" s="13">
        <f t="shared" si="2824"/>
        <v>0</v>
      </c>
      <c r="KC137" s="13">
        <f t="shared" si="2824"/>
        <v>0</v>
      </c>
      <c r="KD137" s="13">
        <f t="shared" si="2824"/>
        <v>0</v>
      </c>
      <c r="KE137" s="13">
        <f t="shared" si="2824"/>
        <v>0</v>
      </c>
      <c r="KF137" s="13">
        <f t="shared" si="2824"/>
        <v>0</v>
      </c>
      <c r="KG137" s="13">
        <f t="shared" si="2824"/>
        <v>0</v>
      </c>
      <c r="KH137" s="13">
        <f t="shared" si="2824"/>
        <v>0</v>
      </c>
      <c r="KI137" s="13">
        <f t="shared" si="2824"/>
        <v>0</v>
      </c>
      <c r="KJ137" s="13">
        <f t="shared" si="2825"/>
        <v>0</v>
      </c>
      <c r="KK137" s="13">
        <f t="shared" si="2825"/>
        <v>0</v>
      </c>
      <c r="KL137" s="13">
        <f t="shared" si="2825"/>
        <v>0</v>
      </c>
      <c r="KM137" s="13">
        <f t="shared" si="2826"/>
        <v>0</v>
      </c>
      <c r="KN137" s="13">
        <f t="shared" si="2826"/>
        <v>0</v>
      </c>
      <c r="KO137" s="13">
        <f t="shared" si="2826"/>
        <v>0</v>
      </c>
      <c r="KP137" s="13">
        <f t="shared" si="2826"/>
        <v>0</v>
      </c>
      <c r="KQ137" s="13">
        <f t="shared" si="2826"/>
        <v>0</v>
      </c>
      <c r="KR137" s="13">
        <f t="shared" si="2826"/>
        <v>0</v>
      </c>
      <c r="KS137" s="13">
        <f t="shared" si="2826"/>
        <v>0</v>
      </c>
      <c r="KT137" s="13">
        <f t="shared" si="2826"/>
        <v>0</v>
      </c>
      <c r="KU137" s="13">
        <f t="shared" si="2826"/>
        <v>0</v>
      </c>
      <c r="KV137" s="13">
        <f t="shared" si="2826"/>
        <v>0</v>
      </c>
      <c r="KW137" s="13">
        <f t="shared" si="2826"/>
        <v>0</v>
      </c>
      <c r="KX137" s="13">
        <f t="shared" si="2826"/>
        <v>0</v>
      </c>
      <c r="KY137" s="13">
        <f t="shared" si="2827"/>
        <v>0</v>
      </c>
      <c r="KZ137" s="13">
        <f t="shared" si="2827"/>
        <v>0</v>
      </c>
      <c r="LA137" s="13">
        <f t="shared" si="2827"/>
        <v>0</v>
      </c>
      <c r="LB137" s="13">
        <f t="shared" si="2827"/>
        <v>0</v>
      </c>
    </row>
    <row r="138" spans="1:335" ht="30" customHeight="1" x14ac:dyDescent="0.25">
      <c r="A138" s="5">
        <v>9997</v>
      </c>
      <c r="B138" s="7" t="s">
        <v>256</v>
      </c>
      <c r="C138" s="11">
        <v>0</v>
      </c>
      <c r="D138" s="11">
        <v>0</v>
      </c>
      <c r="E138" s="11">
        <v>0</v>
      </c>
      <c r="F138" s="11">
        <f t="shared" ref="F138:K138" si="2828">SUM(F139)</f>
        <v>0</v>
      </c>
      <c r="G138" s="11">
        <f t="shared" si="2828"/>
        <v>0</v>
      </c>
      <c r="H138" s="11">
        <f t="shared" si="2828"/>
        <v>0</v>
      </c>
      <c r="I138" s="11">
        <f t="shared" si="2828"/>
        <v>0</v>
      </c>
      <c r="J138" s="11">
        <f t="shared" si="2828"/>
        <v>0</v>
      </c>
      <c r="K138" s="11">
        <f t="shared" si="2828"/>
        <v>0</v>
      </c>
      <c r="L138" s="11">
        <v>0</v>
      </c>
      <c r="M138" s="11">
        <v>0</v>
      </c>
      <c r="N138" s="11">
        <f t="shared" ref="N138:T138" si="2829">SUM(N139)</f>
        <v>0</v>
      </c>
      <c r="O138" s="11">
        <v>0</v>
      </c>
      <c r="P138" s="11">
        <v>0</v>
      </c>
      <c r="Q138" s="11">
        <f t="shared" si="2829"/>
        <v>0</v>
      </c>
      <c r="R138" s="11">
        <v>0</v>
      </c>
      <c r="S138" s="11">
        <v>0</v>
      </c>
      <c r="T138" s="11">
        <f t="shared" si="2829"/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1">
        <v>0</v>
      </c>
      <c r="AP138" s="11">
        <v>0</v>
      </c>
      <c r="AQ138" s="11">
        <v>0</v>
      </c>
      <c r="AR138" s="11">
        <v>0</v>
      </c>
      <c r="AS138" s="11">
        <v>0</v>
      </c>
      <c r="AT138" s="11">
        <v>0</v>
      </c>
      <c r="AU138" s="11">
        <v>0</v>
      </c>
      <c r="AV138" s="11">
        <v>0</v>
      </c>
      <c r="AW138" s="11">
        <v>0</v>
      </c>
      <c r="AX138" s="11">
        <f>SUM(AX139)</f>
        <v>0</v>
      </c>
      <c r="AY138" s="11">
        <f>SUM(AY139)</f>
        <v>0</v>
      </c>
      <c r="AZ138" s="11">
        <f>SUM(AZ139)</f>
        <v>0</v>
      </c>
      <c r="BA138" s="11">
        <v>0</v>
      </c>
      <c r="BB138" s="11">
        <f>SUM(BB139)</f>
        <v>0</v>
      </c>
      <c r="BC138" s="11">
        <f>SUM(BC139)</f>
        <v>0</v>
      </c>
      <c r="BD138" s="11">
        <v>0</v>
      </c>
      <c r="BE138" s="11">
        <f>SUM(BE139)</f>
        <v>0</v>
      </c>
      <c r="BF138" s="11">
        <f>SUM(BF139)</f>
        <v>0</v>
      </c>
      <c r="BG138" s="11">
        <f>SUM(BG139)</f>
        <v>0</v>
      </c>
      <c r="BH138" s="11">
        <f>SUM(BH139)</f>
        <v>0</v>
      </c>
      <c r="BI138" s="11">
        <f>SUM(BI139)</f>
        <v>0</v>
      </c>
      <c r="BJ138" s="11">
        <f t="shared" ref="BJ138:BL138" si="2830">SUM(BJ139)</f>
        <v>0</v>
      </c>
      <c r="BK138" s="11">
        <f t="shared" si="2830"/>
        <v>0</v>
      </c>
      <c r="BL138" s="11">
        <f t="shared" si="2830"/>
        <v>0</v>
      </c>
      <c r="BM138" s="11">
        <v>0</v>
      </c>
      <c r="BN138" s="11">
        <v>0</v>
      </c>
      <c r="BO138" s="11">
        <v>0</v>
      </c>
      <c r="BP138" s="11">
        <v>0</v>
      </c>
      <c r="BQ138" s="11">
        <v>0</v>
      </c>
      <c r="BR138" s="11">
        <v>0</v>
      </c>
      <c r="BS138" s="11">
        <v>0</v>
      </c>
      <c r="BT138" s="11">
        <v>0</v>
      </c>
      <c r="BU138" s="11">
        <v>0</v>
      </c>
      <c r="BV138" s="11">
        <v>0</v>
      </c>
      <c r="BW138" s="11">
        <v>0</v>
      </c>
      <c r="BX138" s="11">
        <v>0</v>
      </c>
      <c r="BY138" s="11">
        <v>0</v>
      </c>
      <c r="BZ138" s="11">
        <v>0</v>
      </c>
      <c r="CA138" s="11">
        <v>0</v>
      </c>
      <c r="CB138" s="11">
        <v>0</v>
      </c>
      <c r="CC138" s="11">
        <v>0</v>
      </c>
      <c r="CD138" s="11">
        <v>0</v>
      </c>
      <c r="CE138" s="11">
        <v>0</v>
      </c>
      <c r="CF138" s="11">
        <f t="shared" ref="CF138:CH138" si="2831">SUM(CF139)</f>
        <v>0</v>
      </c>
      <c r="CG138" s="11">
        <f t="shared" si="2831"/>
        <v>0</v>
      </c>
      <c r="CH138" s="11">
        <f t="shared" si="2831"/>
        <v>0</v>
      </c>
      <c r="CI138" s="11">
        <f>SUM(CI139)</f>
        <v>0</v>
      </c>
      <c r="CJ138" s="11">
        <f>SUM(CJ139)</f>
        <v>0</v>
      </c>
      <c r="CK138" s="11">
        <f>SUM(CK139)</f>
        <v>0</v>
      </c>
      <c r="CL138" s="11">
        <f>SUM(CL139)</f>
        <v>0</v>
      </c>
      <c r="CM138" s="11">
        <f>SUM(CM139)</f>
        <v>0</v>
      </c>
      <c r="CN138" s="11">
        <f t="shared" ref="CN138:CQ138" si="2832">SUM(CN139)</f>
        <v>0</v>
      </c>
      <c r="CO138" s="11">
        <f>SUM(CO139)</f>
        <v>0</v>
      </c>
      <c r="CP138" s="11">
        <f>SUM(CP139)</f>
        <v>0</v>
      </c>
      <c r="CQ138" s="11">
        <f t="shared" si="2832"/>
        <v>0</v>
      </c>
      <c r="CR138" s="11">
        <f>SUM(CR139)</f>
        <v>0</v>
      </c>
      <c r="CS138" s="11">
        <f>SUM(CS139)</f>
        <v>0</v>
      </c>
      <c r="CT138" s="11">
        <f>SUM(CT139)</f>
        <v>0</v>
      </c>
      <c r="CU138" s="11">
        <f>SUM(CU139)</f>
        <v>0</v>
      </c>
      <c r="CV138" s="11">
        <f>SUM(CV139)</f>
        <v>0</v>
      </c>
      <c r="CW138" s="11">
        <f t="shared" ref="CW138:CY138" si="2833">SUM(CW139)</f>
        <v>0</v>
      </c>
      <c r="CX138" s="11">
        <f t="shared" si="2833"/>
        <v>0</v>
      </c>
      <c r="CY138" s="11">
        <f t="shared" si="2833"/>
        <v>0</v>
      </c>
      <c r="CZ138" s="11">
        <v>0</v>
      </c>
      <c r="DA138" s="11">
        <v>0</v>
      </c>
      <c r="DB138" s="11">
        <v>0</v>
      </c>
      <c r="DC138" s="11">
        <v>0</v>
      </c>
      <c r="DD138" s="11">
        <v>0</v>
      </c>
      <c r="DE138" s="11">
        <v>0</v>
      </c>
      <c r="DF138" s="11">
        <v>0</v>
      </c>
      <c r="DG138" s="11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1">
        <v>0</v>
      </c>
      <c r="DN138" s="11">
        <v>0</v>
      </c>
      <c r="DO138" s="11">
        <v>0</v>
      </c>
      <c r="DP138" s="11">
        <v>0</v>
      </c>
      <c r="DQ138" s="11">
        <v>0</v>
      </c>
      <c r="DR138" s="11">
        <v>0</v>
      </c>
      <c r="DS138" s="11">
        <v>0</v>
      </c>
      <c r="DT138" s="11">
        <v>0</v>
      </c>
      <c r="DU138" s="11">
        <v>0</v>
      </c>
      <c r="DV138" s="11">
        <v>0</v>
      </c>
      <c r="DW138" s="11">
        <v>0</v>
      </c>
      <c r="DX138" s="11">
        <f>SUM(DX139)</f>
        <v>0</v>
      </c>
      <c r="DY138" s="11">
        <f>SUM(DY139)</f>
        <v>0</v>
      </c>
      <c r="DZ138" s="11">
        <f>SUM(DZ139)</f>
        <v>0</v>
      </c>
      <c r="EA138" s="11">
        <v>0</v>
      </c>
      <c r="EB138" s="11">
        <f>SUM(EB139)</f>
        <v>0</v>
      </c>
      <c r="EC138" s="11">
        <f>SUM(EC139)</f>
        <v>0</v>
      </c>
      <c r="ED138" s="11">
        <v>0</v>
      </c>
      <c r="EE138" s="11">
        <f>SUM(EE139)</f>
        <v>0</v>
      </c>
      <c r="EF138" s="11">
        <f>SUM(EF139)</f>
        <v>0</v>
      </c>
      <c r="EG138" s="11">
        <f>SUM(EG139)</f>
        <v>0</v>
      </c>
      <c r="EH138" s="11">
        <f>SUM(EH139)</f>
        <v>0</v>
      </c>
      <c r="EI138" s="11">
        <f>SUM(EI139)</f>
        <v>0</v>
      </c>
      <c r="EJ138" s="11">
        <f t="shared" ref="EJ138:EL138" si="2834">SUM(EJ139)</f>
        <v>0</v>
      </c>
      <c r="EK138" s="11">
        <f t="shared" si="2834"/>
        <v>0</v>
      </c>
      <c r="EL138" s="11">
        <f t="shared" si="2834"/>
        <v>0</v>
      </c>
      <c r="EM138" s="11">
        <v>0</v>
      </c>
      <c r="EN138" s="11">
        <v>0</v>
      </c>
      <c r="EO138" s="11">
        <v>0</v>
      </c>
      <c r="EP138" s="11">
        <v>0</v>
      </c>
      <c r="EQ138" s="11">
        <v>0</v>
      </c>
      <c r="ER138" s="11">
        <v>0</v>
      </c>
      <c r="ES138" s="11">
        <v>0</v>
      </c>
      <c r="ET138" s="11">
        <v>0</v>
      </c>
      <c r="EU138" s="11">
        <v>0</v>
      </c>
      <c r="EV138" s="11">
        <v>0</v>
      </c>
      <c r="EW138" s="11">
        <v>0</v>
      </c>
      <c r="EX138" s="11">
        <v>0</v>
      </c>
      <c r="EY138" s="11">
        <v>0</v>
      </c>
      <c r="EZ138" s="11">
        <v>0</v>
      </c>
      <c r="FA138" s="11">
        <v>0</v>
      </c>
      <c r="FB138" s="11">
        <v>0</v>
      </c>
      <c r="FC138" s="11">
        <v>0</v>
      </c>
      <c r="FD138" s="11">
        <v>0</v>
      </c>
      <c r="FE138" s="11">
        <v>0</v>
      </c>
      <c r="FF138" s="11">
        <v>0</v>
      </c>
      <c r="FG138" s="11">
        <v>0</v>
      </c>
      <c r="FH138" s="11">
        <v>0</v>
      </c>
      <c r="FI138" s="11">
        <v>0</v>
      </c>
      <c r="FJ138" s="11">
        <v>0</v>
      </c>
      <c r="FK138" s="11">
        <f>SUM(FK139)</f>
        <v>0</v>
      </c>
      <c r="FL138" s="11">
        <f>SUM(FL139)</f>
        <v>0</v>
      </c>
      <c r="FM138" s="11">
        <f>SUM(FM139)</f>
        <v>0</v>
      </c>
      <c r="FN138" s="11">
        <v>0</v>
      </c>
      <c r="FO138" s="11">
        <f>SUM(FO139)</f>
        <v>0</v>
      </c>
      <c r="FP138" s="11">
        <f>SUM(FP139)</f>
        <v>0</v>
      </c>
      <c r="FQ138" s="11">
        <v>0</v>
      </c>
      <c r="FR138" s="11">
        <f>SUM(FR139)</f>
        <v>0</v>
      </c>
      <c r="FS138" s="11">
        <f>SUM(FS139)</f>
        <v>0</v>
      </c>
      <c r="FT138" s="11">
        <f>SUM(FT139)</f>
        <v>0</v>
      </c>
      <c r="FU138" s="11">
        <f>SUM(FU139)</f>
        <v>0</v>
      </c>
      <c r="FV138" s="11">
        <f>SUM(FV139)</f>
        <v>0</v>
      </c>
      <c r="FW138" s="11">
        <f t="shared" ref="FW138:FY138" si="2835">SUM(FW139)</f>
        <v>0</v>
      </c>
      <c r="FX138" s="11">
        <f t="shared" si="2835"/>
        <v>0</v>
      </c>
      <c r="FY138" s="11">
        <f t="shared" si="2835"/>
        <v>0</v>
      </c>
      <c r="FZ138" s="11">
        <v>0</v>
      </c>
      <c r="GA138" s="11">
        <v>0</v>
      </c>
      <c r="GB138" s="11">
        <v>0</v>
      </c>
      <c r="GC138" s="11">
        <v>0</v>
      </c>
      <c r="GD138" s="11">
        <v>0</v>
      </c>
      <c r="GE138" s="11">
        <v>0</v>
      </c>
      <c r="GF138" s="11">
        <v>0</v>
      </c>
      <c r="GG138" s="11">
        <v>0</v>
      </c>
      <c r="GH138" s="11">
        <v>0</v>
      </c>
      <c r="GI138" s="11">
        <v>0</v>
      </c>
      <c r="GJ138" s="11">
        <v>0</v>
      </c>
      <c r="GK138" s="11">
        <v>0</v>
      </c>
      <c r="GL138" s="11">
        <v>0</v>
      </c>
      <c r="GM138" s="11">
        <v>0</v>
      </c>
      <c r="GN138" s="11">
        <v>0</v>
      </c>
      <c r="GO138" s="11">
        <v>0</v>
      </c>
      <c r="GP138" s="11">
        <v>0</v>
      </c>
      <c r="GQ138" s="11">
        <v>0</v>
      </c>
      <c r="GR138" s="11">
        <v>0</v>
      </c>
      <c r="GS138" s="11">
        <v>0</v>
      </c>
      <c r="GT138" s="11">
        <v>0</v>
      </c>
      <c r="GU138" s="11">
        <v>0</v>
      </c>
      <c r="GV138" s="11">
        <v>0</v>
      </c>
      <c r="GW138" s="11">
        <v>0</v>
      </c>
      <c r="GX138" s="11">
        <f>SUM(GX139)</f>
        <v>0</v>
      </c>
      <c r="GY138" s="11">
        <f>SUM(GY139)</f>
        <v>0</v>
      </c>
      <c r="GZ138" s="11">
        <f>SUM(GZ139)</f>
        <v>0</v>
      </c>
      <c r="HA138" s="11">
        <v>0</v>
      </c>
      <c r="HB138" s="11">
        <f>SUM(HB139)</f>
        <v>0</v>
      </c>
      <c r="HC138" s="11">
        <f>SUM(HC139)</f>
        <v>0</v>
      </c>
      <c r="HD138" s="11">
        <v>0</v>
      </c>
      <c r="HE138" s="11">
        <f>SUM(HE139)</f>
        <v>0</v>
      </c>
      <c r="HF138" s="11">
        <f>SUM(HF139)</f>
        <v>0</v>
      </c>
      <c r="HG138" s="11">
        <f>SUM(HG139)</f>
        <v>0</v>
      </c>
      <c r="HH138" s="11">
        <f>SUM(HH139)</f>
        <v>0</v>
      </c>
      <c r="HI138" s="11">
        <f>SUM(HI139)</f>
        <v>0</v>
      </c>
      <c r="HJ138" s="11">
        <f t="shared" ref="HJ138:HL138" si="2836">SUM(HJ139)</f>
        <v>0</v>
      </c>
      <c r="HK138" s="11">
        <f t="shared" si="2836"/>
        <v>0</v>
      </c>
      <c r="HL138" s="11">
        <f t="shared" si="2836"/>
        <v>0</v>
      </c>
      <c r="HM138" s="11">
        <v>0</v>
      </c>
      <c r="HN138" s="11">
        <v>0</v>
      </c>
      <c r="HO138" s="11">
        <v>0</v>
      </c>
      <c r="HP138" s="11">
        <v>0</v>
      </c>
      <c r="HQ138" s="11">
        <v>0</v>
      </c>
      <c r="HR138" s="11">
        <v>0</v>
      </c>
      <c r="HS138" s="11">
        <v>0</v>
      </c>
      <c r="HT138" s="11">
        <v>0</v>
      </c>
      <c r="HU138" s="11">
        <v>0</v>
      </c>
      <c r="HV138" s="11">
        <v>0</v>
      </c>
      <c r="HW138" s="11">
        <v>0</v>
      </c>
      <c r="HX138" s="11">
        <v>0</v>
      </c>
      <c r="HY138" s="11">
        <v>0</v>
      </c>
      <c r="HZ138" s="11">
        <v>0</v>
      </c>
      <c r="IA138" s="11">
        <v>0</v>
      </c>
      <c r="IB138" s="11">
        <v>0</v>
      </c>
      <c r="IC138" s="11">
        <v>0</v>
      </c>
      <c r="ID138" s="11">
        <v>0</v>
      </c>
      <c r="IE138" s="11">
        <v>0</v>
      </c>
      <c r="IF138" s="11">
        <v>0</v>
      </c>
      <c r="IG138" s="11">
        <v>0</v>
      </c>
      <c r="IH138" s="11">
        <v>0</v>
      </c>
      <c r="II138" s="11">
        <v>0</v>
      </c>
      <c r="IJ138" s="11">
        <v>0</v>
      </c>
      <c r="IK138" s="11">
        <f>SUM(IK139)</f>
        <v>0</v>
      </c>
      <c r="IL138" s="11">
        <f>SUM(IL139)</f>
        <v>0</v>
      </c>
      <c r="IM138" s="11">
        <f>SUM(IM139)</f>
        <v>0</v>
      </c>
      <c r="IN138" s="11">
        <v>0</v>
      </c>
      <c r="IO138" s="11">
        <f>SUM(IO139)</f>
        <v>0</v>
      </c>
      <c r="IP138" s="11">
        <f>SUM(IP139)</f>
        <v>0</v>
      </c>
      <c r="IQ138" s="11">
        <v>0</v>
      </c>
      <c r="IR138" s="11">
        <v>0</v>
      </c>
      <c r="IS138" s="11">
        <v>0</v>
      </c>
      <c r="IT138" s="11">
        <v>0</v>
      </c>
      <c r="IU138" s="11">
        <v>0</v>
      </c>
      <c r="IV138" s="11">
        <v>0</v>
      </c>
      <c r="IW138" s="11">
        <v>0</v>
      </c>
      <c r="IX138" s="11">
        <v>0</v>
      </c>
      <c r="IY138" s="11">
        <v>0</v>
      </c>
      <c r="IZ138" s="11">
        <v>0</v>
      </c>
      <c r="JA138" s="11">
        <v>0</v>
      </c>
      <c r="JB138" s="11">
        <v>0</v>
      </c>
      <c r="JC138" s="11">
        <v>0</v>
      </c>
      <c r="JD138" s="11">
        <v>0</v>
      </c>
      <c r="JE138" s="11">
        <v>0</v>
      </c>
      <c r="JF138" s="11">
        <v>0</v>
      </c>
      <c r="JG138" s="11">
        <v>0</v>
      </c>
      <c r="JH138" s="11">
        <v>0</v>
      </c>
      <c r="JI138" s="11">
        <v>0</v>
      </c>
      <c r="JJ138" s="11">
        <v>0</v>
      </c>
      <c r="JK138" s="11">
        <v>0</v>
      </c>
      <c r="JL138" s="11">
        <v>0</v>
      </c>
      <c r="JM138" s="11">
        <v>0</v>
      </c>
      <c r="JN138" s="11">
        <v>0</v>
      </c>
      <c r="JO138" s="11">
        <v>0</v>
      </c>
      <c r="JP138" s="11">
        <v>0</v>
      </c>
      <c r="JQ138" s="11">
        <v>0</v>
      </c>
      <c r="JR138" s="11">
        <v>0</v>
      </c>
      <c r="JS138" s="11">
        <v>0</v>
      </c>
      <c r="JT138" s="11">
        <v>0</v>
      </c>
      <c r="JU138" s="11">
        <v>0</v>
      </c>
      <c r="JV138" s="11">
        <v>0</v>
      </c>
      <c r="JW138" s="11">
        <v>0</v>
      </c>
      <c r="JX138" s="11">
        <v>0</v>
      </c>
      <c r="JY138" s="11">
        <v>0</v>
      </c>
      <c r="JZ138" s="11">
        <v>0</v>
      </c>
      <c r="KA138" s="11">
        <v>0</v>
      </c>
      <c r="KB138" s="11">
        <v>0</v>
      </c>
      <c r="KC138" s="11">
        <v>0</v>
      </c>
      <c r="KD138" s="11">
        <v>0</v>
      </c>
      <c r="KE138" s="11">
        <v>0</v>
      </c>
      <c r="KF138" s="11">
        <v>0</v>
      </c>
      <c r="KG138" s="11">
        <v>0</v>
      </c>
      <c r="KH138" s="11">
        <v>0</v>
      </c>
      <c r="KI138" s="11">
        <v>0</v>
      </c>
      <c r="KJ138" s="11">
        <v>0</v>
      </c>
      <c r="KK138" s="11">
        <f t="shared" ref="KK138:KW140" si="2837">X138+BK138+CX138+EK138+FX138+HK138+IX138</f>
        <v>0</v>
      </c>
      <c r="KL138" s="11">
        <f t="shared" si="2837"/>
        <v>0</v>
      </c>
      <c r="KM138" s="11">
        <f t="shared" si="2837"/>
        <v>0</v>
      </c>
      <c r="KN138" s="11">
        <f t="shared" si="2837"/>
        <v>0</v>
      </c>
      <c r="KO138" s="11">
        <f t="shared" si="2837"/>
        <v>0</v>
      </c>
      <c r="KP138" s="11">
        <f t="shared" si="2837"/>
        <v>0</v>
      </c>
      <c r="KQ138" s="11">
        <f t="shared" si="2837"/>
        <v>0</v>
      </c>
      <c r="KR138" s="11">
        <f t="shared" si="2837"/>
        <v>0</v>
      </c>
      <c r="KS138" s="11">
        <f t="shared" si="2837"/>
        <v>0</v>
      </c>
      <c r="KT138" s="11">
        <f t="shared" si="2837"/>
        <v>0</v>
      </c>
      <c r="KU138" s="11">
        <f t="shared" si="2837"/>
        <v>0</v>
      </c>
      <c r="KV138" s="11">
        <f t="shared" si="2837"/>
        <v>0</v>
      </c>
      <c r="KW138" s="11">
        <f t="shared" si="2837"/>
        <v>0</v>
      </c>
      <c r="KX138" s="11">
        <f>AN138+CA138+DN138+FA138+GN138+IA138+JL138</f>
        <v>0</v>
      </c>
      <c r="KY138" s="11">
        <f t="shared" ref="KY138:LB140" si="2838">AO138+CB138+DO138+FB138+GO138+IB138+JM138</f>
        <v>0</v>
      </c>
      <c r="KZ138" s="11">
        <f t="shared" si="2838"/>
        <v>0</v>
      </c>
      <c r="LA138" s="11">
        <f t="shared" si="2838"/>
        <v>0</v>
      </c>
      <c r="LB138" s="11">
        <f t="shared" si="2838"/>
        <v>0</v>
      </c>
    </row>
    <row r="139" spans="1:335" ht="30" customHeight="1" x14ac:dyDescent="0.25">
      <c r="A139" s="5">
        <v>9998</v>
      </c>
      <c r="B139" s="7" t="s">
        <v>257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1">
        <v>0</v>
      </c>
      <c r="AP139" s="11">
        <v>0</v>
      </c>
      <c r="AQ139" s="11">
        <v>0</v>
      </c>
      <c r="AR139" s="11">
        <v>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11">
        <v>0</v>
      </c>
      <c r="CA139" s="11">
        <v>0</v>
      </c>
      <c r="CB139" s="11">
        <v>0</v>
      </c>
      <c r="CC139" s="11">
        <v>0</v>
      </c>
      <c r="CD139" s="11">
        <v>0</v>
      </c>
      <c r="CE139" s="11">
        <v>0</v>
      </c>
      <c r="CF139" s="11">
        <v>0</v>
      </c>
      <c r="CG139" s="11">
        <v>0</v>
      </c>
      <c r="CH139" s="11">
        <v>0</v>
      </c>
      <c r="CI139" s="11">
        <v>0</v>
      </c>
      <c r="CJ139" s="11">
        <v>0</v>
      </c>
      <c r="CK139" s="11">
        <v>0</v>
      </c>
      <c r="CL139" s="11">
        <v>0</v>
      </c>
      <c r="CM139" s="11">
        <v>0</v>
      </c>
      <c r="CN139" s="11">
        <v>0</v>
      </c>
      <c r="CO139" s="11">
        <v>0</v>
      </c>
      <c r="CP139" s="11">
        <v>0</v>
      </c>
      <c r="CQ139" s="11">
        <v>0</v>
      </c>
      <c r="CR139" s="11">
        <v>0</v>
      </c>
      <c r="CS139" s="11">
        <v>0</v>
      </c>
      <c r="CT139" s="11">
        <v>0</v>
      </c>
      <c r="CU139" s="11">
        <v>0</v>
      </c>
      <c r="CV139" s="11">
        <v>0</v>
      </c>
      <c r="CW139" s="11">
        <v>0</v>
      </c>
      <c r="CX139" s="11">
        <v>0</v>
      </c>
      <c r="CY139" s="11">
        <v>0</v>
      </c>
      <c r="CZ139" s="11">
        <v>0</v>
      </c>
      <c r="DA139" s="11">
        <v>0</v>
      </c>
      <c r="DB139" s="11">
        <v>0</v>
      </c>
      <c r="DC139" s="11">
        <v>0</v>
      </c>
      <c r="DD139" s="11">
        <v>0</v>
      </c>
      <c r="DE139" s="11">
        <v>0</v>
      </c>
      <c r="DF139" s="11">
        <v>0</v>
      </c>
      <c r="DG139" s="11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1">
        <v>0</v>
      </c>
      <c r="DN139" s="11">
        <v>0</v>
      </c>
      <c r="DO139" s="11">
        <v>0</v>
      </c>
      <c r="DP139" s="11">
        <v>0</v>
      </c>
      <c r="DQ139" s="11">
        <v>0</v>
      </c>
      <c r="DR139" s="11">
        <v>0</v>
      </c>
      <c r="DS139" s="11">
        <v>0</v>
      </c>
      <c r="DT139" s="11">
        <v>0</v>
      </c>
      <c r="DU139" s="11">
        <v>0</v>
      </c>
      <c r="DV139" s="11">
        <v>0</v>
      </c>
      <c r="DW139" s="11">
        <v>0</v>
      </c>
      <c r="DX139" s="11">
        <v>0</v>
      </c>
      <c r="DY139" s="11">
        <v>0</v>
      </c>
      <c r="DZ139" s="11">
        <v>0</v>
      </c>
      <c r="EA139" s="11">
        <v>0</v>
      </c>
      <c r="EB139" s="11">
        <v>0</v>
      </c>
      <c r="EC139" s="11">
        <v>0</v>
      </c>
      <c r="ED139" s="11">
        <v>0</v>
      </c>
      <c r="EE139" s="11">
        <v>0</v>
      </c>
      <c r="EF139" s="11">
        <v>0</v>
      </c>
      <c r="EG139" s="11">
        <v>0</v>
      </c>
      <c r="EH139" s="11">
        <v>0</v>
      </c>
      <c r="EI139" s="11">
        <v>0</v>
      </c>
      <c r="EJ139" s="11">
        <v>0</v>
      </c>
      <c r="EK139" s="11">
        <v>0</v>
      </c>
      <c r="EL139" s="11">
        <v>0</v>
      </c>
      <c r="EM139" s="11">
        <v>0</v>
      </c>
      <c r="EN139" s="11">
        <v>0</v>
      </c>
      <c r="EO139" s="11">
        <v>0</v>
      </c>
      <c r="EP139" s="11">
        <v>0</v>
      </c>
      <c r="EQ139" s="11">
        <v>0</v>
      </c>
      <c r="ER139" s="11">
        <v>0</v>
      </c>
      <c r="ES139" s="11">
        <v>0</v>
      </c>
      <c r="ET139" s="11">
        <v>0</v>
      </c>
      <c r="EU139" s="11">
        <v>0</v>
      </c>
      <c r="EV139" s="11">
        <v>0</v>
      </c>
      <c r="EW139" s="11">
        <v>0</v>
      </c>
      <c r="EX139" s="11">
        <v>0</v>
      </c>
      <c r="EY139" s="11">
        <v>0</v>
      </c>
      <c r="EZ139" s="11">
        <v>0</v>
      </c>
      <c r="FA139" s="11">
        <v>0</v>
      </c>
      <c r="FB139" s="11">
        <v>0</v>
      </c>
      <c r="FC139" s="11">
        <v>0</v>
      </c>
      <c r="FD139" s="11">
        <v>0</v>
      </c>
      <c r="FE139" s="11">
        <v>0</v>
      </c>
      <c r="FF139" s="11">
        <v>0</v>
      </c>
      <c r="FG139" s="11">
        <v>0</v>
      </c>
      <c r="FH139" s="11">
        <v>0</v>
      </c>
      <c r="FI139" s="11">
        <v>0</v>
      </c>
      <c r="FJ139" s="11">
        <v>0</v>
      </c>
      <c r="FK139" s="11">
        <v>0</v>
      </c>
      <c r="FL139" s="11">
        <v>0</v>
      </c>
      <c r="FM139" s="11">
        <v>0</v>
      </c>
      <c r="FN139" s="11">
        <v>0</v>
      </c>
      <c r="FO139" s="11">
        <v>0</v>
      </c>
      <c r="FP139" s="11">
        <v>0</v>
      </c>
      <c r="FQ139" s="11">
        <v>0</v>
      </c>
      <c r="FR139" s="11">
        <v>0</v>
      </c>
      <c r="FS139" s="11">
        <v>0</v>
      </c>
      <c r="FT139" s="11">
        <v>0</v>
      </c>
      <c r="FU139" s="11">
        <v>0</v>
      </c>
      <c r="FV139" s="11">
        <v>0</v>
      </c>
      <c r="FW139" s="11">
        <v>0</v>
      </c>
      <c r="FX139" s="11">
        <v>0</v>
      </c>
      <c r="FY139" s="11">
        <v>0</v>
      </c>
      <c r="FZ139" s="11">
        <v>0</v>
      </c>
      <c r="GA139" s="11">
        <v>0</v>
      </c>
      <c r="GB139" s="11">
        <v>0</v>
      </c>
      <c r="GC139" s="11">
        <v>0</v>
      </c>
      <c r="GD139" s="11">
        <v>0</v>
      </c>
      <c r="GE139" s="11">
        <v>0</v>
      </c>
      <c r="GF139" s="11">
        <v>0</v>
      </c>
      <c r="GG139" s="11">
        <v>0</v>
      </c>
      <c r="GH139" s="11">
        <v>0</v>
      </c>
      <c r="GI139" s="11">
        <v>0</v>
      </c>
      <c r="GJ139" s="11">
        <v>0</v>
      </c>
      <c r="GK139" s="11">
        <v>0</v>
      </c>
      <c r="GL139" s="11">
        <v>0</v>
      </c>
      <c r="GM139" s="11">
        <v>0</v>
      </c>
      <c r="GN139" s="11">
        <v>0</v>
      </c>
      <c r="GO139" s="11">
        <v>0</v>
      </c>
      <c r="GP139" s="11">
        <v>0</v>
      </c>
      <c r="GQ139" s="11">
        <v>0</v>
      </c>
      <c r="GR139" s="11">
        <v>0</v>
      </c>
      <c r="GS139" s="11">
        <v>0</v>
      </c>
      <c r="GT139" s="11">
        <v>0</v>
      </c>
      <c r="GU139" s="11">
        <v>0</v>
      </c>
      <c r="GV139" s="11">
        <v>0</v>
      </c>
      <c r="GW139" s="11">
        <v>0</v>
      </c>
      <c r="GX139" s="11">
        <v>0</v>
      </c>
      <c r="GY139" s="11">
        <v>0</v>
      </c>
      <c r="GZ139" s="11">
        <v>0</v>
      </c>
      <c r="HA139" s="11">
        <v>0</v>
      </c>
      <c r="HB139" s="11">
        <v>0</v>
      </c>
      <c r="HC139" s="11">
        <v>0</v>
      </c>
      <c r="HD139" s="11">
        <v>0</v>
      </c>
      <c r="HE139" s="11">
        <v>0</v>
      </c>
      <c r="HF139" s="11">
        <v>0</v>
      </c>
      <c r="HG139" s="11">
        <v>0</v>
      </c>
      <c r="HH139" s="11">
        <v>0</v>
      </c>
      <c r="HI139" s="11">
        <v>0</v>
      </c>
      <c r="HJ139" s="11">
        <v>0</v>
      </c>
      <c r="HK139" s="11">
        <v>0</v>
      </c>
      <c r="HL139" s="11">
        <v>0</v>
      </c>
      <c r="HM139" s="11">
        <v>0</v>
      </c>
      <c r="HN139" s="11">
        <v>0</v>
      </c>
      <c r="HO139" s="11">
        <v>0</v>
      </c>
      <c r="HP139" s="11">
        <v>0</v>
      </c>
      <c r="HQ139" s="11">
        <v>0</v>
      </c>
      <c r="HR139" s="11">
        <v>0</v>
      </c>
      <c r="HS139" s="11">
        <v>0</v>
      </c>
      <c r="HT139" s="11">
        <v>0</v>
      </c>
      <c r="HU139" s="11">
        <v>0</v>
      </c>
      <c r="HV139" s="11">
        <v>0</v>
      </c>
      <c r="HW139" s="11">
        <v>0</v>
      </c>
      <c r="HX139" s="11">
        <v>0</v>
      </c>
      <c r="HY139" s="11">
        <v>0</v>
      </c>
      <c r="HZ139" s="11">
        <v>0</v>
      </c>
      <c r="IA139" s="11">
        <v>0</v>
      </c>
      <c r="IB139" s="11">
        <v>0</v>
      </c>
      <c r="IC139" s="11">
        <v>0</v>
      </c>
      <c r="ID139" s="11">
        <v>0</v>
      </c>
      <c r="IE139" s="11">
        <v>0</v>
      </c>
      <c r="IF139" s="11">
        <v>0</v>
      </c>
      <c r="IG139" s="11">
        <v>0</v>
      </c>
      <c r="IH139" s="11">
        <v>0</v>
      </c>
      <c r="II139" s="11">
        <v>0</v>
      </c>
      <c r="IJ139" s="11">
        <v>0</v>
      </c>
      <c r="IK139" s="11">
        <v>0</v>
      </c>
      <c r="IL139" s="11">
        <v>0</v>
      </c>
      <c r="IM139" s="11">
        <v>0</v>
      </c>
      <c r="IN139" s="11">
        <v>0</v>
      </c>
      <c r="IO139" s="11">
        <v>0</v>
      </c>
      <c r="IP139" s="11">
        <v>0</v>
      </c>
      <c r="IQ139" s="11">
        <v>0</v>
      </c>
      <c r="IR139" s="11">
        <v>0</v>
      </c>
      <c r="IS139" s="11">
        <v>0</v>
      </c>
      <c r="IT139" s="11">
        <v>0</v>
      </c>
      <c r="IU139" s="11">
        <v>0</v>
      </c>
      <c r="IV139" s="11">
        <v>0</v>
      </c>
      <c r="IW139" s="11">
        <v>0</v>
      </c>
      <c r="IX139" s="11">
        <v>0</v>
      </c>
      <c r="IY139" s="11">
        <v>0</v>
      </c>
      <c r="IZ139" s="11">
        <v>0</v>
      </c>
      <c r="JA139" s="11">
        <v>0</v>
      </c>
      <c r="JB139" s="11">
        <v>0</v>
      </c>
      <c r="JC139" s="11">
        <v>0</v>
      </c>
      <c r="JD139" s="11">
        <v>0</v>
      </c>
      <c r="JE139" s="11">
        <v>0</v>
      </c>
      <c r="JF139" s="11">
        <v>0</v>
      </c>
      <c r="JG139" s="11">
        <v>0</v>
      </c>
      <c r="JH139" s="11">
        <v>0</v>
      </c>
      <c r="JI139" s="11">
        <v>0</v>
      </c>
      <c r="JJ139" s="11">
        <v>0</v>
      </c>
      <c r="JK139" s="11">
        <v>0</v>
      </c>
      <c r="JL139" s="11">
        <v>0</v>
      </c>
      <c r="JM139" s="11">
        <v>0</v>
      </c>
      <c r="JN139" s="11">
        <v>0</v>
      </c>
      <c r="JO139" s="11">
        <v>0</v>
      </c>
      <c r="JP139" s="11">
        <v>0</v>
      </c>
      <c r="JQ139" s="11">
        <v>0</v>
      </c>
      <c r="JR139" s="11">
        <v>0</v>
      </c>
      <c r="JS139" s="11">
        <v>0</v>
      </c>
      <c r="JT139" s="11">
        <v>0</v>
      </c>
      <c r="JU139" s="11">
        <v>0</v>
      </c>
      <c r="JV139" s="11">
        <v>0</v>
      </c>
      <c r="JW139" s="11">
        <v>0</v>
      </c>
      <c r="JX139" s="11">
        <v>0</v>
      </c>
      <c r="JY139" s="11">
        <v>0</v>
      </c>
      <c r="JZ139" s="11">
        <v>0</v>
      </c>
      <c r="KA139" s="11">
        <v>0</v>
      </c>
      <c r="KB139" s="11">
        <v>0</v>
      </c>
      <c r="KC139" s="11">
        <v>0</v>
      </c>
      <c r="KD139" s="11">
        <v>0</v>
      </c>
      <c r="KE139" s="11">
        <v>0</v>
      </c>
      <c r="KF139" s="11">
        <v>0</v>
      </c>
      <c r="KG139" s="11">
        <v>0</v>
      </c>
      <c r="KH139" s="11">
        <v>0</v>
      </c>
      <c r="KI139" s="11">
        <v>0</v>
      </c>
      <c r="KJ139" s="11">
        <v>0</v>
      </c>
      <c r="KK139" s="11">
        <f t="shared" si="2837"/>
        <v>0</v>
      </c>
      <c r="KL139" s="11">
        <f t="shared" si="2837"/>
        <v>0</v>
      </c>
      <c r="KM139" s="11">
        <f t="shared" si="2837"/>
        <v>0</v>
      </c>
      <c r="KN139" s="11">
        <f t="shared" si="2837"/>
        <v>0</v>
      </c>
      <c r="KO139" s="11">
        <f t="shared" si="2837"/>
        <v>0</v>
      </c>
      <c r="KP139" s="11">
        <f t="shared" si="2837"/>
        <v>0</v>
      </c>
      <c r="KQ139" s="11">
        <f t="shared" si="2837"/>
        <v>0</v>
      </c>
      <c r="KR139" s="11">
        <f t="shared" si="2837"/>
        <v>0</v>
      </c>
      <c r="KS139" s="11">
        <f t="shared" si="2837"/>
        <v>0</v>
      </c>
      <c r="KT139" s="11">
        <f t="shared" si="2837"/>
        <v>0</v>
      </c>
      <c r="KU139" s="11">
        <f t="shared" si="2837"/>
        <v>0</v>
      </c>
      <c r="KV139" s="11">
        <f t="shared" si="2837"/>
        <v>0</v>
      </c>
      <c r="KW139" s="11">
        <f t="shared" si="2837"/>
        <v>0</v>
      </c>
      <c r="KX139" s="11">
        <f>AN139+CA139+DN139+FA139+GN139+IA139+JL139</f>
        <v>0</v>
      </c>
      <c r="KY139" s="11">
        <f t="shared" si="2838"/>
        <v>0</v>
      </c>
      <c r="KZ139" s="11">
        <f t="shared" si="2838"/>
        <v>0</v>
      </c>
      <c r="LA139" s="11">
        <f t="shared" si="2838"/>
        <v>0</v>
      </c>
      <c r="LB139" s="11">
        <f t="shared" si="2838"/>
        <v>0</v>
      </c>
    </row>
    <row r="140" spans="1:335" ht="30" customHeight="1" x14ac:dyDescent="0.25">
      <c r="A140" s="5">
        <v>9999</v>
      </c>
      <c r="B140" s="7" t="s">
        <v>258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1">
        <v>0</v>
      </c>
      <c r="AP140" s="11">
        <v>0</v>
      </c>
      <c r="AQ140" s="11">
        <v>0</v>
      </c>
      <c r="AR140" s="11">
        <v>0</v>
      </c>
      <c r="AS140" s="11">
        <v>0</v>
      </c>
      <c r="AT140" s="11">
        <v>0</v>
      </c>
      <c r="AU140" s="11">
        <v>0</v>
      </c>
      <c r="AV140" s="11">
        <v>0</v>
      </c>
      <c r="AW140" s="11">
        <v>0</v>
      </c>
      <c r="AX140" s="11">
        <v>0</v>
      </c>
      <c r="AY140" s="11">
        <v>0</v>
      </c>
      <c r="AZ140" s="11">
        <v>0</v>
      </c>
      <c r="BA140" s="11">
        <v>0</v>
      </c>
      <c r="BB140" s="11">
        <v>0</v>
      </c>
      <c r="BC140" s="11">
        <v>0</v>
      </c>
      <c r="BD140" s="11">
        <v>0</v>
      </c>
      <c r="BE140" s="11">
        <v>0</v>
      </c>
      <c r="BF140" s="11">
        <v>0</v>
      </c>
      <c r="BG140" s="11">
        <v>0</v>
      </c>
      <c r="BH140" s="11">
        <v>0</v>
      </c>
      <c r="BI140" s="11">
        <v>0</v>
      </c>
      <c r="BJ140" s="11">
        <v>0</v>
      </c>
      <c r="BK140" s="11">
        <v>0</v>
      </c>
      <c r="BL140" s="11">
        <v>0</v>
      </c>
      <c r="BM140" s="11">
        <v>0</v>
      </c>
      <c r="BN140" s="11">
        <v>0</v>
      </c>
      <c r="BO140" s="11">
        <v>0</v>
      </c>
      <c r="BP140" s="11">
        <v>0</v>
      </c>
      <c r="BQ140" s="11">
        <v>0</v>
      </c>
      <c r="BR140" s="11">
        <v>0</v>
      </c>
      <c r="BS140" s="11">
        <v>0</v>
      </c>
      <c r="BT140" s="11">
        <v>0</v>
      </c>
      <c r="BU140" s="11">
        <v>0</v>
      </c>
      <c r="BV140" s="11">
        <v>0</v>
      </c>
      <c r="BW140" s="11">
        <v>0</v>
      </c>
      <c r="BX140" s="11">
        <v>0</v>
      </c>
      <c r="BY140" s="11">
        <v>0</v>
      </c>
      <c r="BZ140" s="11">
        <v>0</v>
      </c>
      <c r="CA140" s="11">
        <v>0</v>
      </c>
      <c r="CB140" s="11">
        <v>0</v>
      </c>
      <c r="CC140" s="11">
        <v>0</v>
      </c>
      <c r="CD140" s="11">
        <v>0</v>
      </c>
      <c r="CE140" s="11">
        <v>0</v>
      </c>
      <c r="CF140" s="11">
        <v>0</v>
      </c>
      <c r="CG140" s="11">
        <v>0</v>
      </c>
      <c r="CH140" s="11">
        <v>0</v>
      </c>
      <c r="CI140" s="11">
        <v>0</v>
      </c>
      <c r="CJ140" s="11">
        <v>0</v>
      </c>
      <c r="CK140" s="11">
        <v>0</v>
      </c>
      <c r="CL140" s="11">
        <v>0</v>
      </c>
      <c r="CM140" s="11">
        <v>0</v>
      </c>
      <c r="CN140" s="11">
        <v>0</v>
      </c>
      <c r="CO140" s="11">
        <v>0</v>
      </c>
      <c r="CP140" s="11">
        <v>0</v>
      </c>
      <c r="CQ140" s="11">
        <v>0</v>
      </c>
      <c r="CR140" s="11">
        <v>0</v>
      </c>
      <c r="CS140" s="11">
        <v>0</v>
      </c>
      <c r="CT140" s="11">
        <v>0</v>
      </c>
      <c r="CU140" s="11">
        <v>0</v>
      </c>
      <c r="CV140" s="11">
        <v>0</v>
      </c>
      <c r="CW140" s="11">
        <v>0</v>
      </c>
      <c r="CX140" s="11">
        <v>0</v>
      </c>
      <c r="CY140" s="11">
        <v>0</v>
      </c>
      <c r="CZ140" s="11">
        <v>0</v>
      </c>
      <c r="DA140" s="11">
        <v>0</v>
      </c>
      <c r="DB140" s="11">
        <v>0</v>
      </c>
      <c r="DC140" s="11">
        <v>0</v>
      </c>
      <c r="DD140" s="11">
        <v>0</v>
      </c>
      <c r="DE140" s="11">
        <v>0</v>
      </c>
      <c r="DF140" s="11">
        <v>0</v>
      </c>
      <c r="DG140" s="11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1">
        <v>0</v>
      </c>
      <c r="DN140" s="11">
        <v>0</v>
      </c>
      <c r="DO140" s="11">
        <v>0</v>
      </c>
      <c r="DP140" s="11">
        <v>0</v>
      </c>
      <c r="DQ140" s="11">
        <v>0</v>
      </c>
      <c r="DR140" s="11">
        <v>0</v>
      </c>
      <c r="DS140" s="11">
        <v>0</v>
      </c>
      <c r="DT140" s="11">
        <v>0</v>
      </c>
      <c r="DU140" s="11">
        <v>0</v>
      </c>
      <c r="DV140" s="11">
        <v>0</v>
      </c>
      <c r="DW140" s="11">
        <v>0</v>
      </c>
      <c r="DX140" s="11">
        <v>0</v>
      </c>
      <c r="DY140" s="11">
        <v>0</v>
      </c>
      <c r="DZ140" s="11">
        <v>0</v>
      </c>
      <c r="EA140" s="11">
        <v>0</v>
      </c>
      <c r="EB140" s="11">
        <v>0</v>
      </c>
      <c r="EC140" s="11">
        <v>0</v>
      </c>
      <c r="ED140" s="11">
        <v>0</v>
      </c>
      <c r="EE140" s="11">
        <v>0</v>
      </c>
      <c r="EF140" s="11">
        <v>0</v>
      </c>
      <c r="EG140" s="11">
        <v>0</v>
      </c>
      <c r="EH140" s="11">
        <v>0</v>
      </c>
      <c r="EI140" s="11">
        <v>0</v>
      </c>
      <c r="EJ140" s="11">
        <v>0</v>
      </c>
      <c r="EK140" s="11">
        <v>0</v>
      </c>
      <c r="EL140" s="11">
        <v>0</v>
      </c>
      <c r="EM140" s="11">
        <v>0</v>
      </c>
      <c r="EN140" s="11">
        <v>0</v>
      </c>
      <c r="EO140" s="11">
        <v>0</v>
      </c>
      <c r="EP140" s="11">
        <v>0</v>
      </c>
      <c r="EQ140" s="11">
        <v>0</v>
      </c>
      <c r="ER140" s="11">
        <v>0</v>
      </c>
      <c r="ES140" s="11">
        <v>0</v>
      </c>
      <c r="ET140" s="11">
        <v>0</v>
      </c>
      <c r="EU140" s="11">
        <v>0</v>
      </c>
      <c r="EV140" s="11">
        <v>0</v>
      </c>
      <c r="EW140" s="11">
        <v>0</v>
      </c>
      <c r="EX140" s="11">
        <v>0</v>
      </c>
      <c r="EY140" s="11">
        <v>0</v>
      </c>
      <c r="EZ140" s="11">
        <v>0</v>
      </c>
      <c r="FA140" s="11">
        <v>0</v>
      </c>
      <c r="FB140" s="11">
        <v>0</v>
      </c>
      <c r="FC140" s="11">
        <v>0</v>
      </c>
      <c r="FD140" s="11">
        <v>0</v>
      </c>
      <c r="FE140" s="11">
        <v>0</v>
      </c>
      <c r="FF140" s="11">
        <v>0</v>
      </c>
      <c r="FG140" s="11">
        <v>0</v>
      </c>
      <c r="FH140" s="11">
        <v>0</v>
      </c>
      <c r="FI140" s="11">
        <v>0</v>
      </c>
      <c r="FJ140" s="11">
        <v>0</v>
      </c>
      <c r="FK140" s="11">
        <v>0</v>
      </c>
      <c r="FL140" s="11">
        <v>0</v>
      </c>
      <c r="FM140" s="11">
        <v>0</v>
      </c>
      <c r="FN140" s="11">
        <v>0</v>
      </c>
      <c r="FO140" s="11">
        <v>0</v>
      </c>
      <c r="FP140" s="11">
        <v>0</v>
      </c>
      <c r="FQ140" s="11">
        <v>0</v>
      </c>
      <c r="FR140" s="11">
        <v>0</v>
      </c>
      <c r="FS140" s="11">
        <v>0</v>
      </c>
      <c r="FT140" s="11">
        <v>0</v>
      </c>
      <c r="FU140" s="11">
        <v>0</v>
      </c>
      <c r="FV140" s="11">
        <v>0</v>
      </c>
      <c r="FW140" s="11">
        <v>0</v>
      </c>
      <c r="FX140" s="11">
        <v>0</v>
      </c>
      <c r="FY140" s="11">
        <v>0</v>
      </c>
      <c r="FZ140" s="11">
        <v>0</v>
      </c>
      <c r="GA140" s="11">
        <v>0</v>
      </c>
      <c r="GB140" s="11">
        <v>0</v>
      </c>
      <c r="GC140" s="11">
        <v>0</v>
      </c>
      <c r="GD140" s="11">
        <v>0</v>
      </c>
      <c r="GE140" s="11">
        <v>0</v>
      </c>
      <c r="GF140" s="11">
        <v>0</v>
      </c>
      <c r="GG140" s="11">
        <v>0</v>
      </c>
      <c r="GH140" s="11">
        <v>0</v>
      </c>
      <c r="GI140" s="11">
        <v>0</v>
      </c>
      <c r="GJ140" s="11">
        <v>0</v>
      </c>
      <c r="GK140" s="11">
        <v>0</v>
      </c>
      <c r="GL140" s="11">
        <v>0</v>
      </c>
      <c r="GM140" s="11">
        <v>0</v>
      </c>
      <c r="GN140" s="11">
        <v>0</v>
      </c>
      <c r="GO140" s="11">
        <v>0</v>
      </c>
      <c r="GP140" s="11">
        <v>0</v>
      </c>
      <c r="GQ140" s="11">
        <v>0</v>
      </c>
      <c r="GR140" s="11">
        <v>0</v>
      </c>
      <c r="GS140" s="11">
        <v>0</v>
      </c>
      <c r="GT140" s="11">
        <v>0</v>
      </c>
      <c r="GU140" s="11">
        <v>0</v>
      </c>
      <c r="GV140" s="11">
        <v>0</v>
      </c>
      <c r="GW140" s="11">
        <v>0</v>
      </c>
      <c r="GX140" s="11">
        <v>0</v>
      </c>
      <c r="GY140" s="11">
        <v>0</v>
      </c>
      <c r="GZ140" s="11">
        <v>0</v>
      </c>
      <c r="HA140" s="11">
        <v>0</v>
      </c>
      <c r="HB140" s="11">
        <v>0</v>
      </c>
      <c r="HC140" s="11">
        <v>0</v>
      </c>
      <c r="HD140" s="11">
        <v>0</v>
      </c>
      <c r="HE140" s="11">
        <v>0</v>
      </c>
      <c r="HF140" s="11">
        <v>0</v>
      </c>
      <c r="HG140" s="11">
        <v>0</v>
      </c>
      <c r="HH140" s="11">
        <v>0</v>
      </c>
      <c r="HI140" s="11">
        <v>0</v>
      </c>
      <c r="HJ140" s="11">
        <v>0</v>
      </c>
      <c r="HK140" s="11">
        <v>0</v>
      </c>
      <c r="HL140" s="11">
        <v>0</v>
      </c>
      <c r="HM140" s="11">
        <v>0</v>
      </c>
      <c r="HN140" s="11">
        <v>0</v>
      </c>
      <c r="HO140" s="11">
        <v>0</v>
      </c>
      <c r="HP140" s="11">
        <v>0</v>
      </c>
      <c r="HQ140" s="11">
        <v>0</v>
      </c>
      <c r="HR140" s="11">
        <v>0</v>
      </c>
      <c r="HS140" s="11">
        <v>0</v>
      </c>
      <c r="HT140" s="11">
        <v>0</v>
      </c>
      <c r="HU140" s="11">
        <v>0</v>
      </c>
      <c r="HV140" s="11">
        <v>0</v>
      </c>
      <c r="HW140" s="11">
        <v>0</v>
      </c>
      <c r="HX140" s="11">
        <v>0</v>
      </c>
      <c r="HY140" s="11">
        <v>0</v>
      </c>
      <c r="HZ140" s="11">
        <v>0</v>
      </c>
      <c r="IA140" s="11">
        <v>0</v>
      </c>
      <c r="IB140" s="11">
        <v>0</v>
      </c>
      <c r="IC140" s="11">
        <v>0</v>
      </c>
      <c r="ID140" s="11">
        <v>0</v>
      </c>
      <c r="IE140" s="11">
        <v>0</v>
      </c>
      <c r="IF140" s="11">
        <v>0</v>
      </c>
      <c r="IG140" s="11">
        <v>0</v>
      </c>
      <c r="IH140" s="11">
        <v>0</v>
      </c>
      <c r="II140" s="11">
        <v>0</v>
      </c>
      <c r="IJ140" s="11">
        <v>0</v>
      </c>
      <c r="IK140" s="11">
        <v>0</v>
      </c>
      <c r="IL140" s="11">
        <v>0</v>
      </c>
      <c r="IM140" s="11">
        <v>0</v>
      </c>
      <c r="IN140" s="11">
        <v>0</v>
      </c>
      <c r="IO140" s="11">
        <v>0</v>
      </c>
      <c r="IP140" s="11">
        <v>0</v>
      </c>
      <c r="IQ140" s="11">
        <v>0</v>
      </c>
      <c r="IR140" s="11">
        <v>0</v>
      </c>
      <c r="IS140" s="11">
        <v>0</v>
      </c>
      <c r="IT140" s="11">
        <v>0</v>
      </c>
      <c r="IU140" s="11">
        <v>0</v>
      </c>
      <c r="IV140" s="11">
        <v>0</v>
      </c>
      <c r="IW140" s="11">
        <v>0</v>
      </c>
      <c r="IX140" s="11">
        <v>0</v>
      </c>
      <c r="IY140" s="11">
        <v>0</v>
      </c>
      <c r="IZ140" s="11">
        <v>0</v>
      </c>
      <c r="JA140" s="11">
        <v>0</v>
      </c>
      <c r="JB140" s="11">
        <v>0</v>
      </c>
      <c r="JC140" s="11">
        <v>0</v>
      </c>
      <c r="JD140" s="11">
        <v>0</v>
      </c>
      <c r="JE140" s="11">
        <v>0</v>
      </c>
      <c r="JF140" s="11">
        <v>0</v>
      </c>
      <c r="JG140" s="11">
        <v>0</v>
      </c>
      <c r="JH140" s="11">
        <v>0</v>
      </c>
      <c r="JI140" s="11">
        <v>0</v>
      </c>
      <c r="JJ140" s="11">
        <v>0</v>
      </c>
      <c r="JK140" s="11">
        <v>0</v>
      </c>
      <c r="JL140" s="11">
        <v>0</v>
      </c>
      <c r="JM140" s="11">
        <v>0</v>
      </c>
      <c r="JN140" s="11">
        <v>0</v>
      </c>
      <c r="JO140" s="11">
        <v>0</v>
      </c>
      <c r="JP140" s="11">
        <v>0</v>
      </c>
      <c r="JQ140" s="11">
        <v>0</v>
      </c>
      <c r="JR140" s="11">
        <v>0</v>
      </c>
      <c r="JS140" s="11">
        <v>0</v>
      </c>
      <c r="JT140" s="11">
        <v>0</v>
      </c>
      <c r="JU140" s="11">
        <v>0</v>
      </c>
      <c r="JV140" s="11">
        <v>0</v>
      </c>
      <c r="JW140" s="11">
        <v>0</v>
      </c>
      <c r="JX140" s="11">
        <v>0</v>
      </c>
      <c r="JY140" s="11">
        <v>0</v>
      </c>
      <c r="JZ140" s="11">
        <v>0</v>
      </c>
      <c r="KA140" s="11">
        <v>0</v>
      </c>
      <c r="KB140" s="11">
        <v>0</v>
      </c>
      <c r="KC140" s="11">
        <v>0</v>
      </c>
      <c r="KD140" s="11">
        <v>0</v>
      </c>
      <c r="KE140" s="11">
        <v>0</v>
      </c>
      <c r="KF140" s="11">
        <v>0</v>
      </c>
      <c r="KG140" s="11">
        <v>0</v>
      </c>
      <c r="KH140" s="11">
        <v>0</v>
      </c>
      <c r="KI140" s="11">
        <v>0</v>
      </c>
      <c r="KJ140" s="11">
        <v>0</v>
      </c>
      <c r="KK140" s="11">
        <f t="shared" si="2837"/>
        <v>0</v>
      </c>
      <c r="KL140" s="11">
        <f t="shared" si="2837"/>
        <v>0</v>
      </c>
      <c r="KM140" s="11">
        <f t="shared" si="2837"/>
        <v>0</v>
      </c>
      <c r="KN140" s="11">
        <f t="shared" si="2837"/>
        <v>0</v>
      </c>
      <c r="KO140" s="11">
        <f t="shared" si="2837"/>
        <v>0</v>
      </c>
      <c r="KP140" s="11">
        <f t="shared" si="2837"/>
        <v>0</v>
      </c>
      <c r="KQ140" s="11">
        <f t="shared" si="2837"/>
        <v>0</v>
      </c>
      <c r="KR140" s="11">
        <f t="shared" si="2837"/>
        <v>0</v>
      </c>
      <c r="KS140" s="11">
        <f t="shared" si="2837"/>
        <v>0</v>
      </c>
      <c r="KT140" s="11">
        <f t="shared" si="2837"/>
        <v>0</v>
      </c>
      <c r="KU140" s="11">
        <f t="shared" si="2837"/>
        <v>0</v>
      </c>
      <c r="KV140" s="11">
        <f t="shared" si="2837"/>
        <v>0</v>
      </c>
      <c r="KW140" s="11">
        <f t="shared" si="2837"/>
        <v>0</v>
      </c>
      <c r="KX140" s="11">
        <f>AN140+CA140+DN140+FA140+GN140+IA140+JL140</f>
        <v>0</v>
      </c>
      <c r="KY140" s="11">
        <f t="shared" si="2838"/>
        <v>0</v>
      </c>
      <c r="KZ140" s="11">
        <f t="shared" si="2838"/>
        <v>0</v>
      </c>
      <c r="LA140" s="11">
        <f t="shared" si="2838"/>
        <v>0</v>
      </c>
      <c r="LB140" s="11">
        <f t="shared" si="2838"/>
        <v>0</v>
      </c>
    </row>
    <row r="141" spans="1:335" x14ac:dyDescent="0.25"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V141" s="23"/>
      <c r="KW141" s="23"/>
    </row>
    <row r="142" spans="1:335" s="31" customFormat="1" ht="26.25" customHeight="1" x14ac:dyDescent="0.25">
      <c r="A142" s="29"/>
      <c r="B142" s="30" t="s">
        <v>78</v>
      </c>
      <c r="C142" s="27">
        <f t="shared" ref="C142:AB142" si="2839">SUM(C135+C125+C116+C98+C67+C47+C21+C4)</f>
        <v>9828151.2599999998</v>
      </c>
      <c r="D142" s="27">
        <f t="shared" ref="D142" si="2840">SUM(D135+D125+D116+D98+D67+D47+D21+D4)</f>
        <v>4755436.1499999994</v>
      </c>
      <c r="E142" s="27">
        <f t="shared" si="2839"/>
        <v>4306180.78</v>
      </c>
      <c r="F142" s="27">
        <f t="shared" si="2839"/>
        <v>2754525</v>
      </c>
      <c r="G142" s="27">
        <f t="shared" ref="G142" si="2841">SUM(G135+G125+G116+G98+G67+G47+G21+G4)</f>
        <v>2945298.31</v>
      </c>
      <c r="H142" s="27">
        <f t="shared" si="2839"/>
        <v>2757264.2500000005</v>
      </c>
      <c r="I142" s="27">
        <f t="shared" si="2839"/>
        <v>2196734.27</v>
      </c>
      <c r="J142" s="27">
        <f t="shared" ref="J142" si="2842">SUM(J135+J125+J116+J98+J67+J47+J21+J4)</f>
        <v>2178300.58</v>
      </c>
      <c r="K142" s="27">
        <f t="shared" si="2839"/>
        <v>1954060.72</v>
      </c>
      <c r="L142" s="27">
        <f t="shared" ref="L142" si="2843">SUM(L135+L125+L116+L98+L67+L47+L21+L4)</f>
        <v>1264470</v>
      </c>
      <c r="M142" s="27">
        <f t="shared" si="2839"/>
        <v>2016060.1</v>
      </c>
      <c r="N142" s="27">
        <f t="shared" si="2839"/>
        <v>877923.95</v>
      </c>
      <c r="O142" s="27">
        <f t="shared" ref="O142" si="2844">SUM(O135+O125+O116+O98+O67+O47+O21+O4)</f>
        <v>2655548</v>
      </c>
      <c r="P142" s="27">
        <f t="shared" si="2839"/>
        <v>3171633.24</v>
      </c>
      <c r="Q142" s="27">
        <f t="shared" si="2839"/>
        <v>1635032.1</v>
      </c>
      <c r="R142" s="27">
        <f t="shared" ref="R142" si="2845">SUM(R135+R125+R116+R98+R67+R47+R21+R4)</f>
        <v>1599369.3000000003</v>
      </c>
      <c r="S142" s="27">
        <f t="shared" si="2839"/>
        <v>3144360.66</v>
      </c>
      <c r="T142" s="27">
        <f t="shared" si="2839"/>
        <v>2479684.69</v>
      </c>
      <c r="U142" s="27">
        <f t="shared" ref="U142" si="2846">SUM(U135+U125+U116+U98+U67+U47+U21+U4)</f>
        <v>1352656</v>
      </c>
      <c r="V142" s="27">
        <f t="shared" si="2839"/>
        <v>4806778.9399999995</v>
      </c>
      <c r="W142" s="27">
        <f t="shared" si="2839"/>
        <v>2503333.7000000002</v>
      </c>
      <c r="X142" s="27">
        <f t="shared" ref="X142" si="2847">SUM(X135+X125+X116+X98+X67+X47+X21+X4)</f>
        <v>4856940</v>
      </c>
      <c r="Y142" s="27">
        <f t="shared" si="2839"/>
        <v>6228152.3600000003</v>
      </c>
      <c r="Z142" s="27">
        <f t="shared" si="2839"/>
        <v>5512053.9199999999</v>
      </c>
      <c r="AA142" s="27">
        <f t="shared" ref="AA142" si="2848">SUM(AA135+AA125+AA116+AA98+AA67+AA47+AA21+AA4)</f>
        <v>1440000</v>
      </c>
      <c r="AB142" s="27">
        <f t="shared" si="2839"/>
        <v>1906270.88</v>
      </c>
      <c r="AC142" s="27">
        <f t="shared" ref="AC142" si="2849">SUM(AC135+AC125+AC116+AC98+AC67+AC47+AC21+AC4)</f>
        <v>1449702.37</v>
      </c>
      <c r="AD142" s="27">
        <f t="shared" ref="AD142:AE142" si="2850">SUM(AD135+AD125+AD116+AD98+AD67+AD47+AD21+AD4)</f>
        <v>2245628</v>
      </c>
      <c r="AE142" s="27">
        <f t="shared" si="2850"/>
        <v>2941639.8</v>
      </c>
      <c r="AF142" s="27">
        <f t="shared" ref="AF142" si="2851">SUM(AF135+AF125+AF116+AF98+AF67+AF47+AF21+AF4)</f>
        <v>2265628.06</v>
      </c>
      <c r="AG142" s="27">
        <f t="shared" ref="AG142:AM142" si="2852">SUM(AG135+AG125+AG116+AG98+AG67+AG47+AG21+AG4)</f>
        <v>1892313</v>
      </c>
      <c r="AH142" s="27">
        <f t="shared" ref="AH142:AI142" si="2853">SUM(AH135+AH125+AH116+AH98+AH67+AH47+AH21+AH4)</f>
        <v>1863113.1400000001</v>
      </c>
      <c r="AI142" s="27">
        <f t="shared" si="2853"/>
        <v>1717466.28</v>
      </c>
      <c r="AJ142" s="27">
        <f t="shared" si="2852"/>
        <v>2504848</v>
      </c>
      <c r="AK142" s="27">
        <f t="shared" si="2852"/>
        <v>3095724</v>
      </c>
      <c r="AL142" s="27">
        <f t="shared" si="2852"/>
        <v>1372530.8499999999</v>
      </c>
      <c r="AM142" s="27">
        <f t="shared" si="2852"/>
        <v>6878964.7999999998</v>
      </c>
      <c r="AN142" s="27">
        <f t="shared" ref="AN142:AO142" si="2854">SUM(AN135+AN125+AN116+AN98+AN67+AN47+AN21+AN4)</f>
        <v>0</v>
      </c>
      <c r="AO142" s="27">
        <f t="shared" si="2854"/>
        <v>0</v>
      </c>
      <c r="AP142" s="27">
        <f>SUM(AP135+AP125+AP116+AP98+AP67+AP47+AP21+AP4)</f>
        <v>3382362.65</v>
      </c>
      <c r="AQ142" s="27">
        <f>SUM(AQ135+AQ125+AQ116+AQ98+AQ67+AQ47+AQ21+AQ4)</f>
        <v>3003616.36</v>
      </c>
      <c r="AR142" s="27">
        <f>SUM(AR135+AR125+AR116+AR98+AR67+AR47+AR21+AR4)</f>
        <v>2676873.8099999996</v>
      </c>
      <c r="AS142" s="27">
        <f t="shared" ref="AS142" si="2855">SUM(AS135+AS125+AS116+AS98+AS67+AS47+AS21+AS4)</f>
        <v>3128254</v>
      </c>
      <c r="AT142" s="27">
        <f>SUM(AT135+AT125+AT116+AT98+AT67+AT47+AT21+AT4)</f>
        <v>3192013.2800000003</v>
      </c>
      <c r="AU142" s="27">
        <f>SUM(AU135+AU125+AU116+AU98+AU67+AU47+AU21+AU4)</f>
        <v>3026438.23</v>
      </c>
      <c r="AV142" s="27">
        <f t="shared" ref="AV142" si="2856">SUM(AV135+AV125+AV116+AV98+AV67+AV47+AV21+AV4)</f>
        <v>3302657.76</v>
      </c>
      <c r="AW142" s="27">
        <f>SUM(AW135+AW125+AW116+AW98+AW67+AW47+AW21+AW4)</f>
        <v>2772671.8200000003</v>
      </c>
      <c r="AX142" s="27">
        <f>SUM(AX135+AX125+AX116+AX98+AX67+AX47+AX21+AX4)</f>
        <v>2651870.2199999997</v>
      </c>
      <c r="AY142" s="27">
        <f t="shared" ref="AY142" si="2857">SUM(AY135+AY125+AY116+AY98+AY67+AY47+AY21+AY4)</f>
        <v>2648430</v>
      </c>
      <c r="AZ142" s="27">
        <f>SUM(AZ135+AZ125+AZ116+AZ98+AZ67+AZ47+AZ21+AZ4)</f>
        <v>2810305.8899999997</v>
      </c>
      <c r="BA142" s="27">
        <f>SUM(BA135+BA125+BA116+BA98+BA67+BA47+BA21+BA4)</f>
        <v>2623615.8499999996</v>
      </c>
      <c r="BB142" s="27">
        <f t="shared" ref="BB142" si="2858">SUM(BB135+BB125+BB116+BB98+BB67+BB47+BB21+BB4)</f>
        <v>2725621</v>
      </c>
      <c r="BC142" s="27">
        <f>SUM(BC135+BC125+BC116+BC98+BC67+BC47+BC21+BC4)</f>
        <v>2780485.73</v>
      </c>
      <c r="BD142" s="27">
        <f>SUM(BD135+BD125+BD116+BD98+BD67+BD47+BD21+BD4)</f>
        <v>2625150.63</v>
      </c>
      <c r="BE142" s="27">
        <f t="shared" ref="BE142" si="2859">SUM(BE135+BE125+BE116+BE98+BE67+BE47+BE21+BE4)</f>
        <v>2529820.1799999997</v>
      </c>
      <c r="BF142" s="27">
        <f>SUM(BF135+BF125+BF116+BF98+BF67+BF47+BF21+BF4)</f>
        <v>2622908.9900000002</v>
      </c>
      <c r="BG142" s="27">
        <f>SUM(BG135+BG125+BG116+BG98+BG67+BG47+BG21+BG4)</f>
        <v>2428695.79</v>
      </c>
      <c r="BH142" s="27">
        <f t="shared" ref="BH142" si="2860">SUM(BH135+BH125+BH116+BH98+BH67+BH47+BH21+BH4)</f>
        <v>2559666</v>
      </c>
      <c r="BI142" s="27">
        <f>SUM(BI135+BI125+BI116+BI98+BI67+BI47+BI21+BI4)</f>
        <v>2568957.0300000003</v>
      </c>
      <c r="BJ142" s="27">
        <f>SUM(BJ135+BJ125+BJ116+BJ98+BJ67+BJ47+BJ21+BJ4)</f>
        <v>2725685.65</v>
      </c>
      <c r="BK142" s="27">
        <f t="shared" ref="BK142" si="2861">SUM(BK135+BK125+BK116+BK98+BK67+BK47+BK21+BK4)</f>
        <v>2888349</v>
      </c>
      <c r="BL142" s="27">
        <f>SUM(BL135+BL125+BL116+BL98+BL67+BL47+BL21+BL4)</f>
        <v>2843144.63</v>
      </c>
      <c r="BM142" s="27">
        <f t="shared" ref="BM142:EI142" si="2862">SUM(BM135+BM125+BM116+BM98+BM67+BM47+BM21+BM4)</f>
        <v>2455053.2999999998</v>
      </c>
      <c r="BN142" s="27">
        <f t="shared" ref="BN142" si="2863">SUM(BN135+BN125+BN116+BN98+BN67+BN47+BN21+BN4)</f>
        <v>2552093</v>
      </c>
      <c r="BO142" s="27">
        <f t="shared" si="2862"/>
        <v>2540033.1399999997</v>
      </c>
      <c r="BP142" s="27">
        <f t="shared" si="2862"/>
        <v>2438271.21</v>
      </c>
      <c r="BQ142" s="27">
        <f t="shared" ref="BQ142:BZ142" si="2864">SUM(BQ135+BQ125+BQ116+BQ98+BQ67+BQ47+BQ21+BQ4)</f>
        <v>2540338.7000000002</v>
      </c>
      <c r="BR142" s="27">
        <f t="shared" ref="BR142" si="2865">SUM(BR135+BR125+BR116+BR98+BR67+BR47+BR21+BR4)</f>
        <v>2568929.9699999997</v>
      </c>
      <c r="BS142" s="27">
        <f>SUM(BS135+BS125+BS116+BS98+BS67+BS47+BS21+BS4)</f>
        <v>2265503.54</v>
      </c>
      <c r="BT142" s="27">
        <f t="shared" ref="BT142:BU142" si="2866">SUM(BT135+BT125+BT116+BT98+BT67+BT47+BT21+BT4)</f>
        <v>2250620.92</v>
      </c>
      <c r="BU142" s="27">
        <f t="shared" si="2866"/>
        <v>2867889.81</v>
      </c>
      <c r="BV142" s="27">
        <f t="shared" si="2864"/>
        <v>2416050.5</v>
      </c>
      <c r="BW142" s="27">
        <f t="shared" si="2864"/>
        <v>2658044</v>
      </c>
      <c r="BX142" s="27">
        <f t="shared" si="2864"/>
        <v>2785644</v>
      </c>
      <c r="BY142" s="27">
        <f t="shared" si="2864"/>
        <v>2692410.4299999997</v>
      </c>
      <c r="BZ142" s="27">
        <f t="shared" si="2864"/>
        <v>2875153.4</v>
      </c>
      <c r="CA142" s="27">
        <f t="shared" ref="CA142:CB142" si="2867">SUM(CA135+CA125+CA116+CA98+CA67+CA47+CA21+CA4)</f>
        <v>0</v>
      </c>
      <c r="CB142" s="27">
        <f t="shared" si="2867"/>
        <v>0</v>
      </c>
      <c r="CC142" s="27">
        <f>SUM(CC135+CC125+CC116+CC98+CC67+CC47+CC21+CC4)</f>
        <v>1908402.77</v>
      </c>
      <c r="CD142" s="27">
        <f>SUM(CD135+CD125+CD116+CD98+CD67+CD47+CD21+CD4)</f>
        <v>1489342.81</v>
      </c>
      <c r="CE142" s="27">
        <f>SUM(CE135+CE125+CE116+CE98+CE67+CE47+CE21+CE4)</f>
        <v>1397128.65</v>
      </c>
      <c r="CF142" s="27">
        <f t="shared" ref="CF142" si="2868">SUM(CF135+CF125+CF116+CF98+CF67+CF47+CF21+CF4)</f>
        <v>1192642.8999999999</v>
      </c>
      <c r="CG142" s="27">
        <f>SUM(CG135+CG125+CG116+CG98+CG67+CG47+CG21+CG4)</f>
        <v>1203913.6399999999</v>
      </c>
      <c r="CH142" s="27">
        <f>SUM(CH135+CH125+CH116+CH98+CH67+CH47+CH21+CH4)</f>
        <v>1056533.31</v>
      </c>
      <c r="CI142" s="27">
        <f t="shared" ref="CI142" si="2869">SUM(CI135+CI125+CI116+CI98+CI67+CI47+CI21+CI4)</f>
        <v>1329975.44</v>
      </c>
      <c r="CJ142" s="27">
        <f>SUM(CJ135+CJ125+CJ116+CJ98+CJ67+CJ47+CJ21+CJ4)</f>
        <v>1140664.94</v>
      </c>
      <c r="CK142" s="27">
        <f>SUM(CK135+CK125+CK116+CK98+CK67+CK47+CK21+CK4)</f>
        <v>1101044.94</v>
      </c>
      <c r="CL142" s="27">
        <f t="shared" ref="CL142" si="2870">SUM(CL135+CL125+CL116+CL98+CL67+CL47+CL21+CL4)</f>
        <v>1104485</v>
      </c>
      <c r="CM142" s="27">
        <f>SUM(CM135+CM125+CM116+CM98+CM67+CM47+CM21+CM4)</f>
        <v>1122926.79</v>
      </c>
      <c r="CN142" s="27">
        <f>SUM(CN135+CN125+CN116+CN98+CN67+CN47+CN21+CN4)</f>
        <v>1022343.6100000001</v>
      </c>
      <c r="CO142" s="27">
        <f t="shared" ref="CO142" si="2871">SUM(CO135+CO125+CO116+CO98+CO67+CO47+CO21+CO4)</f>
        <v>1011441</v>
      </c>
      <c r="CP142" s="27">
        <f>SUM(CP135+CP125+CP116+CP98+CP67+CP47+CP21+CP4)</f>
        <v>1022607.59</v>
      </c>
      <c r="CQ142" s="27">
        <f>SUM(CQ135+CQ125+CQ116+CQ98+CQ67+CQ47+CQ21+CQ4)</f>
        <v>966533.04</v>
      </c>
      <c r="CR142" s="27">
        <f t="shared" ref="CR142" si="2872">SUM(CR135+CR125+CR116+CR98+CR67+CR47+CR21+CR4)</f>
        <v>939309.62999999989</v>
      </c>
      <c r="CS142" s="27">
        <f>SUM(CS135+CS125+CS116+CS98+CS67+CS47+CS21+CS4)</f>
        <v>892973.28</v>
      </c>
      <c r="CT142" s="27">
        <f>SUM(CT135+CT125+CT116+CT98+CT67+CT47+CT21+CT4)</f>
        <v>852138.7</v>
      </c>
      <c r="CU142" s="27">
        <f t="shared" ref="CU142" si="2873">SUM(CU135+CU125+CU116+CU98+CU67+CU47+CU21+CU4)</f>
        <v>918745.4</v>
      </c>
      <c r="CV142" s="27">
        <f>SUM(CV135+CV125+CV116+CV98+CV67+CV47+CV21+CV4)</f>
        <v>912004.45</v>
      </c>
      <c r="CW142" s="27">
        <f>SUM(CW135+CW125+CW116+CW98+CW67+CW47+CW21+CW4)</f>
        <v>878337.07000000007</v>
      </c>
      <c r="CX142" s="27">
        <f t="shared" ref="CX142" si="2874">SUM(CX135+CX125+CX116+CX98+CX67+CX47+CX21+CX4)</f>
        <v>955208</v>
      </c>
      <c r="CY142" s="27">
        <f>SUM(CY135+CY125+CY116+CY98+CY67+CY47+CY21+CY4)</f>
        <v>985515.75</v>
      </c>
      <c r="CZ142" s="27">
        <f t="shared" si="2862"/>
        <v>813261.65</v>
      </c>
      <c r="DA142" s="27">
        <f t="shared" ref="DA142" si="2875">SUM(DA135+DA125+DA116+DA98+DA67+DA47+DA21+DA4)</f>
        <v>812939</v>
      </c>
      <c r="DB142" s="27">
        <f t="shared" si="2862"/>
        <v>802844.73</v>
      </c>
      <c r="DC142" s="27">
        <f t="shared" ref="DC142:DI142" si="2876">SUM(DC135+DC125+DC116+DC98+DC67+DC47+DC21+DC4)</f>
        <v>787565.63000000012</v>
      </c>
      <c r="DD142" s="27">
        <f t="shared" si="2876"/>
        <v>931902.9</v>
      </c>
      <c r="DE142" s="27">
        <f t="shared" ref="DE142:DF142" si="2877">SUM(DE135+DE125+DE116+DE98+DE67+DE47+DE21+DE4)</f>
        <v>873501.22</v>
      </c>
      <c r="DF142" s="27">
        <f t="shared" si="2877"/>
        <v>757483.99</v>
      </c>
      <c r="DG142" s="27">
        <f t="shared" ref="DG142" si="2878">SUM(DG135+DG125+DG116+DG98+DG67+DG47+DG21+DG4)</f>
        <v>661614.72</v>
      </c>
      <c r="DH142" s="27">
        <f t="shared" si="2876"/>
        <v>888494.87</v>
      </c>
      <c r="DI142" s="27">
        <f t="shared" si="2876"/>
        <v>783071.85000000009</v>
      </c>
      <c r="DJ142" s="27">
        <f t="shared" ref="DJ142:DP142" si="2879">SUM(DJ135+DJ125+DJ116+DJ98+DJ67+DJ47+DJ21+DJ4)</f>
        <v>831733</v>
      </c>
      <c r="DK142" s="27">
        <f t="shared" si="2879"/>
        <v>870807</v>
      </c>
      <c r="DL142" s="27">
        <f t="shared" si="2879"/>
        <v>946079.42</v>
      </c>
      <c r="DM142" s="27">
        <f t="shared" si="2879"/>
        <v>885112.6</v>
      </c>
      <c r="DN142" s="27">
        <f t="shared" ref="DN142:DO142" si="2880">SUM(DN135+DN125+DN116+DN98+DN67+DN47+DN21+DN4)</f>
        <v>0</v>
      </c>
      <c r="DO142" s="27">
        <f t="shared" si="2880"/>
        <v>0</v>
      </c>
      <c r="DP142" s="27">
        <f t="shared" si="2879"/>
        <v>3210018.06</v>
      </c>
      <c r="DQ142" s="27">
        <f t="shared" si="2862"/>
        <v>3515666.0900000003</v>
      </c>
      <c r="DR142" s="27">
        <f t="shared" si="2862"/>
        <v>3676492.7800000003</v>
      </c>
      <c r="DS142" s="27">
        <f t="shared" ref="DS142" si="2881">SUM(DS135+DS125+DS116+DS98+DS67+DS47+DS21+DS4)</f>
        <v>3620179</v>
      </c>
      <c r="DT142" s="27">
        <f t="shared" si="2862"/>
        <v>3767961.19</v>
      </c>
      <c r="DU142" s="27">
        <f t="shared" si="2862"/>
        <v>3346607.2</v>
      </c>
      <c r="DV142" s="27">
        <f t="shared" ref="DV142" si="2882">SUM(DV135+DV125+DV116+DV98+DV67+DV47+DV21+DV4)</f>
        <v>1972330.26</v>
      </c>
      <c r="DW142" s="27">
        <f t="shared" si="2862"/>
        <v>1746180.46</v>
      </c>
      <c r="DX142" s="27">
        <f t="shared" si="2862"/>
        <v>1398777.31</v>
      </c>
      <c r="DY142" s="27">
        <f t="shared" ref="DY142" si="2883">SUM(DY135+DY125+DY116+DY98+DY67+DY47+DY21+DY4)</f>
        <v>1380060</v>
      </c>
      <c r="DZ142" s="27">
        <f t="shared" si="2862"/>
        <v>1902533.89</v>
      </c>
      <c r="EA142" s="27">
        <f t="shared" si="2862"/>
        <v>1311964.71</v>
      </c>
      <c r="EB142" s="27">
        <f t="shared" ref="EB142" si="2884">SUM(EB135+EB125+EB116+EB98+EB67+EB47+EB21+EB4)</f>
        <v>1567991</v>
      </c>
      <c r="EC142" s="27">
        <f t="shared" si="2862"/>
        <v>1913362</v>
      </c>
      <c r="ED142" s="27">
        <f t="shared" si="2862"/>
        <v>1417604.41</v>
      </c>
      <c r="EE142" s="27">
        <f t="shared" ref="EE142" si="2885">SUM(EE135+EE125+EE116+EE98+EE67+EE47+EE21+EE4)</f>
        <v>3153228.1</v>
      </c>
      <c r="EF142" s="27">
        <f t="shared" si="2862"/>
        <v>3260877.1</v>
      </c>
      <c r="EG142" s="27">
        <f t="shared" si="2862"/>
        <v>2857128.9299999997</v>
      </c>
      <c r="EH142" s="27">
        <f t="shared" ref="EH142" si="2886">SUM(EH135+EH125+EH116+EH98+EH67+EH47+EH21+EH4)</f>
        <v>1339393</v>
      </c>
      <c r="EI142" s="27">
        <f t="shared" si="2862"/>
        <v>4193043.4800000004</v>
      </c>
      <c r="EJ142" s="27">
        <f t="shared" ref="EJ142:HF142" si="2887">SUM(EJ135+EJ125+EJ116+EJ98+EJ67+EJ47+EJ21+EJ4)</f>
        <v>2284969.79</v>
      </c>
      <c r="EK142" s="27">
        <f t="shared" ref="EK142" si="2888">SUM(EK135+EK125+EK116+EK98+EK67+EK47+EK21+EK4)</f>
        <v>2442021</v>
      </c>
      <c r="EL142" s="27">
        <f t="shared" si="2887"/>
        <v>4059660.79</v>
      </c>
      <c r="EM142" s="27">
        <f t="shared" si="2887"/>
        <v>8329333.2199999988</v>
      </c>
      <c r="EN142" s="27">
        <f t="shared" ref="EN142" si="2889">SUM(EN135+EN125+EN116+EN98+EN67+EN47+EN21+EN4)</f>
        <v>1887990</v>
      </c>
      <c r="EO142" s="27">
        <f t="shared" si="2887"/>
        <v>3155116.02</v>
      </c>
      <c r="EP142" s="27">
        <f t="shared" si="2887"/>
        <v>2849190.79</v>
      </c>
      <c r="EQ142" s="27">
        <f t="shared" si="2887"/>
        <v>1644566.2000000002</v>
      </c>
      <c r="ER142" s="27">
        <f t="shared" si="2887"/>
        <v>2243696.56</v>
      </c>
      <c r="ES142" s="27">
        <f t="shared" ref="ES142:FC142" si="2890">SUM(ES135+ES125+ES116+ES98+ES67+ES47+ES21+ES4)</f>
        <v>3125649.69</v>
      </c>
      <c r="ET142" s="27">
        <f t="shared" ref="ET142:EV142" si="2891">SUM(ET135+ET125+ET116+ET98+ET67+ET47+ET21+ET4)</f>
        <v>2736469</v>
      </c>
      <c r="EU142" s="27">
        <f t="shared" si="2891"/>
        <v>3046620.5399999996</v>
      </c>
      <c r="EV142" s="27">
        <f t="shared" si="2891"/>
        <v>3229437.96</v>
      </c>
      <c r="EW142" s="27">
        <f t="shared" si="2890"/>
        <v>26518705</v>
      </c>
      <c r="EX142" s="27">
        <f t="shared" si="2890"/>
        <v>31049216</v>
      </c>
      <c r="EY142" s="27">
        <f t="shared" si="2890"/>
        <v>27110239.720000003</v>
      </c>
      <c r="EZ142" s="27">
        <f t="shared" si="2890"/>
        <v>2837070.2</v>
      </c>
      <c r="FA142" s="27">
        <f t="shared" ref="FA142:FB142" si="2892">SUM(FA135+FA125+FA116+FA98+FA67+FA47+FA21+FA4)</f>
        <v>0</v>
      </c>
      <c r="FB142" s="27">
        <f t="shared" si="2892"/>
        <v>0</v>
      </c>
      <c r="FC142" s="27">
        <f t="shared" si="2890"/>
        <v>1244203.33</v>
      </c>
      <c r="FD142" s="27">
        <f t="shared" si="2887"/>
        <v>1176465.17</v>
      </c>
      <c r="FE142" s="27">
        <f t="shared" si="2887"/>
        <v>948745.74</v>
      </c>
      <c r="FF142" s="27">
        <f t="shared" ref="FF142" si="2893">SUM(FF135+FF125+FF116+FF98+FF67+FF47+FF21+FF4)</f>
        <v>1093547.3500000001</v>
      </c>
      <c r="FG142" s="27">
        <f t="shared" si="2887"/>
        <v>997939.02</v>
      </c>
      <c r="FH142" s="27">
        <f t="shared" si="2887"/>
        <v>899964.61</v>
      </c>
      <c r="FI142" s="27">
        <f t="shared" ref="FI142" si="2894">SUM(FI135+FI125+FI116+FI98+FI67+FI47+FI21+FI4)</f>
        <v>1100308.77</v>
      </c>
      <c r="FJ142" s="27">
        <f t="shared" si="2887"/>
        <v>905845.04</v>
      </c>
      <c r="FK142" s="27">
        <f t="shared" si="2887"/>
        <v>813855.08</v>
      </c>
      <c r="FL142" s="27">
        <f t="shared" ref="FL142" si="2895">SUM(FL135+FL125+FL116+FL98+FL67+FL47+FL21+FL4)</f>
        <v>768720</v>
      </c>
      <c r="FM142" s="27">
        <f t="shared" si="2887"/>
        <v>764599.45</v>
      </c>
      <c r="FN142" s="27">
        <f t="shared" si="2887"/>
        <v>657002.31000000006</v>
      </c>
      <c r="FO142" s="27">
        <f t="shared" ref="FO142" si="2896">SUM(FO135+FO125+FO116+FO98+FO67+FO47+FO21+FO4)</f>
        <v>649296</v>
      </c>
      <c r="FP142" s="27">
        <f t="shared" si="2887"/>
        <v>647076</v>
      </c>
      <c r="FQ142" s="27">
        <f t="shared" si="2887"/>
        <v>566730.21</v>
      </c>
      <c r="FR142" s="27">
        <f t="shared" ref="FR142" si="2897">SUM(FR135+FR125+FR116+FR98+FR67+FR47+FR21+FR4)</f>
        <v>656971.64</v>
      </c>
      <c r="FS142" s="27">
        <f t="shared" si="2887"/>
        <v>655387.60000000009</v>
      </c>
      <c r="FT142" s="27">
        <f t="shared" si="2887"/>
        <v>626110.24</v>
      </c>
      <c r="FU142" s="27">
        <f t="shared" ref="FU142:FV142" si="2898">SUM(FU135+FU125+FU116+FU98+FU67+FU47+FU21+FU4)</f>
        <v>674280</v>
      </c>
      <c r="FV142" s="27">
        <f t="shared" si="2898"/>
        <v>688882.05</v>
      </c>
      <c r="FW142" s="27">
        <f t="shared" si="2887"/>
        <v>649485.39999999991</v>
      </c>
      <c r="FX142" s="27">
        <f t="shared" ref="FX142" si="2899">SUM(FX135+FX125+FX116+FX98+FX67+FX47+FX21+FX4)</f>
        <v>703330</v>
      </c>
      <c r="FY142" s="27">
        <f t="shared" si="2887"/>
        <v>688263.96</v>
      </c>
      <c r="FZ142" s="27">
        <f t="shared" si="2887"/>
        <v>609891.11</v>
      </c>
      <c r="GA142" s="27">
        <f t="shared" ref="GA142" si="2900">SUM(GA135+GA125+GA116+GA98+GA67+GA47+GA21+GA4)</f>
        <v>586424</v>
      </c>
      <c r="GB142" s="27">
        <f t="shared" si="2887"/>
        <v>564423.31000000006</v>
      </c>
      <c r="GC142" s="27">
        <f t="shared" ref="GC142:GE142" si="2901">SUM(GC135+GC125+GC116+GC98+GC67+GC47+GC21+GC4)</f>
        <v>471529.86</v>
      </c>
      <c r="GD142" s="27">
        <f t="shared" si="2901"/>
        <v>636940.4</v>
      </c>
      <c r="GE142" s="27">
        <f t="shared" si="2901"/>
        <v>728624</v>
      </c>
      <c r="GF142" s="27">
        <f t="shared" ref="GF142:GP142" si="2902">SUM(GF135+GF125+GF116+GF98+GF67+GF47+GF21+GF4)</f>
        <v>853618.8899999999</v>
      </c>
      <c r="GG142" s="27">
        <f t="shared" ref="GG142:GI142" si="2903">SUM(GG135+GG125+GG116+GG98+GG67+GG47+GG21+GG4)</f>
        <v>779015.8</v>
      </c>
      <c r="GH142" s="27">
        <f t="shared" ref="GH142" si="2904">SUM(GH135+GH125+GH116+GH98+GH67+GH47+GH21+GH4)</f>
        <v>887800.37</v>
      </c>
      <c r="GI142" s="27">
        <f t="shared" si="2903"/>
        <v>775280.45000000007</v>
      </c>
      <c r="GJ142" s="27">
        <f t="shared" si="2902"/>
        <v>938134</v>
      </c>
      <c r="GK142" s="27">
        <f t="shared" si="2902"/>
        <v>970724</v>
      </c>
      <c r="GL142" s="27">
        <f t="shared" si="2902"/>
        <v>853961.01</v>
      </c>
      <c r="GM142" s="27">
        <f t="shared" si="2902"/>
        <v>786192.6</v>
      </c>
      <c r="GN142" s="27">
        <f t="shared" ref="GN142:GO142" si="2905">SUM(GN135+GN125+GN116+GN98+GN67+GN47+GN21+GN4)</f>
        <v>0</v>
      </c>
      <c r="GO142" s="27">
        <f t="shared" si="2905"/>
        <v>0</v>
      </c>
      <c r="GP142" s="27">
        <f t="shared" si="2902"/>
        <v>2778492.87</v>
      </c>
      <c r="GQ142" s="27">
        <f t="shared" si="2887"/>
        <v>3287124.1400000006</v>
      </c>
      <c r="GR142" s="27">
        <f t="shared" si="2887"/>
        <v>3419930.76</v>
      </c>
      <c r="GS142" s="27">
        <f t="shared" ref="GS142" si="2906">SUM(GS135+GS125+GS116+GS98+GS67+GS47+GS21+GS4)</f>
        <v>2408300</v>
      </c>
      <c r="GT142" s="27">
        <f t="shared" si="2887"/>
        <v>2374225.16</v>
      </c>
      <c r="GU142" s="27">
        <f t="shared" si="2887"/>
        <v>2127659.4099999997</v>
      </c>
      <c r="GV142" s="27">
        <f t="shared" ref="GV142" si="2907">SUM(GV135+GV125+GV116+GV98+GV67+GV47+GV21+GV4)</f>
        <v>2397257.84</v>
      </c>
      <c r="GW142" s="27">
        <f t="shared" si="2887"/>
        <v>2155097.4010000001</v>
      </c>
      <c r="GX142" s="27">
        <f t="shared" si="2887"/>
        <v>1849794.79</v>
      </c>
      <c r="GY142" s="27">
        <f t="shared" ref="GY142" si="2908">SUM(GY135+GY125+GY116+GY98+GY67+GY47+GY21+GY4)</f>
        <v>1841220</v>
      </c>
      <c r="GZ142" s="27">
        <f t="shared" si="2887"/>
        <v>1865844.15</v>
      </c>
      <c r="HA142" s="27">
        <f t="shared" si="2887"/>
        <v>1740978.8</v>
      </c>
      <c r="HB142" s="27">
        <f t="shared" ref="HB142:HC142" si="2909">SUM(HB135+HB125+HB116+HB98+HB67+HB47+HB21+HB4)</f>
        <v>1942629</v>
      </c>
      <c r="HC142" s="27">
        <f t="shared" si="2909"/>
        <v>1974595</v>
      </c>
      <c r="HD142" s="27">
        <f t="shared" si="2887"/>
        <v>1745990.8299999998</v>
      </c>
      <c r="HE142" s="27">
        <f t="shared" ref="HE142" si="2910">SUM(HE135+HE125+HE116+HE98+HE67+HE47+HE21+HE4)</f>
        <v>2029034.4299999997</v>
      </c>
      <c r="HF142" s="27">
        <f t="shared" si="2887"/>
        <v>2005993.83</v>
      </c>
      <c r="HG142" s="27">
        <f t="shared" ref="HG142:KI142" si="2911">SUM(HG135+HG125+HG116+HG98+HG67+HG47+HG21+HG4)</f>
        <v>1958376.2299999997</v>
      </c>
      <c r="HH142" s="27">
        <f t="shared" ref="HH142" si="2912">SUM(HH135+HH125+HH116+HH98+HH67+HH47+HH21+HH4)</f>
        <v>2005643</v>
      </c>
      <c r="HI142" s="27">
        <f t="shared" si="2911"/>
        <v>2010297.47</v>
      </c>
      <c r="HJ142" s="27">
        <f t="shared" si="2911"/>
        <v>1986662.78</v>
      </c>
      <c r="HK142" s="27">
        <f t="shared" ref="HK142" si="2913">SUM(HK135+HK125+HK116+HK98+HK67+HK47+HK21+HK4)</f>
        <v>2159451</v>
      </c>
      <c r="HL142" s="27">
        <f t="shared" si="2911"/>
        <v>2257105.52</v>
      </c>
      <c r="HM142" s="27">
        <f t="shared" si="2911"/>
        <v>1858298.54</v>
      </c>
      <c r="HN142" s="27">
        <f t="shared" ref="HN142" si="2914">SUM(HN135+HN125+HN116+HN98+HN67+HN47+HN21+HN4)</f>
        <v>2970066</v>
      </c>
      <c r="HO142" s="27">
        <f t="shared" si="2911"/>
        <v>2577268.23</v>
      </c>
      <c r="HP142" s="27">
        <f t="shared" si="2911"/>
        <v>2236071.7400000002</v>
      </c>
      <c r="HQ142" s="27">
        <f t="shared" si="2911"/>
        <v>2638649.5</v>
      </c>
      <c r="HR142" s="27">
        <f t="shared" si="2911"/>
        <v>2725216.85</v>
      </c>
      <c r="HS142" s="27">
        <f t="shared" ref="HS142:IC142" si="2915">SUM(HS135+HS125+HS116+HS98+HS67+HS47+HS21+HS4)</f>
        <v>2356741.33</v>
      </c>
      <c r="HT142" s="27">
        <f t="shared" ref="HT142:HV142" si="2916">SUM(HT135+HT125+HT116+HT98+HT67+HT47+HT21+HT4)</f>
        <v>4639764.33</v>
      </c>
      <c r="HU142" s="27">
        <f t="shared" ref="HU142" si="2917">SUM(HU135+HU125+HU116+HU98+HU67+HU47+HU21+HU4)</f>
        <v>5014940.8999999994</v>
      </c>
      <c r="HV142" s="27">
        <f t="shared" si="2916"/>
        <v>2139830.6900000004</v>
      </c>
      <c r="HW142" s="27">
        <f t="shared" si="2915"/>
        <v>2616269</v>
      </c>
      <c r="HX142" s="27">
        <f t="shared" si="2915"/>
        <v>2646685</v>
      </c>
      <c r="HY142" s="27">
        <f t="shared" si="2915"/>
        <v>2149974.5</v>
      </c>
      <c r="HZ142" s="27">
        <f t="shared" si="2915"/>
        <v>2788706.4</v>
      </c>
      <c r="IA142" s="27">
        <f t="shared" ref="IA142:IB142" si="2918">SUM(IA135+IA125+IA116+IA98+IA67+IA47+IA21+IA4)</f>
        <v>0</v>
      </c>
      <c r="IB142" s="27">
        <f t="shared" si="2918"/>
        <v>0</v>
      </c>
      <c r="IC142" s="27">
        <f t="shared" si="2915"/>
        <v>2450000</v>
      </c>
      <c r="ID142" s="27">
        <f t="shared" si="2911"/>
        <v>3896519.7699999996</v>
      </c>
      <c r="IE142" s="27">
        <f t="shared" si="2911"/>
        <v>4026285.46</v>
      </c>
      <c r="IF142" s="27">
        <f t="shared" ref="IF142" si="2919">SUM(IF135+IF125+IF116+IF98+IF67+IF47+IF21+IF4)</f>
        <v>3664260</v>
      </c>
      <c r="IG142" s="27">
        <f t="shared" si="2911"/>
        <v>4449034.0299999993</v>
      </c>
      <c r="IH142" s="27">
        <f t="shared" si="2911"/>
        <v>4091864.4299999997</v>
      </c>
      <c r="II142" s="27">
        <f t="shared" ref="II142" si="2920">SUM(II135+II125+II116+II98+II67+II47+II21+II4)</f>
        <v>3922645.0700000003</v>
      </c>
      <c r="IJ142" s="27">
        <f t="shared" si="2911"/>
        <v>3964978.4699999997</v>
      </c>
      <c r="IK142" s="27">
        <f t="shared" si="2911"/>
        <v>3897354.2</v>
      </c>
      <c r="IL142" s="27">
        <f t="shared" ref="IL142" si="2921">SUM(IL135+IL125+IL116+IL98+IL67+IL47+IL21+IL4)</f>
        <v>4014005</v>
      </c>
      <c r="IM142" s="27">
        <f t="shared" si="2911"/>
        <v>3993314.35</v>
      </c>
      <c r="IN142" s="27">
        <f t="shared" si="2911"/>
        <v>3714157.28</v>
      </c>
      <c r="IO142" s="27">
        <f t="shared" ref="IO142" si="2922">SUM(IO135+IO125+IO116+IO98+IO67+IO47+IO21+IO4)</f>
        <v>3911585</v>
      </c>
      <c r="IP142" s="27">
        <f t="shared" si="2911"/>
        <v>4160033.36</v>
      </c>
      <c r="IQ142" s="27">
        <f t="shared" si="2911"/>
        <v>3908115.9200000004</v>
      </c>
      <c r="IR142" s="27">
        <f t="shared" ref="IR142" si="2923">SUM(IR135+IR125+IR116+IR98+IR67+IR47+IR21+IR4)</f>
        <v>4034808.75</v>
      </c>
      <c r="IS142" s="27">
        <f t="shared" si="2911"/>
        <v>3958035.6100000003</v>
      </c>
      <c r="IT142" s="27">
        <f t="shared" si="2911"/>
        <v>3733723.5699999994</v>
      </c>
      <c r="IU142" s="27">
        <f t="shared" ref="IU142" si="2924">SUM(IU135+IU125+IU116+IU98+IU67+IU47+IU21+IU4)</f>
        <v>3862222</v>
      </c>
      <c r="IV142" s="27">
        <f t="shared" si="2911"/>
        <v>3975592.69</v>
      </c>
      <c r="IW142" s="27">
        <f t="shared" si="2911"/>
        <v>3529667.21</v>
      </c>
      <c r="IX142" s="27">
        <f t="shared" ref="IX142" si="2925">SUM(IX135+IX125+IX116+IX98+IX67+IX47+IX21+IX4)</f>
        <v>4012485</v>
      </c>
      <c r="IY142" s="27">
        <f t="shared" si="2911"/>
        <v>4043047.4</v>
      </c>
      <c r="IZ142" s="27">
        <f t="shared" si="2911"/>
        <v>3740576.62</v>
      </c>
      <c r="JA142" s="27">
        <f t="shared" ref="JA142" si="2926">SUM(JA135+JA125+JA116+JA98+JA67+JA47+JA21+JA4)</f>
        <v>5742700</v>
      </c>
      <c r="JB142" s="27">
        <f t="shared" si="2911"/>
        <v>3804054.92</v>
      </c>
      <c r="JC142" s="27">
        <f t="shared" ref="JC142" si="2927">SUM(JC135+JC125+JC116+JC98+JC67+JC47+JC21+JC4)</f>
        <v>3330450.9000000004</v>
      </c>
      <c r="JD142" s="27">
        <f t="shared" ref="JD142:JK142" si="2928">SUM(JD135+JD125+JD116+JD98+JD67+JD47+JD21+JD4)</f>
        <v>3443060</v>
      </c>
      <c r="JE142" s="27">
        <f t="shared" ref="JE142" si="2929">SUM(JE135+JE125+JE116+JE98+JE67+JE47+JE21+JE4)</f>
        <v>3455535.33</v>
      </c>
      <c r="JF142" s="27">
        <f t="shared" si="2928"/>
        <v>3186637.6900000004</v>
      </c>
      <c r="JG142" s="27">
        <f t="shared" ref="JG142:JI142" si="2930">SUM(JG135+JG125+JG116+JG98+JG67+JG47+JG21+JG4)</f>
        <v>3614900</v>
      </c>
      <c r="JH142" s="27">
        <f t="shared" si="2930"/>
        <v>3679300</v>
      </c>
      <c r="JI142" s="27">
        <f t="shared" si="2930"/>
        <v>3261372.8899999997</v>
      </c>
      <c r="JJ142" s="27">
        <f t="shared" si="2928"/>
        <v>3553200</v>
      </c>
      <c r="JK142" s="27">
        <f t="shared" si="2928"/>
        <v>3673200</v>
      </c>
      <c r="JL142" s="27">
        <f t="shared" ref="JL142:JO142" si="2931">SUM(JL135+JL125+JL116+JL98+JL67+JL47+JL21+JL4)</f>
        <v>3341776.4099999997</v>
      </c>
      <c r="JM142" s="27">
        <f t="shared" ref="JM142:JN142" si="2932">SUM(JM135+JM125+JM116+JM98+JM67+JM47+JM21+JM4)</f>
        <v>3444700</v>
      </c>
      <c r="JN142" s="27">
        <f t="shared" si="2932"/>
        <v>0</v>
      </c>
      <c r="JO142" s="27">
        <f t="shared" si="2931"/>
        <v>0</v>
      </c>
      <c r="JP142" s="27">
        <f t="shared" ref="JP142:JQ142" si="2933">SUM(JP135+JP125+JP116+JP98+JP67+JP47+JP21+JP4)</f>
        <v>24801630.940000001</v>
      </c>
      <c r="JQ142" s="27">
        <f t="shared" si="2933"/>
        <v>21124170.490000002</v>
      </c>
      <c r="JR142" s="27">
        <f t="shared" si="2911"/>
        <v>20451637.980000004</v>
      </c>
      <c r="JS142" s="27">
        <f t="shared" si="2911"/>
        <v>17861708.25</v>
      </c>
      <c r="JT142" s="27">
        <f t="shared" ref="JT142" si="2934">SUM(JT135+JT125+JT116+JT98+JT67+JT47+JT21+JT4)</f>
        <v>18930384.630000003</v>
      </c>
      <c r="JU142" s="27">
        <f t="shared" si="2911"/>
        <v>17306331.440000001</v>
      </c>
      <c r="JV142" s="27">
        <f t="shared" si="2911"/>
        <v>16221909.41</v>
      </c>
      <c r="JW142" s="27">
        <f t="shared" ref="JW142" si="2935">SUM(JW135+JW125+JW116+JW98+JW67+JW47+JW21+JW4)</f>
        <v>14863738.711000003</v>
      </c>
      <c r="JX142" s="27">
        <f t="shared" si="2911"/>
        <v>13666757.26</v>
      </c>
      <c r="JY142" s="27">
        <f t="shared" si="2911"/>
        <v>13021390</v>
      </c>
      <c r="JZ142" s="27">
        <f t="shared" ref="JZ142" si="2936">SUM(JZ135+JZ125+JZ116+JZ98+JZ67+JZ47+JZ21+JZ4)</f>
        <v>14475584.620000001</v>
      </c>
      <c r="KA142" s="27">
        <f t="shared" si="2911"/>
        <v>11947986.51</v>
      </c>
      <c r="KB142" s="27">
        <f t="shared" si="2911"/>
        <v>14464111</v>
      </c>
      <c r="KC142" s="27">
        <f t="shared" ref="KC142" si="2937">SUM(KC135+KC125+KC116+KC98+KC67+KC47+KC21+KC4)</f>
        <v>15669792.92</v>
      </c>
      <c r="KD142" s="27">
        <f t="shared" si="2911"/>
        <v>12865157.140000002</v>
      </c>
      <c r="KE142" s="27">
        <f t="shared" si="2911"/>
        <v>14942542.030000001</v>
      </c>
      <c r="KF142" s="27">
        <f t="shared" ref="KF142" si="2938">SUM(KF135+KF125+KF116+KF98+KF67+KF47+KF21+KF4)</f>
        <v>16540537.07</v>
      </c>
      <c r="KG142" s="27">
        <f t="shared" si="2911"/>
        <v>14935858.149999999</v>
      </c>
      <c r="KH142" s="27">
        <f t="shared" si="2911"/>
        <v>12712605.4</v>
      </c>
      <c r="KI142" s="27">
        <f t="shared" si="2911"/>
        <v>19155556.109999999</v>
      </c>
      <c r="KJ142" s="27">
        <f t="shared" ref="KJ142:KP142" si="2939">SUM(KJ125+KJ116+KJ98+KJ67+KJ47+KJ21+KJ4)</f>
        <v>14558141.600000001</v>
      </c>
      <c r="KK142" s="27">
        <f t="shared" ref="KK142" si="2940">SUM(KK125+KK116+KK98+KK67+KK47+KK21+KK4)</f>
        <v>18017784</v>
      </c>
      <c r="KL142" s="27">
        <f t="shared" si="2939"/>
        <v>21104890.410000004</v>
      </c>
      <c r="KM142" s="27">
        <f t="shared" si="2939"/>
        <v>23318468.359999999</v>
      </c>
      <c r="KN142" s="27">
        <f t="shared" ref="KN142" si="2941">SUM(KN125+KN116+KN98+KN67+KN47+KN21+KN4)</f>
        <v>15992212</v>
      </c>
      <c r="KO142" s="27">
        <f t="shared" si="2939"/>
        <v>15350011.23</v>
      </c>
      <c r="KP142" s="27">
        <f t="shared" si="2939"/>
        <v>13562782.5</v>
      </c>
      <c r="KQ142" s="27">
        <f t="shared" ref="KQ142" si="2942">SUM(KQ125+KQ116+KQ98+KQ67+KQ47+KQ21+KQ4)</f>
        <v>14081085.699999999</v>
      </c>
      <c r="KR142" s="27">
        <f t="shared" ref="KR142:KS142" si="2943">SUM(KR125+KR116+KR98+KR67+KR47+KR21+KR4)</f>
        <v>15537143.729999999</v>
      </c>
      <c r="KS142" s="27">
        <f t="shared" si="2943"/>
        <v>14811263.189999999</v>
      </c>
      <c r="KT142" s="27">
        <f t="shared" ref="KT142:KU142" si="2944">SUM(KT125+KT116+KT98+KT67+KT47+KT21+KT4)</f>
        <v>16574697.77</v>
      </c>
      <c r="KU142" s="27">
        <f t="shared" si="2944"/>
        <v>18248159.630000003</v>
      </c>
      <c r="KV142" s="27">
        <f t="shared" ref="KV142:KW142" si="2945">SUM(KV125+KV116+KV98+KV67+KV47+KV21+KV4)</f>
        <v>14322510.619999999</v>
      </c>
      <c r="KW142" s="27">
        <f t="shared" si="2945"/>
        <v>39620933</v>
      </c>
      <c r="KX142" s="27">
        <f t="shared" ref="KX142:LB142" si="2946">SUM(KX125+KX116+KX98+KX67+KX47+KX21+KX4)</f>
        <v>45092000</v>
      </c>
      <c r="KY142" s="27">
        <f t="shared" si="2946"/>
        <v>38466972.339999996</v>
      </c>
      <c r="KZ142" s="27">
        <f t="shared" si="2946"/>
        <v>20495900</v>
      </c>
      <c r="LA142" s="27">
        <f t="shared" si="2946"/>
        <v>0</v>
      </c>
      <c r="LB142" s="27">
        <f t="shared" si="2946"/>
        <v>0</v>
      </c>
      <c r="LW142" s="52"/>
    </row>
    <row r="143" spans="1:335" ht="15.75" x14ac:dyDescent="0.25"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X143" s="46"/>
      <c r="KY143" s="46"/>
      <c r="KZ143" s="46"/>
      <c r="LA143" s="46"/>
      <c r="LB143" s="46"/>
    </row>
    <row r="144" spans="1:335" x14ac:dyDescent="0.25">
      <c r="KJ144" s="47"/>
      <c r="KK144" s="47"/>
      <c r="KL144" s="47"/>
      <c r="KM144" s="47"/>
      <c r="KN144" s="47"/>
      <c r="KO144" s="47"/>
      <c r="KP144" s="47"/>
      <c r="KQ144" s="47"/>
      <c r="KR144" s="47"/>
      <c r="KS144" s="47"/>
      <c r="KT144" s="47"/>
      <c r="KU144" s="1"/>
      <c r="KX144" s="1"/>
      <c r="KY144" s="1"/>
      <c r="KZ144" s="1"/>
      <c r="LA144" s="1"/>
      <c r="LB144" s="1"/>
    </row>
    <row r="145" spans="281:314" x14ac:dyDescent="0.25"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X145" s="1"/>
      <c r="KY145" s="1"/>
      <c r="KZ145" s="1"/>
      <c r="LA145" s="1"/>
      <c r="LB145" s="1"/>
    </row>
    <row r="146" spans="281:314" x14ac:dyDescent="0.25">
      <c r="KU146" s="1"/>
      <c r="KX146" s="1"/>
      <c r="KY146" s="1"/>
      <c r="KZ146" s="1"/>
      <c r="LA146" s="1"/>
      <c r="LB146" s="1"/>
    </row>
    <row r="147" spans="281:314" x14ac:dyDescent="0.25"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R147" s="1"/>
      <c r="KS147" s="1"/>
      <c r="KT147" s="1"/>
      <c r="KU147" s="1"/>
      <c r="KX147" s="1"/>
      <c r="KY147" s="1"/>
      <c r="KZ147" s="1"/>
      <c r="LA147" s="1"/>
      <c r="LB147" s="1"/>
    </row>
  </sheetData>
  <autoFilter ref="A1:LB140" xr:uid="{00000000-0001-0000-0200-000000000000}"/>
  <phoneticPr fontId="29" type="noConversion"/>
  <printOptions gridLines="1"/>
  <pageMargins left="0.70866141732283472" right="0.70866141732283472" top="0.74803149606299213" bottom="0.74803149606299213" header="0.31496062992125984" footer="0.31496062992125984"/>
  <pageSetup paperSize="8" scale="21" fitToHeight="0" orientation="landscape" r:id="rId1"/>
  <ignoredErrors>
    <ignoredError sqref="A55 A49 A51:A52 A62:A65 A50:B50 A122:B133 A60:B61 A8:B48 IM2 JX2:JY3 DZ2 GZ2 A105:B112 M141 Q141 A116:B117 FJ2:FK2 A56:B58 A67:B81 KI2 EI141:EI143 FV141 HI141:HI143 IV141:IV143 V121:V143 P122:Q140 IP49:IQ59 IY67:IY68 Y121:Y122 EL8:EL15 FY8:FY15 HL8:HL15 IY8:IY19 A1:B1 DT115 EL121:EL122 FY121:FY140 HL121:HL140 IY121:IY140 HL105:HL108 FY106 EL115:EL116 Y115:Y116 Y102:Y103 FY102:FY103 EL102:EL103 A83:B99 HL67:HL74 FY67:FY100 Y8:Y15 EL49:EL55 IG100 ID118 IY106 KO2 A102:C103 C115:C116 C8:C58 C121:C141 A2:C7 E102:F103 E115:F116 E121:F141 E2:F58 H102:I103 H115:I116 H122:I141 H2:I58 K102:K103 K115:K116 K2:K58 K122:K141 M102:N103 M115:N116 M122:N140 M8:N23 P8:Q15 P102:Q103 P115:Q116 S49:T49 S102:T103 S105:T108 S122:T122 V49:W49 V102:W103 V115:W116 W8:W48 W121:W140 DQ51:DR51 DQ102:DR103 DQ105:DR108 DQ121:DR122 DQ2:DR2 DU100 DT49:DU55 DT102:DU103 DT116:DU116 DT105:DU110 DT121:DU129 DT2:DU2 DW49:DX55 DW102:DX103 DW105:DX105 DW121:DX129 DW2:DX2 DZ49:EA51 DZ102:EA103 DZ115:EA116 DZ121:EA129 EC49:ED59 EC102:ED103 EC105:ED113 EC121:ED143 EF49:EG51 EF102:EG103 EF105:EG108 EF121:EG143 EI49:EJ49 EI102:EJ103 EI115:EJ116 EI121:EJ140 EJ8:EJ47 FD49:FE55 FD103:FE103 FD106:FE108 FD121:FE133 FD2:FE2 FG49:FH55 FG102:FH103 FG106:FH106 FG121:FH143 FG2:FH2 FJ49:FK55 FJ102:FK103 FJ108:FK108 FJ121:FK143 FM49:FN55 FM102:FN103 FM115:FN116 FM121:FN143 FP67:FQ81 FP102:FQ103 FP115:FQ116 FP121:FQ143 FS49:FT56 FS102:FT103 FS105:FT108 FS121:FT143 FV49:FW56 FV102:FW103 FV105:FW109 FV121:FW140 FW8:FW47 GQ49:GR54 GQ102:GR103 GQ115:GR116 GQ121:GR133 GQ2:GR2 GT49:GU55 GT105:GU107 GT121:GU143 GT2:GU2 GW49:GX55 GW105:GX108 GW121:GX133 GW2:GX2 GZ49:HA55 GZ102:HA103 GZ105:HA110 GZ121:HA143 HC67:HD81 HC105:HD106 HC121:HD141 HF49:HG56 HF103:HG103 HF105:HG108 HF121:HG143 HI49:HJ56 HI103:HJ103 HI105:HJ108 HI121:HJ140 HJ8:HJ47 ID102:IE103 ID115:IE116 ID49:IE54 ID121:IE126 ID2:IE2 IG106:IH108 IG103:IH103 IG49:IH54 IG121:IH126 IG2:IH2 IJ115:IK116 IJ49:IK54 IJ121:IK143 IJ2:IK2 IM105:IN110 IM102:IN103 IM67:IN68 IM121:IN131 IP105:IQ106 IP121:IQ131 IS105:IT108 IS103:IT103 IS49:IT59 IS121:IT131 IV105:IW109 IV102:IW103 IV121:IW128 IW8:IW47 IV49:IW57 JP2:JP3 JR2:JS3 JU2:JV3 KE2:KE3 KG2:KG3 KM2:KM3 DR3 DU3 DX3 FE3 FH3 FK3 GR3 GU3 GX3 IE3 IH3 IK3 HL118 FY118 EL118 IY118 DQ118:DR118 DT118:DU118 DW118:DX118 DZ118:EA118 EC118:ED118 EF118:EG118 EI118:EJ118 FD118:FE118 FG118:FH118 FJ118:FK118 FM118:FN118 FP118:FQ118 FS118:FT118 FV118:FW118 GQ118:GR118 GT118:GU118 GW118:GX118 GZ118:HA118 HC118:HD118 HF118:HG118 HI118:HJ118 IG118:IH118 IJ118:IK118 IM118:IN118 IP118:IQ118 IS118:IT118 IV118:IW118 DR49:DR50 DQ53:DR55 DR52 DQ57:DR59 DR56 DQ86:DR93 DR84:DR85 DQ95:DR95 DR94 DQ97:DR100 DR96 DQ110:DR110 DR109 DQ115:DR116 DR111 DQ124:DR129 DR123 DQ135:DR143 DR134 FD135:FE143 FE134 FD115:FE116 FE111 FD110:FE110 FE109 FE105 FE102 FD97:FE100 FE96 FD95:FE95 FE94 FD86:FE93 FE84:FE85 FD67:FE81 FE63 FD57:FE59 FE56 GQ135:GR143 GR134 GQ97:GR99 GR96 GQ95:GR95 GR94 GQ86:GR93 GR84:GR85 GQ67:GR81 GR55:GR58 ID133:IE143 IE132 ID128:IE131 IE127 ID98:IE100 IE96:IE97 ID95:IE95 IE94 ID84:IE93 IE83 ID72:IE81 IE71 ID70:IE70 IE69 ID67:IE68 IE65 ID64:IE64 IE62:IE63 ID56:IE59 IE55 JP135 JP138:JP141 KO135 KM135 KI135 JR135:JS135 JU135:JV135 JX135:JY135 KA135:KB135 KD135:KE135 KG135 KO141:KO142 KM141:KM142 KI138:KI143 JR138:JS143 JU138:JV143 JX138:JY143 KA138:KB143 KD138:KE143 KG138:KG143 Y17:Y29 Y31:Y44 Y46:Y57 Y59:Y64 Y67:Y100 Y124:Y140 C67:C100 E67:F81 H67:I81 K67:K81 M60:N62 P60:Q62 S60:T62 E83:F100 H83:I100 K83:K100 M83:N100 N82 DT83:DU83 DQ83:DR83 DT67:DU70 DQ67:DR81 DQ64 DT57:DU57 DU56 DT59:DU59 DU58 DU63:DU65 DT72:DU72 DU71 DT74:DU76 DU73 DT78:DU81 DU77 DT85:DU99 DU84 DT112:DU112 DU111 DU113 FG83:FH83 FD83:FE83 FG57:FH57 FH56 FG67:FH76 FH58 FG78:FH81 FH77 FG86:FH86 FH84:FH85 FG91:FH100 FH87:FH90 FH105 FG108:FH108 FH107 FG115:FH116 FH109 GT83:GU83 GQ83:GR83 GT57:GU57 GU56 GT67:GU68 GU58 GT70:GU76 GU69 GT78:GU81 GU77 GT85:GU99 GU84 GU102:GU103 GT110:GU110 GT115:GU116 GU111 GU108:GU109 IG84:IH84 IJ84:IK89 IM83:IN89 IP83:IQ90 IS84:IT84 IV83:IW86 IW82 IG56:IH59 IH55 IG67:IH68 IH63 IG70:IH70 IH69 IG72:IH72 IH71 IG75:IH81 IH73:IH74 IH83 IG86:IH95 IH85 IG98:IH99 IH96:IH97 IH102 IH105 IG110:IH110 IH109 IG115:IH116 IH111 IG128:IH133 IH127 IG135:IH143 IH134 DW83:DX83 DZ83:EA100 EC83:ED100 EF83:EG100 EG82 EI83:EJ84 EJ82 DW59:DX59 DX56:DX58 DW67:DX77 DX62:DX63 DW79:DX81 DX78 DW85:DX100 DX84 DW107:DX108 DX106 DW115:DX116 DX109 FJ83:FK86 FM83:FN100 FP83:FQ94 FS83:FT86 FT82 FJ59:FK59 FK56:FK58 FJ67:FK77 FK63 FJ79:FK81 FK78 FJ92:FK92 FK87:FK91 FJ94:FK94 FK93 FJ96:FK100 FK95 FK105:FK107 FJ110:FK110 FK109 FJ115:FK116 FK111 GW83:GX99 GZ83:HA84 HC83:HD99 HF83:HG99 HG82 HI83:HJ84 GW67:GX68 GX56:GX58 GW70:GX70 GX69 GW72:GX77 GX71 GW79:GX81 GX78 GX102:GX103 GW115:GX116 GX109 GW135:GX143 GX134 IJ56:IK59 IK55 IJ64:IK64 IK63 IJ67:IK69 IK65 IJ71:IK81 IK70 IK83 IJ91:IK91 IK90 IJ93:IK93 IK92 IJ95:IK95 IK94 IJ98:IK99 IK96:IK97 IK102:IK103 IK105:IK109 JP143 EL17:EL19 EL21:EL24 EL26 EL28:EL30 EL36:EL37 EL40:EL44 EL46:EL47 EL58:EL59 EL64 EL67:EL72 EL74:EL84 EL86:EL100 EL124:EL140 FY17:FY21 FY23 FY25:FY29 FY31 FY35:FY37 FY39 FY41:FY47 FY108 FY110 FY115:FY116 HL17:HL22 HL24:HL31 HL33 HL35:HL47 HL76:HL99 HL110 HL115:HL116 IY115:IY116 IY110 IY70:IY99 IY21:IY47 M26:N26 M28:N33 N27 N24:N25 M36:N37 N34:N35 M39:N55 N38 N56:N58 M64:N64 N63 M67:N77 N65 M79:N81 N78 DZ53:EA55 EA52 DZ59:EA59 EA56:EA58 DZ64:EA64 EA63 DZ67:EA81 EA65 FN105 FM79:FN81 FN78 FM67:FN77 FN56:FN58 GZ115:HA116 HA111 GZ98:HA99 HA97 GZ86:HA96 HA85 GZ79:HA81 HA78 GZ74:HA77 HA73 GZ67:HA72 HA56:HA58 IM133:IN143 IN132 IM115:IN116 IN111 IM98:IN99 IN97 IM91:IN96 IN90 IM75:IN81 IN73:IN74 IM70:IN72 IN69 V51:W51 W50 V53:W56 W52 V59:W61 W57:W58 V64:W64 W62:W63 V67:W70 W65 V72:W77 W71 V79:W81 W78 V83:W84 W82 V86:W87 W85 V89:W100 W88 EI86:EJ100 EJ85 EI79:EJ81 EJ78 EI67:EJ77 EJ65 EI64:EJ64 EI59:EJ59 EJ57:EJ58 EI53:EJ56 EJ50:EJ52 EJ62:EJ63 FV115:FW116 FW110 FV96:FW100 FW95 FV92:FW94 FW91 FV90:FW90 FV86:FW86 FW85 FV83:FW84 FW82 FV79:FW81 FW78 FV67:FW77 FW63 FV58:FW59 FW57 FW87:FW89 FV143 HI115:HJ116 HJ111 HI110:HJ110 HJ109 HJ102 HI96:HJ99 HJ95 HI86:HJ94 HJ85 HI79:HJ81 HJ78 HI70:HJ77 HJ69 HI67:HJ68 HJ57 IV59:IW59 IW58 IV64:IW64 IW63 IV67:IW68 IW65 IV70:IW70 IW69 IV72:IW81 IW71 IV92:IW99 IW87:IW91 IV115:IW116 IW110:IW111 IV130:IW131 IW129 IV133:IW140 IW132 S124:T143 T123 S115:T116 T111 S110:T110 T109 S79:T81 T78 S72:T77 T71 S67:T70 T65 S64:T64 T63 T55:T59 S51:T54 T50 S83:T100 T82 EF53:EG56 EG52 EF59:EG59 EG57:EG58 EF64:EG64 EG62:EG63 EF67:EG81 EG65 EF110:EG112 EG109 EF116:EG116 EG113 EG115 FS115:FT116 FT111 FS110:FT110 FT109 FS89:FT100 FT87:FT88 FS79:FT81 FT78 FS67:FT77 FT57:FT58 HF67:HG68 HG57:HG58 HF70:HG70 HG69 HF72:HG77 HG71 HF79:HG81 HG78 HG102 HF110:HG110 HG109 HF115:HG116 HG111 IS135:IT143 IT134 IS133:IT133 IT132 IS115:IT116 IT113 IS112:IT112 IT111 IS110:IT110 IT109 IT102 IS97:IT99 IT96 IS95:IT95 IT94 IS90:IT93 IT89 IS86:IT88 IT85 IT83 IT81 IS70:IT80 IT69 IS67:IT68 IT62:IT63 P17:Q23 Q16 P25:Q27 Q24 P29:Q31 Q28 P33:Q37 Q32 P39:Q44 Q38 P46:Q57 Q45 Q58 P64:Q64 Q63 P67:Q100 Q65 EC116:ED116 ED115 EC78:ED81 ED77 EC67:ED76 ED65 EC64:ED64 ED63 FP96:FQ100 FQ95 HD102:HD103 HC115:HD116 HD107 HC143:HD143 HD142 IP133:IQ143 IQ132 IP115:IQ116 IQ107 IQ102:IQ103 IP98:IQ99 IQ96:IQ97 IP95:IQ95 IQ94 IP93:IQ93 IQ91:IQ92 IP70:IQ73 IQ69 IP67:IQ68 IQ65 IP64:IQ64 IQ63 IP75:IQ81 IQ74 IP108:IQ113 HC108:HD113 HF112:HG113 FS112:FT113 S112:T113 IV112:IW113 HI112:HJ113 FV111:FW113 IM112:IN113 GZ112:HA113 IY112:IY113 HL112:HL113 FY112:FY113 GW110:GX113 FJ112:FK113 DW110:DX113 IG112:IH113 GT112:GU113 FG110:FH113 FD112:FE113 DQ112:DR113 IJ110:IK113 ID105:IE113 GQ105:GR113 FP105:FQ113 FM106:FN113 EI105:EJ113 DZ105:EA113 V105:W113 P105:Q113 M105:N113 K105:K113 H105:I113 E105:F113 C105:C113 Y105:Y113 EL105:EL113 IS64:IT65 HF59:HG59 FS59:FT59 HI58:HJ59 FV64:FW65 GZ59:HA59 FM59:FN59 GW59:GX59 FJ64:FK65 DW64:DX65 IG64:IH65 GT59:GU59 FG59:FH59 DQ65:DR65 K60:K65 H60:I65 E60:F65 C60:C65 GQ59:GR59 FD64:FE65 IM49:IN59 HC49:HD59 FP49:FQ59 FY49:FY59 HL49:HL59 IY49:IY59 IP61:IQ62 EC61:ED62 IS61:IT61 DQ61:DR63 FD61:FE62 ID61:IE61 DT61:DU62 IG61:IH62 DW61:DX61 FJ61:FK62 IJ61:IK62 EL61:EL62 DZ61:EA62 EI61:EJ61 FV61:FW62 IV61:IW62 EF61:EG61 HF61:HG65 FS61:FT65 HI61:HJ65 GZ61:HA65 FM61:FN65 GW61:GX65 GT61:GU65 FG61:FH65 GQ61:GR65 IM61:IN65 HC61:HD65 FP61:FQ65 FY61:FY65 HL61:HL65 IY61:IY65 JP6:KZ7 JQ4:JQ5 KJ4:KZ5 JP121:KZ133 JP49:KZ119 JP9:KZ11 JQ8 KJ8:KZ8 JP13:KZ13 JQ12 KJ12:KZ12 JP15:KZ16 JQ14 KJ14:KZ14 JP18:KZ20 JQ17 KJ17:KZ17 JP22:KZ46 JQ21 KJ21:KZ21 KJ47:KZ48 KF4:KF5 JQ47:JQ48 JT4:JT5 JW4:JW5 JZ4:JZ5 KC4:KC5 KF8 JT8 JW8 JZ8 KC8 KH4:KH5 KH8 KF12 JT12 JW12 JZ12 KC12 KH12 KF14 JT14 JW14 JZ14 KC14 KH14 KF17 JT17 JW17 JZ17 KC17 KH17 KF21 JT21 JW21 JZ21 KC21 KH21 KF47:KF48 JT47:JT48 JW47:JW48 JZ47:JZ48 KC47:KC48 KH47:KH48 HS120:HW120 DT131:DU143 DW131:DX143 DZ131:EA143 DQ131:DR133 DQ130:DR130 DZ130:EA130 DW130:DX130 DT130:DU130 CN130:DP130 DV130 DY130 DS130 HY120 IA120:JK120 JN120:KZ120" formula="1"/>
    <ignoredError sqref="V4:V5 EC5 IP6:IP7 HC5 EI4:EI7 EF5 HF5 FV4:FV5 HF7 IS6:IS7 HI4:HI5 IV4:IV7 S4:T7 EA4:EA7 EC6:ED7 EC4:ED4 EF6:EG7 EF4:EG4 FM4:FN7 FP4:FQ7 FS4:FT7 HA4:HA7 HC6:HD7 HC4:HD4 HF6:HG6 HF4:HG4 ID5:IE5 IG5:IH5 IJ5:IK5 IM5:IN5 IN4 IN6:IN7 IP4:IQ5 IS4:IT5 V7 FV7 HI7" formulaRange="1"/>
    <ignoredError sqref="IT6:IT7 HG7 IQ6:IQ7 HD5 ED5 EG5 GZ4:GZ7 IM6:IM7 DZ4:DZ7 IM4 HG5 V8:V12 EI8:EI14 FV8:FV14 HI8:HI12 IV8 S8:T15 DQ4:DR5 DT4:DU5 DW4:DX5 DZ8:EA22 EC8:ED15 EF8:EG15 FD4:FE9 FG4:FH5 FJ4:FK5 FM8:FN21 FP8:FQ15 FS8:FT15 GQ4:GR5 GT4:GU5 GW4:GX5 GZ8:HA21 HC8:HD15 HF8:HG15 ID4:IE4 ID6:IE9 IG4:IH4 IG6:IH8 IJ4:IK4 IJ6:IK8 IM8:IN9 IP8:IQ26 IS8:IT9 DQ7:DR9 DR6 DQ11:DR19 DR10 DQ21:DR23 DR20 DQ25:DR28 DR24 DQ30:DR32 DR29 DQ34:DR35 DR33 DQ37:DR44 DR36 DQ46:DR47 DR45 FD46:FE47 FE45 FD42:FE44 FE41 FD34:FE40 FE33 FD30:FE32 FE29 FD21:FE28 FE20 FD11:FE19 FE10 GQ47:GR47 GR46 GQ43:GR45 GR42 GQ34:GR41 GR33 GQ30:GR32 GR29 GQ25:GR28 GR24 GQ21:GR23 GR20 GQ11:GR19 GR10 GQ7:GR9 GR6 ID46:IE47 IE45 ID39:IE44 IE38 ID21:IE37 IE20 ID19:IE19 IE18 ID11:IE17 IE10 DT7:DU15 DU6 DT17:DU17 DU16 DT19:DU29 DU18 DT32:DU33 DU30 DU31 DT36:DU39 DU34 DU35 DT41:DU41 DU40 DT43:DU44 DU42 DT46:DU47 DU45 FG7:FH12 FH6 FG14:FH15 FH13 FG17:FH17 FH16 FG19:FH19 FH18 FG21:FH21 FH20 FG23:FH26 FH22 FG28:FH28 FH27 FG32:FH33 FH29 FH30 FH31 FG39:FH39 FH34 FH35 FH36 FH37 FH38 FG41:FH41 FH40 FG46:FH47 FH42 FH43 FH44 FH45 GT8:GU12 GU6 GT14:GU15 GU13 GU7 GT17:GU17 GU16 GT19:GU21 GU18 GT23:GU23 GU22 GT26:GU26 GU24 GU25 GT28:GU29 GU27 GT33:GU33 GU30 GU31 GU32 GT36:GU39 GU34 GU35 GT43:GU44 GU40 GU41 GU42 GT46:GU47 GU45 IG12:IH17 IH9 IH10 IH11 IG19:IH19 IH18 IG21:IH21 IH20 IG23:IH24 IH22 IG26:IH29 IH25 IG31:IH31 IH30 IG36:IH36 IH32 IH33 IH34 IH35 IG43:IH44 IH37 IH38 IH39 IH40 IH41 IH42 IG46:IH47 IH45 DW7:DX12 DX6 DW14:DX15 DX13 DW17:DX19 DX16 DW21:DX21 DX20 DW23:DX23 DX22 DW26:DX27 DX24 DX25 DW29:DX30 DX28 DW32:DX32 DX31 DW36:DX39 DX33 DX34 DX35 DW41:DX47 DX40 FJ7:FK12 FK6 FJ14:FK15 FK13 FJ17:FK19 FK16 FJ21:FK21 FK20 FJ23:FK24 FK22 FJ26:FK28 FK25 FJ30:FK30 FK29 FJ32:FK32 FK31 FJ34:FK34 FK33 FJ37:FK37 FK35 FK36 FJ41:FK42 FK38 FK39 FK40 FJ44:FK44 FK43 FJ46:FK47 FK45 GW7:GX12 GX6 GW14:GX15 GX13 GW17:GX21 GX16 GW25:GX26 GX22 GX23 GX24 GW28:GX30 GX27 GW34:GX34 GX31 GX32 GX33 GW36:GX36 GX35 GW38:GX38 GX37 GW42:GX44 GX39 GX40 GX41 GW46:GX47 GX45 IJ11:IK19 IK9 IK10 IJ21:IK21 IK20 IJ26:IK27 IK22 IK23 IK24 IK25 IJ43:IK44 IK28 IK29 IK30 IK31 IK32 IK33 IK34 IK35 IK36 IK37 IK38 IK39 IK40 IK41 IK42 IJ46:IK47 IK45 DZ24:EA27 EA23 DZ29:EA33 EA28 DZ36:EA44 EA34 EA35 DZ46:EA47 EA45 FM44:FN47 FN43 FN42 FM36:FN41 FN35 FN34 FM23:FN33 FN22 GZ42:HA47 HA41 HA40 GZ38:HA39 HA37 GZ36:HA36 HA35 HA34 GZ31:HA33 HA30 GZ23:HA29 HA22 IM42:IN47 IN41 IN40 IM36:IN39 IN35 IN34 IM28:IN33 IN27 IM11:IN26 IN10 V14 V16:V21 V25:V26 V23 V29:V31 V33 V35:V39 V41 V43:V44 V46:V48 EI46:EI47 EI41:EI44 EI35:EI39 EI31:EI33 EI29 EI25:EI26 EI16:EI23 FV28:FV47 FV25:FV26 FV20:FV23 FV16:FV18 HI35:HI47 HI25:HI33 HI21:HI23 HI16:HI18 HI14 IV12 IV14:IV18 IV20:IV23 IV25:IV27 IV29:IV31 IV33:IV38 IV41:IV47 S46:T48 T45 S41:T44 T40 S36:T39 T35 T34 T33 T32 T31 T30 T29 T28 S26:T27 T25 T24 S23:T23 T22 S21:T21 T20 S17:T19 T16 EF17:EG19 EG16 EF21:EG21 EG20 EF23:EG24 EG22 EF26:EG26 EG25 EF28:EG30 EG27 EF36:EG39 EG31 EG32 EG33 EG34 EG35 EF41:EG44 EG40 EF46:EG47 EG45 FS41:FT47 FT40 FS36:FT39 FT35 FT34 FT33 FT32 FT31 FS30:FT30 FT29 FS28:FT28 FT27 FS26:FT26 FT25 FT24 FS23:FT23 FT22 FS21:FT21 FT20 FS17:FT19 FT16 HF17:HG19 HG16 HF21:HG21 HG20 HF24:HG24 HG22 HG23 HF26:HG26 HG25 HF28:HG29 HG27 HF36:HG39 HG30 HG31 HG32 HG33 HG34 HG35 HF43:HG47 HG40 HG41 HG42 IS46:IT47 IT45 IS43:IT44 IT42 IT41 IT40 IS39:IT39 IT38 IT37 IS36:IT36 IT35 IT34 IT33 IT32 IT31 IT30 IT29 IT28 IS26:IT27 IT25 IT24 IS23:IT23 IT22 IS21:IT21 IT20 IS19:IT19 IT18 IS12:IT17 IT11 IT10 EC46:ED47 ED45 EC17:ED29 ED16 EC31:ED44 ED30 FP17:FQ47 FQ16 HC42:HD47 HD41 HC17:HD40 HD16 IP46:IQ47 IQ45 IP41:IQ44 IQ40 IP39:IQ39 IQ38 IQ37 IP29:IQ36 IQ28 IQ27 KA4:KB5 JX4:JY5 JU4:JV5 JR4:JS5 JP4:JP5 KG48 KD4:KD5 KG47 KE47:KE48 KI47:KI48 KA47:KB48 JX47:JY48 JU47:JV48 JR47:JS48 KD47:KD48 KG21 KE21 KI21 KA21:KB21 JX21:JY21 JU21:JV21 JR21:JS21 KD21 KG17 KE17 KI17 KA17:KB17 JX17:JY17 JU17:JV17 JR17:JS17 KD17 KG14 KE14 KI14 KA14:KB14 JX14:JY14 JU14:JV14 JR14:JS14 KD14 KG12 KE12 KI12 KA12:KB12 JX12:JY12 JU12:JV12 JR12:JS12 KD12 KG8 KE8 KI8 JP47:JP48 JP21 JP17 JP14 JP12 KG4:KG5 KE4:KE5 KA8:KB8 JX8:JY8 JU8:JV8 JR8:JS8 JP8 KD8 KI4:KI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"/>
  <sheetViews>
    <sheetView tabSelected="1" workbookViewId="0">
      <selection activeCell="B32" sqref="B32"/>
    </sheetView>
  </sheetViews>
  <sheetFormatPr defaultColWidth="14" defaultRowHeight="15" x14ac:dyDescent="0.25"/>
  <cols>
    <col min="2" max="2" width="98.42578125" customWidth="1"/>
    <col min="3" max="3" width="24.85546875" customWidth="1"/>
    <col min="4" max="4" width="21.85546875" customWidth="1"/>
    <col min="5" max="5" width="23.85546875" customWidth="1"/>
  </cols>
  <sheetData>
    <row r="1" spans="1:2" x14ac:dyDescent="0.25">
      <c r="A1" s="55" t="s">
        <v>103</v>
      </c>
      <c r="B1" s="56">
        <v>1</v>
      </c>
    </row>
    <row r="2" spans="1:2" x14ac:dyDescent="0.25">
      <c r="A2" s="6" t="s">
        <v>74</v>
      </c>
      <c r="B2" s="10" t="s">
        <v>333</v>
      </c>
    </row>
    <row r="3" spans="1:2" ht="30" x14ac:dyDescent="0.25">
      <c r="A3" s="6" t="s">
        <v>75</v>
      </c>
      <c r="B3" s="10" t="s">
        <v>334</v>
      </c>
    </row>
    <row r="4" spans="1:2" x14ac:dyDescent="0.25">
      <c r="A4" s="6" t="s">
        <v>76</v>
      </c>
      <c r="B4" s="10" t="s">
        <v>70</v>
      </c>
    </row>
    <row r="5" spans="1:2" x14ac:dyDescent="0.25">
      <c r="A5" s="6" t="s">
        <v>77</v>
      </c>
      <c r="B5" s="10" t="s">
        <v>71</v>
      </c>
    </row>
    <row r="6" spans="1:2" x14ac:dyDescent="0.25">
      <c r="A6" s="55" t="s">
        <v>103</v>
      </c>
      <c r="B6" s="56">
        <v>2</v>
      </c>
    </row>
    <row r="7" spans="1:2" x14ac:dyDescent="0.25">
      <c r="A7" s="6" t="s">
        <v>74</v>
      </c>
      <c r="B7" s="10" t="s">
        <v>335</v>
      </c>
    </row>
    <row r="8" spans="1:2" x14ac:dyDescent="0.25">
      <c r="A8" s="6" t="s">
        <v>75</v>
      </c>
      <c r="B8" s="10" t="s">
        <v>336</v>
      </c>
    </row>
    <row r="9" spans="1:2" x14ac:dyDescent="0.25">
      <c r="A9" s="6" t="s">
        <v>76</v>
      </c>
      <c r="B9" s="10" t="s">
        <v>323</v>
      </c>
    </row>
    <row r="10" spans="1:2" x14ac:dyDescent="0.25">
      <c r="A10" s="6" t="s">
        <v>77</v>
      </c>
      <c r="B10" s="10" t="s">
        <v>72</v>
      </c>
    </row>
    <row r="11" spans="1:2" x14ac:dyDescent="0.25">
      <c r="A11" s="55" t="s">
        <v>103</v>
      </c>
      <c r="B11" s="56">
        <v>3</v>
      </c>
    </row>
    <row r="12" spans="1:2" x14ac:dyDescent="0.25">
      <c r="A12" s="6" t="s">
        <v>74</v>
      </c>
      <c r="B12" s="10" t="s">
        <v>335</v>
      </c>
    </row>
    <row r="13" spans="1:2" x14ac:dyDescent="0.25">
      <c r="A13" s="6" t="s">
        <v>75</v>
      </c>
      <c r="B13" s="10" t="s">
        <v>336</v>
      </c>
    </row>
    <row r="14" spans="1:2" x14ac:dyDescent="0.25">
      <c r="A14" s="6" t="s">
        <v>76</v>
      </c>
      <c r="B14" s="10" t="s">
        <v>70</v>
      </c>
    </row>
    <row r="15" spans="1:2" x14ac:dyDescent="0.25">
      <c r="A15" s="6" t="s">
        <v>77</v>
      </c>
      <c r="B15" s="10" t="s">
        <v>71</v>
      </c>
    </row>
    <row r="16" spans="1:2" x14ac:dyDescent="0.25">
      <c r="A16" s="55" t="s">
        <v>103</v>
      </c>
      <c r="B16" s="56">
        <v>4</v>
      </c>
    </row>
    <row r="17" spans="1:2" x14ac:dyDescent="0.25">
      <c r="A17" s="6" t="s">
        <v>74</v>
      </c>
      <c r="B17" s="10" t="s">
        <v>337</v>
      </c>
    </row>
    <row r="18" spans="1:2" x14ac:dyDescent="0.25">
      <c r="A18" s="6" t="s">
        <v>75</v>
      </c>
      <c r="B18" s="10" t="s">
        <v>338</v>
      </c>
    </row>
    <row r="19" spans="1:2" x14ac:dyDescent="0.25">
      <c r="A19" s="6" t="s">
        <v>76</v>
      </c>
      <c r="B19" s="10" t="s">
        <v>70</v>
      </c>
    </row>
    <row r="20" spans="1:2" x14ac:dyDescent="0.25">
      <c r="A20" s="6" t="s">
        <v>77</v>
      </c>
      <c r="B20" s="10" t="s">
        <v>71</v>
      </c>
    </row>
    <row r="21" spans="1:2" x14ac:dyDescent="0.25">
      <c r="A21" s="55" t="s">
        <v>103</v>
      </c>
      <c r="B21" s="56">
        <v>5</v>
      </c>
    </row>
    <row r="22" spans="1:2" x14ac:dyDescent="0.25">
      <c r="A22" s="6" t="s">
        <v>74</v>
      </c>
      <c r="B22" s="10" t="s">
        <v>339</v>
      </c>
    </row>
    <row r="23" spans="1:2" x14ac:dyDescent="0.25">
      <c r="A23" s="6" t="s">
        <v>75</v>
      </c>
      <c r="B23" s="10" t="s">
        <v>340</v>
      </c>
    </row>
    <row r="24" spans="1:2" x14ac:dyDescent="0.25">
      <c r="A24" s="6" t="s">
        <v>76</v>
      </c>
      <c r="B24" s="10" t="s">
        <v>323</v>
      </c>
    </row>
    <row r="25" spans="1:2" x14ac:dyDescent="0.25">
      <c r="A25" s="6" t="s">
        <v>77</v>
      </c>
      <c r="B25" s="10" t="s">
        <v>73</v>
      </c>
    </row>
    <row r="26" spans="1:2" x14ac:dyDescent="0.25">
      <c r="A26" s="55" t="s">
        <v>103</v>
      </c>
      <c r="B26" s="56">
        <v>6</v>
      </c>
    </row>
    <row r="27" spans="1:2" x14ac:dyDescent="0.25">
      <c r="A27" s="6" t="s">
        <v>74</v>
      </c>
      <c r="B27" s="10" t="s">
        <v>339</v>
      </c>
    </row>
    <row r="28" spans="1:2" x14ac:dyDescent="0.25">
      <c r="A28" s="6" t="s">
        <v>75</v>
      </c>
      <c r="B28" s="10" t="s">
        <v>341</v>
      </c>
    </row>
    <row r="29" spans="1:2" x14ac:dyDescent="0.25">
      <c r="A29" s="6" t="s">
        <v>76</v>
      </c>
      <c r="B29" s="10" t="s">
        <v>323</v>
      </c>
    </row>
    <row r="30" spans="1:2" x14ac:dyDescent="0.25">
      <c r="A30" s="6" t="s">
        <v>77</v>
      </c>
      <c r="B30" s="10" t="s">
        <v>72</v>
      </c>
    </row>
    <row r="31" spans="1:2" x14ac:dyDescent="0.25">
      <c r="A31" s="55" t="s">
        <v>103</v>
      </c>
      <c r="B31" s="56">
        <v>9</v>
      </c>
    </row>
    <row r="32" spans="1:2" x14ac:dyDescent="0.25">
      <c r="A32" s="6" t="s">
        <v>74</v>
      </c>
      <c r="B32" s="10" t="s">
        <v>342</v>
      </c>
    </row>
    <row r="33" spans="1:2" x14ac:dyDescent="0.25">
      <c r="A33" s="6" t="s">
        <v>75</v>
      </c>
      <c r="B33" s="10" t="s">
        <v>343</v>
      </c>
    </row>
    <row r="34" spans="1:2" x14ac:dyDescent="0.25">
      <c r="A34" s="6" t="s">
        <v>76</v>
      </c>
      <c r="B34" s="10" t="s">
        <v>323</v>
      </c>
    </row>
    <row r="35" spans="1:2" x14ac:dyDescent="0.25">
      <c r="A35" s="6" t="s">
        <v>77</v>
      </c>
      <c r="B35" s="10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Flussi entrate</vt:lpstr>
      <vt:lpstr>Flussi uscite</vt:lpstr>
      <vt:lpstr>Uscite dettaglio missioni</vt:lpstr>
      <vt:lpstr>legenda missioni</vt:lpstr>
      <vt:lpstr>'Flussi entrate'!Area_stampa</vt:lpstr>
      <vt:lpstr>'Flussi entrate'!Print_Area</vt:lpstr>
      <vt:lpstr>'Flussi entrate'!Print_Titles</vt:lpstr>
      <vt:lpstr>'Flussi entrate'!Titoli_stampa</vt:lpstr>
      <vt:lpstr>'Flussi uscite'!Titoli_stampa</vt:lpstr>
      <vt:lpstr>'Flussi entrate'!UFFA...</vt:lpstr>
      <vt:lpstr>'Flussi entrate'!UFFA3</vt:lpstr>
    </vt:vector>
  </TitlesOfParts>
  <Company>Camera di Commercio di Modena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Tricase</dc:creator>
  <cp:lastModifiedBy>Tricase</cp:lastModifiedBy>
  <cp:lastPrinted>2021-01-11T15:08:12Z</cp:lastPrinted>
  <dcterms:created xsi:type="dcterms:W3CDTF">2015-04-03T13:47:27Z</dcterms:created>
  <dcterms:modified xsi:type="dcterms:W3CDTF">2026-05-04T08:23:57Z</dcterms:modified>
</cp:coreProperties>
</file>