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cogestione\BILANCI\BILANCIO 2024\PER SITO\"/>
    </mc:Choice>
  </mc:AlternateContent>
  <xr:revisionPtr revIDLastSave="0" documentId="14_{93BE0A07-C48A-4714-AA17-DBF5C1E38F17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Flussi entrate" sheetId="4" r:id="rId1"/>
    <sheet name="Flussi uscite" sheetId="23" r:id="rId2"/>
    <sheet name="Uscite dettaglio missioni" sheetId="16" r:id="rId3"/>
    <sheet name="legenda missioni" sheetId="2" r:id="rId4"/>
  </sheets>
  <definedNames>
    <definedName name="_xlnm._FilterDatabase" localSheetId="0" hidden="1">'Flussi entrate'!$A$1:$AJ$159</definedName>
    <definedName name="_xlnm._FilterDatabase" localSheetId="1" hidden="1">'Flussi uscite'!$A$3:$AI$139</definedName>
    <definedName name="_xlnm._FilterDatabase" localSheetId="2" hidden="1">'Uscite dettaglio missioni'!$A$1:$JN$138</definedName>
    <definedName name="_xlnm.Print_Area" localSheetId="0">'Flussi entrate'!$A$1:$P$159</definedName>
    <definedName name="Print_Area" localSheetId="0">'Flussi entrate'!$A$1:$E$159</definedName>
    <definedName name="Print_Titles" localSheetId="0">'Flussi entrate'!$3:$4</definedName>
    <definedName name="_xlnm.Print_Titles" localSheetId="0">'Flussi entrate'!$3:$4</definedName>
    <definedName name="_xlnm.Print_Titles" localSheetId="1">'Flussi uscite'!$3:$3</definedName>
    <definedName name="UFFA..." localSheetId="0">'Flussi entrate'!$3:$4</definedName>
    <definedName name="UFFA3" localSheetId="0">'Flussi entrate'!$A$3:$E$159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G113" i="16" l="1"/>
  <c r="IH113" i="16"/>
  <c r="II113" i="16"/>
  <c r="IJ113" i="16"/>
  <c r="IK113" i="16"/>
  <c r="IL113" i="16"/>
  <c r="IM113" i="16"/>
  <c r="IN113" i="16"/>
  <c r="IO113" i="16"/>
  <c r="IP113" i="16"/>
  <c r="IQ113" i="16"/>
  <c r="IR113" i="16"/>
  <c r="IS113" i="16"/>
  <c r="IT113" i="16"/>
  <c r="IU113" i="16"/>
  <c r="IV113" i="16"/>
  <c r="IW113" i="16"/>
  <c r="IX113" i="16"/>
  <c r="IY113" i="16"/>
  <c r="IZ113" i="16"/>
  <c r="JA113" i="16"/>
  <c r="JB113" i="16"/>
  <c r="JC113" i="16"/>
  <c r="JD113" i="16"/>
  <c r="JE113" i="16"/>
  <c r="JF113" i="16"/>
  <c r="JG113" i="16"/>
  <c r="JH113" i="16"/>
  <c r="JI113" i="16"/>
  <c r="JJ113" i="16"/>
  <c r="JK113" i="16"/>
  <c r="JL113" i="16"/>
  <c r="JM113" i="16"/>
  <c r="IE133" i="16"/>
  <c r="IE131" i="16"/>
  <c r="IE128" i="16"/>
  <c r="IE126" i="16"/>
  <c r="IE124" i="16"/>
  <c r="IE123" i="16" s="1"/>
  <c r="IE120" i="16"/>
  <c r="IE116" i="16"/>
  <c r="IE115" i="16" s="1"/>
  <c r="IE111" i="16"/>
  <c r="IE98" i="16"/>
  <c r="IE85" i="16"/>
  <c r="IE79" i="16"/>
  <c r="IE75" i="16"/>
  <c r="IE71" i="16"/>
  <c r="IE67" i="16"/>
  <c r="IE66" i="16" s="1"/>
  <c r="IE60" i="16"/>
  <c r="IE48" i="16"/>
  <c r="IE47" i="16"/>
  <c r="IE21" i="16"/>
  <c r="IE17" i="16"/>
  <c r="IE14" i="16"/>
  <c r="IE12" i="16"/>
  <c r="IE4" i="16" s="1"/>
  <c r="IE8" i="16"/>
  <c r="IE5" i="16"/>
  <c r="GW133" i="16"/>
  <c r="GW131" i="16"/>
  <c r="GW128" i="16"/>
  <c r="GW126" i="16"/>
  <c r="GW124" i="16"/>
  <c r="GW123" i="16"/>
  <c r="GW120" i="16"/>
  <c r="GW116" i="16"/>
  <c r="GW115" i="16" s="1"/>
  <c r="GW111" i="16"/>
  <c r="GW97" i="16" s="1"/>
  <c r="GW98" i="16"/>
  <c r="GW85" i="16"/>
  <c r="GW79" i="16"/>
  <c r="GW75" i="16"/>
  <c r="GW71" i="16"/>
  <c r="GW67" i="16"/>
  <c r="GW66" i="16" s="1"/>
  <c r="GW60" i="16"/>
  <c r="GW48" i="16"/>
  <c r="GW47" i="16" s="1"/>
  <c r="GW21" i="16"/>
  <c r="GW17" i="16"/>
  <c r="GW14" i="16"/>
  <c r="GW4" i="16" s="1"/>
  <c r="GW12" i="16"/>
  <c r="GW8" i="16"/>
  <c r="GW5" i="16"/>
  <c r="FO133" i="16"/>
  <c r="FO131" i="16"/>
  <c r="FO128" i="16"/>
  <c r="FO126" i="16"/>
  <c r="FO124" i="16"/>
  <c r="FO123" i="16"/>
  <c r="FO120" i="16"/>
  <c r="FO116" i="16"/>
  <c r="FO115" i="16" s="1"/>
  <c r="FO111" i="16"/>
  <c r="FO98" i="16"/>
  <c r="FO97" i="16" s="1"/>
  <c r="FO85" i="16"/>
  <c r="FO79" i="16"/>
  <c r="FO75" i="16"/>
  <c r="FO71" i="16"/>
  <c r="FO67" i="16"/>
  <c r="FO66" i="16" s="1"/>
  <c r="FO60" i="16"/>
  <c r="FO48" i="16"/>
  <c r="FO47" i="16" s="1"/>
  <c r="FO21" i="16"/>
  <c r="FO17" i="16"/>
  <c r="FO14" i="16"/>
  <c r="FO4" i="16" s="1"/>
  <c r="FO12" i="16"/>
  <c r="FO8" i="16"/>
  <c r="FO5" i="16"/>
  <c r="EG133" i="16"/>
  <c r="EG131" i="16"/>
  <c r="EG128" i="16"/>
  <c r="EG126" i="16"/>
  <c r="EG124" i="16"/>
  <c r="EG123" i="16"/>
  <c r="EG120" i="16"/>
  <c r="EG116" i="16"/>
  <c r="EG115" i="16" s="1"/>
  <c r="EG111" i="16"/>
  <c r="EG98" i="16"/>
  <c r="EG85" i="16"/>
  <c r="EG79" i="16"/>
  <c r="EG75" i="16"/>
  <c r="EG71" i="16"/>
  <c r="EG67" i="16"/>
  <c r="EG66" i="16" s="1"/>
  <c r="EG60" i="16"/>
  <c r="EG48" i="16"/>
  <c r="EG47" i="16" s="1"/>
  <c r="EG21" i="16"/>
  <c r="EG17" i="16"/>
  <c r="EG14" i="16"/>
  <c r="EG4" i="16" s="1"/>
  <c r="EG12" i="16"/>
  <c r="EG8" i="16"/>
  <c r="EG5" i="16"/>
  <c r="CY133" i="16"/>
  <c r="CY131" i="16"/>
  <c r="CY128" i="16"/>
  <c r="CY126" i="16"/>
  <c r="CY124" i="16"/>
  <c r="CY123" i="16"/>
  <c r="CY120" i="16"/>
  <c r="CY116" i="16"/>
  <c r="CY115" i="16" s="1"/>
  <c r="CY111" i="16"/>
  <c r="CY98" i="16"/>
  <c r="CY97" i="16"/>
  <c r="CY85" i="16"/>
  <c r="CY79" i="16"/>
  <c r="CY75" i="16"/>
  <c r="CY71" i="16"/>
  <c r="CY67" i="16"/>
  <c r="CY66" i="16" s="1"/>
  <c r="CY60" i="16"/>
  <c r="CY48" i="16"/>
  <c r="CY47" i="16" s="1"/>
  <c r="CY21" i="16"/>
  <c r="CY17" i="16"/>
  <c r="CY14" i="16"/>
  <c r="CY4" i="16" s="1"/>
  <c r="CY12" i="16"/>
  <c r="CY8" i="16"/>
  <c r="CY5" i="16"/>
  <c r="BQ133" i="16"/>
  <c r="BQ131" i="16"/>
  <c r="BQ128" i="16"/>
  <c r="BQ126" i="16"/>
  <c r="BQ124" i="16"/>
  <c r="BQ123" i="16"/>
  <c r="BQ120" i="16"/>
  <c r="BQ116" i="16"/>
  <c r="BQ115" i="16" s="1"/>
  <c r="BQ111" i="16"/>
  <c r="BQ98" i="16"/>
  <c r="BQ97" i="16" s="1"/>
  <c r="BQ85" i="16"/>
  <c r="BQ79" i="16"/>
  <c r="BQ75" i="16"/>
  <c r="BQ71" i="16"/>
  <c r="BQ67" i="16"/>
  <c r="BQ66" i="16" s="1"/>
  <c r="BQ60" i="16"/>
  <c r="BQ48" i="16"/>
  <c r="BQ47" i="16" s="1"/>
  <c r="BQ21" i="16"/>
  <c r="BQ17" i="16"/>
  <c r="BQ14" i="16"/>
  <c r="BQ4" i="16" s="1"/>
  <c r="BQ12" i="16"/>
  <c r="BQ8" i="16"/>
  <c r="BQ5" i="16"/>
  <c r="CZ4" i="16"/>
  <c r="CZ5" i="16"/>
  <c r="CZ8" i="16"/>
  <c r="CZ12" i="16"/>
  <c r="CZ14" i="16"/>
  <c r="CZ17" i="16"/>
  <c r="CZ21" i="16"/>
  <c r="CZ47" i="16"/>
  <c r="CZ48" i="16"/>
  <c r="CZ60" i="16"/>
  <c r="CZ67" i="16"/>
  <c r="CZ66" i="16" s="1"/>
  <c r="CZ71" i="16"/>
  <c r="CZ75" i="16"/>
  <c r="CZ79" i="16"/>
  <c r="CZ85" i="16"/>
  <c r="CZ98" i="16"/>
  <c r="CZ111" i="16"/>
  <c r="CZ97" i="16" s="1"/>
  <c r="CZ116" i="16"/>
  <c r="CZ115" i="16" s="1"/>
  <c r="CZ120" i="16"/>
  <c r="CZ124" i="16"/>
  <c r="CZ123" i="16" s="1"/>
  <c r="CZ126" i="16"/>
  <c r="CZ128" i="16"/>
  <c r="CZ131" i="16"/>
  <c r="CZ133" i="16"/>
  <c r="AI79" i="16"/>
  <c r="AI75" i="16"/>
  <c r="AI71" i="16"/>
  <c r="AI60" i="16"/>
  <c r="AI48" i="16"/>
  <c r="EG97" i="16" l="1"/>
  <c r="IE97" i="16"/>
  <c r="AJ161" i="4" l="1"/>
  <c r="AJ154" i="4"/>
  <c r="AJ152" i="4"/>
  <c r="AJ151" i="4" s="1"/>
  <c r="AJ149" i="4"/>
  <c r="AJ139" i="4"/>
  <c r="AJ137" i="4"/>
  <c r="AJ135" i="4"/>
  <c r="AJ133" i="4"/>
  <c r="AJ130" i="4" s="1"/>
  <c r="AJ131" i="4"/>
  <c r="AJ126" i="4"/>
  <c r="AJ121" i="4"/>
  <c r="AJ94" i="4"/>
  <c r="AJ93" i="4"/>
  <c r="AJ88" i="4"/>
  <c r="AJ86" i="4"/>
  <c r="AJ81" i="4"/>
  <c r="AJ80" i="4" s="1"/>
  <c r="AJ73" i="4"/>
  <c r="AJ68" i="4"/>
  <c r="AJ67" i="4"/>
  <c r="AJ63" i="4"/>
  <c r="AJ57" i="4"/>
  <c r="AJ26" i="4"/>
  <c r="AJ25" i="4" s="1"/>
  <c r="AJ20" i="4"/>
  <c r="AJ17" i="4"/>
  <c r="AJ16" i="4"/>
  <c r="AJ14" i="4"/>
  <c r="AJ12" i="4"/>
  <c r="AJ10" i="4"/>
  <c r="AJ8" i="4"/>
  <c r="AJ6" i="4"/>
  <c r="AJ5" i="4" s="1"/>
  <c r="JN113" i="16"/>
  <c r="JN6" i="16"/>
  <c r="JJ136" i="16"/>
  <c r="JJ137" i="16"/>
  <c r="JJ138" i="16"/>
  <c r="JN135" i="16"/>
  <c r="JM135" i="16"/>
  <c r="JL135" i="16"/>
  <c r="JK135" i="16"/>
  <c r="JJ135" i="16"/>
  <c r="JN134" i="16"/>
  <c r="JM134" i="16"/>
  <c r="JL134" i="16"/>
  <c r="JK134" i="16"/>
  <c r="JJ134" i="16"/>
  <c r="JN132" i="16"/>
  <c r="JM132" i="16"/>
  <c r="JL132" i="16"/>
  <c r="JK132" i="16"/>
  <c r="JJ132" i="16"/>
  <c r="JN130" i="16"/>
  <c r="JM130" i="16"/>
  <c r="JL130" i="16"/>
  <c r="JK130" i="16"/>
  <c r="JJ130" i="16"/>
  <c r="JN129" i="16"/>
  <c r="JM129" i="16"/>
  <c r="JL129" i="16"/>
  <c r="JK129" i="16"/>
  <c r="JJ129" i="16"/>
  <c r="JN127" i="16"/>
  <c r="JM127" i="16"/>
  <c r="JL127" i="16"/>
  <c r="JK127" i="16"/>
  <c r="JJ127" i="16"/>
  <c r="JN125" i="16"/>
  <c r="JM125" i="16"/>
  <c r="JL125" i="16"/>
  <c r="JK125" i="16"/>
  <c r="JJ125" i="16"/>
  <c r="JN122" i="16"/>
  <c r="JM122" i="16"/>
  <c r="JL122" i="16"/>
  <c r="JK122" i="16"/>
  <c r="JJ122" i="16"/>
  <c r="JN121" i="16"/>
  <c r="JM121" i="16"/>
  <c r="JL121" i="16"/>
  <c r="JK121" i="16"/>
  <c r="JJ121" i="16"/>
  <c r="JN119" i="16"/>
  <c r="JM119" i="16"/>
  <c r="JL119" i="16"/>
  <c r="JK119" i="16"/>
  <c r="JJ119" i="16"/>
  <c r="JN118" i="16"/>
  <c r="JM118" i="16"/>
  <c r="JL118" i="16"/>
  <c r="JK118" i="16"/>
  <c r="JJ118" i="16"/>
  <c r="JN117" i="16"/>
  <c r="JM117" i="16"/>
  <c r="JL117" i="16"/>
  <c r="JK117" i="16"/>
  <c r="JJ117" i="16"/>
  <c r="JN114" i="16"/>
  <c r="JM114" i="16"/>
  <c r="JL114" i="16"/>
  <c r="JK114" i="16"/>
  <c r="JJ114" i="16"/>
  <c r="JN112" i="16"/>
  <c r="JM112" i="16"/>
  <c r="JL112" i="16"/>
  <c r="JK112" i="16"/>
  <c r="JJ112" i="16"/>
  <c r="JN110" i="16"/>
  <c r="JM110" i="16"/>
  <c r="JL110" i="16"/>
  <c r="JK110" i="16"/>
  <c r="JJ110" i="16"/>
  <c r="JN109" i="16"/>
  <c r="JM109" i="16"/>
  <c r="JL109" i="16"/>
  <c r="JK109" i="16"/>
  <c r="JJ109" i="16"/>
  <c r="JN108" i="16"/>
  <c r="JM108" i="16"/>
  <c r="JL108" i="16"/>
  <c r="JK108" i="16"/>
  <c r="JJ108" i="16"/>
  <c r="JN107" i="16"/>
  <c r="JM107" i="16"/>
  <c r="JL107" i="16"/>
  <c r="JK107" i="16"/>
  <c r="JJ107" i="16"/>
  <c r="JN106" i="16"/>
  <c r="JM106" i="16"/>
  <c r="JL106" i="16"/>
  <c r="JK106" i="16"/>
  <c r="JJ106" i="16"/>
  <c r="JN105" i="16"/>
  <c r="JM105" i="16"/>
  <c r="JL105" i="16"/>
  <c r="JK105" i="16"/>
  <c r="JJ105" i="16"/>
  <c r="JN104" i="16"/>
  <c r="JM104" i="16"/>
  <c r="JL104" i="16"/>
  <c r="JK104" i="16"/>
  <c r="JJ104" i="16"/>
  <c r="JN103" i="16"/>
  <c r="JM103" i="16"/>
  <c r="JL103" i="16"/>
  <c r="JK103" i="16"/>
  <c r="JJ103" i="16"/>
  <c r="JN102" i="16"/>
  <c r="JM102" i="16"/>
  <c r="JL102" i="16"/>
  <c r="JK102" i="16"/>
  <c r="JJ102" i="16"/>
  <c r="JN101" i="16"/>
  <c r="JM101" i="16"/>
  <c r="JL101" i="16"/>
  <c r="JK101" i="16"/>
  <c r="JJ101" i="16"/>
  <c r="JN100" i="16"/>
  <c r="JM100" i="16"/>
  <c r="JL100" i="16"/>
  <c r="JK100" i="16"/>
  <c r="JJ100" i="16"/>
  <c r="JN99" i="16"/>
  <c r="JM99" i="16"/>
  <c r="JL99" i="16"/>
  <c r="JK99" i="16"/>
  <c r="JJ99" i="16"/>
  <c r="JN96" i="16"/>
  <c r="JM96" i="16"/>
  <c r="JL96" i="16"/>
  <c r="JK96" i="16"/>
  <c r="JJ96" i="16"/>
  <c r="JN95" i="16"/>
  <c r="JM95" i="16"/>
  <c r="JL95" i="16"/>
  <c r="JK95" i="16"/>
  <c r="JJ95" i="16"/>
  <c r="JN94" i="16"/>
  <c r="JM94" i="16"/>
  <c r="JL94" i="16"/>
  <c r="JK94" i="16"/>
  <c r="JJ94" i="16"/>
  <c r="JN93" i="16"/>
  <c r="JM93" i="16"/>
  <c r="JL93" i="16"/>
  <c r="JK93" i="16"/>
  <c r="JJ93" i="16"/>
  <c r="JN92" i="16"/>
  <c r="JM92" i="16"/>
  <c r="JL92" i="16"/>
  <c r="JK92" i="16"/>
  <c r="JJ92" i="16"/>
  <c r="JN91" i="16"/>
  <c r="JM91" i="16"/>
  <c r="JL91" i="16"/>
  <c r="JK91" i="16"/>
  <c r="JJ91" i="16"/>
  <c r="JN90" i="16"/>
  <c r="JM90" i="16"/>
  <c r="JL90" i="16"/>
  <c r="JK90" i="16"/>
  <c r="JJ90" i="16"/>
  <c r="JN89" i="16"/>
  <c r="JM89" i="16"/>
  <c r="JL89" i="16"/>
  <c r="JK89" i="16"/>
  <c r="JJ89" i="16"/>
  <c r="JN88" i="16"/>
  <c r="JM88" i="16"/>
  <c r="JL88" i="16"/>
  <c r="JK88" i="16"/>
  <c r="JJ88" i="16"/>
  <c r="JN87" i="16"/>
  <c r="JM87" i="16"/>
  <c r="JL87" i="16"/>
  <c r="JK87" i="16"/>
  <c r="JJ87" i="16"/>
  <c r="JN86" i="16"/>
  <c r="JM86" i="16"/>
  <c r="JL86" i="16"/>
  <c r="JK86" i="16"/>
  <c r="JJ86" i="16"/>
  <c r="JN84" i="16"/>
  <c r="JM84" i="16"/>
  <c r="JL84" i="16"/>
  <c r="JK84" i="16"/>
  <c r="JJ84" i="16"/>
  <c r="JN83" i="16"/>
  <c r="JM83" i="16"/>
  <c r="JL83" i="16"/>
  <c r="JK83" i="16"/>
  <c r="JJ83" i="16"/>
  <c r="JN82" i="16"/>
  <c r="JM82" i="16"/>
  <c r="JL82" i="16"/>
  <c r="JK82" i="16"/>
  <c r="JJ82" i="16"/>
  <c r="JN81" i="16"/>
  <c r="JM81" i="16"/>
  <c r="JL81" i="16"/>
  <c r="JK81" i="16"/>
  <c r="JJ81" i="16"/>
  <c r="JN80" i="16"/>
  <c r="JM80" i="16"/>
  <c r="JL80" i="16"/>
  <c r="JK80" i="16"/>
  <c r="JJ80" i="16"/>
  <c r="JN78" i="16"/>
  <c r="JM78" i="16"/>
  <c r="JL78" i="16"/>
  <c r="JK78" i="16"/>
  <c r="JJ78" i="16"/>
  <c r="JN77" i="16"/>
  <c r="JM77" i="16"/>
  <c r="JL77" i="16"/>
  <c r="JK77" i="16"/>
  <c r="JJ77" i="16"/>
  <c r="JN76" i="16"/>
  <c r="JM76" i="16"/>
  <c r="JL76" i="16"/>
  <c r="JK76" i="16"/>
  <c r="JJ76" i="16"/>
  <c r="JN74" i="16"/>
  <c r="JM74" i="16"/>
  <c r="JL74" i="16"/>
  <c r="JK74" i="16"/>
  <c r="JJ74" i="16"/>
  <c r="JN73" i="16"/>
  <c r="JM73" i="16"/>
  <c r="JL73" i="16"/>
  <c r="JK73" i="16"/>
  <c r="JJ73" i="16"/>
  <c r="JN72" i="16"/>
  <c r="JM72" i="16"/>
  <c r="JL72" i="16"/>
  <c r="JK72" i="16"/>
  <c r="JJ72" i="16"/>
  <c r="JN70" i="16"/>
  <c r="JM70" i="16"/>
  <c r="JL70" i="16"/>
  <c r="JK70" i="16"/>
  <c r="JJ70" i="16"/>
  <c r="JN69" i="16"/>
  <c r="JM69" i="16"/>
  <c r="JL69" i="16"/>
  <c r="JK69" i="16"/>
  <c r="JJ69" i="16"/>
  <c r="JN68" i="16"/>
  <c r="JM68" i="16"/>
  <c r="JL68" i="16"/>
  <c r="JK68" i="16"/>
  <c r="JJ68" i="16"/>
  <c r="JN65" i="16"/>
  <c r="JM65" i="16"/>
  <c r="JL65" i="16"/>
  <c r="JK65" i="16"/>
  <c r="JJ65" i="16"/>
  <c r="JN64" i="16"/>
  <c r="JM64" i="16"/>
  <c r="JL64" i="16"/>
  <c r="JK64" i="16"/>
  <c r="JJ64" i="16"/>
  <c r="JN63" i="16"/>
  <c r="JM63" i="16"/>
  <c r="JL63" i="16"/>
  <c r="JK63" i="16"/>
  <c r="JJ63" i="16"/>
  <c r="JN62" i="16"/>
  <c r="JM62" i="16"/>
  <c r="JL62" i="16"/>
  <c r="JK62" i="16"/>
  <c r="JJ62" i="16"/>
  <c r="JN61" i="16"/>
  <c r="JM61" i="16"/>
  <c r="JL61" i="16"/>
  <c r="JK61" i="16"/>
  <c r="JJ61" i="16"/>
  <c r="JN59" i="16"/>
  <c r="JM59" i="16"/>
  <c r="JL59" i="16"/>
  <c r="JK59" i="16"/>
  <c r="JJ59" i="16"/>
  <c r="JN58" i="16"/>
  <c r="JM58" i="16"/>
  <c r="JL58" i="16"/>
  <c r="JK58" i="16"/>
  <c r="JJ58" i="16"/>
  <c r="JN57" i="16"/>
  <c r="JM57" i="16"/>
  <c r="JL57" i="16"/>
  <c r="JK57" i="16"/>
  <c r="JJ57" i="16"/>
  <c r="JN56" i="16"/>
  <c r="JM56" i="16"/>
  <c r="JL56" i="16"/>
  <c r="JK56" i="16"/>
  <c r="JJ56" i="16"/>
  <c r="JN55" i="16"/>
  <c r="JM55" i="16"/>
  <c r="JL55" i="16"/>
  <c r="JK55" i="16"/>
  <c r="JJ55" i="16"/>
  <c r="JN54" i="16"/>
  <c r="JM54" i="16"/>
  <c r="JL54" i="16"/>
  <c r="JK54" i="16"/>
  <c r="JJ54" i="16"/>
  <c r="JN53" i="16"/>
  <c r="JM53" i="16"/>
  <c r="JL53" i="16"/>
  <c r="JK53" i="16"/>
  <c r="JJ53" i="16"/>
  <c r="JN52" i="16"/>
  <c r="JM52" i="16"/>
  <c r="JL52" i="16"/>
  <c r="JK52" i="16"/>
  <c r="JJ52" i="16"/>
  <c r="JN51" i="16"/>
  <c r="JM51" i="16"/>
  <c r="JL51" i="16"/>
  <c r="JK51" i="16"/>
  <c r="JJ51" i="16"/>
  <c r="JN50" i="16"/>
  <c r="JM50" i="16"/>
  <c r="JL50" i="16"/>
  <c r="JK50" i="16"/>
  <c r="JJ50" i="16"/>
  <c r="JN49" i="16"/>
  <c r="JM49" i="16"/>
  <c r="JL49" i="16"/>
  <c r="JK49" i="16"/>
  <c r="JJ49" i="16"/>
  <c r="JN46" i="16"/>
  <c r="JM46" i="16"/>
  <c r="JL46" i="16"/>
  <c r="JK46" i="16"/>
  <c r="JJ46" i="16"/>
  <c r="JN45" i="16"/>
  <c r="JM45" i="16"/>
  <c r="JL45" i="16"/>
  <c r="JK45" i="16"/>
  <c r="JJ45" i="16"/>
  <c r="JN44" i="16"/>
  <c r="JM44" i="16"/>
  <c r="JL44" i="16"/>
  <c r="JK44" i="16"/>
  <c r="JJ44" i="16"/>
  <c r="JN43" i="16"/>
  <c r="JM43" i="16"/>
  <c r="JL43" i="16"/>
  <c r="JK43" i="16"/>
  <c r="JJ43" i="16"/>
  <c r="JN42" i="16"/>
  <c r="JM42" i="16"/>
  <c r="JL42" i="16"/>
  <c r="JK42" i="16"/>
  <c r="JJ42" i="16"/>
  <c r="JN41" i="16"/>
  <c r="JM41" i="16"/>
  <c r="JL41" i="16"/>
  <c r="JK41" i="16"/>
  <c r="JJ41" i="16"/>
  <c r="JN40" i="16"/>
  <c r="JM40" i="16"/>
  <c r="JL40" i="16"/>
  <c r="JK40" i="16"/>
  <c r="JJ40" i="16"/>
  <c r="JN39" i="16"/>
  <c r="JM39" i="16"/>
  <c r="JL39" i="16"/>
  <c r="JK39" i="16"/>
  <c r="JJ39" i="16"/>
  <c r="JN38" i="16"/>
  <c r="JM38" i="16"/>
  <c r="JL38" i="16"/>
  <c r="JK38" i="16"/>
  <c r="JJ38" i="16"/>
  <c r="JN37" i="16"/>
  <c r="JM37" i="16"/>
  <c r="JL37" i="16"/>
  <c r="JK37" i="16"/>
  <c r="JJ37" i="16"/>
  <c r="JN36" i="16"/>
  <c r="JM36" i="16"/>
  <c r="JL36" i="16"/>
  <c r="JK36" i="16"/>
  <c r="JJ36" i="16"/>
  <c r="JN35" i="16"/>
  <c r="JM35" i="16"/>
  <c r="JL35" i="16"/>
  <c r="JK35" i="16"/>
  <c r="JJ35" i="16"/>
  <c r="JN34" i="16"/>
  <c r="JM34" i="16"/>
  <c r="JL34" i="16"/>
  <c r="JK34" i="16"/>
  <c r="JJ34" i="16"/>
  <c r="JN33" i="16"/>
  <c r="JM33" i="16"/>
  <c r="JL33" i="16"/>
  <c r="JK33" i="16"/>
  <c r="JJ33" i="16"/>
  <c r="JN32" i="16"/>
  <c r="JM32" i="16"/>
  <c r="JL32" i="16"/>
  <c r="JK32" i="16"/>
  <c r="JJ32" i="16"/>
  <c r="JN31" i="16"/>
  <c r="JM31" i="16"/>
  <c r="JL31" i="16"/>
  <c r="JK31" i="16"/>
  <c r="JJ31" i="16"/>
  <c r="JN30" i="16"/>
  <c r="JM30" i="16"/>
  <c r="JL30" i="16"/>
  <c r="JK30" i="16"/>
  <c r="JJ30" i="16"/>
  <c r="JN29" i="16"/>
  <c r="JM29" i="16"/>
  <c r="JL29" i="16"/>
  <c r="JK29" i="16"/>
  <c r="JJ29" i="16"/>
  <c r="JN28" i="16"/>
  <c r="JM28" i="16"/>
  <c r="JL28" i="16"/>
  <c r="JK28" i="16"/>
  <c r="JJ28" i="16"/>
  <c r="JN27" i="16"/>
  <c r="JM27" i="16"/>
  <c r="JL27" i="16"/>
  <c r="JK27" i="16"/>
  <c r="JJ27" i="16"/>
  <c r="JN26" i="16"/>
  <c r="JM26" i="16"/>
  <c r="JL26" i="16"/>
  <c r="JK26" i="16"/>
  <c r="JJ26" i="16"/>
  <c r="JN25" i="16"/>
  <c r="JL25" i="16"/>
  <c r="JJ25" i="16"/>
  <c r="JN24" i="16"/>
  <c r="JM24" i="16"/>
  <c r="JL24" i="16"/>
  <c r="JK24" i="16"/>
  <c r="JJ24" i="16"/>
  <c r="JJ23" i="16"/>
  <c r="JN22" i="16"/>
  <c r="JM22" i="16"/>
  <c r="JL22" i="16"/>
  <c r="JK22" i="16"/>
  <c r="JJ22" i="16"/>
  <c r="JN20" i="16"/>
  <c r="JM20" i="16"/>
  <c r="JL20" i="16"/>
  <c r="JK20" i="16"/>
  <c r="JJ20" i="16"/>
  <c r="JN19" i="16"/>
  <c r="JM19" i="16"/>
  <c r="JL19" i="16"/>
  <c r="JK19" i="16"/>
  <c r="JJ19" i="16"/>
  <c r="JN18" i="16"/>
  <c r="JM18" i="16"/>
  <c r="JL18" i="16"/>
  <c r="JK18" i="16"/>
  <c r="JJ18" i="16"/>
  <c r="JN16" i="16"/>
  <c r="JM16" i="16"/>
  <c r="JL16" i="16"/>
  <c r="JK16" i="16"/>
  <c r="JJ16" i="16"/>
  <c r="JN15" i="16"/>
  <c r="JM15" i="16"/>
  <c r="JL15" i="16"/>
  <c r="JK15" i="16"/>
  <c r="JJ15" i="16"/>
  <c r="JN13" i="16"/>
  <c r="JM13" i="16"/>
  <c r="JL13" i="16"/>
  <c r="JK13" i="16"/>
  <c r="JJ13" i="16"/>
  <c r="JN11" i="16"/>
  <c r="JM11" i="16"/>
  <c r="JL11" i="16"/>
  <c r="JK11" i="16"/>
  <c r="JJ11" i="16"/>
  <c r="JN10" i="16"/>
  <c r="JM10" i="16"/>
  <c r="JL10" i="16"/>
  <c r="JK10" i="16"/>
  <c r="JJ10" i="16"/>
  <c r="JN9" i="16"/>
  <c r="JM9" i="16"/>
  <c r="JL9" i="16"/>
  <c r="JK9" i="16"/>
  <c r="JJ9" i="16"/>
  <c r="JN7" i="16"/>
  <c r="JM7" i="16"/>
  <c r="JL7" i="16"/>
  <c r="JK7" i="16"/>
  <c r="JJ7" i="16"/>
  <c r="JM6" i="16"/>
  <c r="JL6" i="16"/>
  <c r="JK6" i="16"/>
  <c r="JJ6" i="16"/>
  <c r="CV133" i="16"/>
  <c r="CV131" i="16"/>
  <c r="CV128" i="16"/>
  <c r="CV126" i="16"/>
  <c r="CV124" i="16"/>
  <c r="CV120" i="16"/>
  <c r="CV116" i="16"/>
  <c r="CV115" i="16" s="1"/>
  <c r="CV111" i="16"/>
  <c r="CV98" i="16"/>
  <c r="CV85" i="16"/>
  <c r="CV79" i="16"/>
  <c r="CV75" i="16"/>
  <c r="CV71" i="16"/>
  <c r="CV67" i="16"/>
  <c r="CV60" i="16"/>
  <c r="CV48" i="16"/>
  <c r="CV21" i="16"/>
  <c r="CV17" i="16"/>
  <c r="CV14" i="16"/>
  <c r="CV12" i="16"/>
  <c r="CV8" i="16"/>
  <c r="CV5" i="16"/>
  <c r="CV47" i="16" l="1"/>
  <c r="AJ159" i="4"/>
  <c r="CV123" i="16"/>
  <c r="CV66" i="16"/>
  <c r="CV97" i="16"/>
  <c r="CV4" i="16"/>
  <c r="AH154" i="4"/>
  <c r="AH152" i="4"/>
  <c r="AH149" i="4"/>
  <c r="AH139" i="4"/>
  <c r="AH137" i="4"/>
  <c r="AH135" i="4"/>
  <c r="AH133" i="4"/>
  <c r="AH131" i="4"/>
  <c r="AH126" i="4"/>
  <c r="AH121" i="4"/>
  <c r="AH94" i="4"/>
  <c r="AH88" i="4"/>
  <c r="AH86" i="4"/>
  <c r="AH81" i="4"/>
  <c r="AH73" i="4"/>
  <c r="AH68" i="4"/>
  <c r="AH63" i="4"/>
  <c r="AH57" i="4"/>
  <c r="AH26" i="4"/>
  <c r="AH20" i="4"/>
  <c r="AH17" i="4"/>
  <c r="AH14" i="4"/>
  <c r="AH12" i="4"/>
  <c r="AH10" i="4"/>
  <c r="AH8" i="4"/>
  <c r="AH6" i="4"/>
  <c r="CV140" i="16" l="1"/>
  <c r="JI122" i="16"/>
  <c r="EF17" i="16"/>
  <c r="AI161" i="4" l="1"/>
  <c r="AI154" i="4"/>
  <c r="AI152" i="4"/>
  <c r="AI149" i="4"/>
  <c r="AI139" i="4"/>
  <c r="AI137" i="4"/>
  <c r="AI135" i="4"/>
  <c r="AI133" i="4"/>
  <c r="AI131" i="4"/>
  <c r="AI126" i="4"/>
  <c r="AI121" i="4"/>
  <c r="AI94" i="4"/>
  <c r="AI88" i="4"/>
  <c r="AI86" i="4"/>
  <c r="AI81" i="4"/>
  <c r="AI73" i="4"/>
  <c r="AI68" i="4"/>
  <c r="AI63" i="4"/>
  <c r="AI57" i="4"/>
  <c r="AI26" i="4"/>
  <c r="AI20" i="4"/>
  <c r="AI17" i="4"/>
  <c r="AI14" i="4"/>
  <c r="AI12" i="4"/>
  <c r="AI10" i="4"/>
  <c r="AI8" i="4"/>
  <c r="AI6" i="4"/>
  <c r="AH161" i="4"/>
  <c r="AH130" i="4"/>
  <c r="AH80" i="4"/>
  <c r="AH67" i="4"/>
  <c r="AH16" i="4"/>
  <c r="AK138" i="23"/>
  <c r="AK3" i="23"/>
  <c r="AJ138" i="23"/>
  <c r="AJ3" i="23"/>
  <c r="AI138" i="23"/>
  <c r="AI3" i="23"/>
  <c r="AE138" i="23"/>
  <c r="AE3" i="23"/>
  <c r="AC138" i="23"/>
  <c r="AC3" i="23"/>
  <c r="AF133" i="16"/>
  <c r="AF131" i="16"/>
  <c r="AF128" i="16"/>
  <c r="AF126" i="16"/>
  <c r="AF124" i="16"/>
  <c r="AF120" i="16"/>
  <c r="AF116" i="16"/>
  <c r="AF111" i="16"/>
  <c r="AF98" i="16"/>
  <c r="AF85" i="16"/>
  <c r="AF79" i="16"/>
  <c r="AF75" i="16"/>
  <c r="AF71" i="16"/>
  <c r="AF67" i="16"/>
  <c r="AF60" i="16"/>
  <c r="AF48" i="16"/>
  <c r="AF47" i="16" s="1"/>
  <c r="AF21" i="16"/>
  <c r="AF17" i="16"/>
  <c r="AF14" i="16"/>
  <c r="AF12" i="16"/>
  <c r="AF8" i="16"/>
  <c r="AF5" i="16"/>
  <c r="JN138" i="16"/>
  <c r="AK137" i="23" s="1"/>
  <c r="JN137" i="16"/>
  <c r="AK136" i="23" s="1"/>
  <c r="JN136" i="16"/>
  <c r="AK135" i="23" s="1"/>
  <c r="AK134" i="23"/>
  <c r="JN133" i="16"/>
  <c r="AK132" i="23" s="1"/>
  <c r="JN131" i="16"/>
  <c r="AK130" i="23" s="1"/>
  <c r="AK129" i="23"/>
  <c r="AK128" i="23"/>
  <c r="JN128" i="16"/>
  <c r="AK127" i="23" s="1"/>
  <c r="AK124" i="23"/>
  <c r="AK121" i="23"/>
  <c r="JN120" i="16"/>
  <c r="AK119" i="23" s="1"/>
  <c r="AK118" i="23"/>
  <c r="AK117" i="23"/>
  <c r="AK113" i="23"/>
  <c r="AK112" i="23"/>
  <c r="AK109" i="23"/>
  <c r="AK105" i="23"/>
  <c r="AK103" i="23"/>
  <c r="AK99" i="23"/>
  <c r="AK96" i="23"/>
  <c r="AK92" i="23"/>
  <c r="AK87" i="23"/>
  <c r="AK73" i="23"/>
  <c r="AK64" i="23"/>
  <c r="AK61" i="23"/>
  <c r="AK56" i="23"/>
  <c r="AK55" i="23"/>
  <c r="AK54" i="23"/>
  <c r="AK53" i="23"/>
  <c r="AK51" i="23"/>
  <c r="AK49" i="23"/>
  <c r="AK43" i="23"/>
  <c r="AK36" i="23"/>
  <c r="AK26" i="23"/>
  <c r="JN17" i="16"/>
  <c r="AK17" i="23" s="1"/>
  <c r="AK15" i="23"/>
  <c r="JN12" i="16"/>
  <c r="AK12" i="23" s="1"/>
  <c r="JM138" i="16"/>
  <c r="AJ137" i="23" s="1"/>
  <c r="JM137" i="16"/>
  <c r="AJ136" i="23" s="1"/>
  <c r="JM136" i="16"/>
  <c r="AJ135" i="23" s="1"/>
  <c r="AJ134" i="23"/>
  <c r="AJ133" i="23"/>
  <c r="JM131" i="16"/>
  <c r="AJ130" i="23" s="1"/>
  <c r="AJ129" i="23"/>
  <c r="JM126" i="16"/>
  <c r="AJ125" i="23" s="1"/>
  <c r="AJ121" i="23"/>
  <c r="JM120" i="16"/>
  <c r="AJ119" i="23" s="1"/>
  <c r="AJ118" i="23"/>
  <c r="AJ117" i="23"/>
  <c r="AJ113" i="23"/>
  <c r="AJ109" i="23"/>
  <c r="AJ105" i="23"/>
  <c r="AJ103" i="23"/>
  <c r="AJ96" i="23"/>
  <c r="AJ92" i="23"/>
  <c r="AJ87" i="23"/>
  <c r="AJ86" i="23"/>
  <c r="AJ78" i="23"/>
  <c r="AJ73" i="23"/>
  <c r="JM71" i="16"/>
  <c r="AJ71" i="23" s="1"/>
  <c r="AJ64" i="23"/>
  <c r="AJ62" i="23"/>
  <c r="AJ61" i="23"/>
  <c r="AJ56" i="23"/>
  <c r="AJ55" i="23"/>
  <c r="AJ54" i="23"/>
  <c r="AJ53" i="23"/>
  <c r="AJ51" i="23"/>
  <c r="AJ49" i="23"/>
  <c r="AJ43" i="23"/>
  <c r="AJ36" i="23"/>
  <c r="AJ26" i="23"/>
  <c r="JM17" i="16"/>
  <c r="AJ17" i="23" s="1"/>
  <c r="AJ15" i="23"/>
  <c r="JM12" i="16"/>
  <c r="AJ12" i="23" s="1"/>
  <c r="JM8" i="16"/>
  <c r="AJ8" i="23" s="1"/>
  <c r="JM5" i="16"/>
  <c r="AJ5" i="23" s="1"/>
  <c r="JB138" i="16"/>
  <c r="JB137" i="16"/>
  <c r="JC138" i="16"/>
  <c r="JC137" i="16"/>
  <c r="JD138" i="16"/>
  <c r="JD137" i="16"/>
  <c r="JD136" i="16"/>
  <c r="JE138" i="16"/>
  <c r="JE137" i="16"/>
  <c r="JE136" i="16"/>
  <c r="JF138" i="16"/>
  <c r="AC137" i="23" s="1"/>
  <c r="JF137" i="16"/>
  <c r="AC136" i="23" s="1"/>
  <c r="JF136" i="16"/>
  <c r="AC135" i="23" s="1"/>
  <c r="JG138" i="16"/>
  <c r="JG137" i="16"/>
  <c r="JG136" i="16"/>
  <c r="JH138" i="16"/>
  <c r="AE137" i="23" s="1"/>
  <c r="JH137" i="16"/>
  <c r="AE136" i="23" s="1"/>
  <c r="JH136" i="16"/>
  <c r="AE135" i="23" s="1"/>
  <c r="JI138" i="16"/>
  <c r="JI137" i="16"/>
  <c r="JI136" i="16"/>
  <c r="JL138" i="16"/>
  <c r="AI137" i="23" s="1"/>
  <c r="JL137" i="16"/>
  <c r="AI136" i="23" s="1"/>
  <c r="JL136" i="16"/>
  <c r="AI135" i="23" s="1"/>
  <c r="JK138" i="16"/>
  <c r="AH137" i="23" s="1"/>
  <c r="JK137" i="16"/>
  <c r="JK136" i="16"/>
  <c r="AG137" i="23"/>
  <c r="AG136" i="23"/>
  <c r="AG135" i="23"/>
  <c r="JL12" i="16"/>
  <c r="AI12" i="23" s="1"/>
  <c r="AI15" i="23"/>
  <c r="AI26" i="23"/>
  <c r="AI36" i="23"/>
  <c r="AI43" i="23"/>
  <c r="AI49" i="23"/>
  <c r="AI51" i="23"/>
  <c r="AI53" i="23"/>
  <c r="AI54" i="23"/>
  <c r="AI55" i="23"/>
  <c r="AI56" i="23"/>
  <c r="AI61" i="23"/>
  <c r="AI62" i="23"/>
  <c r="AI64" i="23"/>
  <c r="AI73" i="23"/>
  <c r="AI78" i="23"/>
  <c r="AI86" i="23"/>
  <c r="AI87" i="23"/>
  <c r="AI92" i="23"/>
  <c r="AI96" i="23"/>
  <c r="AI99" i="23"/>
  <c r="AI103" i="23"/>
  <c r="AI105" i="23"/>
  <c r="AI109" i="23"/>
  <c r="AI112" i="23"/>
  <c r="AI113" i="23"/>
  <c r="AI116" i="23"/>
  <c r="AI117" i="23"/>
  <c r="AI118" i="23"/>
  <c r="AI121" i="23"/>
  <c r="JL124" i="16"/>
  <c r="AI123" i="23" s="1"/>
  <c r="JL126" i="16"/>
  <c r="AI125" i="23" s="1"/>
  <c r="AI128" i="23"/>
  <c r="AI129" i="23"/>
  <c r="JL131" i="16"/>
  <c r="AI130" i="23" s="1"/>
  <c r="AI133" i="23"/>
  <c r="AI134" i="23"/>
  <c r="JK12" i="16"/>
  <c r="JK124" i="16"/>
  <c r="JK126" i="16"/>
  <c r="JK131" i="16"/>
  <c r="JJ12" i="16"/>
  <c r="AG26" i="23"/>
  <c r="AG43" i="23"/>
  <c r="AG53" i="23"/>
  <c r="AG55" i="23"/>
  <c r="AG61" i="23"/>
  <c r="AG62" i="23"/>
  <c r="AG73" i="23"/>
  <c r="AG78" i="23"/>
  <c r="AG87" i="23"/>
  <c r="AG92" i="23"/>
  <c r="AG96" i="23"/>
  <c r="AG99" i="23"/>
  <c r="AG105" i="23"/>
  <c r="AG109" i="23"/>
  <c r="AG116" i="23"/>
  <c r="AG117" i="23"/>
  <c r="AG118" i="23"/>
  <c r="AG121" i="23"/>
  <c r="JJ124" i="16"/>
  <c r="JJ126" i="16"/>
  <c r="AG125" i="23" s="1"/>
  <c r="JJ131" i="16"/>
  <c r="AG130" i="23" s="1"/>
  <c r="JI6" i="16"/>
  <c r="JI7" i="16"/>
  <c r="JI9" i="16"/>
  <c r="JI10" i="16"/>
  <c r="JI11" i="16"/>
  <c r="JI13" i="16"/>
  <c r="JI12" i="16" s="1"/>
  <c r="JI15" i="16"/>
  <c r="JI16" i="16"/>
  <c r="JI18" i="16"/>
  <c r="JI19" i="16"/>
  <c r="JI20" i="16"/>
  <c r="JI22" i="16"/>
  <c r="JI23" i="16"/>
  <c r="JI24" i="16"/>
  <c r="JI25" i="16"/>
  <c r="JI26" i="16"/>
  <c r="JI27" i="16"/>
  <c r="JI28" i="16"/>
  <c r="JI29" i="16"/>
  <c r="JI30" i="16"/>
  <c r="JI31" i="16"/>
  <c r="JI32" i="16"/>
  <c r="JI33" i="16"/>
  <c r="JI34" i="16"/>
  <c r="JI35" i="16"/>
  <c r="JI36" i="16"/>
  <c r="JI37" i="16"/>
  <c r="JI38" i="16"/>
  <c r="JI39" i="16"/>
  <c r="JI40" i="16"/>
  <c r="JI41" i="16"/>
  <c r="JI42" i="16"/>
  <c r="JI43" i="16"/>
  <c r="JI44" i="16"/>
  <c r="JI45" i="16"/>
  <c r="JI46" i="16"/>
  <c r="JI49" i="16"/>
  <c r="JI50" i="16"/>
  <c r="JI51" i="16"/>
  <c r="JI52" i="16"/>
  <c r="JI53" i="16"/>
  <c r="JI54" i="16"/>
  <c r="JI55" i="16"/>
  <c r="JI56" i="16"/>
  <c r="JI57" i="16"/>
  <c r="JI58" i="16"/>
  <c r="JI59" i="16"/>
  <c r="JI61" i="16"/>
  <c r="JI62" i="16"/>
  <c r="JI63" i="16"/>
  <c r="JI64" i="16"/>
  <c r="JI65" i="16"/>
  <c r="JI68" i="16"/>
  <c r="JI69" i="16"/>
  <c r="JI70" i="16"/>
  <c r="JI72" i="16"/>
  <c r="JI73" i="16"/>
  <c r="JI74" i="16"/>
  <c r="JI76" i="16"/>
  <c r="JI77" i="16"/>
  <c r="JI78" i="16"/>
  <c r="JI80" i="16"/>
  <c r="JI81" i="16"/>
  <c r="JI82" i="16"/>
  <c r="JI83" i="16"/>
  <c r="JI84" i="16"/>
  <c r="JI86" i="16"/>
  <c r="JI87" i="16"/>
  <c r="JI88" i="16"/>
  <c r="JI89" i="16"/>
  <c r="JI90" i="16"/>
  <c r="JI91" i="16"/>
  <c r="JI92" i="16"/>
  <c r="JI93" i="16"/>
  <c r="JI94" i="16"/>
  <c r="JI95" i="16"/>
  <c r="JI96" i="16"/>
  <c r="JI99" i="16"/>
  <c r="JI100" i="16"/>
  <c r="JI101" i="16"/>
  <c r="JI102" i="16"/>
  <c r="JI103" i="16"/>
  <c r="JI104" i="16"/>
  <c r="JI105" i="16"/>
  <c r="JI106" i="16"/>
  <c r="JI107" i="16"/>
  <c r="JI108" i="16"/>
  <c r="JI109" i="16"/>
  <c r="JI110" i="16"/>
  <c r="JI112" i="16"/>
  <c r="JI114" i="16"/>
  <c r="JI117" i="16"/>
  <c r="JI118" i="16"/>
  <c r="JI119" i="16"/>
  <c r="JI121" i="16"/>
  <c r="JI125" i="16"/>
  <c r="JI124" i="16" s="1"/>
  <c r="JI127" i="16"/>
  <c r="JI126" i="16" s="1"/>
  <c r="JI129" i="16"/>
  <c r="JI130" i="16"/>
  <c r="JI132" i="16"/>
  <c r="JI131" i="16" s="1"/>
  <c r="JI134" i="16"/>
  <c r="JI135" i="16"/>
  <c r="ID133" i="16"/>
  <c r="ID131" i="16"/>
  <c r="ID128" i="16"/>
  <c r="ID126" i="16"/>
  <c r="ID124" i="16"/>
  <c r="ID120" i="16"/>
  <c r="ID116" i="16"/>
  <c r="ID111" i="16"/>
  <c r="ID98" i="16"/>
  <c r="ID85" i="16"/>
  <c r="ID79" i="16"/>
  <c r="ID75" i="16"/>
  <c r="ID71" i="16"/>
  <c r="ID67" i="16"/>
  <c r="ID60" i="16"/>
  <c r="ID48" i="16"/>
  <c r="ID21" i="16"/>
  <c r="ID17" i="16"/>
  <c r="ID14" i="16"/>
  <c r="ID12" i="16"/>
  <c r="ID8" i="16"/>
  <c r="ID5" i="16"/>
  <c r="IC133" i="16"/>
  <c r="IC131" i="16"/>
  <c r="IC128" i="16"/>
  <c r="IC126" i="16"/>
  <c r="IC124" i="16"/>
  <c r="IC120" i="16"/>
  <c r="IC116" i="16"/>
  <c r="IC111" i="16"/>
  <c r="IC98" i="16"/>
  <c r="IC85" i="16"/>
  <c r="IC79" i="16"/>
  <c r="IC75" i="16"/>
  <c r="IC71" i="16"/>
  <c r="IC67" i="16"/>
  <c r="IC60" i="16"/>
  <c r="IC48" i="16"/>
  <c r="IC21" i="16"/>
  <c r="IC17" i="16"/>
  <c r="IC14" i="16"/>
  <c r="IC12" i="16"/>
  <c r="IC8" i="16"/>
  <c r="IC5" i="16"/>
  <c r="IA133" i="16"/>
  <c r="IA131" i="16"/>
  <c r="IA128" i="16"/>
  <c r="IA126" i="16"/>
  <c r="IA124" i="16"/>
  <c r="IA120" i="16"/>
  <c r="IA116" i="16"/>
  <c r="IA115" i="16" s="1"/>
  <c r="IA111" i="16"/>
  <c r="IA98" i="16"/>
  <c r="IA85" i="16"/>
  <c r="IA79" i="16"/>
  <c r="IA75" i="16"/>
  <c r="IA71" i="16"/>
  <c r="IA67" i="16"/>
  <c r="IA60" i="16"/>
  <c r="IA48" i="16"/>
  <c r="IA21" i="16"/>
  <c r="IA17" i="16"/>
  <c r="IA14" i="16"/>
  <c r="IA12" i="16"/>
  <c r="IA8" i="16"/>
  <c r="IA5" i="16"/>
  <c r="GV133" i="16"/>
  <c r="GV131" i="16"/>
  <c r="GV128" i="16"/>
  <c r="GV126" i="16"/>
  <c r="GV124" i="16"/>
  <c r="GV120" i="16"/>
  <c r="GV116" i="16"/>
  <c r="GV111" i="16"/>
  <c r="GV98" i="16"/>
  <c r="GV85" i="16"/>
  <c r="GV79" i="16"/>
  <c r="GV75" i="16"/>
  <c r="GV71" i="16"/>
  <c r="GV67" i="16"/>
  <c r="GV60" i="16"/>
  <c r="GV48" i="16"/>
  <c r="GV21" i="16"/>
  <c r="GV17" i="16"/>
  <c r="GV14" i="16"/>
  <c r="GV12" i="16"/>
  <c r="GV8" i="16"/>
  <c r="GV5" i="16"/>
  <c r="GU133" i="16"/>
  <c r="GU131" i="16"/>
  <c r="GU128" i="16"/>
  <c r="GU126" i="16"/>
  <c r="GU124" i="16"/>
  <c r="GU120" i="16"/>
  <c r="GU116" i="16"/>
  <c r="GU111" i="16"/>
  <c r="GU98" i="16"/>
  <c r="GU97" i="16" s="1"/>
  <c r="GU85" i="16"/>
  <c r="GU79" i="16"/>
  <c r="GU75" i="16"/>
  <c r="GU71" i="16"/>
  <c r="GU67" i="16"/>
  <c r="GU60" i="16"/>
  <c r="GU48" i="16"/>
  <c r="GU21" i="16"/>
  <c r="GU17" i="16"/>
  <c r="GU14" i="16"/>
  <c r="GU12" i="16"/>
  <c r="GU8" i="16"/>
  <c r="GU5" i="16"/>
  <c r="GS133" i="16"/>
  <c r="GS131" i="16"/>
  <c r="GS128" i="16"/>
  <c r="GS126" i="16"/>
  <c r="GS124" i="16"/>
  <c r="GS120" i="16"/>
  <c r="GS116" i="16"/>
  <c r="GS111" i="16"/>
  <c r="GS98" i="16"/>
  <c r="GS85" i="16"/>
  <c r="GS79" i="16"/>
  <c r="GS75" i="16"/>
  <c r="GS71" i="16"/>
  <c r="GS67" i="16"/>
  <c r="GS60" i="16"/>
  <c r="GS48" i="16"/>
  <c r="GS21" i="16"/>
  <c r="GS17" i="16"/>
  <c r="GS14" i="16"/>
  <c r="GS12" i="16"/>
  <c r="GS8" i="16"/>
  <c r="GS5" i="16"/>
  <c r="FK133" i="16"/>
  <c r="FK131" i="16"/>
  <c r="FK128" i="16"/>
  <c r="FK126" i="16"/>
  <c r="FK124" i="16"/>
  <c r="FK120" i="16"/>
  <c r="FK116" i="16"/>
  <c r="FK111" i="16"/>
  <c r="FK98" i="16"/>
  <c r="FK85" i="16"/>
  <c r="FK79" i="16"/>
  <c r="FK75" i="16"/>
  <c r="FK71" i="16"/>
  <c r="FK67" i="16"/>
  <c r="FK60" i="16"/>
  <c r="FK48" i="16"/>
  <c r="FK21" i="16"/>
  <c r="FK17" i="16"/>
  <c r="FK14" i="16"/>
  <c r="FK12" i="16"/>
  <c r="FK8" i="16"/>
  <c r="FK5" i="16"/>
  <c r="FN133" i="16"/>
  <c r="FN131" i="16"/>
  <c r="FN128" i="16"/>
  <c r="FN126" i="16"/>
  <c r="FN124" i="16"/>
  <c r="FN120" i="16"/>
  <c r="FN116" i="16"/>
  <c r="FN115" i="16" s="1"/>
  <c r="FN111" i="16"/>
  <c r="FN98" i="16"/>
  <c r="FN85" i="16"/>
  <c r="FN79" i="16"/>
  <c r="FN75" i="16"/>
  <c r="FN71" i="16"/>
  <c r="FN67" i="16"/>
  <c r="FN60" i="16"/>
  <c r="FN48" i="16"/>
  <c r="FN21" i="16"/>
  <c r="FN17" i="16"/>
  <c r="FN14" i="16"/>
  <c r="FN12" i="16"/>
  <c r="FN8" i="16"/>
  <c r="FN5" i="16"/>
  <c r="FM133" i="16"/>
  <c r="FM131" i="16"/>
  <c r="FM128" i="16"/>
  <c r="FM126" i="16"/>
  <c r="FM124" i="16"/>
  <c r="FM120" i="16"/>
  <c r="FM116" i="16"/>
  <c r="FM111" i="16"/>
  <c r="FM98" i="16"/>
  <c r="FM85" i="16"/>
  <c r="FM79" i="16"/>
  <c r="FM75" i="16"/>
  <c r="FM71" i="16"/>
  <c r="FM67" i="16"/>
  <c r="FM60" i="16"/>
  <c r="FM48" i="16"/>
  <c r="FM21" i="16"/>
  <c r="FM17" i="16"/>
  <c r="FM14" i="16"/>
  <c r="FM12" i="16"/>
  <c r="FM8" i="16"/>
  <c r="FM5" i="16"/>
  <c r="EF133" i="16"/>
  <c r="EF131" i="16"/>
  <c r="EF128" i="16"/>
  <c r="EF126" i="16"/>
  <c r="EF124" i="16"/>
  <c r="EF120" i="16"/>
  <c r="EF116" i="16"/>
  <c r="EF111" i="16"/>
  <c r="EF98" i="16"/>
  <c r="EF85" i="16"/>
  <c r="EF79" i="16"/>
  <c r="EF75" i="16"/>
  <c r="EF71" i="16"/>
  <c r="EF67" i="16"/>
  <c r="EF60" i="16"/>
  <c r="EF48" i="16"/>
  <c r="EF21" i="16"/>
  <c r="EF14" i="16"/>
  <c r="EF12" i="16"/>
  <c r="EF8" i="16"/>
  <c r="EF5" i="16"/>
  <c r="EE133" i="16"/>
  <c r="EE131" i="16"/>
  <c r="EE128" i="16"/>
  <c r="EE126" i="16"/>
  <c r="EE124" i="16"/>
  <c r="EE120" i="16"/>
  <c r="EE116" i="16"/>
  <c r="EE111" i="16"/>
  <c r="EE98" i="16"/>
  <c r="EE85" i="16"/>
  <c r="EE79" i="16"/>
  <c r="EE75" i="16"/>
  <c r="EE71" i="16"/>
  <c r="EE67" i="16"/>
  <c r="EE60" i="16"/>
  <c r="EE48" i="16"/>
  <c r="EE21" i="16"/>
  <c r="EE17" i="16"/>
  <c r="EE14" i="16"/>
  <c r="EE12" i="16"/>
  <c r="EE8" i="16"/>
  <c r="EE5" i="16"/>
  <c r="EC133" i="16"/>
  <c r="EC131" i="16"/>
  <c r="EC128" i="16"/>
  <c r="EC126" i="16"/>
  <c r="EC124" i="16"/>
  <c r="EC120" i="16"/>
  <c r="EC116" i="16"/>
  <c r="EC115" i="16" s="1"/>
  <c r="EC111" i="16"/>
  <c r="EC98" i="16"/>
  <c r="EC85" i="16"/>
  <c r="EC79" i="16"/>
  <c r="EC75" i="16"/>
  <c r="EC71" i="16"/>
  <c r="EC67" i="16"/>
  <c r="EC60" i="16"/>
  <c r="EC48" i="16"/>
  <c r="EC47" i="16" s="1"/>
  <c r="EC21" i="16"/>
  <c r="EC17" i="16"/>
  <c r="EC14" i="16"/>
  <c r="EC12" i="16"/>
  <c r="EC8" i="16"/>
  <c r="EC5" i="16"/>
  <c r="CW133" i="16"/>
  <c r="CW131" i="16"/>
  <c r="CW128" i="16"/>
  <c r="CW126" i="16"/>
  <c r="CW124" i="16"/>
  <c r="CW120" i="16"/>
  <c r="CW116" i="16"/>
  <c r="CW111" i="16"/>
  <c r="CW98" i="16"/>
  <c r="CW85" i="16"/>
  <c r="CW79" i="16"/>
  <c r="CW75" i="16"/>
  <c r="CW71" i="16"/>
  <c r="CW67" i="16"/>
  <c r="CW60" i="16"/>
  <c r="CW48" i="16"/>
  <c r="CW21" i="16"/>
  <c r="CW17" i="16"/>
  <c r="CW14" i="16"/>
  <c r="CW12" i="16"/>
  <c r="CW8" i="16"/>
  <c r="CW5" i="16"/>
  <c r="CX133" i="16"/>
  <c r="CX131" i="16"/>
  <c r="CX128" i="16"/>
  <c r="CX126" i="16"/>
  <c r="CX124" i="16"/>
  <c r="CX120" i="16"/>
  <c r="CX116" i="16"/>
  <c r="CX111" i="16"/>
  <c r="CX98" i="16"/>
  <c r="CX85" i="16"/>
  <c r="CX79" i="16"/>
  <c r="CX75" i="16"/>
  <c r="CX71" i="16"/>
  <c r="CX67" i="16"/>
  <c r="CX60" i="16"/>
  <c r="CX48" i="16"/>
  <c r="CX21" i="16"/>
  <c r="CX17" i="16"/>
  <c r="CX14" i="16"/>
  <c r="CX12" i="16"/>
  <c r="CX8" i="16"/>
  <c r="CX5" i="16"/>
  <c r="CU133" i="16"/>
  <c r="CU131" i="16"/>
  <c r="CU128" i="16"/>
  <c r="CU126" i="16"/>
  <c r="CU124" i="16"/>
  <c r="CU120" i="16"/>
  <c r="CU116" i="16"/>
  <c r="CU111" i="16"/>
  <c r="CU98" i="16"/>
  <c r="CU85" i="16"/>
  <c r="CU79" i="16"/>
  <c r="CU75" i="16"/>
  <c r="CU71" i="16"/>
  <c r="CU67" i="16"/>
  <c r="CU60" i="16"/>
  <c r="CU48" i="16"/>
  <c r="CU47" i="16" s="1"/>
  <c r="CU21" i="16"/>
  <c r="CU17" i="16"/>
  <c r="CU14" i="16"/>
  <c r="CU12" i="16"/>
  <c r="CU8" i="16"/>
  <c r="CU5" i="16"/>
  <c r="BN133" i="16"/>
  <c r="BN131" i="16"/>
  <c r="BN128" i="16"/>
  <c r="BN126" i="16"/>
  <c r="BN124" i="16"/>
  <c r="BN120" i="16"/>
  <c r="BN116" i="16"/>
  <c r="BN115" i="16" s="1"/>
  <c r="BN111" i="16"/>
  <c r="BN98" i="16"/>
  <c r="BN97" i="16" s="1"/>
  <c r="BN85" i="16"/>
  <c r="BN79" i="16"/>
  <c r="BN75" i="16"/>
  <c r="BN71" i="16"/>
  <c r="BN67" i="16"/>
  <c r="BN60" i="16"/>
  <c r="BN48" i="16"/>
  <c r="BN21" i="16"/>
  <c r="BN17" i="16"/>
  <c r="BN14" i="16"/>
  <c r="BN12" i="16"/>
  <c r="BN8" i="16"/>
  <c r="BN5" i="16"/>
  <c r="AI133" i="16"/>
  <c r="AI131" i="16"/>
  <c r="AI128" i="16"/>
  <c r="AI126" i="16"/>
  <c r="AI124" i="16"/>
  <c r="AI120" i="16"/>
  <c r="AI116" i="16"/>
  <c r="AI111" i="16"/>
  <c r="AI98" i="16"/>
  <c r="AI97" i="16" s="1"/>
  <c r="AI85" i="16"/>
  <c r="AI67" i="16"/>
  <c r="AI21" i="16"/>
  <c r="AI17" i="16"/>
  <c r="AI14" i="16"/>
  <c r="AI12" i="16"/>
  <c r="AI8" i="16"/>
  <c r="AI5" i="16"/>
  <c r="AH133" i="16"/>
  <c r="AH131" i="16"/>
  <c r="AH128" i="16"/>
  <c r="AH126" i="16"/>
  <c r="AH124" i="16"/>
  <c r="AH120" i="16"/>
  <c r="AH116" i="16"/>
  <c r="AH111" i="16"/>
  <c r="AH98" i="16"/>
  <c r="AH85" i="16"/>
  <c r="AH79" i="16"/>
  <c r="AH75" i="16"/>
  <c r="AH71" i="16"/>
  <c r="AH67" i="16"/>
  <c r="AH60" i="16"/>
  <c r="AH48" i="16"/>
  <c r="AH21" i="16"/>
  <c r="AH17" i="16"/>
  <c r="AH14" i="16"/>
  <c r="AH12" i="16"/>
  <c r="AH8" i="16"/>
  <c r="AH5" i="16"/>
  <c r="BR133" i="16"/>
  <c r="BR131" i="16"/>
  <c r="BR128" i="16"/>
  <c r="BR126" i="16"/>
  <c r="BR124" i="16"/>
  <c r="BR120" i="16"/>
  <c r="BR116" i="16"/>
  <c r="BR115" i="16" s="1"/>
  <c r="BR111" i="16"/>
  <c r="BR98" i="16"/>
  <c r="BR85" i="16"/>
  <c r="BR79" i="16"/>
  <c r="BR75" i="16"/>
  <c r="BR71" i="16"/>
  <c r="BR67" i="16"/>
  <c r="BR60" i="16"/>
  <c r="BR48" i="16"/>
  <c r="BR23" i="16"/>
  <c r="JN23" i="16" s="1"/>
  <c r="BR17" i="16"/>
  <c r="BR14" i="16"/>
  <c r="BR12" i="16"/>
  <c r="BR8" i="16"/>
  <c r="BR5" i="16"/>
  <c r="BP133" i="16"/>
  <c r="BP131" i="16"/>
  <c r="BP128" i="16"/>
  <c r="BP126" i="16"/>
  <c r="BP124" i="16"/>
  <c r="BP120" i="16"/>
  <c r="BP116" i="16"/>
  <c r="BP111" i="16"/>
  <c r="BP98" i="16"/>
  <c r="BP85" i="16"/>
  <c r="BP79" i="16"/>
  <c r="BP75" i="16"/>
  <c r="BP71" i="16"/>
  <c r="BP67" i="16"/>
  <c r="BP60" i="16"/>
  <c r="BP48" i="16"/>
  <c r="BP23" i="16"/>
  <c r="JL23" i="16" s="1"/>
  <c r="BP17" i="16"/>
  <c r="BP14" i="16"/>
  <c r="BP12" i="16"/>
  <c r="BP8" i="16"/>
  <c r="BP5" i="16"/>
  <c r="BO133" i="16"/>
  <c r="BO131" i="16"/>
  <c r="BO128" i="16"/>
  <c r="BO126" i="16"/>
  <c r="BO124" i="16"/>
  <c r="BO120" i="16"/>
  <c r="BO116" i="16"/>
  <c r="BO111" i="16"/>
  <c r="BO98" i="16"/>
  <c r="BO85" i="16"/>
  <c r="BO79" i="16"/>
  <c r="BO75" i="16"/>
  <c r="BO71" i="16"/>
  <c r="BO67" i="16"/>
  <c r="BO60" i="16"/>
  <c r="BO48" i="16"/>
  <c r="BO25" i="16"/>
  <c r="JK25" i="16" s="1"/>
  <c r="BO23" i="16"/>
  <c r="JK23" i="16" s="1"/>
  <c r="BO17" i="16"/>
  <c r="BO14" i="16"/>
  <c r="BO12" i="16"/>
  <c r="BO8" i="16"/>
  <c r="BO5" i="16"/>
  <c r="BM133" i="16"/>
  <c r="BM131" i="16"/>
  <c r="BM128" i="16"/>
  <c r="BM126" i="16"/>
  <c r="BM124" i="16"/>
  <c r="BM120" i="16"/>
  <c r="BM116" i="16"/>
  <c r="BM111" i="16"/>
  <c r="BM98" i="16"/>
  <c r="BM97" i="16" s="1"/>
  <c r="BM85" i="16"/>
  <c r="BM79" i="16"/>
  <c r="BM75" i="16"/>
  <c r="BM71" i="16"/>
  <c r="BM67" i="16"/>
  <c r="BM60" i="16"/>
  <c r="BM48" i="16"/>
  <c r="BM21" i="16"/>
  <c r="BM17" i="16"/>
  <c r="BM14" i="16"/>
  <c r="BM12" i="16"/>
  <c r="BM8" i="16"/>
  <c r="BM5" i="16"/>
  <c r="AG133" i="16"/>
  <c r="AG131" i="16"/>
  <c r="AG128" i="16"/>
  <c r="AG126" i="16"/>
  <c r="AG124" i="16"/>
  <c r="AG120" i="16"/>
  <c r="AG116" i="16"/>
  <c r="AG111" i="16"/>
  <c r="AG98" i="16"/>
  <c r="AG85" i="16"/>
  <c r="AG79" i="16"/>
  <c r="AG75" i="16"/>
  <c r="AG71" i="16"/>
  <c r="AG67" i="16"/>
  <c r="AG60" i="16"/>
  <c r="AG48" i="16"/>
  <c r="AG21" i="16"/>
  <c r="AG17" i="16"/>
  <c r="AG14" i="16"/>
  <c r="AG12" i="16"/>
  <c r="AG8" i="16"/>
  <c r="AG5" i="16"/>
  <c r="AG138" i="23"/>
  <c r="AG3" i="23"/>
  <c r="AG134" i="23"/>
  <c r="AG129" i="23"/>
  <c r="AG113" i="23"/>
  <c r="AG103" i="23"/>
  <c r="AG86" i="23"/>
  <c r="AG64" i="23"/>
  <c r="AG56" i="23"/>
  <c r="AG54" i="23"/>
  <c r="AG51" i="23"/>
  <c r="AG36" i="23"/>
  <c r="AG15" i="23"/>
  <c r="AG12" i="23"/>
  <c r="AH138" i="23"/>
  <c r="AH136" i="23"/>
  <c r="AH135" i="23"/>
  <c r="AH3" i="23"/>
  <c r="AF161" i="4"/>
  <c r="AF154" i="4"/>
  <c r="AF152" i="4"/>
  <c r="AF149" i="4"/>
  <c r="AF139" i="4"/>
  <c r="AF137" i="4"/>
  <c r="AF135" i="4"/>
  <c r="AF133" i="4"/>
  <c r="AF131" i="4"/>
  <c r="AF126" i="4"/>
  <c r="AF121" i="4"/>
  <c r="AF94" i="4"/>
  <c r="AF88" i="4"/>
  <c r="AF86" i="4"/>
  <c r="AF81" i="4"/>
  <c r="AF73" i="4"/>
  <c r="AF68" i="4"/>
  <c r="AF63" i="4"/>
  <c r="AF57" i="4"/>
  <c r="AF26" i="4"/>
  <c r="AF20" i="4"/>
  <c r="AF17" i="4"/>
  <c r="AF14" i="4"/>
  <c r="AF12" i="4"/>
  <c r="AF10" i="4"/>
  <c r="AF8" i="4"/>
  <c r="AF6" i="4"/>
  <c r="JM23" i="16"/>
  <c r="JM25" i="16"/>
  <c r="AI67" i="4" l="1"/>
  <c r="AI16" i="4"/>
  <c r="GV97" i="16"/>
  <c r="IC97" i="16"/>
  <c r="BR47" i="16"/>
  <c r="BO47" i="16"/>
  <c r="BP47" i="16"/>
  <c r="BM115" i="16"/>
  <c r="BM47" i="16"/>
  <c r="AH4" i="16"/>
  <c r="BO97" i="16"/>
  <c r="BP115" i="16"/>
  <c r="BO21" i="16"/>
  <c r="BP21" i="16"/>
  <c r="AH66" i="16"/>
  <c r="BN47" i="16"/>
  <c r="EF97" i="16"/>
  <c r="CU97" i="16"/>
  <c r="CX115" i="16"/>
  <c r="FN123" i="16"/>
  <c r="GS47" i="16"/>
  <c r="ID123" i="16"/>
  <c r="EC123" i="16"/>
  <c r="BR21" i="16"/>
  <c r="AH97" i="16"/>
  <c r="CX97" i="16"/>
  <c r="CW115" i="16"/>
  <c r="EE97" i="16"/>
  <c r="IC47" i="16"/>
  <c r="CW123" i="16"/>
  <c r="CX4" i="16"/>
  <c r="GS115" i="16"/>
  <c r="BO115" i="16"/>
  <c r="BR123" i="16"/>
  <c r="GS123" i="16"/>
  <c r="AI47" i="16"/>
  <c r="CW97" i="16"/>
  <c r="FK66" i="16"/>
  <c r="BN4" i="16"/>
  <c r="CU4" i="16"/>
  <c r="BR97" i="16"/>
  <c r="CX47" i="16"/>
  <c r="EE47" i="16"/>
  <c r="EF4" i="16"/>
  <c r="EF123" i="16"/>
  <c r="FM97" i="16"/>
  <c r="GS97" i="16"/>
  <c r="IA97" i="16"/>
  <c r="IC115" i="16"/>
  <c r="AF151" i="4"/>
  <c r="AI151" i="4"/>
  <c r="AH25" i="4"/>
  <c r="AH93" i="4"/>
  <c r="AH5" i="4"/>
  <c r="AH151" i="4"/>
  <c r="AH159" i="4" s="1"/>
  <c r="AI130" i="4"/>
  <c r="AI80" i="4"/>
  <c r="AI5" i="4"/>
  <c r="AI25" i="4"/>
  <c r="AI93" i="4"/>
  <c r="IA123" i="16"/>
  <c r="JN14" i="16"/>
  <c r="AK14" i="23" s="1"/>
  <c r="EC97" i="16"/>
  <c r="FK123" i="16"/>
  <c r="GV66" i="16"/>
  <c r="AF123" i="16"/>
  <c r="EE4" i="16"/>
  <c r="BO123" i="16"/>
  <c r="GU66" i="16"/>
  <c r="IC4" i="16"/>
  <c r="IC66" i="16"/>
  <c r="JM133" i="16"/>
  <c r="AJ132" i="23" s="1"/>
  <c r="JN8" i="16"/>
  <c r="AK8" i="23" s="1"/>
  <c r="JN124" i="16"/>
  <c r="AK123" i="23" s="1"/>
  <c r="AI124" i="23"/>
  <c r="AH47" i="16"/>
  <c r="AI115" i="16"/>
  <c r="CW47" i="16"/>
  <c r="FM123" i="16"/>
  <c r="FK115" i="16"/>
  <c r="AF97" i="16"/>
  <c r="AI123" i="16"/>
  <c r="AG66" i="16"/>
  <c r="AI4" i="16"/>
  <c r="ID115" i="16"/>
  <c r="JM21" i="16"/>
  <c r="AJ21" i="23" s="1"/>
  <c r="JN5" i="16"/>
  <c r="JN79" i="16"/>
  <c r="AK79" i="23" s="1"/>
  <c r="AF66" i="16"/>
  <c r="AF115" i="16"/>
  <c r="EE66" i="16"/>
  <c r="AG123" i="16"/>
  <c r="GU123" i="16"/>
  <c r="JN98" i="16"/>
  <c r="AJ126" i="23"/>
  <c r="AK133" i="23"/>
  <c r="BP123" i="16"/>
  <c r="CU115" i="16"/>
  <c r="EC4" i="16"/>
  <c r="FM4" i="16"/>
  <c r="FM115" i="16"/>
  <c r="GV47" i="16"/>
  <c r="IA4" i="16"/>
  <c r="JN71" i="16"/>
  <c r="AK71" i="23" s="1"/>
  <c r="JN111" i="16"/>
  <c r="AK111" i="23" s="1"/>
  <c r="BM123" i="16"/>
  <c r="GV123" i="16"/>
  <c r="CX66" i="16"/>
  <c r="GV4" i="16"/>
  <c r="IA66" i="16"/>
  <c r="IC123" i="16"/>
  <c r="JM48" i="16"/>
  <c r="AJ48" i="23" s="1"/>
  <c r="BO66" i="16"/>
  <c r="BP4" i="16"/>
  <c r="BN66" i="16"/>
  <c r="CW4" i="16"/>
  <c r="EF115" i="16"/>
  <c r="FM66" i="16"/>
  <c r="GU47" i="16"/>
  <c r="GV115" i="16"/>
  <c r="JN21" i="16"/>
  <c r="AK21" i="23" s="1"/>
  <c r="AF4" i="16"/>
  <c r="BP66" i="16"/>
  <c r="BR4" i="16"/>
  <c r="AH115" i="16"/>
  <c r="CU123" i="16"/>
  <c r="EE115" i="16"/>
  <c r="FN97" i="16"/>
  <c r="FK47" i="16"/>
  <c r="FK97" i="16"/>
  <c r="GU115" i="16"/>
  <c r="ID97" i="16"/>
  <c r="JN67" i="16"/>
  <c r="AK67" i="23" s="1"/>
  <c r="JN75" i="16"/>
  <c r="AK75" i="23" s="1"/>
  <c r="JJ60" i="16"/>
  <c r="AG60" i="23" s="1"/>
  <c r="JM124" i="16"/>
  <c r="AJ124" i="23"/>
  <c r="JN126" i="16"/>
  <c r="AK126" i="23"/>
  <c r="EF47" i="16"/>
  <c r="ID66" i="16"/>
  <c r="JM75" i="16"/>
  <c r="AJ75" i="23" s="1"/>
  <c r="JM85" i="16"/>
  <c r="AJ85" i="23" s="1"/>
  <c r="AJ112" i="23"/>
  <c r="JM111" i="16"/>
  <c r="AJ111" i="23" s="1"/>
  <c r="JM67" i="16"/>
  <c r="JM116" i="16"/>
  <c r="AJ116" i="23"/>
  <c r="AJ128" i="23"/>
  <c r="JM128" i="16"/>
  <c r="AJ127" i="23" s="1"/>
  <c r="JN48" i="16"/>
  <c r="JN85" i="16"/>
  <c r="AK85" i="23" s="1"/>
  <c r="AK86" i="23"/>
  <c r="BR66" i="16"/>
  <c r="GU4" i="16"/>
  <c r="JM79" i="16"/>
  <c r="AJ79" i="23" s="1"/>
  <c r="AK78" i="23"/>
  <c r="CU66" i="16"/>
  <c r="AG47" i="16"/>
  <c r="AG97" i="16"/>
  <c r="BO4" i="16"/>
  <c r="AI66" i="16"/>
  <c r="CW66" i="16"/>
  <c r="EC66" i="16"/>
  <c r="EF66" i="16"/>
  <c r="FN47" i="16"/>
  <c r="GS4" i="16"/>
  <c r="ID47" i="16"/>
  <c r="JM60" i="16"/>
  <c r="AJ60" i="23" s="1"/>
  <c r="JM98" i="16"/>
  <c r="BM4" i="16"/>
  <c r="AK62" i="23"/>
  <c r="JN60" i="16"/>
  <c r="AK60" i="23" s="1"/>
  <c r="BM66" i="16"/>
  <c r="BN123" i="16"/>
  <c r="FK4" i="16"/>
  <c r="AG124" i="23"/>
  <c r="AG4" i="16"/>
  <c r="AG115" i="16"/>
  <c r="BP97" i="16"/>
  <c r="AH123" i="16"/>
  <c r="CX123" i="16"/>
  <c r="EE123" i="16"/>
  <c r="FM47" i="16"/>
  <c r="FN4" i="16"/>
  <c r="FN66" i="16"/>
  <c r="GS66" i="16"/>
  <c r="IA47" i="16"/>
  <c r="ID4" i="16"/>
  <c r="JN116" i="16"/>
  <c r="JM14" i="16"/>
  <c r="AJ99" i="23"/>
  <c r="AK116" i="23"/>
  <c r="AI126" i="23"/>
  <c r="JL133" i="16"/>
  <c r="AI132" i="23" s="1"/>
  <c r="JL128" i="16"/>
  <c r="AI127" i="23" s="1"/>
  <c r="JL120" i="16"/>
  <c r="AI119" i="23" s="1"/>
  <c r="JL116" i="16"/>
  <c r="JL111" i="16"/>
  <c r="AI111" i="23" s="1"/>
  <c r="JL98" i="16"/>
  <c r="JL85" i="16"/>
  <c r="AI85" i="23" s="1"/>
  <c r="JL79" i="16"/>
  <c r="AI79" i="23" s="1"/>
  <c r="JL75" i="16"/>
  <c r="AI75" i="23" s="1"/>
  <c r="JL71" i="16"/>
  <c r="AI71" i="23" s="1"/>
  <c r="JL67" i="16"/>
  <c r="JL60" i="16"/>
  <c r="AI60" i="23" s="1"/>
  <c r="JL48" i="16"/>
  <c r="JL21" i="16"/>
  <c r="AI21" i="23" s="1"/>
  <c r="JL17" i="16"/>
  <c r="AI17" i="23" s="1"/>
  <c r="JL14" i="16"/>
  <c r="AI14" i="23" s="1"/>
  <c r="JL8" i="16"/>
  <c r="AI8" i="23" s="1"/>
  <c r="JL5" i="16"/>
  <c r="JK133" i="16"/>
  <c r="JK128" i="16"/>
  <c r="JK123" i="16" s="1"/>
  <c r="JK120" i="16"/>
  <c r="JK116" i="16"/>
  <c r="JK111" i="16"/>
  <c r="JK98" i="16"/>
  <c r="JK85" i="16"/>
  <c r="JK79" i="16"/>
  <c r="JK75" i="16"/>
  <c r="JK71" i="16"/>
  <c r="JK67" i="16"/>
  <c r="JK60" i="16"/>
  <c r="JK48" i="16"/>
  <c r="JK21" i="16"/>
  <c r="JK17" i="16"/>
  <c r="JK14" i="16"/>
  <c r="JK8" i="16"/>
  <c r="JK5" i="16"/>
  <c r="JJ133" i="16"/>
  <c r="AG132" i="23" s="1"/>
  <c r="JJ128" i="16"/>
  <c r="AG127" i="23" s="1"/>
  <c r="JJ120" i="16"/>
  <c r="AG119" i="23" s="1"/>
  <c r="JJ116" i="16"/>
  <c r="JJ111" i="16"/>
  <c r="AG111" i="23" s="1"/>
  <c r="JJ98" i="16"/>
  <c r="JJ85" i="16"/>
  <c r="AG85" i="23" s="1"/>
  <c r="JJ79" i="16"/>
  <c r="AG79" i="23" s="1"/>
  <c r="JJ75" i="16"/>
  <c r="AG75" i="23" s="1"/>
  <c r="JJ71" i="16"/>
  <c r="AG71" i="23" s="1"/>
  <c r="JJ67" i="16"/>
  <c r="AG67" i="23" s="1"/>
  <c r="JJ48" i="16"/>
  <c r="AG48" i="23" s="1"/>
  <c r="JJ21" i="16"/>
  <c r="AG21" i="23" s="1"/>
  <c r="JJ17" i="16"/>
  <c r="AG17" i="23" s="1"/>
  <c r="JJ14" i="16"/>
  <c r="AG14" i="23" s="1"/>
  <c r="JJ8" i="16"/>
  <c r="AG8" i="23" s="1"/>
  <c r="JJ5" i="16"/>
  <c r="AG5" i="23" s="1"/>
  <c r="JI133" i="16"/>
  <c r="JI128" i="16"/>
  <c r="JI123" i="16" s="1"/>
  <c r="JI120" i="16"/>
  <c r="JI116" i="16"/>
  <c r="JI111" i="16"/>
  <c r="JI98" i="16"/>
  <c r="JI85" i="16"/>
  <c r="JI79" i="16"/>
  <c r="JI75" i="16"/>
  <c r="JI71" i="16"/>
  <c r="JI67" i="16"/>
  <c r="JI60" i="16"/>
  <c r="JI48" i="16"/>
  <c r="JI21" i="16"/>
  <c r="JI17" i="16"/>
  <c r="JI14" i="16"/>
  <c r="JI8" i="16"/>
  <c r="JI5" i="16"/>
  <c r="AG123" i="23"/>
  <c r="AG49" i="23"/>
  <c r="AG133" i="23"/>
  <c r="AG126" i="23"/>
  <c r="AG128" i="23"/>
  <c r="AG112" i="23"/>
  <c r="AF93" i="4"/>
  <c r="AF80" i="4"/>
  <c r="AF67" i="4"/>
  <c r="AF25" i="4"/>
  <c r="AF16" i="4"/>
  <c r="AF5" i="4"/>
  <c r="AF130" i="4"/>
  <c r="IF133" i="16"/>
  <c r="IF131" i="16"/>
  <c r="IF128" i="16"/>
  <c r="IF126" i="16"/>
  <c r="IF124" i="16"/>
  <c r="IF120" i="16"/>
  <c r="IF116" i="16"/>
  <c r="IF111" i="16"/>
  <c r="IF98" i="16"/>
  <c r="IF85" i="16"/>
  <c r="IF79" i="16"/>
  <c r="IF75" i="16"/>
  <c r="IF71" i="16"/>
  <c r="IF67" i="16"/>
  <c r="IF60" i="16"/>
  <c r="IF48" i="16"/>
  <c r="IF21" i="16"/>
  <c r="IF17" i="16"/>
  <c r="IF14" i="16"/>
  <c r="IF12" i="16"/>
  <c r="IF8" i="16"/>
  <c r="IF5" i="16"/>
  <c r="GX133" i="16"/>
  <c r="GX131" i="16"/>
  <c r="GX128" i="16"/>
  <c r="GX126" i="16"/>
  <c r="GX124" i="16"/>
  <c r="GX120" i="16"/>
  <c r="GX116" i="16"/>
  <c r="GX111" i="16"/>
  <c r="GX98" i="16"/>
  <c r="GX85" i="16"/>
  <c r="GX79" i="16"/>
  <c r="GX75" i="16"/>
  <c r="GX71" i="16"/>
  <c r="GX67" i="16"/>
  <c r="GX60" i="16"/>
  <c r="GX48" i="16"/>
  <c r="GX21" i="16"/>
  <c r="GX17" i="16"/>
  <c r="GX14" i="16"/>
  <c r="GX12" i="16"/>
  <c r="GX8" i="16"/>
  <c r="GX5" i="16"/>
  <c r="FP133" i="16"/>
  <c r="FP131" i="16"/>
  <c r="FP128" i="16"/>
  <c r="FP126" i="16"/>
  <c r="FP124" i="16"/>
  <c r="FP120" i="16"/>
  <c r="FP116" i="16"/>
  <c r="FP111" i="16"/>
  <c r="FP98" i="16"/>
  <c r="FP85" i="16"/>
  <c r="FP79" i="16"/>
  <c r="FP75" i="16"/>
  <c r="FP71" i="16"/>
  <c r="FP67" i="16"/>
  <c r="FP60" i="16"/>
  <c r="FP48" i="16"/>
  <c r="FP21" i="16"/>
  <c r="FP17" i="16"/>
  <c r="FP14" i="16"/>
  <c r="FP12" i="16"/>
  <c r="FP8" i="16"/>
  <c r="FP5" i="16"/>
  <c r="EH133" i="16"/>
  <c r="EH131" i="16"/>
  <c r="EH128" i="16"/>
  <c r="EH126" i="16"/>
  <c r="EH124" i="16"/>
  <c r="EH120" i="16"/>
  <c r="EH116" i="16"/>
  <c r="EH111" i="16"/>
  <c r="EH98" i="16"/>
  <c r="EH85" i="16"/>
  <c r="EH79" i="16"/>
  <c r="EH75" i="16"/>
  <c r="EH71" i="16"/>
  <c r="EH67" i="16"/>
  <c r="EH60" i="16"/>
  <c r="EH48" i="16"/>
  <c r="EH21" i="16"/>
  <c r="EH17" i="16"/>
  <c r="EH14" i="16"/>
  <c r="EH12" i="16"/>
  <c r="EH8" i="16"/>
  <c r="EH5" i="16"/>
  <c r="AJ133" i="16"/>
  <c r="AJ131" i="16"/>
  <c r="AJ128" i="16"/>
  <c r="AJ126" i="16"/>
  <c r="AJ124" i="16"/>
  <c r="AJ120" i="16"/>
  <c r="AJ116" i="16"/>
  <c r="AJ111" i="16"/>
  <c r="AJ98" i="16"/>
  <c r="AJ85" i="16"/>
  <c r="AJ79" i="16"/>
  <c r="AJ75" i="16"/>
  <c r="AJ71" i="16"/>
  <c r="AJ67" i="16"/>
  <c r="AJ60" i="16"/>
  <c r="AJ48" i="16"/>
  <c r="AJ21" i="16"/>
  <c r="AJ17" i="16"/>
  <c r="AJ14" i="16"/>
  <c r="AJ12" i="16"/>
  <c r="AJ8" i="16"/>
  <c r="AJ5" i="16"/>
  <c r="AG161" i="4"/>
  <c r="AG154" i="4"/>
  <c r="AG152" i="4"/>
  <c r="AG149" i="4"/>
  <c r="AG139" i="4"/>
  <c r="AG137" i="4"/>
  <c r="AG135" i="4"/>
  <c r="AG133" i="4"/>
  <c r="AG131" i="4"/>
  <c r="AG126" i="4"/>
  <c r="AG121" i="4"/>
  <c r="AG94" i="4"/>
  <c r="AG88" i="4"/>
  <c r="AG86" i="4"/>
  <c r="AG81" i="4"/>
  <c r="AG73" i="4"/>
  <c r="AG68" i="4"/>
  <c r="AG63" i="4"/>
  <c r="AG57" i="4"/>
  <c r="AG26" i="4"/>
  <c r="AG20" i="4"/>
  <c r="AG17" i="4"/>
  <c r="AG14" i="4"/>
  <c r="AG12" i="4"/>
  <c r="AG10" i="4"/>
  <c r="AG8" i="4"/>
  <c r="AG6" i="4"/>
  <c r="EC140" i="16" l="1"/>
  <c r="JJ97" i="16"/>
  <c r="GU140" i="16"/>
  <c r="GW140" i="16"/>
  <c r="BP140" i="16"/>
  <c r="IC140" i="16"/>
  <c r="FN140" i="16"/>
  <c r="AH140" i="16"/>
  <c r="CU140" i="16"/>
  <c r="FO140" i="16"/>
  <c r="IA140" i="16"/>
  <c r="AI140" i="16"/>
  <c r="BR140" i="16"/>
  <c r="IE140" i="16"/>
  <c r="CW140" i="16"/>
  <c r="EG140" i="16"/>
  <c r="JN97" i="16"/>
  <c r="AK97" i="23" s="1"/>
  <c r="FK140" i="16"/>
  <c r="ID140" i="16"/>
  <c r="EE140" i="16"/>
  <c r="BO140" i="16"/>
  <c r="CY140" i="16"/>
  <c r="BN140" i="16"/>
  <c r="AI159" i="4"/>
  <c r="AF159" i="4"/>
  <c r="AG151" i="4"/>
  <c r="JK97" i="16"/>
  <c r="CX140" i="16"/>
  <c r="BM140" i="16"/>
  <c r="AG140" i="16"/>
  <c r="FM140" i="16"/>
  <c r="JI97" i="16"/>
  <c r="AF140" i="16"/>
  <c r="GV140" i="16"/>
  <c r="JN4" i="16"/>
  <c r="AK4" i="23" s="1"/>
  <c r="JJ115" i="16"/>
  <c r="AG114" i="23" s="1"/>
  <c r="JK115" i="16"/>
  <c r="AG98" i="23"/>
  <c r="JI47" i="16"/>
  <c r="GS140" i="16"/>
  <c r="EF140" i="16"/>
  <c r="AK5" i="23"/>
  <c r="JI66" i="16"/>
  <c r="JL123" i="16"/>
  <c r="AI122" i="23" s="1"/>
  <c r="AK98" i="23"/>
  <c r="JJ66" i="16"/>
  <c r="JJ47" i="16"/>
  <c r="AG47" i="23" s="1"/>
  <c r="JJ4" i="16"/>
  <c r="JJ123" i="16"/>
  <c r="AG122" i="23" s="1"/>
  <c r="JK47" i="16"/>
  <c r="JL115" i="16"/>
  <c r="AI114" i="23" s="1"/>
  <c r="AI115" i="23"/>
  <c r="JI4" i="16"/>
  <c r="AK125" i="23"/>
  <c r="JN123" i="16"/>
  <c r="AK48" i="23"/>
  <c r="JN47" i="16"/>
  <c r="AK47" i="23" s="1"/>
  <c r="AG115" i="23"/>
  <c r="JM123" i="16"/>
  <c r="AJ123" i="23"/>
  <c r="JM47" i="16"/>
  <c r="AJ47" i="23" s="1"/>
  <c r="JN66" i="16"/>
  <c r="AK66" i="23" s="1"/>
  <c r="JM97" i="16"/>
  <c r="AJ97" i="23" s="1"/>
  <c r="AJ98" i="23"/>
  <c r="JK66" i="16"/>
  <c r="AJ14" i="23"/>
  <c r="JM4" i="16"/>
  <c r="AJ4" i="23" s="1"/>
  <c r="JM115" i="16"/>
  <c r="AJ114" i="23" s="1"/>
  <c r="AJ115" i="23"/>
  <c r="JI115" i="16"/>
  <c r="JK4" i="16"/>
  <c r="AK115" i="23"/>
  <c r="JN115" i="16"/>
  <c r="AK114" i="23" s="1"/>
  <c r="JM66" i="16"/>
  <c r="AJ66" i="23" s="1"/>
  <c r="AJ67" i="23"/>
  <c r="JL97" i="16"/>
  <c r="AI97" i="23" s="1"/>
  <c r="AI98" i="23"/>
  <c r="JL66" i="16"/>
  <c r="AI66" i="23" s="1"/>
  <c r="AI67" i="23"/>
  <c r="JL47" i="16"/>
  <c r="AI47" i="23" s="1"/>
  <c r="AI48" i="23"/>
  <c r="JL4" i="16"/>
  <c r="AI4" i="23" s="1"/>
  <c r="AI5" i="23"/>
  <c r="FP115" i="16"/>
  <c r="FP97" i="16"/>
  <c r="AG97" i="23"/>
  <c r="IF97" i="16"/>
  <c r="IF123" i="16"/>
  <c r="AH15" i="23"/>
  <c r="AH51" i="23"/>
  <c r="GX123" i="16"/>
  <c r="AH26" i="23"/>
  <c r="AH61" i="23"/>
  <c r="AH109" i="23"/>
  <c r="AH121" i="23"/>
  <c r="AH43" i="23"/>
  <c r="AH53" i="23"/>
  <c r="AH62" i="23"/>
  <c r="AH73" i="23"/>
  <c r="AH92" i="23"/>
  <c r="AH124" i="23"/>
  <c r="EH123" i="16"/>
  <c r="AH36" i="23"/>
  <c r="AH54" i="23"/>
  <c r="AH103" i="23"/>
  <c r="AH112" i="23"/>
  <c r="AH126" i="23"/>
  <c r="AH133" i="23"/>
  <c r="AH134" i="23"/>
  <c r="AH55" i="23"/>
  <c r="AH64" i="23"/>
  <c r="AH86" i="23"/>
  <c r="AH113" i="23"/>
  <c r="AH128" i="23"/>
  <c r="AH118" i="23"/>
  <c r="AH56" i="23"/>
  <c r="AH87" i="23"/>
  <c r="AH105" i="23"/>
  <c r="AH116" i="23"/>
  <c r="AH129" i="23"/>
  <c r="AH99" i="23"/>
  <c r="AH49" i="23"/>
  <c r="AH78" i="23"/>
  <c r="AH96" i="23"/>
  <c r="AH117" i="23"/>
  <c r="AG25" i="4"/>
  <c r="AG93" i="4"/>
  <c r="AG80" i="4"/>
  <c r="AG16" i="4"/>
  <c r="FP123" i="16"/>
  <c r="AJ115" i="16"/>
  <c r="AJ123" i="16"/>
  <c r="GX97" i="16"/>
  <c r="IF4" i="16"/>
  <c r="IF66" i="16"/>
  <c r="GX47" i="16"/>
  <c r="IF47" i="16"/>
  <c r="EH115" i="16"/>
  <c r="FP66" i="16"/>
  <c r="GX66" i="16"/>
  <c r="IF115" i="16"/>
  <c r="AJ47" i="16"/>
  <c r="EH47" i="16"/>
  <c r="GX4" i="16"/>
  <c r="GX115" i="16"/>
  <c r="FP47" i="16"/>
  <c r="EH4" i="16"/>
  <c r="AJ97" i="16"/>
  <c r="EH97" i="16"/>
  <c r="FP4" i="16"/>
  <c r="EH66" i="16"/>
  <c r="AJ66" i="16"/>
  <c r="AJ4" i="16"/>
  <c r="AG67" i="4"/>
  <c r="AG5" i="4"/>
  <c r="AG130" i="4"/>
  <c r="JH135" i="16"/>
  <c r="AE134" i="23" s="1"/>
  <c r="JH134" i="16"/>
  <c r="AE133" i="23" s="1"/>
  <c r="JH132" i="16"/>
  <c r="JH131" i="16" s="1"/>
  <c r="AE130" i="23" s="1"/>
  <c r="JH130" i="16"/>
  <c r="AE129" i="23" s="1"/>
  <c r="JH129" i="16"/>
  <c r="AE128" i="23" s="1"/>
  <c r="JH127" i="16"/>
  <c r="JH125" i="16"/>
  <c r="JH122" i="16"/>
  <c r="AE121" i="23" s="1"/>
  <c r="JH121" i="16"/>
  <c r="JH119" i="16"/>
  <c r="AE118" i="23" s="1"/>
  <c r="JH118" i="16"/>
  <c r="AE117" i="23" s="1"/>
  <c r="JH117" i="16"/>
  <c r="AE116" i="23" s="1"/>
  <c r="JH114" i="16"/>
  <c r="AE113" i="23" s="1"/>
  <c r="JH112" i="16"/>
  <c r="AE112" i="23" s="1"/>
  <c r="JH110" i="16"/>
  <c r="JH109" i="16"/>
  <c r="AE109" i="23" s="1"/>
  <c r="JH108" i="16"/>
  <c r="JH107" i="16"/>
  <c r="JH106" i="16"/>
  <c r="JH105" i="16"/>
  <c r="AE105" i="23" s="1"/>
  <c r="JH104" i="16"/>
  <c r="JH103" i="16"/>
  <c r="AE103" i="23" s="1"/>
  <c r="JH102" i="16"/>
  <c r="JH101" i="16"/>
  <c r="JH100" i="16"/>
  <c r="JH99" i="16"/>
  <c r="AE99" i="23" s="1"/>
  <c r="JH96" i="16"/>
  <c r="AE96" i="23" s="1"/>
  <c r="JH95" i="16"/>
  <c r="JH94" i="16"/>
  <c r="JH93" i="16"/>
  <c r="JH92" i="16"/>
  <c r="AE92" i="23" s="1"/>
  <c r="JH91" i="16"/>
  <c r="JH90" i="16"/>
  <c r="JH89" i="16"/>
  <c r="JH88" i="16"/>
  <c r="JH87" i="16"/>
  <c r="AE87" i="23" s="1"/>
  <c r="JH86" i="16"/>
  <c r="AE86" i="23" s="1"/>
  <c r="JH84" i="16"/>
  <c r="JH83" i="16"/>
  <c r="JH82" i="16"/>
  <c r="JH81" i="16"/>
  <c r="JH80" i="16"/>
  <c r="JH78" i="16"/>
  <c r="AE78" i="23" s="1"/>
  <c r="JH77" i="16"/>
  <c r="JH76" i="16"/>
  <c r="JH74" i="16"/>
  <c r="JH73" i="16"/>
  <c r="AE73" i="23" s="1"/>
  <c r="JH72" i="16"/>
  <c r="JH70" i="16"/>
  <c r="JH69" i="16"/>
  <c r="JH68" i="16"/>
  <c r="JH65" i="16"/>
  <c r="JH64" i="16"/>
  <c r="AE64" i="23" s="1"/>
  <c r="JH63" i="16"/>
  <c r="JH62" i="16"/>
  <c r="AE62" i="23" s="1"/>
  <c r="JH61" i="16"/>
  <c r="AE61" i="23" s="1"/>
  <c r="JH59" i="16"/>
  <c r="JH58" i="16"/>
  <c r="JH57" i="16"/>
  <c r="JH56" i="16"/>
  <c r="AE56" i="23" s="1"/>
  <c r="JH55" i="16"/>
  <c r="AE55" i="23" s="1"/>
  <c r="JH54" i="16"/>
  <c r="AE54" i="23" s="1"/>
  <c r="JH53" i="16"/>
  <c r="AE53" i="23" s="1"/>
  <c r="JH52" i="16"/>
  <c r="JH51" i="16"/>
  <c r="AE51" i="23" s="1"/>
  <c r="JH50" i="16"/>
  <c r="JH49" i="16"/>
  <c r="AE49" i="23" s="1"/>
  <c r="JH46" i="16"/>
  <c r="JH45" i="16"/>
  <c r="JH44" i="16"/>
  <c r="JH43" i="16"/>
  <c r="AE43" i="23" s="1"/>
  <c r="JH42" i="16"/>
  <c r="JH41" i="16"/>
  <c r="JH40" i="16"/>
  <c r="JH39" i="16"/>
  <c r="JH38" i="16"/>
  <c r="JH37" i="16"/>
  <c r="JH36" i="16"/>
  <c r="AE36" i="23" s="1"/>
  <c r="JH35" i="16"/>
  <c r="JH34" i="16"/>
  <c r="JH33" i="16"/>
  <c r="JH32" i="16"/>
  <c r="JH31" i="16"/>
  <c r="JH30" i="16"/>
  <c r="JH29" i="16"/>
  <c r="JH28" i="16"/>
  <c r="JH27" i="16"/>
  <c r="JH26" i="16"/>
  <c r="AE26" i="23" s="1"/>
  <c r="JH25" i="16"/>
  <c r="JH24" i="16"/>
  <c r="JH23" i="16"/>
  <c r="JH22" i="16"/>
  <c r="JH20" i="16"/>
  <c r="JH19" i="16"/>
  <c r="JH18" i="16"/>
  <c r="JH16" i="16"/>
  <c r="JH15" i="16"/>
  <c r="AE15" i="23" s="1"/>
  <c r="JH13" i="16"/>
  <c r="JH12" i="16" s="1"/>
  <c r="AE12" i="23" s="1"/>
  <c r="JH11" i="16"/>
  <c r="JH10" i="16"/>
  <c r="JH9" i="16"/>
  <c r="JH7" i="16"/>
  <c r="JH6" i="16"/>
  <c r="HZ133" i="16"/>
  <c r="HZ131" i="16"/>
  <c r="HZ128" i="16"/>
  <c r="HZ126" i="16"/>
  <c r="HZ124" i="16"/>
  <c r="HZ120" i="16"/>
  <c r="HZ116" i="16"/>
  <c r="HZ111" i="16"/>
  <c r="HZ98" i="16"/>
  <c r="HZ85" i="16"/>
  <c r="HZ79" i="16"/>
  <c r="HZ75" i="16"/>
  <c r="HZ71" i="16"/>
  <c r="HZ67" i="16"/>
  <c r="HZ60" i="16"/>
  <c r="HZ48" i="16"/>
  <c r="HZ21" i="16"/>
  <c r="HZ17" i="16"/>
  <c r="HZ14" i="16"/>
  <c r="HZ12" i="16"/>
  <c r="HZ8" i="16"/>
  <c r="HZ5" i="16"/>
  <c r="GR133" i="16"/>
  <c r="GR131" i="16"/>
  <c r="GR128" i="16"/>
  <c r="GR126" i="16"/>
  <c r="GR124" i="16"/>
  <c r="GR120" i="16"/>
  <c r="GR116" i="16"/>
  <c r="GR111" i="16"/>
  <c r="GR98" i="16"/>
  <c r="GR85" i="16"/>
  <c r="GR79" i="16"/>
  <c r="GR75" i="16"/>
  <c r="GR71" i="16"/>
  <c r="GR67" i="16"/>
  <c r="GR60" i="16"/>
  <c r="GR48" i="16"/>
  <c r="GR21" i="16"/>
  <c r="GR17" i="16"/>
  <c r="GR14" i="16"/>
  <c r="GR12" i="16"/>
  <c r="GR8" i="16"/>
  <c r="GR5" i="16"/>
  <c r="FJ133" i="16"/>
  <c r="FJ131" i="16"/>
  <c r="FJ128" i="16"/>
  <c r="FJ126" i="16"/>
  <c r="FJ124" i="16"/>
  <c r="FJ120" i="16"/>
  <c r="FJ116" i="16"/>
  <c r="FJ111" i="16"/>
  <c r="FJ98" i="16"/>
  <c r="FJ85" i="16"/>
  <c r="FJ79" i="16"/>
  <c r="FJ75" i="16"/>
  <c r="FJ71" i="16"/>
  <c r="FJ67" i="16"/>
  <c r="FJ60" i="16"/>
  <c r="FJ48" i="16"/>
  <c r="FJ21" i="16"/>
  <c r="FJ17" i="16"/>
  <c r="FJ14" i="16"/>
  <c r="FJ12" i="16"/>
  <c r="FJ8" i="16"/>
  <c r="FJ5" i="16"/>
  <c r="EB133" i="16"/>
  <c r="EB131" i="16"/>
  <c r="EB128" i="16"/>
  <c r="EB126" i="16"/>
  <c r="EB124" i="16"/>
  <c r="EB120" i="16"/>
  <c r="EB116" i="16"/>
  <c r="EB111" i="16"/>
  <c r="EB98" i="16"/>
  <c r="EB85" i="16"/>
  <c r="EB79" i="16"/>
  <c r="EB75" i="16"/>
  <c r="EB71" i="16"/>
  <c r="EB67" i="16"/>
  <c r="EB60" i="16"/>
  <c r="EB48" i="16"/>
  <c r="EB21" i="16"/>
  <c r="EB17" i="16"/>
  <c r="EB14" i="16"/>
  <c r="EB12" i="16"/>
  <c r="EB8" i="16"/>
  <c r="EB5" i="16"/>
  <c r="CT133" i="16"/>
  <c r="CT131" i="16"/>
  <c r="CT128" i="16"/>
  <c r="CT126" i="16"/>
  <c r="CT124" i="16"/>
  <c r="CT120" i="16"/>
  <c r="CT116" i="16"/>
  <c r="CT111" i="16"/>
  <c r="CT98" i="16"/>
  <c r="CT85" i="16"/>
  <c r="CT79" i="16"/>
  <c r="CT75" i="16"/>
  <c r="CT71" i="16"/>
  <c r="CT67" i="16"/>
  <c r="CT60" i="16"/>
  <c r="CT48" i="16"/>
  <c r="CT21" i="16"/>
  <c r="CT17" i="16"/>
  <c r="CT14" i="16"/>
  <c r="CT12" i="16"/>
  <c r="CT8" i="16"/>
  <c r="CT5" i="16"/>
  <c r="BL133" i="16"/>
  <c r="BL131" i="16"/>
  <c r="BL128" i="16"/>
  <c r="BL126" i="16"/>
  <c r="BL124" i="16"/>
  <c r="BL120" i="16"/>
  <c r="BL116" i="16"/>
  <c r="BL111" i="16"/>
  <c r="BL98" i="16"/>
  <c r="BL85" i="16"/>
  <c r="BL79" i="16"/>
  <c r="BL75" i="16"/>
  <c r="BL71" i="16"/>
  <c r="BL67" i="16"/>
  <c r="BL60" i="16"/>
  <c r="BL48" i="16"/>
  <c r="BL21" i="16"/>
  <c r="BL17" i="16"/>
  <c r="BL14" i="16"/>
  <c r="BL12" i="16"/>
  <c r="BL8" i="16"/>
  <c r="BL5" i="16"/>
  <c r="AD133" i="16"/>
  <c r="AD131" i="16"/>
  <c r="AD128" i="16"/>
  <c r="AD126" i="16"/>
  <c r="AD124" i="16"/>
  <c r="AD120" i="16"/>
  <c r="AD116" i="16"/>
  <c r="AD111" i="16"/>
  <c r="AD98" i="16"/>
  <c r="AD85" i="16"/>
  <c r="AD79" i="16"/>
  <c r="AD75" i="16"/>
  <c r="AD71" i="16"/>
  <c r="AD67" i="16"/>
  <c r="AD60" i="16"/>
  <c r="AD48" i="16"/>
  <c r="AD21" i="16"/>
  <c r="AD17" i="16"/>
  <c r="AD14" i="16"/>
  <c r="AD12" i="16"/>
  <c r="AD8" i="16"/>
  <c r="AD5" i="16"/>
  <c r="AD161" i="4"/>
  <c r="AD154" i="4"/>
  <c r="AD152" i="4"/>
  <c r="AD149" i="4"/>
  <c r="AD139" i="4"/>
  <c r="AD137" i="4"/>
  <c r="AD135" i="4"/>
  <c r="AD133" i="4"/>
  <c r="AD131" i="4"/>
  <c r="AD126" i="4"/>
  <c r="AD121" i="4"/>
  <c r="AD94" i="4"/>
  <c r="AD88" i="4"/>
  <c r="AD86" i="4"/>
  <c r="AD81" i="4"/>
  <c r="AD73" i="4"/>
  <c r="AD68" i="4"/>
  <c r="AD63" i="4"/>
  <c r="AD57" i="4"/>
  <c r="AD26" i="4"/>
  <c r="AD20" i="4"/>
  <c r="AD17" i="4"/>
  <c r="AD14" i="4"/>
  <c r="AD12" i="4"/>
  <c r="AD10" i="4"/>
  <c r="AD8" i="4"/>
  <c r="AD6" i="4"/>
  <c r="JI140" i="16" l="1"/>
  <c r="AD80" i="4"/>
  <c r="JJ140" i="16"/>
  <c r="AG139" i="23" s="1"/>
  <c r="AG66" i="23"/>
  <c r="JK140" i="16"/>
  <c r="JH124" i="16"/>
  <c r="AE123" i="23" s="1"/>
  <c r="AE124" i="23"/>
  <c r="AK122" i="23"/>
  <c r="JN140" i="16"/>
  <c r="AK139" i="23" s="1"/>
  <c r="JH126" i="16"/>
  <c r="AE125" i="23" s="1"/>
  <c r="AE126" i="23"/>
  <c r="JL140" i="16"/>
  <c r="AJ122" i="23"/>
  <c r="JM140" i="16"/>
  <c r="AJ139" i="23" s="1"/>
  <c r="AG4" i="23"/>
  <c r="EB115" i="16"/>
  <c r="GR47" i="16"/>
  <c r="AH125" i="23"/>
  <c r="AH98" i="23"/>
  <c r="AH60" i="23"/>
  <c r="AH127" i="23"/>
  <c r="AH85" i="23"/>
  <c r="AH14" i="23"/>
  <c r="AH71" i="23"/>
  <c r="AH12" i="23"/>
  <c r="AH8" i="23"/>
  <c r="AH132" i="23"/>
  <c r="AH123" i="23"/>
  <c r="AH17" i="23"/>
  <c r="AH79" i="23"/>
  <c r="AH111" i="23"/>
  <c r="AH5" i="23"/>
  <c r="AH115" i="23"/>
  <c r="AH130" i="23"/>
  <c r="AH119" i="23"/>
  <c r="FP140" i="16"/>
  <c r="AH67" i="23"/>
  <c r="AH75" i="23"/>
  <c r="AH48" i="23"/>
  <c r="AH21" i="23"/>
  <c r="AD16" i="4"/>
  <c r="CT123" i="16"/>
  <c r="GR123" i="16"/>
  <c r="JH14" i="16"/>
  <c r="AE14" i="23" s="1"/>
  <c r="AG159" i="4"/>
  <c r="HZ97" i="16"/>
  <c r="IF140" i="16"/>
  <c r="AD151" i="4"/>
  <c r="HZ115" i="16"/>
  <c r="GX140" i="16"/>
  <c r="CZ140" i="16"/>
  <c r="BQ140" i="16"/>
  <c r="EH140" i="16"/>
  <c r="AJ140" i="16"/>
  <c r="JH116" i="16"/>
  <c r="AE115" i="23" s="1"/>
  <c r="AD25" i="4"/>
  <c r="AD93" i="4"/>
  <c r="AD67" i="4"/>
  <c r="FJ123" i="16"/>
  <c r="HZ47" i="16"/>
  <c r="BL115" i="16"/>
  <c r="EB123" i="16"/>
  <c r="GR97" i="16"/>
  <c r="HZ4" i="16"/>
  <c r="HZ66" i="16"/>
  <c r="GR4" i="16"/>
  <c r="GR66" i="16"/>
  <c r="AD115" i="16"/>
  <c r="FJ115" i="16"/>
  <c r="CT4" i="16"/>
  <c r="GR115" i="16"/>
  <c r="FJ4" i="16"/>
  <c r="AD123" i="16"/>
  <c r="FJ66" i="16"/>
  <c r="CT115" i="16"/>
  <c r="HZ123" i="16"/>
  <c r="BL123" i="16"/>
  <c r="EB47" i="16"/>
  <c r="FJ47" i="16"/>
  <c r="EB4" i="16"/>
  <c r="FJ97" i="16"/>
  <c r="CT97" i="16"/>
  <c r="EB97" i="16"/>
  <c r="AD4" i="16"/>
  <c r="BL4" i="16"/>
  <c r="BL66" i="16"/>
  <c r="EB66" i="16"/>
  <c r="BL97" i="16"/>
  <c r="CT47" i="16"/>
  <c r="CT66" i="16"/>
  <c r="AD97" i="16"/>
  <c r="BL47" i="16"/>
  <c r="AD66" i="16"/>
  <c r="AD47" i="16"/>
  <c r="JH67" i="16"/>
  <c r="AE67" i="23" s="1"/>
  <c r="JH75" i="16"/>
  <c r="AE75" i="23" s="1"/>
  <c r="JH85" i="16"/>
  <c r="AE85" i="23" s="1"/>
  <c r="AD5" i="4"/>
  <c r="AD130" i="4"/>
  <c r="JH17" i="16"/>
  <c r="AE17" i="23" s="1"/>
  <c r="JH8" i="16"/>
  <c r="AE8" i="23" s="1"/>
  <c r="JH111" i="16"/>
  <c r="AE111" i="23" s="1"/>
  <c r="JH128" i="16"/>
  <c r="JH48" i="16"/>
  <c r="AE48" i="23" s="1"/>
  <c r="JH79" i="16"/>
  <c r="AE79" i="23" s="1"/>
  <c r="JH98" i="16"/>
  <c r="AE98" i="23" s="1"/>
  <c r="JH120" i="16"/>
  <c r="AE119" i="23" s="1"/>
  <c r="JH133" i="16"/>
  <c r="AE132" i="23" s="1"/>
  <c r="JH21" i="16"/>
  <c r="AE21" i="23" s="1"/>
  <c r="JH5" i="16"/>
  <c r="AE5" i="23" s="1"/>
  <c r="JH60" i="16"/>
  <c r="AE60" i="23" s="1"/>
  <c r="JH71" i="16"/>
  <c r="AE71" i="23" s="1"/>
  <c r="AD137" i="23"/>
  <c r="AD136" i="23"/>
  <c r="AD135" i="23"/>
  <c r="AC161" i="4"/>
  <c r="AC154" i="4"/>
  <c r="AC152" i="4"/>
  <c r="AC149" i="4"/>
  <c r="AC139" i="4"/>
  <c r="AC137" i="4"/>
  <c r="AC135" i="4"/>
  <c r="AC133" i="4"/>
  <c r="AC131" i="4"/>
  <c r="AC126" i="4"/>
  <c r="AC121" i="4"/>
  <c r="AC94" i="4"/>
  <c r="AC88" i="4"/>
  <c r="AC86" i="4"/>
  <c r="AC81" i="4"/>
  <c r="AC73" i="4"/>
  <c r="AC68" i="4"/>
  <c r="AC63" i="4"/>
  <c r="AC57" i="4"/>
  <c r="AC26" i="4"/>
  <c r="AC20" i="4"/>
  <c r="AC17" i="4"/>
  <c r="AC14" i="4"/>
  <c r="AC12" i="4"/>
  <c r="AC10" i="4"/>
  <c r="AC8" i="4"/>
  <c r="AC6" i="4"/>
  <c r="AI139" i="23" l="1"/>
  <c r="JH123" i="16"/>
  <c r="AE122" i="23" s="1"/>
  <c r="AE127" i="23"/>
  <c r="JH115" i="16"/>
  <c r="AE114" i="23" s="1"/>
  <c r="AH4" i="23"/>
  <c r="AH114" i="23"/>
  <c r="AH122" i="23"/>
  <c r="AH66" i="23"/>
  <c r="AH47" i="23"/>
  <c r="AH97" i="23"/>
  <c r="AC151" i="4"/>
  <c r="AD159" i="4"/>
  <c r="JH97" i="16"/>
  <c r="AE97" i="23" s="1"/>
  <c r="FJ140" i="16"/>
  <c r="HZ140" i="16"/>
  <c r="GR140" i="16"/>
  <c r="CT140" i="16"/>
  <c r="JH66" i="16"/>
  <c r="AE66" i="23" s="1"/>
  <c r="EB140" i="16"/>
  <c r="BL140" i="16"/>
  <c r="AD140" i="16"/>
  <c r="JH4" i="16"/>
  <c r="AE4" i="23" s="1"/>
  <c r="AC93" i="4"/>
  <c r="JH47" i="16"/>
  <c r="AE47" i="23" s="1"/>
  <c r="AC80" i="4"/>
  <c r="AC67" i="4"/>
  <c r="AC25" i="4"/>
  <c r="AC5" i="4"/>
  <c r="AC16" i="4"/>
  <c r="AC130" i="4"/>
  <c r="AE154" i="4"/>
  <c r="AB154" i="4"/>
  <c r="AA154" i="4"/>
  <c r="Z154" i="4"/>
  <c r="Y154" i="4"/>
  <c r="X154" i="4"/>
  <c r="W154" i="4"/>
  <c r="V154" i="4"/>
  <c r="U154" i="4"/>
  <c r="T154" i="4"/>
  <c r="S154" i="4"/>
  <c r="R154" i="4"/>
  <c r="Q154" i="4"/>
  <c r="P154" i="4"/>
  <c r="O154" i="4"/>
  <c r="N154" i="4"/>
  <c r="M154" i="4"/>
  <c r="L154" i="4"/>
  <c r="K154" i="4"/>
  <c r="J154" i="4"/>
  <c r="I154" i="4"/>
  <c r="H154" i="4"/>
  <c r="G154" i="4"/>
  <c r="F154" i="4"/>
  <c r="E154" i="4"/>
  <c r="D154" i="4"/>
  <c r="AE152" i="4"/>
  <c r="AB152" i="4"/>
  <c r="AA152" i="4"/>
  <c r="Z152" i="4"/>
  <c r="Y152" i="4"/>
  <c r="X152" i="4"/>
  <c r="W152" i="4"/>
  <c r="V152" i="4"/>
  <c r="U152" i="4"/>
  <c r="T152" i="4"/>
  <c r="S152" i="4"/>
  <c r="R152" i="4"/>
  <c r="Q152" i="4"/>
  <c r="P152" i="4"/>
  <c r="O152" i="4"/>
  <c r="N152" i="4"/>
  <c r="M152" i="4"/>
  <c r="L152" i="4"/>
  <c r="K152" i="4"/>
  <c r="J152" i="4"/>
  <c r="I152" i="4"/>
  <c r="H152" i="4"/>
  <c r="G152" i="4"/>
  <c r="F152" i="4"/>
  <c r="E152" i="4"/>
  <c r="D152" i="4"/>
  <c r="AE149" i="4"/>
  <c r="AB149" i="4"/>
  <c r="AA149" i="4"/>
  <c r="Z149" i="4"/>
  <c r="Y149" i="4"/>
  <c r="X149" i="4"/>
  <c r="W149" i="4"/>
  <c r="V149" i="4"/>
  <c r="U149" i="4"/>
  <c r="T149" i="4"/>
  <c r="S149" i="4"/>
  <c r="R149" i="4"/>
  <c r="Q149" i="4"/>
  <c r="P149" i="4"/>
  <c r="O149" i="4"/>
  <c r="N149" i="4"/>
  <c r="M149" i="4"/>
  <c r="L149" i="4"/>
  <c r="K149" i="4"/>
  <c r="J149" i="4"/>
  <c r="I149" i="4"/>
  <c r="H149" i="4"/>
  <c r="G149" i="4"/>
  <c r="F149" i="4"/>
  <c r="E149" i="4"/>
  <c r="D149" i="4"/>
  <c r="AE139" i="4"/>
  <c r="AB139" i="4"/>
  <c r="AA139" i="4"/>
  <c r="Z139" i="4"/>
  <c r="Y139" i="4"/>
  <c r="X139" i="4"/>
  <c r="W139" i="4"/>
  <c r="V139" i="4"/>
  <c r="U139" i="4"/>
  <c r="T139" i="4"/>
  <c r="S139" i="4"/>
  <c r="R139" i="4"/>
  <c r="Q139" i="4"/>
  <c r="P139" i="4"/>
  <c r="O139" i="4"/>
  <c r="N139" i="4"/>
  <c r="M139" i="4"/>
  <c r="L139" i="4"/>
  <c r="K139" i="4"/>
  <c r="J139" i="4"/>
  <c r="I139" i="4"/>
  <c r="H139" i="4"/>
  <c r="G139" i="4"/>
  <c r="F139" i="4"/>
  <c r="E139" i="4"/>
  <c r="D139" i="4"/>
  <c r="AE137" i="4"/>
  <c r="AB137" i="4"/>
  <c r="AA137" i="4"/>
  <c r="Z137" i="4"/>
  <c r="Y137" i="4"/>
  <c r="X137" i="4"/>
  <c r="W137" i="4"/>
  <c r="V137" i="4"/>
  <c r="U137" i="4"/>
  <c r="T137" i="4"/>
  <c r="S137" i="4"/>
  <c r="R137" i="4"/>
  <c r="Q137" i="4"/>
  <c r="P137" i="4"/>
  <c r="O137" i="4"/>
  <c r="N137" i="4"/>
  <c r="M137" i="4"/>
  <c r="L137" i="4"/>
  <c r="K137" i="4"/>
  <c r="J137" i="4"/>
  <c r="I137" i="4"/>
  <c r="H137" i="4"/>
  <c r="G137" i="4"/>
  <c r="F137" i="4"/>
  <c r="E137" i="4"/>
  <c r="D137" i="4"/>
  <c r="AE135" i="4"/>
  <c r="AB135" i="4"/>
  <c r="AA135" i="4"/>
  <c r="Z135" i="4"/>
  <c r="Y135" i="4"/>
  <c r="X135" i="4"/>
  <c r="W135" i="4"/>
  <c r="V135" i="4"/>
  <c r="U135" i="4"/>
  <c r="T135" i="4"/>
  <c r="S135" i="4"/>
  <c r="R135" i="4"/>
  <c r="Q135" i="4"/>
  <c r="P135" i="4"/>
  <c r="O135" i="4"/>
  <c r="N135" i="4"/>
  <c r="M135" i="4"/>
  <c r="L135" i="4"/>
  <c r="K135" i="4"/>
  <c r="J135" i="4"/>
  <c r="I135" i="4"/>
  <c r="H135" i="4"/>
  <c r="G135" i="4"/>
  <c r="F135" i="4"/>
  <c r="E135" i="4"/>
  <c r="D135" i="4"/>
  <c r="AE133" i="4"/>
  <c r="AB133" i="4"/>
  <c r="AA133" i="4"/>
  <c r="Z133" i="4"/>
  <c r="Y133" i="4"/>
  <c r="X133" i="4"/>
  <c r="W133" i="4"/>
  <c r="V133" i="4"/>
  <c r="U133" i="4"/>
  <c r="T133" i="4"/>
  <c r="S133" i="4"/>
  <c r="R133" i="4"/>
  <c r="Q133" i="4"/>
  <c r="P133" i="4"/>
  <c r="O133" i="4"/>
  <c r="N133" i="4"/>
  <c r="M133" i="4"/>
  <c r="L133" i="4"/>
  <c r="K133" i="4"/>
  <c r="J133" i="4"/>
  <c r="I133" i="4"/>
  <c r="H133" i="4"/>
  <c r="G133" i="4"/>
  <c r="F133" i="4"/>
  <c r="E133" i="4"/>
  <c r="D133" i="4"/>
  <c r="AE131" i="4"/>
  <c r="AB131" i="4"/>
  <c r="AA131" i="4"/>
  <c r="Z131" i="4"/>
  <c r="Y131" i="4"/>
  <c r="X131" i="4"/>
  <c r="W131" i="4"/>
  <c r="V131" i="4"/>
  <c r="U131" i="4"/>
  <c r="T131" i="4"/>
  <c r="S131" i="4"/>
  <c r="R131" i="4"/>
  <c r="Q131" i="4"/>
  <c r="P131" i="4"/>
  <c r="O131" i="4"/>
  <c r="N131" i="4"/>
  <c r="M131" i="4"/>
  <c r="L131" i="4"/>
  <c r="K131" i="4"/>
  <c r="J131" i="4"/>
  <c r="I131" i="4"/>
  <c r="H131" i="4"/>
  <c r="G131" i="4"/>
  <c r="F131" i="4"/>
  <c r="E131" i="4"/>
  <c r="D131" i="4"/>
  <c r="AE126" i="4"/>
  <c r="AB126" i="4"/>
  <c r="AA126" i="4"/>
  <c r="Z126" i="4"/>
  <c r="Y126" i="4"/>
  <c r="X126" i="4"/>
  <c r="W126" i="4"/>
  <c r="V126" i="4"/>
  <c r="U126" i="4"/>
  <c r="T126" i="4"/>
  <c r="S126" i="4"/>
  <c r="R126" i="4"/>
  <c r="Q126" i="4"/>
  <c r="P126" i="4"/>
  <c r="O126" i="4"/>
  <c r="N126" i="4"/>
  <c r="M126" i="4"/>
  <c r="L126" i="4"/>
  <c r="K126" i="4"/>
  <c r="J126" i="4"/>
  <c r="I126" i="4"/>
  <c r="H126" i="4"/>
  <c r="G126" i="4"/>
  <c r="F126" i="4"/>
  <c r="E126" i="4"/>
  <c r="D126" i="4"/>
  <c r="AE121" i="4"/>
  <c r="AB121" i="4"/>
  <c r="AA121" i="4"/>
  <c r="Z121" i="4"/>
  <c r="Y121" i="4"/>
  <c r="X121" i="4"/>
  <c r="W121" i="4"/>
  <c r="V121" i="4"/>
  <c r="U121" i="4"/>
  <c r="T121" i="4"/>
  <c r="S121" i="4"/>
  <c r="R121" i="4"/>
  <c r="Q121" i="4"/>
  <c r="P121" i="4"/>
  <c r="O121" i="4"/>
  <c r="N121" i="4"/>
  <c r="M121" i="4"/>
  <c r="L121" i="4"/>
  <c r="K121" i="4"/>
  <c r="J121" i="4"/>
  <c r="I121" i="4"/>
  <c r="H121" i="4"/>
  <c r="G121" i="4"/>
  <c r="F121" i="4"/>
  <c r="E121" i="4"/>
  <c r="D121" i="4"/>
  <c r="AE94" i="4"/>
  <c r="AB94" i="4"/>
  <c r="AA94" i="4"/>
  <c r="Z94" i="4"/>
  <c r="Y94" i="4"/>
  <c r="X94" i="4"/>
  <c r="W94" i="4"/>
  <c r="V94" i="4"/>
  <c r="U94" i="4"/>
  <c r="T94" i="4"/>
  <c r="S94" i="4"/>
  <c r="R94" i="4"/>
  <c r="Q94" i="4"/>
  <c r="P94" i="4"/>
  <c r="O94" i="4"/>
  <c r="N94" i="4"/>
  <c r="M94" i="4"/>
  <c r="L94" i="4"/>
  <c r="K94" i="4"/>
  <c r="J94" i="4"/>
  <c r="I94" i="4"/>
  <c r="H94" i="4"/>
  <c r="G94" i="4"/>
  <c r="F94" i="4"/>
  <c r="E94" i="4"/>
  <c r="D94" i="4"/>
  <c r="AE88" i="4"/>
  <c r="AB88" i="4"/>
  <c r="AA88" i="4"/>
  <c r="Z88" i="4"/>
  <c r="Y88" i="4"/>
  <c r="X88" i="4"/>
  <c r="W88" i="4"/>
  <c r="V88" i="4"/>
  <c r="U88" i="4"/>
  <c r="T88" i="4"/>
  <c r="S88" i="4"/>
  <c r="R88" i="4"/>
  <c r="Q88" i="4"/>
  <c r="P88" i="4"/>
  <c r="O88" i="4"/>
  <c r="N88" i="4"/>
  <c r="M88" i="4"/>
  <c r="L88" i="4"/>
  <c r="K88" i="4"/>
  <c r="J88" i="4"/>
  <c r="I88" i="4"/>
  <c r="H88" i="4"/>
  <c r="G88" i="4"/>
  <c r="F88" i="4"/>
  <c r="E88" i="4"/>
  <c r="D88" i="4"/>
  <c r="AE86" i="4"/>
  <c r="AB86" i="4"/>
  <c r="AA86" i="4"/>
  <c r="Z86" i="4"/>
  <c r="Y86" i="4"/>
  <c r="X86" i="4"/>
  <c r="W86" i="4"/>
  <c r="V86" i="4"/>
  <c r="U86" i="4"/>
  <c r="T86" i="4"/>
  <c r="S86" i="4"/>
  <c r="R86" i="4"/>
  <c r="Q86" i="4"/>
  <c r="P86" i="4"/>
  <c r="O86" i="4"/>
  <c r="N86" i="4"/>
  <c r="M86" i="4"/>
  <c r="L86" i="4"/>
  <c r="K86" i="4"/>
  <c r="J86" i="4"/>
  <c r="I86" i="4"/>
  <c r="H86" i="4"/>
  <c r="G86" i="4"/>
  <c r="F86" i="4"/>
  <c r="E86" i="4"/>
  <c r="D86" i="4"/>
  <c r="AE81" i="4"/>
  <c r="AB81" i="4"/>
  <c r="AA81" i="4"/>
  <c r="Z81" i="4"/>
  <c r="Y81" i="4"/>
  <c r="X81" i="4"/>
  <c r="W81" i="4"/>
  <c r="V81" i="4"/>
  <c r="U81" i="4"/>
  <c r="T81" i="4"/>
  <c r="S81" i="4"/>
  <c r="R81" i="4"/>
  <c r="Q81" i="4"/>
  <c r="P81" i="4"/>
  <c r="O81" i="4"/>
  <c r="N81" i="4"/>
  <c r="M81" i="4"/>
  <c r="L81" i="4"/>
  <c r="K81" i="4"/>
  <c r="J81" i="4"/>
  <c r="I81" i="4"/>
  <c r="H81" i="4"/>
  <c r="G81" i="4"/>
  <c r="F81" i="4"/>
  <c r="E81" i="4"/>
  <c r="D81" i="4"/>
  <c r="AE73" i="4"/>
  <c r="AB73" i="4"/>
  <c r="AA73" i="4"/>
  <c r="Z73" i="4"/>
  <c r="Y73" i="4"/>
  <c r="X73" i="4"/>
  <c r="W73" i="4"/>
  <c r="V73" i="4"/>
  <c r="U73" i="4"/>
  <c r="T73" i="4"/>
  <c r="S73" i="4"/>
  <c r="R73" i="4"/>
  <c r="Q73" i="4"/>
  <c r="P73" i="4"/>
  <c r="O73" i="4"/>
  <c r="N73" i="4"/>
  <c r="M73" i="4"/>
  <c r="L73" i="4"/>
  <c r="K73" i="4"/>
  <c r="J73" i="4"/>
  <c r="I73" i="4"/>
  <c r="H73" i="4"/>
  <c r="G73" i="4"/>
  <c r="F73" i="4"/>
  <c r="E73" i="4"/>
  <c r="D73" i="4"/>
  <c r="AE68" i="4"/>
  <c r="AB68" i="4"/>
  <c r="AA68" i="4"/>
  <c r="Z68" i="4"/>
  <c r="Y68" i="4"/>
  <c r="X68" i="4"/>
  <c r="W68" i="4"/>
  <c r="V68" i="4"/>
  <c r="U68" i="4"/>
  <c r="T68" i="4"/>
  <c r="S68" i="4"/>
  <c r="R68" i="4"/>
  <c r="Q68" i="4"/>
  <c r="P68" i="4"/>
  <c r="O68" i="4"/>
  <c r="N68" i="4"/>
  <c r="M68" i="4"/>
  <c r="L68" i="4"/>
  <c r="K68" i="4"/>
  <c r="J68" i="4"/>
  <c r="I68" i="4"/>
  <c r="H68" i="4"/>
  <c r="G68" i="4"/>
  <c r="F68" i="4"/>
  <c r="E68" i="4"/>
  <c r="D68" i="4"/>
  <c r="AE63" i="4"/>
  <c r="AB63" i="4"/>
  <c r="AA63" i="4"/>
  <c r="Z63" i="4"/>
  <c r="Y63" i="4"/>
  <c r="X63" i="4"/>
  <c r="W63" i="4"/>
  <c r="V63" i="4"/>
  <c r="U63" i="4"/>
  <c r="T63" i="4"/>
  <c r="S63" i="4"/>
  <c r="R63" i="4"/>
  <c r="Q63" i="4"/>
  <c r="P63" i="4"/>
  <c r="O63" i="4"/>
  <c r="N63" i="4"/>
  <c r="M63" i="4"/>
  <c r="L63" i="4"/>
  <c r="K63" i="4"/>
  <c r="J63" i="4"/>
  <c r="I63" i="4"/>
  <c r="H63" i="4"/>
  <c r="G63" i="4"/>
  <c r="F63" i="4"/>
  <c r="E63" i="4"/>
  <c r="D63" i="4"/>
  <c r="AE57" i="4"/>
  <c r="AB57" i="4"/>
  <c r="AA57" i="4"/>
  <c r="Z57" i="4"/>
  <c r="Y57" i="4"/>
  <c r="X57" i="4"/>
  <c r="W57" i="4"/>
  <c r="V57" i="4"/>
  <c r="U57" i="4"/>
  <c r="T57" i="4"/>
  <c r="S57" i="4"/>
  <c r="R57" i="4"/>
  <c r="Q57" i="4"/>
  <c r="P57" i="4"/>
  <c r="O57" i="4"/>
  <c r="N57" i="4"/>
  <c r="M57" i="4"/>
  <c r="L57" i="4"/>
  <c r="K57" i="4"/>
  <c r="J57" i="4"/>
  <c r="I57" i="4"/>
  <c r="H57" i="4"/>
  <c r="G57" i="4"/>
  <c r="F57" i="4"/>
  <c r="E57" i="4"/>
  <c r="D57" i="4"/>
  <c r="AE26" i="4"/>
  <c r="AB26" i="4"/>
  <c r="AA26" i="4"/>
  <c r="Z26" i="4"/>
  <c r="Y26" i="4"/>
  <c r="X26" i="4"/>
  <c r="W26" i="4"/>
  <c r="V26" i="4"/>
  <c r="U26" i="4"/>
  <c r="T26" i="4"/>
  <c r="S26" i="4"/>
  <c r="R26" i="4"/>
  <c r="Q26" i="4"/>
  <c r="P26" i="4"/>
  <c r="O26" i="4"/>
  <c r="N26" i="4"/>
  <c r="M26" i="4"/>
  <c r="L26" i="4"/>
  <c r="K26" i="4"/>
  <c r="J26" i="4"/>
  <c r="I26" i="4"/>
  <c r="H26" i="4"/>
  <c r="G26" i="4"/>
  <c r="F26" i="4"/>
  <c r="E26" i="4"/>
  <c r="D26" i="4"/>
  <c r="AE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K20" i="4"/>
  <c r="J20" i="4"/>
  <c r="I20" i="4"/>
  <c r="H20" i="4"/>
  <c r="G20" i="4"/>
  <c r="F20" i="4"/>
  <c r="E20" i="4"/>
  <c r="D20" i="4"/>
  <c r="AE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17" i="4"/>
  <c r="AE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14" i="4"/>
  <c r="AE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12" i="4"/>
  <c r="AE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10" i="4"/>
  <c r="AE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8" i="4"/>
  <c r="AE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6" i="4"/>
  <c r="IW135" i="16"/>
  <c r="IW134" i="16"/>
  <c r="IW132" i="16"/>
  <c r="IW130" i="16"/>
  <c r="IW129" i="16"/>
  <c r="IW127" i="16"/>
  <c r="IW125" i="16"/>
  <c r="IW122" i="16"/>
  <c r="IW121" i="16"/>
  <c r="IW119" i="16"/>
  <c r="IW118" i="16"/>
  <c r="IW117" i="16"/>
  <c r="IW114" i="16"/>
  <c r="IW112" i="16"/>
  <c r="IW110" i="16"/>
  <c r="IW109" i="16"/>
  <c r="IW108" i="16"/>
  <c r="IW107" i="16"/>
  <c r="IW106" i="16"/>
  <c r="IW105" i="16"/>
  <c r="IW104" i="16"/>
  <c r="IW103" i="16"/>
  <c r="IW102" i="16"/>
  <c r="IW101" i="16"/>
  <c r="IW100" i="16"/>
  <c r="IW99" i="16"/>
  <c r="IW96" i="16"/>
  <c r="IW95" i="16"/>
  <c r="IW94" i="16"/>
  <c r="IW93" i="16"/>
  <c r="IW92" i="16"/>
  <c r="IW91" i="16"/>
  <c r="IW90" i="16"/>
  <c r="IW89" i="16"/>
  <c r="IW88" i="16"/>
  <c r="IW87" i="16"/>
  <c r="IW86" i="16"/>
  <c r="IW84" i="16"/>
  <c r="IW83" i="16"/>
  <c r="IW82" i="16"/>
  <c r="IW81" i="16"/>
  <c r="IW80" i="16"/>
  <c r="IW78" i="16"/>
  <c r="IW77" i="16"/>
  <c r="IW76" i="16"/>
  <c r="IW74" i="16"/>
  <c r="IW73" i="16"/>
  <c r="IW72" i="16"/>
  <c r="IW70" i="16"/>
  <c r="IW69" i="16"/>
  <c r="IW68" i="16"/>
  <c r="IW65" i="16"/>
  <c r="IW64" i="16"/>
  <c r="IW63" i="16"/>
  <c r="IW62" i="16"/>
  <c r="IW61" i="16"/>
  <c r="IW59" i="16"/>
  <c r="IW58" i="16"/>
  <c r="IW57" i="16"/>
  <c r="IW56" i="16"/>
  <c r="IW55" i="16"/>
  <c r="IW54" i="16"/>
  <c r="IW53" i="16"/>
  <c r="IW52" i="16"/>
  <c r="IW51" i="16"/>
  <c r="IW50" i="16"/>
  <c r="IW49" i="16"/>
  <c r="IW46" i="16"/>
  <c r="IW45" i="16"/>
  <c r="IW44" i="16"/>
  <c r="IW43" i="16"/>
  <c r="IW42" i="16"/>
  <c r="IW41" i="16"/>
  <c r="IW40" i="16"/>
  <c r="IW39" i="16"/>
  <c r="IW38" i="16"/>
  <c r="IW37" i="16"/>
  <c r="IW36" i="16"/>
  <c r="IW35" i="16"/>
  <c r="IW34" i="16"/>
  <c r="IW33" i="16"/>
  <c r="IW32" i="16"/>
  <c r="IW31" i="16"/>
  <c r="IW30" i="16"/>
  <c r="IW29" i="16"/>
  <c r="IW28" i="16"/>
  <c r="IW27" i="16"/>
  <c r="IW26" i="16"/>
  <c r="IW25" i="16"/>
  <c r="IW24" i="16"/>
  <c r="IW23" i="16"/>
  <c r="IW22" i="16"/>
  <c r="IW20" i="16"/>
  <c r="IW19" i="16"/>
  <c r="IW18" i="16"/>
  <c r="IW16" i="16"/>
  <c r="IW15" i="16"/>
  <c r="IW13" i="16"/>
  <c r="IW11" i="16"/>
  <c r="IW10" i="16"/>
  <c r="IW9" i="16"/>
  <c r="IW7" i="16"/>
  <c r="IW6" i="16"/>
  <c r="IY40" i="16"/>
  <c r="IZ13" i="16"/>
  <c r="IZ11" i="16"/>
  <c r="IZ10" i="16"/>
  <c r="IZ9" i="16"/>
  <c r="IZ7" i="16"/>
  <c r="IZ6" i="16"/>
  <c r="V161" i="4"/>
  <c r="S161" i="4"/>
  <c r="G161" i="4"/>
  <c r="D161" i="4"/>
  <c r="J161" i="4"/>
  <c r="M161" i="4"/>
  <c r="M22" i="4"/>
  <c r="M20" i="4" s="1"/>
  <c r="O161" i="4"/>
  <c r="IG119" i="16"/>
  <c r="C3" i="23"/>
  <c r="D3" i="23"/>
  <c r="E3" i="23"/>
  <c r="F3" i="23"/>
  <c r="G3" i="23"/>
  <c r="H3" i="23"/>
  <c r="I3" i="23"/>
  <c r="J3" i="23"/>
  <c r="K3" i="23"/>
  <c r="L3" i="23"/>
  <c r="M3" i="23"/>
  <c r="N3" i="23"/>
  <c r="O3" i="23"/>
  <c r="P3" i="23"/>
  <c r="Q3" i="23"/>
  <c r="R3" i="23"/>
  <c r="S3" i="23"/>
  <c r="T3" i="23"/>
  <c r="U3" i="23"/>
  <c r="V3" i="23"/>
  <c r="W3" i="23"/>
  <c r="X3" i="23"/>
  <c r="Y3" i="23"/>
  <c r="Z3" i="23"/>
  <c r="AA3" i="23"/>
  <c r="AB3" i="23"/>
  <c r="AD3" i="23"/>
  <c r="C135" i="23"/>
  <c r="D135" i="23"/>
  <c r="E135" i="23"/>
  <c r="F135" i="23"/>
  <c r="G135" i="23"/>
  <c r="H135" i="23"/>
  <c r="I135" i="23"/>
  <c r="J135" i="23"/>
  <c r="K135" i="23"/>
  <c r="L135" i="23"/>
  <c r="M135" i="23"/>
  <c r="N135" i="23"/>
  <c r="O135" i="23"/>
  <c r="P135" i="23"/>
  <c r="Q135" i="23"/>
  <c r="R135" i="23"/>
  <c r="S135" i="23"/>
  <c r="T135" i="23"/>
  <c r="U135" i="23"/>
  <c r="V135" i="23"/>
  <c r="W135" i="23"/>
  <c r="Z135" i="23"/>
  <c r="AA135" i="23"/>
  <c r="AB135" i="23"/>
  <c r="C136" i="23"/>
  <c r="D136" i="23"/>
  <c r="E136" i="23"/>
  <c r="F136" i="23"/>
  <c r="G136" i="23"/>
  <c r="H136" i="23"/>
  <c r="I136" i="23"/>
  <c r="J136" i="23"/>
  <c r="K136" i="23"/>
  <c r="L136" i="23"/>
  <c r="M136" i="23"/>
  <c r="N136" i="23"/>
  <c r="O136" i="23"/>
  <c r="P136" i="23"/>
  <c r="Q136" i="23"/>
  <c r="R136" i="23"/>
  <c r="S136" i="23"/>
  <c r="T136" i="23"/>
  <c r="U136" i="23"/>
  <c r="V136" i="23"/>
  <c r="W136" i="23"/>
  <c r="X136" i="23"/>
  <c r="Y136" i="23"/>
  <c r="Z136" i="23"/>
  <c r="AA136" i="23"/>
  <c r="AB136" i="23"/>
  <c r="C137" i="23"/>
  <c r="D137" i="23"/>
  <c r="E137" i="23"/>
  <c r="F137" i="23"/>
  <c r="G137" i="23"/>
  <c r="H137" i="23"/>
  <c r="I137" i="23"/>
  <c r="J137" i="23"/>
  <c r="K137" i="23"/>
  <c r="L137" i="23"/>
  <c r="M137" i="23"/>
  <c r="N137" i="23"/>
  <c r="O137" i="23"/>
  <c r="P137" i="23"/>
  <c r="Q137" i="23"/>
  <c r="R137" i="23"/>
  <c r="S137" i="23"/>
  <c r="T137" i="23"/>
  <c r="U137" i="23"/>
  <c r="V137" i="23"/>
  <c r="W137" i="23"/>
  <c r="X137" i="23"/>
  <c r="Y137" i="23"/>
  <c r="Z137" i="23"/>
  <c r="AA137" i="23"/>
  <c r="AB137" i="23"/>
  <c r="C138" i="23"/>
  <c r="D138" i="23"/>
  <c r="E138" i="23"/>
  <c r="F138" i="23"/>
  <c r="G138" i="23"/>
  <c r="H138" i="23"/>
  <c r="I138" i="23"/>
  <c r="J138" i="23"/>
  <c r="K138" i="23"/>
  <c r="L138" i="23"/>
  <c r="M138" i="23"/>
  <c r="N138" i="23"/>
  <c r="O138" i="23"/>
  <c r="P138" i="23"/>
  <c r="Q138" i="23"/>
  <c r="R138" i="23"/>
  <c r="S138" i="23"/>
  <c r="T138" i="23"/>
  <c r="U138" i="23"/>
  <c r="V138" i="23"/>
  <c r="W138" i="23"/>
  <c r="X138" i="23"/>
  <c r="Y138" i="23"/>
  <c r="Z138" i="23"/>
  <c r="AA138" i="23"/>
  <c r="AB138" i="23"/>
  <c r="AD138" i="23"/>
  <c r="AF3" i="23"/>
  <c r="Y161" i="4"/>
  <c r="AB161" i="4"/>
  <c r="AH139" i="23" l="1"/>
  <c r="JH140" i="16"/>
  <c r="AE139" i="23" s="1"/>
  <c r="AC159" i="4"/>
  <c r="K67" i="4"/>
  <c r="K80" i="4"/>
  <c r="J93" i="4"/>
  <c r="K5" i="4"/>
  <c r="K16" i="4"/>
  <c r="K25" i="4"/>
  <c r="K93" i="4"/>
  <c r="K130" i="4"/>
  <c r="K151" i="4"/>
  <c r="V80" i="4"/>
  <c r="J80" i="4"/>
  <c r="J16" i="4"/>
  <c r="V5" i="4"/>
  <c r="V151" i="4"/>
  <c r="V67" i="4"/>
  <c r="V16" i="4"/>
  <c r="V130" i="4"/>
  <c r="V25" i="4"/>
  <c r="V93" i="4"/>
  <c r="J151" i="4"/>
  <c r="J25" i="4"/>
  <c r="J5" i="4"/>
  <c r="J67" i="4"/>
  <c r="J130" i="4"/>
  <c r="S151" i="4"/>
  <c r="G67" i="4"/>
  <c r="S25" i="4"/>
  <c r="S93" i="4"/>
  <c r="G80" i="4"/>
  <c r="S80" i="4"/>
  <c r="O80" i="4"/>
  <c r="O67" i="4"/>
  <c r="D67" i="4"/>
  <c r="M80" i="4"/>
  <c r="D151" i="4"/>
  <c r="Y151" i="4"/>
  <c r="D80" i="4"/>
  <c r="M5" i="4"/>
  <c r="O16" i="4"/>
  <c r="G16" i="4"/>
  <c r="D130" i="4"/>
  <c r="G151" i="4"/>
  <c r="M93" i="4"/>
  <c r="O5" i="4"/>
  <c r="M151" i="4"/>
  <c r="S67" i="4"/>
  <c r="O151" i="4"/>
  <c r="M67" i="4"/>
  <c r="D16" i="4"/>
  <c r="M16" i="4"/>
  <c r="D93" i="4"/>
  <c r="S16" i="4"/>
  <c r="G5" i="4"/>
  <c r="Y67" i="4"/>
  <c r="D5" i="4"/>
  <c r="S130" i="4"/>
  <c r="AB93" i="4"/>
  <c r="O25" i="4"/>
  <c r="O130" i="4"/>
  <c r="G25" i="4"/>
  <c r="O93" i="4"/>
  <c r="M25" i="4"/>
  <c r="G130" i="4"/>
  <c r="Y93" i="4"/>
  <c r="M130" i="4"/>
  <c r="D25" i="4"/>
  <c r="G93" i="4"/>
  <c r="S5" i="4"/>
  <c r="AB151" i="4"/>
  <c r="Y80" i="4"/>
  <c r="Y25" i="4"/>
  <c r="Y16" i="4"/>
  <c r="Y5" i="4"/>
  <c r="Y130" i="4"/>
  <c r="AB67" i="4"/>
  <c r="AB25" i="4"/>
  <c r="AB16" i="4"/>
  <c r="AB5" i="4"/>
  <c r="AB130" i="4"/>
  <c r="AB80" i="4"/>
  <c r="JF135" i="16"/>
  <c r="JE135" i="16"/>
  <c r="AA134" i="23" s="1"/>
  <c r="JD135" i="16"/>
  <c r="Z134" i="23" s="1"/>
  <c r="JC135" i="16"/>
  <c r="Y134" i="23" s="1"/>
  <c r="JB135" i="16"/>
  <c r="X134" i="23" s="1"/>
  <c r="JA135" i="16"/>
  <c r="W134" i="23" s="1"/>
  <c r="IZ135" i="16"/>
  <c r="V134" i="23" s="1"/>
  <c r="IY135" i="16"/>
  <c r="U134" i="23" s="1"/>
  <c r="IX135" i="16"/>
  <c r="T134" i="23" s="1"/>
  <c r="IV135" i="16"/>
  <c r="R134" i="23" s="1"/>
  <c r="IU135" i="16"/>
  <c r="Q134" i="23" s="1"/>
  <c r="IT135" i="16"/>
  <c r="P134" i="23" s="1"/>
  <c r="IS135" i="16"/>
  <c r="O134" i="23" s="1"/>
  <c r="IR135" i="16"/>
  <c r="N134" i="23" s="1"/>
  <c r="IQ135" i="16"/>
  <c r="M134" i="23" s="1"/>
  <c r="IP135" i="16"/>
  <c r="L134" i="23" s="1"/>
  <c r="IO135" i="16"/>
  <c r="K134" i="23" s="1"/>
  <c r="IN135" i="16"/>
  <c r="J134" i="23" s="1"/>
  <c r="IM135" i="16"/>
  <c r="I134" i="23" s="1"/>
  <c r="IL135" i="16"/>
  <c r="H134" i="23" s="1"/>
  <c r="IK135" i="16"/>
  <c r="G134" i="23" s="1"/>
  <c r="IJ135" i="16"/>
  <c r="F134" i="23" s="1"/>
  <c r="II135" i="16"/>
  <c r="E134" i="23" s="1"/>
  <c r="IH135" i="16"/>
  <c r="D134" i="23" s="1"/>
  <c r="JF134" i="16"/>
  <c r="JE134" i="16"/>
  <c r="AA133" i="23" s="1"/>
  <c r="JD134" i="16"/>
  <c r="Z133" i="23" s="1"/>
  <c r="JC134" i="16"/>
  <c r="Y133" i="23" s="1"/>
  <c r="JB134" i="16"/>
  <c r="X133" i="23" s="1"/>
  <c r="JA134" i="16"/>
  <c r="W133" i="23" s="1"/>
  <c r="IZ134" i="16"/>
  <c r="V133" i="23" s="1"/>
  <c r="IY134" i="16"/>
  <c r="U133" i="23" s="1"/>
  <c r="IX134" i="16"/>
  <c r="T133" i="23" s="1"/>
  <c r="S133" i="23"/>
  <c r="IV134" i="16"/>
  <c r="R133" i="23" s="1"/>
  <c r="IU134" i="16"/>
  <c r="Q133" i="23" s="1"/>
  <c r="IT134" i="16"/>
  <c r="P133" i="23" s="1"/>
  <c r="IS134" i="16"/>
  <c r="O133" i="23" s="1"/>
  <c r="IR134" i="16"/>
  <c r="N133" i="23" s="1"/>
  <c r="IQ134" i="16"/>
  <c r="M133" i="23" s="1"/>
  <c r="IP134" i="16"/>
  <c r="L133" i="23" s="1"/>
  <c r="IO134" i="16"/>
  <c r="K133" i="23" s="1"/>
  <c r="IN134" i="16"/>
  <c r="IM134" i="16"/>
  <c r="I133" i="23" s="1"/>
  <c r="IL134" i="16"/>
  <c r="H133" i="23" s="1"/>
  <c r="IK134" i="16"/>
  <c r="G133" i="23" s="1"/>
  <c r="IJ134" i="16"/>
  <c r="F133" i="23" s="1"/>
  <c r="II134" i="16"/>
  <c r="E133" i="23" s="1"/>
  <c r="IH134" i="16"/>
  <c r="JF132" i="16"/>
  <c r="AB131" i="23" s="1"/>
  <c r="JE132" i="16"/>
  <c r="AA131" i="23" s="1"/>
  <c r="JD132" i="16"/>
  <c r="Z131" i="23" s="1"/>
  <c r="JC132" i="16"/>
  <c r="Y131" i="23" s="1"/>
  <c r="JB132" i="16"/>
  <c r="X131" i="23" s="1"/>
  <c r="JA132" i="16"/>
  <c r="W131" i="23" s="1"/>
  <c r="IZ132" i="16"/>
  <c r="V131" i="23" s="1"/>
  <c r="IY132" i="16"/>
  <c r="U131" i="23" s="1"/>
  <c r="IX132" i="16"/>
  <c r="T131" i="23" s="1"/>
  <c r="S131" i="23"/>
  <c r="IV132" i="16"/>
  <c r="R131" i="23" s="1"/>
  <c r="IU132" i="16"/>
  <c r="Q131" i="23" s="1"/>
  <c r="IT132" i="16"/>
  <c r="P131" i="23" s="1"/>
  <c r="IS132" i="16"/>
  <c r="O131" i="23" s="1"/>
  <c r="IR132" i="16"/>
  <c r="N131" i="23" s="1"/>
  <c r="IQ132" i="16"/>
  <c r="M131" i="23" s="1"/>
  <c r="IP132" i="16"/>
  <c r="L131" i="23" s="1"/>
  <c r="IO132" i="16"/>
  <c r="K131" i="23" s="1"/>
  <c r="IN132" i="16"/>
  <c r="IM132" i="16"/>
  <c r="I131" i="23" s="1"/>
  <c r="IL132" i="16"/>
  <c r="H131" i="23" s="1"/>
  <c r="IK132" i="16"/>
  <c r="G131" i="23" s="1"/>
  <c r="IJ132" i="16"/>
  <c r="F131" i="23" s="1"/>
  <c r="II132" i="16"/>
  <c r="E131" i="23" s="1"/>
  <c r="IH132" i="16"/>
  <c r="JF130" i="16"/>
  <c r="JE130" i="16"/>
  <c r="AA129" i="23" s="1"/>
  <c r="JD130" i="16"/>
  <c r="Z129" i="23" s="1"/>
  <c r="JC130" i="16"/>
  <c r="Y129" i="23" s="1"/>
  <c r="JB130" i="16"/>
  <c r="X129" i="23" s="1"/>
  <c r="JA130" i="16"/>
  <c r="W129" i="23" s="1"/>
  <c r="IZ130" i="16"/>
  <c r="V129" i="23" s="1"/>
  <c r="IY130" i="16"/>
  <c r="U129" i="23" s="1"/>
  <c r="IX130" i="16"/>
  <c r="T129" i="23" s="1"/>
  <c r="S129" i="23"/>
  <c r="IV130" i="16"/>
  <c r="R129" i="23" s="1"/>
  <c r="IU130" i="16"/>
  <c r="Q129" i="23" s="1"/>
  <c r="IT130" i="16"/>
  <c r="P129" i="23" s="1"/>
  <c r="IS130" i="16"/>
  <c r="O129" i="23" s="1"/>
  <c r="IR130" i="16"/>
  <c r="N129" i="23" s="1"/>
  <c r="IQ130" i="16"/>
  <c r="M129" i="23" s="1"/>
  <c r="IP130" i="16"/>
  <c r="L129" i="23" s="1"/>
  <c r="IO130" i="16"/>
  <c r="K129" i="23" s="1"/>
  <c r="IN130" i="16"/>
  <c r="J129" i="23" s="1"/>
  <c r="IM130" i="16"/>
  <c r="I129" i="23" s="1"/>
  <c r="IL130" i="16"/>
  <c r="H129" i="23" s="1"/>
  <c r="IK130" i="16"/>
  <c r="G129" i="23" s="1"/>
  <c r="IJ130" i="16"/>
  <c r="F129" i="23" s="1"/>
  <c r="II130" i="16"/>
  <c r="E129" i="23" s="1"/>
  <c r="IH130" i="16"/>
  <c r="D129" i="23" s="1"/>
  <c r="JF129" i="16"/>
  <c r="JE129" i="16"/>
  <c r="AA128" i="23" s="1"/>
  <c r="JD129" i="16"/>
  <c r="Z128" i="23" s="1"/>
  <c r="JC129" i="16"/>
  <c r="Y128" i="23" s="1"/>
  <c r="JB129" i="16"/>
  <c r="X128" i="23" s="1"/>
  <c r="JA129" i="16"/>
  <c r="W128" i="23" s="1"/>
  <c r="IZ129" i="16"/>
  <c r="V128" i="23" s="1"/>
  <c r="IY129" i="16"/>
  <c r="U128" i="23" s="1"/>
  <c r="IX129" i="16"/>
  <c r="T128" i="23" s="1"/>
  <c r="S128" i="23"/>
  <c r="IV129" i="16"/>
  <c r="R128" i="23" s="1"/>
  <c r="IU129" i="16"/>
  <c r="Q128" i="23" s="1"/>
  <c r="IT129" i="16"/>
  <c r="P128" i="23" s="1"/>
  <c r="IS129" i="16"/>
  <c r="O128" i="23" s="1"/>
  <c r="IR129" i="16"/>
  <c r="N128" i="23" s="1"/>
  <c r="IQ129" i="16"/>
  <c r="M128" i="23" s="1"/>
  <c r="IP129" i="16"/>
  <c r="L128" i="23" s="1"/>
  <c r="IO129" i="16"/>
  <c r="K128" i="23" s="1"/>
  <c r="IN129" i="16"/>
  <c r="J128" i="23" s="1"/>
  <c r="IM129" i="16"/>
  <c r="I128" i="23" s="1"/>
  <c r="IL129" i="16"/>
  <c r="H128" i="23" s="1"/>
  <c r="IK129" i="16"/>
  <c r="G128" i="23" s="1"/>
  <c r="IJ129" i="16"/>
  <c r="F128" i="23" s="1"/>
  <c r="II129" i="16"/>
  <c r="E128" i="23" s="1"/>
  <c r="IH129" i="16"/>
  <c r="D128" i="23" s="1"/>
  <c r="JF127" i="16"/>
  <c r="JE127" i="16"/>
  <c r="AA126" i="23" s="1"/>
  <c r="JD127" i="16"/>
  <c r="Z126" i="23" s="1"/>
  <c r="JC127" i="16"/>
  <c r="Y126" i="23" s="1"/>
  <c r="JB127" i="16"/>
  <c r="JA127" i="16"/>
  <c r="W126" i="23" s="1"/>
  <c r="IZ127" i="16"/>
  <c r="V126" i="23" s="1"/>
  <c r="IY127" i="16"/>
  <c r="U126" i="23" s="1"/>
  <c r="IX127" i="16"/>
  <c r="T126" i="23" s="1"/>
  <c r="S126" i="23"/>
  <c r="IV127" i="16"/>
  <c r="R126" i="23" s="1"/>
  <c r="IU127" i="16"/>
  <c r="Q126" i="23" s="1"/>
  <c r="IT127" i="16"/>
  <c r="IS127" i="16"/>
  <c r="O126" i="23" s="1"/>
  <c r="IR127" i="16"/>
  <c r="N126" i="23" s="1"/>
  <c r="IQ127" i="16"/>
  <c r="M126" i="23" s="1"/>
  <c r="IP127" i="16"/>
  <c r="L126" i="23" s="1"/>
  <c r="IO127" i="16"/>
  <c r="K126" i="23" s="1"/>
  <c r="IN127" i="16"/>
  <c r="IM127" i="16"/>
  <c r="I126" i="23" s="1"/>
  <c r="IL127" i="16"/>
  <c r="H126" i="23" s="1"/>
  <c r="IK127" i="16"/>
  <c r="G126" i="23" s="1"/>
  <c r="IJ127" i="16"/>
  <c r="F126" i="23" s="1"/>
  <c r="II127" i="16"/>
  <c r="E126" i="23" s="1"/>
  <c r="IH127" i="16"/>
  <c r="D126" i="23" s="1"/>
  <c r="JF125" i="16"/>
  <c r="JE125" i="16"/>
  <c r="AA124" i="23" s="1"/>
  <c r="JD125" i="16"/>
  <c r="Z124" i="23" s="1"/>
  <c r="JC125" i="16"/>
  <c r="Y124" i="23" s="1"/>
  <c r="JB125" i="16"/>
  <c r="X124" i="23" s="1"/>
  <c r="JA125" i="16"/>
  <c r="W124" i="23" s="1"/>
  <c r="IZ125" i="16"/>
  <c r="V124" i="23" s="1"/>
  <c r="IY125" i="16"/>
  <c r="U124" i="23" s="1"/>
  <c r="IX125" i="16"/>
  <c r="T124" i="23" s="1"/>
  <c r="S124" i="23"/>
  <c r="IV125" i="16"/>
  <c r="R124" i="23" s="1"/>
  <c r="IU125" i="16"/>
  <c r="Q124" i="23" s="1"/>
  <c r="IT125" i="16"/>
  <c r="P124" i="23" s="1"/>
  <c r="IS125" i="16"/>
  <c r="O124" i="23" s="1"/>
  <c r="IR125" i="16"/>
  <c r="N124" i="23" s="1"/>
  <c r="IQ125" i="16"/>
  <c r="M124" i="23" s="1"/>
  <c r="IP125" i="16"/>
  <c r="L124" i="23" s="1"/>
  <c r="IO125" i="16"/>
  <c r="K124" i="23" s="1"/>
  <c r="IN125" i="16"/>
  <c r="IM125" i="16"/>
  <c r="I124" i="23" s="1"/>
  <c r="IL125" i="16"/>
  <c r="H124" i="23" s="1"/>
  <c r="IK125" i="16"/>
  <c r="G124" i="23" s="1"/>
  <c r="IJ125" i="16"/>
  <c r="F124" i="23" s="1"/>
  <c r="II125" i="16"/>
  <c r="E124" i="23" s="1"/>
  <c r="IH125" i="16"/>
  <c r="JF122" i="16"/>
  <c r="JE122" i="16"/>
  <c r="AA121" i="23" s="1"/>
  <c r="JD122" i="16"/>
  <c r="Z121" i="23" s="1"/>
  <c r="JC122" i="16"/>
  <c r="Y121" i="23" s="1"/>
  <c r="JB122" i="16"/>
  <c r="X121" i="23" s="1"/>
  <c r="JA122" i="16"/>
  <c r="W121" i="23" s="1"/>
  <c r="IZ122" i="16"/>
  <c r="V121" i="23" s="1"/>
  <c r="IY122" i="16"/>
  <c r="U121" i="23" s="1"/>
  <c r="IX122" i="16"/>
  <c r="T121" i="23" s="1"/>
  <c r="S121" i="23"/>
  <c r="IV122" i="16"/>
  <c r="R121" i="23" s="1"/>
  <c r="IU122" i="16"/>
  <c r="Q121" i="23" s="1"/>
  <c r="IT122" i="16"/>
  <c r="P121" i="23" s="1"/>
  <c r="IS122" i="16"/>
  <c r="O121" i="23" s="1"/>
  <c r="IR122" i="16"/>
  <c r="N121" i="23" s="1"/>
  <c r="IQ122" i="16"/>
  <c r="M121" i="23" s="1"/>
  <c r="IP122" i="16"/>
  <c r="L121" i="23" s="1"/>
  <c r="IO122" i="16"/>
  <c r="K121" i="23" s="1"/>
  <c r="IN122" i="16"/>
  <c r="J121" i="23" s="1"/>
  <c r="IM122" i="16"/>
  <c r="I121" i="23" s="1"/>
  <c r="IL122" i="16"/>
  <c r="H121" i="23" s="1"/>
  <c r="IK122" i="16"/>
  <c r="G121" i="23" s="1"/>
  <c r="IJ122" i="16"/>
  <c r="F121" i="23" s="1"/>
  <c r="II122" i="16"/>
  <c r="E121" i="23" s="1"/>
  <c r="IH122" i="16"/>
  <c r="D121" i="23" s="1"/>
  <c r="JF121" i="16"/>
  <c r="AB120" i="23" s="1"/>
  <c r="JE121" i="16"/>
  <c r="AA120" i="23" s="1"/>
  <c r="JD121" i="16"/>
  <c r="Z120" i="23" s="1"/>
  <c r="JC121" i="16"/>
  <c r="Y120" i="23" s="1"/>
  <c r="JB121" i="16"/>
  <c r="X120" i="23" s="1"/>
  <c r="JA121" i="16"/>
  <c r="W120" i="23" s="1"/>
  <c r="IZ121" i="16"/>
  <c r="V120" i="23" s="1"/>
  <c r="IY121" i="16"/>
  <c r="U120" i="23" s="1"/>
  <c r="IX121" i="16"/>
  <c r="T120" i="23" s="1"/>
  <c r="S120" i="23"/>
  <c r="IV121" i="16"/>
  <c r="R120" i="23" s="1"/>
  <c r="IU121" i="16"/>
  <c r="Q120" i="23" s="1"/>
  <c r="IT121" i="16"/>
  <c r="P120" i="23" s="1"/>
  <c r="IS121" i="16"/>
  <c r="O120" i="23" s="1"/>
  <c r="IR121" i="16"/>
  <c r="N120" i="23" s="1"/>
  <c r="IQ121" i="16"/>
  <c r="M120" i="23" s="1"/>
  <c r="IP121" i="16"/>
  <c r="L120" i="23" s="1"/>
  <c r="IO121" i="16"/>
  <c r="K120" i="23" s="1"/>
  <c r="IN121" i="16"/>
  <c r="J120" i="23" s="1"/>
  <c r="IM121" i="16"/>
  <c r="I120" i="23" s="1"/>
  <c r="IL121" i="16"/>
  <c r="H120" i="23" s="1"/>
  <c r="IK121" i="16"/>
  <c r="G120" i="23" s="1"/>
  <c r="IJ121" i="16"/>
  <c r="F120" i="23" s="1"/>
  <c r="II121" i="16"/>
  <c r="E120" i="23" s="1"/>
  <c r="IH121" i="16"/>
  <c r="D120" i="23" s="1"/>
  <c r="JF119" i="16"/>
  <c r="JE119" i="16"/>
  <c r="AA118" i="23" s="1"/>
  <c r="JD119" i="16"/>
  <c r="Z118" i="23" s="1"/>
  <c r="IZ119" i="16"/>
  <c r="V118" i="23" s="1"/>
  <c r="IY119" i="16"/>
  <c r="U118" i="23" s="1"/>
  <c r="IX119" i="16"/>
  <c r="T118" i="23" s="1"/>
  <c r="S118" i="23"/>
  <c r="IV119" i="16"/>
  <c r="R118" i="23" s="1"/>
  <c r="IU119" i="16"/>
  <c r="Q118" i="23" s="1"/>
  <c r="IT119" i="16"/>
  <c r="P118" i="23" s="1"/>
  <c r="IS119" i="16"/>
  <c r="O118" i="23" s="1"/>
  <c r="IR119" i="16"/>
  <c r="N118" i="23" s="1"/>
  <c r="IQ119" i="16"/>
  <c r="M118" i="23" s="1"/>
  <c r="IP119" i="16"/>
  <c r="L118" i="23" s="1"/>
  <c r="IO119" i="16"/>
  <c r="K118" i="23" s="1"/>
  <c r="IN119" i="16"/>
  <c r="J118" i="23" s="1"/>
  <c r="IM119" i="16"/>
  <c r="I118" i="23" s="1"/>
  <c r="IL119" i="16"/>
  <c r="H118" i="23" s="1"/>
  <c r="IK119" i="16"/>
  <c r="G118" i="23" s="1"/>
  <c r="IJ119" i="16"/>
  <c r="F118" i="23" s="1"/>
  <c r="II119" i="16"/>
  <c r="E118" i="23" s="1"/>
  <c r="IH119" i="16"/>
  <c r="D118" i="23" s="1"/>
  <c r="JF118" i="16"/>
  <c r="JE118" i="16"/>
  <c r="AA117" i="23" s="1"/>
  <c r="JD118" i="16"/>
  <c r="Z117" i="23" s="1"/>
  <c r="JC118" i="16"/>
  <c r="Y117" i="23" s="1"/>
  <c r="JB118" i="16"/>
  <c r="X117" i="23" s="1"/>
  <c r="JA118" i="16"/>
  <c r="W117" i="23" s="1"/>
  <c r="IZ118" i="16"/>
  <c r="V117" i="23" s="1"/>
  <c r="IY118" i="16"/>
  <c r="U117" i="23" s="1"/>
  <c r="IX118" i="16"/>
  <c r="T117" i="23" s="1"/>
  <c r="S117" i="23"/>
  <c r="IV118" i="16"/>
  <c r="R117" i="23" s="1"/>
  <c r="IU118" i="16"/>
  <c r="Q117" i="23" s="1"/>
  <c r="IT118" i="16"/>
  <c r="P117" i="23" s="1"/>
  <c r="IS118" i="16"/>
  <c r="O117" i="23" s="1"/>
  <c r="IR118" i="16"/>
  <c r="N117" i="23" s="1"/>
  <c r="IQ118" i="16"/>
  <c r="M117" i="23" s="1"/>
  <c r="IP118" i="16"/>
  <c r="L117" i="23" s="1"/>
  <c r="IO118" i="16"/>
  <c r="K117" i="23" s="1"/>
  <c r="IN118" i="16"/>
  <c r="J117" i="23" s="1"/>
  <c r="IM118" i="16"/>
  <c r="I117" i="23" s="1"/>
  <c r="IL118" i="16"/>
  <c r="H117" i="23" s="1"/>
  <c r="IK118" i="16"/>
  <c r="G117" i="23" s="1"/>
  <c r="IJ118" i="16"/>
  <c r="F117" i="23" s="1"/>
  <c r="II118" i="16"/>
  <c r="E117" i="23" s="1"/>
  <c r="IH118" i="16"/>
  <c r="D117" i="23" s="1"/>
  <c r="JF117" i="16"/>
  <c r="JE117" i="16"/>
  <c r="AA116" i="23" s="1"/>
  <c r="JD117" i="16"/>
  <c r="Z116" i="23" s="1"/>
  <c r="JC117" i="16"/>
  <c r="Y116" i="23" s="1"/>
  <c r="JB117" i="16"/>
  <c r="X116" i="23" s="1"/>
  <c r="JA117" i="16"/>
  <c r="W116" i="23" s="1"/>
  <c r="IZ117" i="16"/>
  <c r="V116" i="23" s="1"/>
  <c r="IY117" i="16"/>
  <c r="U116" i="23" s="1"/>
  <c r="IX117" i="16"/>
  <c r="T116" i="23" s="1"/>
  <c r="S116" i="23"/>
  <c r="IV117" i="16"/>
  <c r="R116" i="23" s="1"/>
  <c r="IU117" i="16"/>
  <c r="Q116" i="23" s="1"/>
  <c r="IT117" i="16"/>
  <c r="P116" i="23" s="1"/>
  <c r="IS117" i="16"/>
  <c r="O116" i="23" s="1"/>
  <c r="IR117" i="16"/>
  <c r="N116" i="23" s="1"/>
  <c r="IQ117" i="16"/>
  <c r="M116" i="23" s="1"/>
  <c r="IP117" i="16"/>
  <c r="L116" i="23" s="1"/>
  <c r="IO117" i="16"/>
  <c r="K116" i="23" s="1"/>
  <c r="IN117" i="16"/>
  <c r="J116" i="23" s="1"/>
  <c r="IM117" i="16"/>
  <c r="I116" i="23" s="1"/>
  <c r="IL117" i="16"/>
  <c r="H116" i="23" s="1"/>
  <c r="IK117" i="16"/>
  <c r="G116" i="23" s="1"/>
  <c r="IJ117" i="16"/>
  <c r="F116" i="23" s="1"/>
  <c r="II117" i="16"/>
  <c r="E116" i="23" s="1"/>
  <c r="IH117" i="16"/>
  <c r="D116" i="23" s="1"/>
  <c r="JF114" i="16"/>
  <c r="JE114" i="16"/>
  <c r="AA113" i="23" s="1"/>
  <c r="JD114" i="16"/>
  <c r="Z113" i="23" s="1"/>
  <c r="JC114" i="16"/>
  <c r="Y113" i="23" s="1"/>
  <c r="JB114" i="16"/>
  <c r="X113" i="23" s="1"/>
  <c r="JA114" i="16"/>
  <c r="W113" i="23" s="1"/>
  <c r="IZ114" i="16"/>
  <c r="V113" i="23" s="1"/>
  <c r="IY114" i="16"/>
  <c r="U113" i="23" s="1"/>
  <c r="IX114" i="16"/>
  <c r="T113" i="23" s="1"/>
  <c r="S113" i="23"/>
  <c r="IV114" i="16"/>
  <c r="R113" i="23" s="1"/>
  <c r="IU114" i="16"/>
  <c r="Q113" i="23" s="1"/>
  <c r="IT114" i="16"/>
  <c r="P113" i="23" s="1"/>
  <c r="IS114" i="16"/>
  <c r="O113" i="23" s="1"/>
  <c r="IR114" i="16"/>
  <c r="N113" i="23" s="1"/>
  <c r="IQ114" i="16"/>
  <c r="M113" i="23" s="1"/>
  <c r="IP114" i="16"/>
  <c r="L113" i="23" s="1"/>
  <c r="IO114" i="16"/>
  <c r="K113" i="23" s="1"/>
  <c r="IN114" i="16"/>
  <c r="J113" i="23" s="1"/>
  <c r="IM114" i="16"/>
  <c r="I113" i="23" s="1"/>
  <c r="IL114" i="16"/>
  <c r="H113" i="23" s="1"/>
  <c r="IK114" i="16"/>
  <c r="G113" i="23" s="1"/>
  <c r="IJ114" i="16"/>
  <c r="F113" i="23" s="1"/>
  <c r="II114" i="16"/>
  <c r="E113" i="23" s="1"/>
  <c r="IH114" i="16"/>
  <c r="D113" i="23" s="1"/>
  <c r="JF112" i="16"/>
  <c r="JE112" i="16"/>
  <c r="AA112" i="23" s="1"/>
  <c r="JD112" i="16"/>
  <c r="Z112" i="23" s="1"/>
  <c r="JC112" i="16"/>
  <c r="Y112" i="23" s="1"/>
  <c r="JB112" i="16"/>
  <c r="X112" i="23" s="1"/>
  <c r="JA112" i="16"/>
  <c r="W112" i="23" s="1"/>
  <c r="IZ112" i="16"/>
  <c r="V112" i="23" s="1"/>
  <c r="IY112" i="16"/>
  <c r="U112" i="23" s="1"/>
  <c r="IX112" i="16"/>
  <c r="T112" i="23" s="1"/>
  <c r="S112" i="23"/>
  <c r="IV112" i="16"/>
  <c r="R112" i="23" s="1"/>
  <c r="IU112" i="16"/>
  <c r="Q112" i="23" s="1"/>
  <c r="IT112" i="16"/>
  <c r="P112" i="23" s="1"/>
  <c r="IS112" i="16"/>
  <c r="O112" i="23" s="1"/>
  <c r="IR112" i="16"/>
  <c r="N112" i="23" s="1"/>
  <c r="IQ112" i="16"/>
  <c r="M112" i="23" s="1"/>
  <c r="IP112" i="16"/>
  <c r="L112" i="23" s="1"/>
  <c r="IO112" i="16"/>
  <c r="K112" i="23" s="1"/>
  <c r="IN112" i="16"/>
  <c r="IM112" i="16"/>
  <c r="I112" i="23" s="1"/>
  <c r="IL112" i="16"/>
  <c r="H112" i="23" s="1"/>
  <c r="IK112" i="16"/>
  <c r="G112" i="23" s="1"/>
  <c r="IJ112" i="16"/>
  <c r="F112" i="23" s="1"/>
  <c r="II112" i="16"/>
  <c r="E112" i="23" s="1"/>
  <c r="IH112" i="16"/>
  <c r="D112" i="23" s="1"/>
  <c r="JF110" i="16"/>
  <c r="AB110" i="23" s="1"/>
  <c r="JE110" i="16"/>
  <c r="AA110" i="23" s="1"/>
  <c r="JD110" i="16"/>
  <c r="Z110" i="23" s="1"/>
  <c r="JC110" i="16"/>
  <c r="Y110" i="23" s="1"/>
  <c r="JB110" i="16"/>
  <c r="X110" i="23" s="1"/>
  <c r="JA110" i="16"/>
  <c r="W110" i="23" s="1"/>
  <c r="IZ110" i="16"/>
  <c r="V110" i="23" s="1"/>
  <c r="IY110" i="16"/>
  <c r="U110" i="23" s="1"/>
  <c r="IX110" i="16"/>
  <c r="T110" i="23" s="1"/>
  <c r="S110" i="23"/>
  <c r="IV110" i="16"/>
  <c r="R110" i="23" s="1"/>
  <c r="IU110" i="16"/>
  <c r="Q110" i="23" s="1"/>
  <c r="IT110" i="16"/>
  <c r="P110" i="23" s="1"/>
  <c r="IS110" i="16"/>
  <c r="O110" i="23" s="1"/>
  <c r="IR110" i="16"/>
  <c r="N110" i="23" s="1"/>
  <c r="IQ110" i="16"/>
  <c r="M110" i="23" s="1"/>
  <c r="IP110" i="16"/>
  <c r="L110" i="23" s="1"/>
  <c r="IO110" i="16"/>
  <c r="K110" i="23" s="1"/>
  <c r="IN110" i="16"/>
  <c r="J110" i="23" s="1"/>
  <c r="IM110" i="16"/>
  <c r="I110" i="23" s="1"/>
  <c r="IL110" i="16"/>
  <c r="H110" i="23" s="1"/>
  <c r="IK110" i="16"/>
  <c r="G110" i="23" s="1"/>
  <c r="IJ110" i="16"/>
  <c r="F110" i="23" s="1"/>
  <c r="II110" i="16"/>
  <c r="E110" i="23" s="1"/>
  <c r="IH110" i="16"/>
  <c r="D110" i="23" s="1"/>
  <c r="JF109" i="16"/>
  <c r="JE109" i="16"/>
  <c r="AA109" i="23" s="1"/>
  <c r="JD109" i="16"/>
  <c r="Z109" i="23" s="1"/>
  <c r="JC109" i="16"/>
  <c r="Y109" i="23" s="1"/>
  <c r="JB109" i="16"/>
  <c r="X109" i="23" s="1"/>
  <c r="JA109" i="16"/>
  <c r="W109" i="23" s="1"/>
  <c r="IZ109" i="16"/>
  <c r="V109" i="23" s="1"/>
  <c r="IY109" i="16"/>
  <c r="U109" i="23" s="1"/>
  <c r="IX109" i="16"/>
  <c r="T109" i="23" s="1"/>
  <c r="S109" i="23"/>
  <c r="IV109" i="16"/>
  <c r="R109" i="23" s="1"/>
  <c r="IU109" i="16"/>
  <c r="Q109" i="23" s="1"/>
  <c r="IT109" i="16"/>
  <c r="P109" i="23" s="1"/>
  <c r="IS109" i="16"/>
  <c r="O109" i="23" s="1"/>
  <c r="IR109" i="16"/>
  <c r="N109" i="23" s="1"/>
  <c r="IQ109" i="16"/>
  <c r="M109" i="23" s="1"/>
  <c r="IP109" i="16"/>
  <c r="L109" i="23" s="1"/>
  <c r="IO109" i="16"/>
  <c r="K109" i="23" s="1"/>
  <c r="IN109" i="16"/>
  <c r="J109" i="23" s="1"/>
  <c r="IM109" i="16"/>
  <c r="I109" i="23" s="1"/>
  <c r="IL109" i="16"/>
  <c r="H109" i="23" s="1"/>
  <c r="IK109" i="16"/>
  <c r="G109" i="23" s="1"/>
  <c r="IJ109" i="16"/>
  <c r="F109" i="23" s="1"/>
  <c r="II109" i="16"/>
  <c r="E109" i="23" s="1"/>
  <c r="IH109" i="16"/>
  <c r="D109" i="23" s="1"/>
  <c r="JF108" i="16"/>
  <c r="AB108" i="23" s="1"/>
  <c r="JE108" i="16"/>
  <c r="AA108" i="23" s="1"/>
  <c r="JD108" i="16"/>
  <c r="Z108" i="23" s="1"/>
  <c r="JC108" i="16"/>
  <c r="Y108" i="23" s="1"/>
  <c r="JB108" i="16"/>
  <c r="X108" i="23" s="1"/>
  <c r="JA108" i="16"/>
  <c r="W108" i="23" s="1"/>
  <c r="IZ108" i="16"/>
  <c r="V108" i="23" s="1"/>
  <c r="IY108" i="16"/>
  <c r="U108" i="23" s="1"/>
  <c r="IX108" i="16"/>
  <c r="T108" i="23" s="1"/>
  <c r="S108" i="23"/>
  <c r="IV108" i="16"/>
  <c r="R108" i="23" s="1"/>
  <c r="IT108" i="16"/>
  <c r="P108" i="23" s="1"/>
  <c r="IS108" i="16"/>
  <c r="O108" i="23" s="1"/>
  <c r="IR108" i="16"/>
  <c r="N108" i="23" s="1"/>
  <c r="IQ108" i="16"/>
  <c r="M108" i="23" s="1"/>
  <c r="IP108" i="16"/>
  <c r="L108" i="23" s="1"/>
  <c r="IO108" i="16"/>
  <c r="K108" i="23" s="1"/>
  <c r="IN108" i="16"/>
  <c r="J108" i="23" s="1"/>
  <c r="IM108" i="16"/>
  <c r="I108" i="23" s="1"/>
  <c r="IL108" i="16"/>
  <c r="H108" i="23" s="1"/>
  <c r="IK108" i="16"/>
  <c r="G108" i="23" s="1"/>
  <c r="IJ108" i="16"/>
  <c r="F108" i="23" s="1"/>
  <c r="II108" i="16"/>
  <c r="E108" i="23" s="1"/>
  <c r="IH108" i="16"/>
  <c r="D108" i="23" s="1"/>
  <c r="JF107" i="16"/>
  <c r="AB107" i="23" s="1"/>
  <c r="JE107" i="16"/>
  <c r="AA107" i="23" s="1"/>
  <c r="JD107" i="16"/>
  <c r="Z107" i="23" s="1"/>
  <c r="JC107" i="16"/>
  <c r="Y107" i="23" s="1"/>
  <c r="JB107" i="16"/>
  <c r="X107" i="23" s="1"/>
  <c r="JA107" i="16"/>
  <c r="W107" i="23" s="1"/>
  <c r="IZ107" i="16"/>
  <c r="V107" i="23" s="1"/>
  <c r="IY107" i="16"/>
  <c r="U107" i="23" s="1"/>
  <c r="IX107" i="16"/>
  <c r="T107" i="23" s="1"/>
  <c r="S107" i="23"/>
  <c r="IV107" i="16"/>
  <c r="R107" i="23" s="1"/>
  <c r="IU107" i="16"/>
  <c r="Q107" i="23" s="1"/>
  <c r="IT107" i="16"/>
  <c r="P107" i="23" s="1"/>
  <c r="IS107" i="16"/>
  <c r="O107" i="23" s="1"/>
  <c r="IR107" i="16"/>
  <c r="N107" i="23" s="1"/>
  <c r="IQ107" i="16"/>
  <c r="M107" i="23" s="1"/>
  <c r="IP107" i="16"/>
  <c r="L107" i="23" s="1"/>
  <c r="IO107" i="16"/>
  <c r="K107" i="23" s="1"/>
  <c r="IN107" i="16"/>
  <c r="J107" i="23" s="1"/>
  <c r="IM107" i="16"/>
  <c r="I107" i="23" s="1"/>
  <c r="IL107" i="16"/>
  <c r="H107" i="23" s="1"/>
  <c r="IK107" i="16"/>
  <c r="G107" i="23" s="1"/>
  <c r="IJ107" i="16"/>
  <c r="F107" i="23" s="1"/>
  <c r="II107" i="16"/>
  <c r="E107" i="23" s="1"/>
  <c r="IH107" i="16"/>
  <c r="D107" i="23" s="1"/>
  <c r="JF106" i="16"/>
  <c r="AB106" i="23" s="1"/>
  <c r="JE106" i="16"/>
  <c r="AA106" i="23" s="1"/>
  <c r="JD106" i="16"/>
  <c r="Z106" i="23" s="1"/>
  <c r="JC106" i="16"/>
  <c r="Y106" i="23" s="1"/>
  <c r="JB106" i="16"/>
  <c r="X106" i="23" s="1"/>
  <c r="JA106" i="16"/>
  <c r="W106" i="23" s="1"/>
  <c r="IZ106" i="16"/>
  <c r="V106" i="23" s="1"/>
  <c r="IY106" i="16"/>
  <c r="U106" i="23" s="1"/>
  <c r="IX106" i="16"/>
  <c r="T106" i="23" s="1"/>
  <c r="S106" i="23"/>
  <c r="IV106" i="16"/>
  <c r="R106" i="23" s="1"/>
  <c r="IU106" i="16"/>
  <c r="Q106" i="23" s="1"/>
  <c r="IT106" i="16"/>
  <c r="P106" i="23" s="1"/>
  <c r="IS106" i="16"/>
  <c r="O106" i="23" s="1"/>
  <c r="IR106" i="16"/>
  <c r="N106" i="23" s="1"/>
  <c r="IQ106" i="16"/>
  <c r="M106" i="23" s="1"/>
  <c r="IP106" i="16"/>
  <c r="L106" i="23" s="1"/>
  <c r="IO106" i="16"/>
  <c r="K106" i="23" s="1"/>
  <c r="IN106" i="16"/>
  <c r="J106" i="23" s="1"/>
  <c r="IM106" i="16"/>
  <c r="I106" i="23" s="1"/>
  <c r="IL106" i="16"/>
  <c r="H106" i="23" s="1"/>
  <c r="IK106" i="16"/>
  <c r="G106" i="23" s="1"/>
  <c r="IJ106" i="16"/>
  <c r="F106" i="23" s="1"/>
  <c r="II106" i="16"/>
  <c r="E106" i="23" s="1"/>
  <c r="IH106" i="16"/>
  <c r="D106" i="23" s="1"/>
  <c r="JF105" i="16"/>
  <c r="JE105" i="16"/>
  <c r="AA105" i="23" s="1"/>
  <c r="JD105" i="16"/>
  <c r="Z105" i="23" s="1"/>
  <c r="JC105" i="16"/>
  <c r="Y105" i="23" s="1"/>
  <c r="JB105" i="16"/>
  <c r="X105" i="23" s="1"/>
  <c r="JA105" i="16"/>
  <c r="W105" i="23" s="1"/>
  <c r="IZ105" i="16"/>
  <c r="V105" i="23" s="1"/>
  <c r="IY105" i="16"/>
  <c r="U105" i="23" s="1"/>
  <c r="IX105" i="16"/>
  <c r="T105" i="23" s="1"/>
  <c r="S105" i="23"/>
  <c r="IV105" i="16"/>
  <c r="R105" i="23" s="1"/>
  <c r="IU105" i="16"/>
  <c r="Q105" i="23" s="1"/>
  <c r="IT105" i="16"/>
  <c r="P105" i="23" s="1"/>
  <c r="IS105" i="16"/>
  <c r="O105" i="23" s="1"/>
  <c r="IR105" i="16"/>
  <c r="N105" i="23" s="1"/>
  <c r="IQ105" i="16"/>
  <c r="M105" i="23" s="1"/>
  <c r="IP105" i="16"/>
  <c r="L105" i="23" s="1"/>
  <c r="IO105" i="16"/>
  <c r="K105" i="23" s="1"/>
  <c r="IN105" i="16"/>
  <c r="J105" i="23" s="1"/>
  <c r="IM105" i="16"/>
  <c r="I105" i="23" s="1"/>
  <c r="IL105" i="16"/>
  <c r="H105" i="23" s="1"/>
  <c r="IK105" i="16"/>
  <c r="G105" i="23" s="1"/>
  <c r="IJ105" i="16"/>
  <c r="F105" i="23" s="1"/>
  <c r="II105" i="16"/>
  <c r="E105" i="23" s="1"/>
  <c r="IH105" i="16"/>
  <c r="D105" i="23" s="1"/>
  <c r="JF104" i="16"/>
  <c r="AB104" i="23" s="1"/>
  <c r="JE104" i="16"/>
  <c r="AA104" i="23" s="1"/>
  <c r="JD104" i="16"/>
  <c r="Z104" i="23" s="1"/>
  <c r="JC104" i="16"/>
  <c r="Y104" i="23" s="1"/>
  <c r="JB104" i="16"/>
  <c r="X104" i="23" s="1"/>
  <c r="JA104" i="16"/>
  <c r="W104" i="23" s="1"/>
  <c r="IZ104" i="16"/>
  <c r="V104" i="23" s="1"/>
  <c r="IY104" i="16"/>
  <c r="U104" i="23" s="1"/>
  <c r="IX104" i="16"/>
  <c r="T104" i="23" s="1"/>
  <c r="S104" i="23"/>
  <c r="IV104" i="16"/>
  <c r="R104" i="23" s="1"/>
  <c r="IU104" i="16"/>
  <c r="Q104" i="23" s="1"/>
  <c r="IT104" i="16"/>
  <c r="P104" i="23" s="1"/>
  <c r="IS104" i="16"/>
  <c r="O104" i="23" s="1"/>
  <c r="IR104" i="16"/>
  <c r="N104" i="23" s="1"/>
  <c r="IQ104" i="16"/>
  <c r="M104" i="23" s="1"/>
  <c r="IP104" i="16"/>
  <c r="L104" i="23" s="1"/>
  <c r="IO104" i="16"/>
  <c r="K104" i="23" s="1"/>
  <c r="IN104" i="16"/>
  <c r="J104" i="23" s="1"/>
  <c r="IM104" i="16"/>
  <c r="I104" i="23" s="1"/>
  <c r="IL104" i="16"/>
  <c r="H104" i="23" s="1"/>
  <c r="IK104" i="16"/>
  <c r="G104" i="23" s="1"/>
  <c r="IJ104" i="16"/>
  <c r="F104" i="23" s="1"/>
  <c r="II104" i="16"/>
  <c r="E104" i="23" s="1"/>
  <c r="IH104" i="16"/>
  <c r="D104" i="23" s="1"/>
  <c r="JF103" i="16"/>
  <c r="JE103" i="16"/>
  <c r="AA103" i="23" s="1"/>
  <c r="JD103" i="16"/>
  <c r="Z103" i="23" s="1"/>
  <c r="JC103" i="16"/>
  <c r="Y103" i="23" s="1"/>
  <c r="JB103" i="16"/>
  <c r="X103" i="23" s="1"/>
  <c r="JA103" i="16"/>
  <c r="W103" i="23" s="1"/>
  <c r="IZ103" i="16"/>
  <c r="V103" i="23" s="1"/>
  <c r="IY103" i="16"/>
  <c r="U103" i="23" s="1"/>
  <c r="IX103" i="16"/>
  <c r="T103" i="23" s="1"/>
  <c r="S103" i="23"/>
  <c r="IV103" i="16"/>
  <c r="R103" i="23" s="1"/>
  <c r="IU103" i="16"/>
  <c r="Q103" i="23" s="1"/>
  <c r="IT103" i="16"/>
  <c r="P103" i="23" s="1"/>
  <c r="IS103" i="16"/>
  <c r="O103" i="23" s="1"/>
  <c r="IR103" i="16"/>
  <c r="N103" i="23" s="1"/>
  <c r="IQ103" i="16"/>
  <c r="M103" i="23" s="1"/>
  <c r="IP103" i="16"/>
  <c r="L103" i="23" s="1"/>
  <c r="IO103" i="16"/>
  <c r="K103" i="23" s="1"/>
  <c r="IN103" i="16"/>
  <c r="J103" i="23" s="1"/>
  <c r="IM103" i="16"/>
  <c r="I103" i="23" s="1"/>
  <c r="IL103" i="16"/>
  <c r="H103" i="23" s="1"/>
  <c r="IK103" i="16"/>
  <c r="G103" i="23" s="1"/>
  <c r="IJ103" i="16"/>
  <c r="F103" i="23" s="1"/>
  <c r="II103" i="16"/>
  <c r="E103" i="23" s="1"/>
  <c r="IH103" i="16"/>
  <c r="D103" i="23" s="1"/>
  <c r="JF102" i="16"/>
  <c r="AB102" i="23" s="1"/>
  <c r="JE102" i="16"/>
  <c r="AA102" i="23" s="1"/>
  <c r="JD102" i="16"/>
  <c r="Z102" i="23" s="1"/>
  <c r="JC102" i="16"/>
  <c r="Y102" i="23" s="1"/>
  <c r="JB102" i="16"/>
  <c r="X102" i="23" s="1"/>
  <c r="JA102" i="16"/>
  <c r="W102" i="23" s="1"/>
  <c r="IZ102" i="16"/>
  <c r="V102" i="23" s="1"/>
  <c r="IY102" i="16"/>
  <c r="U102" i="23" s="1"/>
  <c r="IX102" i="16"/>
  <c r="T102" i="23" s="1"/>
  <c r="S102" i="23"/>
  <c r="IV102" i="16"/>
  <c r="R102" i="23" s="1"/>
  <c r="IU102" i="16"/>
  <c r="Q102" i="23" s="1"/>
  <c r="IT102" i="16"/>
  <c r="P102" i="23" s="1"/>
  <c r="IS102" i="16"/>
  <c r="O102" i="23" s="1"/>
  <c r="IR102" i="16"/>
  <c r="N102" i="23" s="1"/>
  <c r="IQ102" i="16"/>
  <c r="M102" i="23" s="1"/>
  <c r="IP102" i="16"/>
  <c r="L102" i="23" s="1"/>
  <c r="IO102" i="16"/>
  <c r="K102" i="23" s="1"/>
  <c r="IN102" i="16"/>
  <c r="J102" i="23" s="1"/>
  <c r="IM102" i="16"/>
  <c r="I102" i="23" s="1"/>
  <c r="IL102" i="16"/>
  <c r="H102" i="23" s="1"/>
  <c r="IK102" i="16"/>
  <c r="G102" i="23" s="1"/>
  <c r="IJ102" i="16"/>
  <c r="F102" i="23" s="1"/>
  <c r="II102" i="16"/>
  <c r="E102" i="23" s="1"/>
  <c r="IH102" i="16"/>
  <c r="D102" i="23" s="1"/>
  <c r="JF101" i="16"/>
  <c r="AB101" i="23" s="1"/>
  <c r="JE101" i="16"/>
  <c r="AA101" i="23" s="1"/>
  <c r="JD101" i="16"/>
  <c r="Z101" i="23" s="1"/>
  <c r="JC101" i="16"/>
  <c r="Y101" i="23" s="1"/>
  <c r="JB101" i="16"/>
  <c r="X101" i="23" s="1"/>
  <c r="JA101" i="16"/>
  <c r="W101" i="23" s="1"/>
  <c r="IZ101" i="16"/>
  <c r="V101" i="23" s="1"/>
  <c r="IY101" i="16"/>
  <c r="U101" i="23" s="1"/>
  <c r="IX101" i="16"/>
  <c r="T101" i="23" s="1"/>
  <c r="S101" i="23"/>
  <c r="IV101" i="16"/>
  <c r="R101" i="23" s="1"/>
  <c r="IU101" i="16"/>
  <c r="Q101" i="23" s="1"/>
  <c r="IT101" i="16"/>
  <c r="P101" i="23" s="1"/>
  <c r="IS101" i="16"/>
  <c r="O101" i="23" s="1"/>
  <c r="IR101" i="16"/>
  <c r="N101" i="23" s="1"/>
  <c r="IQ101" i="16"/>
  <c r="M101" i="23" s="1"/>
  <c r="IP101" i="16"/>
  <c r="L101" i="23" s="1"/>
  <c r="IO101" i="16"/>
  <c r="K101" i="23" s="1"/>
  <c r="IN101" i="16"/>
  <c r="J101" i="23" s="1"/>
  <c r="IM101" i="16"/>
  <c r="I101" i="23" s="1"/>
  <c r="IL101" i="16"/>
  <c r="H101" i="23" s="1"/>
  <c r="IK101" i="16"/>
  <c r="G101" i="23" s="1"/>
  <c r="IJ101" i="16"/>
  <c r="F101" i="23" s="1"/>
  <c r="II101" i="16"/>
  <c r="E101" i="23" s="1"/>
  <c r="IH101" i="16"/>
  <c r="D101" i="23" s="1"/>
  <c r="JF100" i="16"/>
  <c r="AB100" i="23" s="1"/>
  <c r="JE100" i="16"/>
  <c r="AA100" i="23" s="1"/>
  <c r="JD100" i="16"/>
  <c r="Z100" i="23" s="1"/>
  <c r="JC100" i="16"/>
  <c r="Y100" i="23" s="1"/>
  <c r="JB100" i="16"/>
  <c r="X100" i="23" s="1"/>
  <c r="JA100" i="16"/>
  <c r="W100" i="23" s="1"/>
  <c r="IZ100" i="16"/>
  <c r="V100" i="23" s="1"/>
  <c r="IY100" i="16"/>
  <c r="U100" i="23" s="1"/>
  <c r="IX100" i="16"/>
  <c r="T100" i="23" s="1"/>
  <c r="S100" i="23"/>
  <c r="IV100" i="16"/>
  <c r="R100" i="23" s="1"/>
  <c r="IU100" i="16"/>
  <c r="Q100" i="23" s="1"/>
  <c r="IT100" i="16"/>
  <c r="P100" i="23" s="1"/>
  <c r="IS100" i="16"/>
  <c r="O100" i="23" s="1"/>
  <c r="IR100" i="16"/>
  <c r="N100" i="23" s="1"/>
  <c r="IQ100" i="16"/>
  <c r="M100" i="23" s="1"/>
  <c r="IP100" i="16"/>
  <c r="L100" i="23" s="1"/>
  <c r="IO100" i="16"/>
  <c r="K100" i="23" s="1"/>
  <c r="IN100" i="16"/>
  <c r="J100" i="23" s="1"/>
  <c r="IM100" i="16"/>
  <c r="I100" i="23" s="1"/>
  <c r="IL100" i="16"/>
  <c r="H100" i="23" s="1"/>
  <c r="IK100" i="16"/>
  <c r="G100" i="23" s="1"/>
  <c r="IJ100" i="16"/>
  <c r="F100" i="23" s="1"/>
  <c r="II100" i="16"/>
  <c r="E100" i="23" s="1"/>
  <c r="IH100" i="16"/>
  <c r="D100" i="23" s="1"/>
  <c r="JF99" i="16"/>
  <c r="JE99" i="16"/>
  <c r="AA99" i="23" s="1"/>
  <c r="JD99" i="16"/>
  <c r="Z99" i="23" s="1"/>
  <c r="JC99" i="16"/>
  <c r="Y99" i="23" s="1"/>
  <c r="JB99" i="16"/>
  <c r="X99" i="23" s="1"/>
  <c r="JA99" i="16"/>
  <c r="W99" i="23" s="1"/>
  <c r="IZ99" i="16"/>
  <c r="V99" i="23" s="1"/>
  <c r="IY99" i="16"/>
  <c r="U99" i="23" s="1"/>
  <c r="IX99" i="16"/>
  <c r="T99" i="23" s="1"/>
  <c r="S99" i="23"/>
  <c r="IV99" i="16"/>
  <c r="R99" i="23" s="1"/>
  <c r="IU99" i="16"/>
  <c r="Q99" i="23" s="1"/>
  <c r="IT99" i="16"/>
  <c r="P99" i="23" s="1"/>
  <c r="IS99" i="16"/>
  <c r="O99" i="23" s="1"/>
  <c r="IR99" i="16"/>
  <c r="N99" i="23" s="1"/>
  <c r="IQ99" i="16"/>
  <c r="M99" i="23" s="1"/>
  <c r="IP99" i="16"/>
  <c r="L99" i="23" s="1"/>
  <c r="IO99" i="16"/>
  <c r="K99" i="23" s="1"/>
  <c r="IN99" i="16"/>
  <c r="J99" i="23" s="1"/>
  <c r="IM99" i="16"/>
  <c r="I99" i="23" s="1"/>
  <c r="IL99" i="16"/>
  <c r="H99" i="23" s="1"/>
  <c r="IK99" i="16"/>
  <c r="G99" i="23" s="1"/>
  <c r="IJ99" i="16"/>
  <c r="F99" i="23" s="1"/>
  <c r="II99" i="16"/>
  <c r="E99" i="23" s="1"/>
  <c r="IH99" i="16"/>
  <c r="D99" i="23" s="1"/>
  <c r="JF96" i="16"/>
  <c r="JE96" i="16"/>
  <c r="AA96" i="23" s="1"/>
  <c r="JD96" i="16"/>
  <c r="Z96" i="23" s="1"/>
  <c r="JC96" i="16"/>
  <c r="Y96" i="23" s="1"/>
  <c r="JB96" i="16"/>
  <c r="X96" i="23" s="1"/>
  <c r="JA96" i="16"/>
  <c r="W96" i="23" s="1"/>
  <c r="IZ96" i="16"/>
  <c r="V96" i="23" s="1"/>
  <c r="IY96" i="16"/>
  <c r="U96" i="23" s="1"/>
  <c r="IX96" i="16"/>
  <c r="T96" i="23" s="1"/>
  <c r="S96" i="23"/>
  <c r="IV96" i="16"/>
  <c r="R96" i="23" s="1"/>
  <c r="IU96" i="16"/>
  <c r="Q96" i="23" s="1"/>
  <c r="IT96" i="16"/>
  <c r="P96" i="23" s="1"/>
  <c r="IS96" i="16"/>
  <c r="O96" i="23" s="1"/>
  <c r="IR96" i="16"/>
  <c r="N96" i="23" s="1"/>
  <c r="IQ96" i="16"/>
  <c r="M96" i="23" s="1"/>
  <c r="IP96" i="16"/>
  <c r="L96" i="23" s="1"/>
  <c r="IO96" i="16"/>
  <c r="K96" i="23" s="1"/>
  <c r="IN96" i="16"/>
  <c r="J96" i="23" s="1"/>
  <c r="IM96" i="16"/>
  <c r="I96" i="23" s="1"/>
  <c r="IL96" i="16"/>
  <c r="H96" i="23" s="1"/>
  <c r="IK96" i="16"/>
  <c r="G96" i="23" s="1"/>
  <c r="IJ96" i="16"/>
  <c r="F96" i="23" s="1"/>
  <c r="II96" i="16"/>
  <c r="E96" i="23" s="1"/>
  <c r="IH96" i="16"/>
  <c r="D96" i="23" s="1"/>
  <c r="JF95" i="16"/>
  <c r="AB95" i="23" s="1"/>
  <c r="JE95" i="16"/>
  <c r="AA95" i="23" s="1"/>
  <c r="JD95" i="16"/>
  <c r="Z95" i="23" s="1"/>
  <c r="JC95" i="16"/>
  <c r="Y95" i="23" s="1"/>
  <c r="JB95" i="16"/>
  <c r="X95" i="23" s="1"/>
  <c r="JA95" i="16"/>
  <c r="W95" i="23" s="1"/>
  <c r="IZ95" i="16"/>
  <c r="V95" i="23" s="1"/>
  <c r="IY95" i="16"/>
  <c r="U95" i="23" s="1"/>
  <c r="IX95" i="16"/>
  <c r="T95" i="23" s="1"/>
  <c r="S95" i="23"/>
  <c r="IV95" i="16"/>
  <c r="R95" i="23" s="1"/>
  <c r="IU95" i="16"/>
  <c r="Q95" i="23" s="1"/>
  <c r="IT95" i="16"/>
  <c r="P95" i="23" s="1"/>
  <c r="IS95" i="16"/>
  <c r="O95" i="23" s="1"/>
  <c r="IR95" i="16"/>
  <c r="N95" i="23" s="1"/>
  <c r="IQ95" i="16"/>
  <c r="M95" i="23" s="1"/>
  <c r="IP95" i="16"/>
  <c r="L95" i="23" s="1"/>
  <c r="IO95" i="16"/>
  <c r="K95" i="23" s="1"/>
  <c r="IN95" i="16"/>
  <c r="J95" i="23" s="1"/>
  <c r="IM95" i="16"/>
  <c r="I95" i="23" s="1"/>
  <c r="IL95" i="16"/>
  <c r="H95" i="23" s="1"/>
  <c r="IK95" i="16"/>
  <c r="G95" i="23" s="1"/>
  <c r="IJ95" i="16"/>
  <c r="F95" i="23" s="1"/>
  <c r="II95" i="16"/>
  <c r="E95" i="23" s="1"/>
  <c r="IH95" i="16"/>
  <c r="D95" i="23" s="1"/>
  <c r="JF94" i="16"/>
  <c r="AB94" i="23" s="1"/>
  <c r="JE94" i="16"/>
  <c r="AA94" i="23" s="1"/>
  <c r="JD94" i="16"/>
  <c r="Z94" i="23" s="1"/>
  <c r="JC94" i="16"/>
  <c r="Y94" i="23" s="1"/>
  <c r="JB94" i="16"/>
  <c r="X94" i="23" s="1"/>
  <c r="JA94" i="16"/>
  <c r="W94" i="23" s="1"/>
  <c r="IZ94" i="16"/>
  <c r="V94" i="23" s="1"/>
  <c r="IY94" i="16"/>
  <c r="U94" i="23" s="1"/>
  <c r="IX94" i="16"/>
  <c r="T94" i="23" s="1"/>
  <c r="S94" i="23"/>
  <c r="IV94" i="16"/>
  <c r="R94" i="23" s="1"/>
  <c r="IU94" i="16"/>
  <c r="Q94" i="23" s="1"/>
  <c r="IT94" i="16"/>
  <c r="P94" i="23" s="1"/>
  <c r="IS94" i="16"/>
  <c r="O94" i="23" s="1"/>
  <c r="IR94" i="16"/>
  <c r="N94" i="23" s="1"/>
  <c r="IQ94" i="16"/>
  <c r="M94" i="23" s="1"/>
  <c r="IP94" i="16"/>
  <c r="L94" i="23" s="1"/>
  <c r="IO94" i="16"/>
  <c r="K94" i="23" s="1"/>
  <c r="IN94" i="16"/>
  <c r="J94" i="23" s="1"/>
  <c r="IM94" i="16"/>
  <c r="I94" i="23" s="1"/>
  <c r="IL94" i="16"/>
  <c r="H94" i="23" s="1"/>
  <c r="IK94" i="16"/>
  <c r="G94" i="23" s="1"/>
  <c r="IJ94" i="16"/>
  <c r="F94" i="23" s="1"/>
  <c r="II94" i="16"/>
  <c r="E94" i="23" s="1"/>
  <c r="IH94" i="16"/>
  <c r="D94" i="23" s="1"/>
  <c r="JF93" i="16"/>
  <c r="AB93" i="23" s="1"/>
  <c r="JE93" i="16"/>
  <c r="AA93" i="23" s="1"/>
  <c r="JD93" i="16"/>
  <c r="Z93" i="23" s="1"/>
  <c r="JC93" i="16"/>
  <c r="Y93" i="23" s="1"/>
  <c r="JB93" i="16"/>
  <c r="X93" i="23" s="1"/>
  <c r="JA93" i="16"/>
  <c r="W93" i="23" s="1"/>
  <c r="IZ93" i="16"/>
  <c r="V93" i="23" s="1"/>
  <c r="IY93" i="16"/>
  <c r="U93" i="23" s="1"/>
  <c r="IX93" i="16"/>
  <c r="T93" i="23" s="1"/>
  <c r="S93" i="23"/>
  <c r="IV93" i="16"/>
  <c r="R93" i="23" s="1"/>
  <c r="IU93" i="16"/>
  <c r="Q93" i="23" s="1"/>
  <c r="IT93" i="16"/>
  <c r="P93" i="23" s="1"/>
  <c r="IS93" i="16"/>
  <c r="O93" i="23" s="1"/>
  <c r="IR93" i="16"/>
  <c r="N93" i="23" s="1"/>
  <c r="IQ93" i="16"/>
  <c r="M93" i="23" s="1"/>
  <c r="IP93" i="16"/>
  <c r="L93" i="23" s="1"/>
  <c r="IO93" i="16"/>
  <c r="K93" i="23" s="1"/>
  <c r="IN93" i="16"/>
  <c r="J93" i="23" s="1"/>
  <c r="IM93" i="16"/>
  <c r="I93" i="23" s="1"/>
  <c r="IL93" i="16"/>
  <c r="H93" i="23" s="1"/>
  <c r="IK93" i="16"/>
  <c r="G93" i="23" s="1"/>
  <c r="IJ93" i="16"/>
  <c r="F93" i="23" s="1"/>
  <c r="II93" i="16"/>
  <c r="E93" i="23" s="1"/>
  <c r="IH93" i="16"/>
  <c r="D93" i="23" s="1"/>
  <c r="JF92" i="16"/>
  <c r="JE92" i="16"/>
  <c r="AA92" i="23" s="1"/>
  <c r="JD92" i="16"/>
  <c r="Z92" i="23" s="1"/>
  <c r="JC92" i="16"/>
  <c r="Y92" i="23" s="1"/>
  <c r="JB92" i="16"/>
  <c r="X92" i="23" s="1"/>
  <c r="JA92" i="16"/>
  <c r="W92" i="23" s="1"/>
  <c r="IZ92" i="16"/>
  <c r="V92" i="23" s="1"/>
  <c r="IY92" i="16"/>
  <c r="U92" i="23" s="1"/>
  <c r="IX92" i="16"/>
  <c r="T92" i="23" s="1"/>
  <c r="S92" i="23"/>
  <c r="IV92" i="16"/>
  <c r="R92" i="23" s="1"/>
  <c r="IU92" i="16"/>
  <c r="Q92" i="23" s="1"/>
  <c r="IT92" i="16"/>
  <c r="P92" i="23" s="1"/>
  <c r="IS92" i="16"/>
  <c r="O92" i="23" s="1"/>
  <c r="IR92" i="16"/>
  <c r="N92" i="23" s="1"/>
  <c r="IQ92" i="16"/>
  <c r="M92" i="23" s="1"/>
  <c r="IP92" i="16"/>
  <c r="L92" i="23" s="1"/>
  <c r="IO92" i="16"/>
  <c r="K92" i="23" s="1"/>
  <c r="IN92" i="16"/>
  <c r="J92" i="23" s="1"/>
  <c r="IM92" i="16"/>
  <c r="I92" i="23" s="1"/>
  <c r="IL92" i="16"/>
  <c r="H92" i="23" s="1"/>
  <c r="IK92" i="16"/>
  <c r="G92" i="23" s="1"/>
  <c r="IJ92" i="16"/>
  <c r="F92" i="23" s="1"/>
  <c r="II92" i="16"/>
  <c r="E92" i="23" s="1"/>
  <c r="IH92" i="16"/>
  <c r="D92" i="23" s="1"/>
  <c r="JF91" i="16"/>
  <c r="AB91" i="23" s="1"/>
  <c r="JE91" i="16"/>
  <c r="AA91" i="23" s="1"/>
  <c r="JD91" i="16"/>
  <c r="Z91" i="23" s="1"/>
  <c r="JC91" i="16"/>
  <c r="Y91" i="23" s="1"/>
  <c r="JB91" i="16"/>
  <c r="X91" i="23" s="1"/>
  <c r="JA91" i="16"/>
  <c r="W91" i="23" s="1"/>
  <c r="IZ91" i="16"/>
  <c r="V91" i="23" s="1"/>
  <c r="IY91" i="16"/>
  <c r="U91" i="23" s="1"/>
  <c r="IX91" i="16"/>
  <c r="T91" i="23" s="1"/>
  <c r="S91" i="23"/>
  <c r="IV91" i="16"/>
  <c r="R91" i="23" s="1"/>
  <c r="IU91" i="16"/>
  <c r="Q91" i="23" s="1"/>
  <c r="IT91" i="16"/>
  <c r="P91" i="23" s="1"/>
  <c r="IS91" i="16"/>
  <c r="O91" i="23" s="1"/>
  <c r="IR91" i="16"/>
  <c r="N91" i="23" s="1"/>
  <c r="IQ91" i="16"/>
  <c r="M91" i="23" s="1"/>
  <c r="IP91" i="16"/>
  <c r="L91" i="23" s="1"/>
  <c r="IO91" i="16"/>
  <c r="K91" i="23" s="1"/>
  <c r="IN91" i="16"/>
  <c r="J91" i="23" s="1"/>
  <c r="IM91" i="16"/>
  <c r="I91" i="23" s="1"/>
  <c r="IL91" i="16"/>
  <c r="H91" i="23" s="1"/>
  <c r="IK91" i="16"/>
  <c r="G91" i="23" s="1"/>
  <c r="IJ91" i="16"/>
  <c r="F91" i="23" s="1"/>
  <c r="II91" i="16"/>
  <c r="E91" i="23" s="1"/>
  <c r="IH91" i="16"/>
  <c r="D91" i="23" s="1"/>
  <c r="JF90" i="16"/>
  <c r="AB90" i="23" s="1"/>
  <c r="JE90" i="16"/>
  <c r="AA90" i="23" s="1"/>
  <c r="JD90" i="16"/>
  <c r="Z90" i="23" s="1"/>
  <c r="JC90" i="16"/>
  <c r="Y90" i="23" s="1"/>
  <c r="JB90" i="16"/>
  <c r="X90" i="23" s="1"/>
  <c r="JA90" i="16"/>
  <c r="W90" i="23" s="1"/>
  <c r="IZ90" i="16"/>
  <c r="V90" i="23" s="1"/>
  <c r="IY90" i="16"/>
  <c r="U90" i="23" s="1"/>
  <c r="IX90" i="16"/>
  <c r="T90" i="23" s="1"/>
  <c r="S90" i="23"/>
  <c r="IV90" i="16"/>
  <c r="R90" i="23" s="1"/>
  <c r="IU90" i="16"/>
  <c r="Q90" i="23" s="1"/>
  <c r="IT90" i="16"/>
  <c r="P90" i="23" s="1"/>
  <c r="IS90" i="16"/>
  <c r="O90" i="23" s="1"/>
  <c r="IR90" i="16"/>
  <c r="N90" i="23" s="1"/>
  <c r="IQ90" i="16"/>
  <c r="M90" i="23" s="1"/>
  <c r="IP90" i="16"/>
  <c r="L90" i="23" s="1"/>
  <c r="IO90" i="16"/>
  <c r="K90" i="23" s="1"/>
  <c r="IN90" i="16"/>
  <c r="J90" i="23" s="1"/>
  <c r="IM90" i="16"/>
  <c r="I90" i="23" s="1"/>
  <c r="IL90" i="16"/>
  <c r="H90" i="23" s="1"/>
  <c r="IK90" i="16"/>
  <c r="G90" i="23" s="1"/>
  <c r="IJ90" i="16"/>
  <c r="F90" i="23" s="1"/>
  <c r="II90" i="16"/>
  <c r="E90" i="23" s="1"/>
  <c r="IH90" i="16"/>
  <c r="D90" i="23" s="1"/>
  <c r="JF89" i="16"/>
  <c r="AB89" i="23" s="1"/>
  <c r="JE89" i="16"/>
  <c r="AA89" i="23" s="1"/>
  <c r="JD89" i="16"/>
  <c r="Z89" i="23" s="1"/>
  <c r="JC89" i="16"/>
  <c r="Y89" i="23" s="1"/>
  <c r="JB89" i="16"/>
  <c r="X89" i="23" s="1"/>
  <c r="JA89" i="16"/>
  <c r="W89" i="23" s="1"/>
  <c r="IZ89" i="16"/>
  <c r="V89" i="23" s="1"/>
  <c r="IY89" i="16"/>
  <c r="U89" i="23" s="1"/>
  <c r="IX89" i="16"/>
  <c r="T89" i="23" s="1"/>
  <c r="S89" i="23"/>
  <c r="IV89" i="16"/>
  <c r="R89" i="23" s="1"/>
  <c r="IU89" i="16"/>
  <c r="Q89" i="23" s="1"/>
  <c r="IT89" i="16"/>
  <c r="P89" i="23" s="1"/>
  <c r="IS89" i="16"/>
  <c r="O89" i="23" s="1"/>
  <c r="IR89" i="16"/>
  <c r="N89" i="23" s="1"/>
  <c r="IQ89" i="16"/>
  <c r="M89" i="23" s="1"/>
  <c r="IP89" i="16"/>
  <c r="L89" i="23" s="1"/>
  <c r="IO89" i="16"/>
  <c r="K89" i="23" s="1"/>
  <c r="IN89" i="16"/>
  <c r="J89" i="23" s="1"/>
  <c r="IM89" i="16"/>
  <c r="I89" i="23" s="1"/>
  <c r="IL89" i="16"/>
  <c r="H89" i="23" s="1"/>
  <c r="IK89" i="16"/>
  <c r="G89" i="23" s="1"/>
  <c r="IJ89" i="16"/>
  <c r="F89" i="23" s="1"/>
  <c r="II89" i="16"/>
  <c r="E89" i="23" s="1"/>
  <c r="IH89" i="16"/>
  <c r="D89" i="23" s="1"/>
  <c r="JF88" i="16"/>
  <c r="AB88" i="23" s="1"/>
  <c r="JE88" i="16"/>
  <c r="AA88" i="23" s="1"/>
  <c r="JD88" i="16"/>
  <c r="Z88" i="23" s="1"/>
  <c r="JC88" i="16"/>
  <c r="Y88" i="23" s="1"/>
  <c r="JB88" i="16"/>
  <c r="X88" i="23" s="1"/>
  <c r="JA88" i="16"/>
  <c r="W88" i="23" s="1"/>
  <c r="IZ88" i="16"/>
  <c r="V88" i="23" s="1"/>
  <c r="IY88" i="16"/>
  <c r="U88" i="23" s="1"/>
  <c r="IX88" i="16"/>
  <c r="T88" i="23" s="1"/>
  <c r="S88" i="23"/>
  <c r="IV88" i="16"/>
  <c r="R88" i="23" s="1"/>
  <c r="IU88" i="16"/>
  <c r="Q88" i="23" s="1"/>
  <c r="IT88" i="16"/>
  <c r="P88" i="23" s="1"/>
  <c r="IS88" i="16"/>
  <c r="O88" i="23" s="1"/>
  <c r="IR88" i="16"/>
  <c r="N88" i="23" s="1"/>
  <c r="IQ88" i="16"/>
  <c r="M88" i="23" s="1"/>
  <c r="IP88" i="16"/>
  <c r="L88" i="23" s="1"/>
  <c r="IO88" i="16"/>
  <c r="K88" i="23" s="1"/>
  <c r="IN88" i="16"/>
  <c r="J88" i="23" s="1"/>
  <c r="IM88" i="16"/>
  <c r="I88" i="23" s="1"/>
  <c r="IL88" i="16"/>
  <c r="H88" i="23" s="1"/>
  <c r="IK88" i="16"/>
  <c r="G88" i="23" s="1"/>
  <c r="IJ88" i="16"/>
  <c r="F88" i="23" s="1"/>
  <c r="II88" i="16"/>
  <c r="E88" i="23" s="1"/>
  <c r="IH88" i="16"/>
  <c r="D88" i="23" s="1"/>
  <c r="JF87" i="16"/>
  <c r="JE87" i="16"/>
  <c r="AA87" i="23" s="1"/>
  <c r="JD87" i="16"/>
  <c r="Z87" i="23" s="1"/>
  <c r="JC87" i="16"/>
  <c r="Y87" i="23" s="1"/>
  <c r="JB87" i="16"/>
  <c r="X87" i="23" s="1"/>
  <c r="JA87" i="16"/>
  <c r="W87" i="23" s="1"/>
  <c r="IZ87" i="16"/>
  <c r="V87" i="23" s="1"/>
  <c r="IY87" i="16"/>
  <c r="U87" i="23" s="1"/>
  <c r="IX87" i="16"/>
  <c r="T87" i="23" s="1"/>
  <c r="S87" i="23"/>
  <c r="IV87" i="16"/>
  <c r="R87" i="23" s="1"/>
  <c r="IU87" i="16"/>
  <c r="Q87" i="23" s="1"/>
  <c r="IT87" i="16"/>
  <c r="P87" i="23" s="1"/>
  <c r="IS87" i="16"/>
  <c r="O87" i="23" s="1"/>
  <c r="IR87" i="16"/>
  <c r="N87" i="23" s="1"/>
  <c r="IQ87" i="16"/>
  <c r="M87" i="23" s="1"/>
  <c r="IP87" i="16"/>
  <c r="L87" i="23" s="1"/>
  <c r="IO87" i="16"/>
  <c r="K87" i="23" s="1"/>
  <c r="IN87" i="16"/>
  <c r="J87" i="23" s="1"/>
  <c r="IM87" i="16"/>
  <c r="I87" i="23" s="1"/>
  <c r="IL87" i="16"/>
  <c r="H87" i="23" s="1"/>
  <c r="IK87" i="16"/>
  <c r="G87" i="23" s="1"/>
  <c r="IJ87" i="16"/>
  <c r="F87" i="23" s="1"/>
  <c r="II87" i="16"/>
  <c r="E87" i="23" s="1"/>
  <c r="IH87" i="16"/>
  <c r="D87" i="23" s="1"/>
  <c r="JF86" i="16"/>
  <c r="JE86" i="16"/>
  <c r="AA86" i="23" s="1"/>
  <c r="JD86" i="16"/>
  <c r="Z86" i="23" s="1"/>
  <c r="JC86" i="16"/>
  <c r="Y86" i="23" s="1"/>
  <c r="JB86" i="16"/>
  <c r="X86" i="23" s="1"/>
  <c r="JA86" i="16"/>
  <c r="W86" i="23" s="1"/>
  <c r="IZ86" i="16"/>
  <c r="V86" i="23" s="1"/>
  <c r="IY86" i="16"/>
  <c r="U86" i="23" s="1"/>
  <c r="IX86" i="16"/>
  <c r="T86" i="23" s="1"/>
  <c r="S86" i="23"/>
  <c r="IV86" i="16"/>
  <c r="R86" i="23" s="1"/>
  <c r="IU86" i="16"/>
  <c r="Q86" i="23" s="1"/>
  <c r="IT86" i="16"/>
  <c r="P86" i="23" s="1"/>
  <c r="IS86" i="16"/>
  <c r="O86" i="23" s="1"/>
  <c r="IR86" i="16"/>
  <c r="N86" i="23" s="1"/>
  <c r="IQ86" i="16"/>
  <c r="M86" i="23" s="1"/>
  <c r="IP86" i="16"/>
  <c r="L86" i="23" s="1"/>
  <c r="IO86" i="16"/>
  <c r="K86" i="23" s="1"/>
  <c r="IN86" i="16"/>
  <c r="J86" i="23" s="1"/>
  <c r="IM86" i="16"/>
  <c r="I86" i="23" s="1"/>
  <c r="IL86" i="16"/>
  <c r="H86" i="23" s="1"/>
  <c r="IK86" i="16"/>
  <c r="G86" i="23" s="1"/>
  <c r="IJ86" i="16"/>
  <c r="F86" i="23" s="1"/>
  <c r="II86" i="16"/>
  <c r="E86" i="23" s="1"/>
  <c r="IH86" i="16"/>
  <c r="D86" i="23" s="1"/>
  <c r="JF84" i="16"/>
  <c r="AB84" i="23" s="1"/>
  <c r="JE84" i="16"/>
  <c r="AA84" i="23" s="1"/>
  <c r="JD84" i="16"/>
  <c r="Z84" i="23" s="1"/>
  <c r="JC84" i="16"/>
  <c r="Y84" i="23" s="1"/>
  <c r="JB84" i="16"/>
  <c r="X84" i="23" s="1"/>
  <c r="JA84" i="16"/>
  <c r="W84" i="23" s="1"/>
  <c r="IZ84" i="16"/>
  <c r="V84" i="23" s="1"/>
  <c r="IY84" i="16"/>
  <c r="U84" i="23" s="1"/>
  <c r="IX84" i="16"/>
  <c r="T84" i="23" s="1"/>
  <c r="S84" i="23"/>
  <c r="IV84" i="16"/>
  <c r="R84" i="23" s="1"/>
  <c r="IU84" i="16"/>
  <c r="Q84" i="23" s="1"/>
  <c r="IT84" i="16"/>
  <c r="P84" i="23" s="1"/>
  <c r="IS84" i="16"/>
  <c r="O84" i="23" s="1"/>
  <c r="IR84" i="16"/>
  <c r="N84" i="23" s="1"/>
  <c r="IQ84" i="16"/>
  <c r="M84" i="23" s="1"/>
  <c r="IP84" i="16"/>
  <c r="L84" i="23" s="1"/>
  <c r="IO84" i="16"/>
  <c r="K84" i="23" s="1"/>
  <c r="IN84" i="16"/>
  <c r="J84" i="23" s="1"/>
  <c r="IM84" i="16"/>
  <c r="I84" i="23" s="1"/>
  <c r="IL84" i="16"/>
  <c r="H84" i="23" s="1"/>
  <c r="IK84" i="16"/>
  <c r="G84" i="23" s="1"/>
  <c r="IJ84" i="16"/>
  <c r="F84" i="23" s="1"/>
  <c r="II84" i="16"/>
  <c r="E84" i="23" s="1"/>
  <c r="IH84" i="16"/>
  <c r="D84" i="23" s="1"/>
  <c r="JF83" i="16"/>
  <c r="AB83" i="23" s="1"/>
  <c r="JE83" i="16"/>
  <c r="AA83" i="23" s="1"/>
  <c r="JD83" i="16"/>
  <c r="Z83" i="23" s="1"/>
  <c r="JC83" i="16"/>
  <c r="Y83" i="23" s="1"/>
  <c r="JB83" i="16"/>
  <c r="X83" i="23" s="1"/>
  <c r="JA83" i="16"/>
  <c r="W83" i="23" s="1"/>
  <c r="IZ83" i="16"/>
  <c r="V83" i="23" s="1"/>
  <c r="IY83" i="16"/>
  <c r="U83" i="23" s="1"/>
  <c r="IX83" i="16"/>
  <c r="T83" i="23" s="1"/>
  <c r="S83" i="23"/>
  <c r="IV83" i="16"/>
  <c r="R83" i="23" s="1"/>
  <c r="IU83" i="16"/>
  <c r="Q83" i="23" s="1"/>
  <c r="IT83" i="16"/>
  <c r="P83" i="23" s="1"/>
  <c r="IS83" i="16"/>
  <c r="O83" i="23" s="1"/>
  <c r="IR83" i="16"/>
  <c r="N83" i="23" s="1"/>
  <c r="IQ83" i="16"/>
  <c r="M83" i="23" s="1"/>
  <c r="IP83" i="16"/>
  <c r="L83" i="23" s="1"/>
  <c r="IO83" i="16"/>
  <c r="K83" i="23" s="1"/>
  <c r="IN83" i="16"/>
  <c r="J83" i="23" s="1"/>
  <c r="IM83" i="16"/>
  <c r="I83" i="23" s="1"/>
  <c r="IL83" i="16"/>
  <c r="H83" i="23" s="1"/>
  <c r="IK83" i="16"/>
  <c r="G83" i="23" s="1"/>
  <c r="IJ83" i="16"/>
  <c r="F83" i="23" s="1"/>
  <c r="II83" i="16"/>
  <c r="E83" i="23" s="1"/>
  <c r="IH83" i="16"/>
  <c r="D83" i="23" s="1"/>
  <c r="JF82" i="16"/>
  <c r="AB82" i="23" s="1"/>
  <c r="JE82" i="16"/>
  <c r="AA82" i="23" s="1"/>
  <c r="JD82" i="16"/>
  <c r="Z82" i="23" s="1"/>
  <c r="JC82" i="16"/>
  <c r="Y82" i="23" s="1"/>
  <c r="JB82" i="16"/>
  <c r="X82" i="23" s="1"/>
  <c r="JA82" i="16"/>
  <c r="W82" i="23" s="1"/>
  <c r="IZ82" i="16"/>
  <c r="V82" i="23" s="1"/>
  <c r="IY82" i="16"/>
  <c r="U82" i="23" s="1"/>
  <c r="IX82" i="16"/>
  <c r="T82" i="23" s="1"/>
  <c r="S82" i="23"/>
  <c r="IV82" i="16"/>
  <c r="R82" i="23" s="1"/>
  <c r="IU82" i="16"/>
  <c r="Q82" i="23" s="1"/>
  <c r="IT82" i="16"/>
  <c r="P82" i="23" s="1"/>
  <c r="IS82" i="16"/>
  <c r="O82" i="23" s="1"/>
  <c r="IR82" i="16"/>
  <c r="N82" i="23" s="1"/>
  <c r="IQ82" i="16"/>
  <c r="M82" i="23" s="1"/>
  <c r="IP82" i="16"/>
  <c r="L82" i="23" s="1"/>
  <c r="IO82" i="16"/>
  <c r="K82" i="23" s="1"/>
  <c r="IN82" i="16"/>
  <c r="J82" i="23" s="1"/>
  <c r="IM82" i="16"/>
  <c r="I82" i="23" s="1"/>
  <c r="IL82" i="16"/>
  <c r="H82" i="23" s="1"/>
  <c r="IK82" i="16"/>
  <c r="G82" i="23" s="1"/>
  <c r="IJ82" i="16"/>
  <c r="F82" i="23" s="1"/>
  <c r="II82" i="16"/>
  <c r="E82" i="23" s="1"/>
  <c r="IH82" i="16"/>
  <c r="D82" i="23" s="1"/>
  <c r="JF81" i="16"/>
  <c r="JE81" i="16"/>
  <c r="JD81" i="16"/>
  <c r="JC81" i="16"/>
  <c r="JB81" i="16"/>
  <c r="JA81" i="16"/>
  <c r="IZ81" i="16"/>
  <c r="IY81" i="16"/>
  <c r="IX81" i="16"/>
  <c r="IV81" i="16"/>
  <c r="IU81" i="16"/>
  <c r="IT81" i="16"/>
  <c r="IS81" i="16"/>
  <c r="IR81" i="16"/>
  <c r="IQ81" i="16"/>
  <c r="IP81" i="16"/>
  <c r="IO81" i="16"/>
  <c r="IN81" i="16"/>
  <c r="IM81" i="16"/>
  <c r="IL81" i="16"/>
  <c r="IK81" i="16"/>
  <c r="IJ81" i="16"/>
  <c r="II81" i="16"/>
  <c r="IH81" i="16"/>
  <c r="JF80" i="16"/>
  <c r="AB80" i="23" s="1"/>
  <c r="JE80" i="16"/>
  <c r="AA80" i="23" s="1"/>
  <c r="JD80" i="16"/>
  <c r="Z80" i="23" s="1"/>
  <c r="JC80" i="16"/>
  <c r="Y80" i="23" s="1"/>
  <c r="JB80" i="16"/>
  <c r="X80" i="23" s="1"/>
  <c r="JA80" i="16"/>
  <c r="W80" i="23" s="1"/>
  <c r="IZ80" i="16"/>
  <c r="V80" i="23" s="1"/>
  <c r="IY80" i="16"/>
  <c r="U80" i="23" s="1"/>
  <c r="IX80" i="16"/>
  <c r="T80" i="23" s="1"/>
  <c r="S80" i="23"/>
  <c r="IV80" i="16"/>
  <c r="R80" i="23" s="1"/>
  <c r="IU80" i="16"/>
  <c r="Q80" i="23" s="1"/>
  <c r="IT80" i="16"/>
  <c r="P80" i="23" s="1"/>
  <c r="IS80" i="16"/>
  <c r="O80" i="23" s="1"/>
  <c r="IR80" i="16"/>
  <c r="N80" i="23" s="1"/>
  <c r="IQ80" i="16"/>
  <c r="M80" i="23" s="1"/>
  <c r="IP80" i="16"/>
  <c r="L80" i="23" s="1"/>
  <c r="IO80" i="16"/>
  <c r="K80" i="23" s="1"/>
  <c r="IN80" i="16"/>
  <c r="J80" i="23" s="1"/>
  <c r="IM80" i="16"/>
  <c r="I80" i="23" s="1"/>
  <c r="IL80" i="16"/>
  <c r="H80" i="23" s="1"/>
  <c r="IK80" i="16"/>
  <c r="G80" i="23" s="1"/>
  <c r="IJ80" i="16"/>
  <c r="F80" i="23" s="1"/>
  <c r="II80" i="16"/>
  <c r="E80" i="23" s="1"/>
  <c r="IH80" i="16"/>
  <c r="D80" i="23" s="1"/>
  <c r="JF78" i="16"/>
  <c r="JE78" i="16"/>
  <c r="AA78" i="23" s="1"/>
  <c r="JD78" i="16"/>
  <c r="Z78" i="23" s="1"/>
  <c r="JC78" i="16"/>
  <c r="Y78" i="23" s="1"/>
  <c r="JB78" i="16"/>
  <c r="X78" i="23" s="1"/>
  <c r="JA78" i="16"/>
  <c r="W78" i="23" s="1"/>
  <c r="IZ78" i="16"/>
  <c r="V78" i="23" s="1"/>
  <c r="IY78" i="16"/>
  <c r="U78" i="23" s="1"/>
  <c r="IX78" i="16"/>
  <c r="T78" i="23" s="1"/>
  <c r="S78" i="23"/>
  <c r="IV78" i="16"/>
  <c r="R78" i="23" s="1"/>
  <c r="IU78" i="16"/>
  <c r="Q78" i="23" s="1"/>
  <c r="IT78" i="16"/>
  <c r="P78" i="23" s="1"/>
  <c r="IS78" i="16"/>
  <c r="O78" i="23" s="1"/>
  <c r="IR78" i="16"/>
  <c r="N78" i="23" s="1"/>
  <c r="IQ78" i="16"/>
  <c r="M78" i="23" s="1"/>
  <c r="IP78" i="16"/>
  <c r="L78" i="23" s="1"/>
  <c r="IO78" i="16"/>
  <c r="K78" i="23" s="1"/>
  <c r="IN78" i="16"/>
  <c r="J78" i="23" s="1"/>
  <c r="IM78" i="16"/>
  <c r="I78" i="23" s="1"/>
  <c r="IL78" i="16"/>
  <c r="H78" i="23" s="1"/>
  <c r="IK78" i="16"/>
  <c r="G78" i="23" s="1"/>
  <c r="IJ78" i="16"/>
  <c r="F78" i="23" s="1"/>
  <c r="II78" i="16"/>
  <c r="E78" i="23" s="1"/>
  <c r="IH78" i="16"/>
  <c r="D78" i="23" s="1"/>
  <c r="JF77" i="16"/>
  <c r="AB77" i="23" s="1"/>
  <c r="JE77" i="16"/>
  <c r="AA77" i="23" s="1"/>
  <c r="JD77" i="16"/>
  <c r="Z77" i="23" s="1"/>
  <c r="JC77" i="16"/>
  <c r="Y77" i="23" s="1"/>
  <c r="JB77" i="16"/>
  <c r="X77" i="23" s="1"/>
  <c r="JA77" i="16"/>
  <c r="W77" i="23" s="1"/>
  <c r="IZ77" i="16"/>
  <c r="V77" i="23" s="1"/>
  <c r="IY77" i="16"/>
  <c r="U77" i="23" s="1"/>
  <c r="IX77" i="16"/>
  <c r="T77" i="23" s="1"/>
  <c r="S77" i="23"/>
  <c r="IV77" i="16"/>
  <c r="R77" i="23" s="1"/>
  <c r="IU77" i="16"/>
  <c r="Q77" i="23" s="1"/>
  <c r="IT77" i="16"/>
  <c r="P77" i="23" s="1"/>
  <c r="IS77" i="16"/>
  <c r="O77" i="23" s="1"/>
  <c r="IR77" i="16"/>
  <c r="N77" i="23" s="1"/>
  <c r="IQ77" i="16"/>
  <c r="M77" i="23" s="1"/>
  <c r="IP77" i="16"/>
  <c r="L77" i="23" s="1"/>
  <c r="IO77" i="16"/>
  <c r="K77" i="23" s="1"/>
  <c r="IN77" i="16"/>
  <c r="J77" i="23" s="1"/>
  <c r="IM77" i="16"/>
  <c r="I77" i="23" s="1"/>
  <c r="IL77" i="16"/>
  <c r="H77" i="23" s="1"/>
  <c r="IK77" i="16"/>
  <c r="G77" i="23" s="1"/>
  <c r="IJ77" i="16"/>
  <c r="F77" i="23" s="1"/>
  <c r="II77" i="16"/>
  <c r="E77" i="23" s="1"/>
  <c r="IH77" i="16"/>
  <c r="D77" i="23" s="1"/>
  <c r="JF76" i="16"/>
  <c r="AB76" i="23" s="1"/>
  <c r="JE76" i="16"/>
  <c r="AA76" i="23" s="1"/>
  <c r="JD76" i="16"/>
  <c r="Z76" i="23" s="1"/>
  <c r="JC76" i="16"/>
  <c r="Y76" i="23" s="1"/>
  <c r="JB76" i="16"/>
  <c r="X76" i="23" s="1"/>
  <c r="JA76" i="16"/>
  <c r="W76" i="23" s="1"/>
  <c r="IZ76" i="16"/>
  <c r="V76" i="23" s="1"/>
  <c r="IY76" i="16"/>
  <c r="U76" i="23" s="1"/>
  <c r="IX76" i="16"/>
  <c r="T76" i="23" s="1"/>
  <c r="S76" i="23"/>
  <c r="IV76" i="16"/>
  <c r="R76" i="23" s="1"/>
  <c r="IU76" i="16"/>
  <c r="Q76" i="23" s="1"/>
  <c r="IT76" i="16"/>
  <c r="P76" i="23" s="1"/>
  <c r="IS76" i="16"/>
  <c r="O76" i="23" s="1"/>
  <c r="IR76" i="16"/>
  <c r="N76" i="23" s="1"/>
  <c r="IQ76" i="16"/>
  <c r="M76" i="23" s="1"/>
  <c r="IP76" i="16"/>
  <c r="L76" i="23" s="1"/>
  <c r="IO76" i="16"/>
  <c r="K76" i="23" s="1"/>
  <c r="IN76" i="16"/>
  <c r="J76" i="23" s="1"/>
  <c r="IM76" i="16"/>
  <c r="I76" i="23" s="1"/>
  <c r="IL76" i="16"/>
  <c r="H76" i="23" s="1"/>
  <c r="IK76" i="16"/>
  <c r="G76" i="23" s="1"/>
  <c r="IJ76" i="16"/>
  <c r="F76" i="23" s="1"/>
  <c r="II76" i="16"/>
  <c r="E76" i="23" s="1"/>
  <c r="IH76" i="16"/>
  <c r="D76" i="23" s="1"/>
  <c r="JF74" i="16"/>
  <c r="AB74" i="23" s="1"/>
  <c r="JE74" i="16"/>
  <c r="AA74" i="23" s="1"/>
  <c r="JD74" i="16"/>
  <c r="Z74" i="23" s="1"/>
  <c r="JC74" i="16"/>
  <c r="Y74" i="23" s="1"/>
  <c r="JB74" i="16"/>
  <c r="X74" i="23" s="1"/>
  <c r="JA74" i="16"/>
  <c r="W74" i="23" s="1"/>
  <c r="IZ74" i="16"/>
  <c r="V74" i="23" s="1"/>
  <c r="IY74" i="16"/>
  <c r="U74" i="23" s="1"/>
  <c r="IX74" i="16"/>
  <c r="T74" i="23" s="1"/>
  <c r="S74" i="23"/>
  <c r="IV74" i="16"/>
  <c r="R74" i="23" s="1"/>
  <c r="IU74" i="16"/>
  <c r="Q74" i="23" s="1"/>
  <c r="IT74" i="16"/>
  <c r="P74" i="23" s="1"/>
  <c r="IS74" i="16"/>
  <c r="O74" i="23" s="1"/>
  <c r="IR74" i="16"/>
  <c r="N74" i="23" s="1"/>
  <c r="IQ74" i="16"/>
  <c r="M74" i="23" s="1"/>
  <c r="IP74" i="16"/>
  <c r="L74" i="23" s="1"/>
  <c r="IO74" i="16"/>
  <c r="K74" i="23" s="1"/>
  <c r="IN74" i="16"/>
  <c r="J74" i="23" s="1"/>
  <c r="IM74" i="16"/>
  <c r="I74" i="23" s="1"/>
  <c r="IL74" i="16"/>
  <c r="H74" i="23" s="1"/>
  <c r="IK74" i="16"/>
  <c r="G74" i="23" s="1"/>
  <c r="IJ74" i="16"/>
  <c r="F74" i="23" s="1"/>
  <c r="II74" i="16"/>
  <c r="E74" i="23" s="1"/>
  <c r="IH74" i="16"/>
  <c r="D74" i="23" s="1"/>
  <c r="JF73" i="16"/>
  <c r="JE73" i="16"/>
  <c r="AA73" i="23" s="1"/>
  <c r="JD73" i="16"/>
  <c r="Z73" i="23" s="1"/>
  <c r="JC73" i="16"/>
  <c r="Y73" i="23" s="1"/>
  <c r="JB73" i="16"/>
  <c r="X73" i="23" s="1"/>
  <c r="JA73" i="16"/>
  <c r="W73" i="23" s="1"/>
  <c r="IZ73" i="16"/>
  <c r="V73" i="23" s="1"/>
  <c r="IY73" i="16"/>
  <c r="U73" i="23" s="1"/>
  <c r="IX73" i="16"/>
  <c r="T73" i="23" s="1"/>
  <c r="S73" i="23"/>
  <c r="IV73" i="16"/>
  <c r="R73" i="23" s="1"/>
  <c r="IU73" i="16"/>
  <c r="Q73" i="23" s="1"/>
  <c r="IT73" i="16"/>
  <c r="P73" i="23" s="1"/>
  <c r="IS73" i="16"/>
  <c r="O73" i="23" s="1"/>
  <c r="IR73" i="16"/>
  <c r="N73" i="23" s="1"/>
  <c r="IQ73" i="16"/>
  <c r="M73" i="23" s="1"/>
  <c r="IP73" i="16"/>
  <c r="L73" i="23" s="1"/>
  <c r="IO73" i="16"/>
  <c r="K73" i="23" s="1"/>
  <c r="IN73" i="16"/>
  <c r="J73" i="23" s="1"/>
  <c r="IM73" i="16"/>
  <c r="I73" i="23" s="1"/>
  <c r="IL73" i="16"/>
  <c r="H73" i="23" s="1"/>
  <c r="IK73" i="16"/>
  <c r="G73" i="23" s="1"/>
  <c r="IJ73" i="16"/>
  <c r="F73" i="23" s="1"/>
  <c r="II73" i="16"/>
  <c r="E73" i="23" s="1"/>
  <c r="IH73" i="16"/>
  <c r="D73" i="23" s="1"/>
  <c r="JF72" i="16"/>
  <c r="AB72" i="23" s="1"/>
  <c r="JE72" i="16"/>
  <c r="AA72" i="23" s="1"/>
  <c r="JD72" i="16"/>
  <c r="Z72" i="23" s="1"/>
  <c r="JC72" i="16"/>
  <c r="Y72" i="23" s="1"/>
  <c r="JB72" i="16"/>
  <c r="X72" i="23" s="1"/>
  <c r="JA72" i="16"/>
  <c r="W72" i="23" s="1"/>
  <c r="IZ72" i="16"/>
  <c r="V72" i="23" s="1"/>
  <c r="IY72" i="16"/>
  <c r="U72" i="23" s="1"/>
  <c r="IX72" i="16"/>
  <c r="T72" i="23" s="1"/>
  <c r="S72" i="23"/>
  <c r="IV72" i="16"/>
  <c r="R72" i="23" s="1"/>
  <c r="IU72" i="16"/>
  <c r="Q72" i="23" s="1"/>
  <c r="IT72" i="16"/>
  <c r="P72" i="23" s="1"/>
  <c r="IS72" i="16"/>
  <c r="O72" i="23" s="1"/>
  <c r="IR72" i="16"/>
  <c r="N72" i="23" s="1"/>
  <c r="IQ72" i="16"/>
  <c r="M72" i="23" s="1"/>
  <c r="IP72" i="16"/>
  <c r="L72" i="23" s="1"/>
  <c r="IO72" i="16"/>
  <c r="K72" i="23" s="1"/>
  <c r="IN72" i="16"/>
  <c r="J72" i="23" s="1"/>
  <c r="IM72" i="16"/>
  <c r="I72" i="23" s="1"/>
  <c r="IL72" i="16"/>
  <c r="H72" i="23" s="1"/>
  <c r="IK72" i="16"/>
  <c r="G72" i="23" s="1"/>
  <c r="IJ72" i="16"/>
  <c r="F72" i="23" s="1"/>
  <c r="II72" i="16"/>
  <c r="E72" i="23" s="1"/>
  <c r="IH72" i="16"/>
  <c r="D72" i="23" s="1"/>
  <c r="JF70" i="16"/>
  <c r="AB70" i="23" s="1"/>
  <c r="JE70" i="16"/>
  <c r="AA70" i="23" s="1"/>
  <c r="JD70" i="16"/>
  <c r="Z70" i="23" s="1"/>
  <c r="JC70" i="16"/>
  <c r="Y70" i="23" s="1"/>
  <c r="JB70" i="16"/>
  <c r="X70" i="23" s="1"/>
  <c r="JA70" i="16"/>
  <c r="W70" i="23" s="1"/>
  <c r="IZ70" i="16"/>
  <c r="V70" i="23" s="1"/>
  <c r="IY70" i="16"/>
  <c r="U70" i="23" s="1"/>
  <c r="IX70" i="16"/>
  <c r="T70" i="23" s="1"/>
  <c r="S70" i="23"/>
  <c r="IV70" i="16"/>
  <c r="R70" i="23" s="1"/>
  <c r="IU70" i="16"/>
  <c r="Q70" i="23" s="1"/>
  <c r="IT70" i="16"/>
  <c r="P70" i="23" s="1"/>
  <c r="IS70" i="16"/>
  <c r="O70" i="23" s="1"/>
  <c r="IR70" i="16"/>
  <c r="N70" i="23" s="1"/>
  <c r="IQ70" i="16"/>
  <c r="M70" i="23" s="1"/>
  <c r="IP70" i="16"/>
  <c r="L70" i="23" s="1"/>
  <c r="IO70" i="16"/>
  <c r="K70" i="23" s="1"/>
  <c r="IN70" i="16"/>
  <c r="J70" i="23" s="1"/>
  <c r="IM70" i="16"/>
  <c r="I70" i="23" s="1"/>
  <c r="IL70" i="16"/>
  <c r="H70" i="23" s="1"/>
  <c r="IK70" i="16"/>
  <c r="G70" i="23" s="1"/>
  <c r="IJ70" i="16"/>
  <c r="F70" i="23" s="1"/>
  <c r="II70" i="16"/>
  <c r="E70" i="23" s="1"/>
  <c r="IH70" i="16"/>
  <c r="D70" i="23" s="1"/>
  <c r="JF69" i="16"/>
  <c r="AB69" i="23" s="1"/>
  <c r="JE69" i="16"/>
  <c r="AA69" i="23" s="1"/>
  <c r="JD69" i="16"/>
  <c r="Z69" i="23" s="1"/>
  <c r="JC69" i="16"/>
  <c r="Y69" i="23" s="1"/>
  <c r="JB69" i="16"/>
  <c r="X69" i="23" s="1"/>
  <c r="JA69" i="16"/>
  <c r="W69" i="23" s="1"/>
  <c r="IZ69" i="16"/>
  <c r="V69" i="23" s="1"/>
  <c r="IY69" i="16"/>
  <c r="U69" i="23" s="1"/>
  <c r="IX69" i="16"/>
  <c r="T69" i="23" s="1"/>
  <c r="S69" i="23"/>
  <c r="IV69" i="16"/>
  <c r="R69" i="23" s="1"/>
  <c r="IU69" i="16"/>
  <c r="Q69" i="23" s="1"/>
  <c r="IT69" i="16"/>
  <c r="P69" i="23" s="1"/>
  <c r="IS69" i="16"/>
  <c r="O69" i="23" s="1"/>
  <c r="IR69" i="16"/>
  <c r="N69" i="23" s="1"/>
  <c r="IQ69" i="16"/>
  <c r="M69" i="23" s="1"/>
  <c r="IP69" i="16"/>
  <c r="L69" i="23" s="1"/>
  <c r="IO69" i="16"/>
  <c r="K69" i="23" s="1"/>
  <c r="IN69" i="16"/>
  <c r="J69" i="23" s="1"/>
  <c r="IM69" i="16"/>
  <c r="I69" i="23" s="1"/>
  <c r="IL69" i="16"/>
  <c r="H69" i="23" s="1"/>
  <c r="IK69" i="16"/>
  <c r="G69" i="23" s="1"/>
  <c r="IJ69" i="16"/>
  <c r="F69" i="23" s="1"/>
  <c r="II69" i="16"/>
  <c r="E69" i="23" s="1"/>
  <c r="IH69" i="16"/>
  <c r="D69" i="23" s="1"/>
  <c r="JF68" i="16"/>
  <c r="AB68" i="23" s="1"/>
  <c r="JE68" i="16"/>
  <c r="JD68" i="16"/>
  <c r="Z68" i="23" s="1"/>
  <c r="JC68" i="16"/>
  <c r="Y68" i="23" s="1"/>
  <c r="JB68" i="16"/>
  <c r="X68" i="23" s="1"/>
  <c r="JA68" i="16"/>
  <c r="W68" i="23" s="1"/>
  <c r="IZ68" i="16"/>
  <c r="V68" i="23" s="1"/>
  <c r="IY68" i="16"/>
  <c r="U68" i="23" s="1"/>
  <c r="IX68" i="16"/>
  <c r="T68" i="23" s="1"/>
  <c r="S68" i="23"/>
  <c r="IV68" i="16"/>
  <c r="R68" i="23" s="1"/>
  <c r="IU68" i="16"/>
  <c r="Q68" i="23" s="1"/>
  <c r="IT68" i="16"/>
  <c r="P68" i="23" s="1"/>
  <c r="IS68" i="16"/>
  <c r="O68" i="23" s="1"/>
  <c r="IR68" i="16"/>
  <c r="N68" i="23" s="1"/>
  <c r="IQ68" i="16"/>
  <c r="M68" i="23" s="1"/>
  <c r="IP68" i="16"/>
  <c r="L68" i="23" s="1"/>
  <c r="IO68" i="16"/>
  <c r="K68" i="23" s="1"/>
  <c r="IN68" i="16"/>
  <c r="J68" i="23" s="1"/>
  <c r="IM68" i="16"/>
  <c r="I68" i="23" s="1"/>
  <c r="IL68" i="16"/>
  <c r="H68" i="23" s="1"/>
  <c r="IK68" i="16"/>
  <c r="G68" i="23" s="1"/>
  <c r="IJ68" i="16"/>
  <c r="F68" i="23" s="1"/>
  <c r="II68" i="16"/>
  <c r="E68" i="23" s="1"/>
  <c r="IH68" i="16"/>
  <c r="D68" i="23" s="1"/>
  <c r="JF65" i="16"/>
  <c r="AB65" i="23" s="1"/>
  <c r="JE65" i="16"/>
  <c r="AA65" i="23" s="1"/>
  <c r="JD65" i="16"/>
  <c r="Z65" i="23" s="1"/>
  <c r="JC65" i="16"/>
  <c r="Y65" i="23" s="1"/>
  <c r="JB65" i="16"/>
  <c r="X65" i="23" s="1"/>
  <c r="JA65" i="16"/>
  <c r="W65" i="23" s="1"/>
  <c r="IZ65" i="16"/>
  <c r="V65" i="23" s="1"/>
  <c r="IY65" i="16"/>
  <c r="U65" i="23" s="1"/>
  <c r="IX65" i="16"/>
  <c r="T65" i="23" s="1"/>
  <c r="S65" i="23"/>
  <c r="IV65" i="16"/>
  <c r="R65" i="23" s="1"/>
  <c r="IU65" i="16"/>
  <c r="Q65" i="23" s="1"/>
  <c r="IT65" i="16"/>
  <c r="P65" i="23" s="1"/>
  <c r="IS65" i="16"/>
  <c r="O65" i="23" s="1"/>
  <c r="IR65" i="16"/>
  <c r="N65" i="23" s="1"/>
  <c r="IQ65" i="16"/>
  <c r="M65" i="23" s="1"/>
  <c r="IP65" i="16"/>
  <c r="L65" i="23" s="1"/>
  <c r="IO65" i="16"/>
  <c r="K65" i="23" s="1"/>
  <c r="IN65" i="16"/>
  <c r="J65" i="23" s="1"/>
  <c r="IM65" i="16"/>
  <c r="I65" i="23" s="1"/>
  <c r="IL65" i="16"/>
  <c r="H65" i="23" s="1"/>
  <c r="IK65" i="16"/>
  <c r="G65" i="23" s="1"/>
  <c r="IJ65" i="16"/>
  <c r="F65" i="23" s="1"/>
  <c r="II65" i="16"/>
  <c r="E65" i="23" s="1"/>
  <c r="IH65" i="16"/>
  <c r="D65" i="23" s="1"/>
  <c r="JF64" i="16"/>
  <c r="JE64" i="16"/>
  <c r="AA64" i="23" s="1"/>
  <c r="JD64" i="16"/>
  <c r="Z64" i="23" s="1"/>
  <c r="JC64" i="16"/>
  <c r="Y64" i="23" s="1"/>
  <c r="JB64" i="16"/>
  <c r="X64" i="23" s="1"/>
  <c r="JA64" i="16"/>
  <c r="W64" i="23" s="1"/>
  <c r="IZ64" i="16"/>
  <c r="V64" i="23" s="1"/>
  <c r="IY64" i="16"/>
  <c r="U64" i="23" s="1"/>
  <c r="IX64" i="16"/>
  <c r="T64" i="23" s="1"/>
  <c r="S64" i="23"/>
  <c r="IV64" i="16"/>
  <c r="R64" i="23" s="1"/>
  <c r="IU64" i="16"/>
  <c r="Q64" i="23" s="1"/>
  <c r="IT64" i="16"/>
  <c r="P64" i="23" s="1"/>
  <c r="IS64" i="16"/>
  <c r="O64" i="23" s="1"/>
  <c r="IR64" i="16"/>
  <c r="N64" i="23" s="1"/>
  <c r="IQ64" i="16"/>
  <c r="M64" i="23" s="1"/>
  <c r="IP64" i="16"/>
  <c r="L64" i="23" s="1"/>
  <c r="IO64" i="16"/>
  <c r="K64" i="23" s="1"/>
  <c r="IN64" i="16"/>
  <c r="J64" i="23" s="1"/>
  <c r="IM64" i="16"/>
  <c r="I64" i="23" s="1"/>
  <c r="IL64" i="16"/>
  <c r="H64" i="23" s="1"/>
  <c r="IK64" i="16"/>
  <c r="G64" i="23" s="1"/>
  <c r="IJ64" i="16"/>
  <c r="F64" i="23" s="1"/>
  <c r="II64" i="16"/>
  <c r="E64" i="23" s="1"/>
  <c r="IH64" i="16"/>
  <c r="D64" i="23" s="1"/>
  <c r="JF63" i="16"/>
  <c r="AB63" i="23" s="1"/>
  <c r="JE63" i="16"/>
  <c r="AA63" i="23" s="1"/>
  <c r="JD63" i="16"/>
  <c r="Z63" i="23" s="1"/>
  <c r="JC63" i="16"/>
  <c r="Y63" i="23" s="1"/>
  <c r="JB63" i="16"/>
  <c r="X63" i="23" s="1"/>
  <c r="JA63" i="16"/>
  <c r="W63" i="23" s="1"/>
  <c r="IZ63" i="16"/>
  <c r="V63" i="23" s="1"/>
  <c r="IY63" i="16"/>
  <c r="U63" i="23" s="1"/>
  <c r="IX63" i="16"/>
  <c r="T63" i="23" s="1"/>
  <c r="S63" i="23"/>
  <c r="IV63" i="16"/>
  <c r="R63" i="23" s="1"/>
  <c r="IU63" i="16"/>
  <c r="Q63" i="23" s="1"/>
  <c r="IT63" i="16"/>
  <c r="P63" i="23" s="1"/>
  <c r="IS63" i="16"/>
  <c r="O63" i="23" s="1"/>
  <c r="IR63" i="16"/>
  <c r="N63" i="23" s="1"/>
  <c r="IQ63" i="16"/>
  <c r="M63" i="23" s="1"/>
  <c r="IP63" i="16"/>
  <c r="L63" i="23" s="1"/>
  <c r="IO63" i="16"/>
  <c r="K63" i="23" s="1"/>
  <c r="IN63" i="16"/>
  <c r="J63" i="23" s="1"/>
  <c r="IM63" i="16"/>
  <c r="I63" i="23" s="1"/>
  <c r="IL63" i="16"/>
  <c r="H63" i="23" s="1"/>
  <c r="IK63" i="16"/>
  <c r="G63" i="23" s="1"/>
  <c r="IJ63" i="16"/>
  <c r="F63" i="23" s="1"/>
  <c r="II63" i="16"/>
  <c r="E63" i="23" s="1"/>
  <c r="IH63" i="16"/>
  <c r="D63" i="23" s="1"/>
  <c r="JF62" i="16"/>
  <c r="JE62" i="16"/>
  <c r="AA62" i="23" s="1"/>
  <c r="JD62" i="16"/>
  <c r="Z62" i="23" s="1"/>
  <c r="JC62" i="16"/>
  <c r="Y62" i="23" s="1"/>
  <c r="JB62" i="16"/>
  <c r="X62" i="23" s="1"/>
  <c r="JA62" i="16"/>
  <c r="W62" i="23" s="1"/>
  <c r="IZ62" i="16"/>
  <c r="V62" i="23" s="1"/>
  <c r="IY62" i="16"/>
  <c r="U62" i="23" s="1"/>
  <c r="IX62" i="16"/>
  <c r="T62" i="23" s="1"/>
  <c r="S62" i="23"/>
  <c r="IV62" i="16"/>
  <c r="R62" i="23" s="1"/>
  <c r="IU62" i="16"/>
  <c r="Q62" i="23" s="1"/>
  <c r="IT62" i="16"/>
  <c r="P62" i="23" s="1"/>
  <c r="IS62" i="16"/>
  <c r="O62" i="23" s="1"/>
  <c r="IR62" i="16"/>
  <c r="N62" i="23" s="1"/>
  <c r="IQ62" i="16"/>
  <c r="M62" i="23" s="1"/>
  <c r="IP62" i="16"/>
  <c r="L62" i="23" s="1"/>
  <c r="IO62" i="16"/>
  <c r="K62" i="23" s="1"/>
  <c r="IN62" i="16"/>
  <c r="J62" i="23" s="1"/>
  <c r="IM62" i="16"/>
  <c r="I62" i="23" s="1"/>
  <c r="IL62" i="16"/>
  <c r="H62" i="23" s="1"/>
  <c r="IK62" i="16"/>
  <c r="G62" i="23" s="1"/>
  <c r="IJ62" i="16"/>
  <c r="F62" i="23" s="1"/>
  <c r="II62" i="16"/>
  <c r="E62" i="23" s="1"/>
  <c r="IH62" i="16"/>
  <c r="D62" i="23" s="1"/>
  <c r="JF61" i="16"/>
  <c r="JE61" i="16"/>
  <c r="AA61" i="23" s="1"/>
  <c r="JD61" i="16"/>
  <c r="Z61" i="23" s="1"/>
  <c r="JC61" i="16"/>
  <c r="Y61" i="23" s="1"/>
  <c r="JB61" i="16"/>
  <c r="X61" i="23" s="1"/>
  <c r="JA61" i="16"/>
  <c r="W61" i="23" s="1"/>
  <c r="IZ61" i="16"/>
  <c r="V61" i="23" s="1"/>
  <c r="IY61" i="16"/>
  <c r="U61" i="23" s="1"/>
  <c r="IX61" i="16"/>
  <c r="T61" i="23" s="1"/>
  <c r="S61" i="23"/>
  <c r="IV61" i="16"/>
  <c r="R61" i="23" s="1"/>
  <c r="IU61" i="16"/>
  <c r="Q61" i="23" s="1"/>
  <c r="IT61" i="16"/>
  <c r="P61" i="23" s="1"/>
  <c r="IS61" i="16"/>
  <c r="O61" i="23" s="1"/>
  <c r="IR61" i="16"/>
  <c r="N61" i="23" s="1"/>
  <c r="IQ61" i="16"/>
  <c r="M61" i="23" s="1"/>
  <c r="IP61" i="16"/>
  <c r="L61" i="23" s="1"/>
  <c r="IO61" i="16"/>
  <c r="K61" i="23" s="1"/>
  <c r="IN61" i="16"/>
  <c r="J61" i="23" s="1"/>
  <c r="IM61" i="16"/>
  <c r="I61" i="23" s="1"/>
  <c r="IL61" i="16"/>
  <c r="H61" i="23" s="1"/>
  <c r="IK61" i="16"/>
  <c r="G61" i="23" s="1"/>
  <c r="IJ61" i="16"/>
  <c r="F61" i="23" s="1"/>
  <c r="II61" i="16"/>
  <c r="E61" i="23" s="1"/>
  <c r="IH61" i="16"/>
  <c r="D61" i="23" s="1"/>
  <c r="JF59" i="16"/>
  <c r="AB59" i="23" s="1"/>
  <c r="JE59" i="16"/>
  <c r="AA59" i="23" s="1"/>
  <c r="JD59" i="16"/>
  <c r="Z59" i="23" s="1"/>
  <c r="IZ59" i="16"/>
  <c r="V59" i="23" s="1"/>
  <c r="IY59" i="16"/>
  <c r="U59" i="23" s="1"/>
  <c r="IX59" i="16"/>
  <c r="T59" i="23" s="1"/>
  <c r="S59" i="23"/>
  <c r="IV59" i="16"/>
  <c r="R59" i="23" s="1"/>
  <c r="IU59" i="16"/>
  <c r="Q59" i="23" s="1"/>
  <c r="IT59" i="16"/>
  <c r="P59" i="23" s="1"/>
  <c r="IS59" i="16"/>
  <c r="O59" i="23" s="1"/>
  <c r="IR59" i="16"/>
  <c r="N59" i="23" s="1"/>
  <c r="IQ59" i="16"/>
  <c r="M59" i="23" s="1"/>
  <c r="IP59" i="16"/>
  <c r="L59" i="23" s="1"/>
  <c r="IO59" i="16"/>
  <c r="K59" i="23" s="1"/>
  <c r="IN59" i="16"/>
  <c r="J59" i="23" s="1"/>
  <c r="IM59" i="16"/>
  <c r="I59" i="23" s="1"/>
  <c r="IL59" i="16"/>
  <c r="H59" i="23" s="1"/>
  <c r="IK59" i="16"/>
  <c r="G59" i="23" s="1"/>
  <c r="IJ59" i="16"/>
  <c r="F59" i="23" s="1"/>
  <c r="II59" i="16"/>
  <c r="E59" i="23" s="1"/>
  <c r="IH59" i="16"/>
  <c r="D59" i="23" s="1"/>
  <c r="JF58" i="16"/>
  <c r="AB58" i="23" s="1"/>
  <c r="JE58" i="16"/>
  <c r="AA58" i="23" s="1"/>
  <c r="JD58" i="16"/>
  <c r="Z58" i="23" s="1"/>
  <c r="JC58" i="16"/>
  <c r="Y58" i="23" s="1"/>
  <c r="JB58" i="16"/>
  <c r="X58" i="23" s="1"/>
  <c r="JA58" i="16"/>
  <c r="W58" i="23" s="1"/>
  <c r="IZ58" i="16"/>
  <c r="V58" i="23" s="1"/>
  <c r="IY58" i="16"/>
  <c r="U58" i="23" s="1"/>
  <c r="IX58" i="16"/>
  <c r="T58" i="23" s="1"/>
  <c r="S58" i="23"/>
  <c r="IV58" i="16"/>
  <c r="R58" i="23" s="1"/>
  <c r="IT58" i="16"/>
  <c r="P58" i="23" s="1"/>
  <c r="IS58" i="16"/>
  <c r="O58" i="23" s="1"/>
  <c r="IR58" i="16"/>
  <c r="N58" i="23" s="1"/>
  <c r="IQ58" i="16"/>
  <c r="M58" i="23" s="1"/>
  <c r="IP58" i="16"/>
  <c r="L58" i="23" s="1"/>
  <c r="IO58" i="16"/>
  <c r="K58" i="23" s="1"/>
  <c r="IN58" i="16"/>
  <c r="J58" i="23" s="1"/>
  <c r="IM58" i="16"/>
  <c r="I58" i="23" s="1"/>
  <c r="IL58" i="16"/>
  <c r="H58" i="23" s="1"/>
  <c r="IK58" i="16"/>
  <c r="G58" i="23" s="1"/>
  <c r="IJ58" i="16"/>
  <c r="F58" i="23" s="1"/>
  <c r="II58" i="16"/>
  <c r="E58" i="23" s="1"/>
  <c r="IH58" i="16"/>
  <c r="D58" i="23" s="1"/>
  <c r="JF57" i="16"/>
  <c r="AB57" i="23" s="1"/>
  <c r="JE57" i="16"/>
  <c r="AA57" i="23" s="1"/>
  <c r="JD57" i="16"/>
  <c r="Z57" i="23" s="1"/>
  <c r="JC57" i="16"/>
  <c r="Y57" i="23" s="1"/>
  <c r="JB57" i="16"/>
  <c r="X57" i="23" s="1"/>
  <c r="JA57" i="16"/>
  <c r="W57" i="23" s="1"/>
  <c r="IZ57" i="16"/>
  <c r="V57" i="23" s="1"/>
  <c r="IY57" i="16"/>
  <c r="U57" i="23" s="1"/>
  <c r="IX57" i="16"/>
  <c r="T57" i="23" s="1"/>
  <c r="S57" i="23"/>
  <c r="IV57" i="16"/>
  <c r="R57" i="23" s="1"/>
  <c r="IU57" i="16"/>
  <c r="Q57" i="23" s="1"/>
  <c r="IT57" i="16"/>
  <c r="P57" i="23" s="1"/>
  <c r="IS57" i="16"/>
  <c r="O57" i="23" s="1"/>
  <c r="IR57" i="16"/>
  <c r="N57" i="23" s="1"/>
  <c r="IQ57" i="16"/>
  <c r="M57" i="23" s="1"/>
  <c r="IP57" i="16"/>
  <c r="L57" i="23" s="1"/>
  <c r="IO57" i="16"/>
  <c r="K57" i="23" s="1"/>
  <c r="IN57" i="16"/>
  <c r="J57" i="23" s="1"/>
  <c r="IM57" i="16"/>
  <c r="I57" i="23" s="1"/>
  <c r="IL57" i="16"/>
  <c r="H57" i="23" s="1"/>
  <c r="IK57" i="16"/>
  <c r="G57" i="23" s="1"/>
  <c r="IJ57" i="16"/>
  <c r="F57" i="23" s="1"/>
  <c r="II57" i="16"/>
  <c r="E57" i="23" s="1"/>
  <c r="IH57" i="16"/>
  <c r="D57" i="23" s="1"/>
  <c r="JF56" i="16"/>
  <c r="JE56" i="16"/>
  <c r="AA56" i="23" s="1"/>
  <c r="JD56" i="16"/>
  <c r="Z56" i="23" s="1"/>
  <c r="JC56" i="16"/>
  <c r="Y56" i="23" s="1"/>
  <c r="JB56" i="16"/>
  <c r="X56" i="23" s="1"/>
  <c r="JA56" i="16"/>
  <c r="W56" i="23" s="1"/>
  <c r="IZ56" i="16"/>
  <c r="V56" i="23" s="1"/>
  <c r="IY56" i="16"/>
  <c r="U56" i="23" s="1"/>
  <c r="IX56" i="16"/>
  <c r="T56" i="23" s="1"/>
  <c r="S56" i="23"/>
  <c r="IV56" i="16"/>
  <c r="R56" i="23" s="1"/>
  <c r="IU56" i="16"/>
  <c r="Q56" i="23" s="1"/>
  <c r="IT56" i="16"/>
  <c r="P56" i="23" s="1"/>
  <c r="IS56" i="16"/>
  <c r="O56" i="23" s="1"/>
  <c r="IR56" i="16"/>
  <c r="N56" i="23" s="1"/>
  <c r="IQ56" i="16"/>
  <c r="M56" i="23" s="1"/>
  <c r="IP56" i="16"/>
  <c r="L56" i="23" s="1"/>
  <c r="IO56" i="16"/>
  <c r="K56" i="23" s="1"/>
  <c r="IN56" i="16"/>
  <c r="J56" i="23" s="1"/>
  <c r="IM56" i="16"/>
  <c r="I56" i="23" s="1"/>
  <c r="IL56" i="16"/>
  <c r="H56" i="23" s="1"/>
  <c r="IK56" i="16"/>
  <c r="G56" i="23" s="1"/>
  <c r="IJ56" i="16"/>
  <c r="F56" i="23" s="1"/>
  <c r="II56" i="16"/>
  <c r="E56" i="23" s="1"/>
  <c r="IH56" i="16"/>
  <c r="D56" i="23" s="1"/>
  <c r="JF55" i="16"/>
  <c r="JE55" i="16"/>
  <c r="AA55" i="23" s="1"/>
  <c r="JD55" i="16"/>
  <c r="Z55" i="23" s="1"/>
  <c r="JC55" i="16"/>
  <c r="Y55" i="23" s="1"/>
  <c r="JB55" i="16"/>
  <c r="X55" i="23" s="1"/>
  <c r="JA55" i="16"/>
  <c r="W55" i="23" s="1"/>
  <c r="IZ55" i="16"/>
  <c r="V55" i="23" s="1"/>
  <c r="IY55" i="16"/>
  <c r="U55" i="23" s="1"/>
  <c r="IX55" i="16"/>
  <c r="T55" i="23" s="1"/>
  <c r="S55" i="23"/>
  <c r="IV55" i="16"/>
  <c r="R55" i="23" s="1"/>
  <c r="IU55" i="16"/>
  <c r="Q55" i="23" s="1"/>
  <c r="IT55" i="16"/>
  <c r="P55" i="23" s="1"/>
  <c r="IS55" i="16"/>
  <c r="O55" i="23" s="1"/>
  <c r="IR55" i="16"/>
  <c r="N55" i="23" s="1"/>
  <c r="IQ55" i="16"/>
  <c r="M55" i="23" s="1"/>
  <c r="IP55" i="16"/>
  <c r="L55" i="23" s="1"/>
  <c r="IO55" i="16"/>
  <c r="K55" i="23" s="1"/>
  <c r="IN55" i="16"/>
  <c r="J55" i="23" s="1"/>
  <c r="IM55" i="16"/>
  <c r="I55" i="23" s="1"/>
  <c r="IL55" i="16"/>
  <c r="H55" i="23" s="1"/>
  <c r="IK55" i="16"/>
  <c r="G55" i="23" s="1"/>
  <c r="IJ55" i="16"/>
  <c r="F55" i="23" s="1"/>
  <c r="II55" i="16"/>
  <c r="E55" i="23" s="1"/>
  <c r="IH55" i="16"/>
  <c r="D55" i="23" s="1"/>
  <c r="JF54" i="16"/>
  <c r="JE54" i="16"/>
  <c r="AA54" i="23" s="1"/>
  <c r="JD54" i="16"/>
  <c r="Z54" i="23" s="1"/>
  <c r="JC54" i="16"/>
  <c r="Y54" i="23" s="1"/>
  <c r="JB54" i="16"/>
  <c r="X54" i="23" s="1"/>
  <c r="JA54" i="16"/>
  <c r="W54" i="23" s="1"/>
  <c r="IZ54" i="16"/>
  <c r="V54" i="23" s="1"/>
  <c r="IY54" i="16"/>
  <c r="U54" i="23" s="1"/>
  <c r="IX54" i="16"/>
  <c r="T54" i="23" s="1"/>
  <c r="S54" i="23"/>
  <c r="IV54" i="16"/>
  <c r="R54" i="23" s="1"/>
  <c r="IU54" i="16"/>
  <c r="Q54" i="23" s="1"/>
  <c r="IT54" i="16"/>
  <c r="P54" i="23" s="1"/>
  <c r="IS54" i="16"/>
  <c r="O54" i="23" s="1"/>
  <c r="IR54" i="16"/>
  <c r="N54" i="23" s="1"/>
  <c r="IQ54" i="16"/>
  <c r="M54" i="23" s="1"/>
  <c r="IP54" i="16"/>
  <c r="L54" i="23" s="1"/>
  <c r="IO54" i="16"/>
  <c r="K54" i="23" s="1"/>
  <c r="IN54" i="16"/>
  <c r="J54" i="23" s="1"/>
  <c r="IM54" i="16"/>
  <c r="I54" i="23" s="1"/>
  <c r="IL54" i="16"/>
  <c r="H54" i="23" s="1"/>
  <c r="IK54" i="16"/>
  <c r="G54" i="23" s="1"/>
  <c r="IJ54" i="16"/>
  <c r="F54" i="23" s="1"/>
  <c r="II54" i="16"/>
  <c r="E54" i="23" s="1"/>
  <c r="IH54" i="16"/>
  <c r="D54" i="23" s="1"/>
  <c r="JF53" i="16"/>
  <c r="JE53" i="16"/>
  <c r="AA53" i="23" s="1"/>
  <c r="JD53" i="16"/>
  <c r="Z53" i="23" s="1"/>
  <c r="JC53" i="16"/>
  <c r="Y53" i="23" s="1"/>
  <c r="JB53" i="16"/>
  <c r="X53" i="23" s="1"/>
  <c r="JA53" i="16"/>
  <c r="W53" i="23" s="1"/>
  <c r="IZ53" i="16"/>
  <c r="V53" i="23" s="1"/>
  <c r="IY53" i="16"/>
  <c r="U53" i="23" s="1"/>
  <c r="IX53" i="16"/>
  <c r="T53" i="23" s="1"/>
  <c r="S53" i="23"/>
  <c r="IV53" i="16"/>
  <c r="R53" i="23" s="1"/>
  <c r="IU53" i="16"/>
  <c r="Q53" i="23" s="1"/>
  <c r="IT53" i="16"/>
  <c r="P53" i="23" s="1"/>
  <c r="IS53" i="16"/>
  <c r="O53" i="23" s="1"/>
  <c r="IR53" i="16"/>
  <c r="N53" i="23" s="1"/>
  <c r="IQ53" i="16"/>
  <c r="M53" i="23" s="1"/>
  <c r="IP53" i="16"/>
  <c r="L53" i="23" s="1"/>
  <c r="IO53" i="16"/>
  <c r="K53" i="23" s="1"/>
  <c r="IN53" i="16"/>
  <c r="J53" i="23" s="1"/>
  <c r="IM53" i="16"/>
  <c r="I53" i="23" s="1"/>
  <c r="IL53" i="16"/>
  <c r="H53" i="23" s="1"/>
  <c r="IK53" i="16"/>
  <c r="G53" i="23" s="1"/>
  <c r="IJ53" i="16"/>
  <c r="F53" i="23" s="1"/>
  <c r="II53" i="16"/>
  <c r="E53" i="23" s="1"/>
  <c r="IH53" i="16"/>
  <c r="D53" i="23" s="1"/>
  <c r="JF52" i="16"/>
  <c r="AB52" i="23" s="1"/>
  <c r="JE52" i="16"/>
  <c r="AA52" i="23" s="1"/>
  <c r="JD52" i="16"/>
  <c r="Z52" i="23" s="1"/>
  <c r="JC52" i="16"/>
  <c r="Y52" i="23" s="1"/>
  <c r="JB52" i="16"/>
  <c r="X52" i="23" s="1"/>
  <c r="JA52" i="16"/>
  <c r="W52" i="23" s="1"/>
  <c r="IZ52" i="16"/>
  <c r="V52" i="23" s="1"/>
  <c r="IY52" i="16"/>
  <c r="U52" i="23" s="1"/>
  <c r="IX52" i="16"/>
  <c r="T52" i="23" s="1"/>
  <c r="S52" i="23"/>
  <c r="IV52" i="16"/>
  <c r="R52" i="23" s="1"/>
  <c r="IU52" i="16"/>
  <c r="Q52" i="23" s="1"/>
  <c r="IT52" i="16"/>
  <c r="P52" i="23" s="1"/>
  <c r="IS52" i="16"/>
  <c r="O52" i="23" s="1"/>
  <c r="IR52" i="16"/>
  <c r="N52" i="23" s="1"/>
  <c r="IQ52" i="16"/>
  <c r="M52" i="23" s="1"/>
  <c r="IP52" i="16"/>
  <c r="L52" i="23" s="1"/>
  <c r="IO52" i="16"/>
  <c r="K52" i="23" s="1"/>
  <c r="IN52" i="16"/>
  <c r="J52" i="23" s="1"/>
  <c r="IM52" i="16"/>
  <c r="I52" i="23" s="1"/>
  <c r="IL52" i="16"/>
  <c r="H52" i="23" s="1"/>
  <c r="IK52" i="16"/>
  <c r="G52" i="23" s="1"/>
  <c r="IJ52" i="16"/>
  <c r="F52" i="23" s="1"/>
  <c r="II52" i="16"/>
  <c r="E52" i="23" s="1"/>
  <c r="IH52" i="16"/>
  <c r="D52" i="23" s="1"/>
  <c r="JF51" i="16"/>
  <c r="JE51" i="16"/>
  <c r="AA51" i="23" s="1"/>
  <c r="JD51" i="16"/>
  <c r="Z51" i="23" s="1"/>
  <c r="JC51" i="16"/>
  <c r="Y51" i="23" s="1"/>
  <c r="JB51" i="16"/>
  <c r="X51" i="23" s="1"/>
  <c r="JA51" i="16"/>
  <c r="W51" i="23" s="1"/>
  <c r="IZ51" i="16"/>
  <c r="V51" i="23" s="1"/>
  <c r="IY51" i="16"/>
  <c r="U51" i="23" s="1"/>
  <c r="IX51" i="16"/>
  <c r="T51" i="23" s="1"/>
  <c r="S51" i="23"/>
  <c r="IV51" i="16"/>
  <c r="R51" i="23" s="1"/>
  <c r="IU51" i="16"/>
  <c r="Q51" i="23" s="1"/>
  <c r="IT51" i="16"/>
  <c r="P51" i="23" s="1"/>
  <c r="IS51" i="16"/>
  <c r="O51" i="23" s="1"/>
  <c r="IR51" i="16"/>
  <c r="N51" i="23" s="1"/>
  <c r="IQ51" i="16"/>
  <c r="M51" i="23" s="1"/>
  <c r="IP51" i="16"/>
  <c r="L51" i="23" s="1"/>
  <c r="IO51" i="16"/>
  <c r="K51" i="23" s="1"/>
  <c r="IN51" i="16"/>
  <c r="J51" i="23" s="1"/>
  <c r="IM51" i="16"/>
  <c r="I51" i="23" s="1"/>
  <c r="IL51" i="16"/>
  <c r="H51" i="23" s="1"/>
  <c r="IK51" i="16"/>
  <c r="G51" i="23" s="1"/>
  <c r="IJ51" i="16"/>
  <c r="F51" i="23" s="1"/>
  <c r="II51" i="16"/>
  <c r="E51" i="23" s="1"/>
  <c r="IH51" i="16"/>
  <c r="D51" i="23" s="1"/>
  <c r="JF50" i="16"/>
  <c r="AB50" i="23" s="1"/>
  <c r="JE50" i="16"/>
  <c r="AA50" i="23" s="1"/>
  <c r="JD50" i="16"/>
  <c r="Z50" i="23" s="1"/>
  <c r="JC50" i="16"/>
  <c r="Y50" i="23" s="1"/>
  <c r="JB50" i="16"/>
  <c r="X50" i="23" s="1"/>
  <c r="JA50" i="16"/>
  <c r="W50" i="23" s="1"/>
  <c r="IZ50" i="16"/>
  <c r="V50" i="23" s="1"/>
  <c r="IY50" i="16"/>
  <c r="U50" i="23" s="1"/>
  <c r="IX50" i="16"/>
  <c r="T50" i="23" s="1"/>
  <c r="S50" i="23"/>
  <c r="IV50" i="16"/>
  <c r="R50" i="23" s="1"/>
  <c r="IU50" i="16"/>
  <c r="Q50" i="23" s="1"/>
  <c r="IT50" i="16"/>
  <c r="P50" i="23" s="1"/>
  <c r="IS50" i="16"/>
  <c r="O50" i="23" s="1"/>
  <c r="IR50" i="16"/>
  <c r="N50" i="23" s="1"/>
  <c r="IQ50" i="16"/>
  <c r="M50" i="23" s="1"/>
  <c r="IP50" i="16"/>
  <c r="L50" i="23" s="1"/>
  <c r="IO50" i="16"/>
  <c r="K50" i="23" s="1"/>
  <c r="IN50" i="16"/>
  <c r="J50" i="23" s="1"/>
  <c r="IM50" i="16"/>
  <c r="I50" i="23" s="1"/>
  <c r="IL50" i="16"/>
  <c r="H50" i="23" s="1"/>
  <c r="IK50" i="16"/>
  <c r="G50" i="23" s="1"/>
  <c r="IJ50" i="16"/>
  <c r="F50" i="23" s="1"/>
  <c r="II50" i="16"/>
  <c r="E50" i="23" s="1"/>
  <c r="IH50" i="16"/>
  <c r="D50" i="23" s="1"/>
  <c r="JF49" i="16"/>
  <c r="JE49" i="16"/>
  <c r="AA49" i="23" s="1"/>
  <c r="JD49" i="16"/>
  <c r="Z49" i="23" s="1"/>
  <c r="JC49" i="16"/>
  <c r="Y49" i="23" s="1"/>
  <c r="JB49" i="16"/>
  <c r="X49" i="23" s="1"/>
  <c r="JA49" i="16"/>
  <c r="W49" i="23" s="1"/>
  <c r="IZ49" i="16"/>
  <c r="V49" i="23" s="1"/>
  <c r="IY49" i="16"/>
  <c r="U49" i="23" s="1"/>
  <c r="IX49" i="16"/>
  <c r="T49" i="23" s="1"/>
  <c r="S49" i="23"/>
  <c r="IV49" i="16"/>
  <c r="R49" i="23" s="1"/>
  <c r="IU49" i="16"/>
  <c r="Q49" i="23" s="1"/>
  <c r="IT49" i="16"/>
  <c r="P49" i="23" s="1"/>
  <c r="IS49" i="16"/>
  <c r="O49" i="23" s="1"/>
  <c r="IR49" i="16"/>
  <c r="N49" i="23" s="1"/>
  <c r="IQ49" i="16"/>
  <c r="M49" i="23" s="1"/>
  <c r="IP49" i="16"/>
  <c r="L49" i="23" s="1"/>
  <c r="IO49" i="16"/>
  <c r="K49" i="23" s="1"/>
  <c r="IN49" i="16"/>
  <c r="J49" i="23" s="1"/>
  <c r="IM49" i="16"/>
  <c r="I49" i="23" s="1"/>
  <c r="IL49" i="16"/>
  <c r="H49" i="23" s="1"/>
  <c r="IK49" i="16"/>
  <c r="G49" i="23" s="1"/>
  <c r="IJ49" i="16"/>
  <c r="F49" i="23" s="1"/>
  <c r="II49" i="16"/>
  <c r="E49" i="23" s="1"/>
  <c r="IH49" i="16"/>
  <c r="D49" i="23" s="1"/>
  <c r="JF46" i="16"/>
  <c r="AB46" i="23" s="1"/>
  <c r="JE46" i="16"/>
  <c r="AA46" i="23" s="1"/>
  <c r="JD46" i="16"/>
  <c r="Z46" i="23" s="1"/>
  <c r="JC46" i="16"/>
  <c r="Y46" i="23" s="1"/>
  <c r="JB46" i="16"/>
  <c r="X46" i="23" s="1"/>
  <c r="JA46" i="16"/>
  <c r="W46" i="23" s="1"/>
  <c r="IZ46" i="16"/>
  <c r="V46" i="23" s="1"/>
  <c r="IY46" i="16"/>
  <c r="U46" i="23" s="1"/>
  <c r="IX46" i="16"/>
  <c r="T46" i="23" s="1"/>
  <c r="S46" i="23"/>
  <c r="IV46" i="16"/>
  <c r="R46" i="23" s="1"/>
  <c r="IU46" i="16"/>
  <c r="Q46" i="23" s="1"/>
  <c r="IT46" i="16"/>
  <c r="P46" i="23" s="1"/>
  <c r="IS46" i="16"/>
  <c r="O46" i="23" s="1"/>
  <c r="IR46" i="16"/>
  <c r="N46" i="23" s="1"/>
  <c r="IQ46" i="16"/>
  <c r="M46" i="23" s="1"/>
  <c r="IP46" i="16"/>
  <c r="L46" i="23" s="1"/>
  <c r="IO46" i="16"/>
  <c r="K46" i="23" s="1"/>
  <c r="IN46" i="16"/>
  <c r="J46" i="23" s="1"/>
  <c r="IM46" i="16"/>
  <c r="I46" i="23" s="1"/>
  <c r="IL46" i="16"/>
  <c r="H46" i="23" s="1"/>
  <c r="IK46" i="16"/>
  <c r="G46" i="23" s="1"/>
  <c r="IJ46" i="16"/>
  <c r="F46" i="23" s="1"/>
  <c r="II46" i="16"/>
  <c r="E46" i="23" s="1"/>
  <c r="IH46" i="16"/>
  <c r="D46" i="23" s="1"/>
  <c r="JF45" i="16"/>
  <c r="AB45" i="23" s="1"/>
  <c r="JE45" i="16"/>
  <c r="AA45" i="23" s="1"/>
  <c r="JD45" i="16"/>
  <c r="Z45" i="23" s="1"/>
  <c r="JC45" i="16"/>
  <c r="Y45" i="23" s="1"/>
  <c r="JB45" i="16"/>
  <c r="X45" i="23" s="1"/>
  <c r="JA45" i="16"/>
  <c r="W45" i="23" s="1"/>
  <c r="IZ45" i="16"/>
  <c r="V45" i="23" s="1"/>
  <c r="IY45" i="16"/>
  <c r="U45" i="23" s="1"/>
  <c r="IX45" i="16"/>
  <c r="T45" i="23" s="1"/>
  <c r="S45" i="23"/>
  <c r="IV45" i="16"/>
  <c r="R45" i="23" s="1"/>
  <c r="IU45" i="16"/>
  <c r="Q45" i="23" s="1"/>
  <c r="IT45" i="16"/>
  <c r="P45" i="23" s="1"/>
  <c r="IS45" i="16"/>
  <c r="O45" i="23" s="1"/>
  <c r="IR45" i="16"/>
  <c r="N45" i="23" s="1"/>
  <c r="IQ45" i="16"/>
  <c r="M45" i="23" s="1"/>
  <c r="IP45" i="16"/>
  <c r="L45" i="23" s="1"/>
  <c r="IO45" i="16"/>
  <c r="K45" i="23" s="1"/>
  <c r="IN45" i="16"/>
  <c r="J45" i="23" s="1"/>
  <c r="IM45" i="16"/>
  <c r="I45" i="23" s="1"/>
  <c r="IL45" i="16"/>
  <c r="H45" i="23" s="1"/>
  <c r="IK45" i="16"/>
  <c r="G45" i="23" s="1"/>
  <c r="IJ45" i="16"/>
  <c r="F45" i="23" s="1"/>
  <c r="II45" i="16"/>
  <c r="E45" i="23" s="1"/>
  <c r="IH45" i="16"/>
  <c r="D45" i="23" s="1"/>
  <c r="JF44" i="16"/>
  <c r="AB44" i="23" s="1"/>
  <c r="JE44" i="16"/>
  <c r="AA44" i="23" s="1"/>
  <c r="JD44" i="16"/>
  <c r="Z44" i="23" s="1"/>
  <c r="JC44" i="16"/>
  <c r="Y44" i="23" s="1"/>
  <c r="JB44" i="16"/>
  <c r="X44" i="23" s="1"/>
  <c r="JA44" i="16"/>
  <c r="W44" i="23" s="1"/>
  <c r="IZ44" i="16"/>
  <c r="V44" i="23" s="1"/>
  <c r="IY44" i="16"/>
  <c r="U44" i="23" s="1"/>
  <c r="IX44" i="16"/>
  <c r="T44" i="23" s="1"/>
  <c r="S44" i="23"/>
  <c r="IV44" i="16"/>
  <c r="R44" i="23" s="1"/>
  <c r="IU44" i="16"/>
  <c r="Q44" i="23" s="1"/>
  <c r="IT44" i="16"/>
  <c r="P44" i="23" s="1"/>
  <c r="IS44" i="16"/>
  <c r="O44" i="23" s="1"/>
  <c r="IR44" i="16"/>
  <c r="N44" i="23" s="1"/>
  <c r="IQ44" i="16"/>
  <c r="M44" i="23" s="1"/>
  <c r="IP44" i="16"/>
  <c r="L44" i="23" s="1"/>
  <c r="IO44" i="16"/>
  <c r="K44" i="23" s="1"/>
  <c r="IN44" i="16"/>
  <c r="J44" i="23" s="1"/>
  <c r="IM44" i="16"/>
  <c r="I44" i="23" s="1"/>
  <c r="IL44" i="16"/>
  <c r="H44" i="23" s="1"/>
  <c r="IK44" i="16"/>
  <c r="G44" i="23" s="1"/>
  <c r="IJ44" i="16"/>
  <c r="F44" i="23" s="1"/>
  <c r="II44" i="16"/>
  <c r="E44" i="23" s="1"/>
  <c r="IH44" i="16"/>
  <c r="D44" i="23" s="1"/>
  <c r="JF43" i="16"/>
  <c r="JE43" i="16"/>
  <c r="AA43" i="23" s="1"/>
  <c r="JD43" i="16"/>
  <c r="Z43" i="23" s="1"/>
  <c r="JC43" i="16"/>
  <c r="Y43" i="23" s="1"/>
  <c r="JB43" i="16"/>
  <c r="X43" i="23" s="1"/>
  <c r="JA43" i="16"/>
  <c r="W43" i="23" s="1"/>
  <c r="IZ43" i="16"/>
  <c r="V43" i="23" s="1"/>
  <c r="IY43" i="16"/>
  <c r="U43" i="23" s="1"/>
  <c r="IX43" i="16"/>
  <c r="T43" i="23" s="1"/>
  <c r="S43" i="23"/>
  <c r="IV43" i="16"/>
  <c r="R43" i="23" s="1"/>
  <c r="IU43" i="16"/>
  <c r="Q43" i="23" s="1"/>
  <c r="IT43" i="16"/>
  <c r="P43" i="23" s="1"/>
  <c r="IS43" i="16"/>
  <c r="O43" i="23" s="1"/>
  <c r="IR43" i="16"/>
  <c r="N43" i="23" s="1"/>
  <c r="IQ43" i="16"/>
  <c r="M43" i="23" s="1"/>
  <c r="IP43" i="16"/>
  <c r="L43" i="23" s="1"/>
  <c r="IO43" i="16"/>
  <c r="K43" i="23" s="1"/>
  <c r="IN43" i="16"/>
  <c r="J43" i="23" s="1"/>
  <c r="IM43" i="16"/>
  <c r="I43" i="23" s="1"/>
  <c r="IL43" i="16"/>
  <c r="H43" i="23" s="1"/>
  <c r="IK43" i="16"/>
  <c r="G43" i="23" s="1"/>
  <c r="IJ43" i="16"/>
  <c r="F43" i="23" s="1"/>
  <c r="II43" i="16"/>
  <c r="E43" i="23" s="1"/>
  <c r="IH43" i="16"/>
  <c r="D43" i="23" s="1"/>
  <c r="JF42" i="16"/>
  <c r="AB42" i="23" s="1"/>
  <c r="JE42" i="16"/>
  <c r="AA42" i="23" s="1"/>
  <c r="JD42" i="16"/>
  <c r="Z42" i="23" s="1"/>
  <c r="JC42" i="16"/>
  <c r="Y42" i="23" s="1"/>
  <c r="JB42" i="16"/>
  <c r="X42" i="23" s="1"/>
  <c r="JA42" i="16"/>
  <c r="W42" i="23" s="1"/>
  <c r="IZ42" i="16"/>
  <c r="V42" i="23" s="1"/>
  <c r="IY42" i="16"/>
  <c r="U42" i="23" s="1"/>
  <c r="IX42" i="16"/>
  <c r="T42" i="23" s="1"/>
  <c r="S42" i="23"/>
  <c r="IV42" i="16"/>
  <c r="R42" i="23" s="1"/>
  <c r="IU42" i="16"/>
  <c r="Q42" i="23" s="1"/>
  <c r="IT42" i="16"/>
  <c r="P42" i="23" s="1"/>
  <c r="IS42" i="16"/>
  <c r="O42" i="23" s="1"/>
  <c r="IR42" i="16"/>
  <c r="N42" i="23" s="1"/>
  <c r="IQ42" i="16"/>
  <c r="M42" i="23" s="1"/>
  <c r="IP42" i="16"/>
  <c r="L42" i="23" s="1"/>
  <c r="IO42" i="16"/>
  <c r="K42" i="23" s="1"/>
  <c r="IN42" i="16"/>
  <c r="J42" i="23" s="1"/>
  <c r="IM42" i="16"/>
  <c r="I42" i="23" s="1"/>
  <c r="IL42" i="16"/>
  <c r="H42" i="23" s="1"/>
  <c r="IK42" i="16"/>
  <c r="G42" i="23" s="1"/>
  <c r="IJ42" i="16"/>
  <c r="F42" i="23" s="1"/>
  <c r="II42" i="16"/>
  <c r="E42" i="23" s="1"/>
  <c r="IH42" i="16"/>
  <c r="D42" i="23" s="1"/>
  <c r="JF41" i="16"/>
  <c r="AB41" i="23" s="1"/>
  <c r="JE41" i="16"/>
  <c r="AA41" i="23" s="1"/>
  <c r="JD41" i="16"/>
  <c r="Z41" i="23" s="1"/>
  <c r="JC41" i="16"/>
  <c r="Y41" i="23" s="1"/>
  <c r="JB41" i="16"/>
  <c r="X41" i="23" s="1"/>
  <c r="JA41" i="16"/>
  <c r="W41" i="23" s="1"/>
  <c r="IZ41" i="16"/>
  <c r="V41" i="23" s="1"/>
  <c r="IY41" i="16"/>
  <c r="U41" i="23" s="1"/>
  <c r="IX41" i="16"/>
  <c r="T41" i="23" s="1"/>
  <c r="S41" i="23"/>
  <c r="IV41" i="16"/>
  <c r="R41" i="23" s="1"/>
  <c r="IU41" i="16"/>
  <c r="Q41" i="23" s="1"/>
  <c r="IT41" i="16"/>
  <c r="P41" i="23" s="1"/>
  <c r="IS41" i="16"/>
  <c r="O41" i="23" s="1"/>
  <c r="IR41" i="16"/>
  <c r="N41" i="23" s="1"/>
  <c r="IQ41" i="16"/>
  <c r="M41" i="23" s="1"/>
  <c r="IP41" i="16"/>
  <c r="L41" i="23" s="1"/>
  <c r="IO41" i="16"/>
  <c r="K41" i="23" s="1"/>
  <c r="IN41" i="16"/>
  <c r="J41" i="23" s="1"/>
  <c r="IM41" i="16"/>
  <c r="I41" i="23" s="1"/>
  <c r="IL41" i="16"/>
  <c r="H41" i="23" s="1"/>
  <c r="IK41" i="16"/>
  <c r="G41" i="23" s="1"/>
  <c r="IJ41" i="16"/>
  <c r="F41" i="23" s="1"/>
  <c r="II41" i="16"/>
  <c r="E41" i="23" s="1"/>
  <c r="IH41" i="16"/>
  <c r="D41" i="23" s="1"/>
  <c r="JF40" i="16"/>
  <c r="AB40" i="23" s="1"/>
  <c r="JE40" i="16"/>
  <c r="AA40" i="23" s="1"/>
  <c r="JD40" i="16"/>
  <c r="Z40" i="23" s="1"/>
  <c r="JC40" i="16"/>
  <c r="Y40" i="23" s="1"/>
  <c r="JB40" i="16"/>
  <c r="X40" i="23" s="1"/>
  <c r="JA40" i="16"/>
  <c r="W40" i="23" s="1"/>
  <c r="IZ40" i="16"/>
  <c r="V40" i="23" s="1"/>
  <c r="U40" i="23"/>
  <c r="IX40" i="16"/>
  <c r="T40" i="23" s="1"/>
  <c r="S40" i="23"/>
  <c r="IV40" i="16"/>
  <c r="R40" i="23" s="1"/>
  <c r="IU40" i="16"/>
  <c r="Q40" i="23" s="1"/>
  <c r="IT40" i="16"/>
  <c r="P40" i="23" s="1"/>
  <c r="IS40" i="16"/>
  <c r="O40" i="23" s="1"/>
  <c r="IR40" i="16"/>
  <c r="N40" i="23" s="1"/>
  <c r="IQ40" i="16"/>
  <c r="M40" i="23" s="1"/>
  <c r="IP40" i="16"/>
  <c r="L40" i="23" s="1"/>
  <c r="IO40" i="16"/>
  <c r="K40" i="23" s="1"/>
  <c r="IN40" i="16"/>
  <c r="J40" i="23" s="1"/>
  <c r="IM40" i="16"/>
  <c r="I40" i="23" s="1"/>
  <c r="IL40" i="16"/>
  <c r="H40" i="23" s="1"/>
  <c r="IK40" i="16"/>
  <c r="G40" i="23" s="1"/>
  <c r="IJ40" i="16"/>
  <c r="F40" i="23" s="1"/>
  <c r="II40" i="16"/>
  <c r="E40" i="23" s="1"/>
  <c r="IH40" i="16"/>
  <c r="D40" i="23" s="1"/>
  <c r="JF39" i="16"/>
  <c r="AB39" i="23" s="1"/>
  <c r="JE39" i="16"/>
  <c r="AA39" i="23" s="1"/>
  <c r="JD39" i="16"/>
  <c r="Z39" i="23" s="1"/>
  <c r="JC39" i="16"/>
  <c r="Y39" i="23" s="1"/>
  <c r="JB39" i="16"/>
  <c r="X39" i="23" s="1"/>
  <c r="JA39" i="16"/>
  <c r="W39" i="23" s="1"/>
  <c r="IZ39" i="16"/>
  <c r="V39" i="23" s="1"/>
  <c r="IY39" i="16"/>
  <c r="U39" i="23" s="1"/>
  <c r="IX39" i="16"/>
  <c r="T39" i="23" s="1"/>
  <c r="S39" i="23"/>
  <c r="IV39" i="16"/>
  <c r="R39" i="23" s="1"/>
  <c r="IU39" i="16"/>
  <c r="Q39" i="23" s="1"/>
  <c r="IT39" i="16"/>
  <c r="P39" i="23" s="1"/>
  <c r="IS39" i="16"/>
  <c r="O39" i="23" s="1"/>
  <c r="IR39" i="16"/>
  <c r="N39" i="23" s="1"/>
  <c r="IQ39" i="16"/>
  <c r="M39" i="23" s="1"/>
  <c r="IP39" i="16"/>
  <c r="L39" i="23" s="1"/>
  <c r="IO39" i="16"/>
  <c r="K39" i="23" s="1"/>
  <c r="IN39" i="16"/>
  <c r="J39" i="23" s="1"/>
  <c r="IM39" i="16"/>
  <c r="I39" i="23" s="1"/>
  <c r="IL39" i="16"/>
  <c r="H39" i="23" s="1"/>
  <c r="IK39" i="16"/>
  <c r="G39" i="23" s="1"/>
  <c r="IJ39" i="16"/>
  <c r="F39" i="23" s="1"/>
  <c r="II39" i="16"/>
  <c r="E39" i="23" s="1"/>
  <c r="IH39" i="16"/>
  <c r="D39" i="23" s="1"/>
  <c r="JF38" i="16"/>
  <c r="AB38" i="23" s="1"/>
  <c r="JE38" i="16"/>
  <c r="AA38" i="23" s="1"/>
  <c r="JD38" i="16"/>
  <c r="Z38" i="23" s="1"/>
  <c r="JC38" i="16"/>
  <c r="Y38" i="23" s="1"/>
  <c r="JB38" i="16"/>
  <c r="X38" i="23" s="1"/>
  <c r="JA38" i="16"/>
  <c r="W38" i="23" s="1"/>
  <c r="IZ38" i="16"/>
  <c r="V38" i="23" s="1"/>
  <c r="IY38" i="16"/>
  <c r="U38" i="23" s="1"/>
  <c r="IX38" i="16"/>
  <c r="T38" i="23" s="1"/>
  <c r="S38" i="23"/>
  <c r="IV38" i="16"/>
  <c r="R38" i="23" s="1"/>
  <c r="IU38" i="16"/>
  <c r="Q38" i="23" s="1"/>
  <c r="IT38" i="16"/>
  <c r="P38" i="23" s="1"/>
  <c r="IS38" i="16"/>
  <c r="O38" i="23" s="1"/>
  <c r="IR38" i="16"/>
  <c r="N38" i="23" s="1"/>
  <c r="IQ38" i="16"/>
  <c r="M38" i="23" s="1"/>
  <c r="IP38" i="16"/>
  <c r="L38" i="23" s="1"/>
  <c r="IO38" i="16"/>
  <c r="K38" i="23" s="1"/>
  <c r="IN38" i="16"/>
  <c r="J38" i="23" s="1"/>
  <c r="IM38" i="16"/>
  <c r="I38" i="23" s="1"/>
  <c r="IL38" i="16"/>
  <c r="H38" i="23" s="1"/>
  <c r="IK38" i="16"/>
  <c r="G38" i="23" s="1"/>
  <c r="IJ38" i="16"/>
  <c r="F38" i="23" s="1"/>
  <c r="II38" i="16"/>
  <c r="E38" i="23" s="1"/>
  <c r="IH38" i="16"/>
  <c r="D38" i="23" s="1"/>
  <c r="JF37" i="16"/>
  <c r="AB37" i="23" s="1"/>
  <c r="JE37" i="16"/>
  <c r="AA37" i="23" s="1"/>
  <c r="JD37" i="16"/>
  <c r="Z37" i="23" s="1"/>
  <c r="JC37" i="16"/>
  <c r="Y37" i="23" s="1"/>
  <c r="JB37" i="16"/>
  <c r="X37" i="23" s="1"/>
  <c r="JA37" i="16"/>
  <c r="W37" i="23" s="1"/>
  <c r="IZ37" i="16"/>
  <c r="V37" i="23" s="1"/>
  <c r="IY37" i="16"/>
  <c r="U37" i="23" s="1"/>
  <c r="IX37" i="16"/>
  <c r="T37" i="23" s="1"/>
  <c r="S37" i="23"/>
  <c r="IV37" i="16"/>
  <c r="R37" i="23" s="1"/>
  <c r="IU37" i="16"/>
  <c r="Q37" i="23" s="1"/>
  <c r="IT37" i="16"/>
  <c r="P37" i="23" s="1"/>
  <c r="IS37" i="16"/>
  <c r="O37" i="23" s="1"/>
  <c r="IR37" i="16"/>
  <c r="N37" i="23" s="1"/>
  <c r="IQ37" i="16"/>
  <c r="M37" i="23" s="1"/>
  <c r="IP37" i="16"/>
  <c r="L37" i="23" s="1"/>
  <c r="IO37" i="16"/>
  <c r="K37" i="23" s="1"/>
  <c r="IN37" i="16"/>
  <c r="J37" i="23" s="1"/>
  <c r="IM37" i="16"/>
  <c r="I37" i="23" s="1"/>
  <c r="IL37" i="16"/>
  <c r="H37" i="23" s="1"/>
  <c r="IK37" i="16"/>
  <c r="G37" i="23" s="1"/>
  <c r="IJ37" i="16"/>
  <c r="F37" i="23" s="1"/>
  <c r="II37" i="16"/>
  <c r="E37" i="23" s="1"/>
  <c r="IH37" i="16"/>
  <c r="D37" i="23" s="1"/>
  <c r="JF36" i="16"/>
  <c r="JE36" i="16"/>
  <c r="AA36" i="23" s="1"/>
  <c r="JD36" i="16"/>
  <c r="Z36" i="23" s="1"/>
  <c r="JC36" i="16"/>
  <c r="Y36" i="23" s="1"/>
  <c r="JB36" i="16"/>
  <c r="X36" i="23" s="1"/>
  <c r="JA36" i="16"/>
  <c r="W36" i="23" s="1"/>
  <c r="IZ36" i="16"/>
  <c r="V36" i="23" s="1"/>
  <c r="IY36" i="16"/>
  <c r="U36" i="23" s="1"/>
  <c r="IX36" i="16"/>
  <c r="T36" i="23" s="1"/>
  <c r="S36" i="23"/>
  <c r="IV36" i="16"/>
  <c r="R36" i="23" s="1"/>
  <c r="IU36" i="16"/>
  <c r="Q36" i="23" s="1"/>
  <c r="IT36" i="16"/>
  <c r="P36" i="23" s="1"/>
  <c r="IS36" i="16"/>
  <c r="O36" i="23" s="1"/>
  <c r="IR36" i="16"/>
  <c r="N36" i="23" s="1"/>
  <c r="IQ36" i="16"/>
  <c r="M36" i="23" s="1"/>
  <c r="IP36" i="16"/>
  <c r="L36" i="23" s="1"/>
  <c r="IO36" i="16"/>
  <c r="K36" i="23" s="1"/>
  <c r="IN36" i="16"/>
  <c r="J36" i="23" s="1"/>
  <c r="IM36" i="16"/>
  <c r="I36" i="23" s="1"/>
  <c r="IL36" i="16"/>
  <c r="H36" i="23" s="1"/>
  <c r="IK36" i="16"/>
  <c r="G36" i="23" s="1"/>
  <c r="IJ36" i="16"/>
  <c r="F36" i="23" s="1"/>
  <c r="II36" i="16"/>
  <c r="E36" i="23" s="1"/>
  <c r="IH36" i="16"/>
  <c r="D36" i="23" s="1"/>
  <c r="JF35" i="16"/>
  <c r="AB35" i="23" s="1"/>
  <c r="JE35" i="16"/>
  <c r="AA35" i="23" s="1"/>
  <c r="JD35" i="16"/>
  <c r="Z35" i="23" s="1"/>
  <c r="JC35" i="16"/>
  <c r="Y35" i="23" s="1"/>
  <c r="JB35" i="16"/>
  <c r="X35" i="23" s="1"/>
  <c r="JA35" i="16"/>
  <c r="W35" i="23" s="1"/>
  <c r="IZ35" i="16"/>
  <c r="V35" i="23" s="1"/>
  <c r="IY35" i="16"/>
  <c r="U35" i="23" s="1"/>
  <c r="IX35" i="16"/>
  <c r="T35" i="23" s="1"/>
  <c r="S35" i="23"/>
  <c r="IV35" i="16"/>
  <c r="R35" i="23" s="1"/>
  <c r="IU35" i="16"/>
  <c r="Q35" i="23" s="1"/>
  <c r="IT35" i="16"/>
  <c r="P35" i="23" s="1"/>
  <c r="IS35" i="16"/>
  <c r="O35" i="23" s="1"/>
  <c r="IR35" i="16"/>
  <c r="N35" i="23" s="1"/>
  <c r="IQ35" i="16"/>
  <c r="M35" i="23" s="1"/>
  <c r="IP35" i="16"/>
  <c r="L35" i="23" s="1"/>
  <c r="IO35" i="16"/>
  <c r="K35" i="23" s="1"/>
  <c r="IN35" i="16"/>
  <c r="J35" i="23" s="1"/>
  <c r="IM35" i="16"/>
  <c r="I35" i="23" s="1"/>
  <c r="IL35" i="16"/>
  <c r="H35" i="23" s="1"/>
  <c r="IK35" i="16"/>
  <c r="G35" i="23" s="1"/>
  <c r="IJ35" i="16"/>
  <c r="F35" i="23" s="1"/>
  <c r="II35" i="16"/>
  <c r="E35" i="23" s="1"/>
  <c r="IH35" i="16"/>
  <c r="D35" i="23" s="1"/>
  <c r="JF34" i="16"/>
  <c r="AB34" i="23" s="1"/>
  <c r="JE34" i="16"/>
  <c r="AA34" i="23" s="1"/>
  <c r="JD34" i="16"/>
  <c r="Z34" i="23" s="1"/>
  <c r="JC34" i="16"/>
  <c r="Y34" i="23" s="1"/>
  <c r="JB34" i="16"/>
  <c r="X34" i="23" s="1"/>
  <c r="JA34" i="16"/>
  <c r="W34" i="23" s="1"/>
  <c r="IZ34" i="16"/>
  <c r="V34" i="23" s="1"/>
  <c r="IY34" i="16"/>
  <c r="U34" i="23" s="1"/>
  <c r="IX34" i="16"/>
  <c r="T34" i="23" s="1"/>
  <c r="S34" i="23"/>
  <c r="IV34" i="16"/>
  <c r="R34" i="23" s="1"/>
  <c r="IU34" i="16"/>
  <c r="Q34" i="23" s="1"/>
  <c r="IT34" i="16"/>
  <c r="P34" i="23" s="1"/>
  <c r="IS34" i="16"/>
  <c r="O34" i="23" s="1"/>
  <c r="IR34" i="16"/>
  <c r="N34" i="23" s="1"/>
  <c r="IQ34" i="16"/>
  <c r="M34" i="23" s="1"/>
  <c r="IP34" i="16"/>
  <c r="L34" i="23" s="1"/>
  <c r="IO34" i="16"/>
  <c r="K34" i="23" s="1"/>
  <c r="IN34" i="16"/>
  <c r="J34" i="23" s="1"/>
  <c r="IM34" i="16"/>
  <c r="I34" i="23" s="1"/>
  <c r="IL34" i="16"/>
  <c r="H34" i="23" s="1"/>
  <c r="IK34" i="16"/>
  <c r="G34" i="23" s="1"/>
  <c r="IJ34" i="16"/>
  <c r="F34" i="23" s="1"/>
  <c r="II34" i="16"/>
  <c r="E34" i="23" s="1"/>
  <c r="IH34" i="16"/>
  <c r="D34" i="23" s="1"/>
  <c r="JF33" i="16"/>
  <c r="AB33" i="23" s="1"/>
  <c r="JE33" i="16"/>
  <c r="AA33" i="23" s="1"/>
  <c r="JD33" i="16"/>
  <c r="Z33" i="23" s="1"/>
  <c r="JC33" i="16"/>
  <c r="Y33" i="23" s="1"/>
  <c r="JB33" i="16"/>
  <c r="X33" i="23" s="1"/>
  <c r="JA33" i="16"/>
  <c r="W33" i="23" s="1"/>
  <c r="IZ33" i="16"/>
  <c r="V33" i="23" s="1"/>
  <c r="IY33" i="16"/>
  <c r="U33" i="23" s="1"/>
  <c r="IX33" i="16"/>
  <c r="T33" i="23" s="1"/>
  <c r="S33" i="23"/>
  <c r="IV33" i="16"/>
  <c r="R33" i="23" s="1"/>
  <c r="IU33" i="16"/>
  <c r="Q33" i="23" s="1"/>
  <c r="IT33" i="16"/>
  <c r="P33" i="23" s="1"/>
  <c r="IS33" i="16"/>
  <c r="O33" i="23" s="1"/>
  <c r="IR33" i="16"/>
  <c r="N33" i="23" s="1"/>
  <c r="IQ33" i="16"/>
  <c r="M33" i="23" s="1"/>
  <c r="IP33" i="16"/>
  <c r="L33" i="23" s="1"/>
  <c r="IO33" i="16"/>
  <c r="K33" i="23" s="1"/>
  <c r="IN33" i="16"/>
  <c r="J33" i="23" s="1"/>
  <c r="IM33" i="16"/>
  <c r="I33" i="23" s="1"/>
  <c r="IL33" i="16"/>
  <c r="H33" i="23" s="1"/>
  <c r="IK33" i="16"/>
  <c r="G33" i="23" s="1"/>
  <c r="IJ33" i="16"/>
  <c r="F33" i="23" s="1"/>
  <c r="II33" i="16"/>
  <c r="E33" i="23" s="1"/>
  <c r="IH33" i="16"/>
  <c r="D33" i="23" s="1"/>
  <c r="JF32" i="16"/>
  <c r="AB32" i="23" s="1"/>
  <c r="JE32" i="16"/>
  <c r="AA32" i="23" s="1"/>
  <c r="JD32" i="16"/>
  <c r="Z32" i="23" s="1"/>
  <c r="JC32" i="16"/>
  <c r="Y32" i="23" s="1"/>
  <c r="JB32" i="16"/>
  <c r="X32" i="23" s="1"/>
  <c r="JA32" i="16"/>
  <c r="W32" i="23" s="1"/>
  <c r="IZ32" i="16"/>
  <c r="V32" i="23" s="1"/>
  <c r="IY32" i="16"/>
  <c r="U32" i="23" s="1"/>
  <c r="IX32" i="16"/>
  <c r="T32" i="23" s="1"/>
  <c r="S32" i="23"/>
  <c r="IV32" i="16"/>
  <c r="R32" i="23" s="1"/>
  <c r="IU32" i="16"/>
  <c r="Q32" i="23" s="1"/>
  <c r="IT32" i="16"/>
  <c r="P32" i="23" s="1"/>
  <c r="IS32" i="16"/>
  <c r="O32" i="23" s="1"/>
  <c r="IR32" i="16"/>
  <c r="N32" i="23" s="1"/>
  <c r="IQ32" i="16"/>
  <c r="M32" i="23" s="1"/>
  <c r="IP32" i="16"/>
  <c r="L32" i="23" s="1"/>
  <c r="IO32" i="16"/>
  <c r="K32" i="23" s="1"/>
  <c r="IN32" i="16"/>
  <c r="J32" i="23" s="1"/>
  <c r="IM32" i="16"/>
  <c r="I32" i="23" s="1"/>
  <c r="IL32" i="16"/>
  <c r="H32" i="23" s="1"/>
  <c r="IK32" i="16"/>
  <c r="G32" i="23" s="1"/>
  <c r="IJ32" i="16"/>
  <c r="F32" i="23" s="1"/>
  <c r="II32" i="16"/>
  <c r="E32" i="23" s="1"/>
  <c r="IH32" i="16"/>
  <c r="D32" i="23" s="1"/>
  <c r="JF31" i="16"/>
  <c r="AB31" i="23" s="1"/>
  <c r="JE31" i="16"/>
  <c r="AA31" i="23" s="1"/>
  <c r="JD31" i="16"/>
  <c r="Z31" i="23" s="1"/>
  <c r="JC31" i="16"/>
  <c r="Y31" i="23" s="1"/>
  <c r="JB31" i="16"/>
  <c r="X31" i="23" s="1"/>
  <c r="JA31" i="16"/>
  <c r="W31" i="23" s="1"/>
  <c r="IZ31" i="16"/>
  <c r="V31" i="23" s="1"/>
  <c r="IY31" i="16"/>
  <c r="U31" i="23" s="1"/>
  <c r="IX31" i="16"/>
  <c r="T31" i="23" s="1"/>
  <c r="S31" i="23"/>
  <c r="IV31" i="16"/>
  <c r="R31" i="23" s="1"/>
  <c r="IU31" i="16"/>
  <c r="Q31" i="23" s="1"/>
  <c r="IT31" i="16"/>
  <c r="P31" i="23" s="1"/>
  <c r="IS31" i="16"/>
  <c r="O31" i="23" s="1"/>
  <c r="IR31" i="16"/>
  <c r="N31" i="23" s="1"/>
  <c r="IQ31" i="16"/>
  <c r="M31" i="23" s="1"/>
  <c r="IP31" i="16"/>
  <c r="L31" i="23" s="1"/>
  <c r="IO31" i="16"/>
  <c r="K31" i="23" s="1"/>
  <c r="IN31" i="16"/>
  <c r="J31" i="23" s="1"/>
  <c r="IM31" i="16"/>
  <c r="I31" i="23" s="1"/>
  <c r="IL31" i="16"/>
  <c r="H31" i="23" s="1"/>
  <c r="IK31" i="16"/>
  <c r="G31" i="23" s="1"/>
  <c r="IJ31" i="16"/>
  <c r="F31" i="23" s="1"/>
  <c r="II31" i="16"/>
  <c r="E31" i="23" s="1"/>
  <c r="IH31" i="16"/>
  <c r="D31" i="23" s="1"/>
  <c r="JF30" i="16"/>
  <c r="AB30" i="23" s="1"/>
  <c r="JE30" i="16"/>
  <c r="AA30" i="23" s="1"/>
  <c r="JD30" i="16"/>
  <c r="Z30" i="23" s="1"/>
  <c r="JC30" i="16"/>
  <c r="Y30" i="23" s="1"/>
  <c r="JB30" i="16"/>
  <c r="X30" i="23" s="1"/>
  <c r="JA30" i="16"/>
  <c r="W30" i="23" s="1"/>
  <c r="IZ30" i="16"/>
  <c r="V30" i="23" s="1"/>
  <c r="IY30" i="16"/>
  <c r="U30" i="23" s="1"/>
  <c r="IX30" i="16"/>
  <c r="T30" i="23" s="1"/>
  <c r="S30" i="23"/>
  <c r="IV30" i="16"/>
  <c r="R30" i="23" s="1"/>
  <c r="IU30" i="16"/>
  <c r="Q30" i="23" s="1"/>
  <c r="IT30" i="16"/>
  <c r="P30" i="23" s="1"/>
  <c r="IS30" i="16"/>
  <c r="O30" i="23" s="1"/>
  <c r="IR30" i="16"/>
  <c r="N30" i="23" s="1"/>
  <c r="IQ30" i="16"/>
  <c r="M30" i="23" s="1"/>
  <c r="IP30" i="16"/>
  <c r="L30" i="23" s="1"/>
  <c r="IO30" i="16"/>
  <c r="K30" i="23" s="1"/>
  <c r="IN30" i="16"/>
  <c r="J30" i="23" s="1"/>
  <c r="IM30" i="16"/>
  <c r="I30" i="23" s="1"/>
  <c r="IL30" i="16"/>
  <c r="H30" i="23" s="1"/>
  <c r="IK30" i="16"/>
  <c r="G30" i="23" s="1"/>
  <c r="IJ30" i="16"/>
  <c r="F30" i="23" s="1"/>
  <c r="II30" i="16"/>
  <c r="E30" i="23" s="1"/>
  <c r="IH30" i="16"/>
  <c r="D30" i="23" s="1"/>
  <c r="JF29" i="16"/>
  <c r="AB29" i="23" s="1"/>
  <c r="JE29" i="16"/>
  <c r="AA29" i="23" s="1"/>
  <c r="JD29" i="16"/>
  <c r="Z29" i="23" s="1"/>
  <c r="JC29" i="16"/>
  <c r="Y29" i="23" s="1"/>
  <c r="JB29" i="16"/>
  <c r="X29" i="23" s="1"/>
  <c r="JA29" i="16"/>
  <c r="W29" i="23" s="1"/>
  <c r="IZ29" i="16"/>
  <c r="V29" i="23" s="1"/>
  <c r="IY29" i="16"/>
  <c r="U29" i="23" s="1"/>
  <c r="IX29" i="16"/>
  <c r="T29" i="23" s="1"/>
  <c r="S29" i="23"/>
  <c r="IV29" i="16"/>
  <c r="R29" i="23" s="1"/>
  <c r="IU29" i="16"/>
  <c r="Q29" i="23" s="1"/>
  <c r="IT29" i="16"/>
  <c r="P29" i="23" s="1"/>
  <c r="IS29" i="16"/>
  <c r="O29" i="23" s="1"/>
  <c r="IR29" i="16"/>
  <c r="N29" i="23" s="1"/>
  <c r="IQ29" i="16"/>
  <c r="M29" i="23" s="1"/>
  <c r="IP29" i="16"/>
  <c r="L29" i="23" s="1"/>
  <c r="IO29" i="16"/>
  <c r="K29" i="23" s="1"/>
  <c r="IN29" i="16"/>
  <c r="J29" i="23" s="1"/>
  <c r="IM29" i="16"/>
  <c r="I29" i="23" s="1"/>
  <c r="IL29" i="16"/>
  <c r="H29" i="23" s="1"/>
  <c r="IK29" i="16"/>
  <c r="G29" i="23" s="1"/>
  <c r="IJ29" i="16"/>
  <c r="F29" i="23" s="1"/>
  <c r="II29" i="16"/>
  <c r="E29" i="23" s="1"/>
  <c r="IH29" i="16"/>
  <c r="D29" i="23" s="1"/>
  <c r="JF28" i="16"/>
  <c r="AB28" i="23" s="1"/>
  <c r="JE28" i="16"/>
  <c r="AA28" i="23" s="1"/>
  <c r="JD28" i="16"/>
  <c r="Z28" i="23" s="1"/>
  <c r="JC28" i="16"/>
  <c r="Y28" i="23" s="1"/>
  <c r="JB28" i="16"/>
  <c r="X28" i="23" s="1"/>
  <c r="JA28" i="16"/>
  <c r="W28" i="23" s="1"/>
  <c r="IZ28" i="16"/>
  <c r="V28" i="23" s="1"/>
  <c r="IY28" i="16"/>
  <c r="U28" i="23" s="1"/>
  <c r="IX28" i="16"/>
  <c r="T28" i="23" s="1"/>
  <c r="S28" i="23"/>
  <c r="IV28" i="16"/>
  <c r="R28" i="23" s="1"/>
  <c r="IU28" i="16"/>
  <c r="Q28" i="23" s="1"/>
  <c r="IT28" i="16"/>
  <c r="P28" i="23" s="1"/>
  <c r="IS28" i="16"/>
  <c r="O28" i="23" s="1"/>
  <c r="IR28" i="16"/>
  <c r="N28" i="23" s="1"/>
  <c r="IQ28" i="16"/>
  <c r="M28" i="23" s="1"/>
  <c r="IP28" i="16"/>
  <c r="L28" i="23" s="1"/>
  <c r="IO28" i="16"/>
  <c r="K28" i="23" s="1"/>
  <c r="IN28" i="16"/>
  <c r="J28" i="23" s="1"/>
  <c r="IM28" i="16"/>
  <c r="I28" i="23" s="1"/>
  <c r="IL28" i="16"/>
  <c r="H28" i="23" s="1"/>
  <c r="IK28" i="16"/>
  <c r="G28" i="23" s="1"/>
  <c r="IJ28" i="16"/>
  <c r="F28" i="23" s="1"/>
  <c r="II28" i="16"/>
  <c r="E28" i="23" s="1"/>
  <c r="IH28" i="16"/>
  <c r="D28" i="23" s="1"/>
  <c r="JF27" i="16"/>
  <c r="AB27" i="23" s="1"/>
  <c r="JE27" i="16"/>
  <c r="AA27" i="23" s="1"/>
  <c r="JD27" i="16"/>
  <c r="Z27" i="23" s="1"/>
  <c r="JC27" i="16"/>
  <c r="Y27" i="23" s="1"/>
  <c r="JB27" i="16"/>
  <c r="X27" i="23" s="1"/>
  <c r="JA27" i="16"/>
  <c r="W27" i="23" s="1"/>
  <c r="IZ27" i="16"/>
  <c r="V27" i="23" s="1"/>
  <c r="IY27" i="16"/>
  <c r="U27" i="23" s="1"/>
  <c r="IX27" i="16"/>
  <c r="T27" i="23" s="1"/>
  <c r="S27" i="23"/>
  <c r="IV27" i="16"/>
  <c r="R27" i="23" s="1"/>
  <c r="IU27" i="16"/>
  <c r="Q27" i="23" s="1"/>
  <c r="IT27" i="16"/>
  <c r="P27" i="23" s="1"/>
  <c r="IS27" i="16"/>
  <c r="O27" i="23" s="1"/>
  <c r="IR27" i="16"/>
  <c r="N27" i="23" s="1"/>
  <c r="IQ27" i="16"/>
  <c r="M27" i="23" s="1"/>
  <c r="IP27" i="16"/>
  <c r="L27" i="23" s="1"/>
  <c r="IO27" i="16"/>
  <c r="K27" i="23" s="1"/>
  <c r="IN27" i="16"/>
  <c r="J27" i="23" s="1"/>
  <c r="IM27" i="16"/>
  <c r="I27" i="23" s="1"/>
  <c r="IL27" i="16"/>
  <c r="H27" i="23" s="1"/>
  <c r="IK27" i="16"/>
  <c r="G27" i="23" s="1"/>
  <c r="IJ27" i="16"/>
  <c r="F27" i="23" s="1"/>
  <c r="II27" i="16"/>
  <c r="E27" i="23" s="1"/>
  <c r="IH27" i="16"/>
  <c r="D27" i="23" s="1"/>
  <c r="JF26" i="16"/>
  <c r="JE26" i="16"/>
  <c r="AA26" i="23" s="1"/>
  <c r="JD26" i="16"/>
  <c r="Z26" i="23" s="1"/>
  <c r="JC26" i="16"/>
  <c r="Y26" i="23" s="1"/>
  <c r="JB26" i="16"/>
  <c r="X26" i="23" s="1"/>
  <c r="JA26" i="16"/>
  <c r="W26" i="23" s="1"/>
  <c r="IZ26" i="16"/>
  <c r="V26" i="23" s="1"/>
  <c r="IY26" i="16"/>
  <c r="U26" i="23" s="1"/>
  <c r="IX26" i="16"/>
  <c r="T26" i="23" s="1"/>
  <c r="S26" i="23"/>
  <c r="IV26" i="16"/>
  <c r="R26" i="23" s="1"/>
  <c r="IU26" i="16"/>
  <c r="Q26" i="23" s="1"/>
  <c r="IT26" i="16"/>
  <c r="P26" i="23" s="1"/>
  <c r="IS26" i="16"/>
  <c r="O26" i="23" s="1"/>
  <c r="IR26" i="16"/>
  <c r="N26" i="23" s="1"/>
  <c r="IQ26" i="16"/>
  <c r="M26" i="23" s="1"/>
  <c r="IP26" i="16"/>
  <c r="L26" i="23" s="1"/>
  <c r="IO26" i="16"/>
  <c r="K26" i="23" s="1"/>
  <c r="IN26" i="16"/>
  <c r="J26" i="23" s="1"/>
  <c r="IM26" i="16"/>
  <c r="I26" i="23" s="1"/>
  <c r="IL26" i="16"/>
  <c r="H26" i="23" s="1"/>
  <c r="IK26" i="16"/>
  <c r="G26" i="23" s="1"/>
  <c r="IJ26" i="16"/>
  <c r="F26" i="23" s="1"/>
  <c r="II26" i="16"/>
  <c r="E26" i="23" s="1"/>
  <c r="IH26" i="16"/>
  <c r="D26" i="23" s="1"/>
  <c r="JF25" i="16"/>
  <c r="AB25" i="23" s="1"/>
  <c r="JE25" i="16"/>
  <c r="AA25" i="23" s="1"/>
  <c r="JD25" i="16"/>
  <c r="Z25" i="23" s="1"/>
  <c r="JC25" i="16"/>
  <c r="Y25" i="23" s="1"/>
  <c r="JB25" i="16"/>
  <c r="X25" i="23" s="1"/>
  <c r="JA25" i="16"/>
  <c r="W25" i="23" s="1"/>
  <c r="IZ25" i="16"/>
  <c r="V25" i="23" s="1"/>
  <c r="IY25" i="16"/>
  <c r="U25" i="23" s="1"/>
  <c r="IX25" i="16"/>
  <c r="T25" i="23" s="1"/>
  <c r="S25" i="23"/>
  <c r="IV25" i="16"/>
  <c r="R25" i="23" s="1"/>
  <c r="IU25" i="16"/>
  <c r="Q25" i="23" s="1"/>
  <c r="IT25" i="16"/>
  <c r="P25" i="23" s="1"/>
  <c r="IS25" i="16"/>
  <c r="O25" i="23" s="1"/>
  <c r="IR25" i="16"/>
  <c r="N25" i="23" s="1"/>
  <c r="IQ25" i="16"/>
  <c r="M25" i="23" s="1"/>
  <c r="IP25" i="16"/>
  <c r="L25" i="23" s="1"/>
  <c r="IO25" i="16"/>
  <c r="K25" i="23" s="1"/>
  <c r="IN25" i="16"/>
  <c r="J25" i="23" s="1"/>
  <c r="IM25" i="16"/>
  <c r="I25" i="23" s="1"/>
  <c r="IL25" i="16"/>
  <c r="H25" i="23" s="1"/>
  <c r="IK25" i="16"/>
  <c r="G25" i="23" s="1"/>
  <c r="IJ25" i="16"/>
  <c r="F25" i="23" s="1"/>
  <c r="II25" i="16"/>
  <c r="E25" i="23" s="1"/>
  <c r="IH25" i="16"/>
  <c r="D25" i="23" s="1"/>
  <c r="JF24" i="16"/>
  <c r="AB24" i="23" s="1"/>
  <c r="JE24" i="16"/>
  <c r="AA24" i="23" s="1"/>
  <c r="JD24" i="16"/>
  <c r="Z24" i="23" s="1"/>
  <c r="JC24" i="16"/>
  <c r="Y24" i="23" s="1"/>
  <c r="JB24" i="16"/>
  <c r="X24" i="23" s="1"/>
  <c r="JA24" i="16"/>
  <c r="W24" i="23" s="1"/>
  <c r="IZ24" i="16"/>
  <c r="V24" i="23" s="1"/>
  <c r="IY24" i="16"/>
  <c r="U24" i="23" s="1"/>
  <c r="IX24" i="16"/>
  <c r="T24" i="23" s="1"/>
  <c r="S24" i="23"/>
  <c r="IV24" i="16"/>
  <c r="R24" i="23" s="1"/>
  <c r="IU24" i="16"/>
  <c r="Q24" i="23" s="1"/>
  <c r="IT24" i="16"/>
  <c r="P24" i="23" s="1"/>
  <c r="IS24" i="16"/>
  <c r="O24" i="23" s="1"/>
  <c r="IR24" i="16"/>
  <c r="N24" i="23" s="1"/>
  <c r="IQ24" i="16"/>
  <c r="M24" i="23" s="1"/>
  <c r="IP24" i="16"/>
  <c r="L24" i="23" s="1"/>
  <c r="IO24" i="16"/>
  <c r="K24" i="23" s="1"/>
  <c r="IN24" i="16"/>
  <c r="J24" i="23" s="1"/>
  <c r="IM24" i="16"/>
  <c r="I24" i="23" s="1"/>
  <c r="IL24" i="16"/>
  <c r="H24" i="23" s="1"/>
  <c r="IK24" i="16"/>
  <c r="G24" i="23" s="1"/>
  <c r="IJ24" i="16"/>
  <c r="F24" i="23" s="1"/>
  <c r="II24" i="16"/>
  <c r="E24" i="23" s="1"/>
  <c r="IH24" i="16"/>
  <c r="D24" i="23" s="1"/>
  <c r="JF23" i="16"/>
  <c r="AB23" i="23" s="1"/>
  <c r="JE23" i="16"/>
  <c r="AA23" i="23" s="1"/>
  <c r="JD23" i="16"/>
  <c r="Z23" i="23" s="1"/>
  <c r="JC23" i="16"/>
  <c r="Y23" i="23" s="1"/>
  <c r="JB23" i="16"/>
  <c r="X23" i="23" s="1"/>
  <c r="JA23" i="16"/>
  <c r="W23" i="23" s="1"/>
  <c r="IZ23" i="16"/>
  <c r="V23" i="23" s="1"/>
  <c r="IY23" i="16"/>
  <c r="U23" i="23" s="1"/>
  <c r="IX23" i="16"/>
  <c r="T23" i="23" s="1"/>
  <c r="S23" i="23"/>
  <c r="IV23" i="16"/>
  <c r="R23" i="23" s="1"/>
  <c r="IU23" i="16"/>
  <c r="Q23" i="23" s="1"/>
  <c r="IT23" i="16"/>
  <c r="P23" i="23" s="1"/>
  <c r="IS23" i="16"/>
  <c r="O23" i="23" s="1"/>
  <c r="IR23" i="16"/>
  <c r="N23" i="23" s="1"/>
  <c r="IQ23" i="16"/>
  <c r="M23" i="23" s="1"/>
  <c r="IP23" i="16"/>
  <c r="L23" i="23" s="1"/>
  <c r="IO23" i="16"/>
  <c r="K23" i="23" s="1"/>
  <c r="IN23" i="16"/>
  <c r="J23" i="23" s="1"/>
  <c r="IM23" i="16"/>
  <c r="I23" i="23" s="1"/>
  <c r="IL23" i="16"/>
  <c r="H23" i="23" s="1"/>
  <c r="IK23" i="16"/>
  <c r="G23" i="23" s="1"/>
  <c r="IJ23" i="16"/>
  <c r="F23" i="23" s="1"/>
  <c r="II23" i="16"/>
  <c r="E23" i="23" s="1"/>
  <c r="IH23" i="16"/>
  <c r="D23" i="23" s="1"/>
  <c r="JF22" i="16"/>
  <c r="AB22" i="23" s="1"/>
  <c r="JE22" i="16"/>
  <c r="AA22" i="23" s="1"/>
  <c r="JD22" i="16"/>
  <c r="Z22" i="23" s="1"/>
  <c r="JC22" i="16"/>
  <c r="Y22" i="23" s="1"/>
  <c r="JB22" i="16"/>
  <c r="X22" i="23" s="1"/>
  <c r="JA22" i="16"/>
  <c r="W22" i="23" s="1"/>
  <c r="IZ22" i="16"/>
  <c r="V22" i="23" s="1"/>
  <c r="IY22" i="16"/>
  <c r="U22" i="23" s="1"/>
  <c r="IX22" i="16"/>
  <c r="T22" i="23" s="1"/>
  <c r="S22" i="23"/>
  <c r="IV22" i="16"/>
  <c r="R22" i="23" s="1"/>
  <c r="IU22" i="16"/>
  <c r="Q22" i="23" s="1"/>
  <c r="IT22" i="16"/>
  <c r="P22" i="23" s="1"/>
  <c r="IS22" i="16"/>
  <c r="O22" i="23" s="1"/>
  <c r="IR22" i="16"/>
  <c r="N22" i="23" s="1"/>
  <c r="IQ22" i="16"/>
  <c r="M22" i="23" s="1"/>
  <c r="IP22" i="16"/>
  <c r="L22" i="23" s="1"/>
  <c r="IO22" i="16"/>
  <c r="K22" i="23" s="1"/>
  <c r="IN22" i="16"/>
  <c r="J22" i="23" s="1"/>
  <c r="IM22" i="16"/>
  <c r="I22" i="23" s="1"/>
  <c r="IL22" i="16"/>
  <c r="H22" i="23" s="1"/>
  <c r="IK22" i="16"/>
  <c r="G22" i="23" s="1"/>
  <c r="IJ22" i="16"/>
  <c r="F22" i="23" s="1"/>
  <c r="II22" i="16"/>
  <c r="E22" i="23" s="1"/>
  <c r="IH22" i="16"/>
  <c r="D22" i="23" s="1"/>
  <c r="JF20" i="16"/>
  <c r="AB20" i="23" s="1"/>
  <c r="JE20" i="16"/>
  <c r="AA20" i="23" s="1"/>
  <c r="JD20" i="16"/>
  <c r="Z20" i="23" s="1"/>
  <c r="JC20" i="16"/>
  <c r="Y20" i="23" s="1"/>
  <c r="JB20" i="16"/>
  <c r="X20" i="23" s="1"/>
  <c r="JA20" i="16"/>
  <c r="W20" i="23" s="1"/>
  <c r="IZ20" i="16"/>
  <c r="V20" i="23" s="1"/>
  <c r="IY20" i="16"/>
  <c r="U20" i="23" s="1"/>
  <c r="IX20" i="16"/>
  <c r="T20" i="23" s="1"/>
  <c r="S20" i="23"/>
  <c r="IV20" i="16"/>
  <c r="R20" i="23" s="1"/>
  <c r="IU20" i="16"/>
  <c r="Q20" i="23" s="1"/>
  <c r="IT20" i="16"/>
  <c r="P20" i="23" s="1"/>
  <c r="IS20" i="16"/>
  <c r="O20" i="23" s="1"/>
  <c r="IR20" i="16"/>
  <c r="N20" i="23" s="1"/>
  <c r="IQ20" i="16"/>
  <c r="M20" i="23" s="1"/>
  <c r="IP20" i="16"/>
  <c r="L20" i="23" s="1"/>
  <c r="IO20" i="16"/>
  <c r="K20" i="23" s="1"/>
  <c r="IN20" i="16"/>
  <c r="J20" i="23" s="1"/>
  <c r="IM20" i="16"/>
  <c r="I20" i="23" s="1"/>
  <c r="IL20" i="16"/>
  <c r="H20" i="23" s="1"/>
  <c r="IK20" i="16"/>
  <c r="G20" i="23" s="1"/>
  <c r="IJ20" i="16"/>
  <c r="F20" i="23" s="1"/>
  <c r="II20" i="16"/>
  <c r="E20" i="23" s="1"/>
  <c r="IH20" i="16"/>
  <c r="D20" i="23" s="1"/>
  <c r="JF19" i="16"/>
  <c r="AB19" i="23" s="1"/>
  <c r="JE19" i="16"/>
  <c r="AA19" i="23" s="1"/>
  <c r="JD19" i="16"/>
  <c r="Z19" i="23" s="1"/>
  <c r="JC19" i="16"/>
  <c r="Y19" i="23" s="1"/>
  <c r="JB19" i="16"/>
  <c r="X19" i="23" s="1"/>
  <c r="JA19" i="16"/>
  <c r="W19" i="23" s="1"/>
  <c r="IZ19" i="16"/>
  <c r="V19" i="23" s="1"/>
  <c r="IY19" i="16"/>
  <c r="U19" i="23" s="1"/>
  <c r="IX19" i="16"/>
  <c r="T19" i="23" s="1"/>
  <c r="S19" i="23"/>
  <c r="IV19" i="16"/>
  <c r="R19" i="23" s="1"/>
  <c r="IU19" i="16"/>
  <c r="Q19" i="23" s="1"/>
  <c r="IT19" i="16"/>
  <c r="P19" i="23" s="1"/>
  <c r="IS19" i="16"/>
  <c r="O19" i="23" s="1"/>
  <c r="IR19" i="16"/>
  <c r="N19" i="23" s="1"/>
  <c r="IQ19" i="16"/>
  <c r="M19" i="23" s="1"/>
  <c r="IP19" i="16"/>
  <c r="L19" i="23" s="1"/>
  <c r="IO19" i="16"/>
  <c r="K19" i="23" s="1"/>
  <c r="IN19" i="16"/>
  <c r="J19" i="23" s="1"/>
  <c r="IM19" i="16"/>
  <c r="I19" i="23" s="1"/>
  <c r="IL19" i="16"/>
  <c r="H19" i="23" s="1"/>
  <c r="IK19" i="16"/>
  <c r="G19" i="23" s="1"/>
  <c r="IJ19" i="16"/>
  <c r="F19" i="23" s="1"/>
  <c r="II19" i="16"/>
  <c r="E19" i="23" s="1"/>
  <c r="IH19" i="16"/>
  <c r="D19" i="23" s="1"/>
  <c r="JF18" i="16"/>
  <c r="AB18" i="23" s="1"/>
  <c r="JE18" i="16"/>
  <c r="AA18" i="23" s="1"/>
  <c r="JD18" i="16"/>
  <c r="Z18" i="23" s="1"/>
  <c r="JC18" i="16"/>
  <c r="Y18" i="23" s="1"/>
  <c r="JB18" i="16"/>
  <c r="X18" i="23" s="1"/>
  <c r="JA18" i="16"/>
  <c r="W18" i="23" s="1"/>
  <c r="IZ18" i="16"/>
  <c r="V18" i="23" s="1"/>
  <c r="IY18" i="16"/>
  <c r="U18" i="23" s="1"/>
  <c r="IX18" i="16"/>
  <c r="T18" i="23" s="1"/>
  <c r="S18" i="23"/>
  <c r="IV18" i="16"/>
  <c r="R18" i="23" s="1"/>
  <c r="IU18" i="16"/>
  <c r="Q18" i="23" s="1"/>
  <c r="IT18" i="16"/>
  <c r="P18" i="23" s="1"/>
  <c r="IS18" i="16"/>
  <c r="O18" i="23" s="1"/>
  <c r="IR18" i="16"/>
  <c r="N18" i="23" s="1"/>
  <c r="IQ18" i="16"/>
  <c r="M18" i="23" s="1"/>
  <c r="IP18" i="16"/>
  <c r="L18" i="23" s="1"/>
  <c r="IO18" i="16"/>
  <c r="K18" i="23" s="1"/>
  <c r="IN18" i="16"/>
  <c r="J18" i="23" s="1"/>
  <c r="IM18" i="16"/>
  <c r="I18" i="23" s="1"/>
  <c r="IL18" i="16"/>
  <c r="H18" i="23" s="1"/>
  <c r="IK18" i="16"/>
  <c r="G18" i="23" s="1"/>
  <c r="IJ18" i="16"/>
  <c r="F18" i="23" s="1"/>
  <c r="II18" i="16"/>
  <c r="E18" i="23" s="1"/>
  <c r="IH18" i="16"/>
  <c r="D18" i="23" s="1"/>
  <c r="JF16" i="16"/>
  <c r="AB16" i="23" s="1"/>
  <c r="JE16" i="16"/>
  <c r="JD16" i="16"/>
  <c r="Z16" i="23" s="1"/>
  <c r="JC16" i="16"/>
  <c r="Y16" i="23" s="1"/>
  <c r="JB16" i="16"/>
  <c r="X16" i="23" s="1"/>
  <c r="JA16" i="16"/>
  <c r="W16" i="23" s="1"/>
  <c r="IZ16" i="16"/>
  <c r="V16" i="23" s="1"/>
  <c r="IY16" i="16"/>
  <c r="U16" i="23" s="1"/>
  <c r="IX16" i="16"/>
  <c r="T16" i="23" s="1"/>
  <c r="S16" i="23"/>
  <c r="IV16" i="16"/>
  <c r="R16" i="23" s="1"/>
  <c r="IU16" i="16"/>
  <c r="Q16" i="23" s="1"/>
  <c r="IT16" i="16"/>
  <c r="P16" i="23" s="1"/>
  <c r="IS16" i="16"/>
  <c r="O16" i="23" s="1"/>
  <c r="IR16" i="16"/>
  <c r="N16" i="23" s="1"/>
  <c r="IQ16" i="16"/>
  <c r="M16" i="23" s="1"/>
  <c r="IP16" i="16"/>
  <c r="L16" i="23" s="1"/>
  <c r="IO16" i="16"/>
  <c r="K16" i="23" s="1"/>
  <c r="IN16" i="16"/>
  <c r="J16" i="23" s="1"/>
  <c r="IM16" i="16"/>
  <c r="I16" i="23" s="1"/>
  <c r="IL16" i="16"/>
  <c r="H16" i="23" s="1"/>
  <c r="IK16" i="16"/>
  <c r="G16" i="23" s="1"/>
  <c r="IJ16" i="16"/>
  <c r="F16" i="23" s="1"/>
  <c r="II16" i="16"/>
  <c r="E16" i="23" s="1"/>
  <c r="IH16" i="16"/>
  <c r="D16" i="23" s="1"/>
  <c r="JF15" i="16"/>
  <c r="JE15" i="16"/>
  <c r="AA15" i="23" s="1"/>
  <c r="JD15" i="16"/>
  <c r="Z15" i="23" s="1"/>
  <c r="JC15" i="16"/>
  <c r="Y15" i="23" s="1"/>
  <c r="JB15" i="16"/>
  <c r="X15" i="23" s="1"/>
  <c r="JA15" i="16"/>
  <c r="W15" i="23" s="1"/>
  <c r="IZ15" i="16"/>
  <c r="V15" i="23" s="1"/>
  <c r="IY15" i="16"/>
  <c r="U15" i="23" s="1"/>
  <c r="IX15" i="16"/>
  <c r="T15" i="23" s="1"/>
  <c r="S15" i="23"/>
  <c r="IV15" i="16"/>
  <c r="R15" i="23" s="1"/>
  <c r="IU15" i="16"/>
  <c r="Q15" i="23" s="1"/>
  <c r="IT15" i="16"/>
  <c r="IS15" i="16"/>
  <c r="O15" i="23" s="1"/>
  <c r="IR15" i="16"/>
  <c r="N15" i="23" s="1"/>
  <c r="IQ15" i="16"/>
  <c r="M15" i="23" s="1"/>
  <c r="IP15" i="16"/>
  <c r="L15" i="23" s="1"/>
  <c r="IO15" i="16"/>
  <c r="K15" i="23" s="1"/>
  <c r="IN15" i="16"/>
  <c r="J15" i="23" s="1"/>
  <c r="IM15" i="16"/>
  <c r="I15" i="23" s="1"/>
  <c r="IL15" i="16"/>
  <c r="H15" i="23" s="1"/>
  <c r="IK15" i="16"/>
  <c r="G15" i="23" s="1"/>
  <c r="IJ15" i="16"/>
  <c r="F15" i="23" s="1"/>
  <c r="II15" i="16"/>
  <c r="E15" i="23" s="1"/>
  <c r="IH15" i="16"/>
  <c r="JF13" i="16"/>
  <c r="AB13" i="23" s="1"/>
  <c r="JE13" i="16"/>
  <c r="JD13" i="16"/>
  <c r="Z13" i="23" s="1"/>
  <c r="JC13" i="16"/>
  <c r="Y13" i="23" s="1"/>
  <c r="JB13" i="16"/>
  <c r="JA13" i="16"/>
  <c r="W13" i="23" s="1"/>
  <c r="V13" i="23"/>
  <c r="IY13" i="16"/>
  <c r="U13" i="23" s="1"/>
  <c r="IX13" i="16"/>
  <c r="T13" i="23" s="1"/>
  <c r="IV13" i="16"/>
  <c r="R13" i="23" s="1"/>
  <c r="IU13" i="16"/>
  <c r="Q13" i="23" s="1"/>
  <c r="IT13" i="16"/>
  <c r="IS13" i="16"/>
  <c r="O13" i="23" s="1"/>
  <c r="IR13" i="16"/>
  <c r="N13" i="23" s="1"/>
  <c r="IQ13" i="16"/>
  <c r="M13" i="23" s="1"/>
  <c r="IP13" i="16"/>
  <c r="L13" i="23" s="1"/>
  <c r="IO13" i="16"/>
  <c r="K13" i="23" s="1"/>
  <c r="IN13" i="16"/>
  <c r="IM13" i="16"/>
  <c r="I13" i="23" s="1"/>
  <c r="IL13" i="16"/>
  <c r="H13" i="23" s="1"/>
  <c r="IK13" i="16"/>
  <c r="G13" i="23" s="1"/>
  <c r="IJ13" i="16"/>
  <c r="F13" i="23" s="1"/>
  <c r="II13" i="16"/>
  <c r="E13" i="23" s="1"/>
  <c r="IH13" i="16"/>
  <c r="JF11" i="16"/>
  <c r="AB11" i="23" s="1"/>
  <c r="JE11" i="16"/>
  <c r="AA11" i="23" s="1"/>
  <c r="JD11" i="16"/>
  <c r="Z11" i="23" s="1"/>
  <c r="JC11" i="16"/>
  <c r="Y11" i="23" s="1"/>
  <c r="JB11" i="16"/>
  <c r="X11" i="23" s="1"/>
  <c r="JA11" i="16"/>
  <c r="W11" i="23" s="1"/>
  <c r="V11" i="23"/>
  <c r="IY11" i="16"/>
  <c r="U11" i="23" s="1"/>
  <c r="IX11" i="16"/>
  <c r="T11" i="23" s="1"/>
  <c r="S11" i="23"/>
  <c r="IV11" i="16"/>
  <c r="R11" i="23" s="1"/>
  <c r="IU11" i="16"/>
  <c r="Q11" i="23" s="1"/>
  <c r="IT11" i="16"/>
  <c r="P11" i="23" s="1"/>
  <c r="IS11" i="16"/>
  <c r="O11" i="23" s="1"/>
  <c r="IR11" i="16"/>
  <c r="N11" i="23" s="1"/>
  <c r="IQ11" i="16"/>
  <c r="M11" i="23" s="1"/>
  <c r="IP11" i="16"/>
  <c r="L11" i="23" s="1"/>
  <c r="IO11" i="16"/>
  <c r="K11" i="23" s="1"/>
  <c r="IN11" i="16"/>
  <c r="J11" i="23" s="1"/>
  <c r="IM11" i="16"/>
  <c r="I11" i="23" s="1"/>
  <c r="IL11" i="16"/>
  <c r="H11" i="23" s="1"/>
  <c r="IK11" i="16"/>
  <c r="G11" i="23" s="1"/>
  <c r="IJ11" i="16"/>
  <c r="F11" i="23" s="1"/>
  <c r="II11" i="16"/>
  <c r="E11" i="23" s="1"/>
  <c r="IH11" i="16"/>
  <c r="D11" i="23" s="1"/>
  <c r="JF10" i="16"/>
  <c r="AB10" i="23" s="1"/>
  <c r="JE10" i="16"/>
  <c r="AA10" i="23" s="1"/>
  <c r="JD10" i="16"/>
  <c r="Z10" i="23" s="1"/>
  <c r="JC10" i="16"/>
  <c r="Y10" i="23" s="1"/>
  <c r="JB10" i="16"/>
  <c r="X10" i="23" s="1"/>
  <c r="JA10" i="16"/>
  <c r="W10" i="23" s="1"/>
  <c r="V10" i="23"/>
  <c r="IY10" i="16"/>
  <c r="U10" i="23" s="1"/>
  <c r="IX10" i="16"/>
  <c r="T10" i="23" s="1"/>
  <c r="S10" i="23"/>
  <c r="IV10" i="16"/>
  <c r="R10" i="23" s="1"/>
  <c r="IU10" i="16"/>
  <c r="Q10" i="23" s="1"/>
  <c r="IT10" i="16"/>
  <c r="P10" i="23" s="1"/>
  <c r="IS10" i="16"/>
  <c r="O10" i="23" s="1"/>
  <c r="IR10" i="16"/>
  <c r="N10" i="23" s="1"/>
  <c r="IQ10" i="16"/>
  <c r="M10" i="23" s="1"/>
  <c r="IP10" i="16"/>
  <c r="L10" i="23" s="1"/>
  <c r="IO10" i="16"/>
  <c r="K10" i="23" s="1"/>
  <c r="IN10" i="16"/>
  <c r="J10" i="23" s="1"/>
  <c r="IM10" i="16"/>
  <c r="I10" i="23" s="1"/>
  <c r="IL10" i="16"/>
  <c r="H10" i="23" s="1"/>
  <c r="IK10" i="16"/>
  <c r="G10" i="23" s="1"/>
  <c r="IJ10" i="16"/>
  <c r="F10" i="23" s="1"/>
  <c r="II10" i="16"/>
  <c r="E10" i="23" s="1"/>
  <c r="IH10" i="16"/>
  <c r="D10" i="23" s="1"/>
  <c r="JF9" i="16"/>
  <c r="AB9" i="23" s="1"/>
  <c r="JE9" i="16"/>
  <c r="AA9" i="23" s="1"/>
  <c r="JD9" i="16"/>
  <c r="Z9" i="23" s="1"/>
  <c r="JC9" i="16"/>
  <c r="Y9" i="23" s="1"/>
  <c r="JB9" i="16"/>
  <c r="X9" i="23" s="1"/>
  <c r="JA9" i="16"/>
  <c r="W9" i="23" s="1"/>
  <c r="V9" i="23"/>
  <c r="IY9" i="16"/>
  <c r="U9" i="23" s="1"/>
  <c r="IX9" i="16"/>
  <c r="T9" i="23" s="1"/>
  <c r="S9" i="23"/>
  <c r="IV9" i="16"/>
  <c r="R9" i="23" s="1"/>
  <c r="IU9" i="16"/>
  <c r="Q9" i="23" s="1"/>
  <c r="IT9" i="16"/>
  <c r="P9" i="23" s="1"/>
  <c r="IS9" i="16"/>
  <c r="O9" i="23" s="1"/>
  <c r="IR9" i="16"/>
  <c r="N9" i="23" s="1"/>
  <c r="IQ9" i="16"/>
  <c r="M9" i="23" s="1"/>
  <c r="IP9" i="16"/>
  <c r="L9" i="23" s="1"/>
  <c r="IO9" i="16"/>
  <c r="K9" i="23" s="1"/>
  <c r="IN9" i="16"/>
  <c r="J9" i="23" s="1"/>
  <c r="IM9" i="16"/>
  <c r="I9" i="23" s="1"/>
  <c r="IL9" i="16"/>
  <c r="H9" i="23" s="1"/>
  <c r="IK9" i="16"/>
  <c r="G9" i="23" s="1"/>
  <c r="IJ9" i="16"/>
  <c r="F9" i="23" s="1"/>
  <c r="II9" i="16"/>
  <c r="E9" i="23" s="1"/>
  <c r="IH9" i="16"/>
  <c r="D9" i="23" s="1"/>
  <c r="JF7" i="16"/>
  <c r="AB7" i="23" s="1"/>
  <c r="JE7" i="16"/>
  <c r="AA7" i="23" s="1"/>
  <c r="JD7" i="16"/>
  <c r="Z7" i="23" s="1"/>
  <c r="JC7" i="16"/>
  <c r="Y7" i="23" s="1"/>
  <c r="JB7" i="16"/>
  <c r="X7" i="23" s="1"/>
  <c r="JA7" i="16"/>
  <c r="W7" i="23" s="1"/>
  <c r="V7" i="23"/>
  <c r="IY7" i="16"/>
  <c r="U7" i="23" s="1"/>
  <c r="IX7" i="16"/>
  <c r="T7" i="23" s="1"/>
  <c r="S7" i="23"/>
  <c r="IV7" i="16"/>
  <c r="R7" i="23" s="1"/>
  <c r="IU7" i="16"/>
  <c r="Q7" i="23" s="1"/>
  <c r="IT7" i="16"/>
  <c r="P7" i="23" s="1"/>
  <c r="IS7" i="16"/>
  <c r="O7" i="23" s="1"/>
  <c r="IR7" i="16"/>
  <c r="N7" i="23" s="1"/>
  <c r="IQ7" i="16"/>
  <c r="IP7" i="16"/>
  <c r="L7" i="23" s="1"/>
  <c r="IO7" i="16"/>
  <c r="K7" i="23" s="1"/>
  <c r="IN7" i="16"/>
  <c r="J7" i="23" s="1"/>
  <c r="IM7" i="16"/>
  <c r="I7" i="23" s="1"/>
  <c r="IL7" i="16"/>
  <c r="H7" i="23" s="1"/>
  <c r="IK7" i="16"/>
  <c r="IJ7" i="16"/>
  <c r="F7" i="23" s="1"/>
  <c r="II7" i="16"/>
  <c r="E7" i="23" s="1"/>
  <c r="IH7" i="16"/>
  <c r="D7" i="23" s="1"/>
  <c r="JF6" i="16"/>
  <c r="AB6" i="23" s="1"/>
  <c r="JE6" i="16"/>
  <c r="AA6" i="23" s="1"/>
  <c r="JD6" i="16"/>
  <c r="Z6" i="23" s="1"/>
  <c r="JC6" i="16"/>
  <c r="Y6" i="23" s="1"/>
  <c r="JB6" i="16"/>
  <c r="X6" i="23" s="1"/>
  <c r="JA6" i="16"/>
  <c r="W6" i="23" s="1"/>
  <c r="V6" i="23"/>
  <c r="IY6" i="16"/>
  <c r="U6" i="23" s="1"/>
  <c r="IX6" i="16"/>
  <c r="T6" i="23" s="1"/>
  <c r="S6" i="23"/>
  <c r="IV6" i="16"/>
  <c r="R6" i="23" s="1"/>
  <c r="IU6" i="16"/>
  <c r="Q6" i="23" s="1"/>
  <c r="IT6" i="16"/>
  <c r="P6" i="23" s="1"/>
  <c r="IS6" i="16"/>
  <c r="O6" i="23" s="1"/>
  <c r="IR6" i="16"/>
  <c r="N6" i="23" s="1"/>
  <c r="IQ6" i="16"/>
  <c r="M6" i="23" s="1"/>
  <c r="IP6" i="16"/>
  <c r="L6" i="23" s="1"/>
  <c r="IO6" i="16"/>
  <c r="K6" i="23" s="1"/>
  <c r="IN6" i="16"/>
  <c r="J6" i="23" s="1"/>
  <c r="IM6" i="16"/>
  <c r="I6" i="23" s="1"/>
  <c r="IL6" i="16"/>
  <c r="H6" i="23" s="1"/>
  <c r="IK6" i="16"/>
  <c r="G6" i="23" s="1"/>
  <c r="IJ6" i="16"/>
  <c r="F6" i="23" s="1"/>
  <c r="II6" i="16"/>
  <c r="E6" i="23" s="1"/>
  <c r="IH6" i="16"/>
  <c r="D6" i="23" s="1"/>
  <c r="IG135" i="16"/>
  <c r="IG134" i="16"/>
  <c r="IG132" i="16"/>
  <c r="IG130" i="16"/>
  <c r="IG129" i="16"/>
  <c r="IG127" i="16"/>
  <c r="IG125" i="16"/>
  <c r="IG122" i="16"/>
  <c r="IG121" i="16"/>
  <c r="C118" i="23"/>
  <c r="IG118" i="16"/>
  <c r="IG117" i="16"/>
  <c r="IG114" i="16"/>
  <c r="IG112" i="16"/>
  <c r="IG110" i="16"/>
  <c r="IG109" i="16"/>
  <c r="IG108" i="16"/>
  <c r="IG107" i="16"/>
  <c r="IG106" i="16"/>
  <c r="IG105" i="16"/>
  <c r="IG104" i="16"/>
  <c r="IG103" i="16"/>
  <c r="IG102" i="16"/>
  <c r="IG101" i="16"/>
  <c r="IG100" i="16"/>
  <c r="IG99" i="16"/>
  <c r="IG96" i="16"/>
  <c r="IG95" i="16"/>
  <c r="IG94" i="16"/>
  <c r="IG93" i="16"/>
  <c r="IG92" i="16"/>
  <c r="IG91" i="16"/>
  <c r="IG90" i="16"/>
  <c r="IG89" i="16"/>
  <c r="IG88" i="16"/>
  <c r="IG87" i="16"/>
  <c r="IG86" i="16"/>
  <c r="IG84" i="16"/>
  <c r="IG83" i="16"/>
  <c r="IG82" i="16"/>
  <c r="IG81" i="16"/>
  <c r="IG80" i="16"/>
  <c r="IG78" i="16"/>
  <c r="IG77" i="16"/>
  <c r="IG76" i="16"/>
  <c r="IG74" i="16"/>
  <c r="IG73" i="16"/>
  <c r="IG72" i="16"/>
  <c r="IG70" i="16"/>
  <c r="IG69" i="16"/>
  <c r="IG68" i="16"/>
  <c r="IG65" i="16"/>
  <c r="IG64" i="16"/>
  <c r="IG63" i="16"/>
  <c r="IG62" i="16"/>
  <c r="IG61" i="16"/>
  <c r="IG59" i="16"/>
  <c r="IG58" i="16"/>
  <c r="IG57" i="16"/>
  <c r="IG56" i="16"/>
  <c r="IG55" i="16"/>
  <c r="IG54" i="16"/>
  <c r="IG53" i="16"/>
  <c r="IG52" i="16"/>
  <c r="IG51" i="16"/>
  <c r="IG50" i="16"/>
  <c r="IG49" i="16"/>
  <c r="IG46" i="16"/>
  <c r="IG45" i="16"/>
  <c r="IG44" i="16"/>
  <c r="IG43" i="16"/>
  <c r="IG42" i="16"/>
  <c r="IG41" i="16"/>
  <c r="IG40" i="16"/>
  <c r="IG39" i="16"/>
  <c r="IG38" i="16"/>
  <c r="IG37" i="16"/>
  <c r="IG36" i="16"/>
  <c r="IG35" i="16"/>
  <c r="IG34" i="16"/>
  <c r="IG33" i="16"/>
  <c r="IG32" i="16"/>
  <c r="IG31" i="16"/>
  <c r="IG30" i="16"/>
  <c r="IG29" i="16"/>
  <c r="IG28" i="16"/>
  <c r="IG27" i="16"/>
  <c r="IG26" i="16"/>
  <c r="IG25" i="16"/>
  <c r="IG24" i="16"/>
  <c r="IG23" i="16"/>
  <c r="IG22" i="16"/>
  <c r="IG20" i="16"/>
  <c r="IG19" i="16"/>
  <c r="IG18" i="16"/>
  <c r="IG16" i="16"/>
  <c r="IG15" i="16"/>
  <c r="IG13" i="16"/>
  <c r="IG11" i="16"/>
  <c r="IG10" i="16"/>
  <c r="IG9" i="16"/>
  <c r="IG7" i="16"/>
  <c r="IG6" i="16"/>
  <c r="D116" i="16"/>
  <c r="E116" i="16"/>
  <c r="F116" i="16"/>
  <c r="G116" i="16"/>
  <c r="H116" i="16"/>
  <c r="I116" i="16"/>
  <c r="J116" i="16"/>
  <c r="K116" i="16"/>
  <c r="L116" i="16"/>
  <c r="M116" i="16"/>
  <c r="N116" i="16"/>
  <c r="O116" i="16"/>
  <c r="P116" i="16"/>
  <c r="Q116" i="16"/>
  <c r="R116" i="16"/>
  <c r="S116" i="16"/>
  <c r="T116" i="16"/>
  <c r="U116" i="16"/>
  <c r="V116" i="16"/>
  <c r="W116" i="16"/>
  <c r="X116" i="16"/>
  <c r="Y116" i="16"/>
  <c r="Z116" i="16"/>
  <c r="AA116" i="16"/>
  <c r="AB116" i="16"/>
  <c r="AC116" i="16"/>
  <c r="AE116" i="16"/>
  <c r="BS116" i="16"/>
  <c r="BT116" i="16"/>
  <c r="BU116" i="16"/>
  <c r="BV116" i="16"/>
  <c r="BW116" i="16"/>
  <c r="BX116" i="16"/>
  <c r="BY116" i="16"/>
  <c r="BZ116" i="16"/>
  <c r="CA116" i="16"/>
  <c r="CB116" i="16"/>
  <c r="CC116" i="16"/>
  <c r="CD116" i="16"/>
  <c r="CE116" i="16"/>
  <c r="CF116" i="16"/>
  <c r="CG116" i="16"/>
  <c r="CH116" i="16"/>
  <c r="CI116" i="16"/>
  <c r="CJ116" i="16"/>
  <c r="CK116" i="16"/>
  <c r="CL116" i="16"/>
  <c r="CM116" i="16"/>
  <c r="CN116" i="16"/>
  <c r="CO116" i="16"/>
  <c r="BH116" i="16"/>
  <c r="BI116" i="16"/>
  <c r="BJ116" i="16"/>
  <c r="BK116" i="16"/>
  <c r="AK116" i="16"/>
  <c r="AL116" i="16"/>
  <c r="AM116" i="16"/>
  <c r="AN116" i="16"/>
  <c r="AO116" i="16"/>
  <c r="AP116" i="16"/>
  <c r="AQ116" i="16"/>
  <c r="AR116" i="16"/>
  <c r="AS116" i="16"/>
  <c r="AT116" i="16"/>
  <c r="AU116" i="16"/>
  <c r="AV116" i="16"/>
  <c r="AW116" i="16"/>
  <c r="AX116" i="16"/>
  <c r="AY116" i="16"/>
  <c r="AZ116" i="16"/>
  <c r="BA116" i="16"/>
  <c r="BB116" i="16"/>
  <c r="BC116" i="16"/>
  <c r="BD116" i="16"/>
  <c r="BE116" i="16"/>
  <c r="BF116" i="16"/>
  <c r="BG116" i="16"/>
  <c r="CP116" i="16"/>
  <c r="CQ116" i="16"/>
  <c r="CR116" i="16"/>
  <c r="CS116" i="16"/>
  <c r="DA116" i="16"/>
  <c r="DB116" i="16"/>
  <c r="DC116" i="16"/>
  <c r="DD116" i="16"/>
  <c r="DE116" i="16"/>
  <c r="DF116" i="16"/>
  <c r="DG116" i="16"/>
  <c r="DH116" i="16"/>
  <c r="DI116" i="16"/>
  <c r="DJ116" i="16"/>
  <c r="DK116" i="16"/>
  <c r="DL116" i="16"/>
  <c r="DM116" i="16"/>
  <c r="DN116" i="16"/>
  <c r="DO116" i="16"/>
  <c r="DP116" i="16"/>
  <c r="DQ116" i="16"/>
  <c r="DR116" i="16"/>
  <c r="DS116" i="16"/>
  <c r="DT116" i="16"/>
  <c r="DV116" i="16"/>
  <c r="DW116" i="16"/>
  <c r="DX116" i="16"/>
  <c r="DY116" i="16"/>
  <c r="DZ116" i="16"/>
  <c r="EA116" i="16"/>
  <c r="ED116" i="16"/>
  <c r="EI116" i="16"/>
  <c r="EJ116" i="16"/>
  <c r="EK116" i="16"/>
  <c r="EL116" i="16"/>
  <c r="EM116" i="16"/>
  <c r="EN116" i="16"/>
  <c r="EO116" i="16"/>
  <c r="EP116" i="16"/>
  <c r="EQ116" i="16"/>
  <c r="ER116" i="16"/>
  <c r="ES116" i="16"/>
  <c r="ET116" i="16"/>
  <c r="EU116" i="16"/>
  <c r="EV116" i="16"/>
  <c r="EW116" i="16"/>
  <c r="EX116" i="16"/>
  <c r="EY116" i="16"/>
  <c r="EZ116" i="16"/>
  <c r="FA116" i="16"/>
  <c r="FB116" i="16"/>
  <c r="FF116" i="16"/>
  <c r="FG116" i="16"/>
  <c r="FH116" i="16"/>
  <c r="FI116" i="16"/>
  <c r="FL116" i="16"/>
  <c r="FQ116" i="16"/>
  <c r="FR116" i="16"/>
  <c r="FS116" i="16"/>
  <c r="FT116" i="16"/>
  <c r="FU116" i="16"/>
  <c r="FV116" i="16"/>
  <c r="FW116" i="16"/>
  <c r="FX116" i="16"/>
  <c r="FY116" i="16"/>
  <c r="FZ116" i="16"/>
  <c r="GA116" i="16"/>
  <c r="GB116" i="16"/>
  <c r="GC116" i="16"/>
  <c r="GD116" i="16"/>
  <c r="GE116" i="16"/>
  <c r="GF116" i="16"/>
  <c r="GG116" i="16"/>
  <c r="GH116" i="16"/>
  <c r="GI116" i="16"/>
  <c r="GJ116" i="16"/>
  <c r="GN116" i="16"/>
  <c r="GO116" i="16"/>
  <c r="GP116" i="16"/>
  <c r="GQ116" i="16"/>
  <c r="GT116" i="16"/>
  <c r="GY116" i="16"/>
  <c r="GZ116" i="16"/>
  <c r="HA116" i="16"/>
  <c r="HB116" i="16"/>
  <c r="HC116" i="16"/>
  <c r="HD116" i="16"/>
  <c r="HE116" i="16"/>
  <c r="HF116" i="16"/>
  <c r="HG116" i="16"/>
  <c r="HH116" i="16"/>
  <c r="HI116" i="16"/>
  <c r="HJ116" i="16"/>
  <c r="HK116" i="16"/>
  <c r="HL116" i="16"/>
  <c r="HM116" i="16"/>
  <c r="HN116" i="16"/>
  <c r="HO116" i="16"/>
  <c r="HP116" i="16"/>
  <c r="HQ116" i="16"/>
  <c r="HR116" i="16"/>
  <c r="HV116" i="16"/>
  <c r="HW116" i="16"/>
  <c r="HX116" i="16"/>
  <c r="HY116" i="16"/>
  <c r="IB116" i="16"/>
  <c r="C116" i="16"/>
  <c r="IW131" i="16"/>
  <c r="S130" i="23" s="1"/>
  <c r="IW126" i="16"/>
  <c r="S125" i="23" s="1"/>
  <c r="IW124" i="16"/>
  <c r="S123" i="23" s="1"/>
  <c r="HW133" i="16"/>
  <c r="HW131" i="16"/>
  <c r="HW128" i="16"/>
  <c r="HW126" i="16"/>
  <c r="HW124" i="16"/>
  <c r="HW120" i="16"/>
  <c r="HW111" i="16"/>
  <c r="HW98" i="16"/>
  <c r="HW85" i="16"/>
  <c r="HW79" i="16"/>
  <c r="HW75" i="16"/>
  <c r="HW71" i="16"/>
  <c r="HW67" i="16"/>
  <c r="HW60" i="16"/>
  <c r="HW48" i="16"/>
  <c r="HW21" i="16"/>
  <c r="HW17" i="16"/>
  <c r="HW14" i="16"/>
  <c r="HW12" i="16"/>
  <c r="HW8" i="16"/>
  <c r="HW5" i="16"/>
  <c r="HT133" i="16"/>
  <c r="HT131" i="16"/>
  <c r="HT128" i="16"/>
  <c r="HT126" i="16"/>
  <c r="HT124" i="16"/>
  <c r="HT120" i="16"/>
  <c r="HT119" i="16"/>
  <c r="HT116" i="16" s="1"/>
  <c r="HT111" i="16"/>
  <c r="HT98" i="16"/>
  <c r="HT85" i="16"/>
  <c r="HT79" i="16"/>
  <c r="HT75" i="16"/>
  <c r="HT71" i="16"/>
  <c r="HT67" i="16"/>
  <c r="HT60" i="16"/>
  <c r="HT48" i="16"/>
  <c r="HT21" i="16"/>
  <c r="HT17" i="16"/>
  <c r="HT14" i="16"/>
  <c r="HT12" i="16"/>
  <c r="HT8" i="16"/>
  <c r="HT5" i="16"/>
  <c r="HQ133" i="16"/>
  <c r="HQ131" i="16"/>
  <c r="HQ128" i="16"/>
  <c r="HQ126" i="16"/>
  <c r="HQ124" i="16"/>
  <c r="HQ120" i="16"/>
  <c r="HQ111" i="16"/>
  <c r="HQ98" i="16"/>
  <c r="HQ85" i="16"/>
  <c r="HQ79" i="16"/>
  <c r="HQ75" i="16"/>
  <c r="HQ71" i="16"/>
  <c r="HQ67" i="16"/>
  <c r="HQ60" i="16"/>
  <c r="HQ48" i="16"/>
  <c r="HQ21" i="16"/>
  <c r="HQ17" i="16"/>
  <c r="HQ14" i="16"/>
  <c r="HQ12" i="16"/>
  <c r="HQ8" i="16"/>
  <c r="HQ5" i="16"/>
  <c r="HN133" i="16"/>
  <c r="HN131" i="16"/>
  <c r="HN128" i="16"/>
  <c r="HN126" i="16"/>
  <c r="HN124" i="16"/>
  <c r="HN120" i="16"/>
  <c r="HN111" i="16"/>
  <c r="HN98" i="16"/>
  <c r="HN85" i="16"/>
  <c r="HN79" i="16"/>
  <c r="HN75" i="16"/>
  <c r="HN71" i="16"/>
  <c r="HN67" i="16"/>
  <c r="HN60" i="16"/>
  <c r="HN48" i="16"/>
  <c r="HN21" i="16"/>
  <c r="HN17" i="16"/>
  <c r="HN14" i="16"/>
  <c r="HN12" i="16"/>
  <c r="HN8" i="16"/>
  <c r="HN5" i="16"/>
  <c r="HK136" i="16"/>
  <c r="HK133" i="16"/>
  <c r="HK131" i="16"/>
  <c r="HK128" i="16"/>
  <c r="HK126" i="16"/>
  <c r="HK124" i="16"/>
  <c r="HK120" i="16"/>
  <c r="HK111" i="16"/>
  <c r="HK98" i="16"/>
  <c r="HK85" i="16"/>
  <c r="HK79" i="16"/>
  <c r="HK75" i="16"/>
  <c r="HK71" i="16"/>
  <c r="HK67" i="16"/>
  <c r="HK60" i="16"/>
  <c r="HK48" i="16"/>
  <c r="HK21" i="16"/>
  <c r="HK17" i="16"/>
  <c r="HK14" i="16"/>
  <c r="HK12" i="16"/>
  <c r="HK8" i="16"/>
  <c r="HK5" i="16"/>
  <c r="HH136" i="16"/>
  <c r="HH133" i="16"/>
  <c r="HH131" i="16"/>
  <c r="HH128" i="16"/>
  <c r="HH126" i="16"/>
  <c r="HH124" i="16"/>
  <c r="HH120" i="16"/>
  <c r="HH111" i="16"/>
  <c r="HH98" i="16"/>
  <c r="HH85" i="16"/>
  <c r="HH79" i="16"/>
  <c r="HH75" i="16"/>
  <c r="HH71" i="16"/>
  <c r="HH67" i="16"/>
  <c r="HH60" i="16"/>
  <c r="HH48" i="16"/>
  <c r="HH21" i="16"/>
  <c r="HH17" i="16"/>
  <c r="HH14" i="16"/>
  <c r="HH12" i="16"/>
  <c r="HH8" i="16"/>
  <c r="HH5" i="16"/>
  <c r="HE133" i="16"/>
  <c r="HE131" i="16"/>
  <c r="HE128" i="16"/>
  <c r="HE126" i="16"/>
  <c r="HE124" i="16"/>
  <c r="HE120" i="16"/>
  <c r="HE111" i="16"/>
  <c r="HE98" i="16"/>
  <c r="HE85" i="16"/>
  <c r="HE79" i="16"/>
  <c r="HE75" i="16"/>
  <c r="HE71" i="16"/>
  <c r="HE67" i="16"/>
  <c r="HE60" i="16"/>
  <c r="HE48" i="16"/>
  <c r="HE21" i="16"/>
  <c r="HE17" i="16"/>
  <c r="HE14" i="16"/>
  <c r="HE12" i="16"/>
  <c r="HE8" i="16"/>
  <c r="HE5" i="16"/>
  <c r="HB133" i="16"/>
  <c r="HB131" i="16"/>
  <c r="HB128" i="16"/>
  <c r="HB126" i="16"/>
  <c r="HB124" i="16"/>
  <c r="HB120" i="16"/>
  <c r="HB111" i="16"/>
  <c r="HB98" i="16"/>
  <c r="HB85" i="16"/>
  <c r="HB79" i="16"/>
  <c r="HB75" i="16"/>
  <c r="HB71" i="16"/>
  <c r="HB67" i="16"/>
  <c r="HB60" i="16"/>
  <c r="HB48" i="16"/>
  <c r="HB21" i="16"/>
  <c r="HB17" i="16"/>
  <c r="HB14" i="16"/>
  <c r="HB12" i="16"/>
  <c r="HB8" i="16"/>
  <c r="HB5" i="16"/>
  <c r="GY133" i="16"/>
  <c r="GY131" i="16"/>
  <c r="GY128" i="16"/>
  <c r="GY126" i="16"/>
  <c r="GY124" i="16"/>
  <c r="GY120" i="16"/>
  <c r="GY111" i="16"/>
  <c r="GY98" i="16"/>
  <c r="GY85" i="16"/>
  <c r="GY79" i="16"/>
  <c r="GY75" i="16"/>
  <c r="GY71" i="16"/>
  <c r="GY67" i="16"/>
  <c r="GY60" i="16"/>
  <c r="GY48" i="16"/>
  <c r="GY21" i="16"/>
  <c r="GY17" i="16"/>
  <c r="GY14" i="16"/>
  <c r="GY12" i="16"/>
  <c r="GY8" i="16"/>
  <c r="GY5" i="16"/>
  <c r="GO133" i="16"/>
  <c r="GO131" i="16"/>
  <c r="GO128" i="16"/>
  <c r="GO126" i="16"/>
  <c r="GO124" i="16"/>
  <c r="GO120" i="16"/>
  <c r="GO111" i="16"/>
  <c r="GO98" i="16"/>
  <c r="GO85" i="16"/>
  <c r="GO79" i="16"/>
  <c r="GO75" i="16"/>
  <c r="GO71" i="16"/>
  <c r="GO67" i="16"/>
  <c r="GO60" i="16"/>
  <c r="GO48" i="16"/>
  <c r="GO21" i="16"/>
  <c r="GO17" i="16"/>
  <c r="GO14" i="16"/>
  <c r="GO12" i="16"/>
  <c r="GO8" i="16"/>
  <c r="GO5" i="16"/>
  <c r="GL136" i="16"/>
  <c r="GL133" i="16"/>
  <c r="GL131" i="16"/>
  <c r="GL128" i="16"/>
  <c r="GL126" i="16"/>
  <c r="GL124" i="16"/>
  <c r="GL120" i="16"/>
  <c r="GL119" i="16"/>
  <c r="GL116" i="16" s="1"/>
  <c r="GL111" i="16"/>
  <c r="GL98" i="16"/>
  <c r="GL85" i="16"/>
  <c r="GL79" i="16"/>
  <c r="GL75" i="16"/>
  <c r="GL71" i="16"/>
  <c r="GL67" i="16"/>
  <c r="GL60" i="16"/>
  <c r="GL48" i="16"/>
  <c r="GL21" i="16"/>
  <c r="GL17" i="16"/>
  <c r="GL14" i="16"/>
  <c r="GL12" i="16"/>
  <c r="GL8" i="16"/>
  <c r="GL5" i="16"/>
  <c r="GI136" i="16"/>
  <c r="GI133" i="16"/>
  <c r="GI131" i="16"/>
  <c r="GI128" i="16"/>
  <c r="GI126" i="16"/>
  <c r="GI124" i="16"/>
  <c r="GI120" i="16"/>
  <c r="GI111" i="16"/>
  <c r="GI98" i="16"/>
  <c r="GI85" i="16"/>
  <c r="GI79" i="16"/>
  <c r="GI75" i="16"/>
  <c r="GI71" i="16"/>
  <c r="GI67" i="16"/>
  <c r="GI60" i="16"/>
  <c r="GI48" i="16"/>
  <c r="GI21" i="16"/>
  <c r="GI17" i="16"/>
  <c r="GI14" i="16"/>
  <c r="GI12" i="16"/>
  <c r="GI8" i="16"/>
  <c r="GI5" i="16"/>
  <c r="GF136" i="16"/>
  <c r="GF133" i="16"/>
  <c r="GF131" i="16"/>
  <c r="GF128" i="16"/>
  <c r="GF126" i="16"/>
  <c r="GF124" i="16"/>
  <c r="GF120" i="16"/>
  <c r="GF111" i="16"/>
  <c r="GF98" i="16"/>
  <c r="GF85" i="16"/>
  <c r="GF79" i="16"/>
  <c r="GF75" i="16"/>
  <c r="GF71" i="16"/>
  <c r="GF67" i="16"/>
  <c r="GF60" i="16"/>
  <c r="GF48" i="16"/>
  <c r="GF21" i="16"/>
  <c r="GF17" i="16"/>
  <c r="GF14" i="16"/>
  <c r="GF12" i="16"/>
  <c r="GF8" i="16"/>
  <c r="GF5" i="16"/>
  <c r="GC136" i="16"/>
  <c r="GC133" i="16"/>
  <c r="GC131" i="16"/>
  <c r="GC128" i="16"/>
  <c r="GC126" i="16"/>
  <c r="GC124" i="16"/>
  <c r="GC120" i="16"/>
  <c r="GC111" i="16"/>
  <c r="GC98" i="16"/>
  <c r="GC85" i="16"/>
  <c r="GC79" i="16"/>
  <c r="GC75" i="16"/>
  <c r="GC71" i="16"/>
  <c r="GC67" i="16"/>
  <c r="GC60" i="16"/>
  <c r="GC48" i="16"/>
  <c r="GC21" i="16"/>
  <c r="GC17" i="16"/>
  <c r="GC14" i="16"/>
  <c r="GC12" i="16"/>
  <c r="GC8" i="16"/>
  <c r="GC5" i="16"/>
  <c r="FZ136" i="16"/>
  <c r="FZ133" i="16"/>
  <c r="FZ131" i="16"/>
  <c r="FZ128" i="16"/>
  <c r="FZ126" i="16"/>
  <c r="FZ124" i="16"/>
  <c r="FZ120" i="16"/>
  <c r="FZ111" i="16"/>
  <c r="FZ98" i="16"/>
  <c r="FZ85" i="16"/>
  <c r="FZ79" i="16"/>
  <c r="FZ75" i="16"/>
  <c r="FZ71" i="16"/>
  <c r="FZ67" i="16"/>
  <c r="FZ60" i="16"/>
  <c r="FZ48" i="16"/>
  <c r="FZ21" i="16"/>
  <c r="FZ17" i="16"/>
  <c r="FZ14" i="16"/>
  <c r="FZ12" i="16"/>
  <c r="FZ8" i="16"/>
  <c r="FZ5" i="16"/>
  <c r="FW133" i="16"/>
  <c r="FW131" i="16"/>
  <c r="FW128" i="16"/>
  <c r="FW126" i="16"/>
  <c r="FW124" i="16"/>
  <c r="FW120" i="16"/>
  <c r="FW111" i="16"/>
  <c r="FW98" i="16"/>
  <c r="FW85" i="16"/>
  <c r="FW79" i="16"/>
  <c r="FW75" i="16"/>
  <c r="FW71" i="16"/>
  <c r="FW67" i="16"/>
  <c r="FW60" i="16"/>
  <c r="FW48" i="16"/>
  <c r="FW21" i="16"/>
  <c r="FW17" i="16"/>
  <c r="FW14" i="16"/>
  <c r="FW12" i="16"/>
  <c r="FW8" i="16"/>
  <c r="FW5" i="16"/>
  <c r="FT133" i="16"/>
  <c r="FT131" i="16"/>
  <c r="FT128" i="16"/>
  <c r="FT126" i="16"/>
  <c r="FT124" i="16"/>
  <c r="FT120" i="16"/>
  <c r="FT111" i="16"/>
  <c r="FT98" i="16"/>
  <c r="FT85" i="16"/>
  <c r="FT79" i="16"/>
  <c r="FT75" i="16"/>
  <c r="FT71" i="16"/>
  <c r="FT67" i="16"/>
  <c r="FT60" i="16"/>
  <c r="FT48" i="16"/>
  <c r="FT21" i="16"/>
  <c r="FT17" i="16"/>
  <c r="FT14" i="16"/>
  <c r="FT12" i="16"/>
  <c r="FT8" i="16"/>
  <c r="FT5" i="16"/>
  <c r="FQ133" i="16"/>
  <c r="FQ131" i="16"/>
  <c r="FQ128" i="16"/>
  <c r="FQ126" i="16"/>
  <c r="FQ124" i="16"/>
  <c r="FQ120" i="16"/>
  <c r="FQ111" i="16"/>
  <c r="FQ98" i="16"/>
  <c r="FQ85" i="16"/>
  <c r="FQ79" i="16"/>
  <c r="FQ75" i="16"/>
  <c r="FQ71" i="16"/>
  <c r="FQ67" i="16"/>
  <c r="FQ60" i="16"/>
  <c r="FQ48" i="16"/>
  <c r="FQ21" i="16"/>
  <c r="FQ17" i="16"/>
  <c r="FQ14" i="16"/>
  <c r="FQ12" i="16"/>
  <c r="FQ8" i="16"/>
  <c r="FQ5" i="16"/>
  <c r="FG133" i="16"/>
  <c r="FG131" i="16"/>
  <c r="FG128" i="16"/>
  <c r="FG126" i="16"/>
  <c r="FG124" i="16"/>
  <c r="FG120" i="16"/>
  <c r="FG111" i="16"/>
  <c r="FG98" i="16"/>
  <c r="FG85" i="16"/>
  <c r="FG79" i="16"/>
  <c r="FG75" i="16"/>
  <c r="FG71" i="16"/>
  <c r="FG67" i="16"/>
  <c r="FG60" i="16"/>
  <c r="FG48" i="16"/>
  <c r="FG21" i="16"/>
  <c r="FG17" i="16"/>
  <c r="FG14" i="16"/>
  <c r="FG12" i="16"/>
  <c r="FG8" i="16"/>
  <c r="FG5" i="16"/>
  <c r="FD136" i="16"/>
  <c r="FD133" i="16"/>
  <c r="FD131" i="16"/>
  <c r="FD128" i="16"/>
  <c r="FD126" i="16"/>
  <c r="FD124" i="16"/>
  <c r="FD120" i="16"/>
  <c r="FD119" i="16"/>
  <c r="FD111" i="16"/>
  <c r="FD98" i="16"/>
  <c r="FD85" i="16"/>
  <c r="FD79" i="16"/>
  <c r="FD75" i="16"/>
  <c r="FD71" i="16"/>
  <c r="FD67" i="16"/>
  <c r="FD60" i="16"/>
  <c r="FD48" i="16"/>
  <c r="FD21" i="16"/>
  <c r="FD17" i="16"/>
  <c r="FD14" i="16"/>
  <c r="FD12" i="16"/>
  <c r="FD8" i="16"/>
  <c r="FD5" i="16"/>
  <c r="FA136" i="16"/>
  <c r="FA133" i="16"/>
  <c r="FA131" i="16"/>
  <c r="FA128" i="16"/>
  <c r="FA126" i="16"/>
  <c r="FA124" i="16"/>
  <c r="FA120" i="16"/>
  <c r="FA111" i="16"/>
  <c r="FA98" i="16"/>
  <c r="FA85" i="16"/>
  <c r="FA79" i="16"/>
  <c r="FA75" i="16"/>
  <c r="FA71" i="16"/>
  <c r="FA67" i="16"/>
  <c r="FA60" i="16"/>
  <c r="FA48" i="16"/>
  <c r="FA21" i="16"/>
  <c r="FA17" i="16"/>
  <c r="FA14" i="16"/>
  <c r="FA12" i="16"/>
  <c r="FA8" i="16"/>
  <c r="FA5" i="16"/>
  <c r="EX136" i="16"/>
  <c r="EX133" i="16"/>
  <c r="EX131" i="16"/>
  <c r="EX128" i="16"/>
  <c r="EX126" i="16"/>
  <c r="EX124" i="16"/>
  <c r="EX120" i="16"/>
  <c r="EX111" i="16"/>
  <c r="EX98" i="16"/>
  <c r="EX85" i="16"/>
  <c r="EX79" i="16"/>
  <c r="EX75" i="16"/>
  <c r="EX71" i="16"/>
  <c r="EX67" i="16"/>
  <c r="EX60" i="16"/>
  <c r="EX48" i="16"/>
  <c r="EX21" i="16"/>
  <c r="EX17" i="16"/>
  <c r="EX14" i="16"/>
  <c r="EX12" i="16"/>
  <c r="EX8" i="16"/>
  <c r="EX5" i="16"/>
  <c r="EU136" i="16"/>
  <c r="EU133" i="16"/>
  <c r="EU131" i="16"/>
  <c r="EU128" i="16"/>
  <c r="EU126" i="16"/>
  <c r="EU124" i="16"/>
  <c r="EU120" i="16"/>
  <c r="EU111" i="16"/>
  <c r="EU98" i="16"/>
  <c r="EU85" i="16"/>
  <c r="EU79" i="16"/>
  <c r="EU75" i="16"/>
  <c r="EU71" i="16"/>
  <c r="EU67" i="16"/>
  <c r="EU60" i="16"/>
  <c r="EU48" i="16"/>
  <c r="EU21" i="16"/>
  <c r="EU17" i="16"/>
  <c r="EU14" i="16"/>
  <c r="EU12" i="16"/>
  <c r="EU8" i="16"/>
  <c r="EU5" i="16"/>
  <c r="ER136" i="16"/>
  <c r="ER133" i="16"/>
  <c r="ER131" i="16"/>
  <c r="ER128" i="16"/>
  <c r="ER126" i="16"/>
  <c r="ER124" i="16"/>
  <c r="ER120" i="16"/>
  <c r="ER111" i="16"/>
  <c r="ER98" i="16"/>
  <c r="ER85" i="16"/>
  <c r="ER79" i="16"/>
  <c r="ER75" i="16"/>
  <c r="ER71" i="16"/>
  <c r="ER67" i="16"/>
  <c r="ER60" i="16"/>
  <c r="ER48" i="16"/>
  <c r="ER21" i="16"/>
  <c r="ER17" i="16"/>
  <c r="ER14" i="16"/>
  <c r="ER12" i="16"/>
  <c r="ER8" i="16"/>
  <c r="ER5" i="16"/>
  <c r="EO133" i="16"/>
  <c r="EO131" i="16"/>
  <c r="EO128" i="16"/>
  <c r="EO126" i="16"/>
  <c r="EO124" i="16"/>
  <c r="EO120" i="16"/>
  <c r="EO111" i="16"/>
  <c r="EO98" i="16"/>
  <c r="EO85" i="16"/>
  <c r="EO79" i="16"/>
  <c r="EO75" i="16"/>
  <c r="EO71" i="16"/>
  <c r="EO67" i="16"/>
  <c r="EO60" i="16"/>
  <c r="EO48" i="16"/>
  <c r="EO21" i="16"/>
  <c r="EO17" i="16"/>
  <c r="EO14" i="16"/>
  <c r="EO12" i="16"/>
  <c r="EO8" i="16"/>
  <c r="EO5" i="16"/>
  <c r="EL133" i="16"/>
  <c r="EL131" i="16"/>
  <c r="EL128" i="16"/>
  <c r="EL126" i="16"/>
  <c r="EL124" i="16"/>
  <c r="EL120" i="16"/>
  <c r="EL111" i="16"/>
  <c r="EL98" i="16"/>
  <c r="EL85" i="16"/>
  <c r="EL79" i="16"/>
  <c r="EL75" i="16"/>
  <c r="EL71" i="16"/>
  <c r="EL67" i="16"/>
  <c r="EL60" i="16"/>
  <c r="EL48" i="16"/>
  <c r="EL21" i="16"/>
  <c r="EL17" i="16"/>
  <c r="EL14" i="16"/>
  <c r="EL12" i="16"/>
  <c r="EL8" i="16"/>
  <c r="EL5" i="16"/>
  <c r="EI133" i="16"/>
  <c r="EI131" i="16"/>
  <c r="EI128" i="16"/>
  <c r="EI126" i="16"/>
  <c r="EI124" i="16"/>
  <c r="EI120" i="16"/>
  <c r="EI111" i="16"/>
  <c r="EI98" i="16"/>
  <c r="EI85" i="16"/>
  <c r="EI79" i="16"/>
  <c r="EI75" i="16"/>
  <c r="EI71" i="16"/>
  <c r="EI67" i="16"/>
  <c r="EI60" i="16"/>
  <c r="EI48" i="16"/>
  <c r="EI21" i="16"/>
  <c r="EI17" i="16"/>
  <c r="EI14" i="16"/>
  <c r="EI12" i="16"/>
  <c r="EI8" i="16"/>
  <c r="EI5" i="16"/>
  <c r="DY133" i="16"/>
  <c r="DY131" i="16"/>
  <c r="DY128" i="16"/>
  <c r="DY126" i="16"/>
  <c r="DY124" i="16"/>
  <c r="DY120" i="16"/>
  <c r="DY111" i="16"/>
  <c r="DY98" i="16"/>
  <c r="DY85" i="16"/>
  <c r="DY79" i="16"/>
  <c r="DY75" i="16"/>
  <c r="DY71" i="16"/>
  <c r="DY67" i="16"/>
  <c r="DY60" i="16"/>
  <c r="DY48" i="16"/>
  <c r="DY21" i="16"/>
  <c r="DY17" i="16"/>
  <c r="DY14" i="16"/>
  <c r="DY12" i="16"/>
  <c r="DY8" i="16"/>
  <c r="DY5" i="16"/>
  <c r="DV136" i="16"/>
  <c r="DV133" i="16"/>
  <c r="DV131" i="16"/>
  <c r="DV128" i="16"/>
  <c r="DV126" i="16"/>
  <c r="DV124" i="16"/>
  <c r="DV120" i="16"/>
  <c r="DV111" i="16"/>
  <c r="DV98" i="16"/>
  <c r="DV85" i="16"/>
  <c r="DV79" i="16"/>
  <c r="DV75" i="16"/>
  <c r="DV71" i="16"/>
  <c r="DV67" i="16"/>
  <c r="DV60" i="16"/>
  <c r="DV48" i="16"/>
  <c r="DV21" i="16"/>
  <c r="DV17" i="16"/>
  <c r="DV14" i="16"/>
  <c r="DV12" i="16"/>
  <c r="DV8" i="16"/>
  <c r="DV5" i="16"/>
  <c r="DS136" i="16"/>
  <c r="DS133" i="16"/>
  <c r="DS131" i="16"/>
  <c r="DS128" i="16"/>
  <c r="DS126" i="16"/>
  <c r="DS124" i="16"/>
  <c r="DS120" i="16"/>
  <c r="DS111" i="16"/>
  <c r="DS98" i="16"/>
  <c r="DS85" i="16"/>
  <c r="DS79" i="16"/>
  <c r="DS75" i="16"/>
  <c r="DS71" i="16"/>
  <c r="DS67" i="16"/>
  <c r="DS60" i="16"/>
  <c r="DS48" i="16"/>
  <c r="DS21" i="16"/>
  <c r="DS17" i="16"/>
  <c r="DS14" i="16"/>
  <c r="DS12" i="16"/>
  <c r="DS8" i="16"/>
  <c r="DS5" i="16"/>
  <c r="DP136" i="16"/>
  <c r="DP133" i="16"/>
  <c r="DP131" i="16"/>
  <c r="DP128" i="16"/>
  <c r="DP126" i="16"/>
  <c r="DP124" i="16"/>
  <c r="DP120" i="16"/>
  <c r="DP111" i="16"/>
  <c r="DP98" i="16"/>
  <c r="DP85" i="16"/>
  <c r="DP79" i="16"/>
  <c r="DP75" i="16"/>
  <c r="DP71" i="16"/>
  <c r="DP67" i="16"/>
  <c r="DP60" i="16"/>
  <c r="DP48" i="16"/>
  <c r="DP21" i="16"/>
  <c r="DP17" i="16"/>
  <c r="DP14" i="16"/>
  <c r="DP12" i="16"/>
  <c r="DP8" i="16"/>
  <c r="DP5" i="16"/>
  <c r="DM136" i="16"/>
  <c r="DM133" i="16"/>
  <c r="DM131" i="16"/>
  <c r="DM128" i="16"/>
  <c r="DM126" i="16"/>
  <c r="DM124" i="16"/>
  <c r="DM120" i="16"/>
  <c r="DM111" i="16"/>
  <c r="DM98" i="16"/>
  <c r="DM85" i="16"/>
  <c r="DM79" i="16"/>
  <c r="DM75" i="16"/>
  <c r="DM71" i="16"/>
  <c r="DM67" i="16"/>
  <c r="DM60" i="16"/>
  <c r="DM48" i="16"/>
  <c r="DM21" i="16"/>
  <c r="DM17" i="16"/>
  <c r="DM14" i="16"/>
  <c r="DM12" i="16"/>
  <c r="DM8" i="16"/>
  <c r="DM5" i="16"/>
  <c r="DJ136" i="16"/>
  <c r="DJ133" i="16"/>
  <c r="DJ131" i="16"/>
  <c r="DJ128" i="16"/>
  <c r="DJ126" i="16"/>
  <c r="DJ124" i="16"/>
  <c r="DJ120" i="16"/>
  <c r="DJ111" i="16"/>
  <c r="DJ98" i="16"/>
  <c r="DJ85" i="16"/>
  <c r="DJ79" i="16"/>
  <c r="DJ75" i="16"/>
  <c r="DJ71" i="16"/>
  <c r="DJ67" i="16"/>
  <c r="DJ60" i="16"/>
  <c r="DJ48" i="16"/>
  <c r="DJ21" i="16"/>
  <c r="DJ17" i="16"/>
  <c r="DJ14" i="16"/>
  <c r="DJ12" i="16"/>
  <c r="DJ8" i="16"/>
  <c r="DJ5" i="16"/>
  <c r="DG133" i="16"/>
  <c r="DG131" i="16"/>
  <c r="DG128" i="16"/>
  <c r="DG126" i="16"/>
  <c r="DG124" i="16"/>
  <c r="DG120" i="16"/>
  <c r="DG111" i="16"/>
  <c r="DG98" i="16"/>
  <c r="DG85" i="16"/>
  <c r="DG79" i="16"/>
  <c r="DG75" i="16"/>
  <c r="DG71" i="16"/>
  <c r="DG67" i="16"/>
  <c r="DG60" i="16"/>
  <c r="DG48" i="16"/>
  <c r="DG21" i="16"/>
  <c r="DG17" i="16"/>
  <c r="DG14" i="16"/>
  <c r="DG12" i="16"/>
  <c r="DG8" i="16"/>
  <c r="DG5" i="16"/>
  <c r="DD133" i="16"/>
  <c r="DD131" i="16"/>
  <c r="DD128" i="16"/>
  <c r="DD126" i="16"/>
  <c r="DD124" i="16"/>
  <c r="DD120" i="16"/>
  <c r="DD111" i="16"/>
  <c r="DD98" i="16"/>
  <c r="DD85" i="16"/>
  <c r="DD79" i="16"/>
  <c r="DD75" i="16"/>
  <c r="DD71" i="16"/>
  <c r="DD67" i="16"/>
  <c r="DD60" i="16"/>
  <c r="DD48" i="16"/>
  <c r="DD21" i="16"/>
  <c r="DD17" i="16"/>
  <c r="DD14" i="16"/>
  <c r="DD12" i="16"/>
  <c r="DD8" i="16"/>
  <c r="DD5" i="16"/>
  <c r="DA133" i="16"/>
  <c r="DA131" i="16"/>
  <c r="DA128" i="16"/>
  <c r="DA126" i="16"/>
  <c r="DA124" i="16"/>
  <c r="DA120" i="16"/>
  <c r="DA111" i="16"/>
  <c r="DA98" i="16"/>
  <c r="DA85" i="16"/>
  <c r="DA79" i="16"/>
  <c r="DA75" i="16"/>
  <c r="DA71" i="16"/>
  <c r="DA67" i="16"/>
  <c r="DA60" i="16"/>
  <c r="DA48" i="16"/>
  <c r="DA21" i="16"/>
  <c r="DA17" i="16"/>
  <c r="DA14" i="16"/>
  <c r="DA12" i="16"/>
  <c r="DA8" i="16"/>
  <c r="DA5" i="16"/>
  <c r="CQ133" i="16"/>
  <c r="CQ131" i="16"/>
  <c r="CQ128" i="16"/>
  <c r="CQ126" i="16"/>
  <c r="CQ124" i="16"/>
  <c r="CQ120" i="16"/>
  <c r="CQ111" i="16"/>
  <c r="CQ98" i="16"/>
  <c r="CQ85" i="16"/>
  <c r="CQ79" i="16"/>
  <c r="CQ75" i="16"/>
  <c r="CQ71" i="16"/>
  <c r="CQ67" i="16"/>
  <c r="CQ60" i="16"/>
  <c r="CQ48" i="16"/>
  <c r="CQ21" i="16"/>
  <c r="CQ17" i="16"/>
  <c r="CQ14" i="16"/>
  <c r="CQ12" i="16"/>
  <c r="CQ8" i="16"/>
  <c r="CQ5" i="16"/>
  <c r="BF136" i="16"/>
  <c r="BF133" i="16"/>
  <c r="BF131" i="16"/>
  <c r="BF128" i="16"/>
  <c r="BF126" i="16"/>
  <c r="BF124" i="16"/>
  <c r="BF120" i="16"/>
  <c r="BF111" i="16"/>
  <c r="BF98" i="16"/>
  <c r="BF85" i="16"/>
  <c r="BF79" i="16"/>
  <c r="BF75" i="16"/>
  <c r="BF71" i="16"/>
  <c r="BF67" i="16"/>
  <c r="BF60" i="16"/>
  <c r="BF59" i="16"/>
  <c r="BF48" i="16" s="1"/>
  <c r="BF21" i="16"/>
  <c r="BF17" i="16"/>
  <c r="BF14" i="16"/>
  <c r="BF12" i="16"/>
  <c r="BF8" i="16"/>
  <c r="BF5" i="16"/>
  <c r="BC136" i="16"/>
  <c r="BC133" i="16"/>
  <c r="BC131" i="16"/>
  <c r="BC128" i="16"/>
  <c r="BC126" i="16"/>
  <c r="BC124" i="16"/>
  <c r="BC120" i="16"/>
  <c r="BC111" i="16"/>
  <c r="BC98" i="16"/>
  <c r="BC85" i="16"/>
  <c r="BC79" i="16"/>
  <c r="BC75" i="16"/>
  <c r="BC71" i="16"/>
  <c r="BC67" i="16"/>
  <c r="BC60" i="16"/>
  <c r="BC48" i="16"/>
  <c r="BC21" i="16"/>
  <c r="BC17" i="16"/>
  <c r="BC14" i="16"/>
  <c r="BC12" i="16"/>
  <c r="BC8" i="16"/>
  <c r="BC5" i="16"/>
  <c r="AZ136" i="16"/>
  <c r="AZ133" i="16"/>
  <c r="AZ131" i="16"/>
  <c r="AZ128" i="16"/>
  <c r="AZ126" i="16"/>
  <c r="AZ124" i="16"/>
  <c r="AZ120" i="16"/>
  <c r="AZ111" i="16"/>
  <c r="AZ98" i="16"/>
  <c r="AZ85" i="16"/>
  <c r="AZ79" i="16"/>
  <c r="AZ75" i="16"/>
  <c r="AZ71" i="16"/>
  <c r="AZ67" i="16"/>
  <c r="AZ60" i="16"/>
  <c r="AZ48" i="16"/>
  <c r="AZ21" i="16"/>
  <c r="AZ17" i="16"/>
  <c r="AZ14" i="16"/>
  <c r="AZ12" i="16"/>
  <c r="AZ8" i="16"/>
  <c r="AZ5" i="16"/>
  <c r="AW136" i="16"/>
  <c r="AW133" i="16"/>
  <c r="AW131" i="16"/>
  <c r="AW128" i="16"/>
  <c r="AW126" i="16"/>
  <c r="AW124" i="16"/>
  <c r="AW120" i="16"/>
  <c r="AW111" i="16"/>
  <c r="AW98" i="16"/>
  <c r="AW85" i="16"/>
  <c r="AW79" i="16"/>
  <c r="AW75" i="16"/>
  <c r="AW71" i="16"/>
  <c r="AW67" i="16"/>
  <c r="AW60" i="16"/>
  <c r="AW48" i="16"/>
  <c r="AW21" i="16"/>
  <c r="AW17" i="16"/>
  <c r="AW14" i="16"/>
  <c r="AW12" i="16"/>
  <c r="AW8" i="16"/>
  <c r="AW5" i="16"/>
  <c r="AT136" i="16"/>
  <c r="AT133" i="16"/>
  <c r="AT131" i="16"/>
  <c r="AT128" i="16"/>
  <c r="AT126" i="16"/>
  <c r="AT124" i="16"/>
  <c r="AT120" i="16"/>
  <c r="AT111" i="16"/>
  <c r="AT98" i="16"/>
  <c r="AT85" i="16"/>
  <c r="AT79" i="16"/>
  <c r="AT75" i="16"/>
  <c r="AT71" i="16"/>
  <c r="AT67" i="16"/>
  <c r="AT60" i="16"/>
  <c r="AT48" i="16"/>
  <c r="AT21" i="16"/>
  <c r="AT17" i="16"/>
  <c r="AT14" i="16"/>
  <c r="AT12" i="16"/>
  <c r="AT8" i="16"/>
  <c r="AT5" i="16"/>
  <c r="AQ133" i="16"/>
  <c r="AQ131" i="16"/>
  <c r="AQ128" i="16"/>
  <c r="AQ126" i="16"/>
  <c r="AQ124" i="16"/>
  <c r="AQ120" i="16"/>
  <c r="AQ111" i="16"/>
  <c r="AQ98" i="16"/>
  <c r="AQ85" i="16"/>
  <c r="AQ79" i="16"/>
  <c r="AQ75" i="16"/>
  <c r="AQ71" i="16"/>
  <c r="AQ67" i="16"/>
  <c r="AQ60" i="16"/>
  <c r="AQ48" i="16"/>
  <c r="AQ21" i="16"/>
  <c r="AQ17" i="16"/>
  <c r="AQ14" i="16"/>
  <c r="AQ12" i="16"/>
  <c r="AQ8" i="16"/>
  <c r="AQ5" i="16"/>
  <c r="AN133" i="16"/>
  <c r="AN131" i="16"/>
  <c r="AN128" i="16"/>
  <c r="AN126" i="16"/>
  <c r="AN124" i="16"/>
  <c r="AN120" i="16"/>
  <c r="AN111" i="16"/>
  <c r="AN98" i="16"/>
  <c r="AN85" i="16"/>
  <c r="AN79" i="16"/>
  <c r="AN75" i="16"/>
  <c r="AN71" i="16"/>
  <c r="AN67" i="16"/>
  <c r="AN60" i="16"/>
  <c r="AN48" i="16"/>
  <c r="AN21" i="16"/>
  <c r="AN17" i="16"/>
  <c r="AN14" i="16"/>
  <c r="AN12" i="16"/>
  <c r="AN8" i="16"/>
  <c r="AN5" i="16"/>
  <c r="AK133" i="16"/>
  <c r="AK131" i="16"/>
  <c r="AK128" i="16"/>
  <c r="AK126" i="16"/>
  <c r="AK124" i="16"/>
  <c r="AK120" i="16"/>
  <c r="AK111" i="16"/>
  <c r="AK98" i="16"/>
  <c r="AK85" i="16"/>
  <c r="AK79" i="16"/>
  <c r="AK75" i="16"/>
  <c r="AK71" i="16"/>
  <c r="AK67" i="16"/>
  <c r="AK60" i="16"/>
  <c r="AK48" i="16"/>
  <c r="AK21" i="16"/>
  <c r="AK17" i="16"/>
  <c r="AK14" i="16"/>
  <c r="AK12" i="16"/>
  <c r="AK8" i="16"/>
  <c r="AK5" i="16"/>
  <c r="BI133" i="16"/>
  <c r="BI131" i="16"/>
  <c r="BI128" i="16"/>
  <c r="BI126" i="16"/>
  <c r="BI124" i="16"/>
  <c r="BI120" i="16"/>
  <c r="BI111" i="16"/>
  <c r="BI98" i="16"/>
  <c r="BI85" i="16"/>
  <c r="BI79" i="16"/>
  <c r="BI75" i="16"/>
  <c r="BI71" i="16"/>
  <c r="BI67" i="16"/>
  <c r="BI60" i="16"/>
  <c r="BI48" i="16"/>
  <c r="BI21" i="16"/>
  <c r="BI17" i="16"/>
  <c r="BI14" i="16"/>
  <c r="BI12" i="16"/>
  <c r="BI8" i="16"/>
  <c r="BI5" i="16"/>
  <c r="CN136" i="16"/>
  <c r="CN133" i="16"/>
  <c r="CN131" i="16"/>
  <c r="CN128" i="16"/>
  <c r="CN126" i="16"/>
  <c r="CN124" i="16"/>
  <c r="CN120" i="16"/>
  <c r="CN111" i="16"/>
  <c r="CN98" i="16"/>
  <c r="CN85" i="16"/>
  <c r="CN79" i="16"/>
  <c r="CN75" i="16"/>
  <c r="CN71" i="16"/>
  <c r="CN67" i="16"/>
  <c r="CN60" i="16"/>
  <c r="CN59" i="16"/>
  <c r="CN21" i="16"/>
  <c r="CN17" i="16"/>
  <c r="CN14" i="16"/>
  <c r="CN12" i="16"/>
  <c r="CN8" i="16"/>
  <c r="CN5" i="16"/>
  <c r="CK136" i="16"/>
  <c r="CK133" i="16"/>
  <c r="CK131" i="16"/>
  <c r="CK128" i="16"/>
  <c r="CK126" i="16"/>
  <c r="CK124" i="16"/>
  <c r="CK120" i="16"/>
  <c r="CK111" i="16"/>
  <c r="CK98" i="16"/>
  <c r="CK85" i="16"/>
  <c r="CK79" i="16"/>
  <c r="CK75" i="16"/>
  <c r="CK71" i="16"/>
  <c r="CK67" i="16"/>
  <c r="CK60" i="16"/>
  <c r="CK48" i="16"/>
  <c r="CK21" i="16"/>
  <c r="CK17" i="16"/>
  <c r="CK14" i="16"/>
  <c r="CK12" i="16"/>
  <c r="CK8" i="16"/>
  <c r="CK5" i="16"/>
  <c r="CH136" i="16"/>
  <c r="CH133" i="16"/>
  <c r="CH131" i="16"/>
  <c r="CH128" i="16"/>
  <c r="CH126" i="16"/>
  <c r="CH124" i="16"/>
  <c r="CH120" i="16"/>
  <c r="CH111" i="16"/>
  <c r="CH98" i="16"/>
  <c r="CH85" i="16"/>
  <c r="CH79" i="16"/>
  <c r="CH75" i="16"/>
  <c r="CH71" i="16"/>
  <c r="CH67" i="16"/>
  <c r="CH60" i="16"/>
  <c r="CH48" i="16"/>
  <c r="CH21" i="16"/>
  <c r="CH17" i="16"/>
  <c r="CH14" i="16"/>
  <c r="CH12" i="16"/>
  <c r="CH8" i="16"/>
  <c r="CH5" i="16"/>
  <c r="CE136" i="16"/>
  <c r="CE133" i="16"/>
  <c r="CE131" i="16"/>
  <c r="CE128" i="16"/>
  <c r="CE126" i="16"/>
  <c r="CE124" i="16"/>
  <c r="CE120" i="16"/>
  <c r="CE111" i="16"/>
  <c r="CE98" i="16"/>
  <c r="CE85" i="16"/>
  <c r="CE79" i="16"/>
  <c r="CE75" i="16"/>
  <c r="CE71" i="16"/>
  <c r="CE67" i="16"/>
  <c r="CE60" i="16"/>
  <c r="CE48" i="16"/>
  <c r="CE21" i="16"/>
  <c r="CE17" i="16"/>
  <c r="CE14" i="16"/>
  <c r="CE12" i="16"/>
  <c r="CE8" i="16"/>
  <c r="CE5" i="16"/>
  <c r="CB136" i="16"/>
  <c r="CB133" i="16"/>
  <c r="CB131" i="16"/>
  <c r="CB128" i="16"/>
  <c r="CB126" i="16"/>
  <c r="CB124" i="16"/>
  <c r="CB120" i="16"/>
  <c r="CB111" i="16"/>
  <c r="CB98" i="16"/>
  <c r="CB85" i="16"/>
  <c r="CB79" i="16"/>
  <c r="CB75" i="16"/>
  <c r="CB71" i="16"/>
  <c r="CB67" i="16"/>
  <c r="CB60" i="16"/>
  <c r="CB48" i="16"/>
  <c r="CB21" i="16"/>
  <c r="CB17" i="16"/>
  <c r="CB14" i="16"/>
  <c r="CB12" i="16"/>
  <c r="CB8" i="16"/>
  <c r="CB5" i="16"/>
  <c r="BY136" i="16"/>
  <c r="BY133" i="16"/>
  <c r="BY131" i="16"/>
  <c r="BY128" i="16"/>
  <c r="BY126" i="16"/>
  <c r="BY124" i="16"/>
  <c r="BY120" i="16"/>
  <c r="BY111" i="16"/>
  <c r="BY98" i="16"/>
  <c r="BY85" i="16"/>
  <c r="BY79" i="16"/>
  <c r="BY75" i="16"/>
  <c r="BY71" i="16"/>
  <c r="BY67" i="16"/>
  <c r="BY60" i="16"/>
  <c r="BY48" i="16"/>
  <c r="BY21" i="16"/>
  <c r="BY17" i="16"/>
  <c r="BY14" i="16"/>
  <c r="BY12" i="16"/>
  <c r="BY8" i="16"/>
  <c r="BY5" i="16"/>
  <c r="BV136" i="16"/>
  <c r="BV133" i="16"/>
  <c r="BV131" i="16"/>
  <c r="BV128" i="16"/>
  <c r="BV126" i="16"/>
  <c r="BV124" i="16"/>
  <c r="BV120" i="16"/>
  <c r="BV111" i="16"/>
  <c r="BV98" i="16"/>
  <c r="BV85" i="16"/>
  <c r="BV79" i="16"/>
  <c r="BV75" i="16"/>
  <c r="BV71" i="16"/>
  <c r="BV67" i="16"/>
  <c r="BV60" i="16"/>
  <c r="BV48" i="16"/>
  <c r="BV21" i="16"/>
  <c r="BV17" i="16"/>
  <c r="BV14" i="16"/>
  <c r="BV12" i="16"/>
  <c r="BV8" i="16"/>
  <c r="BV5" i="16"/>
  <c r="BS133" i="16"/>
  <c r="BS131" i="16"/>
  <c r="BS128" i="16"/>
  <c r="BS126" i="16"/>
  <c r="BS124" i="16"/>
  <c r="BS120" i="16"/>
  <c r="BS111" i="16"/>
  <c r="BS98" i="16"/>
  <c r="BS85" i="16"/>
  <c r="BS79" i="16"/>
  <c r="BS75" i="16"/>
  <c r="BS71" i="16"/>
  <c r="BS67" i="16"/>
  <c r="BS60" i="16"/>
  <c r="BS48" i="16"/>
  <c r="BS21" i="16"/>
  <c r="BS17" i="16"/>
  <c r="BS14" i="16"/>
  <c r="BS12" i="16"/>
  <c r="BS8" i="16"/>
  <c r="BS5" i="16"/>
  <c r="AA133" i="16"/>
  <c r="AA131" i="16"/>
  <c r="AA128" i="16"/>
  <c r="AA126" i="16"/>
  <c r="AA124" i="16"/>
  <c r="AA120" i="16"/>
  <c r="AA111" i="16"/>
  <c r="AA98" i="16"/>
  <c r="AA85" i="16"/>
  <c r="AA79" i="16"/>
  <c r="AA75" i="16"/>
  <c r="AA71" i="16"/>
  <c r="AA67" i="16"/>
  <c r="AA60" i="16"/>
  <c r="AA48" i="16"/>
  <c r="AA21" i="16"/>
  <c r="AA17" i="16"/>
  <c r="AA14" i="16"/>
  <c r="AA12" i="16"/>
  <c r="AA8" i="16"/>
  <c r="AA5" i="16"/>
  <c r="X133" i="16"/>
  <c r="X131" i="16"/>
  <c r="X128" i="16"/>
  <c r="X126" i="16"/>
  <c r="X124" i="16"/>
  <c r="X120" i="16"/>
  <c r="X111" i="16"/>
  <c r="X98" i="16"/>
  <c r="X85" i="16"/>
  <c r="X79" i="16"/>
  <c r="X75" i="16"/>
  <c r="X71" i="16"/>
  <c r="X67" i="16"/>
  <c r="X60" i="16"/>
  <c r="X48" i="16"/>
  <c r="X21" i="16"/>
  <c r="X17" i="16"/>
  <c r="X14" i="16"/>
  <c r="X12" i="16"/>
  <c r="X8" i="16"/>
  <c r="X5" i="16"/>
  <c r="U133" i="16"/>
  <c r="U131" i="16"/>
  <c r="U128" i="16"/>
  <c r="U126" i="16"/>
  <c r="U124" i="16"/>
  <c r="U120" i="16"/>
  <c r="U111" i="16"/>
  <c r="U98" i="16"/>
  <c r="U85" i="16"/>
  <c r="U79" i="16"/>
  <c r="U75" i="16"/>
  <c r="U71" i="16"/>
  <c r="U67" i="16"/>
  <c r="U60" i="16"/>
  <c r="U48" i="16"/>
  <c r="U21" i="16"/>
  <c r="U17" i="16"/>
  <c r="U14" i="16"/>
  <c r="U12" i="16"/>
  <c r="U8" i="16"/>
  <c r="U5" i="16"/>
  <c r="R133" i="16"/>
  <c r="R131" i="16"/>
  <c r="R128" i="16"/>
  <c r="R126" i="16"/>
  <c r="R124" i="16"/>
  <c r="R120" i="16"/>
  <c r="R111" i="16"/>
  <c r="R98" i="16"/>
  <c r="R85" i="16"/>
  <c r="R79" i="16"/>
  <c r="R75" i="16"/>
  <c r="R71" i="16"/>
  <c r="R67" i="16"/>
  <c r="R60" i="16"/>
  <c r="R48" i="16"/>
  <c r="R21" i="16"/>
  <c r="R17" i="16"/>
  <c r="R14" i="16"/>
  <c r="R12" i="16"/>
  <c r="R8" i="16"/>
  <c r="R5" i="16"/>
  <c r="O133" i="16"/>
  <c r="O131" i="16"/>
  <c r="O128" i="16"/>
  <c r="O126" i="16"/>
  <c r="O124" i="16"/>
  <c r="O120" i="16"/>
  <c r="O111" i="16"/>
  <c r="O98" i="16"/>
  <c r="O85" i="16"/>
  <c r="O79" i="16"/>
  <c r="O75" i="16"/>
  <c r="O71" i="16"/>
  <c r="O67" i="16"/>
  <c r="O60" i="16"/>
  <c r="O48" i="16"/>
  <c r="O21" i="16"/>
  <c r="O17" i="16"/>
  <c r="O14" i="16"/>
  <c r="O12" i="16"/>
  <c r="O8" i="16"/>
  <c r="O5" i="16"/>
  <c r="L133" i="16"/>
  <c r="L131" i="16"/>
  <c r="L128" i="16"/>
  <c r="L126" i="16"/>
  <c r="L124" i="16"/>
  <c r="L120" i="16"/>
  <c r="L111" i="16"/>
  <c r="L98" i="16"/>
  <c r="L85" i="16"/>
  <c r="L79" i="16"/>
  <c r="L75" i="16"/>
  <c r="L71" i="16"/>
  <c r="L67" i="16"/>
  <c r="L60" i="16"/>
  <c r="L48" i="16"/>
  <c r="L21" i="16"/>
  <c r="L17" i="16"/>
  <c r="L14" i="16"/>
  <c r="L12" i="16"/>
  <c r="L8" i="16"/>
  <c r="L5" i="16"/>
  <c r="J136" i="16"/>
  <c r="J133" i="16"/>
  <c r="J131" i="16"/>
  <c r="J128" i="16"/>
  <c r="J126" i="16"/>
  <c r="J124" i="16"/>
  <c r="J120" i="16"/>
  <c r="J111" i="16"/>
  <c r="J98" i="16"/>
  <c r="J85" i="16"/>
  <c r="J79" i="16"/>
  <c r="J75" i="16"/>
  <c r="J71" i="16"/>
  <c r="J67" i="16"/>
  <c r="J60" i="16"/>
  <c r="J48" i="16"/>
  <c r="J21" i="16"/>
  <c r="J17" i="16"/>
  <c r="J14" i="16"/>
  <c r="J12" i="16"/>
  <c r="J8" i="16"/>
  <c r="J5" i="16"/>
  <c r="G136" i="16"/>
  <c r="G133" i="16"/>
  <c r="G131" i="16"/>
  <c r="G128" i="16"/>
  <c r="G126" i="16"/>
  <c r="G124" i="16"/>
  <c r="G120" i="16"/>
  <c r="G111" i="16"/>
  <c r="G98" i="16"/>
  <c r="G85" i="16"/>
  <c r="G79" i="16"/>
  <c r="G75" i="16"/>
  <c r="G71" i="16"/>
  <c r="G67" i="16"/>
  <c r="G60" i="16"/>
  <c r="G48" i="16"/>
  <c r="G21" i="16"/>
  <c r="G17" i="16"/>
  <c r="G14" i="16"/>
  <c r="G12" i="16"/>
  <c r="G8" i="16"/>
  <c r="G5" i="16"/>
  <c r="D133" i="16"/>
  <c r="D131" i="16"/>
  <c r="D128" i="16"/>
  <c r="D126" i="16"/>
  <c r="D124" i="16"/>
  <c r="D120" i="16"/>
  <c r="D111" i="16"/>
  <c r="D98" i="16"/>
  <c r="D85" i="16"/>
  <c r="D79" i="16"/>
  <c r="D75" i="16"/>
  <c r="D71" i="16"/>
  <c r="D67" i="16"/>
  <c r="D60" i="16"/>
  <c r="D48" i="16"/>
  <c r="D21" i="16"/>
  <c r="D17" i="16"/>
  <c r="D14" i="16"/>
  <c r="D12" i="16"/>
  <c r="D8" i="16"/>
  <c r="D5" i="16"/>
  <c r="JB136" i="16" l="1"/>
  <c r="X135" i="23" s="1"/>
  <c r="AB43" i="23"/>
  <c r="AC43" i="23"/>
  <c r="AB53" i="23"/>
  <c r="AC53" i="23"/>
  <c r="AB78" i="23"/>
  <c r="AC78" i="23"/>
  <c r="AB99" i="23"/>
  <c r="AC99" i="23"/>
  <c r="AB126" i="23"/>
  <c r="AC126" i="23"/>
  <c r="AB109" i="23"/>
  <c r="AC109" i="23"/>
  <c r="AB128" i="23"/>
  <c r="AC128" i="23"/>
  <c r="AB55" i="23"/>
  <c r="AC55" i="23"/>
  <c r="AB129" i="23"/>
  <c r="AC129" i="23"/>
  <c r="AB56" i="23"/>
  <c r="AC56" i="23"/>
  <c r="AB92" i="23"/>
  <c r="AC92" i="23"/>
  <c r="AB112" i="23"/>
  <c r="AC112" i="23"/>
  <c r="AB36" i="23"/>
  <c r="AC36" i="23"/>
  <c r="AB49" i="23"/>
  <c r="AC49" i="23"/>
  <c r="AB73" i="23"/>
  <c r="AC73" i="23"/>
  <c r="AB103" i="23"/>
  <c r="AC103" i="23"/>
  <c r="AB113" i="23"/>
  <c r="AC113" i="23"/>
  <c r="AB118" i="23"/>
  <c r="AC118" i="23"/>
  <c r="AB133" i="23"/>
  <c r="AC133" i="23"/>
  <c r="AB134" i="23"/>
  <c r="AC134" i="23"/>
  <c r="AB86" i="23"/>
  <c r="AC86" i="23"/>
  <c r="AB116" i="23"/>
  <c r="AC116" i="23"/>
  <c r="AB54" i="23"/>
  <c r="AC54" i="23"/>
  <c r="AB15" i="23"/>
  <c r="AC15" i="23"/>
  <c r="AB51" i="23"/>
  <c r="AC51" i="23"/>
  <c r="AB87" i="23"/>
  <c r="AC87" i="23"/>
  <c r="AB105" i="23"/>
  <c r="AC105" i="23"/>
  <c r="AB117" i="23"/>
  <c r="AC117" i="23"/>
  <c r="AB121" i="23"/>
  <c r="AC121" i="23"/>
  <c r="AB26" i="23"/>
  <c r="AC26" i="23"/>
  <c r="AB96" i="23"/>
  <c r="AC96" i="23"/>
  <c r="AB124" i="23"/>
  <c r="AC124" i="23"/>
  <c r="AB61" i="23"/>
  <c r="AC61" i="23"/>
  <c r="AB62" i="23"/>
  <c r="AC62" i="23"/>
  <c r="AB64" i="23"/>
  <c r="AC64" i="23"/>
  <c r="IY126" i="16"/>
  <c r="U125" i="23" s="1"/>
  <c r="IK124" i="16"/>
  <c r="G123" i="23" s="1"/>
  <c r="IQ126" i="16"/>
  <c r="M125" i="23" s="1"/>
  <c r="IK131" i="16"/>
  <c r="G130" i="23" s="1"/>
  <c r="K159" i="4"/>
  <c r="JB59" i="16"/>
  <c r="X59" i="23" s="1"/>
  <c r="IY12" i="16"/>
  <c r="U12" i="23" s="1"/>
  <c r="JB131" i="16"/>
  <c r="X130" i="23" s="1"/>
  <c r="IQ133" i="16"/>
  <c r="M132" i="23" s="1"/>
  <c r="JE124" i="16"/>
  <c r="AA123" i="23" s="1"/>
  <c r="C56" i="23"/>
  <c r="C11" i="23"/>
  <c r="C23" i="23"/>
  <c r="C31" i="23"/>
  <c r="C39" i="23"/>
  <c r="C49" i="23"/>
  <c r="C57" i="23"/>
  <c r="C68" i="23"/>
  <c r="C78" i="23"/>
  <c r="C88" i="23"/>
  <c r="C96" i="23"/>
  <c r="C106" i="23"/>
  <c r="C117" i="23"/>
  <c r="C131" i="23"/>
  <c r="C38" i="23"/>
  <c r="C95" i="23"/>
  <c r="C24" i="23"/>
  <c r="C80" i="23"/>
  <c r="C46" i="23"/>
  <c r="C105" i="23"/>
  <c r="C32" i="23"/>
  <c r="C50" i="23"/>
  <c r="C89" i="23"/>
  <c r="C133" i="23"/>
  <c r="C15" i="23"/>
  <c r="C25" i="23"/>
  <c r="C33" i="23"/>
  <c r="C41" i="23"/>
  <c r="C51" i="23"/>
  <c r="C59" i="23"/>
  <c r="C70" i="23"/>
  <c r="C90" i="23"/>
  <c r="C100" i="23"/>
  <c r="C108" i="23"/>
  <c r="C120" i="23"/>
  <c r="C134" i="23"/>
  <c r="C30" i="23"/>
  <c r="C77" i="23"/>
  <c r="C116" i="23"/>
  <c r="C40" i="23"/>
  <c r="C69" i="23"/>
  <c r="C107" i="23"/>
  <c r="C16" i="23"/>
  <c r="C26" i="23"/>
  <c r="C34" i="23"/>
  <c r="C42" i="23"/>
  <c r="C52" i="23"/>
  <c r="C61" i="23"/>
  <c r="C72" i="23"/>
  <c r="C82" i="23"/>
  <c r="C91" i="23"/>
  <c r="C101" i="23"/>
  <c r="C109" i="23"/>
  <c r="C121" i="23"/>
  <c r="C10" i="23"/>
  <c r="C65" i="23"/>
  <c r="C129" i="23"/>
  <c r="C6" i="23"/>
  <c r="C18" i="23"/>
  <c r="C27" i="23"/>
  <c r="C35" i="23"/>
  <c r="C43" i="23"/>
  <c r="C53" i="23"/>
  <c r="C62" i="23"/>
  <c r="C73" i="23"/>
  <c r="C83" i="23"/>
  <c r="C92" i="23"/>
  <c r="C102" i="23"/>
  <c r="C110" i="23"/>
  <c r="C124" i="23"/>
  <c r="C22" i="23"/>
  <c r="C87" i="23"/>
  <c r="C13" i="23"/>
  <c r="C58" i="23"/>
  <c r="C99" i="23"/>
  <c r="C7" i="23"/>
  <c r="C19" i="23"/>
  <c r="C28" i="23"/>
  <c r="C36" i="23"/>
  <c r="C44" i="23"/>
  <c r="C54" i="23"/>
  <c r="C63" i="23"/>
  <c r="C74" i="23"/>
  <c r="C84" i="23"/>
  <c r="C93" i="23"/>
  <c r="C103" i="23"/>
  <c r="C112" i="23"/>
  <c r="C126" i="23"/>
  <c r="BI47" i="16"/>
  <c r="C9" i="23"/>
  <c r="C20" i="23"/>
  <c r="C29" i="23"/>
  <c r="C37" i="23"/>
  <c r="C45" i="23"/>
  <c r="C55" i="23"/>
  <c r="C64" i="23"/>
  <c r="C76" i="23"/>
  <c r="C86" i="23"/>
  <c r="C94" i="23"/>
  <c r="C104" i="23"/>
  <c r="C113" i="23"/>
  <c r="C128" i="23"/>
  <c r="JE131" i="16"/>
  <c r="AA130" i="23" s="1"/>
  <c r="IY67" i="16"/>
  <c r="U67" i="23" s="1"/>
  <c r="IT116" i="16"/>
  <c r="P115" i="23" s="1"/>
  <c r="IK126" i="16"/>
  <c r="G125" i="23" s="1"/>
  <c r="DY47" i="16"/>
  <c r="IQ12" i="16"/>
  <c r="M12" i="23" s="1"/>
  <c r="V159" i="4"/>
  <c r="V158" i="4" s="1"/>
  <c r="J159" i="4"/>
  <c r="J158" i="4" s="1"/>
  <c r="IQ131" i="16"/>
  <c r="M130" i="23" s="1"/>
  <c r="IY124" i="16"/>
  <c r="U123" i="23" s="1"/>
  <c r="IY131" i="16"/>
  <c r="U130" i="23" s="1"/>
  <c r="U115" i="16"/>
  <c r="JE126" i="16"/>
  <c r="AA125" i="23" s="1"/>
  <c r="BY115" i="16"/>
  <c r="IQ124" i="16"/>
  <c r="M123" i="23" s="1"/>
  <c r="D159" i="4"/>
  <c r="D158" i="4" s="1"/>
  <c r="S159" i="4"/>
  <c r="O159" i="4"/>
  <c r="G159" i="4"/>
  <c r="Y159" i="4"/>
  <c r="M159" i="4"/>
  <c r="M158" i="4" s="1"/>
  <c r="JE120" i="16"/>
  <c r="AA119" i="23" s="1"/>
  <c r="IT124" i="16"/>
  <c r="P123" i="23" s="1"/>
  <c r="IT131" i="16"/>
  <c r="P130" i="23" s="1"/>
  <c r="IY133" i="16"/>
  <c r="U132" i="23" s="1"/>
  <c r="JB124" i="16"/>
  <c r="X123" i="23" s="1"/>
  <c r="IK12" i="16"/>
  <c r="G12" i="23" s="1"/>
  <c r="IH14" i="16"/>
  <c r="D14" i="23" s="1"/>
  <c r="D15" i="23"/>
  <c r="IH133" i="16"/>
  <c r="D132" i="23" s="1"/>
  <c r="D133" i="23"/>
  <c r="IW133" i="16"/>
  <c r="S132" i="23" s="1"/>
  <c r="S134" i="23"/>
  <c r="GO115" i="16"/>
  <c r="AW115" i="16"/>
  <c r="IN111" i="16"/>
  <c r="J111" i="23" s="1"/>
  <c r="J112" i="23"/>
  <c r="JE14" i="16"/>
  <c r="AA14" i="23" s="1"/>
  <c r="AA16" i="23"/>
  <c r="IT12" i="16"/>
  <c r="P12" i="23" s="1"/>
  <c r="P13" i="23"/>
  <c r="JB12" i="16"/>
  <c r="X12" i="23" s="1"/>
  <c r="X13" i="23"/>
  <c r="JE67" i="16"/>
  <c r="AA67" i="23" s="1"/>
  <c r="AA68" i="23"/>
  <c r="FZ115" i="16"/>
  <c r="IN12" i="16"/>
  <c r="J12" i="23" s="1"/>
  <c r="J13" i="23"/>
  <c r="IT14" i="16"/>
  <c r="P14" i="23" s="1"/>
  <c r="P15" i="23"/>
  <c r="IN124" i="16"/>
  <c r="J123" i="23" s="1"/>
  <c r="J124" i="23"/>
  <c r="IT126" i="16"/>
  <c r="P125" i="23" s="1"/>
  <c r="P126" i="23"/>
  <c r="JB126" i="16"/>
  <c r="X125" i="23" s="1"/>
  <c r="X126" i="23"/>
  <c r="IN131" i="16"/>
  <c r="J130" i="23" s="1"/>
  <c r="J131" i="23"/>
  <c r="IK5" i="16"/>
  <c r="G5" i="23" s="1"/>
  <c r="G7" i="23"/>
  <c r="IW12" i="16"/>
  <c r="S12" i="23" s="1"/>
  <c r="S13" i="23"/>
  <c r="JE12" i="16"/>
  <c r="AA12" i="23" s="1"/>
  <c r="AA13" i="23"/>
  <c r="X115" i="16"/>
  <c r="IQ5" i="16"/>
  <c r="M5" i="23" s="1"/>
  <c r="M7" i="23"/>
  <c r="IH12" i="16"/>
  <c r="D12" i="23" s="1"/>
  <c r="D13" i="23"/>
  <c r="IH124" i="16"/>
  <c r="D123" i="23" s="1"/>
  <c r="D124" i="23"/>
  <c r="IN126" i="16"/>
  <c r="J125" i="23" s="1"/>
  <c r="J126" i="23"/>
  <c r="IH131" i="16"/>
  <c r="D130" i="23" s="1"/>
  <c r="D131" i="23"/>
  <c r="IN133" i="16"/>
  <c r="J132" i="23" s="1"/>
  <c r="J133" i="23"/>
  <c r="JB119" i="16"/>
  <c r="X118" i="23" s="1"/>
  <c r="IH126" i="16"/>
  <c r="D125" i="23" s="1"/>
  <c r="AB159" i="4"/>
  <c r="IY5" i="16"/>
  <c r="U5" i="23" s="1"/>
  <c r="IQ17" i="16"/>
  <c r="M17" i="23" s="1"/>
  <c r="BY97" i="16"/>
  <c r="CQ47" i="16"/>
  <c r="HW47" i="16"/>
  <c r="IT75" i="16"/>
  <c r="P75" i="23" s="1"/>
  <c r="JB75" i="16"/>
  <c r="X75" i="23" s="1"/>
  <c r="IY116" i="16"/>
  <c r="BV47" i="16"/>
  <c r="DJ97" i="16"/>
  <c r="DV97" i="16"/>
  <c r="IN5" i="16"/>
  <c r="J5" i="23" s="1"/>
  <c r="O97" i="16"/>
  <c r="HB115" i="16"/>
  <c r="DV115" i="16"/>
  <c r="IT8" i="16"/>
  <c r="P8" i="23" s="1"/>
  <c r="JB8" i="16"/>
  <c r="X8" i="23" s="1"/>
  <c r="IK14" i="16"/>
  <c r="G14" i="23" s="1"/>
  <c r="IW17" i="16"/>
  <c r="S17" i="23" s="1"/>
  <c r="IQ120" i="16"/>
  <c r="M119" i="23" s="1"/>
  <c r="IQ128" i="16"/>
  <c r="M127" i="23" s="1"/>
  <c r="IY128" i="16"/>
  <c r="U127" i="23" s="1"/>
  <c r="IT133" i="16"/>
  <c r="P132" i="23" s="1"/>
  <c r="GL97" i="16"/>
  <c r="J115" i="16"/>
  <c r="IW116" i="16"/>
  <c r="S115" i="23" s="1"/>
  <c r="JE116" i="16"/>
  <c r="HE97" i="16"/>
  <c r="EL47" i="16"/>
  <c r="IW21" i="16"/>
  <c r="S21" i="23" s="1"/>
  <c r="IY48" i="16"/>
  <c r="U48" i="23" s="1"/>
  <c r="IT79" i="16"/>
  <c r="P79" i="23" s="1"/>
  <c r="L97" i="16"/>
  <c r="CB97" i="16"/>
  <c r="FG47" i="16"/>
  <c r="HH47" i="16"/>
  <c r="D115" i="16"/>
  <c r="G97" i="16"/>
  <c r="DP47" i="16"/>
  <c r="GO47" i="16"/>
  <c r="FZ47" i="16"/>
  <c r="GL47" i="16"/>
  <c r="HK47" i="16"/>
  <c r="DV66" i="16"/>
  <c r="DM115" i="16"/>
  <c r="CE115" i="16"/>
  <c r="CB47" i="16"/>
  <c r="AZ47" i="16"/>
  <c r="IH8" i="16"/>
  <c r="D8" i="23" s="1"/>
  <c r="IT67" i="16"/>
  <c r="P67" i="23" s="1"/>
  <c r="O123" i="16"/>
  <c r="IH67" i="16"/>
  <c r="D67" i="23" s="1"/>
  <c r="AA47" i="16"/>
  <c r="BV97" i="16"/>
  <c r="FZ97" i="16"/>
  <c r="GC47" i="16"/>
  <c r="HH97" i="16"/>
  <c r="IK111" i="16"/>
  <c r="G111" i="23" s="1"/>
  <c r="IQ8" i="16"/>
  <c r="M8" i="23" s="1"/>
  <c r="IW5" i="16"/>
  <c r="S5" i="23" s="1"/>
  <c r="IY17" i="16"/>
  <c r="U17" i="23" s="1"/>
  <c r="IY71" i="16"/>
  <c r="U71" i="23" s="1"/>
  <c r="IY120" i="16"/>
  <c r="U119" i="23" s="1"/>
  <c r="FD116" i="16"/>
  <c r="FD115" i="16" s="1"/>
  <c r="BF47" i="16"/>
  <c r="DM47" i="16"/>
  <c r="HT66" i="16"/>
  <c r="IH71" i="16"/>
  <c r="D71" i="23" s="1"/>
  <c r="IQ79" i="16"/>
  <c r="M79" i="23" s="1"/>
  <c r="JE8" i="16"/>
  <c r="AA8" i="23" s="1"/>
  <c r="JE75" i="16"/>
  <c r="AA75" i="23" s="1"/>
  <c r="U97" i="16"/>
  <c r="AQ47" i="16"/>
  <c r="DV47" i="16"/>
  <c r="EL97" i="16"/>
  <c r="IH111" i="16"/>
  <c r="D111" i="23" s="1"/>
  <c r="IT71" i="16"/>
  <c r="P71" i="23" s="1"/>
  <c r="IY75" i="16"/>
  <c r="U75" i="23" s="1"/>
  <c r="JB128" i="16"/>
  <c r="JE128" i="16"/>
  <c r="FD97" i="16"/>
  <c r="IW48" i="16"/>
  <c r="S48" i="23" s="1"/>
  <c r="JE85" i="16"/>
  <c r="AA85" i="23" s="1"/>
  <c r="JE98" i="16"/>
  <c r="AA98" i="23" s="1"/>
  <c r="DG97" i="16"/>
  <c r="CQ115" i="16"/>
  <c r="EU123" i="16"/>
  <c r="FT4" i="16"/>
  <c r="IK71" i="16"/>
  <c r="G71" i="23" s="1"/>
  <c r="IQ21" i="16"/>
  <c r="M21" i="23" s="1"/>
  <c r="IQ67" i="16"/>
  <c r="M67" i="23" s="1"/>
  <c r="IW14" i="16"/>
  <c r="S14" i="23" s="1"/>
  <c r="IW67" i="16"/>
  <c r="S67" i="23" s="1"/>
  <c r="JB17" i="16"/>
  <c r="X17" i="23" s="1"/>
  <c r="JE48" i="16"/>
  <c r="AA48" i="23" s="1"/>
  <c r="IN75" i="16"/>
  <c r="J75" i="23" s="1"/>
  <c r="R47" i="16"/>
  <c r="BS47" i="16"/>
  <c r="CN48" i="16"/>
  <c r="CN47" i="16" s="1"/>
  <c r="CN97" i="16"/>
  <c r="BI97" i="16"/>
  <c r="AT97" i="16"/>
  <c r="DD47" i="16"/>
  <c r="DS97" i="16"/>
  <c r="DY97" i="16"/>
  <c r="FT47" i="16"/>
  <c r="GI97" i="16"/>
  <c r="GO97" i="16"/>
  <c r="HN47" i="16"/>
  <c r="HW97" i="16"/>
  <c r="IK8" i="16"/>
  <c r="G8" i="23" s="1"/>
  <c r="IK116" i="16"/>
  <c r="G115" i="23" s="1"/>
  <c r="IN79" i="16"/>
  <c r="J79" i="23" s="1"/>
  <c r="JB79" i="16"/>
  <c r="X79" i="23" s="1"/>
  <c r="JB133" i="16"/>
  <c r="X132" i="23" s="1"/>
  <c r="IK133" i="16"/>
  <c r="G132" i="23" s="1"/>
  <c r="IN67" i="16"/>
  <c r="J67" i="23" s="1"/>
  <c r="IQ14" i="16"/>
  <c r="M14" i="23" s="1"/>
  <c r="IW8" i="16"/>
  <c r="S8" i="23" s="1"/>
  <c r="IY8" i="16"/>
  <c r="U8" i="23" s="1"/>
  <c r="EO97" i="16"/>
  <c r="FQ47" i="16"/>
  <c r="GC97" i="16"/>
  <c r="GL115" i="16"/>
  <c r="HE47" i="16"/>
  <c r="HH115" i="16"/>
  <c r="HW115" i="16"/>
  <c r="IH75" i="16"/>
  <c r="D75" i="23" s="1"/>
  <c r="IK79" i="16"/>
  <c r="G79" i="23" s="1"/>
  <c r="IK120" i="16"/>
  <c r="G119" i="23" s="1"/>
  <c r="IN14" i="16"/>
  <c r="J14" i="23" s="1"/>
  <c r="IN71" i="16"/>
  <c r="J71" i="23" s="1"/>
  <c r="IQ71" i="16"/>
  <c r="M71" i="23" s="1"/>
  <c r="IT5" i="16"/>
  <c r="P5" i="23" s="1"/>
  <c r="IT128" i="16"/>
  <c r="IW75" i="16"/>
  <c r="S75" i="23" s="1"/>
  <c r="IW128" i="16"/>
  <c r="IY111" i="16"/>
  <c r="U111" i="23" s="1"/>
  <c r="JB5" i="16"/>
  <c r="X5" i="23" s="1"/>
  <c r="JB14" i="16"/>
  <c r="X14" i="23" s="1"/>
  <c r="JB71" i="16"/>
  <c r="X71" i="23" s="1"/>
  <c r="JE17" i="16"/>
  <c r="AA17" i="23" s="1"/>
  <c r="IH79" i="16"/>
  <c r="D79" i="23" s="1"/>
  <c r="D47" i="16"/>
  <c r="IH48" i="16"/>
  <c r="D48" i="23" s="1"/>
  <c r="J97" i="16"/>
  <c r="CN4" i="16"/>
  <c r="EI115" i="16"/>
  <c r="EU97" i="16"/>
  <c r="FA47" i="16"/>
  <c r="GY47" i="16"/>
  <c r="HE123" i="16"/>
  <c r="IQ48" i="16"/>
  <c r="M48" i="23" s="1"/>
  <c r="IT111" i="16"/>
  <c r="P111" i="23" s="1"/>
  <c r="IW111" i="16"/>
  <c r="S111" i="23" s="1"/>
  <c r="IY14" i="16"/>
  <c r="U14" i="23" s="1"/>
  <c r="IY85" i="16"/>
  <c r="U85" i="23" s="1"/>
  <c r="JB120" i="16"/>
  <c r="X119" i="23" s="1"/>
  <c r="CB115" i="16"/>
  <c r="AN47" i="16"/>
  <c r="BF97" i="16"/>
  <c r="CQ97" i="16"/>
  <c r="DD115" i="16"/>
  <c r="EU47" i="16"/>
  <c r="FG66" i="16"/>
  <c r="FT97" i="16"/>
  <c r="FW115" i="16"/>
  <c r="HT4" i="16"/>
  <c r="IH21" i="16"/>
  <c r="D21" i="23" s="1"/>
  <c r="IK60" i="16"/>
  <c r="G60" i="23" s="1"/>
  <c r="IN21" i="16"/>
  <c r="J21" i="23" s="1"/>
  <c r="IQ98" i="16"/>
  <c r="M98" i="23" s="1"/>
  <c r="IQ116" i="16"/>
  <c r="IT21" i="16"/>
  <c r="P21" i="23" s="1"/>
  <c r="IT85" i="16"/>
  <c r="P85" i="23" s="1"/>
  <c r="JB60" i="16"/>
  <c r="X60" i="23" s="1"/>
  <c r="JE21" i="16"/>
  <c r="AA21" i="23" s="1"/>
  <c r="J47" i="16"/>
  <c r="EO47" i="16"/>
  <c r="IH85" i="16"/>
  <c r="D85" i="23" s="1"/>
  <c r="IH98" i="16"/>
  <c r="D98" i="23" s="1"/>
  <c r="IQ60" i="16"/>
  <c r="M60" i="23" s="1"/>
  <c r="IT48" i="16"/>
  <c r="P48" i="23" s="1"/>
  <c r="JE79" i="16"/>
  <c r="AA79" i="23" s="1"/>
  <c r="G47" i="16"/>
  <c r="G115" i="16"/>
  <c r="BV115" i="16"/>
  <c r="AQ123" i="16"/>
  <c r="HK115" i="16"/>
  <c r="IH5" i="16"/>
  <c r="D5" i="23" s="1"/>
  <c r="IH116" i="16"/>
  <c r="D115" i="23" s="1"/>
  <c r="IH128" i="16"/>
  <c r="IK17" i="16"/>
  <c r="G17" i="23" s="1"/>
  <c r="IN48" i="16"/>
  <c r="J48" i="23" s="1"/>
  <c r="IN116" i="16"/>
  <c r="J115" i="23" s="1"/>
  <c r="IN128" i="16"/>
  <c r="IW85" i="16"/>
  <c r="S85" i="23" s="1"/>
  <c r="IY60" i="16"/>
  <c r="U60" i="23" s="1"/>
  <c r="IY79" i="16"/>
  <c r="U79" i="23" s="1"/>
  <c r="IY98" i="16"/>
  <c r="U98" i="23" s="1"/>
  <c r="JB111" i="16"/>
  <c r="X111" i="23" s="1"/>
  <c r="JE5" i="16"/>
  <c r="U66" i="16"/>
  <c r="BF66" i="16"/>
  <c r="CQ66" i="16"/>
  <c r="DJ115" i="16"/>
  <c r="FT115" i="16"/>
  <c r="GI47" i="16"/>
  <c r="GO66" i="16"/>
  <c r="IH60" i="16"/>
  <c r="D60" i="23" s="1"/>
  <c r="IK48" i="16"/>
  <c r="G48" i="23" s="1"/>
  <c r="IN85" i="16"/>
  <c r="J85" i="23" s="1"/>
  <c r="IT60" i="16"/>
  <c r="P60" i="23" s="1"/>
  <c r="IT98" i="16"/>
  <c r="P98" i="23" s="1"/>
  <c r="IW60" i="16"/>
  <c r="S60" i="23" s="1"/>
  <c r="IW79" i="16"/>
  <c r="S79" i="23" s="1"/>
  <c r="IW98" i="16"/>
  <c r="S98" i="23" s="1"/>
  <c r="JB85" i="16"/>
  <c r="X85" i="23" s="1"/>
  <c r="JB98" i="16"/>
  <c r="X98" i="23" s="1"/>
  <c r="JE60" i="16"/>
  <c r="AA60" i="23" s="1"/>
  <c r="JE71" i="16"/>
  <c r="AA71" i="23" s="1"/>
  <c r="R115" i="16"/>
  <c r="BF4" i="16"/>
  <c r="FG97" i="16"/>
  <c r="GF47" i="16"/>
  <c r="HE115" i="16"/>
  <c r="HT97" i="16"/>
  <c r="IK75" i="16"/>
  <c r="G75" i="23" s="1"/>
  <c r="IK85" i="16"/>
  <c r="G85" i="23" s="1"/>
  <c r="IK98" i="16"/>
  <c r="G98" i="23" s="1"/>
  <c r="IQ111" i="16"/>
  <c r="M111" i="23" s="1"/>
  <c r="IW71" i="16"/>
  <c r="S71" i="23" s="1"/>
  <c r="JB21" i="16"/>
  <c r="X21" i="23" s="1"/>
  <c r="JB48" i="16"/>
  <c r="X48" i="23" s="1"/>
  <c r="JE133" i="16"/>
  <c r="AA132" i="23" s="1"/>
  <c r="O47" i="16"/>
  <c r="CE97" i="16"/>
  <c r="AQ97" i="16"/>
  <c r="AT115" i="16"/>
  <c r="DD97" i="16"/>
  <c r="FA97" i="16"/>
  <c r="FD47" i="16"/>
  <c r="GC115" i="16"/>
  <c r="HB47" i="16"/>
  <c r="IH17" i="16"/>
  <c r="D17" i="23" s="1"/>
  <c r="IH120" i="16"/>
  <c r="D119" i="23" s="1"/>
  <c r="IK21" i="16"/>
  <c r="G21" i="23" s="1"/>
  <c r="IK67" i="16"/>
  <c r="G67" i="23" s="1"/>
  <c r="IK128" i="16"/>
  <c r="IN8" i="16"/>
  <c r="J8" i="23" s="1"/>
  <c r="IN17" i="16"/>
  <c r="J17" i="23" s="1"/>
  <c r="IN60" i="16"/>
  <c r="J60" i="23" s="1"/>
  <c r="IN98" i="16"/>
  <c r="IN120" i="16"/>
  <c r="J119" i="23" s="1"/>
  <c r="IQ75" i="16"/>
  <c r="M75" i="23" s="1"/>
  <c r="IQ85" i="16"/>
  <c r="M85" i="23" s="1"/>
  <c r="IT17" i="16"/>
  <c r="P17" i="23" s="1"/>
  <c r="IT120" i="16"/>
  <c r="IW120" i="16"/>
  <c r="IY21" i="16"/>
  <c r="JB67" i="16"/>
  <c r="X67" i="23" s="1"/>
  <c r="JE111" i="16"/>
  <c r="AA111" i="23" s="1"/>
  <c r="HW123" i="16"/>
  <c r="L123" i="16"/>
  <c r="BY66" i="16"/>
  <c r="AT66" i="16"/>
  <c r="DV4" i="16"/>
  <c r="DY66" i="16"/>
  <c r="DY115" i="16"/>
  <c r="EL66" i="16"/>
  <c r="EO66" i="16"/>
  <c r="EU66" i="16"/>
  <c r="FW47" i="16"/>
  <c r="FZ66" i="16"/>
  <c r="HB66" i="16"/>
  <c r="HE4" i="16"/>
  <c r="HQ47" i="16"/>
  <c r="R66" i="16"/>
  <c r="BV4" i="16"/>
  <c r="CB4" i="16"/>
  <c r="BI66" i="16"/>
  <c r="AN97" i="16"/>
  <c r="AQ115" i="16"/>
  <c r="DG47" i="16"/>
  <c r="DG115" i="16"/>
  <c r="EO4" i="16"/>
  <c r="FW4" i="16"/>
  <c r="FW66" i="16"/>
  <c r="HK97" i="16"/>
  <c r="D123" i="16"/>
  <c r="O66" i="16"/>
  <c r="X97" i="16"/>
  <c r="CN66" i="16"/>
  <c r="AQ4" i="16"/>
  <c r="AQ66" i="16"/>
  <c r="AT4" i="16"/>
  <c r="DG4" i="16"/>
  <c r="DG66" i="16"/>
  <c r="DJ4" i="16"/>
  <c r="HT115" i="16"/>
  <c r="HW66" i="16"/>
  <c r="D97" i="16"/>
  <c r="U123" i="16"/>
  <c r="X47" i="16"/>
  <c r="BV66" i="16"/>
  <c r="CB66" i="16"/>
  <c r="CK97" i="16"/>
  <c r="AK47" i="16"/>
  <c r="AN115" i="16"/>
  <c r="BC97" i="16"/>
  <c r="DA47" i="16"/>
  <c r="DJ66" i="16"/>
  <c r="FT66" i="16"/>
  <c r="FW123" i="16"/>
  <c r="GL66" i="16"/>
  <c r="HB97" i="16"/>
  <c r="AN66" i="16"/>
  <c r="DD66" i="16"/>
  <c r="HE66" i="16"/>
  <c r="HH66" i="16"/>
  <c r="G66" i="16"/>
  <c r="J66" i="16"/>
  <c r="R123" i="16"/>
  <c r="X66" i="16"/>
  <c r="CH97" i="16"/>
  <c r="AK115" i="16"/>
  <c r="AW97" i="16"/>
  <c r="BC47" i="16"/>
  <c r="EI47" i="16"/>
  <c r="EU4" i="16"/>
  <c r="EU115" i="16"/>
  <c r="EX47" i="16"/>
  <c r="FD66" i="16"/>
  <c r="FG115" i="16"/>
  <c r="J4" i="16"/>
  <c r="R97" i="16"/>
  <c r="BY47" i="16"/>
  <c r="CE47" i="16"/>
  <c r="CN115" i="16"/>
  <c r="BI115" i="16"/>
  <c r="AT47" i="16"/>
  <c r="AW47" i="16"/>
  <c r="BF115" i="16"/>
  <c r="DJ47" i="16"/>
  <c r="DM97" i="16"/>
  <c r="EL115" i="16"/>
  <c r="EO115" i="16"/>
  <c r="FW97" i="16"/>
  <c r="HQ97" i="16"/>
  <c r="HT47" i="16"/>
  <c r="HH4" i="16"/>
  <c r="GY97" i="16"/>
  <c r="HK4" i="16"/>
  <c r="HW4" i="16"/>
  <c r="HN97" i="16"/>
  <c r="HQ115" i="16"/>
  <c r="HQ66" i="16"/>
  <c r="HQ123" i="16"/>
  <c r="GL4" i="16"/>
  <c r="HH123" i="16"/>
  <c r="HK66" i="16"/>
  <c r="HT123" i="16"/>
  <c r="HN66" i="16"/>
  <c r="HQ4" i="16"/>
  <c r="HN123" i="16"/>
  <c r="HN115" i="16"/>
  <c r="HN4" i="16"/>
  <c r="GI115" i="16"/>
  <c r="HK123" i="16"/>
  <c r="GY123" i="16"/>
  <c r="HB4" i="16"/>
  <c r="HB123" i="16"/>
  <c r="GO123" i="16"/>
  <c r="GY66" i="16"/>
  <c r="GF115" i="16"/>
  <c r="GI4" i="16"/>
  <c r="GY115" i="16"/>
  <c r="GI123" i="16"/>
  <c r="GF123" i="16"/>
  <c r="GC123" i="16"/>
  <c r="GY4" i="16"/>
  <c r="FZ123" i="16"/>
  <c r="GO4" i="16"/>
  <c r="GL123" i="16"/>
  <c r="FG4" i="16"/>
  <c r="GI66" i="16"/>
  <c r="GC66" i="16"/>
  <c r="GC4" i="16"/>
  <c r="GF4" i="16"/>
  <c r="FT123" i="16"/>
  <c r="GF66" i="16"/>
  <c r="GF97" i="16"/>
  <c r="FZ4" i="16"/>
  <c r="FQ97" i="16"/>
  <c r="FD123" i="16"/>
  <c r="FQ115" i="16"/>
  <c r="FD4" i="16"/>
  <c r="FA4" i="16"/>
  <c r="FQ66" i="16"/>
  <c r="ER123" i="16"/>
  <c r="FA123" i="16"/>
  <c r="FQ123" i="16"/>
  <c r="FQ4" i="16"/>
  <c r="EX123" i="16"/>
  <c r="FG123" i="16"/>
  <c r="FA115" i="16"/>
  <c r="DS123" i="16"/>
  <c r="DA97" i="16"/>
  <c r="ER97" i="16"/>
  <c r="FA66" i="16"/>
  <c r="ER4" i="16"/>
  <c r="ER66" i="16"/>
  <c r="EX115" i="16"/>
  <c r="DP123" i="16"/>
  <c r="EX4" i="16"/>
  <c r="EX66" i="16"/>
  <c r="ER115" i="16"/>
  <c r="EX97" i="16"/>
  <c r="EO123" i="16"/>
  <c r="DY4" i="16"/>
  <c r="DS4" i="16"/>
  <c r="DS66" i="16"/>
  <c r="EI97" i="16"/>
  <c r="ER47" i="16"/>
  <c r="DY123" i="16"/>
  <c r="DM66" i="16"/>
  <c r="EI123" i="16"/>
  <c r="EL123" i="16"/>
  <c r="EL4" i="16"/>
  <c r="EI66" i="16"/>
  <c r="EI4" i="16"/>
  <c r="DJ123" i="16"/>
  <c r="DM4" i="16"/>
  <c r="DM123" i="16"/>
  <c r="DV123" i="16"/>
  <c r="DP4" i="16"/>
  <c r="DP66" i="16"/>
  <c r="DS115" i="16"/>
  <c r="DS47" i="16"/>
  <c r="DG123" i="16"/>
  <c r="DP115" i="16"/>
  <c r="DP97" i="16"/>
  <c r="BC123" i="16"/>
  <c r="DD4" i="16"/>
  <c r="BF123" i="16"/>
  <c r="CQ123" i="16"/>
  <c r="BC4" i="16"/>
  <c r="BC66" i="16"/>
  <c r="DA4" i="16"/>
  <c r="DA115" i="16"/>
  <c r="DD123" i="16"/>
  <c r="DA123" i="16"/>
  <c r="AW4" i="16"/>
  <c r="DA66" i="16"/>
  <c r="AZ4" i="16"/>
  <c r="AT123" i="16"/>
  <c r="CQ4" i="16"/>
  <c r="AZ123" i="16"/>
  <c r="BI4" i="16"/>
  <c r="BC115" i="16"/>
  <c r="AW66" i="16"/>
  <c r="AZ66" i="16"/>
  <c r="AW123" i="16"/>
  <c r="AZ115" i="16"/>
  <c r="AN123" i="16"/>
  <c r="AK97" i="16"/>
  <c r="AZ97" i="16"/>
  <c r="CK115" i="16"/>
  <c r="CN123" i="16"/>
  <c r="AK123" i="16"/>
  <c r="CK4" i="16"/>
  <c r="CH123" i="16"/>
  <c r="BY123" i="16"/>
  <c r="AK66" i="16"/>
  <c r="AN4" i="16"/>
  <c r="CK66" i="16"/>
  <c r="AK4" i="16"/>
  <c r="U47" i="16"/>
  <c r="CE123" i="16"/>
  <c r="BV123" i="16"/>
  <c r="CE4" i="16"/>
  <c r="BI123" i="16"/>
  <c r="CH4" i="16"/>
  <c r="CK123" i="16"/>
  <c r="CK47" i="16"/>
  <c r="CB123" i="16"/>
  <c r="CH66" i="16"/>
  <c r="CH115" i="16"/>
  <c r="CH47" i="16"/>
  <c r="CE66" i="16"/>
  <c r="BY4" i="16"/>
  <c r="BS115" i="16"/>
  <c r="BS66" i="16"/>
  <c r="BS123" i="16"/>
  <c r="BS97" i="16"/>
  <c r="BS4" i="16"/>
  <c r="X123" i="16"/>
  <c r="AA97" i="16"/>
  <c r="AA4" i="16"/>
  <c r="AA66" i="16"/>
  <c r="AA115" i="16"/>
  <c r="AA123" i="16"/>
  <c r="L47" i="16"/>
  <c r="X4" i="16"/>
  <c r="O4" i="16"/>
  <c r="U4" i="16"/>
  <c r="J123" i="16"/>
  <c r="G4" i="16"/>
  <c r="R4" i="16"/>
  <c r="O115" i="16"/>
  <c r="G123" i="16"/>
  <c r="L115" i="16"/>
  <c r="L66" i="16"/>
  <c r="D4" i="16"/>
  <c r="D66" i="16"/>
  <c r="L4" i="16"/>
  <c r="AF138" i="23"/>
  <c r="AF137" i="23"/>
  <c r="AF136" i="23"/>
  <c r="AF135" i="23"/>
  <c r="AF134" i="23"/>
  <c r="AF133" i="23"/>
  <c r="AF129" i="23"/>
  <c r="AF121" i="23"/>
  <c r="AF120" i="23"/>
  <c r="AF118" i="23"/>
  <c r="AF117" i="23"/>
  <c r="AF116" i="23"/>
  <c r="AF113" i="23"/>
  <c r="AF112" i="23"/>
  <c r="AF110" i="23"/>
  <c r="AF109" i="23"/>
  <c r="AF108" i="23"/>
  <c r="AF107" i="23"/>
  <c r="AF106" i="23"/>
  <c r="AF105" i="23"/>
  <c r="AF104" i="23"/>
  <c r="AF103" i="23"/>
  <c r="AF102" i="23"/>
  <c r="AF101" i="23"/>
  <c r="AF100" i="23"/>
  <c r="AF99" i="23"/>
  <c r="AF96" i="23"/>
  <c r="AF95" i="23"/>
  <c r="AF94" i="23"/>
  <c r="AF93" i="23"/>
  <c r="AF92" i="23"/>
  <c r="AF91" i="23"/>
  <c r="AF90" i="23"/>
  <c r="AF89" i="23"/>
  <c r="AF88" i="23"/>
  <c r="AF87" i="23"/>
  <c r="AF86" i="23"/>
  <c r="AF84" i="23"/>
  <c r="AF83" i="23"/>
  <c r="AF82" i="23"/>
  <c r="AF80" i="23"/>
  <c r="AF78" i="23"/>
  <c r="AF77" i="23"/>
  <c r="AF74" i="23"/>
  <c r="AF73" i="23"/>
  <c r="AF70" i="23"/>
  <c r="AF69" i="23"/>
  <c r="AF68" i="23"/>
  <c r="AF65" i="23"/>
  <c r="AF64" i="23"/>
  <c r="AF63" i="23"/>
  <c r="AF62" i="23"/>
  <c r="AF61" i="23"/>
  <c r="AF59" i="23"/>
  <c r="AF58" i="23"/>
  <c r="AF57" i="23"/>
  <c r="AF56" i="23"/>
  <c r="AF55" i="23"/>
  <c r="AF54" i="23"/>
  <c r="AF53" i="23"/>
  <c r="AF52" i="23"/>
  <c r="AF51" i="23"/>
  <c r="AF50" i="23"/>
  <c r="AF49" i="23"/>
  <c r="AF46" i="23"/>
  <c r="AF45" i="23"/>
  <c r="AF44" i="23"/>
  <c r="AF43" i="23"/>
  <c r="AF42" i="23"/>
  <c r="AF41" i="23"/>
  <c r="AF40" i="23"/>
  <c r="AF39" i="23"/>
  <c r="AF38" i="23"/>
  <c r="AF37" i="23"/>
  <c r="AF36" i="23"/>
  <c r="AF35" i="23"/>
  <c r="AF34" i="23"/>
  <c r="AF33" i="23"/>
  <c r="AF32" i="23"/>
  <c r="AF31" i="23"/>
  <c r="AF30" i="23"/>
  <c r="AF29" i="23"/>
  <c r="AF28" i="23"/>
  <c r="AF27" i="23"/>
  <c r="AF26" i="23"/>
  <c r="AF25" i="23"/>
  <c r="AF24" i="23"/>
  <c r="AF23" i="23"/>
  <c r="AF22" i="23"/>
  <c r="AF20" i="23"/>
  <c r="AF19" i="23"/>
  <c r="AF18" i="23"/>
  <c r="AF16" i="23"/>
  <c r="AF15" i="23"/>
  <c r="AF11" i="23"/>
  <c r="AF10" i="23"/>
  <c r="AF9" i="23"/>
  <c r="AF7" i="23"/>
  <c r="AF6" i="23"/>
  <c r="JG135" i="16"/>
  <c r="AD134" i="23" s="1"/>
  <c r="JG134" i="16"/>
  <c r="AD133" i="23" s="1"/>
  <c r="JG132" i="16"/>
  <c r="JG130" i="16"/>
  <c r="AD129" i="23" s="1"/>
  <c r="JG129" i="16"/>
  <c r="AD128" i="23" s="1"/>
  <c r="JG127" i="16"/>
  <c r="JG125" i="16"/>
  <c r="JG122" i="16"/>
  <c r="AD121" i="23" s="1"/>
  <c r="JG121" i="16"/>
  <c r="JG119" i="16"/>
  <c r="AD118" i="23" s="1"/>
  <c r="JG118" i="16"/>
  <c r="AD117" i="23" s="1"/>
  <c r="JG117" i="16"/>
  <c r="AD116" i="23" s="1"/>
  <c r="JG114" i="16"/>
  <c r="AD113" i="23" s="1"/>
  <c r="JG112" i="16"/>
  <c r="AD112" i="23" s="1"/>
  <c r="JG110" i="16"/>
  <c r="JG109" i="16"/>
  <c r="AD109" i="23" s="1"/>
  <c r="JG108" i="16"/>
  <c r="JG107" i="16"/>
  <c r="JG106" i="16"/>
  <c r="JG105" i="16"/>
  <c r="AD105" i="23" s="1"/>
  <c r="JG104" i="16"/>
  <c r="JG103" i="16"/>
  <c r="AD103" i="23" s="1"/>
  <c r="JG102" i="16"/>
  <c r="JG101" i="16"/>
  <c r="JG100" i="16"/>
  <c r="JG99" i="16"/>
  <c r="AD99" i="23" s="1"/>
  <c r="JG96" i="16"/>
  <c r="AD96" i="23" s="1"/>
  <c r="JG95" i="16"/>
  <c r="JG94" i="16"/>
  <c r="JG93" i="16"/>
  <c r="JG92" i="16"/>
  <c r="AD92" i="23" s="1"/>
  <c r="JG91" i="16"/>
  <c r="JG90" i="16"/>
  <c r="JG89" i="16"/>
  <c r="JG88" i="16"/>
  <c r="JG87" i="16"/>
  <c r="AD87" i="23" s="1"/>
  <c r="JG86" i="16"/>
  <c r="AD86" i="23" s="1"/>
  <c r="JG84" i="16"/>
  <c r="JG83" i="16"/>
  <c r="JG82" i="16"/>
  <c r="JG81" i="16"/>
  <c r="JG80" i="16"/>
  <c r="JG78" i="16"/>
  <c r="AD78" i="23" s="1"/>
  <c r="JG77" i="16"/>
  <c r="JG76" i="16"/>
  <c r="JG74" i="16"/>
  <c r="JG73" i="16"/>
  <c r="AD73" i="23" s="1"/>
  <c r="JG72" i="16"/>
  <c r="JG70" i="16"/>
  <c r="JG69" i="16"/>
  <c r="JG68" i="16"/>
  <c r="JG65" i="16"/>
  <c r="JG64" i="16"/>
  <c r="AD64" i="23" s="1"/>
  <c r="JG63" i="16"/>
  <c r="JG62" i="16"/>
  <c r="AD62" i="23" s="1"/>
  <c r="JG61" i="16"/>
  <c r="AD61" i="23" s="1"/>
  <c r="JG59" i="16"/>
  <c r="JG58" i="16"/>
  <c r="JG57" i="16"/>
  <c r="JG56" i="16"/>
  <c r="AD56" i="23" s="1"/>
  <c r="JG55" i="16"/>
  <c r="AD55" i="23" s="1"/>
  <c r="JG54" i="16"/>
  <c r="AD54" i="23" s="1"/>
  <c r="JG53" i="16"/>
  <c r="AD53" i="23" s="1"/>
  <c r="JG52" i="16"/>
  <c r="JG51" i="16"/>
  <c r="AD51" i="23" s="1"/>
  <c r="JG50" i="16"/>
  <c r="JG49" i="16"/>
  <c r="AD49" i="23" s="1"/>
  <c r="JG46" i="16"/>
  <c r="JG45" i="16"/>
  <c r="JG44" i="16"/>
  <c r="JG43" i="16"/>
  <c r="AD43" i="23" s="1"/>
  <c r="JG42" i="16"/>
  <c r="JG41" i="16"/>
  <c r="JG40" i="16"/>
  <c r="JG39" i="16"/>
  <c r="JG38" i="16"/>
  <c r="JG37" i="16"/>
  <c r="JG36" i="16"/>
  <c r="AD36" i="23" s="1"/>
  <c r="JG35" i="16"/>
  <c r="JG34" i="16"/>
  <c r="JG33" i="16"/>
  <c r="JG32" i="16"/>
  <c r="JG31" i="16"/>
  <c r="JG30" i="16"/>
  <c r="JG29" i="16"/>
  <c r="JG28" i="16"/>
  <c r="JG27" i="16"/>
  <c r="JG26" i="16"/>
  <c r="AD26" i="23" s="1"/>
  <c r="JG25" i="16"/>
  <c r="JG24" i="16"/>
  <c r="JG23" i="16"/>
  <c r="JG22" i="16"/>
  <c r="JG20" i="16"/>
  <c r="JG19" i="16"/>
  <c r="JG18" i="16"/>
  <c r="JG16" i="16"/>
  <c r="JG15" i="16"/>
  <c r="AD15" i="23" s="1"/>
  <c r="JG13" i="16"/>
  <c r="JG11" i="16"/>
  <c r="JG10" i="16"/>
  <c r="JG9" i="16"/>
  <c r="JG7" i="16"/>
  <c r="JG6" i="16"/>
  <c r="HY133" i="16"/>
  <c r="HY131" i="16"/>
  <c r="HY128" i="16"/>
  <c r="HY126" i="16"/>
  <c r="HY124" i="16"/>
  <c r="HY120" i="16"/>
  <c r="HY111" i="16"/>
  <c r="HY98" i="16"/>
  <c r="HY85" i="16"/>
  <c r="HY79" i="16"/>
  <c r="HY75" i="16"/>
  <c r="HY71" i="16"/>
  <c r="HY67" i="16"/>
  <c r="HY60" i="16"/>
  <c r="HY48" i="16"/>
  <c r="HY21" i="16"/>
  <c r="HY17" i="16"/>
  <c r="HY14" i="16"/>
  <c r="HY12" i="16"/>
  <c r="HY8" i="16"/>
  <c r="HY5" i="16"/>
  <c r="GQ133" i="16"/>
  <c r="GQ131" i="16"/>
  <c r="GQ128" i="16"/>
  <c r="GQ126" i="16"/>
  <c r="GQ124" i="16"/>
  <c r="GQ120" i="16"/>
  <c r="GQ111" i="16"/>
  <c r="GQ98" i="16"/>
  <c r="GQ85" i="16"/>
  <c r="GQ79" i="16"/>
  <c r="GQ75" i="16"/>
  <c r="GQ71" i="16"/>
  <c r="GQ67" i="16"/>
  <c r="GQ60" i="16"/>
  <c r="GQ48" i="16"/>
  <c r="GQ21" i="16"/>
  <c r="GQ17" i="16"/>
  <c r="GQ14" i="16"/>
  <c r="GQ12" i="16"/>
  <c r="GQ8" i="16"/>
  <c r="GQ5" i="16"/>
  <c r="FI133" i="16"/>
  <c r="FI131" i="16"/>
  <c r="FI128" i="16"/>
  <c r="FI126" i="16"/>
  <c r="FI124" i="16"/>
  <c r="FI120" i="16"/>
  <c r="FI115" i="16" s="1"/>
  <c r="FI111" i="16"/>
  <c r="FI98" i="16"/>
  <c r="FI85" i="16"/>
  <c r="FI79" i="16"/>
  <c r="FI75" i="16"/>
  <c r="FI71" i="16"/>
  <c r="FI67" i="16"/>
  <c r="FI60" i="16"/>
  <c r="FI48" i="16"/>
  <c r="FI21" i="16"/>
  <c r="FI17" i="16"/>
  <c r="FI14" i="16"/>
  <c r="FI12" i="16"/>
  <c r="FI8" i="16"/>
  <c r="FI5" i="16"/>
  <c r="EA133" i="16"/>
  <c r="EA131" i="16"/>
  <c r="EA128" i="16"/>
  <c r="EA126" i="16"/>
  <c r="EA124" i="16"/>
  <c r="EA120" i="16"/>
  <c r="EA111" i="16"/>
  <c r="EA98" i="16"/>
  <c r="EA85" i="16"/>
  <c r="EA79" i="16"/>
  <c r="EA75" i="16"/>
  <c r="EA71" i="16"/>
  <c r="EA67" i="16"/>
  <c r="EA60" i="16"/>
  <c r="EA48" i="16"/>
  <c r="EA21" i="16"/>
  <c r="EA17" i="16"/>
  <c r="EA14" i="16"/>
  <c r="EA12" i="16"/>
  <c r="EA8" i="16"/>
  <c r="EA5" i="16"/>
  <c r="CS133" i="16"/>
  <c r="CS131" i="16"/>
  <c r="CS128" i="16"/>
  <c r="CS126" i="16"/>
  <c r="CS124" i="16"/>
  <c r="CS120" i="16"/>
  <c r="CS111" i="16"/>
  <c r="CS98" i="16"/>
  <c r="CS85" i="16"/>
  <c r="CS79" i="16"/>
  <c r="CS75" i="16"/>
  <c r="CS71" i="16"/>
  <c r="CS67" i="16"/>
  <c r="CS60" i="16"/>
  <c r="CS48" i="16"/>
  <c r="CS21" i="16"/>
  <c r="CS17" i="16"/>
  <c r="CS14" i="16"/>
  <c r="CS12" i="16"/>
  <c r="CS8" i="16"/>
  <c r="CS5" i="16"/>
  <c r="BK133" i="16"/>
  <c r="BK131" i="16"/>
  <c r="BK128" i="16"/>
  <c r="BK126" i="16"/>
  <c r="BK124" i="16"/>
  <c r="BK120" i="16"/>
  <c r="BK111" i="16"/>
  <c r="BK98" i="16"/>
  <c r="BK85" i="16"/>
  <c r="BK79" i="16"/>
  <c r="BK75" i="16"/>
  <c r="BK71" i="16"/>
  <c r="BK67" i="16"/>
  <c r="BK60" i="16"/>
  <c r="BK48" i="16"/>
  <c r="BK21" i="16"/>
  <c r="BK17" i="16"/>
  <c r="BK14" i="16"/>
  <c r="BK12" i="16"/>
  <c r="BK8" i="16"/>
  <c r="BK5" i="16"/>
  <c r="AC133" i="16"/>
  <c r="AC131" i="16"/>
  <c r="AC128" i="16"/>
  <c r="AC126" i="16"/>
  <c r="AC124" i="16"/>
  <c r="AC120" i="16"/>
  <c r="AC111" i="16"/>
  <c r="AC98" i="16"/>
  <c r="AC85" i="16"/>
  <c r="AC79" i="16"/>
  <c r="AC75" i="16"/>
  <c r="AC71" i="16"/>
  <c r="AC67" i="16"/>
  <c r="AC60" i="16"/>
  <c r="AC48" i="16"/>
  <c r="AC21" i="16"/>
  <c r="AC17" i="16"/>
  <c r="AC14" i="16"/>
  <c r="AC12" i="16"/>
  <c r="AC8" i="16"/>
  <c r="AC5" i="16"/>
  <c r="IB133" i="16"/>
  <c r="IB131" i="16"/>
  <c r="IB128" i="16"/>
  <c r="IB126" i="16"/>
  <c r="IB124" i="16"/>
  <c r="IB120" i="16"/>
  <c r="IB111" i="16"/>
  <c r="IB98" i="16"/>
  <c r="IB85" i="16"/>
  <c r="IB79" i="16"/>
  <c r="IB75" i="16"/>
  <c r="IB71" i="16"/>
  <c r="IB67" i="16"/>
  <c r="IB60" i="16"/>
  <c r="IB48" i="16"/>
  <c r="IB21" i="16"/>
  <c r="IB17" i="16"/>
  <c r="IB14" i="16"/>
  <c r="IB12" i="16"/>
  <c r="IB8" i="16"/>
  <c r="IB5" i="16"/>
  <c r="GT133" i="16"/>
  <c r="GT131" i="16"/>
  <c r="GT128" i="16"/>
  <c r="GT126" i="16"/>
  <c r="GT124" i="16"/>
  <c r="GT120" i="16"/>
  <c r="GT111" i="16"/>
  <c r="GT98" i="16"/>
  <c r="GT85" i="16"/>
  <c r="GT79" i="16"/>
  <c r="GT75" i="16"/>
  <c r="GT71" i="16"/>
  <c r="GT67" i="16"/>
  <c r="GT60" i="16"/>
  <c r="GT48" i="16"/>
  <c r="GT21" i="16"/>
  <c r="GT17" i="16"/>
  <c r="GT14" i="16"/>
  <c r="GT12" i="16"/>
  <c r="GT8" i="16"/>
  <c r="GT5" i="16"/>
  <c r="FL133" i="16"/>
  <c r="FL131" i="16"/>
  <c r="FL128" i="16"/>
  <c r="FL126" i="16"/>
  <c r="FL124" i="16"/>
  <c r="FL120" i="16"/>
  <c r="FL111" i="16"/>
  <c r="FL98" i="16"/>
  <c r="FL85" i="16"/>
  <c r="FL79" i="16"/>
  <c r="FL75" i="16"/>
  <c r="FL71" i="16"/>
  <c r="FL67" i="16"/>
  <c r="FL60" i="16"/>
  <c r="FL48" i="16"/>
  <c r="FL21" i="16"/>
  <c r="FL17" i="16"/>
  <c r="FL14" i="16"/>
  <c r="FL12" i="16"/>
  <c r="FL8" i="16"/>
  <c r="FL5" i="16"/>
  <c r="ED133" i="16"/>
  <c r="ED131" i="16"/>
  <c r="ED128" i="16"/>
  <c r="ED126" i="16"/>
  <c r="ED124" i="16"/>
  <c r="ED120" i="16"/>
  <c r="ED111" i="16"/>
  <c r="ED98" i="16"/>
  <c r="ED85" i="16"/>
  <c r="ED79" i="16"/>
  <c r="ED75" i="16"/>
  <c r="ED71" i="16"/>
  <c r="ED67" i="16"/>
  <c r="ED60" i="16"/>
  <c r="ED48" i="16"/>
  <c r="ED21" i="16"/>
  <c r="ED17" i="16"/>
  <c r="ED14" i="16"/>
  <c r="ED12" i="16"/>
  <c r="ED8" i="16"/>
  <c r="ED5" i="16"/>
  <c r="AE133" i="16"/>
  <c r="AE131" i="16"/>
  <c r="AE128" i="16"/>
  <c r="AE126" i="16"/>
  <c r="AE124" i="16"/>
  <c r="AE120" i="16"/>
  <c r="AE111" i="16"/>
  <c r="AE98" i="16"/>
  <c r="AE85" i="16"/>
  <c r="AE79" i="16"/>
  <c r="AE75" i="16"/>
  <c r="AE71" i="16"/>
  <c r="AE67" i="16"/>
  <c r="AE60" i="16"/>
  <c r="AE48" i="16"/>
  <c r="AE21" i="16"/>
  <c r="AE17" i="16"/>
  <c r="AE14" i="16"/>
  <c r="AE12" i="16"/>
  <c r="AE8" i="16"/>
  <c r="AE5" i="16"/>
  <c r="AE161" i="4"/>
  <c r="JB116" i="16" l="1"/>
  <c r="X115" i="23" s="1"/>
  <c r="AF12" i="23"/>
  <c r="AF123" i="23"/>
  <c r="AF125" i="23"/>
  <c r="AF130" i="23"/>
  <c r="IY123" i="16"/>
  <c r="U122" i="23" s="1"/>
  <c r="AE151" i="4"/>
  <c r="U21" i="23"/>
  <c r="O158" i="4"/>
  <c r="S158" i="4"/>
  <c r="G158" i="4"/>
  <c r="IQ123" i="16"/>
  <c r="M122" i="23" s="1"/>
  <c r="IQ4" i="16"/>
  <c r="M4" i="23" s="1"/>
  <c r="IK123" i="16"/>
  <c r="G122" i="23" s="1"/>
  <c r="G127" i="23"/>
  <c r="JE4" i="16"/>
  <c r="AA4" i="23" s="1"/>
  <c r="AA5" i="23"/>
  <c r="JE115" i="16"/>
  <c r="AA114" i="23" s="1"/>
  <c r="AA115" i="23"/>
  <c r="JG131" i="16"/>
  <c r="AD130" i="23" s="1"/>
  <c r="IW123" i="16"/>
  <c r="S122" i="23" s="1"/>
  <c r="S127" i="23"/>
  <c r="JG12" i="16"/>
  <c r="AD12" i="23" s="1"/>
  <c r="IH123" i="16"/>
  <c r="D122" i="23" s="1"/>
  <c r="D127" i="23"/>
  <c r="JE123" i="16"/>
  <c r="AA122" i="23" s="1"/>
  <c r="AA127" i="23"/>
  <c r="IT123" i="16"/>
  <c r="P122" i="23" s="1"/>
  <c r="P127" i="23"/>
  <c r="JB123" i="16"/>
  <c r="X122" i="23" s="1"/>
  <c r="X127" i="23"/>
  <c r="IY115" i="16"/>
  <c r="U114" i="23" s="1"/>
  <c r="U115" i="23"/>
  <c r="IN97" i="16"/>
  <c r="J97" i="23" s="1"/>
  <c r="J98" i="23"/>
  <c r="JG124" i="16"/>
  <c r="AD123" i="23" s="1"/>
  <c r="AD124" i="23"/>
  <c r="IQ115" i="16"/>
  <c r="M114" i="23" s="1"/>
  <c r="M115" i="23"/>
  <c r="JG126" i="16"/>
  <c r="AD125" i="23" s="1"/>
  <c r="AD126" i="23"/>
  <c r="IW115" i="16"/>
  <c r="S114" i="23" s="1"/>
  <c r="S119" i="23"/>
  <c r="IN123" i="16"/>
  <c r="J122" i="23" s="1"/>
  <c r="J127" i="23"/>
  <c r="IT115" i="16"/>
  <c r="P114" i="23" s="1"/>
  <c r="P119" i="23"/>
  <c r="AE80" i="4"/>
  <c r="IY47" i="16"/>
  <c r="U47" i="23" s="1"/>
  <c r="IN4" i="16"/>
  <c r="J4" i="23" s="1"/>
  <c r="IT4" i="16"/>
  <c r="P4" i="23" s="1"/>
  <c r="IW4" i="16"/>
  <c r="S4" i="23" s="1"/>
  <c r="JE47" i="16"/>
  <c r="AA47" i="23" s="1"/>
  <c r="IK4" i="16"/>
  <c r="G4" i="23" s="1"/>
  <c r="IQ66" i="16"/>
  <c r="M66" i="23" s="1"/>
  <c r="IK66" i="16"/>
  <c r="G66" i="23" s="1"/>
  <c r="IW97" i="16"/>
  <c r="S97" i="23" s="1"/>
  <c r="JE97" i="16"/>
  <c r="AA97" i="23" s="1"/>
  <c r="IT66" i="16"/>
  <c r="P66" i="23" s="1"/>
  <c r="IH97" i="16"/>
  <c r="D97" i="23" s="1"/>
  <c r="FL47" i="16"/>
  <c r="EU140" i="16"/>
  <c r="IY97" i="16"/>
  <c r="U97" i="23" s="1"/>
  <c r="IK97" i="16"/>
  <c r="G97" i="23" s="1"/>
  <c r="IW47" i="16"/>
  <c r="S47" i="23" s="1"/>
  <c r="IK115" i="16"/>
  <c r="G114" i="23" s="1"/>
  <c r="JB66" i="16"/>
  <c r="X66" i="23" s="1"/>
  <c r="IQ97" i="16"/>
  <c r="JB4" i="16"/>
  <c r="X4" i="23" s="1"/>
  <c r="IW66" i="16"/>
  <c r="IH66" i="16"/>
  <c r="D66" i="23" s="1"/>
  <c r="IY4" i="16"/>
  <c r="U4" i="23" s="1"/>
  <c r="IN66" i="16"/>
  <c r="J66" i="23" s="1"/>
  <c r="IQ47" i="16"/>
  <c r="M47" i="23" s="1"/>
  <c r="JE66" i="16"/>
  <c r="CB140" i="16"/>
  <c r="HY115" i="16"/>
  <c r="IH4" i="16"/>
  <c r="D4" i="23" s="1"/>
  <c r="IT47" i="16"/>
  <c r="P47" i="23" s="1"/>
  <c r="IY66" i="16"/>
  <c r="U66" i="23" s="1"/>
  <c r="JB47" i="16"/>
  <c r="X47" i="23" s="1"/>
  <c r="IN47" i="16"/>
  <c r="J47" i="23" s="1"/>
  <c r="JB97" i="16"/>
  <c r="X97" i="23" s="1"/>
  <c r="AQ140" i="16"/>
  <c r="IH47" i="16"/>
  <c r="D47" i="23" s="1"/>
  <c r="FL115" i="16"/>
  <c r="JB115" i="16"/>
  <c r="X114" i="23" s="1"/>
  <c r="HT140" i="16"/>
  <c r="HW140" i="16"/>
  <c r="IT97" i="16"/>
  <c r="P97" i="23" s="1"/>
  <c r="IH115" i="16"/>
  <c r="D114" i="23" s="1"/>
  <c r="DG140" i="16"/>
  <c r="GT47" i="16"/>
  <c r="HE140" i="16"/>
  <c r="CN140" i="16"/>
  <c r="FT140" i="16"/>
  <c r="IK47" i="16"/>
  <c r="G47" i="23" s="1"/>
  <c r="IN115" i="16"/>
  <c r="DJ140" i="16"/>
  <c r="R140" i="16"/>
  <c r="DV140" i="16"/>
  <c r="AT140" i="16"/>
  <c r="HH140" i="16"/>
  <c r="BF140" i="16"/>
  <c r="FW140" i="16"/>
  <c r="HQ140" i="16"/>
  <c r="BV140" i="16"/>
  <c r="EO140" i="16"/>
  <c r="HB140" i="16"/>
  <c r="HN140" i="16"/>
  <c r="J140" i="16"/>
  <c r="HY47" i="16"/>
  <c r="GL140" i="16"/>
  <c r="HK140" i="16"/>
  <c r="FZ140" i="16"/>
  <c r="FG140" i="16"/>
  <c r="GY140" i="16"/>
  <c r="GO140" i="16"/>
  <c r="GI140" i="16"/>
  <c r="GF140" i="16"/>
  <c r="GC140" i="16"/>
  <c r="FD140" i="16"/>
  <c r="FQ140" i="16"/>
  <c r="FL97" i="16"/>
  <c r="FA140" i="16"/>
  <c r="ER140" i="16"/>
  <c r="EX140" i="16"/>
  <c r="DY140" i="16"/>
  <c r="EI140" i="16"/>
  <c r="DM140" i="16"/>
  <c r="EL140" i="16"/>
  <c r="DP140" i="16"/>
  <c r="DS140" i="16"/>
  <c r="DD140" i="16"/>
  <c r="CQ140" i="16"/>
  <c r="DA140" i="16"/>
  <c r="BC140" i="16"/>
  <c r="AN140" i="16"/>
  <c r="BI140" i="16"/>
  <c r="AW140" i="16"/>
  <c r="AZ140" i="16"/>
  <c r="BY140" i="16"/>
  <c r="U140" i="16"/>
  <c r="AK140" i="16"/>
  <c r="CK140" i="16"/>
  <c r="CE140" i="16"/>
  <c r="CH140" i="16"/>
  <c r="BS140" i="16"/>
  <c r="X140" i="16"/>
  <c r="AA140" i="16"/>
  <c r="JG8" i="16"/>
  <c r="AD8" i="23" s="1"/>
  <c r="JG75" i="16"/>
  <c r="AD75" i="23" s="1"/>
  <c r="O140" i="16"/>
  <c r="JG5" i="16"/>
  <c r="AD5" i="23" s="1"/>
  <c r="AF76" i="23"/>
  <c r="JG133" i="16"/>
  <c r="AD132" i="23" s="1"/>
  <c r="G140" i="16"/>
  <c r="JG128" i="16"/>
  <c r="AD127" i="23" s="1"/>
  <c r="L140" i="16"/>
  <c r="JG120" i="16"/>
  <c r="AD119" i="23" s="1"/>
  <c r="D140" i="16"/>
  <c r="AF13" i="23"/>
  <c r="AF126" i="23"/>
  <c r="IB97" i="16"/>
  <c r="AF124" i="23"/>
  <c r="AF128" i="23"/>
  <c r="AF72" i="23"/>
  <c r="IB47" i="16"/>
  <c r="ED97" i="16"/>
  <c r="AF131" i="23"/>
  <c r="IB4" i="16"/>
  <c r="ED47" i="16"/>
  <c r="GQ47" i="16"/>
  <c r="JG14" i="16"/>
  <c r="AD14" i="23" s="1"/>
  <c r="IB115" i="16"/>
  <c r="HY97" i="16"/>
  <c r="JG60" i="16"/>
  <c r="AD60" i="23" s="1"/>
  <c r="JG71" i="16"/>
  <c r="AD71" i="23" s="1"/>
  <c r="EA115" i="16"/>
  <c r="CS47" i="16"/>
  <c r="JG17" i="16"/>
  <c r="AD17" i="23" s="1"/>
  <c r="JG111" i="16"/>
  <c r="AD111" i="23" s="1"/>
  <c r="BK115" i="16"/>
  <c r="GQ115" i="16"/>
  <c r="AC47" i="16"/>
  <c r="JG48" i="16"/>
  <c r="AD48" i="23" s="1"/>
  <c r="JG67" i="16"/>
  <c r="AD67" i="23" s="1"/>
  <c r="JG116" i="16"/>
  <c r="AD115" i="23" s="1"/>
  <c r="GT97" i="16"/>
  <c r="JG79" i="16"/>
  <c r="AD79" i="23" s="1"/>
  <c r="BK47" i="16"/>
  <c r="HY123" i="16"/>
  <c r="JG85" i="16"/>
  <c r="AD85" i="23" s="1"/>
  <c r="JG98" i="16"/>
  <c r="AD98" i="23" s="1"/>
  <c r="EA47" i="16"/>
  <c r="JG21" i="16"/>
  <c r="AD21" i="23" s="1"/>
  <c r="CS115" i="16"/>
  <c r="GQ97" i="16"/>
  <c r="HY4" i="16"/>
  <c r="HY66" i="16"/>
  <c r="FI47" i="16"/>
  <c r="EA4" i="16"/>
  <c r="GQ4" i="16"/>
  <c r="EA97" i="16"/>
  <c r="GQ66" i="16"/>
  <c r="GQ123" i="16"/>
  <c r="FI123" i="16"/>
  <c r="FI97" i="16"/>
  <c r="CS97" i="16"/>
  <c r="FI66" i="16"/>
  <c r="FI4" i="16"/>
  <c r="CS4" i="16"/>
  <c r="EA66" i="16"/>
  <c r="EA123" i="16"/>
  <c r="BK123" i="16"/>
  <c r="CS66" i="16"/>
  <c r="CS123" i="16"/>
  <c r="AC115" i="16"/>
  <c r="BK97" i="16"/>
  <c r="BK66" i="16"/>
  <c r="AC123" i="16"/>
  <c r="BK4" i="16"/>
  <c r="AE47" i="16"/>
  <c r="GT115" i="16"/>
  <c r="IB123" i="16"/>
  <c r="AC4" i="16"/>
  <c r="AC66" i="16"/>
  <c r="AC97" i="16"/>
  <c r="IB66" i="16"/>
  <c r="FL66" i="16"/>
  <c r="ED66" i="16"/>
  <c r="ED115" i="16"/>
  <c r="FL4" i="16"/>
  <c r="GT66" i="16"/>
  <c r="FL123" i="16"/>
  <c r="ED4" i="16"/>
  <c r="GT4" i="16"/>
  <c r="AE97" i="16"/>
  <c r="GT123" i="16"/>
  <c r="ED123" i="16"/>
  <c r="AE123" i="16"/>
  <c r="AE4" i="16"/>
  <c r="AE66" i="16"/>
  <c r="AE115" i="16"/>
  <c r="AE130" i="4"/>
  <c r="AE67" i="4"/>
  <c r="AE25" i="4"/>
  <c r="AE5" i="4"/>
  <c r="AE93" i="4"/>
  <c r="AE16" i="4"/>
  <c r="Z48" i="16"/>
  <c r="AB48" i="16"/>
  <c r="BT48" i="16"/>
  <c r="BU48" i="16"/>
  <c r="BW48" i="16"/>
  <c r="BX48" i="16"/>
  <c r="BZ48" i="16"/>
  <c r="CA48" i="16"/>
  <c r="CC48" i="16"/>
  <c r="CD48" i="16"/>
  <c r="CF48" i="16"/>
  <c r="CG48" i="16"/>
  <c r="CI48" i="16"/>
  <c r="CJ48" i="16"/>
  <c r="CL48" i="16"/>
  <c r="BH48" i="16"/>
  <c r="BJ48" i="16"/>
  <c r="AL48" i="16"/>
  <c r="AM48" i="16"/>
  <c r="AO48" i="16"/>
  <c r="AP48" i="16"/>
  <c r="AR48" i="16"/>
  <c r="AS48" i="16"/>
  <c r="AU48" i="16"/>
  <c r="AV48" i="16"/>
  <c r="AX48" i="16"/>
  <c r="AY48" i="16"/>
  <c r="BA48" i="16"/>
  <c r="BB48" i="16"/>
  <c r="BD48" i="16"/>
  <c r="CP48" i="16"/>
  <c r="CR48" i="16"/>
  <c r="DB48" i="16"/>
  <c r="DC48" i="16"/>
  <c r="DE48" i="16"/>
  <c r="DF48" i="16"/>
  <c r="DH48" i="16"/>
  <c r="DI48" i="16"/>
  <c r="DK48" i="16"/>
  <c r="DL48" i="16"/>
  <c r="DN48" i="16"/>
  <c r="DQ48" i="16"/>
  <c r="DR48" i="16"/>
  <c r="DT48" i="16"/>
  <c r="DU48" i="16"/>
  <c r="DW48" i="16"/>
  <c r="DX48" i="16"/>
  <c r="DZ48" i="16"/>
  <c r="EJ48" i="16"/>
  <c r="EK48" i="16"/>
  <c r="EM48" i="16"/>
  <c r="EN48" i="16"/>
  <c r="EP48" i="16"/>
  <c r="EQ48" i="16"/>
  <c r="ES48" i="16"/>
  <c r="ET48" i="16"/>
  <c r="EV48" i="16"/>
  <c r="EW48" i="16"/>
  <c r="EY48" i="16"/>
  <c r="EZ48" i="16"/>
  <c r="FB48" i="16"/>
  <c r="FC48" i="16"/>
  <c r="FE48" i="16"/>
  <c r="FF48" i="16"/>
  <c r="FH48" i="16"/>
  <c r="FR48" i="16"/>
  <c r="FS48" i="16"/>
  <c r="FU48" i="16"/>
  <c r="FV48" i="16"/>
  <c r="FX48" i="16"/>
  <c r="FY48" i="16"/>
  <c r="GA48" i="16"/>
  <c r="GB48" i="16"/>
  <c r="GD48" i="16"/>
  <c r="GE48" i="16"/>
  <c r="GG48" i="16"/>
  <c r="GH48" i="16"/>
  <c r="GJ48" i="16"/>
  <c r="GK48" i="16"/>
  <c r="GM48" i="16"/>
  <c r="GN48" i="16"/>
  <c r="GP48" i="16"/>
  <c r="GZ48" i="16"/>
  <c r="HA48" i="16"/>
  <c r="HC48" i="16"/>
  <c r="HD48" i="16"/>
  <c r="HF48" i="16"/>
  <c r="HG48" i="16"/>
  <c r="HI48" i="16"/>
  <c r="HJ48" i="16"/>
  <c r="HL48" i="16"/>
  <c r="HM48" i="16"/>
  <c r="HO48" i="16"/>
  <c r="HP48" i="16"/>
  <c r="HR48" i="16"/>
  <c r="HS48" i="16"/>
  <c r="HU48" i="16"/>
  <c r="HV48" i="16"/>
  <c r="HX48" i="16"/>
  <c r="AF98" i="23" l="1"/>
  <c r="AF48" i="23"/>
  <c r="AF85" i="23"/>
  <c r="AF21" i="23"/>
  <c r="AF132" i="23"/>
  <c r="AF71" i="23"/>
  <c r="AF14" i="23"/>
  <c r="AF119" i="23"/>
  <c r="AF115" i="23"/>
  <c r="AF5" i="23"/>
  <c r="AF60" i="23"/>
  <c r="AF127" i="23"/>
  <c r="AF79" i="23"/>
  <c r="AF75" i="23"/>
  <c r="AF8" i="23"/>
  <c r="AF111" i="23"/>
  <c r="AF67" i="23"/>
  <c r="AF17" i="23"/>
  <c r="IY140" i="16"/>
  <c r="U139" i="23" s="1"/>
  <c r="JB140" i="16"/>
  <c r="JE140" i="16"/>
  <c r="AA66" i="23"/>
  <c r="IW140" i="16"/>
  <c r="S66" i="23"/>
  <c r="IN140" i="16"/>
  <c r="J114" i="23"/>
  <c r="IQ140" i="16"/>
  <c r="M97" i="23"/>
  <c r="AE159" i="4"/>
  <c r="IK140" i="16"/>
  <c r="IT140" i="16"/>
  <c r="IH140" i="16"/>
  <c r="JG123" i="16"/>
  <c r="AD122" i="23" s="1"/>
  <c r="JG47" i="16"/>
  <c r="AD47" i="23" s="1"/>
  <c r="JG66" i="16"/>
  <c r="AD66" i="23" s="1"/>
  <c r="JG4" i="16"/>
  <c r="AD4" i="23" s="1"/>
  <c r="JG97" i="16"/>
  <c r="AD97" i="23" s="1"/>
  <c r="JG115" i="16"/>
  <c r="AD114" i="23" s="1"/>
  <c r="IB140" i="16"/>
  <c r="FI140" i="16"/>
  <c r="FL140" i="16"/>
  <c r="GQ140" i="16"/>
  <c r="HY140" i="16"/>
  <c r="GT140" i="16"/>
  <c r="CS140" i="16"/>
  <c r="EA140" i="16"/>
  <c r="BK140" i="16"/>
  <c r="ED140" i="16"/>
  <c r="AC140" i="16"/>
  <c r="AE140" i="16"/>
  <c r="AB133" i="16"/>
  <c r="AB131" i="16"/>
  <c r="AB128" i="16"/>
  <c r="AB126" i="16"/>
  <c r="AB124" i="16"/>
  <c r="AB120" i="16"/>
  <c r="AB111" i="16"/>
  <c r="AB98" i="16"/>
  <c r="AB85" i="16"/>
  <c r="AB79" i="16"/>
  <c r="AB75" i="16"/>
  <c r="AB71" i="16"/>
  <c r="AB67" i="16"/>
  <c r="AB60" i="16"/>
  <c r="AB47" i="16" s="1"/>
  <c r="AB21" i="16"/>
  <c r="AB17" i="16"/>
  <c r="AB14" i="16"/>
  <c r="AB12" i="16"/>
  <c r="AB8" i="16"/>
  <c r="AB5" i="16"/>
  <c r="AA161" i="4"/>
  <c r="Z161" i="4"/>
  <c r="JF131" i="16"/>
  <c r="JF126" i="16"/>
  <c r="JF124" i="16"/>
  <c r="JF12" i="16"/>
  <c r="JD131" i="16"/>
  <c r="Z130" i="23" s="1"/>
  <c r="JD126" i="16"/>
  <c r="Z125" i="23" s="1"/>
  <c r="JD124" i="16"/>
  <c r="Z123" i="23" s="1"/>
  <c r="JD12" i="16"/>
  <c r="Z12" i="23" s="1"/>
  <c r="JD5" i="16"/>
  <c r="Z5" i="23" s="1"/>
  <c r="HX133" i="16"/>
  <c r="HV133" i="16"/>
  <c r="HX131" i="16"/>
  <c r="HV131" i="16"/>
  <c r="HX128" i="16"/>
  <c r="HV128" i="16"/>
  <c r="HX126" i="16"/>
  <c r="HV126" i="16"/>
  <c r="HX124" i="16"/>
  <c r="HV124" i="16"/>
  <c r="HX120" i="16"/>
  <c r="HV120" i="16"/>
  <c r="HX111" i="16"/>
  <c r="HV111" i="16"/>
  <c r="HX98" i="16"/>
  <c r="HV98" i="16"/>
  <c r="HX85" i="16"/>
  <c r="HV85" i="16"/>
  <c r="HX79" i="16"/>
  <c r="HV79" i="16"/>
  <c r="HX75" i="16"/>
  <c r="HV75" i="16"/>
  <c r="HX71" i="16"/>
  <c r="HV71" i="16"/>
  <c r="HX67" i="16"/>
  <c r="HV67" i="16"/>
  <c r="HX60" i="16"/>
  <c r="HX47" i="16" s="1"/>
  <c r="HV60" i="16"/>
  <c r="HV47" i="16" s="1"/>
  <c r="HX21" i="16"/>
  <c r="HV21" i="16"/>
  <c r="HX17" i="16"/>
  <c r="HV17" i="16"/>
  <c r="HX14" i="16"/>
  <c r="HV14" i="16"/>
  <c r="HX12" i="16"/>
  <c r="HV12" i="16"/>
  <c r="HX8" i="16"/>
  <c r="HV8" i="16"/>
  <c r="HX5" i="16"/>
  <c r="HV5" i="16"/>
  <c r="GP133" i="16"/>
  <c r="GN133" i="16"/>
  <c r="GP131" i="16"/>
  <c r="GN131" i="16"/>
  <c r="GP128" i="16"/>
  <c r="GN128" i="16"/>
  <c r="GP126" i="16"/>
  <c r="GN126" i="16"/>
  <c r="GP124" i="16"/>
  <c r="GN124" i="16"/>
  <c r="GP120" i="16"/>
  <c r="GN120" i="16"/>
  <c r="GP111" i="16"/>
  <c r="GN111" i="16"/>
  <c r="GP98" i="16"/>
  <c r="GN98" i="16"/>
  <c r="GP85" i="16"/>
  <c r="GN85" i="16"/>
  <c r="GP79" i="16"/>
  <c r="GN79" i="16"/>
  <c r="GP75" i="16"/>
  <c r="GN75" i="16"/>
  <c r="GP71" i="16"/>
  <c r="GN71" i="16"/>
  <c r="GP67" i="16"/>
  <c r="GN67" i="16"/>
  <c r="GP60" i="16"/>
  <c r="GP47" i="16" s="1"/>
  <c r="GN60" i="16"/>
  <c r="GN47" i="16" s="1"/>
  <c r="GP21" i="16"/>
  <c r="GN21" i="16"/>
  <c r="GP17" i="16"/>
  <c r="GN17" i="16"/>
  <c r="GP14" i="16"/>
  <c r="GN14" i="16"/>
  <c r="GP12" i="16"/>
  <c r="GN12" i="16"/>
  <c r="GP8" i="16"/>
  <c r="GN8" i="16"/>
  <c r="GP5" i="16"/>
  <c r="GN5" i="16"/>
  <c r="FH133" i="16"/>
  <c r="FF133" i="16"/>
  <c r="FH131" i="16"/>
  <c r="FF131" i="16"/>
  <c r="FH128" i="16"/>
  <c r="FF128" i="16"/>
  <c r="FH126" i="16"/>
  <c r="FF126" i="16"/>
  <c r="FH124" i="16"/>
  <c r="FF124" i="16"/>
  <c r="FH120" i="16"/>
  <c r="FF120" i="16"/>
  <c r="FH111" i="16"/>
  <c r="FF111" i="16"/>
  <c r="FH98" i="16"/>
  <c r="FF98" i="16"/>
  <c r="FH85" i="16"/>
  <c r="FF85" i="16"/>
  <c r="FH79" i="16"/>
  <c r="FF79" i="16"/>
  <c r="FH75" i="16"/>
  <c r="FF75" i="16"/>
  <c r="FH71" i="16"/>
  <c r="FF71" i="16"/>
  <c r="FH67" i="16"/>
  <c r="FF67" i="16"/>
  <c r="FH60" i="16"/>
  <c r="FH47" i="16" s="1"/>
  <c r="FF60" i="16"/>
  <c r="FF47" i="16" s="1"/>
  <c r="FH21" i="16"/>
  <c r="FF21" i="16"/>
  <c r="FH17" i="16"/>
  <c r="FF17" i="16"/>
  <c r="FH14" i="16"/>
  <c r="FF14" i="16"/>
  <c r="FH12" i="16"/>
  <c r="FF12" i="16"/>
  <c r="FH8" i="16"/>
  <c r="FF8" i="16"/>
  <c r="FH5" i="16"/>
  <c r="FF5" i="16"/>
  <c r="DZ133" i="16"/>
  <c r="DX133" i="16"/>
  <c r="DZ131" i="16"/>
  <c r="DX131" i="16"/>
  <c r="DZ128" i="16"/>
  <c r="DX128" i="16"/>
  <c r="DZ126" i="16"/>
  <c r="DX126" i="16"/>
  <c r="DZ124" i="16"/>
  <c r="DX124" i="16"/>
  <c r="DZ120" i="16"/>
  <c r="DX120" i="16"/>
  <c r="DZ111" i="16"/>
  <c r="DX111" i="16"/>
  <c r="DZ98" i="16"/>
  <c r="DX98" i="16"/>
  <c r="DZ85" i="16"/>
  <c r="DX85" i="16"/>
  <c r="DZ79" i="16"/>
  <c r="DX79" i="16"/>
  <c r="DZ75" i="16"/>
  <c r="DX75" i="16"/>
  <c r="DZ71" i="16"/>
  <c r="DX71" i="16"/>
  <c r="DZ67" i="16"/>
  <c r="DX67" i="16"/>
  <c r="DZ60" i="16"/>
  <c r="DZ47" i="16" s="1"/>
  <c r="DX60" i="16"/>
  <c r="DX47" i="16" s="1"/>
  <c r="DZ21" i="16"/>
  <c r="DX21" i="16"/>
  <c r="DZ17" i="16"/>
  <c r="DX17" i="16"/>
  <c r="DZ14" i="16"/>
  <c r="DX14" i="16"/>
  <c r="DZ12" i="16"/>
  <c r="DX12" i="16"/>
  <c r="DZ8" i="16"/>
  <c r="DX8" i="16"/>
  <c r="DZ5" i="16"/>
  <c r="DX5" i="16"/>
  <c r="BJ133" i="16"/>
  <c r="BH133" i="16"/>
  <c r="BJ131" i="16"/>
  <c r="BH131" i="16"/>
  <c r="BJ128" i="16"/>
  <c r="BH128" i="16"/>
  <c r="BJ126" i="16"/>
  <c r="BH126" i="16"/>
  <c r="BJ124" i="16"/>
  <c r="BH124" i="16"/>
  <c r="BJ120" i="16"/>
  <c r="BH120" i="16"/>
  <c r="BJ111" i="16"/>
  <c r="BH111" i="16"/>
  <c r="BJ98" i="16"/>
  <c r="BH98" i="16"/>
  <c r="BJ85" i="16"/>
  <c r="BH85" i="16"/>
  <c r="BJ79" i="16"/>
  <c r="BH79" i="16"/>
  <c r="BJ75" i="16"/>
  <c r="BH75" i="16"/>
  <c r="BJ71" i="16"/>
  <c r="BH71" i="16"/>
  <c r="BJ67" i="16"/>
  <c r="BH67" i="16"/>
  <c r="BJ60" i="16"/>
  <c r="BJ47" i="16" s="1"/>
  <c r="BH60" i="16"/>
  <c r="BH47" i="16" s="1"/>
  <c r="BJ21" i="16"/>
  <c r="BH21" i="16"/>
  <c r="BJ17" i="16"/>
  <c r="BH17" i="16"/>
  <c r="BJ14" i="16"/>
  <c r="BH14" i="16"/>
  <c r="BJ12" i="16"/>
  <c r="BH12" i="16"/>
  <c r="BJ8" i="16"/>
  <c r="BH8" i="16"/>
  <c r="BJ5" i="16"/>
  <c r="BH5" i="16"/>
  <c r="CR133" i="16"/>
  <c r="CP133" i="16"/>
  <c r="CR131" i="16"/>
  <c r="CP131" i="16"/>
  <c r="CR128" i="16"/>
  <c r="CP128" i="16"/>
  <c r="CR126" i="16"/>
  <c r="CP126" i="16"/>
  <c r="CR124" i="16"/>
  <c r="CP124" i="16"/>
  <c r="CR120" i="16"/>
  <c r="CP120" i="16"/>
  <c r="CR111" i="16"/>
  <c r="CP111" i="16"/>
  <c r="CR98" i="16"/>
  <c r="CP98" i="16"/>
  <c r="CR85" i="16"/>
  <c r="CP85" i="16"/>
  <c r="CR79" i="16"/>
  <c r="CP79" i="16"/>
  <c r="CR75" i="16"/>
  <c r="CP75" i="16"/>
  <c r="CR71" i="16"/>
  <c r="CP71" i="16"/>
  <c r="CR67" i="16"/>
  <c r="CP67" i="16"/>
  <c r="CR60" i="16"/>
  <c r="CR47" i="16" s="1"/>
  <c r="CP60" i="16"/>
  <c r="CP47" i="16" s="1"/>
  <c r="CR21" i="16"/>
  <c r="CP21" i="16"/>
  <c r="CR17" i="16"/>
  <c r="CP17" i="16"/>
  <c r="CR14" i="16"/>
  <c r="CP14" i="16"/>
  <c r="CR12" i="16"/>
  <c r="CP12" i="16"/>
  <c r="CR8" i="16"/>
  <c r="CP8" i="16"/>
  <c r="CR5" i="16"/>
  <c r="CP5" i="16"/>
  <c r="Z133" i="16"/>
  <c r="Z131" i="16"/>
  <c r="Z128" i="16"/>
  <c r="Z126" i="16"/>
  <c r="Z124" i="16"/>
  <c r="Z120" i="16"/>
  <c r="Z111" i="16"/>
  <c r="Z98" i="16"/>
  <c r="Z85" i="16"/>
  <c r="Z79" i="16"/>
  <c r="Z75" i="16"/>
  <c r="Z71" i="16"/>
  <c r="Z67" i="16"/>
  <c r="Z60" i="16"/>
  <c r="Z21" i="16"/>
  <c r="Z17" i="16"/>
  <c r="Z14" i="16"/>
  <c r="Z12" i="16"/>
  <c r="Z8" i="16"/>
  <c r="Z5" i="16"/>
  <c r="AB12" i="23" l="1"/>
  <c r="AC12" i="23"/>
  <c r="AB123" i="23"/>
  <c r="AC123" i="23"/>
  <c r="AB125" i="23"/>
  <c r="AC125" i="23"/>
  <c r="AB130" i="23"/>
  <c r="AC130" i="23"/>
  <c r="AF4" i="23"/>
  <c r="AF66" i="23"/>
  <c r="AF114" i="23"/>
  <c r="AF122" i="23"/>
  <c r="AF97" i="23"/>
  <c r="AF47" i="23"/>
  <c r="D139" i="23"/>
  <c r="J139" i="23"/>
  <c r="G139" i="23"/>
  <c r="X139" i="23"/>
  <c r="P139" i="23"/>
  <c r="S139" i="23"/>
  <c r="AA139" i="23"/>
  <c r="M139" i="23"/>
  <c r="AA16" i="4"/>
  <c r="Z16" i="4"/>
  <c r="Z151" i="4"/>
  <c r="AA151" i="4"/>
  <c r="FH97" i="16"/>
  <c r="Z93" i="4"/>
  <c r="Z25" i="4"/>
  <c r="AA25" i="4"/>
  <c r="AA93" i="4"/>
  <c r="AA67" i="4"/>
  <c r="Z67" i="4"/>
  <c r="JG140" i="16"/>
  <c r="AD139" i="23" s="1"/>
  <c r="HX97" i="16"/>
  <c r="CR115" i="16"/>
  <c r="BH115" i="16"/>
  <c r="AB97" i="16"/>
  <c r="GP115" i="16"/>
  <c r="HV66" i="16"/>
  <c r="DX97" i="16"/>
  <c r="HV97" i="16"/>
  <c r="HX4" i="16"/>
  <c r="HV123" i="16"/>
  <c r="HV115" i="16"/>
  <c r="GP97" i="16"/>
  <c r="CP97" i="16"/>
  <c r="GN4" i="16"/>
  <c r="GP66" i="16"/>
  <c r="GP4" i="16"/>
  <c r="GN97" i="16"/>
  <c r="DZ4" i="16"/>
  <c r="FH66" i="16"/>
  <c r="FH4" i="16"/>
  <c r="DX115" i="16"/>
  <c r="BJ123" i="16"/>
  <c r="AB115" i="16"/>
  <c r="CR97" i="16"/>
  <c r="CR123" i="16"/>
  <c r="BH97" i="16"/>
  <c r="FF115" i="16"/>
  <c r="BH66" i="16"/>
  <c r="BJ97" i="16"/>
  <c r="CP123" i="16"/>
  <c r="Z130" i="4"/>
  <c r="Z5" i="4"/>
  <c r="Z80" i="4"/>
  <c r="AA5" i="4"/>
  <c r="AA80" i="4"/>
  <c r="AA130" i="4"/>
  <c r="CR66" i="16"/>
  <c r="BH4" i="16"/>
  <c r="DZ97" i="16"/>
  <c r="DZ115" i="16"/>
  <c r="DZ123" i="16"/>
  <c r="FF97" i="16"/>
  <c r="HX123" i="16"/>
  <c r="CR4" i="16"/>
  <c r="CP66" i="16"/>
  <c r="BJ4" i="16"/>
  <c r="FF4" i="16"/>
  <c r="FH123" i="16"/>
  <c r="HV4" i="16"/>
  <c r="HX66" i="16"/>
  <c r="BJ115" i="16"/>
  <c r="BH123" i="16"/>
  <c r="GN123" i="16"/>
  <c r="HX115" i="16"/>
  <c r="CP115" i="16"/>
  <c r="FH115" i="16"/>
  <c r="FF123" i="16"/>
  <c r="GP123" i="16"/>
  <c r="FF66" i="16"/>
  <c r="BJ66" i="16"/>
  <c r="DX4" i="16"/>
  <c r="CP4" i="16"/>
  <c r="AB4" i="16"/>
  <c r="Z123" i="16"/>
  <c r="GN66" i="16"/>
  <c r="GN115" i="16"/>
  <c r="DX123" i="16"/>
  <c r="JD48" i="16"/>
  <c r="Z48" i="23" s="1"/>
  <c r="JF48" i="16"/>
  <c r="Z97" i="16"/>
  <c r="JD14" i="16"/>
  <c r="Z14" i="23" s="1"/>
  <c r="JF8" i="16"/>
  <c r="DX66" i="16"/>
  <c r="Z66" i="16"/>
  <c r="JD60" i="16"/>
  <c r="Z60" i="23" s="1"/>
  <c r="JD79" i="16"/>
  <c r="Z79" i="23" s="1"/>
  <c r="Z115" i="16"/>
  <c r="JD71" i="16"/>
  <c r="Z71" i="23" s="1"/>
  <c r="JF14" i="16"/>
  <c r="Z47" i="16"/>
  <c r="JD21" i="16"/>
  <c r="Z21" i="23" s="1"/>
  <c r="Z4" i="16"/>
  <c r="JD8" i="16"/>
  <c r="Z8" i="23" s="1"/>
  <c r="JD98" i="16"/>
  <c r="Z98" i="23" s="1"/>
  <c r="DZ66" i="16"/>
  <c r="JD128" i="16"/>
  <c r="Z127" i="23" s="1"/>
  <c r="JF128" i="16"/>
  <c r="AB66" i="16"/>
  <c r="AB123" i="16"/>
  <c r="JF98" i="16"/>
  <c r="JF120" i="16"/>
  <c r="JF133" i="16"/>
  <c r="JD120" i="16"/>
  <c r="Z119" i="23" s="1"/>
  <c r="JD133" i="16"/>
  <c r="Z132" i="23" s="1"/>
  <c r="JF5" i="16"/>
  <c r="JF21" i="16"/>
  <c r="JF60" i="16"/>
  <c r="JF71" i="16"/>
  <c r="JF79" i="16"/>
  <c r="JD17" i="16"/>
  <c r="Z17" i="23" s="1"/>
  <c r="JD67" i="16"/>
  <c r="Z67" i="23" s="1"/>
  <c r="JD75" i="16"/>
  <c r="Z75" i="23" s="1"/>
  <c r="JD85" i="16"/>
  <c r="Z85" i="23" s="1"/>
  <c r="JD111" i="16"/>
  <c r="Z111" i="23" s="1"/>
  <c r="JD116" i="16"/>
  <c r="Z115" i="23" s="1"/>
  <c r="JF17" i="16"/>
  <c r="JF67" i="16"/>
  <c r="JF75" i="16"/>
  <c r="JF85" i="16"/>
  <c r="JF111" i="16"/>
  <c r="JF116" i="16"/>
  <c r="JC124" i="16"/>
  <c r="Y123" i="23" s="1"/>
  <c r="JC131" i="16"/>
  <c r="Y130" i="23" s="1"/>
  <c r="JA12" i="16"/>
  <c r="W12" i="23" s="1"/>
  <c r="JA124" i="16"/>
  <c r="W123" i="23" s="1"/>
  <c r="JA126" i="16"/>
  <c r="W125" i="23" s="1"/>
  <c r="JA131" i="16"/>
  <c r="W130" i="23" s="1"/>
  <c r="HU133" i="16"/>
  <c r="HS133" i="16"/>
  <c r="HU131" i="16"/>
  <c r="HS131" i="16"/>
  <c r="HU128" i="16"/>
  <c r="HS128" i="16"/>
  <c r="HU126" i="16"/>
  <c r="HS126" i="16"/>
  <c r="HU124" i="16"/>
  <c r="HS124" i="16"/>
  <c r="HU120" i="16"/>
  <c r="HS120" i="16"/>
  <c r="HS119" i="16"/>
  <c r="HU111" i="16"/>
  <c r="HS111" i="16"/>
  <c r="HU98" i="16"/>
  <c r="HS98" i="16"/>
  <c r="HU85" i="16"/>
  <c r="HS85" i="16"/>
  <c r="HU79" i="16"/>
  <c r="HS79" i="16"/>
  <c r="HU75" i="16"/>
  <c r="HS75" i="16"/>
  <c r="HU71" i="16"/>
  <c r="HS71" i="16"/>
  <c r="HU67" i="16"/>
  <c r="HS67" i="16"/>
  <c r="HU60" i="16"/>
  <c r="HU47" i="16" s="1"/>
  <c r="HS60" i="16"/>
  <c r="HS47" i="16" s="1"/>
  <c r="HU21" i="16"/>
  <c r="HS21" i="16"/>
  <c r="HU17" i="16"/>
  <c r="HS17" i="16"/>
  <c r="HU14" i="16"/>
  <c r="HS14" i="16"/>
  <c r="HU12" i="16"/>
  <c r="HS12" i="16"/>
  <c r="HU8" i="16"/>
  <c r="HS8" i="16"/>
  <c r="HU5" i="16"/>
  <c r="HS5" i="16"/>
  <c r="GM136" i="16"/>
  <c r="GK136" i="16"/>
  <c r="GM133" i="16"/>
  <c r="GK133" i="16"/>
  <c r="GM131" i="16"/>
  <c r="GK131" i="16"/>
  <c r="GM128" i="16"/>
  <c r="GK128" i="16"/>
  <c r="GM126" i="16"/>
  <c r="GK126" i="16"/>
  <c r="GM124" i="16"/>
  <c r="GK124" i="16"/>
  <c r="GM120" i="16"/>
  <c r="GK120" i="16"/>
  <c r="GK119" i="16"/>
  <c r="GK116" i="16" s="1"/>
  <c r="GM111" i="16"/>
  <c r="GK111" i="16"/>
  <c r="GM98" i="16"/>
  <c r="GK98" i="16"/>
  <c r="GM85" i="16"/>
  <c r="GK85" i="16"/>
  <c r="GM79" i="16"/>
  <c r="GK79" i="16"/>
  <c r="GM75" i="16"/>
  <c r="GK75" i="16"/>
  <c r="GM71" i="16"/>
  <c r="GK71" i="16"/>
  <c r="GM67" i="16"/>
  <c r="GK67" i="16"/>
  <c r="GM60" i="16"/>
  <c r="GM47" i="16" s="1"/>
  <c r="GK60" i="16"/>
  <c r="GK47" i="16" s="1"/>
  <c r="GM21" i="16"/>
  <c r="GK21" i="16"/>
  <c r="GM17" i="16"/>
  <c r="GK17" i="16"/>
  <c r="GM14" i="16"/>
  <c r="GK14" i="16"/>
  <c r="GM12" i="16"/>
  <c r="GK12" i="16"/>
  <c r="GM8" i="16"/>
  <c r="GK8" i="16"/>
  <c r="GM5" i="16"/>
  <c r="GK5" i="16"/>
  <c r="FE136" i="16"/>
  <c r="FC136" i="16"/>
  <c r="FE133" i="16"/>
  <c r="FC133" i="16"/>
  <c r="FE131" i="16"/>
  <c r="FC131" i="16"/>
  <c r="FE128" i="16"/>
  <c r="FC128" i="16"/>
  <c r="FE126" i="16"/>
  <c r="FC126" i="16"/>
  <c r="FE124" i="16"/>
  <c r="FC124" i="16"/>
  <c r="FE120" i="16"/>
  <c r="FC120" i="16"/>
  <c r="FC119" i="16"/>
  <c r="FC116" i="16" s="1"/>
  <c r="FE111" i="16"/>
  <c r="FC111" i="16"/>
  <c r="FE98" i="16"/>
  <c r="FC98" i="16"/>
  <c r="FE85" i="16"/>
  <c r="FC85" i="16"/>
  <c r="FE79" i="16"/>
  <c r="FC79" i="16"/>
  <c r="FE75" i="16"/>
  <c r="FC75" i="16"/>
  <c r="FE71" i="16"/>
  <c r="FC71" i="16"/>
  <c r="FE67" i="16"/>
  <c r="FC67" i="16"/>
  <c r="FE60" i="16"/>
  <c r="FE47" i="16" s="1"/>
  <c r="FC60" i="16"/>
  <c r="FC47" i="16" s="1"/>
  <c r="FE21" i="16"/>
  <c r="FC21" i="16"/>
  <c r="FE17" i="16"/>
  <c r="FC17" i="16"/>
  <c r="FE14" i="16"/>
  <c r="FC14" i="16"/>
  <c r="FE12" i="16"/>
  <c r="FC12" i="16"/>
  <c r="FE8" i="16"/>
  <c r="FC8" i="16"/>
  <c r="FE5" i="16"/>
  <c r="FC5" i="16"/>
  <c r="DW136" i="16"/>
  <c r="DU136" i="16"/>
  <c r="DW133" i="16"/>
  <c r="DU133" i="16"/>
  <c r="DW131" i="16"/>
  <c r="DU131" i="16"/>
  <c r="DW128" i="16"/>
  <c r="DU128" i="16"/>
  <c r="DW126" i="16"/>
  <c r="DU126" i="16"/>
  <c r="DW124" i="16"/>
  <c r="DU124" i="16"/>
  <c r="DW120" i="16"/>
  <c r="DU120" i="16"/>
  <c r="DU119" i="16"/>
  <c r="DW111" i="16"/>
  <c r="DU111" i="16"/>
  <c r="DW98" i="16"/>
  <c r="DU98" i="16"/>
  <c r="DW85" i="16"/>
  <c r="DU85" i="16"/>
  <c r="DW79" i="16"/>
  <c r="DU79" i="16"/>
  <c r="DW75" i="16"/>
  <c r="DU75" i="16"/>
  <c r="DW71" i="16"/>
  <c r="DU71" i="16"/>
  <c r="DW67" i="16"/>
  <c r="DU67" i="16"/>
  <c r="DW60" i="16"/>
  <c r="DW47" i="16" s="1"/>
  <c r="DU60" i="16"/>
  <c r="DU47" i="16" s="1"/>
  <c r="DW21" i="16"/>
  <c r="DU21" i="16"/>
  <c r="DW17" i="16"/>
  <c r="DU17" i="16"/>
  <c r="DW14" i="16"/>
  <c r="DU14" i="16"/>
  <c r="DW12" i="16"/>
  <c r="DU12" i="16"/>
  <c r="DW8" i="16"/>
  <c r="DU8" i="16"/>
  <c r="DW5" i="16"/>
  <c r="DU5" i="16"/>
  <c r="BG136" i="16"/>
  <c r="BE136" i="16"/>
  <c r="BG133" i="16"/>
  <c r="BE133" i="16"/>
  <c r="BG131" i="16"/>
  <c r="BE131" i="16"/>
  <c r="BG128" i="16"/>
  <c r="BE128" i="16"/>
  <c r="BG126" i="16"/>
  <c r="BE126" i="16"/>
  <c r="BG124" i="16"/>
  <c r="BE124" i="16"/>
  <c r="BG120" i="16"/>
  <c r="BE120" i="16"/>
  <c r="BG111" i="16"/>
  <c r="BE111" i="16"/>
  <c r="BG98" i="16"/>
  <c r="BE98" i="16"/>
  <c r="BG85" i="16"/>
  <c r="BE85" i="16"/>
  <c r="BG79" i="16"/>
  <c r="BE79" i="16"/>
  <c r="BG75" i="16"/>
  <c r="BE75" i="16"/>
  <c r="BG71" i="16"/>
  <c r="BE71" i="16"/>
  <c r="BG67" i="16"/>
  <c r="BE67" i="16"/>
  <c r="BG60" i="16"/>
  <c r="BE60" i="16"/>
  <c r="BE59" i="16"/>
  <c r="BE48" i="16" s="1"/>
  <c r="BG21" i="16"/>
  <c r="BE21" i="16"/>
  <c r="BG17" i="16"/>
  <c r="BE17" i="16"/>
  <c r="BG14" i="16"/>
  <c r="BE14" i="16"/>
  <c r="BG12" i="16"/>
  <c r="BE12" i="16"/>
  <c r="BG8" i="16"/>
  <c r="BE8" i="16"/>
  <c r="BG5" i="16"/>
  <c r="BE5" i="16"/>
  <c r="CO136" i="16"/>
  <c r="CM136" i="16"/>
  <c r="CO133" i="16"/>
  <c r="CM133" i="16"/>
  <c r="CO131" i="16"/>
  <c r="CM131" i="16"/>
  <c r="CO128" i="16"/>
  <c r="CM128" i="16"/>
  <c r="CO126" i="16"/>
  <c r="CM126" i="16"/>
  <c r="CO124" i="16"/>
  <c r="CM124" i="16"/>
  <c r="CO120" i="16"/>
  <c r="CM120" i="16"/>
  <c r="CO111" i="16"/>
  <c r="CM111" i="16"/>
  <c r="CO98" i="16"/>
  <c r="CM98" i="16"/>
  <c r="CO85" i="16"/>
  <c r="CM85" i="16"/>
  <c r="CO79" i="16"/>
  <c r="CM79" i="16"/>
  <c r="CO75" i="16"/>
  <c r="CM75" i="16"/>
  <c r="CO71" i="16"/>
  <c r="CM71" i="16"/>
  <c r="CO67" i="16"/>
  <c r="CM67" i="16"/>
  <c r="CO60" i="16"/>
  <c r="CM60" i="16"/>
  <c r="CM59" i="16"/>
  <c r="CO21" i="16"/>
  <c r="CM21" i="16"/>
  <c r="CO17" i="16"/>
  <c r="CM17" i="16"/>
  <c r="CO14" i="16"/>
  <c r="CM14" i="16"/>
  <c r="CO12" i="16"/>
  <c r="CM12" i="16"/>
  <c r="CO8" i="16"/>
  <c r="CM8" i="16"/>
  <c r="CO5" i="16"/>
  <c r="CM5" i="16"/>
  <c r="Y133" i="16"/>
  <c r="W133" i="16"/>
  <c r="Y131" i="16"/>
  <c r="W131" i="16"/>
  <c r="Y128" i="16"/>
  <c r="W128" i="16"/>
  <c r="Y126" i="16"/>
  <c r="W126" i="16"/>
  <c r="Y124" i="16"/>
  <c r="W124" i="16"/>
  <c r="Y120" i="16"/>
  <c r="W120" i="16"/>
  <c r="Y111" i="16"/>
  <c r="W111" i="16"/>
  <c r="Y98" i="16"/>
  <c r="W98" i="16"/>
  <c r="Y85" i="16"/>
  <c r="W85" i="16"/>
  <c r="Y79" i="16"/>
  <c r="W79" i="16"/>
  <c r="Y75" i="16"/>
  <c r="W75" i="16"/>
  <c r="Y71" i="16"/>
  <c r="W71" i="16"/>
  <c r="Y67" i="16"/>
  <c r="W67" i="16"/>
  <c r="Y60" i="16"/>
  <c r="W60" i="16"/>
  <c r="Y48" i="16"/>
  <c r="W48" i="16"/>
  <c r="Y21" i="16"/>
  <c r="W21" i="16"/>
  <c r="Y17" i="16"/>
  <c r="W17" i="16"/>
  <c r="Y14" i="16"/>
  <c r="W14" i="16"/>
  <c r="Y12" i="16"/>
  <c r="W12" i="16"/>
  <c r="Y8" i="16"/>
  <c r="W8" i="16"/>
  <c r="Y5" i="16"/>
  <c r="W5" i="16"/>
  <c r="X161" i="4"/>
  <c r="AB75" i="23" l="1"/>
  <c r="AC75" i="23"/>
  <c r="AB132" i="23"/>
  <c r="AC132" i="23"/>
  <c r="AB111" i="23"/>
  <c r="AC111" i="23"/>
  <c r="AB85" i="23"/>
  <c r="AC85" i="23"/>
  <c r="AB48" i="23"/>
  <c r="AC48" i="23"/>
  <c r="AB67" i="23"/>
  <c r="AC67" i="23"/>
  <c r="AB79" i="23"/>
  <c r="AC79" i="23"/>
  <c r="AB119" i="23"/>
  <c r="AC119" i="23"/>
  <c r="AB17" i="23"/>
  <c r="AC17" i="23"/>
  <c r="AB71" i="23"/>
  <c r="AC71" i="23"/>
  <c r="AB98" i="23"/>
  <c r="AC98" i="23"/>
  <c r="JC136" i="16"/>
  <c r="Y135" i="23" s="1"/>
  <c r="AB21" i="23"/>
  <c r="AC21" i="23"/>
  <c r="AB8" i="23"/>
  <c r="AC8" i="23"/>
  <c r="AB115" i="23"/>
  <c r="AC115" i="23"/>
  <c r="AB5" i="23"/>
  <c r="AC5" i="23"/>
  <c r="AB127" i="23"/>
  <c r="AC127" i="23"/>
  <c r="AB14" i="23"/>
  <c r="AC14" i="23"/>
  <c r="AB60" i="23"/>
  <c r="AC60" i="23"/>
  <c r="Z159" i="4"/>
  <c r="JA59" i="16"/>
  <c r="AA159" i="4"/>
  <c r="DU116" i="16"/>
  <c r="DU115" i="16" s="1"/>
  <c r="JA119" i="16"/>
  <c r="HU119" i="16"/>
  <c r="HU116" i="16" s="1"/>
  <c r="HU115" i="16" s="1"/>
  <c r="HS116" i="16"/>
  <c r="HS115" i="16" s="1"/>
  <c r="AF139" i="23"/>
  <c r="HU97" i="16"/>
  <c r="HV140" i="16"/>
  <c r="GP140" i="16"/>
  <c r="HX140" i="16"/>
  <c r="GM4" i="16"/>
  <c r="GM97" i="16"/>
  <c r="FH140" i="16"/>
  <c r="BG97" i="16"/>
  <c r="BH140" i="16"/>
  <c r="CR140" i="16"/>
  <c r="CP140" i="16"/>
  <c r="BJ140" i="16"/>
  <c r="DZ140" i="16"/>
  <c r="HS123" i="16"/>
  <c r="DU97" i="16"/>
  <c r="DU123" i="16"/>
  <c r="GK97" i="16"/>
  <c r="GM123" i="16"/>
  <c r="HS97" i="16"/>
  <c r="HU123" i="16"/>
  <c r="DX140" i="16"/>
  <c r="FF140" i="16"/>
  <c r="AB140" i="16"/>
  <c r="GN140" i="16"/>
  <c r="Y115" i="16"/>
  <c r="HS66" i="16"/>
  <c r="HU66" i="16"/>
  <c r="Y47" i="16"/>
  <c r="FC4" i="16"/>
  <c r="JD47" i="16"/>
  <c r="Z47" i="23" s="1"/>
  <c r="CM115" i="16"/>
  <c r="FC97" i="16"/>
  <c r="GK66" i="16"/>
  <c r="CO59" i="16"/>
  <c r="CM48" i="16"/>
  <c r="CM47" i="16" s="1"/>
  <c r="W97" i="16"/>
  <c r="CM97" i="16"/>
  <c r="DW97" i="16"/>
  <c r="Y97" i="16"/>
  <c r="CO97" i="16"/>
  <c r="BE97" i="16"/>
  <c r="FE97" i="16"/>
  <c r="GK123" i="16"/>
  <c r="HS4" i="16"/>
  <c r="Z140" i="16"/>
  <c r="JF123" i="16"/>
  <c r="JD115" i="16"/>
  <c r="Z114" i="23" s="1"/>
  <c r="JC79" i="16"/>
  <c r="Y79" i="23" s="1"/>
  <c r="JD123" i="16"/>
  <c r="Z122" i="23" s="1"/>
  <c r="JF4" i="16"/>
  <c r="JF115" i="16"/>
  <c r="JF66" i="16"/>
  <c r="JA120" i="16"/>
  <c r="W119" i="23" s="1"/>
  <c r="JA79" i="16"/>
  <c r="W79" i="23" s="1"/>
  <c r="JD97" i="16"/>
  <c r="Z97" i="23" s="1"/>
  <c r="JF47" i="16"/>
  <c r="JD66" i="16"/>
  <c r="Z66" i="23" s="1"/>
  <c r="JD4" i="16"/>
  <c r="Z4" i="23" s="1"/>
  <c r="W47" i="16"/>
  <c r="JA128" i="16"/>
  <c r="W127" i="23" s="1"/>
  <c r="JA8" i="16"/>
  <c r="W8" i="23" s="1"/>
  <c r="JA5" i="16"/>
  <c r="W5" i="23" s="1"/>
  <c r="JC128" i="16"/>
  <c r="Y127" i="23" s="1"/>
  <c r="JC8" i="16"/>
  <c r="Y8" i="23" s="1"/>
  <c r="JC5" i="16"/>
  <c r="Y5" i="23" s="1"/>
  <c r="JF97" i="16"/>
  <c r="W67" i="4"/>
  <c r="X151" i="4"/>
  <c r="HU4" i="16"/>
  <c r="FC115" i="16"/>
  <c r="FE119" i="16"/>
  <c r="DU4" i="16"/>
  <c r="BE47" i="16"/>
  <c r="W115" i="16"/>
  <c r="JA71" i="16"/>
  <c r="W71" i="23" s="1"/>
  <c r="JA60" i="16"/>
  <c r="W60" i="23" s="1"/>
  <c r="JA21" i="16"/>
  <c r="W21" i="23" s="1"/>
  <c r="JC120" i="16"/>
  <c r="Y119" i="23" s="1"/>
  <c r="JC71" i="16"/>
  <c r="Y71" i="23" s="1"/>
  <c r="JC60" i="16"/>
  <c r="Y60" i="23" s="1"/>
  <c r="JC21" i="16"/>
  <c r="Y21" i="23" s="1"/>
  <c r="JC12" i="16"/>
  <c r="Y12" i="23" s="1"/>
  <c r="JA133" i="16"/>
  <c r="W132" i="23" s="1"/>
  <c r="JA85" i="16"/>
  <c r="W85" i="23" s="1"/>
  <c r="JA75" i="16"/>
  <c r="W75" i="23" s="1"/>
  <c r="JA67" i="16"/>
  <c r="W67" i="23" s="1"/>
  <c r="JC133" i="16"/>
  <c r="Y132" i="23" s="1"/>
  <c r="JC85" i="16"/>
  <c r="Y85" i="23" s="1"/>
  <c r="JC75" i="16"/>
  <c r="Y75" i="23" s="1"/>
  <c r="JC67" i="16"/>
  <c r="Y67" i="23" s="1"/>
  <c r="JA111" i="16"/>
  <c r="W111" i="23" s="1"/>
  <c r="JA98" i="16"/>
  <c r="W98" i="23" s="1"/>
  <c r="JA48" i="16"/>
  <c r="W48" i="23" s="1"/>
  <c r="JA17" i="16"/>
  <c r="W17" i="23" s="1"/>
  <c r="JA14" i="16"/>
  <c r="W14" i="23" s="1"/>
  <c r="JC111" i="16"/>
  <c r="Y111" i="23" s="1"/>
  <c r="JC48" i="16"/>
  <c r="Y48" i="23" s="1"/>
  <c r="JC17" i="16"/>
  <c r="Y17" i="23" s="1"/>
  <c r="JC14" i="16"/>
  <c r="Y14" i="23" s="1"/>
  <c r="JC126" i="16"/>
  <c r="Y125" i="23" s="1"/>
  <c r="JC98" i="16"/>
  <c r="Y98" i="23" s="1"/>
  <c r="DW115" i="16"/>
  <c r="GM66" i="16"/>
  <c r="Y123" i="16"/>
  <c r="BG4" i="16"/>
  <c r="DW4" i="16"/>
  <c r="FE123" i="16"/>
  <c r="GK4" i="16"/>
  <c r="GK115" i="16"/>
  <c r="Y66" i="16"/>
  <c r="FC123" i="16"/>
  <c r="BE123" i="16"/>
  <c r="DU66" i="16"/>
  <c r="FE4" i="16"/>
  <c r="GM119" i="16"/>
  <c r="DW66" i="16"/>
  <c r="FC66" i="16"/>
  <c r="FE66" i="16"/>
  <c r="CO4" i="16"/>
  <c r="CM4" i="16"/>
  <c r="BE66" i="16"/>
  <c r="BG115" i="16"/>
  <c r="BG123" i="16"/>
  <c r="DW123" i="16"/>
  <c r="Y4" i="16"/>
  <c r="BG66" i="16"/>
  <c r="CO115" i="16"/>
  <c r="CO123" i="16"/>
  <c r="BE4" i="16"/>
  <c r="BE115" i="16"/>
  <c r="CO66" i="16"/>
  <c r="BG59" i="16"/>
  <c r="W123" i="16"/>
  <c r="CM66" i="16"/>
  <c r="CM123" i="16"/>
  <c r="W4" i="16"/>
  <c r="W66" i="16"/>
  <c r="X93" i="4"/>
  <c r="X67" i="4"/>
  <c r="W151" i="4"/>
  <c r="X5" i="4"/>
  <c r="X80" i="4"/>
  <c r="X16" i="4"/>
  <c r="X25" i="4"/>
  <c r="X130" i="4"/>
  <c r="W25" i="4"/>
  <c r="W93" i="4"/>
  <c r="W130" i="4"/>
  <c r="W16" i="4"/>
  <c r="W5" i="4"/>
  <c r="W80" i="4"/>
  <c r="AB114" i="23" l="1"/>
  <c r="AC114" i="23"/>
  <c r="AB97" i="23"/>
  <c r="AC97" i="23"/>
  <c r="AB4" i="23"/>
  <c r="AC4" i="23"/>
  <c r="AB122" i="23"/>
  <c r="AC122" i="23"/>
  <c r="AB66" i="23"/>
  <c r="AC66" i="23"/>
  <c r="AB47" i="23"/>
  <c r="AC47" i="23"/>
  <c r="W118" i="23"/>
  <c r="W59" i="23"/>
  <c r="JA123" i="16"/>
  <c r="W122" i="23" s="1"/>
  <c r="FE116" i="16"/>
  <c r="FE115" i="16" s="1"/>
  <c r="FE140" i="16" s="1"/>
  <c r="JC119" i="16"/>
  <c r="Y118" i="23" s="1"/>
  <c r="JC59" i="16"/>
  <c r="Y59" i="23" s="1"/>
  <c r="GM116" i="16"/>
  <c r="GM115" i="16" s="1"/>
  <c r="GM140" i="16" s="1"/>
  <c r="JA47" i="16"/>
  <c r="W47" i="23" s="1"/>
  <c r="HU140" i="16"/>
  <c r="HS140" i="16"/>
  <c r="BG48" i="16"/>
  <c r="BG47" i="16" s="1"/>
  <c r="CO48" i="16"/>
  <c r="CO47" i="16" s="1"/>
  <c r="JA66" i="16"/>
  <c r="W66" i="23" s="1"/>
  <c r="GK140" i="16"/>
  <c r="JC66" i="16"/>
  <c r="Y66" i="23" s="1"/>
  <c r="JC47" i="16"/>
  <c r="Y47" i="23" s="1"/>
  <c r="JD140" i="16"/>
  <c r="JA97" i="16"/>
  <c r="W97" i="23" s="1"/>
  <c r="JF140" i="16"/>
  <c r="AC139" i="23" s="1"/>
  <c r="X159" i="4"/>
  <c r="JA116" i="16"/>
  <c r="W115" i="23" s="1"/>
  <c r="FC140" i="16"/>
  <c r="JA4" i="16"/>
  <c r="W4" i="23" s="1"/>
  <c r="JC4" i="16"/>
  <c r="Y4" i="23" s="1"/>
  <c r="JC97" i="16"/>
  <c r="Y97" i="23" s="1"/>
  <c r="JC123" i="16"/>
  <c r="Y122" i="23" s="1"/>
  <c r="DU140" i="16"/>
  <c r="DW140" i="16"/>
  <c r="Y140" i="16"/>
  <c r="BE140" i="16"/>
  <c r="CM140" i="16"/>
  <c r="W140" i="16"/>
  <c r="W159" i="4"/>
  <c r="CO140" i="16" l="1"/>
  <c r="BG140" i="16"/>
  <c r="Z139" i="23"/>
  <c r="AB139" i="23"/>
  <c r="JC116" i="16"/>
  <c r="Y115" i="23" s="1"/>
  <c r="JA115" i="16"/>
  <c r="W114" i="23" s="1"/>
  <c r="JC115" i="16" l="1"/>
  <c r="Y114" i="23" s="1"/>
  <c r="JA140" i="16"/>
  <c r="W161" i="4"/>
  <c r="W139" i="23" l="1"/>
  <c r="JC140" i="16"/>
  <c r="T48" i="16"/>
  <c r="Y139" i="23" l="1"/>
  <c r="T12" i="16"/>
  <c r="V12" i="16"/>
  <c r="BT12" i="16"/>
  <c r="BU12" i="16"/>
  <c r="BW12" i="16"/>
  <c r="BX12" i="16"/>
  <c r="BZ12" i="16"/>
  <c r="CA12" i="16"/>
  <c r="CC12" i="16"/>
  <c r="CD12" i="16"/>
  <c r="CF12" i="16"/>
  <c r="CG12" i="16"/>
  <c r="CI12" i="16"/>
  <c r="CJ12" i="16"/>
  <c r="IV12" i="16" l="1"/>
  <c r="R12" i="23" s="1"/>
  <c r="IV124" i="16"/>
  <c r="R123" i="23" s="1"/>
  <c r="IV126" i="16"/>
  <c r="R125" i="23" s="1"/>
  <c r="IV131" i="16"/>
  <c r="R130" i="23" s="1"/>
  <c r="IZ131" i="16"/>
  <c r="V130" i="23" s="1"/>
  <c r="IZ126" i="16"/>
  <c r="V125" i="23" s="1"/>
  <c r="IZ124" i="16"/>
  <c r="V123" i="23" s="1"/>
  <c r="IZ12" i="16"/>
  <c r="V12" i="23" s="1"/>
  <c r="IU131" i="16"/>
  <c r="Q130" i="23" s="1"/>
  <c r="IU126" i="16"/>
  <c r="Q125" i="23" s="1"/>
  <c r="IU124" i="16"/>
  <c r="Q123" i="23" s="1"/>
  <c r="IU12" i="16"/>
  <c r="Q12" i="23" s="1"/>
  <c r="IS12" i="16"/>
  <c r="O12" i="23" s="1"/>
  <c r="IS116" i="16"/>
  <c r="O115" i="23" s="1"/>
  <c r="IS124" i="16"/>
  <c r="O123" i="23" s="1"/>
  <c r="IS126" i="16"/>
  <c r="O125" i="23" s="1"/>
  <c r="IS131" i="16"/>
  <c r="O130" i="23" s="1"/>
  <c r="IR12" i="16"/>
  <c r="N12" i="23" s="1"/>
  <c r="IR124" i="16"/>
  <c r="N123" i="23" s="1"/>
  <c r="IR126" i="16"/>
  <c r="N125" i="23" s="1"/>
  <c r="IR131" i="16"/>
  <c r="N130" i="23" s="1"/>
  <c r="IP12" i="16"/>
  <c r="L12" i="23" s="1"/>
  <c r="IP124" i="16"/>
  <c r="L123" i="23" s="1"/>
  <c r="IP126" i="16"/>
  <c r="L125" i="23" s="1"/>
  <c r="IP131" i="16"/>
  <c r="L130" i="23" s="1"/>
  <c r="II12" i="16"/>
  <c r="E12" i="23" s="1"/>
  <c r="IJ12" i="16"/>
  <c r="F12" i="23" s="1"/>
  <c r="IL12" i="16"/>
  <c r="H12" i="23" s="1"/>
  <c r="IM12" i="16"/>
  <c r="I12" i="23" s="1"/>
  <c r="IO12" i="16"/>
  <c r="K12" i="23" s="1"/>
  <c r="IG116" i="16"/>
  <c r="II116" i="16"/>
  <c r="E115" i="23" s="1"/>
  <c r="IM116" i="16"/>
  <c r="I115" i="23" s="1"/>
  <c r="IO116" i="16"/>
  <c r="K115" i="23" s="1"/>
  <c r="II124" i="16"/>
  <c r="E123" i="23" s="1"/>
  <c r="IJ124" i="16"/>
  <c r="F123" i="23" s="1"/>
  <c r="IL124" i="16"/>
  <c r="H123" i="23" s="1"/>
  <c r="IM124" i="16"/>
  <c r="I123" i="23" s="1"/>
  <c r="IO124" i="16"/>
  <c r="K123" i="23" s="1"/>
  <c r="II126" i="16"/>
  <c r="E125" i="23" s="1"/>
  <c r="IJ126" i="16"/>
  <c r="F125" i="23" s="1"/>
  <c r="IL126" i="16"/>
  <c r="H125" i="23" s="1"/>
  <c r="IM126" i="16"/>
  <c r="I125" i="23" s="1"/>
  <c r="IO126" i="16"/>
  <c r="K125" i="23" s="1"/>
  <c r="II131" i="16"/>
  <c r="E130" i="23" s="1"/>
  <c r="IJ131" i="16"/>
  <c r="F130" i="23" s="1"/>
  <c r="IL131" i="16"/>
  <c r="H130" i="23" s="1"/>
  <c r="IM131" i="16"/>
  <c r="I130" i="23" s="1"/>
  <c r="IO131" i="16"/>
  <c r="K130" i="23" s="1"/>
  <c r="ES136" i="16"/>
  <c r="ES133" i="16"/>
  <c r="ES131" i="16"/>
  <c r="ES128" i="16"/>
  <c r="ES126" i="16"/>
  <c r="ES124" i="16"/>
  <c r="ES120" i="16"/>
  <c r="ES111" i="16"/>
  <c r="ES98" i="16"/>
  <c r="ES85" i="16"/>
  <c r="ES79" i="16"/>
  <c r="ES75" i="16"/>
  <c r="ES71" i="16"/>
  <c r="ES67" i="16"/>
  <c r="ES60" i="16"/>
  <c r="ES21" i="16"/>
  <c r="ES17" i="16"/>
  <c r="ES14" i="16"/>
  <c r="ES12" i="16"/>
  <c r="ES8" i="16"/>
  <c r="ES5" i="16"/>
  <c r="HO133" i="16"/>
  <c r="HO131" i="16"/>
  <c r="HO128" i="16"/>
  <c r="HO126" i="16"/>
  <c r="HO124" i="16"/>
  <c r="HO120" i="16"/>
  <c r="HO111" i="16"/>
  <c r="HO98" i="16"/>
  <c r="HO85" i="16"/>
  <c r="HO79" i="16"/>
  <c r="HO75" i="16"/>
  <c r="HO71" i="16"/>
  <c r="HO67" i="16"/>
  <c r="HO60" i="16"/>
  <c r="HO21" i="16"/>
  <c r="HO17" i="16"/>
  <c r="HO14" i="16"/>
  <c r="HO12" i="16"/>
  <c r="HO8" i="16"/>
  <c r="HO5" i="16"/>
  <c r="GG136" i="16"/>
  <c r="GG133" i="16"/>
  <c r="GG131" i="16"/>
  <c r="GG128" i="16"/>
  <c r="GG126" i="16"/>
  <c r="GG124" i="16"/>
  <c r="GG120" i="16"/>
  <c r="GG111" i="16"/>
  <c r="GG98" i="16"/>
  <c r="GG85" i="16"/>
  <c r="GG79" i="16"/>
  <c r="GG75" i="16"/>
  <c r="GG71" i="16"/>
  <c r="GG67" i="16"/>
  <c r="GG60" i="16"/>
  <c r="GG21" i="16"/>
  <c r="GG17" i="16"/>
  <c r="GG14" i="16"/>
  <c r="GG12" i="16"/>
  <c r="GG8" i="16"/>
  <c r="GG5" i="16"/>
  <c r="EY136" i="16"/>
  <c r="EY133" i="16"/>
  <c r="EY131" i="16"/>
  <c r="EY128" i="16"/>
  <c r="EY126" i="16"/>
  <c r="EY124" i="16"/>
  <c r="EY120" i="16"/>
  <c r="EY111" i="16"/>
  <c r="EY98" i="16"/>
  <c r="EY85" i="16"/>
  <c r="EY79" i="16"/>
  <c r="EY75" i="16"/>
  <c r="EY71" i="16"/>
  <c r="EY67" i="16"/>
  <c r="EY60" i="16"/>
  <c r="EY21" i="16"/>
  <c r="EY17" i="16"/>
  <c r="EY14" i="16"/>
  <c r="EY12" i="16"/>
  <c r="EY8" i="16"/>
  <c r="EY5" i="16"/>
  <c r="DQ136" i="16"/>
  <c r="DQ133" i="16"/>
  <c r="DQ131" i="16"/>
  <c r="DQ128" i="16"/>
  <c r="DQ126" i="16"/>
  <c r="DQ124" i="16"/>
  <c r="DQ120" i="16"/>
  <c r="DQ111" i="16"/>
  <c r="DQ98" i="16"/>
  <c r="DQ85" i="16"/>
  <c r="DQ79" i="16"/>
  <c r="DQ75" i="16"/>
  <c r="DQ71" i="16"/>
  <c r="DQ67" i="16"/>
  <c r="DQ60" i="16"/>
  <c r="DQ21" i="16"/>
  <c r="DQ17" i="16"/>
  <c r="DQ14" i="16"/>
  <c r="DQ12" i="16"/>
  <c r="DQ8" i="16"/>
  <c r="DQ5" i="16"/>
  <c r="BA136" i="16"/>
  <c r="BA133" i="16"/>
  <c r="BA131" i="16"/>
  <c r="BA128" i="16"/>
  <c r="BA126" i="16"/>
  <c r="BA124" i="16"/>
  <c r="BA120" i="16"/>
  <c r="BA111" i="16"/>
  <c r="BA98" i="16"/>
  <c r="BA85" i="16"/>
  <c r="BA79" i="16"/>
  <c r="BA75" i="16"/>
  <c r="BA71" i="16"/>
  <c r="BA67" i="16"/>
  <c r="BA60" i="16"/>
  <c r="BA21" i="16"/>
  <c r="BA17" i="16"/>
  <c r="BA14" i="16"/>
  <c r="BA12" i="16"/>
  <c r="BA8" i="16"/>
  <c r="BA5" i="16"/>
  <c r="CI136" i="16"/>
  <c r="CI133" i="16"/>
  <c r="CI131" i="16"/>
  <c r="CI128" i="16"/>
  <c r="CI126" i="16"/>
  <c r="CI124" i="16"/>
  <c r="CI120" i="16"/>
  <c r="CI111" i="16"/>
  <c r="CI98" i="16"/>
  <c r="CI85" i="16"/>
  <c r="CI79" i="16"/>
  <c r="CI75" i="16"/>
  <c r="CI71" i="16"/>
  <c r="CI67" i="16"/>
  <c r="CI60" i="16"/>
  <c r="CI21" i="16"/>
  <c r="CI17" i="16"/>
  <c r="CI14" i="16"/>
  <c r="CI8" i="16"/>
  <c r="CI5" i="16"/>
  <c r="T136" i="16"/>
  <c r="T133" i="16"/>
  <c r="T131" i="16"/>
  <c r="T128" i="16"/>
  <c r="T126" i="16"/>
  <c r="T124" i="16"/>
  <c r="T120" i="16"/>
  <c r="T111" i="16"/>
  <c r="T98" i="16"/>
  <c r="T85" i="16"/>
  <c r="T79" i="16"/>
  <c r="T75" i="16"/>
  <c r="T71" i="16"/>
  <c r="T67" i="16"/>
  <c r="T60" i="16"/>
  <c r="T21" i="16"/>
  <c r="T17" i="16"/>
  <c r="T14" i="16"/>
  <c r="T8" i="16"/>
  <c r="T5" i="16"/>
  <c r="T161" i="4"/>
  <c r="C115" i="23" l="1"/>
  <c r="IU116" i="16"/>
  <c r="Q115" i="23" s="1"/>
  <c r="IG126" i="16"/>
  <c r="IG131" i="16"/>
  <c r="IG124" i="16"/>
  <c r="IG12" i="16"/>
  <c r="IV116" i="16"/>
  <c r="R115" i="23" s="1"/>
  <c r="IU75" i="16"/>
  <c r="Q75" i="23" s="1"/>
  <c r="IZ120" i="16"/>
  <c r="V119" i="23" s="1"/>
  <c r="IX48" i="16"/>
  <c r="T48" i="23" s="1"/>
  <c r="IV5" i="16"/>
  <c r="R5" i="23" s="1"/>
  <c r="IU133" i="16"/>
  <c r="Q132" i="23" s="1"/>
  <c r="T151" i="4"/>
  <c r="CI115" i="16"/>
  <c r="BA115" i="16"/>
  <c r="IU111" i="16"/>
  <c r="Q111" i="23" s="1"/>
  <c r="IV133" i="16"/>
  <c r="R132" i="23" s="1"/>
  <c r="IZ8" i="16"/>
  <c r="V8" i="23" s="1"/>
  <c r="IZ14" i="16"/>
  <c r="V14" i="23" s="1"/>
  <c r="IZ71" i="16"/>
  <c r="V71" i="23" s="1"/>
  <c r="IS120" i="16"/>
  <c r="IS111" i="16"/>
  <c r="O111" i="23" s="1"/>
  <c r="IV71" i="16"/>
  <c r="R71" i="23" s="1"/>
  <c r="IJ120" i="16"/>
  <c r="F119" i="23" s="1"/>
  <c r="T93" i="4"/>
  <c r="IZ116" i="16"/>
  <c r="V115" i="23" s="1"/>
  <c r="IR133" i="16"/>
  <c r="N132" i="23" s="1"/>
  <c r="IR128" i="16"/>
  <c r="IR120" i="16"/>
  <c r="N119" i="23" s="1"/>
  <c r="IS71" i="16"/>
  <c r="O71" i="23" s="1"/>
  <c r="IS14" i="16"/>
  <c r="O14" i="23" s="1"/>
  <c r="IS8" i="16"/>
  <c r="O8" i="23" s="1"/>
  <c r="IU17" i="16"/>
  <c r="Q17" i="23" s="1"/>
  <c r="IU79" i="16"/>
  <c r="Q79" i="23" s="1"/>
  <c r="IU120" i="16"/>
  <c r="Q119" i="23" s="1"/>
  <c r="IZ75" i="16"/>
  <c r="V75" i="23" s="1"/>
  <c r="IZ111" i="16"/>
  <c r="V111" i="23" s="1"/>
  <c r="IZ128" i="16"/>
  <c r="IV128" i="16"/>
  <c r="IR98" i="16"/>
  <c r="N98" i="23" s="1"/>
  <c r="IR71" i="16"/>
  <c r="N71" i="23" s="1"/>
  <c r="IR60" i="16"/>
  <c r="N60" i="23" s="1"/>
  <c r="IR14" i="16"/>
  <c r="N14" i="23" s="1"/>
  <c r="IR8" i="16"/>
  <c r="N8" i="23" s="1"/>
  <c r="IS133" i="16"/>
  <c r="O132" i="23" s="1"/>
  <c r="IU71" i="16"/>
  <c r="Q71" i="23" s="1"/>
  <c r="IZ98" i="16"/>
  <c r="V98" i="23" s="1"/>
  <c r="IV111" i="16"/>
  <c r="R111" i="23" s="1"/>
  <c r="IJ111" i="16"/>
  <c r="F111" i="23" s="1"/>
  <c r="IM14" i="16"/>
  <c r="I14" i="23" s="1"/>
  <c r="IG14" i="16"/>
  <c r="IU67" i="16"/>
  <c r="Q67" i="23" s="1"/>
  <c r="IZ48" i="16"/>
  <c r="V48" i="23" s="1"/>
  <c r="IR85" i="16"/>
  <c r="N85" i="23" s="1"/>
  <c r="IR79" i="16"/>
  <c r="N79" i="23" s="1"/>
  <c r="IR48" i="16"/>
  <c r="N48" i="23" s="1"/>
  <c r="IS79" i="16"/>
  <c r="O79" i="23" s="1"/>
  <c r="IU60" i="16"/>
  <c r="Q60" i="23" s="1"/>
  <c r="IU128" i="16"/>
  <c r="IZ5" i="16"/>
  <c r="V5" i="23" s="1"/>
  <c r="IZ17" i="16"/>
  <c r="V17" i="23" s="1"/>
  <c r="IZ67" i="16"/>
  <c r="V67" i="23" s="1"/>
  <c r="IZ133" i="16"/>
  <c r="V132" i="23" s="1"/>
  <c r="IX128" i="16"/>
  <c r="T127" i="23" s="1"/>
  <c r="IX120" i="16"/>
  <c r="T119" i="23" s="1"/>
  <c r="IX98" i="16"/>
  <c r="T98" i="23" s="1"/>
  <c r="IX85" i="16"/>
  <c r="T85" i="23" s="1"/>
  <c r="IX79" i="16"/>
  <c r="T79" i="23" s="1"/>
  <c r="IX12" i="16"/>
  <c r="T12" i="23" s="1"/>
  <c r="IV120" i="16"/>
  <c r="R119" i="23" s="1"/>
  <c r="IV85" i="16"/>
  <c r="R85" i="23" s="1"/>
  <c r="IV67" i="16"/>
  <c r="R67" i="23" s="1"/>
  <c r="IM120" i="16"/>
  <c r="IG120" i="16"/>
  <c r="IP120" i="16"/>
  <c r="L119" i="23" s="1"/>
  <c r="IR116" i="16"/>
  <c r="N115" i="23" s="1"/>
  <c r="IR67" i="16"/>
  <c r="N67" i="23" s="1"/>
  <c r="IS128" i="16"/>
  <c r="IS98" i="16"/>
  <c r="O98" i="23" s="1"/>
  <c r="IS85" i="16"/>
  <c r="O85" i="23" s="1"/>
  <c r="IS67" i="16"/>
  <c r="O67" i="23" s="1"/>
  <c r="IU14" i="16"/>
  <c r="Q14" i="23" s="1"/>
  <c r="IZ79" i="16"/>
  <c r="V79" i="23" s="1"/>
  <c r="IZ85" i="16"/>
  <c r="V85" i="23" s="1"/>
  <c r="IX133" i="16"/>
  <c r="T132" i="23" s="1"/>
  <c r="IX126" i="16"/>
  <c r="T125" i="23" s="1"/>
  <c r="IX67" i="16"/>
  <c r="T67" i="23" s="1"/>
  <c r="IU85" i="16"/>
  <c r="Q85" i="23" s="1"/>
  <c r="IX131" i="16"/>
  <c r="T130" i="23" s="1"/>
  <c r="IX124" i="16"/>
  <c r="T123" i="23" s="1"/>
  <c r="IX111" i="16"/>
  <c r="T111" i="23" s="1"/>
  <c r="IX71" i="16"/>
  <c r="T71" i="23" s="1"/>
  <c r="IV75" i="16"/>
  <c r="R75" i="23" s="1"/>
  <c r="IV60" i="16"/>
  <c r="R60" i="23" s="1"/>
  <c r="IM111" i="16"/>
  <c r="I111" i="23" s="1"/>
  <c r="IG111" i="16"/>
  <c r="IM71" i="16"/>
  <c r="I71" i="23" s="1"/>
  <c r="IG71" i="16"/>
  <c r="IJ14" i="16"/>
  <c r="F14" i="23" s="1"/>
  <c r="IM8" i="16"/>
  <c r="I8" i="23" s="1"/>
  <c r="IG8" i="16"/>
  <c r="IR111" i="16"/>
  <c r="N111" i="23" s="1"/>
  <c r="IR75" i="16"/>
  <c r="N75" i="23" s="1"/>
  <c r="IS75" i="16"/>
  <c r="O75" i="23" s="1"/>
  <c r="IS60" i="16"/>
  <c r="O60" i="23" s="1"/>
  <c r="IU8" i="16"/>
  <c r="Q8" i="23" s="1"/>
  <c r="IZ60" i="16"/>
  <c r="V60" i="23" s="1"/>
  <c r="IJ116" i="16"/>
  <c r="F115" i="23" s="1"/>
  <c r="IX116" i="16"/>
  <c r="T115" i="23" s="1"/>
  <c r="IX75" i="16"/>
  <c r="T75" i="23" s="1"/>
  <c r="IX60" i="16"/>
  <c r="T60" i="23" s="1"/>
  <c r="IV98" i="16"/>
  <c r="R98" i="23" s="1"/>
  <c r="IV79" i="16"/>
  <c r="R79" i="23" s="1"/>
  <c r="IV21" i="16"/>
  <c r="R21" i="23" s="1"/>
  <c r="IR17" i="16"/>
  <c r="N17" i="23" s="1"/>
  <c r="IR5" i="16"/>
  <c r="N5" i="23" s="1"/>
  <c r="IS48" i="16"/>
  <c r="O48" i="23" s="1"/>
  <c r="IS17" i="16"/>
  <c r="O17" i="23" s="1"/>
  <c r="IS5" i="16"/>
  <c r="O5" i="23" s="1"/>
  <c r="IZ21" i="16"/>
  <c r="V21" i="23" s="1"/>
  <c r="IX17" i="16"/>
  <c r="T17" i="23" s="1"/>
  <c r="IX5" i="16"/>
  <c r="T5" i="23" s="1"/>
  <c r="IV14" i="16"/>
  <c r="R14" i="23" s="1"/>
  <c r="IV8" i="16"/>
  <c r="R8" i="23" s="1"/>
  <c r="IR21" i="16"/>
  <c r="N21" i="23" s="1"/>
  <c r="IS21" i="16"/>
  <c r="O21" i="23" s="1"/>
  <c r="IU5" i="16"/>
  <c r="Q5" i="23" s="1"/>
  <c r="IX21" i="16"/>
  <c r="T21" i="23" s="1"/>
  <c r="IV48" i="16"/>
  <c r="R48" i="23" s="1"/>
  <c r="IU21" i="16"/>
  <c r="Q21" i="23" s="1"/>
  <c r="IX14" i="16"/>
  <c r="T14" i="23" s="1"/>
  <c r="IX8" i="16"/>
  <c r="T8" i="23" s="1"/>
  <c r="IV17" i="16"/>
  <c r="R17" i="23" s="1"/>
  <c r="IL116" i="16"/>
  <c r="H115" i="23" s="1"/>
  <c r="IP116" i="16"/>
  <c r="L115" i="23" s="1"/>
  <c r="IP111" i="16"/>
  <c r="L111" i="23" s="1"/>
  <c r="IL133" i="16"/>
  <c r="H132" i="23" s="1"/>
  <c r="II133" i="16"/>
  <c r="E132" i="23" s="1"/>
  <c r="II120" i="16"/>
  <c r="IL8" i="16"/>
  <c r="H8" i="23" s="1"/>
  <c r="II5" i="16"/>
  <c r="E5" i="23" s="1"/>
  <c r="IP79" i="16"/>
  <c r="L79" i="23" s="1"/>
  <c r="IP17" i="16"/>
  <c r="L17" i="23" s="1"/>
  <c r="IP5" i="16"/>
  <c r="L5" i="23" s="1"/>
  <c r="IO133" i="16"/>
  <c r="K132" i="23" s="1"/>
  <c r="IO120" i="16"/>
  <c r="IL120" i="16"/>
  <c r="H119" i="23" s="1"/>
  <c r="T47" i="16"/>
  <c r="GG47" i="16"/>
  <c r="IL75" i="16"/>
  <c r="H75" i="23" s="1"/>
  <c r="IL67" i="16"/>
  <c r="H67" i="23" s="1"/>
  <c r="IO17" i="16"/>
  <c r="K17" i="23" s="1"/>
  <c r="II17" i="16"/>
  <c r="E17" i="23" s="1"/>
  <c r="IJ8" i="16"/>
  <c r="F8" i="23" s="1"/>
  <c r="IO8" i="16"/>
  <c r="K8" i="23" s="1"/>
  <c r="II8" i="16"/>
  <c r="E8" i="23" s="1"/>
  <c r="IL98" i="16"/>
  <c r="H98" i="23" s="1"/>
  <c r="IO98" i="16"/>
  <c r="K98" i="23" s="1"/>
  <c r="II98" i="16"/>
  <c r="E98" i="23" s="1"/>
  <c r="IO85" i="16"/>
  <c r="K85" i="23" s="1"/>
  <c r="II85" i="16"/>
  <c r="E85" i="23" s="1"/>
  <c r="IL85" i="16"/>
  <c r="H85" i="23" s="1"/>
  <c r="IO75" i="16"/>
  <c r="K75" i="23" s="1"/>
  <c r="II75" i="16"/>
  <c r="E75" i="23" s="1"/>
  <c r="IO67" i="16"/>
  <c r="K67" i="23" s="1"/>
  <c r="II67" i="16"/>
  <c r="E67" i="23" s="1"/>
  <c r="IO60" i="16"/>
  <c r="K60" i="23" s="1"/>
  <c r="II60" i="16"/>
  <c r="E60" i="23" s="1"/>
  <c r="IL60" i="16"/>
  <c r="H60" i="23" s="1"/>
  <c r="IL17" i="16"/>
  <c r="H17" i="23" s="1"/>
  <c r="IP48" i="16"/>
  <c r="L48" i="23" s="1"/>
  <c r="BA66" i="16"/>
  <c r="ES97" i="16"/>
  <c r="IM79" i="16"/>
  <c r="I79" i="23" s="1"/>
  <c r="IG79" i="16"/>
  <c r="IJ79" i="16"/>
  <c r="F79" i="23" s="1"/>
  <c r="IJ71" i="16"/>
  <c r="F71" i="23" s="1"/>
  <c r="IM48" i="16"/>
  <c r="I48" i="23" s="1"/>
  <c r="IG48" i="16"/>
  <c r="IJ48" i="16"/>
  <c r="F48" i="23" s="1"/>
  <c r="IJ21" i="16"/>
  <c r="F21" i="23" s="1"/>
  <c r="IM21" i="16"/>
  <c r="I21" i="23" s="1"/>
  <c r="IG21" i="16"/>
  <c r="IP98" i="16"/>
  <c r="L98" i="23" s="1"/>
  <c r="IP85" i="16"/>
  <c r="L85" i="23" s="1"/>
  <c r="IP67" i="16"/>
  <c r="L67" i="23" s="1"/>
  <c r="IP21" i="16"/>
  <c r="L21" i="23" s="1"/>
  <c r="IO111" i="16"/>
  <c r="K111" i="23" s="1"/>
  <c r="II111" i="16"/>
  <c r="E111" i="23" s="1"/>
  <c r="IL111" i="16"/>
  <c r="H111" i="23" s="1"/>
  <c r="IL79" i="16"/>
  <c r="H79" i="23" s="1"/>
  <c r="IO79" i="16"/>
  <c r="K79" i="23" s="1"/>
  <c r="II79" i="16"/>
  <c r="E79" i="23" s="1"/>
  <c r="IL71" i="16"/>
  <c r="H71" i="23" s="1"/>
  <c r="IO71" i="16"/>
  <c r="K71" i="23" s="1"/>
  <c r="II71" i="16"/>
  <c r="E71" i="23" s="1"/>
  <c r="IL48" i="16"/>
  <c r="H48" i="23" s="1"/>
  <c r="IO48" i="16"/>
  <c r="K48" i="23" s="1"/>
  <c r="II48" i="16"/>
  <c r="E48" i="23" s="1"/>
  <c r="IO21" i="16"/>
  <c r="K21" i="23" s="1"/>
  <c r="II21" i="16"/>
  <c r="E21" i="23" s="1"/>
  <c r="IL21" i="16"/>
  <c r="H21" i="23" s="1"/>
  <c r="IL14" i="16"/>
  <c r="H14" i="23" s="1"/>
  <c r="IO14" i="16"/>
  <c r="K14" i="23" s="1"/>
  <c r="II14" i="16"/>
  <c r="E14" i="23" s="1"/>
  <c r="IJ5" i="16"/>
  <c r="F5" i="23" s="1"/>
  <c r="IM5" i="16"/>
  <c r="I5" i="23" s="1"/>
  <c r="IG5" i="16"/>
  <c r="IP71" i="16"/>
  <c r="L71" i="23" s="1"/>
  <c r="IP14" i="16"/>
  <c r="L14" i="23" s="1"/>
  <c r="IP8" i="16"/>
  <c r="L8" i="23" s="1"/>
  <c r="IP133" i="16"/>
  <c r="L132" i="23" s="1"/>
  <c r="ES47" i="16"/>
  <c r="IJ128" i="16"/>
  <c r="IM128" i="16"/>
  <c r="IG128" i="16"/>
  <c r="GG115" i="16"/>
  <c r="HO115" i="16"/>
  <c r="IM133" i="16"/>
  <c r="I132" i="23" s="1"/>
  <c r="IG133" i="16"/>
  <c r="IJ133" i="16"/>
  <c r="F132" i="23" s="1"/>
  <c r="IO128" i="16"/>
  <c r="II128" i="16"/>
  <c r="IL128" i="16"/>
  <c r="IM98" i="16"/>
  <c r="I98" i="23" s="1"/>
  <c r="IG98" i="16"/>
  <c r="IJ98" i="16"/>
  <c r="F98" i="23" s="1"/>
  <c r="IJ85" i="16"/>
  <c r="F85" i="23" s="1"/>
  <c r="IM85" i="16"/>
  <c r="I85" i="23" s="1"/>
  <c r="IG85" i="16"/>
  <c r="IM75" i="16"/>
  <c r="I75" i="23" s="1"/>
  <c r="IG75" i="16"/>
  <c r="IJ75" i="16"/>
  <c r="F75" i="23" s="1"/>
  <c r="IM67" i="16"/>
  <c r="I67" i="23" s="1"/>
  <c r="IG67" i="16"/>
  <c r="IJ67" i="16"/>
  <c r="F67" i="23" s="1"/>
  <c r="IJ60" i="16"/>
  <c r="F60" i="23" s="1"/>
  <c r="IM60" i="16"/>
  <c r="I60" i="23" s="1"/>
  <c r="IG60" i="16"/>
  <c r="IJ17" i="16"/>
  <c r="F17" i="23" s="1"/>
  <c r="IM17" i="16"/>
  <c r="I17" i="23" s="1"/>
  <c r="IG17" i="16"/>
  <c r="IO5" i="16"/>
  <c r="K5" i="23" s="1"/>
  <c r="IL5" i="16"/>
  <c r="H5" i="23" s="1"/>
  <c r="IP128" i="16"/>
  <c r="IP75" i="16"/>
  <c r="L75" i="23" s="1"/>
  <c r="IP60" i="16"/>
  <c r="L60" i="23" s="1"/>
  <c r="CI47" i="16"/>
  <c r="BA47" i="16"/>
  <c r="DQ47" i="16"/>
  <c r="DQ97" i="16"/>
  <c r="EY47" i="16"/>
  <c r="GG97" i="16"/>
  <c r="T66" i="16"/>
  <c r="T97" i="16"/>
  <c r="DQ115" i="16"/>
  <c r="EY115" i="16"/>
  <c r="HO97" i="16"/>
  <c r="ES4" i="16"/>
  <c r="ES66" i="16"/>
  <c r="ES115" i="16"/>
  <c r="BA97" i="16"/>
  <c r="T4" i="16"/>
  <c r="T115" i="16"/>
  <c r="EY97" i="16"/>
  <c r="GG66" i="16"/>
  <c r="HO47" i="16"/>
  <c r="ES123" i="16"/>
  <c r="HO123" i="16"/>
  <c r="HO4" i="16"/>
  <c r="GG123" i="16"/>
  <c r="GG4" i="16"/>
  <c r="HO66" i="16"/>
  <c r="DQ123" i="16"/>
  <c r="EY123" i="16"/>
  <c r="DQ4" i="16"/>
  <c r="EY4" i="16"/>
  <c r="CI66" i="16"/>
  <c r="EY66" i="16"/>
  <c r="DQ66" i="16"/>
  <c r="BA4" i="16"/>
  <c r="T123" i="16"/>
  <c r="BA123" i="16"/>
  <c r="CI123" i="16"/>
  <c r="CI97" i="16"/>
  <c r="CI4" i="16"/>
  <c r="T80" i="4"/>
  <c r="T16" i="4"/>
  <c r="T67" i="4"/>
  <c r="T130" i="4"/>
  <c r="T5" i="4"/>
  <c r="T25" i="4"/>
  <c r="BT111" i="16"/>
  <c r="BU111" i="16"/>
  <c r="BW111" i="16"/>
  <c r="BX111" i="16"/>
  <c r="BZ111" i="16"/>
  <c r="CA111" i="16"/>
  <c r="CC111" i="16"/>
  <c r="CD111" i="16"/>
  <c r="CF111" i="16"/>
  <c r="CG111" i="16"/>
  <c r="CJ111" i="16"/>
  <c r="CL111" i="16"/>
  <c r="AL111" i="16"/>
  <c r="AM111" i="16"/>
  <c r="AO111" i="16"/>
  <c r="AP111" i="16"/>
  <c r="AR111" i="16"/>
  <c r="AS111" i="16"/>
  <c r="AU111" i="16"/>
  <c r="AV111" i="16"/>
  <c r="AX111" i="16"/>
  <c r="AY111" i="16"/>
  <c r="BB111" i="16"/>
  <c r="BD111" i="16"/>
  <c r="DB111" i="16"/>
  <c r="DC111" i="16"/>
  <c r="DE111" i="16"/>
  <c r="DF111" i="16"/>
  <c r="DH111" i="16"/>
  <c r="DI111" i="16"/>
  <c r="DK111" i="16"/>
  <c r="DL111" i="16"/>
  <c r="DN111" i="16"/>
  <c r="DO111" i="16"/>
  <c r="DR111" i="16"/>
  <c r="DT111" i="16"/>
  <c r="EJ111" i="16"/>
  <c r="EK111" i="16"/>
  <c r="EM111" i="16"/>
  <c r="EN111" i="16"/>
  <c r="EP111" i="16"/>
  <c r="EQ111" i="16"/>
  <c r="EW111" i="16"/>
  <c r="EZ111" i="16"/>
  <c r="FB111" i="16"/>
  <c r="ET111" i="16"/>
  <c r="EV111" i="16"/>
  <c r="FR111" i="16"/>
  <c r="FS111" i="16"/>
  <c r="FU111" i="16"/>
  <c r="FV111" i="16"/>
  <c r="FX111" i="16"/>
  <c r="FY111" i="16"/>
  <c r="GA111" i="16"/>
  <c r="GB111" i="16"/>
  <c r="GD111" i="16"/>
  <c r="GE111" i="16"/>
  <c r="GH111" i="16"/>
  <c r="GJ111" i="16"/>
  <c r="GZ111" i="16"/>
  <c r="HA111" i="16"/>
  <c r="HC111" i="16"/>
  <c r="HD111" i="16"/>
  <c r="HF111" i="16"/>
  <c r="HG111" i="16"/>
  <c r="HI111" i="16"/>
  <c r="HJ111" i="16"/>
  <c r="HL111" i="16"/>
  <c r="HM111" i="16"/>
  <c r="HP111" i="16"/>
  <c r="HR111" i="16"/>
  <c r="V111" i="16"/>
  <c r="C79" i="23" l="1"/>
  <c r="C12" i="23"/>
  <c r="C8" i="23"/>
  <c r="C123" i="23"/>
  <c r="C60" i="23"/>
  <c r="C21" i="23"/>
  <c r="C132" i="23"/>
  <c r="C130" i="23"/>
  <c r="C85" i="23"/>
  <c r="C67" i="23"/>
  <c r="C48" i="23"/>
  <c r="C14" i="23"/>
  <c r="C125" i="23"/>
  <c r="C17" i="23"/>
  <c r="C98" i="23"/>
  <c r="C71" i="23"/>
  <c r="C119" i="23"/>
  <c r="C75" i="23"/>
  <c r="C127" i="23"/>
  <c r="C5" i="23"/>
  <c r="C111" i="23"/>
  <c r="IM115" i="16"/>
  <c r="I114" i="23" s="1"/>
  <c r="I119" i="23"/>
  <c r="IL123" i="16"/>
  <c r="H122" i="23" s="1"/>
  <c r="H127" i="23"/>
  <c r="II123" i="16"/>
  <c r="E122" i="23" s="1"/>
  <c r="E127" i="23"/>
  <c r="IM123" i="16"/>
  <c r="I122" i="23" s="1"/>
  <c r="I127" i="23"/>
  <c r="IV123" i="16"/>
  <c r="R122" i="23" s="1"/>
  <c r="R127" i="23"/>
  <c r="IO123" i="16"/>
  <c r="K122" i="23" s="1"/>
  <c r="K127" i="23"/>
  <c r="IJ123" i="16"/>
  <c r="F122" i="23" s="1"/>
  <c r="F127" i="23"/>
  <c r="IS123" i="16"/>
  <c r="O122" i="23" s="1"/>
  <c r="O127" i="23"/>
  <c r="IZ123" i="16"/>
  <c r="V122" i="23" s="1"/>
  <c r="V127" i="23"/>
  <c r="IP123" i="16"/>
  <c r="L122" i="23" s="1"/>
  <c r="L127" i="23"/>
  <c r="IS115" i="16"/>
  <c r="O114" i="23" s="1"/>
  <c r="O119" i="23"/>
  <c r="IR123" i="16"/>
  <c r="N122" i="23" s="1"/>
  <c r="N127" i="23"/>
  <c r="II115" i="16"/>
  <c r="E114" i="23" s="1"/>
  <c r="E119" i="23"/>
  <c r="IU123" i="16"/>
  <c r="Q122" i="23" s="1"/>
  <c r="Q127" i="23"/>
  <c r="IO115" i="16"/>
  <c r="K114" i="23" s="1"/>
  <c r="K119" i="23"/>
  <c r="IP97" i="16"/>
  <c r="L97" i="23" s="1"/>
  <c r="IU115" i="16"/>
  <c r="Q114" i="23" s="1"/>
  <c r="IV115" i="16"/>
  <c r="R114" i="23" s="1"/>
  <c r="IG123" i="16"/>
  <c r="IG115" i="16"/>
  <c r="IZ47" i="16"/>
  <c r="V47" i="23" s="1"/>
  <c r="IR115" i="16"/>
  <c r="N114" i="23" s="1"/>
  <c r="IV97" i="16"/>
  <c r="R97" i="23" s="1"/>
  <c r="IS97" i="16"/>
  <c r="O97" i="23" s="1"/>
  <c r="IR97" i="16"/>
  <c r="N97" i="23" s="1"/>
  <c r="IZ115" i="16"/>
  <c r="V114" i="23" s="1"/>
  <c r="IJ97" i="16"/>
  <c r="F97" i="23" s="1"/>
  <c r="IM97" i="16"/>
  <c r="I97" i="23" s="1"/>
  <c r="IL115" i="16"/>
  <c r="H114" i="23" s="1"/>
  <c r="IJ115" i="16"/>
  <c r="F114" i="23" s="1"/>
  <c r="IR4" i="16"/>
  <c r="N4" i="23" s="1"/>
  <c r="IP115" i="16"/>
  <c r="L114" i="23" s="1"/>
  <c r="IV47" i="16"/>
  <c r="R47" i="23" s="1"/>
  <c r="IS47" i="16"/>
  <c r="O47" i="23" s="1"/>
  <c r="IZ4" i="16"/>
  <c r="V4" i="23" s="1"/>
  <c r="IS66" i="16"/>
  <c r="O66" i="23" s="1"/>
  <c r="IM66" i="16"/>
  <c r="I66" i="23" s="1"/>
  <c r="IV66" i="16"/>
  <c r="R66" i="23" s="1"/>
  <c r="IS4" i="16"/>
  <c r="O4" i="23" s="1"/>
  <c r="IR66" i="16"/>
  <c r="N66" i="23" s="1"/>
  <c r="IR47" i="16"/>
  <c r="N47" i="23" s="1"/>
  <c r="IO4" i="16"/>
  <c r="K4" i="23" s="1"/>
  <c r="IG66" i="16"/>
  <c r="II47" i="16"/>
  <c r="E47" i="23" s="1"/>
  <c r="IL66" i="16"/>
  <c r="H66" i="23" s="1"/>
  <c r="IU4" i="16"/>
  <c r="Q4" i="23" s="1"/>
  <c r="IG4" i="16"/>
  <c r="IG97" i="16"/>
  <c r="IX115" i="16"/>
  <c r="T114" i="23" s="1"/>
  <c r="IU66" i="16"/>
  <c r="Q66" i="23" s="1"/>
  <c r="IZ97" i="16"/>
  <c r="V97" i="23" s="1"/>
  <c r="IJ66" i="16"/>
  <c r="F66" i="23" s="1"/>
  <c r="IV4" i="16"/>
  <c r="R4" i="23" s="1"/>
  <c r="IX66" i="16"/>
  <c r="T66" i="23" s="1"/>
  <c r="IM4" i="16"/>
  <c r="I4" i="23" s="1"/>
  <c r="IX123" i="16"/>
  <c r="T122" i="23" s="1"/>
  <c r="IZ66" i="16"/>
  <c r="V66" i="23" s="1"/>
  <c r="IL97" i="16"/>
  <c r="H97" i="23" s="1"/>
  <c r="IX97" i="16"/>
  <c r="T97" i="23" s="1"/>
  <c r="II4" i="16"/>
  <c r="E4" i="23" s="1"/>
  <c r="IL4" i="16"/>
  <c r="H4" i="23" s="1"/>
  <c r="IX4" i="16"/>
  <c r="T4" i="23" s="1"/>
  <c r="IX47" i="16"/>
  <c r="T47" i="23" s="1"/>
  <c r="GG140" i="16"/>
  <c r="IL47" i="16"/>
  <c r="H47" i="23" s="1"/>
  <c r="IO47" i="16"/>
  <c r="K47" i="23" s="1"/>
  <c r="IG47" i="16"/>
  <c r="IP47" i="16"/>
  <c r="L47" i="23" s="1"/>
  <c r="IO66" i="16"/>
  <c r="K66" i="23" s="1"/>
  <c r="IP4" i="16"/>
  <c r="L4" i="23" s="1"/>
  <c r="IM47" i="16"/>
  <c r="I47" i="23" s="1"/>
  <c r="II66" i="16"/>
  <c r="E66" i="23" s="1"/>
  <c r="IJ4" i="16"/>
  <c r="F4" i="23" s="1"/>
  <c r="II97" i="16"/>
  <c r="E97" i="23" s="1"/>
  <c r="IO97" i="16"/>
  <c r="K97" i="23" s="1"/>
  <c r="IP66" i="16"/>
  <c r="L66" i="23" s="1"/>
  <c r="IJ47" i="16"/>
  <c r="F47" i="23" s="1"/>
  <c r="ES140" i="16"/>
  <c r="HO140" i="16"/>
  <c r="T140" i="16"/>
  <c r="EY140" i="16"/>
  <c r="DQ140" i="16"/>
  <c r="BA140" i="16"/>
  <c r="CI140" i="16"/>
  <c r="T159" i="4"/>
  <c r="U161" i="4"/>
  <c r="HR133" i="16"/>
  <c r="HR131" i="16"/>
  <c r="HR128" i="16"/>
  <c r="HR126" i="16"/>
  <c r="HR124" i="16"/>
  <c r="HR120" i="16"/>
  <c r="HR115" i="16" s="1"/>
  <c r="HR98" i="16"/>
  <c r="HR85" i="16"/>
  <c r="HR79" i="16"/>
  <c r="HR75" i="16"/>
  <c r="HR71" i="16"/>
  <c r="HR67" i="16"/>
  <c r="HR60" i="16"/>
  <c r="HR21" i="16"/>
  <c r="HR17" i="16"/>
  <c r="HR14" i="16"/>
  <c r="HR12" i="16"/>
  <c r="HR8" i="16"/>
  <c r="HR5" i="16"/>
  <c r="GJ136" i="16"/>
  <c r="GJ133" i="16"/>
  <c r="GJ131" i="16"/>
  <c r="GJ128" i="16"/>
  <c r="GJ126" i="16"/>
  <c r="GJ124" i="16"/>
  <c r="GJ120" i="16"/>
  <c r="GJ98" i="16"/>
  <c r="GJ85" i="16"/>
  <c r="GJ79" i="16"/>
  <c r="GJ75" i="16"/>
  <c r="GJ71" i="16"/>
  <c r="GJ67" i="16"/>
  <c r="GJ60" i="16"/>
  <c r="GJ21" i="16"/>
  <c r="GJ17" i="16"/>
  <c r="GJ14" i="16"/>
  <c r="GJ12" i="16"/>
  <c r="GJ8" i="16"/>
  <c r="GJ5" i="16"/>
  <c r="FB136" i="16"/>
  <c r="FB133" i="16"/>
  <c r="FB131" i="16"/>
  <c r="FB128" i="16"/>
  <c r="FB126" i="16"/>
  <c r="FB124" i="16"/>
  <c r="FB120" i="16"/>
  <c r="FB98" i="16"/>
  <c r="FB85" i="16"/>
  <c r="FB79" i="16"/>
  <c r="FB75" i="16"/>
  <c r="FB71" i="16"/>
  <c r="FB67" i="16"/>
  <c r="FB60" i="16"/>
  <c r="FB21" i="16"/>
  <c r="FB17" i="16"/>
  <c r="FB14" i="16"/>
  <c r="FB12" i="16"/>
  <c r="FB8" i="16"/>
  <c r="FB5" i="16"/>
  <c r="DT136" i="16"/>
  <c r="DT133" i="16"/>
  <c r="DT131" i="16"/>
  <c r="DT128" i="16"/>
  <c r="DT126" i="16"/>
  <c r="DT124" i="16"/>
  <c r="DT120" i="16"/>
  <c r="DT98" i="16"/>
  <c r="DT85" i="16"/>
  <c r="DT79" i="16"/>
  <c r="DT75" i="16"/>
  <c r="DT71" i="16"/>
  <c r="DT67" i="16"/>
  <c r="DT60" i="16"/>
  <c r="DT21" i="16"/>
  <c r="DT17" i="16"/>
  <c r="DT14" i="16"/>
  <c r="DT12" i="16"/>
  <c r="DT8" i="16"/>
  <c r="DT5" i="16"/>
  <c r="BD136" i="16"/>
  <c r="BD133" i="16"/>
  <c r="BD131" i="16"/>
  <c r="BD128" i="16"/>
  <c r="BD126" i="16"/>
  <c r="BD124" i="16"/>
  <c r="BD120" i="16"/>
  <c r="BD98" i="16"/>
  <c r="BD85" i="16"/>
  <c r="BD79" i="16"/>
  <c r="BD75" i="16"/>
  <c r="BD71" i="16"/>
  <c r="BD67" i="16"/>
  <c r="BD60" i="16"/>
  <c r="BD21" i="16"/>
  <c r="BD17" i="16"/>
  <c r="BD14" i="16"/>
  <c r="BD12" i="16"/>
  <c r="BD8" i="16"/>
  <c r="BD5" i="16"/>
  <c r="CL136" i="16"/>
  <c r="CL133" i="16"/>
  <c r="CL131" i="16"/>
  <c r="CL128" i="16"/>
  <c r="CL126" i="16"/>
  <c r="CL124" i="16"/>
  <c r="CL120" i="16"/>
  <c r="CL98" i="16"/>
  <c r="CL85" i="16"/>
  <c r="CL79" i="16"/>
  <c r="CL75" i="16"/>
  <c r="CL71" i="16"/>
  <c r="CL67" i="16"/>
  <c r="CL60" i="16"/>
  <c r="CL21" i="16"/>
  <c r="CL17" i="16"/>
  <c r="CL14" i="16"/>
  <c r="CL12" i="16"/>
  <c r="CL8" i="16"/>
  <c r="CL5" i="16"/>
  <c r="V133" i="16"/>
  <c r="V131" i="16"/>
  <c r="V128" i="16"/>
  <c r="V126" i="16"/>
  <c r="V124" i="16"/>
  <c r="V120" i="16"/>
  <c r="V98" i="16"/>
  <c r="V85" i="16"/>
  <c r="V79" i="16"/>
  <c r="V75" i="16"/>
  <c r="V71" i="16"/>
  <c r="V67" i="16"/>
  <c r="V60" i="16"/>
  <c r="V48" i="16"/>
  <c r="V21" i="16"/>
  <c r="V17" i="16"/>
  <c r="V14" i="16"/>
  <c r="V8" i="16"/>
  <c r="V5" i="16"/>
  <c r="N12" i="16"/>
  <c r="C47" i="23" l="1"/>
  <c r="C66" i="23"/>
  <c r="C122" i="23"/>
  <c r="C97" i="23"/>
  <c r="C4" i="23"/>
  <c r="T158" i="4"/>
  <c r="C114" i="23"/>
  <c r="IG140" i="16"/>
  <c r="IS140" i="16"/>
  <c r="IV140" i="16"/>
  <c r="IZ140" i="16"/>
  <c r="IR140" i="16"/>
  <c r="IM140" i="16"/>
  <c r="IJ140" i="16"/>
  <c r="IO140" i="16"/>
  <c r="IL140" i="16"/>
  <c r="IX140" i="16"/>
  <c r="IP140" i="16"/>
  <c r="II140" i="16"/>
  <c r="BD97" i="16"/>
  <c r="U151" i="4"/>
  <c r="GJ66" i="16"/>
  <c r="DT47" i="16"/>
  <c r="BD47" i="16"/>
  <c r="V47" i="16"/>
  <c r="U25" i="4"/>
  <c r="U93" i="4"/>
  <c r="U80" i="4"/>
  <c r="U16" i="4"/>
  <c r="U67" i="4"/>
  <c r="U5" i="4"/>
  <c r="U130" i="4"/>
  <c r="FB66" i="16"/>
  <c r="HR47" i="16"/>
  <c r="DT66" i="16"/>
  <c r="CL115" i="16"/>
  <c r="FB47" i="16"/>
  <c r="BD115" i="16"/>
  <c r="DT115" i="16"/>
  <c r="FB115" i="16"/>
  <c r="GJ115" i="16"/>
  <c r="BD66" i="16"/>
  <c r="HR97" i="16"/>
  <c r="V66" i="16"/>
  <c r="CL66" i="16"/>
  <c r="HR123" i="16"/>
  <c r="V97" i="16"/>
  <c r="GJ4" i="16"/>
  <c r="HR66" i="16"/>
  <c r="V115" i="16"/>
  <c r="GJ47" i="16"/>
  <c r="GJ97" i="16"/>
  <c r="HR4" i="16"/>
  <c r="DT4" i="16"/>
  <c r="FB4" i="16"/>
  <c r="V4" i="16"/>
  <c r="V123" i="16"/>
  <c r="CL47" i="16"/>
  <c r="CL97" i="16"/>
  <c r="BD4" i="16"/>
  <c r="DT97" i="16"/>
  <c r="FB97" i="16"/>
  <c r="GJ123" i="16"/>
  <c r="FB123" i="16"/>
  <c r="DT123" i="16"/>
  <c r="BD123" i="16"/>
  <c r="CL123" i="16"/>
  <c r="CL4" i="16"/>
  <c r="Q8" i="16"/>
  <c r="S8" i="16"/>
  <c r="BT8" i="16"/>
  <c r="BU8" i="16"/>
  <c r="BW8" i="16"/>
  <c r="BX8" i="16"/>
  <c r="BZ8" i="16"/>
  <c r="CA8" i="16"/>
  <c r="CC8" i="16"/>
  <c r="CD8" i="16"/>
  <c r="CF8" i="16"/>
  <c r="CG8" i="16"/>
  <c r="CJ8" i="16"/>
  <c r="AL8" i="16"/>
  <c r="AM8" i="16"/>
  <c r="AO8" i="16"/>
  <c r="AP8" i="16"/>
  <c r="AR8" i="16"/>
  <c r="AS8" i="16"/>
  <c r="AU8" i="16"/>
  <c r="AV8" i="16"/>
  <c r="AX8" i="16"/>
  <c r="AY8" i="16"/>
  <c r="BB8" i="16"/>
  <c r="DB8" i="16"/>
  <c r="DC8" i="16"/>
  <c r="DE8" i="16"/>
  <c r="DF8" i="16"/>
  <c r="DH8" i="16"/>
  <c r="DI8" i="16"/>
  <c r="DK8" i="16"/>
  <c r="DL8" i="16"/>
  <c r="DN8" i="16"/>
  <c r="DO8" i="16"/>
  <c r="DR8" i="16"/>
  <c r="EJ8" i="16"/>
  <c r="EK8" i="16"/>
  <c r="EM8" i="16"/>
  <c r="EN8" i="16"/>
  <c r="EP8" i="16"/>
  <c r="EQ8" i="16"/>
  <c r="EW8" i="16"/>
  <c r="EZ8" i="16"/>
  <c r="ET8" i="16"/>
  <c r="EV8" i="16"/>
  <c r="FR8" i="16"/>
  <c r="FS8" i="16"/>
  <c r="FU8" i="16"/>
  <c r="FV8" i="16"/>
  <c r="FX8" i="16"/>
  <c r="FY8" i="16"/>
  <c r="GA8" i="16"/>
  <c r="GB8" i="16"/>
  <c r="GD8" i="16"/>
  <c r="GE8" i="16"/>
  <c r="GH8" i="16"/>
  <c r="GZ8" i="16"/>
  <c r="HA8" i="16"/>
  <c r="HC8" i="16"/>
  <c r="HD8" i="16"/>
  <c r="HF8" i="16"/>
  <c r="HG8" i="16"/>
  <c r="HI8" i="16"/>
  <c r="HJ8" i="16"/>
  <c r="HL8" i="16"/>
  <c r="HM8" i="16"/>
  <c r="HP8" i="16"/>
  <c r="HP120" i="16"/>
  <c r="Q120" i="16"/>
  <c r="S120" i="16"/>
  <c r="BT120" i="16"/>
  <c r="BU120" i="16"/>
  <c r="BW120" i="16"/>
  <c r="BX120" i="16"/>
  <c r="BZ120" i="16"/>
  <c r="CA120" i="16"/>
  <c r="CC120" i="16"/>
  <c r="CD120" i="16"/>
  <c r="CF120" i="16"/>
  <c r="CG120" i="16"/>
  <c r="CJ120" i="16"/>
  <c r="AL120" i="16"/>
  <c r="AM120" i="16"/>
  <c r="AO120" i="16"/>
  <c r="AP120" i="16"/>
  <c r="AR120" i="16"/>
  <c r="AS120" i="16"/>
  <c r="AU120" i="16"/>
  <c r="AV120" i="16"/>
  <c r="AX120" i="16"/>
  <c r="AY120" i="16"/>
  <c r="BB120" i="16"/>
  <c r="DB120" i="16"/>
  <c r="DC120" i="16"/>
  <c r="DE120" i="16"/>
  <c r="DF120" i="16"/>
  <c r="DH120" i="16"/>
  <c r="DI120" i="16"/>
  <c r="DK120" i="16"/>
  <c r="DL120" i="16"/>
  <c r="DN120" i="16"/>
  <c r="DO120" i="16"/>
  <c r="DR120" i="16"/>
  <c r="EJ120" i="16"/>
  <c r="EK120" i="16"/>
  <c r="EM120" i="16"/>
  <c r="EN120" i="16"/>
  <c r="EP120" i="16"/>
  <c r="EQ120" i="16"/>
  <c r="EW120" i="16"/>
  <c r="EZ120" i="16"/>
  <c r="ET120" i="16"/>
  <c r="EV120" i="16"/>
  <c r="FR120" i="16"/>
  <c r="FS120" i="16"/>
  <c r="FU120" i="16"/>
  <c r="FV120" i="16"/>
  <c r="FX120" i="16"/>
  <c r="FY120" i="16"/>
  <c r="GA120" i="16"/>
  <c r="GB120" i="16"/>
  <c r="GD120" i="16"/>
  <c r="GE120" i="16"/>
  <c r="GH120" i="16"/>
  <c r="GZ120" i="16"/>
  <c r="HA120" i="16"/>
  <c r="HC120" i="16"/>
  <c r="HD120" i="16"/>
  <c r="HF120" i="16"/>
  <c r="HG120" i="16"/>
  <c r="HI120" i="16"/>
  <c r="HJ120" i="16"/>
  <c r="HL120" i="16"/>
  <c r="HM120" i="16"/>
  <c r="Q111" i="16"/>
  <c r="S111" i="16"/>
  <c r="E133" i="16"/>
  <c r="F133" i="16"/>
  <c r="H133" i="16"/>
  <c r="I133" i="16"/>
  <c r="K133" i="16"/>
  <c r="M133" i="16"/>
  <c r="N133" i="16"/>
  <c r="P133" i="16"/>
  <c r="Q133" i="16"/>
  <c r="S133" i="16"/>
  <c r="BT133" i="16"/>
  <c r="BU133" i="16"/>
  <c r="BW133" i="16"/>
  <c r="BX133" i="16"/>
  <c r="BZ133" i="16"/>
  <c r="CA133" i="16"/>
  <c r="CC133" i="16"/>
  <c r="CD133" i="16"/>
  <c r="CF133" i="16"/>
  <c r="CG133" i="16"/>
  <c r="CJ133" i="16"/>
  <c r="AL133" i="16"/>
  <c r="AM133" i="16"/>
  <c r="AO133" i="16"/>
  <c r="AP133" i="16"/>
  <c r="AR133" i="16"/>
  <c r="AS133" i="16"/>
  <c r="AU133" i="16"/>
  <c r="AV133" i="16"/>
  <c r="AX133" i="16"/>
  <c r="AY133" i="16"/>
  <c r="BB133" i="16"/>
  <c r="DB133" i="16"/>
  <c r="DC133" i="16"/>
  <c r="DE133" i="16"/>
  <c r="DF133" i="16"/>
  <c r="DH133" i="16"/>
  <c r="DI133" i="16"/>
  <c r="DK133" i="16"/>
  <c r="DL133" i="16"/>
  <c r="DN133" i="16"/>
  <c r="DO133" i="16"/>
  <c r="DR133" i="16"/>
  <c r="EJ133" i="16"/>
  <c r="EK133" i="16"/>
  <c r="EM133" i="16"/>
  <c r="EN133" i="16"/>
  <c r="EP133" i="16"/>
  <c r="EQ133" i="16"/>
  <c r="EW133" i="16"/>
  <c r="EZ133" i="16"/>
  <c r="ET133" i="16"/>
  <c r="EV133" i="16"/>
  <c r="FR133" i="16"/>
  <c r="FS133" i="16"/>
  <c r="FU133" i="16"/>
  <c r="FV133" i="16"/>
  <c r="FX133" i="16"/>
  <c r="FY133" i="16"/>
  <c r="GA133" i="16"/>
  <c r="GB133" i="16"/>
  <c r="GD133" i="16"/>
  <c r="GE133" i="16"/>
  <c r="GH133" i="16"/>
  <c r="GZ133" i="16"/>
  <c r="HA133" i="16"/>
  <c r="HC133" i="16"/>
  <c r="HD133" i="16"/>
  <c r="HF133" i="16"/>
  <c r="HG133" i="16"/>
  <c r="HI133" i="16"/>
  <c r="HJ133" i="16"/>
  <c r="HL133" i="16"/>
  <c r="HM133" i="16"/>
  <c r="HP133" i="16"/>
  <c r="C133" i="16"/>
  <c r="DB128" i="16"/>
  <c r="DC128" i="16"/>
  <c r="DE128" i="16"/>
  <c r="DF128" i="16"/>
  <c r="DH128" i="16"/>
  <c r="DI128" i="16"/>
  <c r="DK128" i="16"/>
  <c r="DL128" i="16"/>
  <c r="DN128" i="16"/>
  <c r="DO128" i="16"/>
  <c r="DR128" i="16"/>
  <c r="EJ128" i="16"/>
  <c r="EK128" i="16"/>
  <c r="EM128" i="16"/>
  <c r="EN128" i="16"/>
  <c r="EP128" i="16"/>
  <c r="EQ128" i="16"/>
  <c r="EW128" i="16"/>
  <c r="FB140" i="16" l="1"/>
  <c r="L139" i="23"/>
  <c r="R139" i="23"/>
  <c r="T139" i="23"/>
  <c r="O139" i="23"/>
  <c r="H139" i="23"/>
  <c r="K139" i="23"/>
  <c r="C139" i="23"/>
  <c r="F139" i="23"/>
  <c r="I139" i="23"/>
  <c r="N139" i="23"/>
  <c r="E139" i="23"/>
  <c r="V139" i="23"/>
  <c r="U159" i="4"/>
  <c r="V140" i="16"/>
  <c r="BD140" i="16"/>
  <c r="HR140" i="16"/>
  <c r="GJ140" i="16"/>
  <c r="DT140" i="16"/>
  <c r="CL140" i="16"/>
  <c r="GZ5" i="16"/>
  <c r="HA5" i="16"/>
  <c r="HC5" i="16"/>
  <c r="HD5" i="16"/>
  <c r="HF5" i="16"/>
  <c r="HG5" i="16"/>
  <c r="HI5" i="16"/>
  <c r="HJ5" i="16"/>
  <c r="HL5" i="16"/>
  <c r="HM5" i="16"/>
  <c r="HP5" i="16"/>
  <c r="HM108" i="16"/>
  <c r="GE108" i="16"/>
  <c r="DO58" i="16"/>
  <c r="DO48" i="16" s="1"/>
  <c r="AY131" i="16"/>
  <c r="AY128" i="16"/>
  <c r="AY126" i="16"/>
  <c r="AY124" i="16"/>
  <c r="AY98" i="16"/>
  <c r="AY85" i="16"/>
  <c r="AY79" i="16"/>
  <c r="AY75" i="16"/>
  <c r="AY71" i="16"/>
  <c r="AY67" i="16"/>
  <c r="AY60" i="16"/>
  <c r="AY21" i="16"/>
  <c r="AY17" i="16"/>
  <c r="AY14" i="16"/>
  <c r="AY12" i="16"/>
  <c r="Q58" i="16"/>
  <c r="IU58" i="16" s="1"/>
  <c r="HL136" i="16"/>
  <c r="HL131" i="16"/>
  <c r="HJ131" i="16"/>
  <c r="HL128" i="16"/>
  <c r="HJ128" i="16"/>
  <c r="HL126" i="16"/>
  <c r="HJ126" i="16"/>
  <c r="HL124" i="16"/>
  <c r="HJ124" i="16"/>
  <c r="HL98" i="16"/>
  <c r="HJ98" i="16"/>
  <c r="HL85" i="16"/>
  <c r="HJ85" i="16"/>
  <c r="HL79" i="16"/>
  <c r="HJ79" i="16"/>
  <c r="HL75" i="16"/>
  <c r="HJ75" i="16"/>
  <c r="HL71" i="16"/>
  <c r="HJ71" i="16"/>
  <c r="HL67" i="16"/>
  <c r="HJ67" i="16"/>
  <c r="HL60" i="16"/>
  <c r="HJ60" i="16"/>
  <c r="HL21" i="16"/>
  <c r="HJ21" i="16"/>
  <c r="HL17" i="16"/>
  <c r="HJ17" i="16"/>
  <c r="HL14" i="16"/>
  <c r="HJ14" i="16"/>
  <c r="HL12" i="16"/>
  <c r="HJ12" i="16"/>
  <c r="GD136" i="16"/>
  <c r="GD131" i="16"/>
  <c r="GB131" i="16"/>
  <c r="GD128" i="16"/>
  <c r="GB128" i="16"/>
  <c r="GD126" i="16"/>
  <c r="GB126" i="16"/>
  <c r="GD124" i="16"/>
  <c r="GB124" i="16"/>
  <c r="GD98" i="16"/>
  <c r="GB98" i="16"/>
  <c r="GD85" i="16"/>
  <c r="GB85" i="16"/>
  <c r="GD79" i="16"/>
  <c r="GB79" i="16"/>
  <c r="GD75" i="16"/>
  <c r="GB75" i="16"/>
  <c r="GD71" i="16"/>
  <c r="GB71" i="16"/>
  <c r="GD67" i="16"/>
  <c r="GB67" i="16"/>
  <c r="GD60" i="16"/>
  <c r="GB60" i="16"/>
  <c r="GD21" i="16"/>
  <c r="GB21" i="16"/>
  <c r="GD17" i="16"/>
  <c r="GB17" i="16"/>
  <c r="GD14" i="16"/>
  <c r="GB14" i="16"/>
  <c r="GD12" i="16"/>
  <c r="GB12" i="16"/>
  <c r="GD5" i="16"/>
  <c r="GB5" i="16"/>
  <c r="EZ136" i="16"/>
  <c r="EZ131" i="16"/>
  <c r="EW131" i="16"/>
  <c r="EZ128" i="16"/>
  <c r="EZ126" i="16"/>
  <c r="EW126" i="16"/>
  <c r="EZ124" i="16"/>
  <c r="EW124" i="16"/>
  <c r="EZ98" i="16"/>
  <c r="EW98" i="16"/>
  <c r="EZ85" i="16"/>
  <c r="EW85" i="16"/>
  <c r="EZ79" i="16"/>
  <c r="EW79" i="16"/>
  <c r="EZ75" i="16"/>
  <c r="EW75" i="16"/>
  <c r="EZ71" i="16"/>
  <c r="EW71" i="16"/>
  <c r="EZ67" i="16"/>
  <c r="EW67" i="16"/>
  <c r="EZ60" i="16"/>
  <c r="EW60" i="16"/>
  <c r="EZ21" i="16"/>
  <c r="EW21" i="16"/>
  <c r="EZ17" i="16"/>
  <c r="EW17" i="16"/>
  <c r="EZ14" i="16"/>
  <c r="EW14" i="16"/>
  <c r="EZ12" i="16"/>
  <c r="EW12" i="16"/>
  <c r="EZ5" i="16"/>
  <c r="EW5" i="16"/>
  <c r="DN136" i="16"/>
  <c r="DN131" i="16"/>
  <c r="DL131" i="16"/>
  <c r="DN126" i="16"/>
  <c r="DL126" i="16"/>
  <c r="DN124" i="16"/>
  <c r="DL124" i="16"/>
  <c r="DN98" i="16"/>
  <c r="DL98" i="16"/>
  <c r="DN85" i="16"/>
  <c r="DL85" i="16"/>
  <c r="DN79" i="16"/>
  <c r="DL79" i="16"/>
  <c r="DN75" i="16"/>
  <c r="DL75" i="16"/>
  <c r="DN71" i="16"/>
  <c r="DL71" i="16"/>
  <c r="DN67" i="16"/>
  <c r="DL67" i="16"/>
  <c r="DN60" i="16"/>
  <c r="DL60" i="16"/>
  <c r="DN21" i="16"/>
  <c r="DL21" i="16"/>
  <c r="DN17" i="16"/>
  <c r="DL17" i="16"/>
  <c r="DN14" i="16"/>
  <c r="DL14" i="16"/>
  <c r="DN12" i="16"/>
  <c r="DL12" i="16"/>
  <c r="DN5" i="16"/>
  <c r="DL5" i="16"/>
  <c r="AX136" i="16"/>
  <c r="AX131" i="16"/>
  <c r="AV131" i="16"/>
  <c r="AX128" i="16"/>
  <c r="AV128" i="16"/>
  <c r="AX126" i="16"/>
  <c r="AV126" i="16"/>
  <c r="AX124" i="16"/>
  <c r="AV124" i="16"/>
  <c r="AX98" i="16"/>
  <c r="AV98" i="16"/>
  <c r="AX85" i="16"/>
  <c r="AV85" i="16"/>
  <c r="AX79" i="16"/>
  <c r="AV79" i="16"/>
  <c r="AX75" i="16"/>
  <c r="AV75" i="16"/>
  <c r="AX71" i="16"/>
  <c r="AV71" i="16"/>
  <c r="AX67" i="16"/>
  <c r="AV67" i="16"/>
  <c r="AX60" i="16"/>
  <c r="AV60" i="16"/>
  <c r="AX21" i="16"/>
  <c r="AV21" i="16"/>
  <c r="AX17" i="16"/>
  <c r="AV17" i="16"/>
  <c r="AX14" i="16"/>
  <c r="AV14" i="16"/>
  <c r="AX12" i="16"/>
  <c r="AV12" i="16"/>
  <c r="AX5" i="16"/>
  <c r="AV5" i="16"/>
  <c r="CF136" i="16"/>
  <c r="CD136" i="16"/>
  <c r="CF131" i="16"/>
  <c r="CD131" i="16"/>
  <c r="CF128" i="16"/>
  <c r="CD128" i="16"/>
  <c r="CF126" i="16"/>
  <c r="CD126" i="16"/>
  <c r="CF124" i="16"/>
  <c r="CD124" i="16"/>
  <c r="CF98" i="16"/>
  <c r="CD98" i="16"/>
  <c r="CF85" i="16"/>
  <c r="CD85" i="16"/>
  <c r="CF79" i="16"/>
  <c r="CD79" i="16"/>
  <c r="CF75" i="16"/>
  <c r="CD75" i="16"/>
  <c r="CF71" i="16"/>
  <c r="CD71" i="16"/>
  <c r="CF67" i="16"/>
  <c r="CD67" i="16"/>
  <c r="CF60" i="16"/>
  <c r="CD60" i="16"/>
  <c r="CF21" i="16"/>
  <c r="CD21" i="16"/>
  <c r="CF17" i="16"/>
  <c r="CD17" i="16"/>
  <c r="CF14" i="16"/>
  <c r="CD14" i="16"/>
  <c r="CF5" i="16"/>
  <c r="CD5" i="16"/>
  <c r="N136" i="16"/>
  <c r="P131" i="16"/>
  <c r="N131" i="16"/>
  <c r="P128" i="16"/>
  <c r="N128" i="16"/>
  <c r="P126" i="16"/>
  <c r="N126" i="16"/>
  <c r="P124" i="16"/>
  <c r="N124" i="16"/>
  <c r="P120" i="16"/>
  <c r="N120" i="16"/>
  <c r="P111" i="16"/>
  <c r="N111" i="16"/>
  <c r="P98" i="16"/>
  <c r="N98" i="16"/>
  <c r="P85" i="16"/>
  <c r="N85" i="16"/>
  <c r="P79" i="16"/>
  <c r="N79" i="16"/>
  <c r="P75" i="16"/>
  <c r="N75" i="16"/>
  <c r="P71" i="16"/>
  <c r="N71" i="16"/>
  <c r="P67" i="16"/>
  <c r="N67" i="16"/>
  <c r="P60" i="16"/>
  <c r="N60" i="16"/>
  <c r="P48" i="16"/>
  <c r="N48" i="16"/>
  <c r="P21" i="16"/>
  <c r="N21" i="16"/>
  <c r="P17" i="16"/>
  <c r="N17" i="16"/>
  <c r="P14" i="16"/>
  <c r="N14" i="16"/>
  <c r="P12" i="16"/>
  <c r="P8" i="16"/>
  <c r="N8" i="16"/>
  <c r="P5" i="16"/>
  <c r="N5" i="16"/>
  <c r="R161" i="4"/>
  <c r="Q161" i="4"/>
  <c r="IU108" i="16" l="1"/>
  <c r="Q58" i="23"/>
  <c r="Q108" i="23"/>
  <c r="U158" i="4"/>
  <c r="IU98" i="16"/>
  <c r="IU48" i="16"/>
  <c r="R93" i="4"/>
  <c r="AX123" i="16"/>
  <c r="CF123" i="16"/>
  <c r="EZ123" i="16"/>
  <c r="GB123" i="16"/>
  <c r="DL123" i="16"/>
  <c r="GD123" i="16"/>
  <c r="HJ123" i="16"/>
  <c r="AY123" i="16"/>
  <c r="CD123" i="16"/>
  <c r="AV123" i="16"/>
  <c r="DN123" i="16"/>
  <c r="EW123" i="16"/>
  <c r="HL123" i="16"/>
  <c r="AY97" i="16"/>
  <c r="AY115" i="16"/>
  <c r="AY66" i="16"/>
  <c r="AY47" i="16"/>
  <c r="AV47" i="16"/>
  <c r="AV66" i="16"/>
  <c r="DL47" i="16"/>
  <c r="EW4" i="16"/>
  <c r="EW47" i="16"/>
  <c r="EW66" i="16"/>
  <c r="GB66" i="16"/>
  <c r="GB97" i="16"/>
  <c r="HJ47" i="16"/>
  <c r="GD47" i="16"/>
  <c r="GD66" i="16"/>
  <c r="HL47" i="16"/>
  <c r="GD115" i="16"/>
  <c r="HL115" i="16"/>
  <c r="N4" i="16"/>
  <c r="N66" i="16"/>
  <c r="CD47" i="16"/>
  <c r="CD66" i="16"/>
  <c r="CD97" i="16"/>
  <c r="EW97" i="16"/>
  <c r="EZ115" i="16"/>
  <c r="N47" i="16"/>
  <c r="N115" i="16"/>
  <c r="GB4" i="16"/>
  <c r="P97" i="16"/>
  <c r="DL66" i="16"/>
  <c r="DL97" i="16"/>
  <c r="EZ47" i="16"/>
  <c r="GB47" i="16"/>
  <c r="HJ66" i="16"/>
  <c r="HJ4" i="16"/>
  <c r="DN115" i="16"/>
  <c r="HL4" i="16"/>
  <c r="HL97" i="16"/>
  <c r="HJ115" i="16"/>
  <c r="DN47" i="16"/>
  <c r="HL66" i="16"/>
  <c r="HJ97" i="16"/>
  <c r="CF97" i="16"/>
  <c r="GD4" i="16"/>
  <c r="GB115" i="16"/>
  <c r="CF4" i="16"/>
  <c r="GD97" i="16"/>
  <c r="DN4" i="16"/>
  <c r="EZ4" i="16"/>
  <c r="EZ97" i="16"/>
  <c r="EW115" i="16"/>
  <c r="CF47" i="16"/>
  <c r="AX115" i="16"/>
  <c r="DL4" i="16"/>
  <c r="EZ66" i="16"/>
  <c r="AV4" i="16"/>
  <c r="AX66" i="16"/>
  <c r="DN97" i="16"/>
  <c r="DL115" i="16"/>
  <c r="AX47" i="16"/>
  <c r="AV97" i="16"/>
  <c r="DN66" i="16"/>
  <c r="N97" i="16"/>
  <c r="P115" i="16"/>
  <c r="AX97" i="16"/>
  <c r="AV115" i="16"/>
  <c r="P47" i="16"/>
  <c r="AX4" i="16"/>
  <c r="CD4" i="16"/>
  <c r="CD115" i="16"/>
  <c r="CF66" i="16"/>
  <c r="CF115" i="16"/>
  <c r="P4" i="16"/>
  <c r="N123" i="16"/>
  <c r="P66" i="16"/>
  <c r="P123" i="16"/>
  <c r="R67" i="4"/>
  <c r="R25" i="4"/>
  <c r="R16" i="4"/>
  <c r="R80" i="4"/>
  <c r="R5" i="4"/>
  <c r="R151" i="4"/>
  <c r="R130" i="4"/>
  <c r="Q93" i="4"/>
  <c r="Q80" i="4"/>
  <c r="Q67" i="4"/>
  <c r="Q16" i="4"/>
  <c r="Q25" i="4"/>
  <c r="Q5" i="4"/>
  <c r="Q151" i="4"/>
  <c r="Q130" i="4"/>
  <c r="GH21" i="16"/>
  <c r="GZ21" i="16"/>
  <c r="HA21" i="16"/>
  <c r="HC21" i="16"/>
  <c r="HD21" i="16"/>
  <c r="HF21" i="16"/>
  <c r="HG21" i="16"/>
  <c r="HI21" i="16"/>
  <c r="HM21" i="16"/>
  <c r="HP21" i="16"/>
  <c r="GE21" i="16"/>
  <c r="HM131" i="16"/>
  <c r="HM128" i="16"/>
  <c r="HM126" i="16"/>
  <c r="HM124" i="16"/>
  <c r="HM98" i="16"/>
  <c r="HM85" i="16"/>
  <c r="HM79" i="16"/>
  <c r="HM75" i="16"/>
  <c r="HM71" i="16"/>
  <c r="HM67" i="16"/>
  <c r="HM60" i="16"/>
  <c r="HM17" i="16"/>
  <c r="HM14" i="16"/>
  <c r="HM12" i="16"/>
  <c r="GE131" i="16"/>
  <c r="GE128" i="16"/>
  <c r="GE126" i="16"/>
  <c r="GE124" i="16"/>
  <c r="GE98" i="16"/>
  <c r="GE85" i="16"/>
  <c r="GE79" i="16"/>
  <c r="GE75" i="16"/>
  <c r="GE71" i="16"/>
  <c r="GE67" i="16"/>
  <c r="GE60" i="16"/>
  <c r="GE17" i="16"/>
  <c r="GE14" i="16"/>
  <c r="GE12" i="16"/>
  <c r="GE5" i="16"/>
  <c r="ET131" i="16"/>
  <c r="ET128" i="16"/>
  <c r="ET126" i="16"/>
  <c r="ET124" i="16"/>
  <c r="ET98" i="16"/>
  <c r="ET85" i="16"/>
  <c r="ET79" i="16"/>
  <c r="ET75" i="16"/>
  <c r="ET71" i="16"/>
  <c r="ET67" i="16"/>
  <c r="ET60" i="16"/>
  <c r="ET21" i="16"/>
  <c r="ET17" i="16"/>
  <c r="ET14" i="16"/>
  <c r="ET12" i="16"/>
  <c r="ET5" i="16"/>
  <c r="DO131" i="16"/>
  <c r="DO126" i="16"/>
  <c r="DO124" i="16"/>
  <c r="DO98" i="16"/>
  <c r="DO85" i="16"/>
  <c r="DO79" i="16"/>
  <c r="DO75" i="16"/>
  <c r="DO71" i="16"/>
  <c r="DO67" i="16"/>
  <c r="DO60" i="16"/>
  <c r="DO21" i="16"/>
  <c r="DO17" i="16"/>
  <c r="DO14" i="16"/>
  <c r="DO12" i="16"/>
  <c r="DO5" i="16"/>
  <c r="AY5" i="16"/>
  <c r="CG136" i="16"/>
  <c r="CG131" i="16"/>
  <c r="CG128" i="16"/>
  <c r="CG126" i="16"/>
  <c r="CG124" i="16"/>
  <c r="CG98" i="16"/>
  <c r="CG85" i="16"/>
  <c r="CG79" i="16"/>
  <c r="CG75" i="16"/>
  <c r="CG71" i="16"/>
  <c r="CG67" i="16"/>
  <c r="CG60" i="16"/>
  <c r="CG21" i="16"/>
  <c r="CG17" i="16"/>
  <c r="CG14" i="16"/>
  <c r="CG5" i="16"/>
  <c r="Q128" i="16"/>
  <c r="Q136" i="16"/>
  <c r="Q131" i="16"/>
  <c r="Q126" i="16"/>
  <c r="Q124" i="16"/>
  <c r="Q98" i="16"/>
  <c r="Q85" i="16"/>
  <c r="Q79" i="16"/>
  <c r="Q75" i="16"/>
  <c r="Q71" i="16"/>
  <c r="Q67" i="16"/>
  <c r="Q60" i="16"/>
  <c r="Q48" i="16"/>
  <c r="Q21" i="16"/>
  <c r="Q17" i="16"/>
  <c r="Q14" i="16"/>
  <c r="Q12" i="16"/>
  <c r="Q5" i="16"/>
  <c r="M131" i="16"/>
  <c r="M128" i="16"/>
  <c r="M126" i="16"/>
  <c r="M124" i="16"/>
  <c r="M120" i="16"/>
  <c r="M111" i="16"/>
  <c r="M98" i="16"/>
  <c r="M85" i="16"/>
  <c r="M79" i="16"/>
  <c r="M75" i="16"/>
  <c r="M71" i="16"/>
  <c r="M67" i="16"/>
  <c r="M60" i="16"/>
  <c r="M48" i="16"/>
  <c r="M21" i="16"/>
  <c r="M17" i="16"/>
  <c r="M14" i="16"/>
  <c r="M12" i="16"/>
  <c r="M8" i="16"/>
  <c r="M5" i="16"/>
  <c r="GD140" i="16" l="1"/>
  <c r="IU47" i="16"/>
  <c r="Q48" i="23"/>
  <c r="IU97" i="16"/>
  <c r="IU140" i="16" s="1"/>
  <c r="Q98" i="23"/>
  <c r="Q123" i="16"/>
  <c r="HM123" i="16"/>
  <c r="ET123" i="16"/>
  <c r="EW140" i="16"/>
  <c r="N140" i="16"/>
  <c r="CG123" i="16"/>
  <c r="DO123" i="16"/>
  <c r="GE123" i="16"/>
  <c r="EZ140" i="16"/>
  <c r="CD140" i="16"/>
  <c r="GB140" i="16"/>
  <c r="P140" i="16"/>
  <c r="CF140" i="16"/>
  <c r="AX140" i="16"/>
  <c r="AV140" i="16"/>
  <c r="DN140" i="16"/>
  <c r="HL140" i="16"/>
  <c r="DL140" i="16"/>
  <c r="HJ140" i="16"/>
  <c r="R159" i="4"/>
  <c r="Q159" i="4"/>
  <c r="GE4" i="16"/>
  <c r="HM97" i="16"/>
  <c r="HM115" i="16"/>
  <c r="HM47" i="16"/>
  <c r="GE66" i="16"/>
  <c r="GE97" i="16"/>
  <c r="GE115" i="16"/>
  <c r="HM4" i="16"/>
  <c r="HM66" i="16"/>
  <c r="GE47" i="16"/>
  <c r="ET115" i="16"/>
  <c r="ET4" i="16"/>
  <c r="ET97" i="16"/>
  <c r="ET47" i="16"/>
  <c r="ET66" i="16"/>
  <c r="DO97" i="16"/>
  <c r="Q97" i="16"/>
  <c r="DO66" i="16"/>
  <c r="DO4" i="16"/>
  <c r="DO115" i="16"/>
  <c r="AY4" i="16"/>
  <c r="AY140" i="16" s="1"/>
  <c r="DO47" i="16"/>
  <c r="CG47" i="16"/>
  <c r="Q47" i="16"/>
  <c r="M47" i="16"/>
  <c r="M66" i="16"/>
  <c r="CG115" i="16"/>
  <c r="CG97" i="16"/>
  <c r="CG4" i="16"/>
  <c r="CG66" i="16"/>
  <c r="M123" i="16"/>
  <c r="Q4" i="16"/>
  <c r="M97" i="16"/>
  <c r="M115" i="16"/>
  <c r="M4" i="16"/>
  <c r="Q66" i="16"/>
  <c r="Q115" i="16"/>
  <c r="Q139" i="23" l="1"/>
  <c r="Q97" i="23"/>
  <c r="Q47" i="23"/>
  <c r="Q158" i="4"/>
  <c r="R158" i="4"/>
  <c r="Q140" i="16"/>
  <c r="HM140" i="16"/>
  <c r="DO140" i="16"/>
  <c r="ET140" i="16"/>
  <c r="GE140" i="16"/>
  <c r="CG140" i="16"/>
  <c r="M140" i="16"/>
  <c r="N161" i="4" l="1"/>
  <c r="N16" i="4" l="1"/>
  <c r="N93" i="4"/>
  <c r="N80" i="4"/>
  <c r="N5" i="4"/>
  <c r="N25" i="4"/>
  <c r="N67" i="4"/>
  <c r="N130" i="4"/>
  <c r="N151" i="4"/>
  <c r="HP131" i="16"/>
  <c r="HP128" i="16"/>
  <c r="HP126" i="16"/>
  <c r="HP124" i="16"/>
  <c r="HP98" i="16"/>
  <c r="HP85" i="16"/>
  <c r="HP79" i="16"/>
  <c r="HP75" i="16"/>
  <c r="HP71" i="16"/>
  <c r="HP67" i="16"/>
  <c r="HP60" i="16"/>
  <c r="HP17" i="16"/>
  <c r="HP14" i="16"/>
  <c r="HP12" i="16"/>
  <c r="GH136" i="16"/>
  <c r="GH131" i="16"/>
  <c r="GH128" i="16"/>
  <c r="GH126" i="16"/>
  <c r="GH124" i="16"/>
  <c r="GH98" i="16"/>
  <c r="GH85" i="16"/>
  <c r="GH79" i="16"/>
  <c r="GH75" i="16"/>
  <c r="GH71" i="16"/>
  <c r="GH67" i="16"/>
  <c r="GH60" i="16"/>
  <c r="GH17" i="16"/>
  <c r="GH14" i="16"/>
  <c r="GH12" i="16"/>
  <c r="GH5" i="16"/>
  <c r="EV136" i="16"/>
  <c r="EV131" i="16"/>
  <c r="EV128" i="16"/>
  <c r="EV126" i="16"/>
  <c r="EV124" i="16"/>
  <c r="EV98" i="16"/>
  <c r="EV85" i="16"/>
  <c r="EV79" i="16"/>
  <c r="EV75" i="16"/>
  <c r="EV71" i="16"/>
  <c r="EV67" i="16"/>
  <c r="EV60" i="16"/>
  <c r="EV21" i="16"/>
  <c r="EV17" i="16"/>
  <c r="EV14" i="16"/>
  <c r="EV12" i="16"/>
  <c r="EV5" i="16"/>
  <c r="DR136" i="16"/>
  <c r="DR131" i="16"/>
  <c r="DR126" i="16"/>
  <c r="DR124" i="16"/>
  <c r="DR98" i="16"/>
  <c r="DR85" i="16"/>
  <c r="DR79" i="16"/>
  <c r="DR75" i="16"/>
  <c r="DR71" i="16"/>
  <c r="DR67" i="16"/>
  <c r="DR60" i="16"/>
  <c r="DR21" i="16"/>
  <c r="DR17" i="16"/>
  <c r="DR14" i="16"/>
  <c r="DR12" i="16"/>
  <c r="DR5" i="16"/>
  <c r="BB136" i="16"/>
  <c r="BB131" i="16"/>
  <c r="BB128" i="16"/>
  <c r="BB126" i="16"/>
  <c r="BB124" i="16"/>
  <c r="BB98" i="16"/>
  <c r="BB85" i="16"/>
  <c r="BB79" i="16"/>
  <c r="BB75" i="16"/>
  <c r="BB71" i="16"/>
  <c r="BB67" i="16"/>
  <c r="BB60" i="16"/>
  <c r="BB21" i="16"/>
  <c r="BB17" i="16"/>
  <c r="BB14" i="16"/>
  <c r="BB12" i="16"/>
  <c r="BB5" i="16"/>
  <c r="DB5" i="16"/>
  <c r="DB12" i="16"/>
  <c r="DB14" i="16"/>
  <c r="DB17" i="16"/>
  <c r="DB21" i="16"/>
  <c r="DB60" i="16"/>
  <c r="DB67" i="16"/>
  <c r="DB71" i="16"/>
  <c r="DB75" i="16"/>
  <c r="DB79" i="16"/>
  <c r="DB85" i="16"/>
  <c r="DB98" i="16"/>
  <c r="DB124" i="16"/>
  <c r="DB126" i="16"/>
  <c r="DB131" i="16"/>
  <c r="CJ136" i="16"/>
  <c r="CJ131" i="16"/>
  <c r="CJ128" i="16"/>
  <c r="CJ126" i="16"/>
  <c r="CJ124" i="16"/>
  <c r="CJ98" i="16"/>
  <c r="CJ85" i="16"/>
  <c r="CJ79" i="16"/>
  <c r="CJ75" i="16"/>
  <c r="CJ71" i="16"/>
  <c r="CJ67" i="16"/>
  <c r="CJ60" i="16"/>
  <c r="CJ21" i="16"/>
  <c r="CJ17" i="16"/>
  <c r="CJ14" i="16"/>
  <c r="CJ5" i="16"/>
  <c r="S131" i="16"/>
  <c r="S128" i="16"/>
  <c r="S126" i="16"/>
  <c r="S124" i="16"/>
  <c r="S98" i="16"/>
  <c r="S85" i="16"/>
  <c r="S79" i="16"/>
  <c r="S75" i="16"/>
  <c r="S71" i="16"/>
  <c r="S67" i="16"/>
  <c r="S60" i="16"/>
  <c r="S48" i="16"/>
  <c r="S21" i="16"/>
  <c r="S17" i="16"/>
  <c r="S14" i="16"/>
  <c r="S12" i="16"/>
  <c r="S5" i="16"/>
  <c r="CJ123" i="16" l="1"/>
  <c r="GH123" i="16"/>
  <c r="S123" i="16"/>
  <c r="EV123" i="16"/>
  <c r="BB123" i="16"/>
  <c r="DR123" i="16"/>
  <c r="HP123" i="16"/>
  <c r="DB123" i="16"/>
  <c r="N159" i="4"/>
  <c r="CJ97" i="16"/>
  <c r="BB115" i="16"/>
  <c r="GH47" i="16"/>
  <c r="HP115" i="16"/>
  <c r="CJ47" i="16"/>
  <c r="DB115" i="16"/>
  <c r="HP97" i="16"/>
  <c r="HP66" i="16"/>
  <c r="DR47" i="16"/>
  <c r="DB66" i="16"/>
  <c r="BB47" i="16"/>
  <c r="DR115" i="16"/>
  <c r="BB4" i="16"/>
  <c r="EV4" i="16"/>
  <c r="EV66" i="16"/>
  <c r="DB47" i="16"/>
  <c r="BB97" i="16"/>
  <c r="EV97" i="16"/>
  <c r="GH115" i="16"/>
  <c r="CJ115" i="16"/>
  <c r="DB97" i="16"/>
  <c r="BB66" i="16"/>
  <c r="DR4" i="16"/>
  <c r="EV47" i="16"/>
  <c r="GH97" i="16"/>
  <c r="DR66" i="16"/>
  <c r="S47" i="16"/>
  <c r="DB4" i="16"/>
  <c r="DR97" i="16"/>
  <c r="EV115" i="16"/>
  <c r="GH4" i="16"/>
  <c r="HP47" i="16"/>
  <c r="GH66" i="16"/>
  <c r="HP4" i="16"/>
  <c r="S4" i="16"/>
  <c r="S97" i="16"/>
  <c r="S115" i="16"/>
  <c r="CJ4" i="16"/>
  <c r="S66" i="16"/>
  <c r="CJ66" i="16"/>
  <c r="P161" i="4"/>
  <c r="P151" i="4"/>
  <c r="P93" i="4"/>
  <c r="P80" i="4"/>
  <c r="P25" i="4"/>
  <c r="P16" i="4"/>
  <c r="N158" i="4" l="1"/>
  <c r="GH140" i="16"/>
  <c r="S140" i="16"/>
  <c r="EV140" i="16"/>
  <c r="DR140" i="16"/>
  <c r="HP140" i="16"/>
  <c r="BB140" i="16"/>
  <c r="CJ140" i="16"/>
  <c r="DB140" i="16"/>
  <c r="P67" i="4"/>
  <c r="P130" i="4"/>
  <c r="P5" i="4"/>
  <c r="P159" i="4" l="1"/>
  <c r="P158" i="4" l="1"/>
  <c r="HC131" i="16"/>
  <c r="HA131" i="16"/>
  <c r="GZ131" i="16"/>
  <c r="HC128" i="16"/>
  <c r="HA128" i="16"/>
  <c r="GZ128" i="16"/>
  <c r="HC126" i="16"/>
  <c r="HA126" i="16"/>
  <c r="GZ126" i="16"/>
  <c r="HC124" i="16"/>
  <c r="HA124" i="16"/>
  <c r="GZ124" i="16"/>
  <c r="HC98" i="16"/>
  <c r="HA98" i="16"/>
  <c r="GZ98" i="16"/>
  <c r="HC85" i="16"/>
  <c r="HA85" i="16"/>
  <c r="GZ85" i="16"/>
  <c r="HC79" i="16"/>
  <c r="HA79" i="16"/>
  <c r="GZ79" i="16"/>
  <c r="HC75" i="16"/>
  <c r="HA75" i="16"/>
  <c r="GZ75" i="16"/>
  <c r="HC71" i="16"/>
  <c r="HA71" i="16"/>
  <c r="GZ71" i="16"/>
  <c r="HC67" i="16"/>
  <c r="HA67" i="16"/>
  <c r="GZ67" i="16"/>
  <c r="HC60" i="16"/>
  <c r="HA60" i="16"/>
  <c r="GZ60" i="16"/>
  <c r="HC17" i="16"/>
  <c r="HA17" i="16"/>
  <c r="GZ17" i="16"/>
  <c r="HC14" i="16"/>
  <c r="HA14" i="16"/>
  <c r="GZ14" i="16"/>
  <c r="HC12" i="16"/>
  <c r="HA12" i="16"/>
  <c r="GZ12" i="16"/>
  <c r="FU131" i="16"/>
  <c r="FS131" i="16"/>
  <c r="FR131" i="16"/>
  <c r="FU128" i="16"/>
  <c r="FS128" i="16"/>
  <c r="FR128" i="16"/>
  <c r="FU126" i="16"/>
  <c r="FS126" i="16"/>
  <c r="FR126" i="16"/>
  <c r="FU124" i="16"/>
  <c r="FS124" i="16"/>
  <c r="FR124" i="16"/>
  <c r="FU98" i="16"/>
  <c r="FS98" i="16"/>
  <c r="FR98" i="16"/>
  <c r="FU85" i="16"/>
  <c r="FS85" i="16"/>
  <c r="FR85" i="16"/>
  <c r="FU79" i="16"/>
  <c r="FS79" i="16"/>
  <c r="FR79" i="16"/>
  <c r="FU75" i="16"/>
  <c r="FS75" i="16"/>
  <c r="FR75" i="16"/>
  <c r="FU71" i="16"/>
  <c r="FS71" i="16"/>
  <c r="FR71" i="16"/>
  <c r="FU67" i="16"/>
  <c r="FS67" i="16"/>
  <c r="FR67" i="16"/>
  <c r="FU60" i="16"/>
  <c r="FS60" i="16"/>
  <c r="FR60" i="16"/>
  <c r="FU21" i="16"/>
  <c r="FS21" i="16"/>
  <c r="FR21" i="16"/>
  <c r="FU17" i="16"/>
  <c r="FS17" i="16"/>
  <c r="FR17" i="16"/>
  <c r="FU14" i="16"/>
  <c r="FS14" i="16"/>
  <c r="FR14" i="16"/>
  <c r="FU12" i="16"/>
  <c r="FS12" i="16"/>
  <c r="FR12" i="16"/>
  <c r="FU5" i="16"/>
  <c r="FS5" i="16"/>
  <c r="FR5" i="16"/>
  <c r="EM131" i="16"/>
  <c r="EK131" i="16"/>
  <c r="EJ131" i="16"/>
  <c r="EM126" i="16"/>
  <c r="EK126" i="16"/>
  <c r="EJ126" i="16"/>
  <c r="EM124" i="16"/>
  <c r="EK124" i="16"/>
  <c r="EJ124" i="16"/>
  <c r="EM98" i="16"/>
  <c r="EK98" i="16"/>
  <c r="EJ98" i="16"/>
  <c r="EM85" i="16"/>
  <c r="EK85" i="16"/>
  <c r="EJ85" i="16"/>
  <c r="EM79" i="16"/>
  <c r="EK79" i="16"/>
  <c r="EJ79" i="16"/>
  <c r="EM75" i="16"/>
  <c r="EK75" i="16"/>
  <c r="EJ75" i="16"/>
  <c r="EM71" i="16"/>
  <c r="EK71" i="16"/>
  <c r="EJ71" i="16"/>
  <c r="EM67" i="16"/>
  <c r="EK67" i="16"/>
  <c r="EJ67" i="16"/>
  <c r="EM60" i="16"/>
  <c r="EK60" i="16"/>
  <c r="EJ60" i="16"/>
  <c r="EM21" i="16"/>
  <c r="EK21" i="16"/>
  <c r="EJ21" i="16"/>
  <c r="EM17" i="16"/>
  <c r="EK17" i="16"/>
  <c r="EJ17" i="16"/>
  <c r="EM14" i="16"/>
  <c r="EK14" i="16"/>
  <c r="EJ14" i="16"/>
  <c r="EM12" i="16"/>
  <c r="EK12" i="16"/>
  <c r="EJ12" i="16"/>
  <c r="EM5" i="16"/>
  <c r="EK5" i="16"/>
  <c r="EJ5" i="16"/>
  <c r="HI136" i="16"/>
  <c r="HG136" i="16"/>
  <c r="GA136" i="16"/>
  <c r="FY136" i="16"/>
  <c r="EQ136" i="16"/>
  <c r="DK136" i="16"/>
  <c r="DI136" i="16"/>
  <c r="AU136" i="16"/>
  <c r="AS136" i="16"/>
  <c r="CC136" i="16"/>
  <c r="CA136" i="16"/>
  <c r="BZ136" i="16"/>
  <c r="BX136" i="16"/>
  <c r="BW136" i="16"/>
  <c r="K136" i="16"/>
  <c r="I136" i="16"/>
  <c r="H136" i="16"/>
  <c r="F136" i="16"/>
  <c r="HI131" i="16"/>
  <c r="HG131" i="16"/>
  <c r="HF131" i="16"/>
  <c r="HD131" i="16"/>
  <c r="GA131" i="16"/>
  <c r="FY131" i="16"/>
  <c r="FX131" i="16"/>
  <c r="FV131" i="16"/>
  <c r="EQ131" i="16"/>
  <c r="EP131" i="16"/>
  <c r="EN131" i="16"/>
  <c r="DK131" i="16"/>
  <c r="DI131" i="16"/>
  <c r="DH131" i="16"/>
  <c r="DF131" i="16"/>
  <c r="DE131" i="16"/>
  <c r="DC131" i="16"/>
  <c r="AU131" i="16"/>
  <c r="AS131" i="16"/>
  <c r="AR131" i="16"/>
  <c r="AP131" i="16"/>
  <c r="AO131" i="16"/>
  <c r="AM131" i="16"/>
  <c r="AL131" i="16"/>
  <c r="CC131" i="16"/>
  <c r="CA131" i="16"/>
  <c r="BZ131" i="16"/>
  <c r="BX131" i="16"/>
  <c r="BW131" i="16"/>
  <c r="BU131" i="16"/>
  <c r="BT131" i="16"/>
  <c r="K131" i="16"/>
  <c r="I131" i="16"/>
  <c r="H131" i="16"/>
  <c r="F131" i="16"/>
  <c r="E131" i="16"/>
  <c r="C131" i="16"/>
  <c r="HI128" i="16"/>
  <c r="HG128" i="16"/>
  <c r="HF128" i="16"/>
  <c r="HD128" i="16"/>
  <c r="GA128" i="16"/>
  <c r="FY128" i="16"/>
  <c r="FX128" i="16"/>
  <c r="FV128" i="16"/>
  <c r="AU128" i="16"/>
  <c r="AS128" i="16"/>
  <c r="AR128" i="16"/>
  <c r="AP128" i="16"/>
  <c r="AO128" i="16"/>
  <c r="AM128" i="16"/>
  <c r="AL128" i="16"/>
  <c r="CC128" i="16"/>
  <c r="CA128" i="16"/>
  <c r="BZ128" i="16"/>
  <c r="BX128" i="16"/>
  <c r="BW128" i="16"/>
  <c r="BU128" i="16"/>
  <c r="BT128" i="16"/>
  <c r="K128" i="16"/>
  <c r="I128" i="16"/>
  <c r="H128" i="16"/>
  <c r="F128" i="16"/>
  <c r="E128" i="16"/>
  <c r="C128" i="16"/>
  <c r="HI126" i="16"/>
  <c r="HG126" i="16"/>
  <c r="HF126" i="16"/>
  <c r="HD126" i="16"/>
  <c r="GA126" i="16"/>
  <c r="FY126" i="16"/>
  <c r="FX126" i="16"/>
  <c r="FV126" i="16"/>
  <c r="EQ126" i="16"/>
  <c r="EP126" i="16"/>
  <c r="EN126" i="16"/>
  <c r="DK126" i="16"/>
  <c r="DI126" i="16"/>
  <c r="DH126" i="16"/>
  <c r="DF126" i="16"/>
  <c r="DE126" i="16"/>
  <c r="DC126" i="16"/>
  <c r="AU126" i="16"/>
  <c r="AS126" i="16"/>
  <c r="AR126" i="16"/>
  <c r="AP126" i="16"/>
  <c r="AO126" i="16"/>
  <c r="AM126" i="16"/>
  <c r="AL126" i="16"/>
  <c r="CC126" i="16"/>
  <c r="CA126" i="16"/>
  <c r="BZ126" i="16"/>
  <c r="BX126" i="16"/>
  <c r="BW126" i="16"/>
  <c r="BU126" i="16"/>
  <c r="BT126" i="16"/>
  <c r="K126" i="16"/>
  <c r="I126" i="16"/>
  <c r="H126" i="16"/>
  <c r="F126" i="16"/>
  <c r="E126" i="16"/>
  <c r="C126" i="16"/>
  <c r="HI124" i="16"/>
  <c r="HG124" i="16"/>
  <c r="HF124" i="16"/>
  <c r="HD124" i="16"/>
  <c r="GA124" i="16"/>
  <c r="FY124" i="16"/>
  <c r="FX124" i="16"/>
  <c r="FV124" i="16"/>
  <c r="EQ124" i="16"/>
  <c r="EP124" i="16"/>
  <c r="EN124" i="16"/>
  <c r="DK124" i="16"/>
  <c r="DI124" i="16"/>
  <c r="DH124" i="16"/>
  <c r="DF124" i="16"/>
  <c r="DE124" i="16"/>
  <c r="DC124" i="16"/>
  <c r="AU124" i="16"/>
  <c r="AS124" i="16"/>
  <c r="AR124" i="16"/>
  <c r="AP124" i="16"/>
  <c r="AO124" i="16"/>
  <c r="AM124" i="16"/>
  <c r="AL124" i="16"/>
  <c r="CC124" i="16"/>
  <c r="CA124" i="16"/>
  <c r="BZ124" i="16"/>
  <c r="BX124" i="16"/>
  <c r="BW124" i="16"/>
  <c r="BU124" i="16"/>
  <c r="BT124" i="16"/>
  <c r="K124" i="16"/>
  <c r="I124" i="16"/>
  <c r="H124" i="16"/>
  <c r="F124" i="16"/>
  <c r="E124" i="16"/>
  <c r="C124" i="16"/>
  <c r="K120" i="16"/>
  <c r="I120" i="16"/>
  <c r="H120" i="16"/>
  <c r="F120" i="16"/>
  <c r="E120" i="16"/>
  <c r="C120" i="16"/>
  <c r="K111" i="16"/>
  <c r="I111" i="16"/>
  <c r="H111" i="16"/>
  <c r="F111" i="16"/>
  <c r="E111" i="16"/>
  <c r="C111" i="16"/>
  <c r="HI98" i="16"/>
  <c r="HG98" i="16"/>
  <c r="HF98" i="16"/>
  <c r="HD98" i="16"/>
  <c r="GA98" i="16"/>
  <c r="FY98" i="16"/>
  <c r="FX98" i="16"/>
  <c r="FV98" i="16"/>
  <c r="EQ98" i="16"/>
  <c r="EP98" i="16"/>
  <c r="EN98" i="16"/>
  <c r="DK98" i="16"/>
  <c r="DI98" i="16"/>
  <c r="DH98" i="16"/>
  <c r="DF98" i="16"/>
  <c r="DE98" i="16"/>
  <c r="DC98" i="16"/>
  <c r="AU98" i="16"/>
  <c r="AS98" i="16"/>
  <c r="AR98" i="16"/>
  <c r="AP98" i="16"/>
  <c r="AO98" i="16"/>
  <c r="AM98" i="16"/>
  <c r="AL98" i="16"/>
  <c r="CC98" i="16"/>
  <c r="CA98" i="16"/>
  <c r="BZ98" i="16"/>
  <c r="BX98" i="16"/>
  <c r="BW98" i="16"/>
  <c r="BU98" i="16"/>
  <c r="BT98" i="16"/>
  <c r="K98" i="16"/>
  <c r="I98" i="16"/>
  <c r="H98" i="16"/>
  <c r="F98" i="16"/>
  <c r="E98" i="16"/>
  <c r="C98" i="16"/>
  <c r="HI85" i="16"/>
  <c r="HG85" i="16"/>
  <c r="HF85" i="16"/>
  <c r="HD85" i="16"/>
  <c r="GA85" i="16"/>
  <c r="FY85" i="16"/>
  <c r="FX85" i="16"/>
  <c r="FV85" i="16"/>
  <c r="EQ85" i="16"/>
  <c r="EP85" i="16"/>
  <c r="EN85" i="16"/>
  <c r="DK85" i="16"/>
  <c r="DI85" i="16"/>
  <c r="DH85" i="16"/>
  <c r="DF85" i="16"/>
  <c r="DE85" i="16"/>
  <c r="DC85" i="16"/>
  <c r="AU85" i="16"/>
  <c r="AS85" i="16"/>
  <c r="AR85" i="16"/>
  <c r="AP85" i="16"/>
  <c r="AO85" i="16"/>
  <c r="AM85" i="16"/>
  <c r="AL85" i="16"/>
  <c r="CC85" i="16"/>
  <c r="CA85" i="16"/>
  <c r="BZ85" i="16"/>
  <c r="BX85" i="16"/>
  <c r="BW85" i="16"/>
  <c r="BU85" i="16"/>
  <c r="BT85" i="16"/>
  <c r="K85" i="16"/>
  <c r="I85" i="16"/>
  <c r="H85" i="16"/>
  <c r="F85" i="16"/>
  <c r="E85" i="16"/>
  <c r="C85" i="16"/>
  <c r="HI79" i="16"/>
  <c r="HG79" i="16"/>
  <c r="HF79" i="16"/>
  <c r="HD79" i="16"/>
  <c r="GA79" i="16"/>
  <c r="FY79" i="16"/>
  <c r="FX79" i="16"/>
  <c r="FV79" i="16"/>
  <c r="EQ79" i="16"/>
  <c r="EP79" i="16"/>
  <c r="EN79" i="16"/>
  <c r="DK79" i="16"/>
  <c r="DI79" i="16"/>
  <c r="DH79" i="16"/>
  <c r="DF79" i="16"/>
  <c r="DE79" i="16"/>
  <c r="DC79" i="16"/>
  <c r="AU79" i="16"/>
  <c r="AS79" i="16"/>
  <c r="AR79" i="16"/>
  <c r="AP79" i="16"/>
  <c r="AO79" i="16"/>
  <c r="AM79" i="16"/>
  <c r="AL79" i="16"/>
  <c r="CC79" i="16"/>
  <c r="CA79" i="16"/>
  <c r="BZ79" i="16"/>
  <c r="BX79" i="16"/>
  <c r="BW79" i="16"/>
  <c r="BU79" i="16"/>
  <c r="BT79" i="16"/>
  <c r="K79" i="16"/>
  <c r="I79" i="16"/>
  <c r="H79" i="16"/>
  <c r="F79" i="16"/>
  <c r="E79" i="16"/>
  <c r="C79" i="16"/>
  <c r="HI75" i="16"/>
  <c r="HG75" i="16"/>
  <c r="HF75" i="16"/>
  <c r="HD75" i="16"/>
  <c r="GA75" i="16"/>
  <c r="FY75" i="16"/>
  <c r="FX75" i="16"/>
  <c r="FV75" i="16"/>
  <c r="EQ75" i="16"/>
  <c r="EP75" i="16"/>
  <c r="EN75" i="16"/>
  <c r="DK75" i="16"/>
  <c r="DI75" i="16"/>
  <c r="DH75" i="16"/>
  <c r="DF75" i="16"/>
  <c r="DE75" i="16"/>
  <c r="DC75" i="16"/>
  <c r="AU75" i="16"/>
  <c r="AS75" i="16"/>
  <c r="AR75" i="16"/>
  <c r="AP75" i="16"/>
  <c r="AO75" i="16"/>
  <c r="AM75" i="16"/>
  <c r="AL75" i="16"/>
  <c r="CC75" i="16"/>
  <c r="CA75" i="16"/>
  <c r="BZ75" i="16"/>
  <c r="BX75" i="16"/>
  <c r="BW75" i="16"/>
  <c r="BU75" i="16"/>
  <c r="BT75" i="16"/>
  <c r="K75" i="16"/>
  <c r="I75" i="16"/>
  <c r="H75" i="16"/>
  <c r="F75" i="16"/>
  <c r="E75" i="16"/>
  <c r="C75" i="16"/>
  <c r="HI71" i="16"/>
  <c r="HG71" i="16"/>
  <c r="HF71" i="16"/>
  <c r="HD71" i="16"/>
  <c r="GA71" i="16"/>
  <c r="FY71" i="16"/>
  <c r="FX71" i="16"/>
  <c r="FV71" i="16"/>
  <c r="EQ71" i="16"/>
  <c r="EP71" i="16"/>
  <c r="EN71" i="16"/>
  <c r="DK71" i="16"/>
  <c r="DI71" i="16"/>
  <c r="DH71" i="16"/>
  <c r="DF71" i="16"/>
  <c r="DE71" i="16"/>
  <c r="DC71" i="16"/>
  <c r="AU71" i="16"/>
  <c r="AS71" i="16"/>
  <c r="AR71" i="16"/>
  <c r="AP71" i="16"/>
  <c r="AO71" i="16"/>
  <c r="AM71" i="16"/>
  <c r="AL71" i="16"/>
  <c r="CC71" i="16"/>
  <c r="CA71" i="16"/>
  <c r="BZ71" i="16"/>
  <c r="BX71" i="16"/>
  <c r="BW71" i="16"/>
  <c r="BU71" i="16"/>
  <c r="BT71" i="16"/>
  <c r="K71" i="16"/>
  <c r="I71" i="16"/>
  <c r="H71" i="16"/>
  <c r="F71" i="16"/>
  <c r="E71" i="16"/>
  <c r="C71" i="16"/>
  <c r="HI67" i="16"/>
  <c r="HG67" i="16"/>
  <c r="HF67" i="16"/>
  <c r="HD67" i="16"/>
  <c r="GA67" i="16"/>
  <c r="FY67" i="16"/>
  <c r="FX67" i="16"/>
  <c r="FV67" i="16"/>
  <c r="EQ67" i="16"/>
  <c r="EP67" i="16"/>
  <c r="EN67" i="16"/>
  <c r="DK67" i="16"/>
  <c r="DI67" i="16"/>
  <c r="DH67" i="16"/>
  <c r="DF67" i="16"/>
  <c r="DE67" i="16"/>
  <c r="DC67" i="16"/>
  <c r="AU67" i="16"/>
  <c r="AS67" i="16"/>
  <c r="AR67" i="16"/>
  <c r="AP67" i="16"/>
  <c r="AO67" i="16"/>
  <c r="AM67" i="16"/>
  <c r="AL67" i="16"/>
  <c r="CC67" i="16"/>
  <c r="CA67" i="16"/>
  <c r="BZ67" i="16"/>
  <c r="BX67" i="16"/>
  <c r="BW67" i="16"/>
  <c r="BU67" i="16"/>
  <c r="BT67" i="16"/>
  <c r="K67" i="16"/>
  <c r="I67" i="16"/>
  <c r="H67" i="16"/>
  <c r="F67" i="16"/>
  <c r="E67" i="16"/>
  <c r="C67" i="16"/>
  <c r="HI60" i="16"/>
  <c r="HG60" i="16"/>
  <c r="HF60" i="16"/>
  <c r="HD60" i="16"/>
  <c r="GA60" i="16"/>
  <c r="FY60" i="16"/>
  <c r="FX60" i="16"/>
  <c r="FV60" i="16"/>
  <c r="EQ60" i="16"/>
  <c r="EP60" i="16"/>
  <c r="EN60" i="16"/>
  <c r="DK60" i="16"/>
  <c r="DI60" i="16"/>
  <c r="DH60" i="16"/>
  <c r="DF60" i="16"/>
  <c r="DE60" i="16"/>
  <c r="DC60" i="16"/>
  <c r="AU60" i="16"/>
  <c r="AS60" i="16"/>
  <c r="AR60" i="16"/>
  <c r="AP60" i="16"/>
  <c r="AO60" i="16"/>
  <c r="AM60" i="16"/>
  <c r="AL60" i="16"/>
  <c r="CC60" i="16"/>
  <c r="CA60" i="16"/>
  <c r="BZ60" i="16"/>
  <c r="BX60" i="16"/>
  <c r="BW60" i="16"/>
  <c r="BU60" i="16"/>
  <c r="BT60" i="16"/>
  <c r="K60" i="16"/>
  <c r="I60" i="16"/>
  <c r="H60" i="16"/>
  <c r="F60" i="16"/>
  <c r="E60" i="16"/>
  <c r="C60" i="16"/>
  <c r="K48" i="16"/>
  <c r="I48" i="16"/>
  <c r="H48" i="16"/>
  <c r="F48" i="16"/>
  <c r="E48" i="16"/>
  <c r="C48" i="16"/>
  <c r="GA21" i="16"/>
  <c r="FY21" i="16"/>
  <c r="FX21" i="16"/>
  <c r="FV21" i="16"/>
  <c r="EQ21" i="16"/>
  <c r="EP21" i="16"/>
  <c r="EN21" i="16"/>
  <c r="DK21" i="16"/>
  <c r="DI21" i="16"/>
  <c r="DH21" i="16"/>
  <c r="DF21" i="16"/>
  <c r="DE21" i="16"/>
  <c r="DC21" i="16"/>
  <c r="AU21" i="16"/>
  <c r="AS21" i="16"/>
  <c r="AR21" i="16"/>
  <c r="AP21" i="16"/>
  <c r="AO21" i="16"/>
  <c r="AM21" i="16"/>
  <c r="AL21" i="16"/>
  <c r="CC21" i="16"/>
  <c r="CA21" i="16"/>
  <c r="BZ21" i="16"/>
  <c r="BX21" i="16"/>
  <c r="BW21" i="16"/>
  <c r="BU21" i="16"/>
  <c r="BT21" i="16"/>
  <c r="K21" i="16"/>
  <c r="I21" i="16"/>
  <c r="H21" i="16"/>
  <c r="F21" i="16"/>
  <c r="E21" i="16"/>
  <c r="C21" i="16"/>
  <c r="HI17" i="16"/>
  <c r="HG17" i="16"/>
  <c r="HF17" i="16"/>
  <c r="HD17" i="16"/>
  <c r="GA17" i="16"/>
  <c r="FY17" i="16"/>
  <c r="FX17" i="16"/>
  <c r="FV17" i="16"/>
  <c r="EQ17" i="16"/>
  <c r="EP17" i="16"/>
  <c r="EN17" i="16"/>
  <c r="DK17" i="16"/>
  <c r="DI17" i="16"/>
  <c r="DH17" i="16"/>
  <c r="DF17" i="16"/>
  <c r="DE17" i="16"/>
  <c r="DC17" i="16"/>
  <c r="AU17" i="16"/>
  <c r="AS17" i="16"/>
  <c r="AR17" i="16"/>
  <c r="AP17" i="16"/>
  <c r="AO17" i="16"/>
  <c r="AM17" i="16"/>
  <c r="AL17" i="16"/>
  <c r="CC17" i="16"/>
  <c r="CA17" i="16"/>
  <c r="BZ17" i="16"/>
  <c r="BX17" i="16"/>
  <c r="BW17" i="16"/>
  <c r="BU17" i="16"/>
  <c r="BT17" i="16"/>
  <c r="K17" i="16"/>
  <c r="I17" i="16"/>
  <c r="H17" i="16"/>
  <c r="F17" i="16"/>
  <c r="E17" i="16"/>
  <c r="C17" i="16"/>
  <c r="HI14" i="16"/>
  <c r="HG14" i="16"/>
  <c r="HF14" i="16"/>
  <c r="HD14" i="16"/>
  <c r="GA14" i="16"/>
  <c r="FY14" i="16"/>
  <c r="FX14" i="16"/>
  <c r="FV14" i="16"/>
  <c r="EQ14" i="16"/>
  <c r="EP14" i="16"/>
  <c r="EN14" i="16"/>
  <c r="DK14" i="16"/>
  <c r="DI14" i="16"/>
  <c r="DH14" i="16"/>
  <c r="DF14" i="16"/>
  <c r="DE14" i="16"/>
  <c r="DC14" i="16"/>
  <c r="AU14" i="16"/>
  <c r="AS14" i="16"/>
  <c r="AR14" i="16"/>
  <c r="AP14" i="16"/>
  <c r="AO14" i="16"/>
  <c r="AM14" i="16"/>
  <c r="AL14" i="16"/>
  <c r="CC14" i="16"/>
  <c r="CA14" i="16"/>
  <c r="BZ14" i="16"/>
  <c r="BX14" i="16"/>
  <c r="BW14" i="16"/>
  <c r="BU14" i="16"/>
  <c r="BT14" i="16"/>
  <c r="K14" i="16"/>
  <c r="I14" i="16"/>
  <c r="H14" i="16"/>
  <c r="F14" i="16"/>
  <c r="E14" i="16"/>
  <c r="C14" i="16"/>
  <c r="HI12" i="16"/>
  <c r="HG12" i="16"/>
  <c r="HF12" i="16"/>
  <c r="HD12" i="16"/>
  <c r="GA12" i="16"/>
  <c r="FY12" i="16"/>
  <c r="FX12" i="16"/>
  <c r="FV12" i="16"/>
  <c r="EQ12" i="16"/>
  <c r="EP12" i="16"/>
  <c r="EN12" i="16"/>
  <c r="DK12" i="16"/>
  <c r="DI12" i="16"/>
  <c r="DH12" i="16"/>
  <c r="DF12" i="16"/>
  <c r="DE12" i="16"/>
  <c r="DC12" i="16"/>
  <c r="AU12" i="16"/>
  <c r="AS12" i="16"/>
  <c r="AR12" i="16"/>
  <c r="AP12" i="16"/>
  <c r="AO12" i="16"/>
  <c r="AM12" i="16"/>
  <c r="AL12" i="16"/>
  <c r="K12" i="16"/>
  <c r="I12" i="16"/>
  <c r="H12" i="16"/>
  <c r="F12" i="16"/>
  <c r="E12" i="16"/>
  <c r="C12" i="16"/>
  <c r="K8" i="16"/>
  <c r="I8" i="16"/>
  <c r="H8" i="16"/>
  <c r="F8" i="16"/>
  <c r="E8" i="16"/>
  <c r="C8" i="16"/>
  <c r="GA5" i="16"/>
  <c r="FY5" i="16"/>
  <c r="FX5" i="16"/>
  <c r="FV5" i="16"/>
  <c r="EQ5" i="16"/>
  <c r="EP5" i="16"/>
  <c r="EN5" i="16"/>
  <c r="DK5" i="16"/>
  <c r="DI5" i="16"/>
  <c r="DH5" i="16"/>
  <c r="DF5" i="16"/>
  <c r="DE5" i="16"/>
  <c r="DC5" i="16"/>
  <c r="AU5" i="16"/>
  <c r="AS5" i="16"/>
  <c r="AR5" i="16"/>
  <c r="AP5" i="16"/>
  <c r="AO5" i="16"/>
  <c r="AM5" i="16"/>
  <c r="AL5" i="16"/>
  <c r="CC5" i="16"/>
  <c r="CA5" i="16"/>
  <c r="BZ5" i="16"/>
  <c r="BX5" i="16"/>
  <c r="BW5" i="16"/>
  <c r="BU5" i="16"/>
  <c r="BT5" i="16"/>
  <c r="K5" i="16"/>
  <c r="I5" i="16"/>
  <c r="H5" i="16"/>
  <c r="F5" i="16"/>
  <c r="E5" i="16"/>
  <c r="C5" i="16"/>
  <c r="AO4" i="16" l="1"/>
  <c r="HI47" i="16"/>
  <c r="HA123" i="16"/>
  <c r="HD47" i="16"/>
  <c r="BZ47" i="16"/>
  <c r="AS47" i="16"/>
  <c r="EN47" i="16"/>
  <c r="AM47" i="16"/>
  <c r="DF47" i="16"/>
  <c r="H47" i="16"/>
  <c r="FR123" i="16"/>
  <c r="BX123" i="16"/>
  <c r="AL123" i="16"/>
  <c r="AR123" i="16"/>
  <c r="DE123" i="16"/>
  <c r="DK123" i="16"/>
  <c r="GA123" i="16"/>
  <c r="HI123" i="16"/>
  <c r="EM123" i="16"/>
  <c r="DH123" i="16"/>
  <c r="EP123" i="16"/>
  <c r="FX123" i="16"/>
  <c r="HF123" i="16"/>
  <c r="BT123" i="16"/>
  <c r="BZ123" i="16"/>
  <c r="AM123" i="16"/>
  <c r="AS123" i="16"/>
  <c r="DF123" i="16"/>
  <c r="EN123" i="16"/>
  <c r="FV123" i="16"/>
  <c r="HD123" i="16"/>
  <c r="EK123" i="16"/>
  <c r="FS123" i="16"/>
  <c r="HC123" i="16"/>
  <c r="BU123" i="16"/>
  <c r="CA123" i="16"/>
  <c r="AO123" i="16"/>
  <c r="AU123" i="16"/>
  <c r="EJ123" i="16"/>
  <c r="FU123" i="16"/>
  <c r="BW123" i="16"/>
  <c r="CC123" i="16"/>
  <c r="AP123" i="16"/>
  <c r="DC123" i="16"/>
  <c r="DI123" i="16"/>
  <c r="EQ123" i="16"/>
  <c r="FY123" i="16"/>
  <c r="HG123" i="16"/>
  <c r="GZ123" i="16"/>
  <c r="BT47" i="16"/>
  <c r="C115" i="16"/>
  <c r="K123" i="16"/>
  <c r="DI4" i="16"/>
  <c r="FY4" i="16"/>
  <c r="HG4" i="16"/>
  <c r="HI115" i="16"/>
  <c r="GA115" i="16"/>
  <c r="AL66" i="16"/>
  <c r="DC4" i="16"/>
  <c r="AU4" i="16"/>
  <c r="BU4" i="16"/>
  <c r="CA4" i="16"/>
  <c r="DH4" i="16"/>
  <c r="BU115" i="16"/>
  <c r="AO115" i="16"/>
  <c r="C4" i="16"/>
  <c r="AS97" i="16"/>
  <c r="GZ115" i="16"/>
  <c r="H4" i="16"/>
  <c r="BZ4" i="16"/>
  <c r="AM4" i="16"/>
  <c r="AS4" i="16"/>
  <c r="DF4" i="16"/>
  <c r="HF66" i="16"/>
  <c r="DE115" i="16"/>
  <c r="DK115" i="16"/>
  <c r="EQ47" i="16"/>
  <c r="HG47" i="16"/>
  <c r="C47" i="16"/>
  <c r="AU47" i="16"/>
  <c r="H115" i="16"/>
  <c r="BT115" i="16"/>
  <c r="BZ115" i="16"/>
  <c r="AM115" i="16"/>
  <c r="AS115" i="16"/>
  <c r="DF115" i="16"/>
  <c r="FS4" i="16"/>
  <c r="FR4" i="16"/>
  <c r="FU66" i="16"/>
  <c r="FR115" i="16"/>
  <c r="EP47" i="16"/>
  <c r="H97" i="16"/>
  <c r="BZ97" i="16"/>
  <c r="EM97" i="16"/>
  <c r="HI4" i="16"/>
  <c r="DI66" i="16"/>
  <c r="DC97" i="16"/>
  <c r="DI97" i="16"/>
  <c r="HG97" i="16"/>
  <c r="EP97" i="16"/>
  <c r="FY115" i="16"/>
  <c r="DK4" i="16"/>
  <c r="E115" i="16"/>
  <c r="BW115" i="16"/>
  <c r="AP115" i="16"/>
  <c r="HG115" i="16"/>
  <c r="GA4" i="16"/>
  <c r="EP4" i="16"/>
  <c r="DF66" i="16"/>
  <c r="HD66" i="16"/>
  <c r="EM4" i="16"/>
  <c r="HC47" i="16"/>
  <c r="HA4" i="16"/>
  <c r="E66" i="16"/>
  <c r="K66" i="16"/>
  <c r="BW66" i="16"/>
  <c r="DC66" i="16"/>
  <c r="EQ66" i="16"/>
  <c r="FY66" i="16"/>
  <c r="EJ4" i="16"/>
  <c r="GZ47" i="16"/>
  <c r="EK66" i="16"/>
  <c r="EM66" i="16"/>
  <c r="EK97" i="16"/>
  <c r="FS97" i="16"/>
  <c r="GZ97" i="16"/>
  <c r="AO47" i="16"/>
  <c r="DH47" i="16"/>
  <c r="HF47" i="16"/>
  <c r="DH66" i="16"/>
  <c r="FX66" i="16"/>
  <c r="C97" i="16"/>
  <c r="I97" i="16"/>
  <c r="BU97" i="16"/>
  <c r="CA97" i="16"/>
  <c r="AO97" i="16"/>
  <c r="AU97" i="16"/>
  <c r="DH97" i="16"/>
  <c r="FX97" i="16"/>
  <c r="GZ4" i="16"/>
  <c r="EJ66" i="16"/>
  <c r="EJ97" i="16"/>
  <c r="FR47" i="16"/>
  <c r="FR97" i="16"/>
  <c r="GZ66" i="16"/>
  <c r="AL47" i="16"/>
  <c r="AR47" i="16"/>
  <c r="GA47" i="16"/>
  <c r="AR66" i="16"/>
  <c r="DE66" i="16"/>
  <c r="DK66" i="16"/>
  <c r="GA66" i="16"/>
  <c r="DE97" i="16"/>
  <c r="DK97" i="16"/>
  <c r="GA97" i="16"/>
  <c r="HI97" i="16"/>
  <c r="FX4" i="16"/>
  <c r="HF4" i="16"/>
  <c r="EN4" i="16"/>
  <c r="I47" i="16"/>
  <c r="BU47" i="16"/>
  <c r="CA47" i="16"/>
  <c r="EP66" i="16"/>
  <c r="BZ66" i="16"/>
  <c r="AS66" i="16"/>
  <c r="HF97" i="16"/>
  <c r="BT97" i="16"/>
  <c r="AM97" i="16"/>
  <c r="DF97" i="16"/>
  <c r="EN97" i="16"/>
  <c r="HD97" i="16"/>
  <c r="CA115" i="16"/>
  <c r="AU115" i="16"/>
  <c r="DH115" i="16"/>
  <c r="EP115" i="16"/>
  <c r="HF115" i="16"/>
  <c r="E123" i="16"/>
  <c r="EM47" i="16"/>
  <c r="EJ115" i="16"/>
  <c r="EK115" i="16"/>
  <c r="FS47" i="16"/>
  <c r="FU47" i="16"/>
  <c r="HA97" i="16"/>
  <c r="K115" i="16"/>
  <c r="CC115" i="16"/>
  <c r="DC115" i="16"/>
  <c r="DI115" i="16"/>
  <c r="EQ115" i="16"/>
  <c r="EK4" i="16"/>
  <c r="HC66" i="16"/>
  <c r="AL4" i="16"/>
  <c r="AR4" i="16"/>
  <c r="DE4" i="16"/>
  <c r="CC4" i="16"/>
  <c r="AP4" i="16"/>
  <c r="EQ4" i="16"/>
  <c r="DE47" i="16"/>
  <c r="DK47" i="16"/>
  <c r="CC47" i="16"/>
  <c r="AP47" i="16"/>
  <c r="DC47" i="16"/>
  <c r="DI47" i="16"/>
  <c r="FY47" i="16"/>
  <c r="F66" i="16"/>
  <c r="BX66" i="16"/>
  <c r="HI66" i="16"/>
  <c r="HG66" i="16"/>
  <c r="F97" i="16"/>
  <c r="BX97" i="16"/>
  <c r="AL97" i="16"/>
  <c r="AR97" i="16"/>
  <c r="EQ97" i="16"/>
  <c r="FY97" i="16"/>
  <c r="AR115" i="16"/>
  <c r="EK47" i="16"/>
  <c r="FU4" i="16"/>
  <c r="FR66" i="16"/>
  <c r="FS66" i="16"/>
  <c r="FU115" i="16"/>
  <c r="HC4" i="16"/>
  <c r="HA66" i="16"/>
  <c r="C123" i="16"/>
  <c r="I4" i="16"/>
  <c r="FV4" i="16"/>
  <c r="E47" i="16"/>
  <c r="K47" i="16"/>
  <c r="BW47" i="16"/>
  <c r="FX47" i="16"/>
  <c r="CC66" i="16"/>
  <c r="AP66" i="16"/>
  <c r="FV66" i="16"/>
  <c r="CC97" i="16"/>
  <c r="AP97" i="16"/>
  <c r="F115" i="16"/>
  <c r="AL115" i="16"/>
  <c r="H123" i="16"/>
  <c r="EJ47" i="16"/>
  <c r="EM115" i="16"/>
  <c r="HC115" i="16"/>
  <c r="C66" i="16"/>
  <c r="CA66" i="16"/>
  <c r="AO66" i="16"/>
  <c r="AU66" i="16"/>
  <c r="FV97" i="16"/>
  <c r="I115" i="16"/>
  <c r="EN115" i="16"/>
  <c r="HD115" i="16"/>
  <c r="F4" i="16"/>
  <c r="BX4" i="16"/>
  <c r="BT4" i="16"/>
  <c r="AM66" i="16"/>
  <c r="FX115" i="16"/>
  <c r="F123" i="16"/>
  <c r="HD4" i="16"/>
  <c r="E4" i="16"/>
  <c r="K4" i="16"/>
  <c r="BW4" i="16"/>
  <c r="F47" i="16"/>
  <c r="BX47" i="16"/>
  <c r="I66" i="16"/>
  <c r="BU66" i="16"/>
  <c r="EN66" i="16"/>
  <c r="E97" i="16"/>
  <c r="K97" i="16"/>
  <c r="BW97" i="16"/>
  <c r="FS115" i="16"/>
  <c r="HA115" i="16"/>
  <c r="BX115" i="16"/>
  <c r="FV47" i="16"/>
  <c r="FU97" i="16"/>
  <c r="HA47" i="16"/>
  <c r="HC97" i="16"/>
  <c r="H66" i="16"/>
  <c r="BT66" i="16"/>
  <c r="FV115" i="16"/>
  <c r="I123" i="16"/>
  <c r="C161" i="4"/>
  <c r="E161" i="4"/>
  <c r="F161" i="4"/>
  <c r="H161" i="4"/>
  <c r="I161" i="4"/>
  <c r="K161" i="4"/>
  <c r="L161" i="4"/>
  <c r="AO140" i="16" l="1"/>
  <c r="DF140" i="16"/>
  <c r="I140" i="16"/>
  <c r="AU140" i="16"/>
  <c r="BZ140" i="16"/>
  <c r="HG140" i="16"/>
  <c r="FY140" i="16"/>
  <c r="E140" i="16"/>
  <c r="DC140" i="16"/>
  <c r="EK140" i="16"/>
  <c r="BX140" i="16"/>
  <c r="CC140" i="16"/>
  <c r="DK140" i="16"/>
  <c r="HD140" i="16"/>
  <c r="F140" i="16"/>
  <c r="BU140" i="16"/>
  <c r="BW140" i="16"/>
  <c r="DE140" i="16"/>
  <c r="HF140" i="16"/>
  <c r="DI140" i="16"/>
  <c r="EJ140" i="16"/>
  <c r="FV140" i="16"/>
  <c r="K140" i="16"/>
  <c r="BT140" i="16"/>
  <c r="FU140" i="16"/>
  <c r="C140" i="16"/>
  <c r="FS140" i="16"/>
  <c r="HI140" i="16"/>
  <c r="GA140" i="16"/>
  <c r="AR140" i="16"/>
  <c r="FR140" i="16"/>
  <c r="FX140" i="16"/>
  <c r="EN140" i="16"/>
  <c r="CA140" i="16"/>
  <c r="AL140" i="16"/>
  <c r="H140" i="16"/>
  <c r="EP140" i="16"/>
  <c r="HA140" i="16"/>
  <c r="HC140" i="16"/>
  <c r="AP140" i="16"/>
  <c r="AS140" i="16"/>
  <c r="DH140" i="16"/>
  <c r="AM140" i="16"/>
  <c r="GZ140" i="16"/>
  <c r="EQ140" i="16"/>
  <c r="EM140" i="16"/>
  <c r="K158" i="4"/>
  <c r="C154" i="4"/>
  <c r="C152" i="4"/>
  <c r="C149" i="4"/>
  <c r="C139" i="4"/>
  <c r="C137" i="4"/>
  <c r="C135" i="4"/>
  <c r="C133" i="4"/>
  <c r="C131" i="4"/>
  <c r="C126" i="4"/>
  <c r="C121" i="4"/>
  <c r="C94" i="4"/>
  <c r="C88" i="4"/>
  <c r="C86" i="4"/>
  <c r="C81" i="4"/>
  <c r="C73" i="4"/>
  <c r="C68" i="4"/>
  <c r="C63" i="4"/>
  <c r="C57" i="4"/>
  <c r="C26" i="4"/>
  <c r="C20" i="4"/>
  <c r="C17" i="4"/>
  <c r="C14" i="4"/>
  <c r="C12" i="4"/>
  <c r="C10" i="4"/>
  <c r="C8" i="4"/>
  <c r="C6" i="4"/>
  <c r="C151" i="4" l="1"/>
  <c r="C80" i="4"/>
  <c r="C16" i="4"/>
  <c r="C67" i="4"/>
  <c r="C25" i="4"/>
  <c r="C130" i="4"/>
  <c r="C93" i="4"/>
  <c r="C5" i="4"/>
  <c r="C159" i="4" l="1"/>
  <c r="C158" i="4" l="1"/>
  <c r="L23" i="4"/>
  <c r="L22" i="4"/>
  <c r="L21" i="4"/>
  <c r="L20" i="4" s="1"/>
  <c r="L151" i="4" l="1"/>
  <c r="L93" i="4"/>
  <c r="L80" i="4"/>
  <c r="L130" i="4"/>
  <c r="L67" i="4"/>
  <c r="L25" i="4"/>
  <c r="L16" i="4"/>
  <c r="L5" i="4"/>
  <c r="L159" i="4" l="1"/>
  <c r="L158" i="4" s="1"/>
  <c r="B161" i="4" l="1"/>
  <c r="H151" i="4"/>
  <c r="H130" i="4"/>
  <c r="H93" i="4"/>
  <c r="H80" i="4"/>
  <c r="H67" i="4"/>
  <c r="H25" i="4"/>
  <c r="H16" i="4"/>
  <c r="H5" i="4"/>
  <c r="E67" i="4" l="1"/>
  <c r="I67" i="4"/>
  <c r="E80" i="4"/>
  <c r="E16" i="4"/>
  <c r="I16" i="4"/>
  <c r="I80" i="4"/>
  <c r="I130" i="4"/>
  <c r="I151" i="4"/>
  <c r="E151" i="4"/>
  <c r="I93" i="4"/>
  <c r="F151" i="4"/>
  <c r="F80" i="4"/>
  <c r="E130" i="4"/>
  <c r="F130" i="4"/>
  <c r="E5" i="4"/>
  <c r="E93" i="4"/>
  <c r="I25" i="4"/>
  <c r="F93" i="4"/>
  <c r="E25" i="4"/>
  <c r="I5" i="4"/>
  <c r="F67" i="4"/>
  <c r="F25" i="4"/>
  <c r="F16" i="4"/>
  <c r="F5" i="4"/>
  <c r="H159" i="4"/>
  <c r="H158" i="4" l="1"/>
  <c r="E159" i="4"/>
  <c r="I159" i="4"/>
  <c r="F159" i="4"/>
  <c r="F158" i="4" s="1"/>
  <c r="E158" i="4" l="1"/>
  <c r="I158" i="4"/>
</calcChain>
</file>

<file path=xl/sharedStrings.xml><?xml version="1.0" encoding="utf-8"?>
<sst xmlns="http://schemas.openxmlformats.org/spreadsheetml/2006/main" count="804" uniqueCount="606">
  <si>
    <t>Competenze fisse e accessorie a favore del personale</t>
  </si>
  <si>
    <t>Arretrati di anni precedenti</t>
  </si>
  <si>
    <t>Ritenute previdenziali e assistenziali al personale</t>
  </si>
  <si>
    <t>Ritenute erariali a carico del personale</t>
  </si>
  <si>
    <t>Altre ritenute al personale per conto di terzi</t>
  </si>
  <si>
    <t>Contributi obbligatori per il personale</t>
  </si>
  <si>
    <t>Altri interventi assistenziali a favore del personale</t>
  </si>
  <si>
    <t>Trattamento di missione e rimborsi spese viaggi</t>
  </si>
  <si>
    <t>Altri oneri per il personale</t>
  </si>
  <si>
    <t>Cancelleria e materiale informatico e tecnico</t>
  </si>
  <si>
    <t>Pubblicazioni, giornali e riviste</t>
  </si>
  <si>
    <t>Altri materiali di consumo</t>
  </si>
  <si>
    <t>Lavoro interinale</t>
  </si>
  <si>
    <t>Corsi di formazione per il proprio personale</t>
  </si>
  <si>
    <t>Corsi di formazione organizzati per terzi</t>
  </si>
  <si>
    <t>Spese per pubblicità</t>
  </si>
  <si>
    <t>Servizi ausiliari,  spese di pulizia e servizi di vigilanza</t>
  </si>
  <si>
    <t>Buoni pasto  e mensa per il personale dipendente</t>
  </si>
  <si>
    <t>Utenze e canoni per telefonia e reti di trasmissione</t>
  </si>
  <si>
    <t>Utenze e canoni per energia elettrica, acqua e gas</t>
  </si>
  <si>
    <t>Utenze e canoni per altri servizi</t>
  </si>
  <si>
    <t>Acquisto di servizi per la stampa di pubblicazioni</t>
  </si>
  <si>
    <t>Acquisto di servizi per  la riscossione delle entrate</t>
  </si>
  <si>
    <t>Spese postali e di recapito</t>
  </si>
  <si>
    <t>Assicurazioni</t>
  </si>
  <si>
    <t>Assistenza informatica e manutenzione software</t>
  </si>
  <si>
    <t>Manutenzione ordinaria e riparazioni di immobili  e loro pertinenze</t>
  </si>
  <si>
    <t>Altre spese di manutenzione ordinaria e riparazioni</t>
  </si>
  <si>
    <t>Spese legali</t>
  </si>
  <si>
    <t>Acquisto di beni e servizi per spese di rappresentanza</t>
  </si>
  <si>
    <t>Altre spese per acquisto di servizi</t>
  </si>
  <si>
    <t>Contributi e trasferimenti correnti ad altre amministrazioni pubbliche centrali</t>
  </si>
  <si>
    <t>Contributi e trasferimenti correnti a Unioncamere per il fondo perequativo</t>
  </si>
  <si>
    <t>Altri contributi e trasferimenti correnti a Unioncamere</t>
  </si>
  <si>
    <t>Altri contributi e trasferimenti correnti  ad Unioni regionali  delle Camere di commercio</t>
  </si>
  <si>
    <t>Rimborso diritto annuale</t>
  </si>
  <si>
    <t>Restituzione diritti di segreteria</t>
  </si>
  <si>
    <t>Altri concorsi, recuperi e rimborsi a soggetti privati</t>
  </si>
  <si>
    <t>Noleggi</t>
  </si>
  <si>
    <t>Locazioni</t>
  </si>
  <si>
    <t>Interessi passivi a Amministrazioni pubbliche</t>
  </si>
  <si>
    <t>Interessi passivi v/fornitori</t>
  </si>
  <si>
    <t>Altri oneri finanziari</t>
  </si>
  <si>
    <t>IRAP</t>
  </si>
  <si>
    <t>I.V.A.</t>
  </si>
  <si>
    <t>ICI</t>
  </si>
  <si>
    <t>Altri tributi</t>
  </si>
  <si>
    <t>Indennità e rimborso spese  per il Consiglio</t>
  </si>
  <si>
    <t>Indennità e rimborso spese  per la Giunta</t>
  </si>
  <si>
    <t>Indennità e rimborso spese   per il Presidente</t>
  </si>
  <si>
    <t>Indennità e rimborso spese  per il Collegio dei revisori</t>
  </si>
  <si>
    <t>Indennità e rimborso spese  per il Nucleo di valutazione</t>
  </si>
  <si>
    <t>Commissioni e Comitati</t>
  </si>
  <si>
    <t>Borse di studio</t>
  </si>
  <si>
    <t xml:space="preserve">Ritenute erariali su indennità a organi istituzionali e altri compensi </t>
  </si>
  <si>
    <t>Contributi previdenziali e assistenziali su indennità a organi istituzionali e altri compensi</t>
  </si>
  <si>
    <t xml:space="preserve">Ritenute previdenziali ed assistenziali a carico degli organi istituzionali </t>
  </si>
  <si>
    <t>Altri oneri  della gestione corrente</t>
  </si>
  <si>
    <t>Fabbricati</t>
  </si>
  <si>
    <t>Impianti e macchinari</t>
  </si>
  <si>
    <t>Materiale bibliografico</t>
  </si>
  <si>
    <t>Immobilizzazioni immateriali</t>
  </si>
  <si>
    <t>Hardware</t>
  </si>
  <si>
    <t>Acquisizione o realizzazione software</t>
  </si>
  <si>
    <t>Altre immobilizzazioni immateriali</t>
  </si>
  <si>
    <t>Contributi e trasferimenti per investimenti ad altre amministrazioni pubbliche centrali</t>
  </si>
  <si>
    <t>Contributi e trasferimenti per investimenti  ordinari a  imprese</t>
  </si>
  <si>
    <t>Deposito cauzionale  per spese contrattuali</t>
  </si>
  <si>
    <t>Concessione di crediti a famiglie</t>
  </si>
  <si>
    <t>Altre operazioni finanziarie</t>
  </si>
  <si>
    <t>4. AFFARI ECONOMICI</t>
  </si>
  <si>
    <t>1. Affari generali economici, commerciali e del lavoro</t>
  </si>
  <si>
    <t>3. Servizi generali</t>
  </si>
  <si>
    <t>1. Organi esecutivi e legislativi, attività finanziari e fiscali e affari esteri</t>
  </si>
  <si>
    <t>MISSIONE</t>
  </si>
  <si>
    <t>PROGRAMMA</t>
  </si>
  <si>
    <t>DIVISIONE</t>
  </si>
  <si>
    <t>GRUPPO</t>
  </si>
  <si>
    <t>TOTALE GENERALE USCITE</t>
  </si>
  <si>
    <t>Altre spese correnti</t>
  </si>
  <si>
    <t>Competenze a favore del personale</t>
  </si>
  <si>
    <t>Ritenute a carico del personale</t>
  </si>
  <si>
    <t>Contributi a carico dell'ente</t>
  </si>
  <si>
    <t>Interventi assistenziali</t>
  </si>
  <si>
    <t>Altre spese del personale</t>
  </si>
  <si>
    <t>PERSONALE</t>
  </si>
  <si>
    <t>ACQUISTO DI BENI E SERVIZI</t>
  </si>
  <si>
    <t>CONTRIBUTI E TRASFERIMENTI CORRENTI</t>
  </si>
  <si>
    <t>Contributi e trasferimenti a Amministrazioni pubbliche</t>
  </si>
  <si>
    <t>Contributi e trasferimenti a soggetti privati</t>
  </si>
  <si>
    <t>ALTRE SPESE CORRENTI</t>
  </si>
  <si>
    <t>Rimborsi</t>
  </si>
  <si>
    <t>Godimento di beni di terzi</t>
  </si>
  <si>
    <t>Interessi passivi e oneri finanziari diversi</t>
  </si>
  <si>
    <t>Imposte e tasse</t>
  </si>
  <si>
    <t>INVESTIMENTI FISSI</t>
  </si>
  <si>
    <t>Immobilizzazioni materiali</t>
  </si>
  <si>
    <t>CONTRIBUTI E TRASFERIMENTI PER INVESTIMENTI</t>
  </si>
  <si>
    <t>Contributi e trasferimenti per investimenti a Amministrazioni pubbliche</t>
  </si>
  <si>
    <t>Contributi e trasferimenti per investimenti a soggetti privati</t>
  </si>
  <si>
    <t>OPERAZIONI FINANZIARIE</t>
  </si>
  <si>
    <t>Concessione di crediti</t>
  </si>
  <si>
    <t>DESCRIZIONE CODICE ECONOMICO</t>
  </si>
  <si>
    <t>CODICE BREVE</t>
  </si>
  <si>
    <t>Classificazione per missioni-programmi COFOG (codici brevi in legenda)</t>
  </si>
  <si>
    <t>DIRITTI</t>
  </si>
  <si>
    <t>Diritto annuale</t>
  </si>
  <si>
    <t>Sanzioni diritto annuale</t>
  </si>
  <si>
    <t>Interessi moratori per diritto annuale</t>
  </si>
  <si>
    <t>Diritti di segreteria</t>
  </si>
  <si>
    <t>Sanzioni amministrative</t>
  </si>
  <si>
    <t>ENTRATE DERIVANTI DALLA PRESTAZIONE DI SERVIZI E DALLA CESSIONE DI BENI</t>
  </si>
  <si>
    <t>Vendita  pubblicazioni</t>
  </si>
  <si>
    <t>Altri proventi derivanti dalla cessione di beni</t>
  </si>
  <si>
    <t xml:space="preserve">Proventi da verifiche metriche </t>
  </si>
  <si>
    <t>Concorsi a premio</t>
  </si>
  <si>
    <t>Utilizzo banche dati</t>
  </si>
  <si>
    <t>Altri proventi derivanti dalla prestazione di servizi</t>
  </si>
  <si>
    <t>CONTRIBUTI E TRASFERIMENTI  CORRENTI</t>
  </si>
  <si>
    <t>Contributi e trasferimenti correnti da Amministrazioni pubbliche</t>
  </si>
  <si>
    <t>Contributi e trasferimenti correnti da Stato per attività delegate</t>
  </si>
  <si>
    <t>Altri contributi e trasferimenti correnti da Stato</t>
  </si>
  <si>
    <t>Contributi e trasferimenti correnti da enti di ricerca statali</t>
  </si>
  <si>
    <t>Altri contributi e trasferimenti correnti da altre amministrazioni pubbliche centrali</t>
  </si>
  <si>
    <t>Contributi e trasferimenti correnti da Regione e Prov. Autonoma per attività delegate</t>
  </si>
  <si>
    <t>Altri contributi e trasferimenti correnti da Regione e Prov. Autonoma</t>
  </si>
  <si>
    <t>Contributi e trasferimenti correnti da province</t>
  </si>
  <si>
    <t>Contributi e trasferimenti correnti da città metropolitane</t>
  </si>
  <si>
    <t>Contributi e trasferimenti correnti da comuni</t>
  </si>
  <si>
    <t>Contributi e trasferimenti correnti da unioni di comuni</t>
  </si>
  <si>
    <t>Contributi e trasferimenti correnti da comunità montane</t>
  </si>
  <si>
    <t>Contributi e trasferimenti correnti da aziende sanitarie</t>
  </si>
  <si>
    <t>Contributi e trasferimenti correnti da aziende ospedaliere</t>
  </si>
  <si>
    <t>Contributi e trasferimenti correnti da IRCCS pubblici - Fondazioni IRCCS</t>
  </si>
  <si>
    <t>Contributi e trasferimenti correnti dagli Istituti Zooprofilattici sperimentali</t>
  </si>
  <si>
    <t>Contributi e trasferimenti correnti da Policlinici universitari</t>
  </si>
  <si>
    <t>Contributi e trasferimenti correnti da Enti di previdenza</t>
  </si>
  <si>
    <t>Contributi e trasferimenti correnti da Enti di ricerca locali</t>
  </si>
  <si>
    <t>Contributi e trasferimenti correnti da Camere di commercio</t>
  </si>
  <si>
    <t>Contributi e trasferimenti correnti da Unioni regionali delle Camere di Commercio</t>
  </si>
  <si>
    <t>Contributi e trasferimenti correnti da Centri esteri delle Camere di Commercio</t>
  </si>
  <si>
    <t>Contributi e trasferimenti correnti da Unioncamere - fondo perequativo per rigidità di bilancio</t>
  </si>
  <si>
    <t>Contributi e trasferimenti correnti da Unioncamere - fondo perequativo per progetti</t>
  </si>
  <si>
    <t>Altri contributi e trasferimenti correnti da Unioncamere</t>
  </si>
  <si>
    <t>Contributi e trasferimenti correnti da Autorità portuali</t>
  </si>
  <si>
    <t>Contributi e trasferimenti correnti da Aziende di promozione turistica</t>
  </si>
  <si>
    <t>Contributi e trasferimenti correnti da Università</t>
  </si>
  <si>
    <t>Contributi e trasferimenti correnti da Enti gestori di parchi</t>
  </si>
  <si>
    <t>Contributi e trasferimenti correnti da ARPA</t>
  </si>
  <si>
    <t>Contributi e trasferimenti correnti da altre Amministrazioni pubbliche locali</t>
  </si>
  <si>
    <t>Contributi e trasferimenti correnti da soggetti privati</t>
  </si>
  <si>
    <t>Contributi e trasferimenti correnti da Famiglie</t>
  </si>
  <si>
    <t>Contributi e trasferimenti correnti da Istituzioni sociali senza fine di lucro</t>
  </si>
  <si>
    <t>Riversamento avanzo di bilancio da Aziende speciali</t>
  </si>
  <si>
    <t>Altri contributi e trasferimenti correnti da Aziende speciali</t>
  </si>
  <si>
    <t>Contributi e trasferimenti correnti da  Imprese</t>
  </si>
  <si>
    <t>Contributi e trasferimenti correnti dall'estero</t>
  </si>
  <si>
    <t>Contributi e trasferimenti correnti da Unione Europea</t>
  </si>
  <si>
    <t>Contributi e trasferimenti correnti da altre istituzioni estere</t>
  </si>
  <si>
    <t>Contributi e trasferimenti correnti da soggetti esteri privati</t>
  </si>
  <si>
    <t>ALTRE ENTRATE CORRENTI</t>
  </si>
  <si>
    <t>Concorsi, recuperi e rimborsi</t>
  </si>
  <si>
    <t>Rimborsi spese per personale distaccato/comandato</t>
  </si>
  <si>
    <t>Rimborso spese dalle  Aziende Speciali</t>
  </si>
  <si>
    <t>Altri concorsi, recuperi e rimborsi</t>
  </si>
  <si>
    <t>Sopravvenienze attive</t>
  </si>
  <si>
    <t>Entrate patrimoniali</t>
  </si>
  <si>
    <t>Fitti attivi di terrenti</t>
  </si>
  <si>
    <t>Altri fitti attivi</t>
  </si>
  <si>
    <t>Interessi attivi da Amministrazioni pubbliche</t>
  </si>
  <si>
    <t>Interessi attivi da altri</t>
  </si>
  <si>
    <t>Proventi mobiliari</t>
  </si>
  <si>
    <t>Altri proventi finanziari</t>
  </si>
  <si>
    <t>ENTRATE DERIVANTI DA ALIENAZIONI DI BENI</t>
  </si>
  <si>
    <t>Alienazione di immobilizzazioni materiali</t>
  </si>
  <si>
    <t>Alienazione di terreni</t>
  </si>
  <si>
    <t>Alienazione di fabbricati</t>
  </si>
  <si>
    <t>Alienazione di Impianti e macchinari</t>
  </si>
  <si>
    <t>Alienazione di altri beni materiali</t>
  </si>
  <si>
    <t>Alienazione di immobilizzazioni immateriali</t>
  </si>
  <si>
    <t>Alienazione di immobilizzazioni finanziarie</t>
  </si>
  <si>
    <t>Alienazione di partecipazioni di controllo e di collegamento</t>
  </si>
  <si>
    <t>Alienazione di partecipazioni  in altre imprese</t>
  </si>
  <si>
    <t>Alienazione di titoli di  Stato</t>
  </si>
  <si>
    <t>Alienazione di altri titoli</t>
  </si>
  <si>
    <t>CONTRIBUTI E TRASFERIMENTI  IN C/CAPITALE</t>
  </si>
  <si>
    <t>Contributi e trasferimenti in c/capitale da Amministrazioni pubbliche</t>
  </si>
  <si>
    <t>Contributi e trasferimenti in c/capitale  da Stato</t>
  </si>
  <si>
    <t>Contributi e trasferimenti c/capitale da enti di ricerca statali</t>
  </si>
  <si>
    <t>Contributi e trasferimenti c/capitale da altre amministrazioni pubbliche centrali</t>
  </si>
  <si>
    <t xml:space="preserve">Contributi e trasferimenti da Regione e Prov. Autonoma </t>
  </si>
  <si>
    <t>Contributi e trasferimenti in c/capitale  da province</t>
  </si>
  <si>
    <t>Contributi e trasferimenti in c/capitale  da città metropolitane</t>
  </si>
  <si>
    <t>Contributi e trasferimenti in c/capitale  da comuni</t>
  </si>
  <si>
    <t>Contributi e trasferimenti in c/capitale  da unioni di comuni</t>
  </si>
  <si>
    <t>Contributi e trasferimenti in c/capitale  da comunità montane</t>
  </si>
  <si>
    <t>Contributi e trasferimenti in c/capitale  da aziende sanitarie</t>
  </si>
  <si>
    <t>Contributi e trasferimenti in c/capitale  da aziende ospedaliere</t>
  </si>
  <si>
    <t>Contributi e trasferimenti in c/capitale  da IRCCS pubblici - Fondazioni IRCCS</t>
  </si>
  <si>
    <t>Contributi e trasferimenti in c/capitale dagli Istituti Zooprofilattici sperimentali</t>
  </si>
  <si>
    <t>Contributi e trasferimenti in c/capitale  da Policlinici universitari</t>
  </si>
  <si>
    <t>Contributi e trasferimenti in c/capitale  da Enti di previdenza</t>
  </si>
  <si>
    <t>Contributi e trasferimenti in c/capitale  da Enti di ricerca locali</t>
  </si>
  <si>
    <t>Contributi e trasferimenti in c/capitale  da altre Camere di commercio</t>
  </si>
  <si>
    <t>Contributi e trasferimenti in c/capitale da Unioni regionali delle Camere di commercio</t>
  </si>
  <si>
    <t>Contributi e trasferimenti in c/capitale da Centri esteri  delle Camere di Commercio</t>
  </si>
  <si>
    <t>Contributi e trasferimenti in c/capitale da Unioncamere</t>
  </si>
  <si>
    <t>Contributi e trasferimenti in c/capitale  da Autorità portuali</t>
  </si>
  <si>
    <t>Contributi e trasferimenti in c/capitale  da Aziende di promozione turistica</t>
  </si>
  <si>
    <t>Contributi e trasferimenti in c/capitale  da Università</t>
  </si>
  <si>
    <t>Contributi e trasferimenti in c/capitale  da Enti Parco Nazionali</t>
  </si>
  <si>
    <t>Contributi e trasferimenti in c/capitale  da ARPA</t>
  </si>
  <si>
    <t>Contributi e trasferimenti in c/capitale  da altre Amministrazioni pubbliche locali</t>
  </si>
  <si>
    <t>Contributi e trasferimenti in conto capitale da soggetti privati</t>
  </si>
  <si>
    <t>Contributi e trasferimenti in c/capitale  da aziende speciali</t>
  </si>
  <si>
    <t>Contributi e trasferimenti in c/capitale  da altre Imprese</t>
  </si>
  <si>
    <t>Contributi e trasferimenti in c/capitale  da Famiglie</t>
  </si>
  <si>
    <t>Contributi e trasferimenti in c/capitale  da Istituzioni sociali senza fine di lucro</t>
  </si>
  <si>
    <t>Contributi e trasferimenti in c/capitale dall'estero</t>
  </si>
  <si>
    <t>Contributi e trasferimenti in c/capitale  dall'Unione Europea</t>
  </si>
  <si>
    <t>Contributi e trasferimenti in conto capitale da altre istituzioni estere</t>
  </si>
  <si>
    <t>Contributi e trasferimenti in conto capitale da soggetti esteri privati</t>
  </si>
  <si>
    <t>Prelievi da conti bancari di deposito</t>
  </si>
  <si>
    <t>Restituzione depositi versati dall'Ente</t>
  </si>
  <si>
    <t>Depositi cauzionali</t>
  </si>
  <si>
    <t>Restituzione fondi economali</t>
  </si>
  <si>
    <t>Riscossione di crediti</t>
  </si>
  <si>
    <t>Riscossione di crediti da Camere di Commercio</t>
  </si>
  <si>
    <t>Riscossione di crediti dalle Unioni regionali</t>
  </si>
  <si>
    <t>Riscossione  di crediti da altre amministrazioni pubbliche</t>
  </si>
  <si>
    <t>Riscossione  di crediti da aziende speciali</t>
  </si>
  <si>
    <t>Riscossione  di crediti da altre imprese</t>
  </si>
  <si>
    <t>Riscossione  di crediti da dipendenti</t>
  </si>
  <si>
    <t>Riscossione  di crediti da famiglie</t>
  </si>
  <si>
    <t>Riscossione  di crediti da istituzioni sociali private</t>
  </si>
  <si>
    <t>Riscossione  di crediti da soggetti esteri</t>
  </si>
  <si>
    <t>ENTRATE DERIVANTI DA ACCENSIONE DI PRESTITI</t>
  </si>
  <si>
    <t>Anticipazioni di cassa</t>
  </si>
  <si>
    <t xml:space="preserve">Mutui e prestiti </t>
  </si>
  <si>
    <t>INCASSI DA REGOLARIZZARE DERIVANTI DALLE ANTICIPAZIONI DI CASSA  (riscossioni codificate dal cassiere)</t>
  </si>
  <si>
    <t>ALTRI INCASSI DA REGOLARIZZARE (riscossioni codificate dal cassiere)</t>
  </si>
  <si>
    <t>Entrate derivanti dalla vendita di beni</t>
  </si>
  <si>
    <t>Entrate derivanti dalla prestazione di servizi</t>
  </si>
  <si>
    <t>TOTALE GENERALE ENTRATE</t>
  </si>
  <si>
    <t>USCITE</t>
  </si>
  <si>
    <t>CONTO CONSUNTIVO IN TERMINI DI CASSA</t>
  </si>
  <si>
    <t>ENTRATA</t>
  </si>
  <si>
    <t>Borse di studio e sussidi per il personale</t>
  </si>
  <si>
    <t>Riscaldamento e condizionamento</t>
  </si>
  <si>
    <t>Partecipazioni di controllo e di collegamento</t>
  </si>
  <si>
    <t>Mobili e arredi</t>
  </si>
  <si>
    <t>TFR a carico direttamente dell'Ente</t>
  </si>
  <si>
    <t>Altri beni materiali</t>
  </si>
  <si>
    <t>SPESE PER RIMBORSO DI PRESTITI</t>
  </si>
  <si>
    <t>Rimborso anticipazioni di cassa</t>
  </si>
  <si>
    <t>Rimborso mutui e prestiti</t>
  </si>
  <si>
    <t>PAGAMENTI DA REGOLARIZZARE PER PIGNORAMENTI (pagamenti codificati dal cassiere)</t>
  </si>
  <si>
    <t>PAGAMENTI DA REGOLARIZZARE DERIVANTI DAL RIMBORSO DELLE ANTICIPAZIONI DI CASSA (pagamenti codificati dal cassiere)</t>
  </si>
  <si>
    <t>ALTRI PAGAMENTI DA REGOLARIZZARE (pagamenti codificati dal cassiere)</t>
  </si>
  <si>
    <t>Contributi e trasferimenti ad aziende speciali per ripiano perdite</t>
  </si>
  <si>
    <t>Contributi e trasferimenti a famiglie</t>
  </si>
  <si>
    <t>Licenze software</t>
  </si>
  <si>
    <t>Licenze d'uso</t>
  </si>
  <si>
    <t>Immobilizzazioni finanziarie</t>
  </si>
  <si>
    <t>Restituzine di depositi cauzionali</t>
  </si>
  <si>
    <t>Concessione di crediti ad altre imprese</t>
  </si>
  <si>
    <t>Restituzione di depositi cauzionali</t>
  </si>
  <si>
    <t>PREVENTIVO ENTRATE 2014</t>
  </si>
  <si>
    <t>CONSUNTIVO ENTRATE 2014</t>
  </si>
  <si>
    <t>CONSUNTIVO ENTRATE 2015</t>
  </si>
  <si>
    <t>1  - Preventivo
2014</t>
  </si>
  <si>
    <t>1 - Consuntivo
2014</t>
  </si>
  <si>
    <t>1  - Preventivo
2015</t>
  </si>
  <si>
    <t>1 - Preventivo
2016</t>
  </si>
  <si>
    <t>1 - Consuntivo
2016</t>
  </si>
  <si>
    <t>1  - Preventivo
2017</t>
  </si>
  <si>
    <t>1 - Consuntivo
2015</t>
  </si>
  <si>
    <t>2  - Preventivo
2014</t>
  </si>
  <si>
    <t>2 - Preventivo
2015</t>
  </si>
  <si>
    <t>2 - Consuntivo
2014</t>
  </si>
  <si>
    <t>TOTALE SPESE 
CONSUNTIVO 2014</t>
  </si>
  <si>
    <t>TOTALE SPESE 
PREVENTIVO 2016</t>
  </si>
  <si>
    <t>TOTALE SPESE 
PREVENTIVO 2014</t>
  </si>
  <si>
    <t>TOTALE SPESE 
PREVENTIVO 2015</t>
  </si>
  <si>
    <t>TOTALE SPESE 
CONSUNTIVO 2016</t>
  </si>
  <si>
    <t>3  - Preventivo
2014</t>
  </si>
  <si>
    <t>3 - Consuntivo
2014</t>
  </si>
  <si>
    <t>4  - Preventivo
2014</t>
  </si>
  <si>
    <t>4 - Consuntivo
2014</t>
  </si>
  <si>
    <t>5  - Preventivo
2014</t>
  </si>
  <si>
    <t>5 - Consuntivo
2014</t>
  </si>
  <si>
    <t>6  - Preventivo
2014</t>
  </si>
  <si>
    <t>9 - Consuntivo
2014</t>
  </si>
  <si>
    <t>6 - Consuntivo
2014</t>
  </si>
  <si>
    <t>9  - Preventivo
2014</t>
  </si>
  <si>
    <t>2 - Consuntivo
2015</t>
  </si>
  <si>
    <t>3 - Consuntivo
2015</t>
  </si>
  <si>
    <t>4 - Consuntivo
2015</t>
  </si>
  <si>
    <t>5 - Consuntivo
2015</t>
  </si>
  <si>
    <t>6 - Consuntivo
2015</t>
  </si>
  <si>
    <t>9 - Consuntivo
2015</t>
  </si>
  <si>
    <t>TOTALE SPESE 
CONSUNTIVO 2015</t>
  </si>
  <si>
    <t>2 - Preventivo
2016</t>
  </si>
  <si>
    <t>2 - Consuntivo
2016</t>
  </si>
  <si>
    <t>2  - Preventivo
2017</t>
  </si>
  <si>
    <t>TOTALE SPESE 
PREVENTIVO 2017</t>
  </si>
  <si>
    <t>3 - Consuntivo
2016</t>
  </si>
  <si>
    <t>3  - Preventivo
2017</t>
  </si>
  <si>
    <t>4 - Consuntivo
2016</t>
  </si>
  <si>
    <t>4  - Preventivo
2017</t>
  </si>
  <si>
    <t>5 - Consuntivo
2016</t>
  </si>
  <si>
    <t>5  - Preventivo
2017</t>
  </si>
  <si>
    <t>6 - Consuntivo
2016</t>
  </si>
  <si>
    <t>6  - Preventivo
2017</t>
  </si>
  <si>
    <t>9 - Consuntivo
2016</t>
  </si>
  <si>
    <t>9  - Preventivo
2017</t>
  </si>
  <si>
    <t>Acquisto di beni e servizi derivati da sopravvenienze passive</t>
  </si>
  <si>
    <t>Acquisto di beni per il funzionamento di mezzi di trasporto</t>
  </si>
  <si>
    <t>9 - Preventivo
2015</t>
  </si>
  <si>
    <t xml:space="preserve">PREVENTIVO ENTRATE 2015 </t>
  </si>
  <si>
    <t xml:space="preserve">PREVENTIVO ENTRATE 2016 </t>
  </si>
  <si>
    <t xml:space="preserve">PREVENTIVO ENTRATE 2017 </t>
  </si>
  <si>
    <t xml:space="preserve">CONSUNTIVO ENTRATE 2016 </t>
  </si>
  <si>
    <t>1. SERVIZI GENERALI DELLE PUBBLICHE AMMINISTRAZIONI</t>
  </si>
  <si>
    <t>3  - Preventivo
2015</t>
  </si>
  <si>
    <t>3  - Preventivo
2016</t>
  </si>
  <si>
    <t>4  - Preventivo
2015</t>
  </si>
  <si>
    <t>4  - Preventivo
2016</t>
  </si>
  <si>
    <t>5  - Preventivo
2015</t>
  </si>
  <si>
    <t>5  - Preventivo
2016</t>
  </si>
  <si>
    <t>6  - Preventivo
2015</t>
  </si>
  <si>
    <t>6  - Preventivo
2016</t>
  </si>
  <si>
    <t>9  - Preventivo
2016</t>
  </si>
  <si>
    <t>011. Competitività e sviluppo delle imprese</t>
  </si>
  <si>
    <t>005. Regolamentazione, incentivazione dei settori imprenditoriali, riassetti industriali, sperimentazione tecnologica, lotta alla contraffazione, tutela della proprietà industriale</t>
  </si>
  <si>
    <t>012. Regolazione dei mercati</t>
  </si>
  <si>
    <t>004. Vigilanza sui mercati e sui prodotti, promozione della concorrenza e tutela dei consumatori</t>
  </si>
  <si>
    <t>016. Commercio internazionale ed internazionalizzazione del sistema produttivo</t>
  </si>
  <si>
    <t>005. Sostegno all'internazionalizzazione delle imprese e promozione del made in Italy</t>
  </si>
  <si>
    <t>032. Servizi istituzionali e generali delle amministrazioni pubbliche</t>
  </si>
  <si>
    <t>002. Indirizzo politico</t>
  </si>
  <si>
    <t>004. Servizi generali, formativi ed approvvigionamenti per le Amministrazioni pubbliche</t>
  </si>
  <si>
    <t>090. Servizi per conto terzi e partite di giro</t>
  </si>
  <si>
    <t>001. Servizi per conto terzi e partite di giro</t>
  </si>
  <si>
    <t>Contributi e trasferimenti per investimenti  a istituzioni sociali private</t>
  </si>
  <si>
    <t xml:space="preserve">PREVENTIVO ENTRATE 2018 </t>
  </si>
  <si>
    <t>TOTALE SPESE 
PREVENTIVO 2018</t>
  </si>
  <si>
    <t>1  - Preventivo
2018</t>
  </si>
  <si>
    <t>2  - Preventivo
2018</t>
  </si>
  <si>
    <t>3  - Preventivo
2018</t>
  </si>
  <si>
    <t>4  - Preventivo
2018</t>
  </si>
  <si>
    <t>5  - Preventivo
2018</t>
  </si>
  <si>
    <t>6  - Preventivo
2018</t>
  </si>
  <si>
    <t>9  - Preventivo
2018</t>
  </si>
  <si>
    <t>Altri contributi e trasferimenti a aziende speciali</t>
  </si>
  <si>
    <t>Altri contributi e trasferimenti ordinari a imprese</t>
  </si>
  <si>
    <t>Contributi e trasferimenti correnti a Camere di commercio</t>
  </si>
  <si>
    <t>Contributi e trasferimenti correnti a Stato</t>
  </si>
  <si>
    <t>Contributi e trasferimenti correnti a province</t>
  </si>
  <si>
    <t>Contributi e trasferimenti correnti a comuni</t>
  </si>
  <si>
    <t>Contributi e trasferimenti correnti a unioni di comuni</t>
  </si>
  <si>
    <t>Contributi e trasferimenti correnti a comunità montane</t>
  </si>
  <si>
    <t>Contributi e trasferimenti a istituzioni sociali private</t>
  </si>
  <si>
    <t xml:space="preserve">CONSUNTIVO ENTRATE 2017 </t>
  </si>
  <si>
    <t>TOTALE SPESE 
CONSUNTIVO 2017</t>
  </si>
  <si>
    <t>2 - Consuntivo
2017</t>
  </si>
  <si>
    <t>9 - Consuntivo
2017</t>
  </si>
  <si>
    <t>6 - Consuntivo
2017</t>
  </si>
  <si>
    <t>5 - Consuntivo
2017</t>
  </si>
  <si>
    <t>4 - Consuntivo
2017</t>
  </si>
  <si>
    <t>3 - Consuntivo
2017</t>
  </si>
  <si>
    <t>1 - Consuntivo
2017</t>
  </si>
  <si>
    <t>CONSUNTIVO ENTRATE 2018</t>
  </si>
  <si>
    <t>PREVENTIVO ENTRATE 2019</t>
  </si>
  <si>
    <t>TOTALE SPESE 
CONSUNTIVO 2018</t>
  </si>
  <si>
    <t>TOTALE SPESE 
PREVENTIVO 2019</t>
  </si>
  <si>
    <t>1 - Consuntivo
2018</t>
  </si>
  <si>
    <t>1  - Preventivo
2019</t>
  </si>
  <si>
    <t>2 - Consuntivo
2018</t>
  </si>
  <si>
    <t>2  - Preventivo
2019</t>
  </si>
  <si>
    <t>3 - Consuntivo
2018</t>
  </si>
  <si>
    <t>3  - Preventivo
2019</t>
  </si>
  <si>
    <t>4 - Consuntivo
2018</t>
  </si>
  <si>
    <t>4  - Preventivo
2019</t>
  </si>
  <si>
    <t>5 - Consuntivo
2018</t>
  </si>
  <si>
    <t>5  - Preventivo
2019</t>
  </si>
  <si>
    <t>6 - Consuntivo
2018</t>
  </si>
  <si>
    <t>6  - Preventivo
2019</t>
  </si>
  <si>
    <t>9 - Consuntivo
2018</t>
  </si>
  <si>
    <t>9  - Preventivo
2019</t>
  </si>
  <si>
    <t xml:space="preserve">Conferimenti di capitale </t>
  </si>
  <si>
    <t>Conferimenti di capitale</t>
  </si>
  <si>
    <t>1  - Preventivo
2020</t>
  </si>
  <si>
    <t>2  - Preventivo
2020</t>
  </si>
  <si>
    <t>3  - Preventivo
2020</t>
  </si>
  <si>
    <t>4  - Preventivo
2020</t>
  </si>
  <si>
    <t>5  - Preventivo
2020</t>
  </si>
  <si>
    <t>6  - Preventivo
2020</t>
  </si>
  <si>
    <t>9  - Preventivo
2020</t>
  </si>
  <si>
    <t>TOTALE SPESE 
PREVENTIVO 2020</t>
  </si>
  <si>
    <t>PREVENTIVO ENTRATE 2020</t>
  </si>
  <si>
    <t>Contributi e trasferimenti per investimenti a Università</t>
  </si>
  <si>
    <t>CONSUNTIVO ENTRATE 2019</t>
  </si>
  <si>
    <t>TOTALE SPESE 
CONSUNTIVO 2019</t>
  </si>
  <si>
    <t>1 - Consuntivo
2019</t>
  </si>
  <si>
    <t>2 - Consuntivo
2019</t>
  </si>
  <si>
    <t>3 - Consuntivo
2019</t>
  </si>
  <si>
    <t>4 - Consuntivo
2019</t>
  </si>
  <si>
    <t>5 - Consuntivo
2019</t>
  </si>
  <si>
    <t>6 - Consuntivo
2019</t>
  </si>
  <si>
    <t>9 - Consuntivo
2019</t>
  </si>
  <si>
    <t>Altri contributi e trasferimenti correnti a Università</t>
  </si>
  <si>
    <t>IRES</t>
  </si>
  <si>
    <t>TOTALE SPESE 
PREVENTIVO 2021</t>
  </si>
  <si>
    <t>CONSUNTIVO ENTRATE 2020</t>
  </si>
  <si>
    <t>PREVENTIVO ENTRATE 2021</t>
  </si>
  <si>
    <t>TOTALE SPESE 
CONSUNTIVO 2020</t>
  </si>
  <si>
    <t>1  - Preventivo
2021</t>
  </si>
  <si>
    <t>1 - Consuntivo
2020</t>
  </si>
  <si>
    <t>2  - Preventivo
2021</t>
  </si>
  <si>
    <t>2 - Consuntivo
2020</t>
  </si>
  <si>
    <t>3  - Preventivo
2021</t>
  </si>
  <si>
    <t>3 - Consuntivo
2020</t>
  </si>
  <si>
    <t>4  - Preventivo
2021</t>
  </si>
  <si>
    <t>4 - Consuntivo
2020</t>
  </si>
  <si>
    <t>5  - Preventivo
2021</t>
  </si>
  <si>
    <t>5 - Consuntivo
2020</t>
  </si>
  <si>
    <t>6  - Preventivo
2021</t>
  </si>
  <si>
    <t>6 - Consuntivo
2020</t>
  </si>
  <si>
    <t>9  - Preventivo
2021</t>
  </si>
  <si>
    <t>9 - Consuntivo
2020</t>
  </si>
  <si>
    <t>TOTALE SPESE 
CONSUNTIVO 2021</t>
  </si>
  <si>
    <t>TOTALE SPESE 
PREVENTIVO 2022</t>
  </si>
  <si>
    <t>1 - Consuntivo
2021</t>
  </si>
  <si>
    <t>1  - Preventivo
2022</t>
  </si>
  <si>
    <t>2 - Consuntivo
2021</t>
  </si>
  <si>
    <t>2  - Preventivo
2022</t>
  </si>
  <si>
    <t>3 - Consuntivo
2021</t>
  </si>
  <si>
    <t>3  - Preventivo
2022</t>
  </si>
  <si>
    <t>4 - Consuntivo
2021</t>
  </si>
  <si>
    <t>4  - Preventivo
2022</t>
  </si>
  <si>
    <t>5 - Consuntivo
2021</t>
  </si>
  <si>
    <t>5  - Preventivo
2022</t>
  </si>
  <si>
    <t>6 - Consuntivo
2021</t>
  </si>
  <si>
    <t>6  - Preventivo
2022</t>
  </si>
  <si>
    <t>CONSUNTIVO ENTRATE 2021</t>
  </si>
  <si>
    <t>PREVENTIVO ENTRATE 2022</t>
  </si>
  <si>
    <t>Terreni</t>
  </si>
  <si>
    <t>Automezzi</t>
  </si>
  <si>
    <t>Contributi e trasferimenti per investimenti a enti di ricerca statali</t>
  </si>
  <si>
    <t>PREVENTIVO ENTRATE 2023</t>
  </si>
  <si>
    <t>TOTALE SPESE 
PREVENTIVO 2023</t>
  </si>
  <si>
    <t>1  - Preventivo
2023</t>
  </si>
  <si>
    <t>2  - Preventivo
2023</t>
  </si>
  <si>
    <t>3  - Preventivo
2023</t>
  </si>
  <si>
    <t>4  - Preventivo
2023</t>
  </si>
  <si>
    <t>5  - Preventivo
2023</t>
  </si>
  <si>
    <t>6  - Preventivo
2023</t>
  </si>
  <si>
    <t>1 - Consuntivo
2022</t>
  </si>
  <si>
    <t>2 - Consuntivo
2022</t>
  </si>
  <si>
    <t>3 - Consuntivo
2022</t>
  </si>
  <si>
    <t>4 - Consuntivo
2022</t>
  </si>
  <si>
    <t>5 - Consuntivo
2022</t>
  </si>
  <si>
    <t>6 - Consuntivo
2022</t>
  </si>
  <si>
    <t>9 - Consuntivo
2022</t>
  </si>
  <si>
    <t>9 - Consuntivo
2021</t>
  </si>
  <si>
    <t>9  - Preventivo
2022</t>
  </si>
  <si>
    <t>TOTALE SPESE 
CONSUNTIVO 2022</t>
  </si>
  <si>
    <t>1  - Preventivo agg.
2014</t>
  </si>
  <si>
    <t>1  - Preventivo agg.
2015</t>
  </si>
  <si>
    <t>1 - Preventivo agg.
2016</t>
  </si>
  <si>
    <t>1  - Preventivo agg.
2017</t>
  </si>
  <si>
    <t>1  - Preventivo agg.
2018</t>
  </si>
  <si>
    <t>1  - Preventivo agg.
2019</t>
  </si>
  <si>
    <t>1  - Preventivo agg.
2020</t>
  </si>
  <si>
    <t>1  - Preventivo agg.
2021</t>
  </si>
  <si>
    <t>1  - Preventivo agg.
2022</t>
  </si>
  <si>
    <t>2  - Preventivo agg.
2014</t>
  </si>
  <si>
    <t>2 - Preventivo agg.
2015</t>
  </si>
  <si>
    <t>2 - Preventivo agg.
2016</t>
  </si>
  <si>
    <t>2  - Preventivo agg.
2017</t>
  </si>
  <si>
    <t>2  - Preventivo agg.
2018</t>
  </si>
  <si>
    <t>2  - Preventivo agg.
2019</t>
  </si>
  <si>
    <t>2  - Preventivo agg.
2020</t>
  </si>
  <si>
    <t>2  - Preventivo agg.
2021</t>
  </si>
  <si>
    <t>2  - Preventivo agg.
2022</t>
  </si>
  <si>
    <t>3  - Preventivo agg.
2014</t>
  </si>
  <si>
    <t>TOTALE SPESE 
PREVENTIVO AGG. 2022</t>
  </si>
  <si>
    <t>TOTALE SPESE 
PREVENTIVO AGG. 2021</t>
  </si>
  <si>
    <t>TOTALE SPESE 
PREVENTIVO AGG. 2020</t>
  </si>
  <si>
    <t>TOTALE SPESE 
PREVENTIVO AGG.  2019</t>
  </si>
  <si>
    <t>TOTALE SPESE 
PREVENTIVO AGG. 2018</t>
  </si>
  <si>
    <t>TOTALE SPESE 
PREVENTIVO AGG.  2017</t>
  </si>
  <si>
    <t>TOTALE SPESE 
PREVENTIVO AGG.  2016</t>
  </si>
  <si>
    <t>TOTALE SPESE 
PREVENTIVO AGG.  2015</t>
  </si>
  <si>
    <t>TOTALE SPESE 
PREVENTIVO AGG.  2014</t>
  </si>
  <si>
    <t>9  - Preventivo agg.
2022</t>
  </si>
  <si>
    <t>9  - Preventivo  agg.
2021</t>
  </si>
  <si>
    <t>9  - Preventivo agg.
2020</t>
  </si>
  <si>
    <t>9  - Preventivo agg.
2019</t>
  </si>
  <si>
    <t>3  - Preventivo agg.
2015</t>
  </si>
  <si>
    <t>3  - Preventivo agg.
2016</t>
  </si>
  <si>
    <t>3  - Preventivo agg.
2017</t>
  </si>
  <si>
    <t>3  - Preventivo agg.
2018</t>
  </si>
  <si>
    <t>3  - Preventivo agg.
2019</t>
  </si>
  <si>
    <t>3  - Preventivo agg.
2020</t>
  </si>
  <si>
    <t>3  - Preventivo agg.
2021</t>
  </si>
  <si>
    <t>3  - Preventivo agg.
2022</t>
  </si>
  <si>
    <t>4  - Preventivo agg.
2014</t>
  </si>
  <si>
    <t>4  - Preventivo agg.
2015</t>
  </si>
  <si>
    <t>4  - Preventivo agg.
2016</t>
  </si>
  <si>
    <t>4  - Preventivo agg.
2017</t>
  </si>
  <si>
    <t>4  - Preventivo agg.
2018</t>
  </si>
  <si>
    <t>4  - Preventivo agg.
2019</t>
  </si>
  <si>
    <t>4  - Preventivo agg.
2020</t>
  </si>
  <si>
    <t>4  - Preventivo agg.
2021</t>
  </si>
  <si>
    <t>4  - Preventivo agg.
2022</t>
  </si>
  <si>
    <t>5  - Preventivo agg.
2014</t>
  </si>
  <si>
    <t>5  - Preventivo agg.
2015</t>
  </si>
  <si>
    <t>5  - Preventivo agg.
2016</t>
  </si>
  <si>
    <t>5  - Preventivo agg.
2017</t>
  </si>
  <si>
    <t>5  - Preventivo agg.
2018</t>
  </si>
  <si>
    <t>5  - Preventivo agg.
2019</t>
  </si>
  <si>
    <t>5  - Preventivo agg.
2020</t>
  </si>
  <si>
    <t>5  - Preventivo agg.
2021</t>
  </si>
  <si>
    <t>5  - Preventivo agg.
2022</t>
  </si>
  <si>
    <t>6  - Preventivo agg.
2014</t>
  </si>
  <si>
    <t>6  - Preventivo agg.
2015</t>
  </si>
  <si>
    <t>6  - Preventivo agg.
2016</t>
  </si>
  <si>
    <t>6  - Preventivo agg.
2017</t>
  </si>
  <si>
    <t>6  - Preventivo agg.
2018</t>
  </si>
  <si>
    <t>6  - Preventivo agg.
2019</t>
  </si>
  <si>
    <t>6  - Preventivo agg.
2020</t>
  </si>
  <si>
    <t>6  - Preventivo agg.
2021</t>
  </si>
  <si>
    <t>6  - Preventivo agg.
2022</t>
  </si>
  <si>
    <t>9  - Preventivo agg.
2014</t>
  </si>
  <si>
    <t>9 - Preventivo agg.
2015</t>
  </si>
  <si>
    <t>9  - Preventivo agg.
2016</t>
  </si>
  <si>
    <t>9  - Preventivo agg.
2017</t>
  </si>
  <si>
    <t>9  - Preventivo agg.
2018</t>
  </si>
  <si>
    <t>PREVENTIVO AGG. ENTRATE 2022</t>
  </si>
  <si>
    <t>PREVENTIVO AGG. ENTRATE 2021</t>
  </si>
  <si>
    <t>PREVENTIVO AGG. ENTRATE 2014</t>
  </si>
  <si>
    <t>PREVENTIVO AGG. ENTRATE 2015</t>
  </si>
  <si>
    <t>PREVENTIVO AGG. ENTRATE 2016</t>
  </si>
  <si>
    <t>PREVENTIVO AGG. ENTRATE 2017</t>
  </si>
  <si>
    <t>PREVENTIVO AGG. ENTRATE 2018</t>
  </si>
  <si>
    <t>PREVENTIVO AGG. ENTRATE 2019</t>
  </si>
  <si>
    <t>CONSUNTIVO ENTRATE 2022</t>
  </si>
  <si>
    <t>TOTALE SPESE 
PREVENTIVO AGG. 2023</t>
  </si>
  <si>
    <t>PREVENTIVO AGG. ENTRATE 2023</t>
  </si>
  <si>
    <t>1  - Preventivo agg.
2023</t>
  </si>
  <si>
    <t>2  - Preventivo agg.
2023</t>
  </si>
  <si>
    <t>3  - Preventivo agg.
2023</t>
  </si>
  <si>
    <t>4  - Preventivo agg.
2023</t>
  </si>
  <si>
    <t>5  - Preventivo agg.
2023</t>
  </si>
  <si>
    <t>6  - Preventivo agg.
2023</t>
  </si>
  <si>
    <t>9 - Preventivo
2023</t>
  </si>
  <si>
    <t>9 - Preventivo agg.
2023</t>
  </si>
  <si>
    <t>PREVENTIVO ENTRATE 2024</t>
  </si>
  <si>
    <t>1  - Preventivo
2024</t>
  </si>
  <si>
    <t>2  - Preventivo
2024</t>
  </si>
  <si>
    <t>3  - Preventivo
2024</t>
  </si>
  <si>
    <t>4  - Preventivo
2024</t>
  </si>
  <si>
    <t>5  - Preventivo
2024</t>
  </si>
  <si>
    <t>6  - Preventivo
2024</t>
  </si>
  <si>
    <t>9  - Preventivo
2024</t>
  </si>
  <si>
    <t>TOTALE SPESE 
PREVENTIVO 2024</t>
  </si>
  <si>
    <t>CONSUNTIVO ENTRATE 2023</t>
  </si>
  <si>
    <t>TOTALE SPESE 
CONSUNTIVO 2023</t>
  </si>
  <si>
    <t>TOTALE SPESE 
PREVENTIVO AGG. 2024</t>
  </si>
  <si>
    <t>1 - Consuntivo
2023</t>
  </si>
  <si>
    <t>1  - Preventivo agg. 
2024</t>
  </si>
  <si>
    <t>2 - Consuntivo
2023</t>
  </si>
  <si>
    <t>2  - Preventivo agg.
2024</t>
  </si>
  <si>
    <t>2 - Consuntivo
2024</t>
  </si>
  <si>
    <t>2  - Preventivo
2025</t>
  </si>
  <si>
    <t>1 - Consuntivo
2024</t>
  </si>
  <si>
    <t>1  - Preventivo
2025</t>
  </si>
  <si>
    <t>3 - Consuntivo
2023</t>
  </si>
  <si>
    <t>3  - Preventivo agg.
2024</t>
  </si>
  <si>
    <t>3  - Preventivo
2025</t>
  </si>
  <si>
    <t>3 - Consuntivo
2024</t>
  </si>
  <si>
    <t>4 - Consuntivo
2023</t>
  </si>
  <si>
    <t>4  - Preventivo agg.
2024</t>
  </si>
  <si>
    <t>4 - Consuntivo
2024</t>
  </si>
  <si>
    <t>4  - Preventivo
2025</t>
  </si>
  <si>
    <t>5  - Preventivo
2025</t>
  </si>
  <si>
    <t>5 - Consuntivo
2023</t>
  </si>
  <si>
    <t>5 - Consuntivo
2024</t>
  </si>
  <si>
    <t>5  - Preventivo agg.
2024</t>
  </si>
  <si>
    <t>6 - Consuntivo
2023</t>
  </si>
  <si>
    <t>6  - Preventivo agg.
2024</t>
  </si>
  <si>
    <t>6 - Consuntivo
2024</t>
  </si>
  <si>
    <t>6  - Preventivo
2025</t>
  </si>
  <si>
    <t>9 - Consuntivo
2023</t>
  </si>
  <si>
    <t>9  - Preventivo agg.
2024</t>
  </si>
  <si>
    <t>9 - Consuntivo
2024</t>
  </si>
  <si>
    <t>9  - Preventivo
2025</t>
  </si>
  <si>
    <t>TOTALE SPESE 
CONSUNTIVO 2024</t>
  </si>
  <si>
    <t>TOTALE SPESE 
PREVENTIVO 2025</t>
  </si>
  <si>
    <t>PREVENTIVO AGG. ENTRATE 2020</t>
  </si>
  <si>
    <t>PREVENTIVO AGG. ENTRATE 2024</t>
  </si>
  <si>
    <t>CONSUNTIVO ENTRATE 2024</t>
  </si>
  <si>
    <t>PREVENTIVO ENTRATE 2025</t>
  </si>
  <si>
    <t>Partecipazioni azionarie in altre imprese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</si>
</sst>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36609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63">
    <xf numFmtId="0" fontId="0" fillId="0" borderId="0" xfId="0"/>
    <xf numFmtId="43" fontId="0" fillId="0" borderId="0" xfId="1" applyFont="1" applyAlignment="1">
      <alignment wrapText="1"/>
    </xf>
    <xf numFmtId="0" fontId="0" fillId="0" borderId="0" xfId="0" applyAlignment="1">
      <alignment wrapText="1"/>
    </xf>
    <xf numFmtId="0" fontId="16" fillId="0" borderId="10" xfId="0" applyFont="1" applyBorder="1" applyAlignment="1">
      <alignment vertical="center"/>
    </xf>
    <xf numFmtId="43" fontId="16" fillId="0" borderId="10" xfId="1" applyFont="1" applyBorder="1" applyAlignment="1">
      <alignment horizontal="center" vertical="center" wrapText="1"/>
    </xf>
    <xf numFmtId="0" fontId="0" fillId="0" borderId="10" xfId="0" applyBorder="1"/>
    <xf numFmtId="0" fontId="16" fillId="0" borderId="10" xfId="0" applyFont="1" applyBorder="1" applyAlignment="1">
      <alignment vertical="center" wrapText="1"/>
    </xf>
    <xf numFmtId="0" fontId="17" fillId="33" borderId="10" xfId="0" applyFont="1" applyFill="1" applyBorder="1" applyAlignment="1">
      <alignment wrapText="1"/>
    </xf>
    <xf numFmtId="0" fontId="0" fillId="34" borderId="10" xfId="0" applyFill="1" applyBorder="1" applyAlignment="1">
      <alignment wrapText="1"/>
    </xf>
    <xf numFmtId="0" fontId="0" fillId="0" borderId="10" xfId="0" applyBorder="1" applyAlignment="1">
      <alignment wrapText="1"/>
    </xf>
    <xf numFmtId="43" fontId="0" fillId="0" borderId="10" xfId="1" applyFont="1" applyBorder="1" applyAlignment="1">
      <alignment vertical="center" wrapText="1"/>
    </xf>
    <xf numFmtId="43" fontId="17" fillId="33" borderId="10" xfId="1" applyFont="1" applyFill="1" applyBorder="1" applyAlignment="1">
      <alignment wrapText="1"/>
    </xf>
    <xf numFmtId="43" fontId="0" fillId="34" borderId="10" xfId="1" applyFont="1" applyFill="1" applyBorder="1" applyAlignment="1">
      <alignment wrapText="1"/>
    </xf>
    <xf numFmtId="43" fontId="0" fillId="0" borderId="10" xfId="1" applyFont="1" applyBorder="1" applyAlignment="1">
      <alignment wrapText="1"/>
    </xf>
    <xf numFmtId="43" fontId="0" fillId="0" borderId="10" xfId="1" applyFont="1" applyFill="1" applyBorder="1" applyAlignment="1">
      <alignment wrapText="1"/>
    </xf>
    <xf numFmtId="43" fontId="0" fillId="0" borderId="10" xfId="1" applyFont="1" applyBorder="1"/>
    <xf numFmtId="0" fontId="19" fillId="0" borderId="10" xfId="0" applyFont="1" applyBorder="1"/>
    <xf numFmtId="0" fontId="20" fillId="33" borderId="10" xfId="0" applyFont="1" applyFill="1" applyBorder="1" applyAlignment="1">
      <alignment wrapText="1"/>
    </xf>
    <xf numFmtId="0" fontId="19" fillId="0" borderId="0" xfId="0" applyFont="1"/>
    <xf numFmtId="0" fontId="21" fillId="0" borderId="14" xfId="0" applyFont="1" applyBorder="1" applyAlignment="1">
      <alignment vertical="top"/>
    </xf>
    <xf numFmtId="0" fontId="21" fillId="0" borderId="0" xfId="0" applyFont="1" applyAlignment="1">
      <alignment vertical="top"/>
    </xf>
    <xf numFmtId="43" fontId="21" fillId="0" borderId="0" xfId="1" applyFont="1" applyBorder="1" applyAlignment="1">
      <alignment vertical="top"/>
    </xf>
    <xf numFmtId="43" fontId="24" fillId="0" borderId="14" xfId="1" applyFont="1" applyBorder="1" applyAlignment="1">
      <alignment vertical="top"/>
    </xf>
    <xf numFmtId="43" fontId="0" fillId="0" borderId="0" xfId="1" applyFont="1"/>
    <xf numFmtId="0" fontId="22" fillId="0" borderId="14" xfId="0" applyFont="1" applyBorder="1" applyAlignment="1">
      <alignment horizontal="center" vertical="top" wrapText="1"/>
    </xf>
    <xf numFmtId="43" fontId="13" fillId="33" borderId="10" xfId="1" applyFont="1" applyFill="1" applyBorder="1" applyAlignment="1">
      <alignment wrapText="1"/>
    </xf>
    <xf numFmtId="43" fontId="13" fillId="0" borderId="10" xfId="1" applyFont="1" applyBorder="1" applyAlignment="1">
      <alignment horizontal="center" vertical="center" wrapText="1"/>
    </xf>
    <xf numFmtId="43" fontId="25" fillId="33" borderId="10" xfId="1" applyFont="1" applyFill="1" applyBorder="1" applyAlignment="1">
      <alignment wrapText="1"/>
    </xf>
    <xf numFmtId="43" fontId="16" fillId="0" borderId="10" xfId="1" applyFont="1" applyBorder="1" applyAlignment="1">
      <alignment horizontal="left" vertical="center" wrapText="1"/>
    </xf>
    <xf numFmtId="0" fontId="26" fillId="0" borderId="10" xfId="0" applyFont="1" applyBorder="1"/>
    <xf numFmtId="0" fontId="25" fillId="33" borderId="10" xfId="0" applyFont="1" applyFill="1" applyBorder="1" applyAlignment="1">
      <alignment wrapText="1"/>
    </xf>
    <xf numFmtId="0" fontId="26" fillId="0" borderId="0" xfId="0" applyFont="1"/>
    <xf numFmtId="49" fontId="16" fillId="0" borderId="10" xfId="1" applyNumberFormat="1" applyFont="1" applyFill="1" applyBorder="1" applyAlignment="1">
      <alignment horizontal="center" vertical="center" wrapText="1"/>
    </xf>
    <xf numFmtId="43" fontId="18" fillId="0" borderId="12" xfId="1" applyFont="1" applyFill="1" applyBorder="1" applyAlignment="1">
      <alignment vertical="center" wrapText="1"/>
    </xf>
    <xf numFmtId="43" fontId="23" fillId="0" borderId="11" xfId="1" applyFont="1" applyFill="1" applyBorder="1" applyAlignment="1">
      <alignment wrapText="1"/>
    </xf>
    <xf numFmtId="43" fontId="23" fillId="0" borderId="12" xfId="1" applyFont="1" applyFill="1" applyBorder="1" applyAlignment="1">
      <alignment vertical="center" wrapText="1"/>
    </xf>
    <xf numFmtId="43" fontId="23" fillId="0" borderId="13" xfId="1" applyFont="1" applyFill="1" applyBorder="1" applyAlignment="1">
      <alignment vertical="center" wrapText="1"/>
    </xf>
    <xf numFmtId="43" fontId="23" fillId="0" borderId="13" xfId="1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17" fillId="0" borderId="10" xfId="0" applyFont="1" applyBorder="1"/>
    <xf numFmtId="0" fontId="17" fillId="0" borderId="10" xfId="0" applyFont="1" applyBorder="1" applyAlignment="1">
      <alignment wrapText="1"/>
    </xf>
    <xf numFmtId="43" fontId="17" fillId="0" borderId="10" xfId="1" applyFont="1" applyFill="1" applyBorder="1" applyAlignment="1">
      <alignment wrapText="1"/>
    </xf>
    <xf numFmtId="0" fontId="17" fillId="0" borderId="0" xfId="0" applyFont="1"/>
    <xf numFmtId="43" fontId="16" fillId="0" borderId="10" xfId="1" applyFont="1" applyFill="1" applyBorder="1" applyAlignment="1">
      <alignment horizontal="center" vertical="center" wrapText="1"/>
    </xf>
    <xf numFmtId="43" fontId="24" fillId="0" borderId="14" xfId="1" applyFont="1" applyFill="1" applyBorder="1" applyAlignment="1">
      <alignment vertical="top"/>
    </xf>
    <xf numFmtId="49" fontId="13" fillId="0" borderId="10" xfId="1" applyNumberFormat="1" applyFont="1" applyFill="1" applyBorder="1" applyAlignment="1">
      <alignment horizontal="center" vertical="center" wrapText="1"/>
    </xf>
    <xf numFmtId="43" fontId="20" fillId="0" borderId="0" xfId="1" applyFont="1" applyFill="1" applyBorder="1" applyAlignment="1">
      <alignment wrapText="1"/>
    </xf>
    <xf numFmtId="43" fontId="27" fillId="0" borderId="0" xfId="1" applyFont="1" applyFill="1" applyBorder="1" applyAlignment="1">
      <alignment wrapText="1"/>
    </xf>
    <xf numFmtId="43" fontId="21" fillId="0" borderId="0" xfId="1" applyFont="1" applyFill="1" applyBorder="1" applyAlignment="1">
      <alignment vertical="top"/>
    </xf>
    <xf numFmtId="43" fontId="26" fillId="0" borderId="11" xfId="1" applyFont="1" applyFill="1" applyBorder="1" applyAlignment="1"/>
    <xf numFmtId="43" fontId="23" fillId="0" borderId="11" xfId="1" applyFont="1" applyFill="1" applyBorder="1" applyAlignment="1"/>
    <xf numFmtId="49" fontId="1" fillId="0" borderId="0" xfId="1" applyNumberFormat="1" applyFont="1" applyFill="1" applyBorder="1" applyAlignment="1">
      <alignment vertical="top" wrapText="1"/>
    </xf>
    <xf numFmtId="43" fontId="26" fillId="0" borderId="0" xfId="1" applyFont="1"/>
    <xf numFmtId="49" fontId="0" fillId="0" borderId="0" xfId="1" applyNumberFormat="1" applyFont="1" applyFill="1" applyBorder="1" applyAlignment="1">
      <alignment vertical="top" wrapText="1"/>
    </xf>
    <xf numFmtId="0" fontId="17" fillId="35" borderId="10" xfId="0" applyFont="1" applyFill="1" applyBorder="1" applyAlignment="1">
      <alignment wrapText="1"/>
    </xf>
    <xf numFmtId="0" fontId="13" fillId="35" borderId="0" xfId="0" applyFont="1" applyFill="1"/>
    <xf numFmtId="0" fontId="13" fillId="35" borderId="0" xfId="0" applyFont="1" applyFill="1" applyAlignment="1">
      <alignment horizontal="left"/>
    </xf>
    <xf numFmtId="49" fontId="28" fillId="0" borderId="10" xfId="1" applyNumberFormat="1" applyFont="1" applyFill="1" applyBorder="1" applyAlignment="1">
      <alignment horizontal="center" vertical="center" wrapText="1"/>
    </xf>
    <xf numFmtId="49" fontId="29" fillId="0" borderId="10" xfId="1" applyNumberFormat="1" applyFont="1" applyFill="1" applyBorder="1" applyAlignment="1">
      <alignment horizontal="center" vertical="center" wrapText="1"/>
    </xf>
    <xf numFmtId="43" fontId="1" fillId="0" borderId="15" xfId="1" applyFont="1" applyBorder="1" applyAlignment="1">
      <alignment wrapText="1"/>
    </xf>
    <xf numFmtId="43" fontId="1" fillId="0" borderId="15" xfId="1" applyFont="1" applyFill="1" applyBorder="1" applyAlignment="1">
      <alignment wrapText="1"/>
    </xf>
    <xf numFmtId="0" fontId="21" fillId="0" borderId="0" xfId="0" applyFont="1" applyFill="1" applyAlignment="1">
      <alignment vertical="top"/>
    </xf>
    <xf numFmtId="43" fontId="29" fillId="0" borderId="10" xfId="1" applyFont="1" applyFill="1" applyBorder="1" applyAlignment="1">
      <alignment horizontal="center" vertical="center" wrapText="1"/>
    </xf>
  </cellXfs>
  <cellStyles count="43">
    <cellStyle name="20% - Colore 1" xfId="20" builtinId="30" customBuiltin="1"/>
    <cellStyle name="20% - Colore 2" xfId="24" builtinId="34" customBuiltin="1"/>
    <cellStyle name="20% - Colore 3" xfId="28" builtinId="38" customBuiltin="1"/>
    <cellStyle name="20% - Colore 4" xfId="32" builtinId="42" customBuiltin="1"/>
    <cellStyle name="20% - Colore 5" xfId="36" builtinId="46" customBuiltin="1"/>
    <cellStyle name="20% - Colore 6" xfId="40" builtinId="50" customBuiltin="1"/>
    <cellStyle name="40% - Colore 1" xfId="21" builtinId="31" customBuiltin="1"/>
    <cellStyle name="40% - Colore 2" xfId="25" builtinId="35" customBuiltin="1"/>
    <cellStyle name="40% - Colore 3" xfId="29" builtinId="39" customBuiltin="1"/>
    <cellStyle name="40% - Colore 4" xfId="33" builtinId="43" customBuiltin="1"/>
    <cellStyle name="40% - Colore 5" xfId="37" builtinId="47" customBuiltin="1"/>
    <cellStyle name="40% - Colore 6" xfId="41" builtinId="51" customBuiltin="1"/>
    <cellStyle name="60% - Colore 1" xfId="22" builtinId="32" customBuiltin="1"/>
    <cellStyle name="60% - Colore 2" xfId="26" builtinId="36" customBuiltin="1"/>
    <cellStyle name="60% - Colore 3" xfId="30" builtinId="40" customBuiltin="1"/>
    <cellStyle name="60% - Colore 4" xfId="34" builtinId="44" customBuiltin="1"/>
    <cellStyle name="60% - Colore 5" xfId="38" builtinId="48" customBuiltin="1"/>
    <cellStyle name="60% - Colore 6" xfId="42" builtinId="52" customBuiltin="1"/>
    <cellStyle name="Calcolo" xfId="12" builtinId="22" customBuiltin="1"/>
    <cellStyle name="Cella collegata" xfId="13" builtinId="24" customBuiltin="1"/>
    <cellStyle name="Cella da controllare" xfId="14" builtinId="23" customBuiltin="1"/>
    <cellStyle name="Colore 1" xfId="19" builtinId="29" customBuiltin="1"/>
    <cellStyle name="Colore 2" xfId="23" builtinId="33" customBuiltin="1"/>
    <cellStyle name="Colore 3" xfId="27" builtinId="37" customBuiltin="1"/>
    <cellStyle name="Colore 4" xfId="31" builtinId="41" customBuiltin="1"/>
    <cellStyle name="Colore 5" xfId="35" builtinId="45" customBuiltin="1"/>
    <cellStyle name="Colore 6" xfId="39" builtinId="49" customBuiltin="1"/>
    <cellStyle name="Input" xfId="10" builtinId="20" customBuiltin="1"/>
    <cellStyle name="Migliaia" xfId="1" builtinId="3"/>
    <cellStyle name="Neutrale" xfId="9" builtinId="28" customBuiltin="1"/>
    <cellStyle name="Normale" xfId="0" builtinId="0"/>
    <cellStyle name="Nota" xfId="16" builtinId="10" customBuiltin="1"/>
    <cellStyle name="Output" xfId="11" builtinId="21" customBuiltin="1"/>
    <cellStyle name="Testo avviso" xfId="15" builtinId="11" customBuiltin="1"/>
    <cellStyle name="Testo descrittivo" xfId="17" builtinId="53" customBuiltin="1"/>
    <cellStyle name="Titolo" xfId="2" builtinId="15" customBuiltin="1"/>
    <cellStyle name="Titolo 1" xfId="3" builtinId="16" customBuiltin="1"/>
    <cellStyle name="Titolo 2" xfId="4" builtinId="17" customBuiltin="1"/>
    <cellStyle name="Titolo 3" xfId="5" builtinId="18" customBuiltin="1"/>
    <cellStyle name="Titolo 4" xfId="6" builtinId="19" customBuiltin="1"/>
    <cellStyle name="Totale" xfId="18" builtinId="25" customBuiltin="1"/>
    <cellStyle name="Valore non valido" xfId="8" builtinId="27" customBuiltin="1"/>
    <cellStyle name="Valore valido" xfId="7" builtinId="26" customBuiltin="1"/>
  </cellStyles>
  <dxfs count="0"/>
  <tableStyles count="0" defaultTableStyle="TableStyleMedium2" defaultPivotStyle="PivotStyleLight16"/>
  <colors>
    <mruColors>
      <color rgb="FF3660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J161"/>
  <sheetViews>
    <sheetView zoomScaleNormal="100" zoomScaleSheetLayoutView="80" workbookViewId="0">
      <pane xSplit="2" ySplit="3" topLeftCell="AI143" activePane="bottomRight" state="frozen"/>
      <selection pane="topRight" activeCell="C1" sqref="C1"/>
      <selection pane="bottomLeft" activeCell="A4" sqref="A4"/>
      <selection pane="bottomRight" activeCell="AI160" sqref="AI160"/>
    </sheetView>
  </sheetViews>
  <sheetFormatPr defaultColWidth="9.140625" defaultRowHeight="15" x14ac:dyDescent="0.25"/>
  <cols>
    <col min="1" max="1" width="5.5703125" style="5" bestFit="1" customWidth="1"/>
    <col min="2" max="2" width="82.85546875" style="9" customWidth="1"/>
    <col min="3" max="9" width="17.85546875" style="15" customWidth="1"/>
    <col min="10" max="36" width="18.140625" style="15" customWidth="1"/>
  </cols>
  <sheetData>
    <row r="1" spans="1:36" s="20" customFormat="1" ht="38.25" customHeight="1" x14ac:dyDescent="0.25">
      <c r="B1" s="38" t="s">
        <v>245</v>
      </c>
      <c r="C1" s="21"/>
      <c r="D1" s="21"/>
      <c r="E1" s="21"/>
      <c r="F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  <c r="AJ1" s="43"/>
    </row>
    <row r="2" spans="1:36" s="20" customFormat="1" ht="24" customHeight="1" x14ac:dyDescent="0.25">
      <c r="A2" s="19"/>
      <c r="B2" s="24" t="s">
        <v>246</v>
      </c>
      <c r="C2" s="22">
        <v>0</v>
      </c>
      <c r="D2" s="22">
        <v>0</v>
      </c>
      <c r="E2" s="22">
        <v>0</v>
      </c>
      <c r="F2" s="22">
        <v>0</v>
      </c>
      <c r="I2" s="22"/>
      <c r="J2" s="22"/>
      <c r="K2" s="22"/>
      <c r="N2" s="22"/>
      <c r="Q2" s="22"/>
      <c r="S2" s="44"/>
      <c r="T2" s="44"/>
      <c r="W2" s="44"/>
      <c r="Z2" s="44"/>
      <c r="AA2" s="48"/>
      <c r="AB2" s="48"/>
      <c r="AC2" s="44"/>
      <c r="AD2" s="48"/>
      <c r="AE2" s="48"/>
      <c r="AF2" s="44"/>
      <c r="AG2" s="48"/>
      <c r="AH2" s="48"/>
      <c r="AI2" s="48"/>
      <c r="AJ2" s="48"/>
    </row>
    <row r="3" spans="1:36" s="2" customFormat="1" ht="42" customHeight="1" x14ac:dyDescent="0.25">
      <c r="A3" s="3"/>
      <c r="B3" s="6" t="s">
        <v>102</v>
      </c>
      <c r="C3" s="4" t="s">
        <v>267</v>
      </c>
      <c r="D3" s="43" t="s">
        <v>542</v>
      </c>
      <c r="E3" s="4" t="s">
        <v>268</v>
      </c>
      <c r="F3" s="4" t="s">
        <v>319</v>
      </c>
      <c r="G3" s="43" t="s">
        <v>543</v>
      </c>
      <c r="H3" s="4" t="s">
        <v>269</v>
      </c>
      <c r="I3" s="4" t="s">
        <v>320</v>
      </c>
      <c r="J3" s="43" t="s">
        <v>544</v>
      </c>
      <c r="K3" s="4" t="s">
        <v>322</v>
      </c>
      <c r="L3" s="4" t="s">
        <v>321</v>
      </c>
      <c r="M3" s="43" t="s">
        <v>545</v>
      </c>
      <c r="N3" s="4" t="s">
        <v>363</v>
      </c>
      <c r="O3" s="4" t="s">
        <v>345</v>
      </c>
      <c r="P3" s="43" t="s">
        <v>546</v>
      </c>
      <c r="Q3" s="4" t="s">
        <v>372</v>
      </c>
      <c r="R3" s="4" t="s">
        <v>373</v>
      </c>
      <c r="S3" s="43" t="s">
        <v>547</v>
      </c>
      <c r="T3" s="43" t="s">
        <v>402</v>
      </c>
      <c r="U3" s="43" t="s">
        <v>400</v>
      </c>
      <c r="V3" s="43" t="s">
        <v>601</v>
      </c>
      <c r="W3" s="43" t="s">
        <v>414</v>
      </c>
      <c r="X3" s="43" t="s">
        <v>415</v>
      </c>
      <c r="Y3" s="43" t="s">
        <v>541</v>
      </c>
      <c r="Z3" s="43" t="s">
        <v>445</v>
      </c>
      <c r="AA3" s="43" t="s">
        <v>446</v>
      </c>
      <c r="AB3" s="43" t="s">
        <v>540</v>
      </c>
      <c r="AC3" s="43" t="s">
        <v>548</v>
      </c>
      <c r="AD3" s="43" t="s">
        <v>450</v>
      </c>
      <c r="AE3" s="43" t="s">
        <v>550</v>
      </c>
      <c r="AF3" s="43" t="s">
        <v>568</v>
      </c>
      <c r="AG3" s="43" t="s">
        <v>559</v>
      </c>
      <c r="AH3" s="43" t="s">
        <v>602</v>
      </c>
      <c r="AI3" s="62" t="s">
        <v>603</v>
      </c>
      <c r="AJ3" s="43" t="s">
        <v>604</v>
      </c>
    </row>
    <row r="4" spans="1:36" s="2" customFormat="1" ht="10.5" customHeight="1" x14ac:dyDescent="0.25">
      <c r="A4" s="3"/>
      <c r="B4" s="6"/>
      <c r="C4" s="26">
        <v>0</v>
      </c>
      <c r="D4" s="26">
        <v>0</v>
      </c>
      <c r="E4" s="26">
        <v>0</v>
      </c>
      <c r="F4" s="26">
        <v>0</v>
      </c>
      <c r="G4" s="4"/>
      <c r="H4" s="4"/>
      <c r="I4" s="26">
        <v>0</v>
      </c>
      <c r="J4" s="26"/>
      <c r="K4" s="26"/>
      <c r="L4" s="26">
        <v>0</v>
      </c>
      <c r="M4" s="26">
        <v>0</v>
      </c>
      <c r="N4" s="26"/>
      <c r="O4" s="26">
        <v>0</v>
      </c>
      <c r="P4" s="26">
        <v>0</v>
      </c>
      <c r="Q4" s="26"/>
      <c r="R4" s="26">
        <v>0</v>
      </c>
      <c r="S4" s="26"/>
      <c r="T4" s="26"/>
      <c r="U4" s="26">
        <v>0</v>
      </c>
      <c r="V4" s="26">
        <v>0</v>
      </c>
      <c r="W4" s="26"/>
      <c r="X4" s="26">
        <v>0</v>
      </c>
      <c r="Y4" s="26">
        <v>0</v>
      </c>
      <c r="Z4" s="26"/>
      <c r="AA4" s="26">
        <v>0</v>
      </c>
      <c r="AB4" s="26">
        <v>0</v>
      </c>
      <c r="AC4" s="26"/>
      <c r="AD4" s="26">
        <v>0</v>
      </c>
      <c r="AE4" s="26">
        <v>0</v>
      </c>
      <c r="AF4" s="26"/>
      <c r="AG4" s="26">
        <v>0</v>
      </c>
      <c r="AH4" s="26">
        <v>0</v>
      </c>
      <c r="AI4" s="26">
        <v>0</v>
      </c>
      <c r="AJ4" s="26">
        <v>0</v>
      </c>
    </row>
    <row r="5" spans="1:36" x14ac:dyDescent="0.25">
      <c r="A5" s="5">
        <v>1</v>
      </c>
      <c r="B5" s="7" t="s">
        <v>105</v>
      </c>
      <c r="C5" s="11">
        <f t="shared" ref="C5:D5" si="0">C6+C8+C10+C12+C14</f>
        <v>16755000</v>
      </c>
      <c r="D5" s="11">
        <f t="shared" si="0"/>
        <v>16765000</v>
      </c>
      <c r="E5" s="11">
        <f t="shared" ref="E5:K5" si="1">E6+E8+E10+E12+E14</f>
        <v>16487820.120000001</v>
      </c>
      <c r="F5" s="11">
        <f t="shared" si="1"/>
        <v>13160000</v>
      </c>
      <c r="G5" s="25">
        <f t="shared" ref="G5" si="2">G6+G8+G10+G12+G14</f>
        <v>13015000</v>
      </c>
      <c r="H5" s="25">
        <f t="shared" si="1"/>
        <v>12901867.960000001</v>
      </c>
      <c r="I5" s="11">
        <f t="shared" si="1"/>
        <v>11442350</v>
      </c>
      <c r="J5" s="11">
        <f t="shared" si="1"/>
        <v>11547350</v>
      </c>
      <c r="K5" s="11">
        <f t="shared" si="1"/>
        <v>11813090.93</v>
      </c>
      <c r="L5" s="11">
        <f t="shared" ref="L5:P5" si="3">L6+L8+L10+L12+L14</f>
        <v>10793000</v>
      </c>
      <c r="M5" s="11">
        <f t="shared" ref="M5" si="4">M6+M8+M10+M12+M14</f>
        <v>12043000</v>
      </c>
      <c r="N5" s="11">
        <f t="shared" si="3"/>
        <v>12440631.49</v>
      </c>
      <c r="O5" s="11">
        <f t="shared" ref="O5" si="5">O6+O8+O10+O12+O14</f>
        <v>12050000</v>
      </c>
      <c r="P5" s="11">
        <f t="shared" si="3"/>
        <v>12050000</v>
      </c>
      <c r="Q5" s="11">
        <f t="shared" ref="Q5:R5" si="6">Q6+Q8+Q10+Q12+Q14</f>
        <v>11971977.930000002</v>
      </c>
      <c r="R5" s="11">
        <f t="shared" si="6"/>
        <v>12228000</v>
      </c>
      <c r="S5" s="11">
        <f t="shared" ref="S5:T5" si="7">S6+S8+S10+S12+S14</f>
        <v>12434000</v>
      </c>
      <c r="T5" s="11">
        <f t="shared" si="7"/>
        <v>12370718.299999999</v>
      </c>
      <c r="U5" s="11">
        <f t="shared" ref="U5:X5" si="8">U6+U8+U10+U12+U14</f>
        <v>10626000</v>
      </c>
      <c r="V5" s="11">
        <f t="shared" ref="V5" si="9">V6+V8+V10+V12+V14</f>
        <v>10981000</v>
      </c>
      <c r="W5" s="11">
        <f t="shared" si="8"/>
        <v>11643509.980000002</v>
      </c>
      <c r="X5" s="11">
        <f t="shared" si="8"/>
        <v>12818000</v>
      </c>
      <c r="Y5" s="11">
        <f t="shared" ref="Y5" si="10">Y6+Y8+Y10+Y12+Y14</f>
        <v>11982000</v>
      </c>
      <c r="Z5" s="11">
        <f t="shared" ref="Z5:AA5" si="11">Z6+Z8+Z10+Z12+Z14</f>
        <v>11667662.849999998</v>
      </c>
      <c r="AA5" s="11">
        <f t="shared" si="11"/>
        <v>11962000</v>
      </c>
      <c r="AB5" s="11">
        <f t="shared" ref="AB5:AC5" si="12">AB6+AB8+AB10+AB12+AB14</f>
        <v>11812000</v>
      </c>
      <c r="AC5" s="11">
        <f t="shared" si="12"/>
        <v>12081242.84</v>
      </c>
      <c r="AD5" s="11">
        <f t="shared" ref="AD5:AF5" si="13">AD6+AD8+AD10+AD12+AD14</f>
        <v>11390000</v>
      </c>
      <c r="AE5" s="11">
        <f t="shared" si="13"/>
        <v>12290000</v>
      </c>
      <c r="AF5" s="11">
        <f t="shared" si="13"/>
        <v>12871588.520000001</v>
      </c>
      <c r="AG5" s="11">
        <f t="shared" ref="AG5:AH5" si="14">AG6+AG8+AG10+AG12+AG14</f>
        <v>12300000</v>
      </c>
      <c r="AH5" s="11">
        <f t="shared" si="14"/>
        <v>12570000</v>
      </c>
      <c r="AI5" s="11">
        <f t="shared" ref="AI5:AJ5" si="15">AI6+AI8+AI10+AI12+AI14</f>
        <v>13208300.220000001</v>
      </c>
      <c r="AJ5" s="11">
        <f t="shared" si="15"/>
        <v>12650000</v>
      </c>
    </row>
    <row r="6" spans="1:36" x14ac:dyDescent="0.25">
      <c r="A6" s="5">
        <v>11</v>
      </c>
      <c r="B6" s="8" t="s">
        <v>106</v>
      </c>
      <c r="C6" s="12">
        <f>C7</f>
        <v>12000000</v>
      </c>
      <c r="D6" s="12">
        <f t="shared" ref="D6:AJ6" si="16">D7</f>
        <v>12000000</v>
      </c>
      <c r="E6" s="12">
        <f t="shared" si="16"/>
        <v>11894586.380000001</v>
      </c>
      <c r="F6" s="12">
        <f t="shared" si="16"/>
        <v>8500000</v>
      </c>
      <c r="G6" s="12">
        <f t="shared" si="16"/>
        <v>8400000</v>
      </c>
      <c r="H6" s="12">
        <f t="shared" si="16"/>
        <v>8403864.0299999993</v>
      </c>
      <c r="I6" s="12">
        <f t="shared" si="16"/>
        <v>7100000</v>
      </c>
      <c r="J6" s="12">
        <f t="shared" si="16"/>
        <v>7100000</v>
      </c>
      <c r="K6" s="12">
        <f t="shared" si="16"/>
        <v>7351293.6300000008</v>
      </c>
      <c r="L6" s="12">
        <f t="shared" si="16"/>
        <v>6410000</v>
      </c>
      <c r="M6" s="12">
        <f t="shared" si="16"/>
        <v>7550000</v>
      </c>
      <c r="N6" s="12">
        <f t="shared" si="16"/>
        <v>7790001.0099999998</v>
      </c>
      <c r="O6" s="12">
        <f t="shared" si="16"/>
        <v>7600000</v>
      </c>
      <c r="P6" s="12">
        <f t="shared" si="16"/>
        <v>7600000</v>
      </c>
      <c r="Q6" s="12">
        <f t="shared" si="16"/>
        <v>7401383.2400000002</v>
      </c>
      <c r="R6" s="12">
        <f t="shared" si="16"/>
        <v>7700000</v>
      </c>
      <c r="S6" s="12">
        <f t="shared" si="16"/>
        <v>7700000</v>
      </c>
      <c r="T6" s="12">
        <f t="shared" si="16"/>
        <v>7779471.7199999997</v>
      </c>
      <c r="U6" s="12">
        <f t="shared" si="16"/>
        <v>6000000</v>
      </c>
      <c r="V6" s="12">
        <f t="shared" si="16"/>
        <v>6500000</v>
      </c>
      <c r="W6" s="12">
        <f t="shared" si="16"/>
        <v>7227600.6600000001</v>
      </c>
      <c r="X6" s="12">
        <f t="shared" si="16"/>
        <v>8130000</v>
      </c>
      <c r="Y6" s="12">
        <f t="shared" si="16"/>
        <v>7500000</v>
      </c>
      <c r="Z6" s="12">
        <f t="shared" si="16"/>
        <v>7169956.7199999997</v>
      </c>
      <c r="AA6" s="12">
        <f t="shared" si="16"/>
        <v>7500000</v>
      </c>
      <c r="AB6" s="12">
        <f t="shared" si="16"/>
        <v>7400000</v>
      </c>
      <c r="AC6" s="12">
        <f t="shared" si="16"/>
        <v>7748125.9699999997</v>
      </c>
      <c r="AD6" s="12">
        <f t="shared" si="16"/>
        <v>7000000</v>
      </c>
      <c r="AE6" s="12">
        <f t="shared" si="16"/>
        <v>7800000</v>
      </c>
      <c r="AF6" s="12">
        <f t="shared" si="16"/>
        <v>8098640.8200000003</v>
      </c>
      <c r="AG6" s="12">
        <f t="shared" si="16"/>
        <v>7800000</v>
      </c>
      <c r="AH6" s="12">
        <f t="shared" si="16"/>
        <v>8000000</v>
      </c>
      <c r="AI6" s="12">
        <f t="shared" si="16"/>
        <v>8263162.8200000003</v>
      </c>
      <c r="AJ6" s="12">
        <f t="shared" si="16"/>
        <v>8100000</v>
      </c>
    </row>
    <row r="7" spans="1:36" x14ac:dyDescent="0.25">
      <c r="A7" s="5">
        <v>1100</v>
      </c>
      <c r="B7" s="9" t="s">
        <v>106</v>
      </c>
      <c r="C7" s="14">
        <v>12000000</v>
      </c>
      <c r="D7" s="14">
        <v>12000000</v>
      </c>
      <c r="E7" s="14">
        <v>11894586.380000001</v>
      </c>
      <c r="F7" s="14">
        <v>8500000</v>
      </c>
      <c r="G7" s="14">
        <v>8400000</v>
      </c>
      <c r="H7" s="14">
        <v>8403864.0299999993</v>
      </c>
      <c r="I7" s="14">
        <v>7100000</v>
      </c>
      <c r="J7" s="14">
        <v>7100000</v>
      </c>
      <c r="K7" s="14">
        <v>7351293.6300000008</v>
      </c>
      <c r="L7" s="14">
        <v>6410000</v>
      </c>
      <c r="M7" s="14">
        <v>7550000</v>
      </c>
      <c r="N7" s="14">
        <v>7790001.0099999998</v>
      </c>
      <c r="O7" s="14">
        <v>7600000</v>
      </c>
      <c r="P7" s="14">
        <v>7600000</v>
      </c>
      <c r="Q7" s="14">
        <v>7401383.2400000002</v>
      </c>
      <c r="R7" s="14">
        <v>7700000</v>
      </c>
      <c r="S7" s="14">
        <v>7700000</v>
      </c>
      <c r="T7" s="14">
        <v>7779471.7199999997</v>
      </c>
      <c r="U7" s="14">
        <v>6000000</v>
      </c>
      <c r="V7" s="14">
        <v>6500000</v>
      </c>
      <c r="W7" s="14">
        <v>7227600.6600000001</v>
      </c>
      <c r="X7" s="14">
        <v>8130000</v>
      </c>
      <c r="Y7" s="14">
        <v>7500000</v>
      </c>
      <c r="Z7" s="14">
        <v>7169956.7199999997</v>
      </c>
      <c r="AA7" s="14">
        <v>7500000</v>
      </c>
      <c r="AB7" s="14">
        <v>7400000</v>
      </c>
      <c r="AC7" s="14">
        <v>7748125.9699999997</v>
      </c>
      <c r="AD7" s="14">
        <v>7000000</v>
      </c>
      <c r="AE7" s="14">
        <v>7800000</v>
      </c>
      <c r="AF7" s="14">
        <v>8098640.8200000003</v>
      </c>
      <c r="AG7" s="14">
        <v>7800000</v>
      </c>
      <c r="AH7" s="14">
        <v>8000000</v>
      </c>
      <c r="AI7" s="14">
        <v>8263162.8200000003</v>
      </c>
      <c r="AJ7" s="14">
        <v>8100000</v>
      </c>
    </row>
    <row r="8" spans="1:36" x14ac:dyDescent="0.25">
      <c r="A8" s="5">
        <v>12</v>
      </c>
      <c r="B8" s="8" t="s">
        <v>107</v>
      </c>
      <c r="C8" s="12">
        <f>C9</f>
        <v>150000</v>
      </c>
      <c r="D8" s="12">
        <f t="shared" ref="D8:AJ8" si="17">D9</f>
        <v>150000</v>
      </c>
      <c r="E8" s="12">
        <f t="shared" si="17"/>
        <v>85269.8</v>
      </c>
      <c r="F8" s="12">
        <f t="shared" si="17"/>
        <v>200000</v>
      </c>
      <c r="G8" s="12">
        <f t="shared" si="17"/>
        <v>200000</v>
      </c>
      <c r="H8" s="12">
        <f t="shared" si="17"/>
        <v>237701.05</v>
      </c>
      <c r="I8" s="12">
        <f t="shared" si="17"/>
        <v>180000</v>
      </c>
      <c r="J8" s="12">
        <f t="shared" si="17"/>
        <v>180000</v>
      </c>
      <c r="K8" s="12">
        <f t="shared" si="17"/>
        <v>88227.55</v>
      </c>
      <c r="L8" s="12">
        <f t="shared" si="17"/>
        <v>100000</v>
      </c>
      <c r="M8" s="12">
        <f t="shared" si="17"/>
        <v>200000</v>
      </c>
      <c r="N8" s="12">
        <f t="shared" si="17"/>
        <v>238089.3</v>
      </c>
      <c r="O8" s="12">
        <f t="shared" si="17"/>
        <v>250000</v>
      </c>
      <c r="P8" s="12">
        <f t="shared" si="17"/>
        <v>250000</v>
      </c>
      <c r="Q8" s="12">
        <f t="shared" si="17"/>
        <v>92772.68</v>
      </c>
      <c r="R8" s="12">
        <f t="shared" si="17"/>
        <v>240000</v>
      </c>
      <c r="S8" s="12">
        <f t="shared" si="17"/>
        <v>240000</v>
      </c>
      <c r="T8" s="12">
        <f t="shared" si="17"/>
        <v>208187.72</v>
      </c>
      <c r="U8" s="12">
        <f t="shared" si="17"/>
        <v>320000</v>
      </c>
      <c r="V8" s="12">
        <f t="shared" si="17"/>
        <v>200000</v>
      </c>
      <c r="W8" s="12">
        <f t="shared" si="17"/>
        <v>103614.72</v>
      </c>
      <c r="X8" s="12">
        <f t="shared" si="17"/>
        <v>400000</v>
      </c>
      <c r="Y8" s="12">
        <f t="shared" si="17"/>
        <v>200000</v>
      </c>
      <c r="Z8" s="12">
        <f t="shared" si="17"/>
        <v>75879.87</v>
      </c>
      <c r="AA8" s="12">
        <f t="shared" si="17"/>
        <v>150000</v>
      </c>
      <c r="AB8" s="12">
        <f t="shared" si="17"/>
        <v>110000</v>
      </c>
      <c r="AC8" s="12">
        <f t="shared" si="17"/>
        <v>162106.22</v>
      </c>
      <c r="AD8" s="12">
        <f t="shared" si="17"/>
        <v>80000</v>
      </c>
      <c r="AE8" s="12">
        <f t="shared" si="17"/>
        <v>160000</v>
      </c>
      <c r="AF8" s="12">
        <f t="shared" si="17"/>
        <v>174463.88</v>
      </c>
      <c r="AG8" s="12">
        <f t="shared" si="17"/>
        <v>160000</v>
      </c>
      <c r="AH8" s="12">
        <f t="shared" si="17"/>
        <v>170000</v>
      </c>
      <c r="AI8" s="12">
        <f t="shared" si="17"/>
        <v>194560</v>
      </c>
      <c r="AJ8" s="12">
        <f t="shared" si="17"/>
        <v>150000</v>
      </c>
    </row>
    <row r="9" spans="1:36" x14ac:dyDescent="0.25">
      <c r="A9" s="5">
        <v>1200</v>
      </c>
      <c r="B9" s="9" t="s">
        <v>107</v>
      </c>
      <c r="C9" s="14">
        <v>150000</v>
      </c>
      <c r="D9" s="14">
        <v>150000</v>
      </c>
      <c r="E9" s="14">
        <v>85269.8</v>
      </c>
      <c r="F9" s="14">
        <v>200000</v>
      </c>
      <c r="G9" s="14">
        <v>200000</v>
      </c>
      <c r="H9" s="14">
        <v>237701.05</v>
      </c>
      <c r="I9" s="14">
        <v>180000</v>
      </c>
      <c r="J9" s="14">
        <v>180000</v>
      </c>
      <c r="K9" s="14">
        <v>88227.55</v>
      </c>
      <c r="L9" s="14">
        <v>100000</v>
      </c>
      <c r="M9" s="14">
        <v>200000</v>
      </c>
      <c r="N9" s="14">
        <v>238089.3</v>
      </c>
      <c r="O9" s="14">
        <v>250000</v>
      </c>
      <c r="P9" s="14">
        <v>250000</v>
      </c>
      <c r="Q9" s="14">
        <v>92772.68</v>
      </c>
      <c r="R9" s="14">
        <v>240000</v>
      </c>
      <c r="S9" s="14">
        <v>240000</v>
      </c>
      <c r="T9" s="14">
        <v>208187.72</v>
      </c>
      <c r="U9" s="14">
        <v>320000</v>
      </c>
      <c r="V9" s="14">
        <v>200000</v>
      </c>
      <c r="W9" s="14">
        <v>103614.72</v>
      </c>
      <c r="X9" s="14">
        <v>400000</v>
      </c>
      <c r="Y9" s="14">
        <v>200000</v>
      </c>
      <c r="Z9" s="14">
        <v>75879.87</v>
      </c>
      <c r="AA9" s="14">
        <v>150000</v>
      </c>
      <c r="AB9" s="14">
        <v>110000</v>
      </c>
      <c r="AC9" s="14">
        <v>162106.22</v>
      </c>
      <c r="AD9" s="14">
        <v>80000</v>
      </c>
      <c r="AE9" s="14">
        <v>160000</v>
      </c>
      <c r="AF9" s="14">
        <v>174463.88</v>
      </c>
      <c r="AG9" s="14">
        <v>160000</v>
      </c>
      <c r="AH9" s="14">
        <v>170000</v>
      </c>
      <c r="AI9" s="14">
        <v>194560</v>
      </c>
      <c r="AJ9" s="14">
        <v>150000</v>
      </c>
    </row>
    <row r="10" spans="1:36" x14ac:dyDescent="0.25">
      <c r="A10" s="5">
        <v>13</v>
      </c>
      <c r="B10" s="8" t="s">
        <v>108</v>
      </c>
      <c r="C10" s="12">
        <f>C11</f>
        <v>65000</v>
      </c>
      <c r="D10" s="12">
        <f t="shared" ref="D10:AJ10" si="18">D11</f>
        <v>65000</v>
      </c>
      <c r="E10" s="12">
        <f t="shared" si="18"/>
        <v>41881.339999999997</v>
      </c>
      <c r="F10" s="12">
        <f t="shared" si="18"/>
        <v>80000</v>
      </c>
      <c r="G10" s="12">
        <f t="shared" si="18"/>
        <v>60000</v>
      </c>
      <c r="H10" s="12">
        <f t="shared" si="18"/>
        <v>76275.42</v>
      </c>
      <c r="I10" s="12">
        <f t="shared" si="18"/>
        <v>60000</v>
      </c>
      <c r="J10" s="12">
        <f t="shared" si="18"/>
        <v>60000</v>
      </c>
      <c r="K10" s="12">
        <f t="shared" si="18"/>
        <v>52487.929999999993</v>
      </c>
      <c r="L10" s="12">
        <f t="shared" si="18"/>
        <v>40000</v>
      </c>
      <c r="M10" s="12">
        <f t="shared" si="18"/>
        <v>50000</v>
      </c>
      <c r="N10" s="12">
        <f t="shared" si="18"/>
        <v>64258.81</v>
      </c>
      <c r="O10" s="12">
        <f t="shared" si="18"/>
        <v>70000</v>
      </c>
      <c r="P10" s="12">
        <f t="shared" si="18"/>
        <v>70000</v>
      </c>
      <c r="Q10" s="12">
        <f t="shared" si="18"/>
        <v>40320.480000000003</v>
      </c>
      <c r="R10" s="12">
        <f t="shared" si="18"/>
        <v>60000</v>
      </c>
      <c r="S10" s="12">
        <f t="shared" si="18"/>
        <v>60000</v>
      </c>
      <c r="T10" s="12">
        <f t="shared" si="18"/>
        <v>35639.22</v>
      </c>
      <c r="U10" s="12">
        <f t="shared" si="18"/>
        <v>60000</v>
      </c>
      <c r="V10" s="12">
        <f t="shared" si="18"/>
        <v>35000</v>
      </c>
      <c r="W10" s="12">
        <f t="shared" si="18"/>
        <v>30526.480000000003</v>
      </c>
      <c r="X10" s="12">
        <f t="shared" si="18"/>
        <v>50000</v>
      </c>
      <c r="Y10" s="12">
        <f t="shared" si="18"/>
        <v>40000</v>
      </c>
      <c r="Z10" s="12">
        <f t="shared" si="18"/>
        <v>20411.27</v>
      </c>
      <c r="AA10" s="12">
        <f t="shared" si="18"/>
        <v>30000</v>
      </c>
      <c r="AB10" s="12">
        <f t="shared" si="18"/>
        <v>50000</v>
      </c>
      <c r="AC10" s="12">
        <f t="shared" si="18"/>
        <v>47782.32</v>
      </c>
      <c r="AD10" s="12">
        <f t="shared" si="18"/>
        <v>20000</v>
      </c>
      <c r="AE10" s="12">
        <f t="shared" si="18"/>
        <v>40000</v>
      </c>
      <c r="AF10" s="12">
        <f t="shared" si="18"/>
        <v>50046.01</v>
      </c>
      <c r="AG10" s="12">
        <f t="shared" si="18"/>
        <v>40000</v>
      </c>
      <c r="AH10" s="12">
        <f t="shared" si="18"/>
        <v>50000</v>
      </c>
      <c r="AI10" s="12">
        <f t="shared" si="18"/>
        <v>66055.98</v>
      </c>
      <c r="AJ10" s="12">
        <f t="shared" si="18"/>
        <v>50000</v>
      </c>
    </row>
    <row r="11" spans="1:36" x14ac:dyDescent="0.25">
      <c r="A11" s="5">
        <v>1300</v>
      </c>
      <c r="B11" s="9" t="s">
        <v>108</v>
      </c>
      <c r="C11" s="14">
        <v>65000</v>
      </c>
      <c r="D11" s="14">
        <v>65000</v>
      </c>
      <c r="E11" s="14">
        <v>41881.339999999997</v>
      </c>
      <c r="F11" s="14">
        <v>80000</v>
      </c>
      <c r="G11" s="14">
        <v>60000</v>
      </c>
      <c r="H11" s="14">
        <v>76275.42</v>
      </c>
      <c r="I11" s="14">
        <v>60000</v>
      </c>
      <c r="J11" s="14">
        <v>60000</v>
      </c>
      <c r="K11" s="14">
        <v>52487.929999999993</v>
      </c>
      <c r="L11" s="14">
        <v>40000</v>
      </c>
      <c r="M11" s="14">
        <v>50000</v>
      </c>
      <c r="N11" s="14">
        <v>64258.81</v>
      </c>
      <c r="O11" s="14">
        <v>70000</v>
      </c>
      <c r="P11" s="14">
        <v>70000</v>
      </c>
      <c r="Q11" s="14">
        <v>40320.480000000003</v>
      </c>
      <c r="R11" s="14">
        <v>60000</v>
      </c>
      <c r="S11" s="14">
        <v>60000</v>
      </c>
      <c r="T11" s="14">
        <v>35639.22</v>
      </c>
      <c r="U11" s="14">
        <v>60000</v>
      </c>
      <c r="V11" s="14">
        <v>35000</v>
      </c>
      <c r="W11" s="14">
        <v>30526.480000000003</v>
      </c>
      <c r="X11" s="14">
        <v>50000</v>
      </c>
      <c r="Y11" s="14">
        <v>40000</v>
      </c>
      <c r="Z11" s="14">
        <v>20411.27</v>
      </c>
      <c r="AA11" s="14">
        <v>30000</v>
      </c>
      <c r="AB11" s="14">
        <v>50000</v>
      </c>
      <c r="AC11" s="14">
        <v>47782.32</v>
      </c>
      <c r="AD11" s="14">
        <v>20000</v>
      </c>
      <c r="AE11" s="14">
        <v>40000</v>
      </c>
      <c r="AF11" s="14">
        <v>50046.01</v>
      </c>
      <c r="AG11" s="14">
        <v>40000</v>
      </c>
      <c r="AH11" s="14">
        <v>50000</v>
      </c>
      <c r="AI11" s="14">
        <v>66055.98</v>
      </c>
      <c r="AJ11" s="14">
        <v>50000</v>
      </c>
    </row>
    <row r="12" spans="1:36" x14ac:dyDescent="0.25">
      <c r="A12" s="5">
        <v>14</v>
      </c>
      <c r="B12" s="8" t="s">
        <v>109</v>
      </c>
      <c r="C12" s="12">
        <f>C13</f>
        <v>4500000</v>
      </c>
      <c r="D12" s="12">
        <f t="shared" ref="D12:AJ12" si="19">D13</f>
        <v>4500000</v>
      </c>
      <c r="E12" s="12">
        <f t="shared" si="19"/>
        <v>4408756.96</v>
      </c>
      <c r="F12" s="12">
        <f t="shared" si="19"/>
        <v>4333000</v>
      </c>
      <c r="G12" s="12">
        <f t="shared" si="19"/>
        <v>4300000</v>
      </c>
      <c r="H12" s="12">
        <f t="shared" si="19"/>
        <v>4121816.99</v>
      </c>
      <c r="I12" s="12">
        <f t="shared" si="19"/>
        <v>4045000</v>
      </c>
      <c r="J12" s="12">
        <f t="shared" si="19"/>
        <v>4150000</v>
      </c>
      <c r="K12" s="12">
        <f t="shared" si="19"/>
        <v>4267672.66</v>
      </c>
      <c r="L12" s="12">
        <f t="shared" si="19"/>
        <v>4195000</v>
      </c>
      <c r="M12" s="12">
        <f t="shared" si="19"/>
        <v>4195000</v>
      </c>
      <c r="N12" s="12">
        <f t="shared" si="19"/>
        <v>4323287.8099999996</v>
      </c>
      <c r="O12" s="12">
        <f t="shared" si="19"/>
        <v>4100000</v>
      </c>
      <c r="P12" s="12">
        <f t="shared" si="19"/>
        <v>4100000</v>
      </c>
      <c r="Q12" s="12">
        <f t="shared" si="19"/>
        <v>4412122.6500000004</v>
      </c>
      <c r="R12" s="12">
        <f t="shared" si="19"/>
        <v>4200000</v>
      </c>
      <c r="S12" s="12">
        <f t="shared" si="19"/>
        <v>4400000</v>
      </c>
      <c r="T12" s="12">
        <f t="shared" si="19"/>
        <v>4304186.4000000004</v>
      </c>
      <c r="U12" s="12">
        <f t="shared" si="19"/>
        <v>4209000</v>
      </c>
      <c r="V12" s="12">
        <f t="shared" si="19"/>
        <v>4209000</v>
      </c>
      <c r="W12" s="12">
        <f t="shared" si="19"/>
        <v>4239728.9000000004</v>
      </c>
      <c r="X12" s="12">
        <f t="shared" si="19"/>
        <v>4200000</v>
      </c>
      <c r="Y12" s="12">
        <f t="shared" si="19"/>
        <v>4200000</v>
      </c>
      <c r="Z12" s="12">
        <f t="shared" si="19"/>
        <v>4357625.63</v>
      </c>
      <c r="AA12" s="12">
        <f t="shared" si="19"/>
        <v>4240000</v>
      </c>
      <c r="AB12" s="12">
        <f t="shared" si="19"/>
        <v>4210000</v>
      </c>
      <c r="AC12" s="12">
        <f t="shared" si="19"/>
        <v>4085691.65</v>
      </c>
      <c r="AD12" s="12">
        <f t="shared" si="19"/>
        <v>4250000</v>
      </c>
      <c r="AE12" s="12">
        <f t="shared" si="19"/>
        <v>4250000</v>
      </c>
      <c r="AF12" s="12">
        <f t="shared" si="19"/>
        <v>4488502.18</v>
      </c>
      <c r="AG12" s="12">
        <f t="shared" si="19"/>
        <v>4250000</v>
      </c>
      <c r="AH12" s="12">
        <f t="shared" si="19"/>
        <v>4300000</v>
      </c>
      <c r="AI12" s="12">
        <f t="shared" si="19"/>
        <v>4628048.05</v>
      </c>
      <c r="AJ12" s="12">
        <f t="shared" si="19"/>
        <v>4300000</v>
      </c>
    </row>
    <row r="13" spans="1:36" x14ac:dyDescent="0.25">
      <c r="A13" s="5">
        <v>1400</v>
      </c>
      <c r="B13" s="9" t="s">
        <v>109</v>
      </c>
      <c r="C13" s="14">
        <v>4500000</v>
      </c>
      <c r="D13" s="14">
        <v>4500000</v>
      </c>
      <c r="E13" s="14">
        <v>4408756.96</v>
      </c>
      <c r="F13" s="14">
        <v>4333000</v>
      </c>
      <c r="G13" s="14">
        <v>4300000</v>
      </c>
      <c r="H13" s="14">
        <v>4121816.99</v>
      </c>
      <c r="I13" s="14">
        <v>4045000</v>
      </c>
      <c r="J13" s="14">
        <v>4150000</v>
      </c>
      <c r="K13" s="14">
        <v>4267672.66</v>
      </c>
      <c r="L13" s="14">
        <v>4195000</v>
      </c>
      <c r="M13" s="14">
        <v>4195000</v>
      </c>
      <c r="N13" s="14">
        <v>4323287.8099999996</v>
      </c>
      <c r="O13" s="14">
        <v>4100000</v>
      </c>
      <c r="P13" s="14">
        <v>4100000</v>
      </c>
      <c r="Q13" s="14">
        <v>4412122.6500000004</v>
      </c>
      <c r="R13" s="14">
        <v>4200000</v>
      </c>
      <c r="S13" s="14">
        <v>4400000</v>
      </c>
      <c r="T13" s="14">
        <v>4304186.4000000004</v>
      </c>
      <c r="U13" s="14">
        <v>4209000</v>
      </c>
      <c r="V13" s="14">
        <v>4209000</v>
      </c>
      <c r="W13" s="14">
        <v>4239728.9000000004</v>
      </c>
      <c r="X13" s="14">
        <v>4200000</v>
      </c>
      <c r="Y13" s="14">
        <v>4200000</v>
      </c>
      <c r="Z13" s="14">
        <v>4357625.63</v>
      </c>
      <c r="AA13" s="14">
        <v>4240000</v>
      </c>
      <c r="AB13" s="14">
        <v>4210000</v>
      </c>
      <c r="AC13" s="14">
        <v>4085691.65</v>
      </c>
      <c r="AD13" s="14">
        <v>4250000</v>
      </c>
      <c r="AE13" s="14">
        <v>4250000</v>
      </c>
      <c r="AF13" s="14">
        <v>4488502.18</v>
      </c>
      <c r="AG13" s="14">
        <v>4250000</v>
      </c>
      <c r="AH13" s="14">
        <v>4300000</v>
      </c>
      <c r="AI13" s="14">
        <v>4628048.05</v>
      </c>
      <c r="AJ13" s="14">
        <v>4300000</v>
      </c>
    </row>
    <row r="14" spans="1:36" x14ac:dyDescent="0.25">
      <c r="A14" s="5">
        <v>15</v>
      </c>
      <c r="B14" s="8" t="s">
        <v>110</v>
      </c>
      <c r="C14" s="12">
        <f>C15</f>
        <v>40000</v>
      </c>
      <c r="D14" s="12">
        <f t="shared" ref="D14:AJ14" si="20">D15</f>
        <v>50000</v>
      </c>
      <c r="E14" s="12">
        <f t="shared" si="20"/>
        <v>57325.64</v>
      </c>
      <c r="F14" s="12">
        <f t="shared" si="20"/>
        <v>47000</v>
      </c>
      <c r="G14" s="12">
        <f t="shared" si="20"/>
        <v>55000</v>
      </c>
      <c r="H14" s="12">
        <f t="shared" si="20"/>
        <v>62210.47</v>
      </c>
      <c r="I14" s="12">
        <f t="shared" si="20"/>
        <v>57350</v>
      </c>
      <c r="J14" s="12">
        <f t="shared" si="20"/>
        <v>57350</v>
      </c>
      <c r="K14" s="12">
        <f t="shared" si="20"/>
        <v>53409.159999999996</v>
      </c>
      <c r="L14" s="12">
        <f t="shared" si="20"/>
        <v>48000</v>
      </c>
      <c r="M14" s="12">
        <f t="shared" si="20"/>
        <v>48000</v>
      </c>
      <c r="N14" s="12">
        <f t="shared" si="20"/>
        <v>24994.560000000001</v>
      </c>
      <c r="O14" s="12">
        <f t="shared" si="20"/>
        <v>30000</v>
      </c>
      <c r="P14" s="12">
        <f t="shared" si="20"/>
        <v>30000</v>
      </c>
      <c r="Q14" s="12">
        <f t="shared" si="20"/>
        <v>25378.880000000001</v>
      </c>
      <c r="R14" s="12">
        <f t="shared" si="20"/>
        <v>28000</v>
      </c>
      <c r="S14" s="12">
        <f t="shared" si="20"/>
        <v>34000</v>
      </c>
      <c r="T14" s="12">
        <f t="shared" si="20"/>
        <v>43233.24</v>
      </c>
      <c r="U14" s="12">
        <f t="shared" si="20"/>
        <v>37000</v>
      </c>
      <c r="V14" s="12">
        <f t="shared" si="20"/>
        <v>37000</v>
      </c>
      <c r="W14" s="12">
        <f t="shared" si="20"/>
        <v>42039.22</v>
      </c>
      <c r="X14" s="12">
        <f t="shared" si="20"/>
        <v>38000</v>
      </c>
      <c r="Y14" s="12">
        <f t="shared" si="20"/>
        <v>42000</v>
      </c>
      <c r="Z14" s="12">
        <f t="shared" si="20"/>
        <v>43789.36</v>
      </c>
      <c r="AA14" s="12">
        <f t="shared" si="20"/>
        <v>42000</v>
      </c>
      <c r="AB14" s="12">
        <f t="shared" si="20"/>
        <v>42000</v>
      </c>
      <c r="AC14" s="12">
        <f t="shared" si="20"/>
        <v>37536.68</v>
      </c>
      <c r="AD14" s="12">
        <f t="shared" si="20"/>
        <v>40000</v>
      </c>
      <c r="AE14" s="12">
        <f t="shared" si="20"/>
        <v>40000</v>
      </c>
      <c r="AF14" s="12">
        <f t="shared" si="20"/>
        <v>59935.63</v>
      </c>
      <c r="AG14" s="12">
        <f t="shared" si="20"/>
        <v>50000</v>
      </c>
      <c r="AH14" s="12">
        <f t="shared" si="20"/>
        <v>50000</v>
      </c>
      <c r="AI14" s="12">
        <f t="shared" si="20"/>
        <v>56473.37</v>
      </c>
      <c r="AJ14" s="12">
        <f t="shared" si="20"/>
        <v>50000</v>
      </c>
    </row>
    <row r="15" spans="1:36" x14ac:dyDescent="0.25">
      <c r="A15" s="5">
        <v>1500</v>
      </c>
      <c r="B15" s="9" t="s">
        <v>110</v>
      </c>
      <c r="C15" s="14">
        <v>40000</v>
      </c>
      <c r="D15" s="14">
        <v>50000</v>
      </c>
      <c r="E15" s="14">
        <v>57325.64</v>
      </c>
      <c r="F15" s="14">
        <v>47000</v>
      </c>
      <c r="G15" s="14">
        <v>55000</v>
      </c>
      <c r="H15" s="14">
        <v>62210.47</v>
      </c>
      <c r="I15" s="14">
        <v>57350</v>
      </c>
      <c r="J15" s="14">
        <v>57350</v>
      </c>
      <c r="K15" s="14">
        <v>53409.159999999996</v>
      </c>
      <c r="L15" s="14">
        <v>48000</v>
      </c>
      <c r="M15" s="14">
        <v>48000</v>
      </c>
      <c r="N15" s="14">
        <v>24994.560000000001</v>
      </c>
      <c r="O15" s="14">
        <v>30000</v>
      </c>
      <c r="P15" s="14">
        <v>30000</v>
      </c>
      <c r="Q15" s="14">
        <v>25378.880000000001</v>
      </c>
      <c r="R15" s="14">
        <v>28000</v>
      </c>
      <c r="S15" s="14">
        <v>34000</v>
      </c>
      <c r="T15" s="14">
        <v>43233.24</v>
      </c>
      <c r="U15" s="14">
        <v>37000</v>
      </c>
      <c r="V15" s="14">
        <v>37000</v>
      </c>
      <c r="W15" s="14">
        <v>42039.22</v>
      </c>
      <c r="X15" s="14">
        <v>38000</v>
      </c>
      <c r="Y15" s="14">
        <v>42000</v>
      </c>
      <c r="Z15" s="14">
        <v>43789.36</v>
      </c>
      <c r="AA15" s="14">
        <v>42000</v>
      </c>
      <c r="AB15" s="14">
        <v>42000</v>
      </c>
      <c r="AC15" s="14">
        <v>37536.68</v>
      </c>
      <c r="AD15" s="14">
        <v>40000</v>
      </c>
      <c r="AE15" s="14">
        <v>40000</v>
      </c>
      <c r="AF15" s="14">
        <v>59935.63</v>
      </c>
      <c r="AG15" s="14">
        <v>50000</v>
      </c>
      <c r="AH15" s="14">
        <v>50000</v>
      </c>
      <c r="AI15" s="14">
        <v>56473.37</v>
      </c>
      <c r="AJ15" s="14">
        <v>50000</v>
      </c>
    </row>
    <row r="16" spans="1:36" x14ac:dyDescent="0.25">
      <c r="A16" s="5">
        <v>2</v>
      </c>
      <c r="B16" s="7" t="s">
        <v>111</v>
      </c>
      <c r="C16" s="11">
        <f t="shared" ref="C16:D16" si="21">C17+C20</f>
        <v>269000</v>
      </c>
      <c r="D16" s="11">
        <f t="shared" si="21"/>
        <v>265000</v>
      </c>
      <c r="E16" s="11">
        <f t="shared" ref="E16:K16" si="22">E17+E20</f>
        <v>333016.06000000006</v>
      </c>
      <c r="F16" s="11">
        <f t="shared" si="22"/>
        <v>260000</v>
      </c>
      <c r="G16" s="25">
        <f t="shared" ref="G16" si="23">G17+G20</f>
        <v>218200</v>
      </c>
      <c r="H16" s="25">
        <f t="shared" si="22"/>
        <v>221006.6</v>
      </c>
      <c r="I16" s="11">
        <f t="shared" si="22"/>
        <v>203010</v>
      </c>
      <c r="J16" s="11">
        <f t="shared" si="22"/>
        <v>235960</v>
      </c>
      <c r="K16" s="11">
        <f t="shared" si="22"/>
        <v>266923</v>
      </c>
      <c r="L16" s="11">
        <f t="shared" ref="L16:P16" si="24">L17+L20</f>
        <v>243050</v>
      </c>
      <c r="M16" s="11">
        <f t="shared" ref="M16" si="25">M17+M20</f>
        <v>240790</v>
      </c>
      <c r="N16" s="11">
        <f t="shared" si="24"/>
        <v>239158.68</v>
      </c>
      <c r="O16" s="11">
        <f t="shared" ref="O16" si="26">O17+O20</f>
        <v>166550</v>
      </c>
      <c r="P16" s="11">
        <f t="shared" si="24"/>
        <v>187550</v>
      </c>
      <c r="Q16" s="11">
        <f t="shared" ref="Q16:R16" si="27">Q17+Q20</f>
        <v>257094.84</v>
      </c>
      <c r="R16" s="11">
        <f t="shared" si="27"/>
        <v>168550</v>
      </c>
      <c r="S16" s="11">
        <f t="shared" ref="S16:T16" si="28">S17+S20</f>
        <v>227550</v>
      </c>
      <c r="T16" s="11">
        <f t="shared" si="28"/>
        <v>312688.12</v>
      </c>
      <c r="U16" s="11">
        <f t="shared" ref="U16:X16" si="29">U17+U20</f>
        <v>220000</v>
      </c>
      <c r="V16" s="11">
        <f t="shared" ref="V16" si="30">V17+V20</f>
        <v>187760</v>
      </c>
      <c r="W16" s="11">
        <f t="shared" si="29"/>
        <v>211671.94</v>
      </c>
      <c r="X16" s="11">
        <f t="shared" si="29"/>
        <v>195950</v>
      </c>
      <c r="Y16" s="11">
        <f t="shared" ref="Y16" si="31">Y17+Y20</f>
        <v>240550</v>
      </c>
      <c r="Z16" s="11">
        <f t="shared" ref="Z16:AA16" si="32">Z17+Z20</f>
        <v>305922.76999999996</v>
      </c>
      <c r="AA16" s="11">
        <f t="shared" si="32"/>
        <v>228000</v>
      </c>
      <c r="AB16" s="11">
        <f t="shared" ref="AB16:AC16" si="33">AB17+AB20</f>
        <v>303200</v>
      </c>
      <c r="AC16" s="11">
        <f t="shared" si="33"/>
        <v>366043.83999999997</v>
      </c>
      <c r="AD16" s="11">
        <f t="shared" ref="AD16:AF16" si="34">AD17+AD20</f>
        <v>227050</v>
      </c>
      <c r="AE16" s="11">
        <f t="shared" si="34"/>
        <v>285050</v>
      </c>
      <c r="AF16" s="11">
        <f t="shared" si="34"/>
        <v>404556.67000000004</v>
      </c>
      <c r="AG16" s="11">
        <f t="shared" ref="AG16:AH16" si="35">AG17+AG20</f>
        <v>364050</v>
      </c>
      <c r="AH16" s="11">
        <f t="shared" si="35"/>
        <v>388050</v>
      </c>
      <c r="AI16" s="11">
        <f t="shared" ref="AI16:AJ16" si="36">AI17+AI20</f>
        <v>319128.51</v>
      </c>
      <c r="AJ16" s="11">
        <f t="shared" si="36"/>
        <v>307200</v>
      </c>
    </row>
    <row r="17" spans="1:36" x14ac:dyDescent="0.25">
      <c r="A17" s="5">
        <v>21</v>
      </c>
      <c r="B17" s="8" t="s">
        <v>241</v>
      </c>
      <c r="C17" s="12">
        <f t="shared" ref="C17:AE17" si="37">SUM(C18:C19)</f>
        <v>21000</v>
      </c>
      <c r="D17" s="12">
        <f t="shared" si="37"/>
        <v>21000</v>
      </c>
      <c r="E17" s="12">
        <f t="shared" si="37"/>
        <v>26660.639999999999</v>
      </c>
      <c r="F17" s="12">
        <f t="shared" si="37"/>
        <v>30250</v>
      </c>
      <c r="G17" s="12">
        <f t="shared" si="37"/>
        <v>26200</v>
      </c>
      <c r="H17" s="12">
        <f t="shared" si="37"/>
        <v>22485.31</v>
      </c>
      <c r="I17" s="12">
        <f t="shared" si="37"/>
        <v>22460</v>
      </c>
      <c r="J17" s="12">
        <f t="shared" si="37"/>
        <v>22460</v>
      </c>
      <c r="K17" s="12">
        <f t="shared" si="37"/>
        <v>25620.46</v>
      </c>
      <c r="L17" s="12">
        <f t="shared" si="37"/>
        <v>27170</v>
      </c>
      <c r="M17" s="12">
        <f t="shared" si="37"/>
        <v>27170</v>
      </c>
      <c r="N17" s="12">
        <f t="shared" si="37"/>
        <v>19885.259999999998</v>
      </c>
      <c r="O17" s="12">
        <f t="shared" si="37"/>
        <v>19050</v>
      </c>
      <c r="P17" s="12">
        <f t="shared" si="37"/>
        <v>30050</v>
      </c>
      <c r="Q17" s="12">
        <f t="shared" si="37"/>
        <v>18481.740000000002</v>
      </c>
      <c r="R17" s="12">
        <f t="shared" si="37"/>
        <v>20050</v>
      </c>
      <c r="S17" s="12">
        <f t="shared" si="37"/>
        <v>20050</v>
      </c>
      <c r="T17" s="12">
        <f t="shared" si="37"/>
        <v>21157.22</v>
      </c>
      <c r="U17" s="12">
        <f t="shared" si="37"/>
        <v>17560</v>
      </c>
      <c r="V17" s="12">
        <f t="shared" si="37"/>
        <v>17560</v>
      </c>
      <c r="W17" s="12">
        <f t="shared" si="37"/>
        <v>24203.88</v>
      </c>
      <c r="X17" s="12">
        <f t="shared" si="37"/>
        <v>17550</v>
      </c>
      <c r="Y17" s="12">
        <f t="shared" si="37"/>
        <v>20050</v>
      </c>
      <c r="Z17" s="12">
        <f t="shared" si="37"/>
        <v>14420.22</v>
      </c>
      <c r="AA17" s="12">
        <f t="shared" si="37"/>
        <v>22030</v>
      </c>
      <c r="AB17" s="12">
        <f t="shared" si="37"/>
        <v>44100</v>
      </c>
      <c r="AC17" s="12">
        <f t="shared" ref="AC17" si="38">SUM(AC18:AC19)</f>
        <v>43334.18</v>
      </c>
      <c r="AD17" s="12">
        <f t="shared" ref="AD17:AH17" si="39">SUM(AD18:AD19)</f>
        <v>24050</v>
      </c>
      <c r="AE17" s="12">
        <f t="shared" si="37"/>
        <v>44050</v>
      </c>
      <c r="AF17" s="12">
        <f t="shared" ref="AF17" si="40">SUM(AF18:AF19)</f>
        <v>60132.78</v>
      </c>
      <c r="AG17" s="12">
        <f t="shared" si="39"/>
        <v>60050</v>
      </c>
      <c r="AH17" s="12">
        <f t="shared" si="39"/>
        <v>60050</v>
      </c>
      <c r="AI17" s="12">
        <f t="shared" ref="AI17:AJ17" si="41">SUM(AI18:AI19)</f>
        <v>41042.15</v>
      </c>
      <c r="AJ17" s="12">
        <f t="shared" si="41"/>
        <v>44400</v>
      </c>
    </row>
    <row r="18" spans="1:36" x14ac:dyDescent="0.25">
      <c r="A18" s="5">
        <v>2101</v>
      </c>
      <c r="B18" s="9" t="s">
        <v>112</v>
      </c>
      <c r="C18" s="15">
        <v>1000</v>
      </c>
      <c r="D18" s="15">
        <v>1000</v>
      </c>
      <c r="E18" s="15">
        <v>675</v>
      </c>
      <c r="F18" s="15">
        <v>50</v>
      </c>
      <c r="G18" s="15">
        <v>1200</v>
      </c>
      <c r="H18" s="15">
        <v>1187.77</v>
      </c>
      <c r="I18" s="15">
        <v>260</v>
      </c>
      <c r="J18" s="15">
        <v>260</v>
      </c>
      <c r="K18" s="15">
        <v>192</v>
      </c>
      <c r="L18" s="15">
        <v>170</v>
      </c>
      <c r="M18" s="15">
        <v>170</v>
      </c>
      <c r="O18" s="15">
        <v>50</v>
      </c>
      <c r="P18" s="15">
        <v>50</v>
      </c>
      <c r="Q18" s="15">
        <v>50</v>
      </c>
      <c r="R18" s="15">
        <v>50</v>
      </c>
      <c r="S18" s="15">
        <v>50</v>
      </c>
      <c r="U18" s="15">
        <v>50</v>
      </c>
      <c r="V18" s="15">
        <v>50</v>
      </c>
      <c r="W18" s="14">
        <v>15</v>
      </c>
      <c r="X18" s="15">
        <v>50</v>
      </c>
      <c r="Y18" s="15">
        <v>50</v>
      </c>
      <c r="Z18" s="14">
        <v>15</v>
      </c>
      <c r="AA18" s="15">
        <v>30</v>
      </c>
      <c r="AB18" s="15">
        <v>100</v>
      </c>
      <c r="AC18" s="14">
        <v>75</v>
      </c>
      <c r="AD18" s="15">
        <v>50</v>
      </c>
      <c r="AE18" s="15">
        <v>50</v>
      </c>
      <c r="AF18" s="14">
        <v>0</v>
      </c>
      <c r="AG18" s="15">
        <v>50</v>
      </c>
      <c r="AH18" s="15">
        <v>50</v>
      </c>
      <c r="AI18" s="15">
        <v>0</v>
      </c>
      <c r="AJ18" s="15">
        <v>40</v>
      </c>
    </row>
    <row r="19" spans="1:36" x14ac:dyDescent="0.25">
      <c r="A19" s="5">
        <v>2199</v>
      </c>
      <c r="B19" s="9" t="s">
        <v>113</v>
      </c>
      <c r="C19" s="15">
        <v>20000</v>
      </c>
      <c r="D19" s="15">
        <v>20000</v>
      </c>
      <c r="E19" s="15">
        <v>25985.64</v>
      </c>
      <c r="F19" s="15">
        <v>30200</v>
      </c>
      <c r="G19" s="15">
        <v>25000</v>
      </c>
      <c r="H19" s="15">
        <v>21297.54</v>
      </c>
      <c r="I19" s="15">
        <v>22200</v>
      </c>
      <c r="J19" s="15">
        <v>22200</v>
      </c>
      <c r="K19" s="15">
        <v>25428.46</v>
      </c>
      <c r="L19" s="15">
        <v>27000</v>
      </c>
      <c r="M19" s="15">
        <v>27000</v>
      </c>
      <c r="N19" s="15">
        <v>19885.259999999998</v>
      </c>
      <c r="O19" s="15">
        <v>19000</v>
      </c>
      <c r="P19" s="15">
        <v>30000</v>
      </c>
      <c r="Q19" s="15">
        <v>18431.740000000002</v>
      </c>
      <c r="R19" s="15">
        <v>20000</v>
      </c>
      <c r="S19" s="15">
        <v>20000</v>
      </c>
      <c r="T19" s="15">
        <v>21157.22</v>
      </c>
      <c r="U19" s="15">
        <v>17510</v>
      </c>
      <c r="V19" s="15">
        <v>17510</v>
      </c>
      <c r="W19" s="14">
        <v>24188.880000000001</v>
      </c>
      <c r="X19" s="15">
        <v>17500</v>
      </c>
      <c r="Y19" s="15">
        <v>20000</v>
      </c>
      <c r="Z19" s="14">
        <v>14405.22</v>
      </c>
      <c r="AA19" s="15">
        <v>22000</v>
      </c>
      <c r="AB19" s="15">
        <v>44000</v>
      </c>
      <c r="AC19" s="14">
        <v>43259.18</v>
      </c>
      <c r="AD19" s="15">
        <v>24000</v>
      </c>
      <c r="AE19" s="15">
        <v>44000</v>
      </c>
      <c r="AF19" s="14">
        <v>60132.78</v>
      </c>
      <c r="AG19" s="15">
        <v>60000</v>
      </c>
      <c r="AH19" s="15">
        <v>60000</v>
      </c>
      <c r="AI19" s="15">
        <v>41042.15</v>
      </c>
      <c r="AJ19" s="15">
        <v>44360</v>
      </c>
    </row>
    <row r="20" spans="1:36" x14ac:dyDescent="0.25">
      <c r="A20" s="5">
        <v>22</v>
      </c>
      <c r="B20" s="8" t="s">
        <v>242</v>
      </c>
      <c r="C20" s="12">
        <f t="shared" ref="C20:AH20" si="42">SUM(C21:C24)</f>
        <v>248000</v>
      </c>
      <c r="D20" s="12">
        <f t="shared" si="42"/>
        <v>244000</v>
      </c>
      <c r="E20" s="12">
        <f t="shared" si="42"/>
        <v>306355.42000000004</v>
      </c>
      <c r="F20" s="12">
        <f t="shared" si="42"/>
        <v>229750</v>
      </c>
      <c r="G20" s="12">
        <f t="shared" si="42"/>
        <v>192000</v>
      </c>
      <c r="H20" s="12">
        <f t="shared" si="42"/>
        <v>198521.29</v>
      </c>
      <c r="I20" s="12">
        <f t="shared" si="42"/>
        <v>180550</v>
      </c>
      <c r="J20" s="12">
        <f t="shared" si="42"/>
        <v>213500</v>
      </c>
      <c r="K20" s="12">
        <f t="shared" si="42"/>
        <v>241302.53999999998</v>
      </c>
      <c r="L20" s="12">
        <f t="shared" si="42"/>
        <v>215880</v>
      </c>
      <c r="M20" s="12">
        <f t="shared" si="42"/>
        <v>213620</v>
      </c>
      <c r="N20" s="12">
        <f t="shared" si="42"/>
        <v>219273.41999999998</v>
      </c>
      <c r="O20" s="12">
        <f t="shared" si="42"/>
        <v>147500</v>
      </c>
      <c r="P20" s="12">
        <f t="shared" si="42"/>
        <v>157500</v>
      </c>
      <c r="Q20" s="12">
        <f t="shared" si="42"/>
        <v>238613.1</v>
      </c>
      <c r="R20" s="12">
        <f t="shared" si="42"/>
        <v>148500</v>
      </c>
      <c r="S20" s="12">
        <f t="shared" si="42"/>
        <v>207500</v>
      </c>
      <c r="T20" s="12">
        <f t="shared" si="42"/>
        <v>291530.90000000002</v>
      </c>
      <c r="U20" s="12">
        <f t="shared" si="42"/>
        <v>202440</v>
      </c>
      <c r="V20" s="12">
        <f t="shared" si="42"/>
        <v>170200</v>
      </c>
      <c r="W20" s="12">
        <f t="shared" si="42"/>
        <v>187468.06</v>
      </c>
      <c r="X20" s="12">
        <f t="shared" si="42"/>
        <v>178400</v>
      </c>
      <c r="Y20" s="12">
        <f t="shared" si="42"/>
        <v>220500</v>
      </c>
      <c r="Z20" s="12">
        <f t="shared" si="42"/>
        <v>291502.55</v>
      </c>
      <c r="AA20" s="12">
        <f t="shared" si="42"/>
        <v>205970</v>
      </c>
      <c r="AB20" s="12">
        <f t="shared" si="42"/>
        <v>259100</v>
      </c>
      <c r="AC20" s="12">
        <f t="shared" ref="AC20:AD20" si="43">SUM(AC21:AC24)</f>
        <v>322709.65999999997</v>
      </c>
      <c r="AD20" s="12">
        <f t="shared" si="43"/>
        <v>203000</v>
      </c>
      <c r="AE20" s="12">
        <f t="shared" si="42"/>
        <v>241000</v>
      </c>
      <c r="AF20" s="12">
        <f t="shared" si="42"/>
        <v>344423.89</v>
      </c>
      <c r="AG20" s="12">
        <f t="shared" si="42"/>
        <v>304000</v>
      </c>
      <c r="AH20" s="12">
        <f t="shared" si="42"/>
        <v>328000</v>
      </c>
      <c r="AI20" s="12">
        <f t="shared" ref="AI20:AJ20" si="44">SUM(AI21:AI24)</f>
        <v>278086.36</v>
      </c>
      <c r="AJ20" s="12">
        <f t="shared" si="44"/>
        <v>262800</v>
      </c>
    </row>
    <row r="21" spans="1:36" x14ac:dyDescent="0.25">
      <c r="A21" s="5">
        <v>2201</v>
      </c>
      <c r="B21" s="9" t="s">
        <v>114</v>
      </c>
      <c r="C21" s="15">
        <v>52000</v>
      </c>
      <c r="D21" s="15">
        <v>48000</v>
      </c>
      <c r="E21" s="15">
        <v>43500.69</v>
      </c>
      <c r="F21" s="15">
        <v>38000</v>
      </c>
      <c r="G21" s="15">
        <v>32000</v>
      </c>
      <c r="H21" s="15">
        <v>34371.64</v>
      </c>
      <c r="I21" s="15">
        <v>28000</v>
      </c>
      <c r="J21" s="15">
        <v>34000</v>
      </c>
      <c r="K21" s="15">
        <v>41306.68</v>
      </c>
      <c r="L21" s="15">
        <f>27000*1.22</f>
        <v>32940</v>
      </c>
      <c r="M21" s="15">
        <v>35940</v>
      </c>
      <c r="N21" s="15">
        <v>36583.410000000003</v>
      </c>
      <c r="O21" s="15">
        <v>20000</v>
      </c>
      <c r="P21" s="15">
        <v>30000</v>
      </c>
      <c r="Q21" s="15">
        <v>29053.58</v>
      </c>
      <c r="R21" s="15">
        <v>3000</v>
      </c>
      <c r="S21" s="15">
        <v>6000</v>
      </c>
      <c r="T21" s="15">
        <v>6913.74</v>
      </c>
      <c r="U21" s="15">
        <v>3000</v>
      </c>
      <c r="V21" s="15">
        <v>3500</v>
      </c>
      <c r="W21" s="14">
        <v>4499.3599999999997</v>
      </c>
      <c r="X21" s="15">
        <v>2600</v>
      </c>
      <c r="Y21" s="15">
        <v>4500</v>
      </c>
      <c r="Z21" s="14">
        <v>7427.36</v>
      </c>
      <c r="AA21" s="15">
        <v>5570</v>
      </c>
      <c r="AB21" s="15">
        <v>4700</v>
      </c>
      <c r="AC21" s="14">
        <v>5020.3999999999996</v>
      </c>
      <c r="AD21" s="15">
        <v>6000</v>
      </c>
      <c r="AE21" s="15">
        <v>5000</v>
      </c>
      <c r="AF21" s="14">
        <v>3455.04</v>
      </c>
      <c r="AG21" s="15">
        <v>3000</v>
      </c>
      <c r="AH21" s="15">
        <v>2000</v>
      </c>
      <c r="AI21" s="15">
        <v>2469.2800000000002</v>
      </c>
      <c r="AJ21" s="15">
        <v>2800</v>
      </c>
    </row>
    <row r="22" spans="1:36" x14ac:dyDescent="0.25">
      <c r="A22" s="5">
        <v>2202</v>
      </c>
      <c r="B22" s="9" t="s">
        <v>115</v>
      </c>
      <c r="C22" s="15">
        <v>20000</v>
      </c>
      <c r="D22" s="15">
        <v>20000</v>
      </c>
      <c r="E22" s="15">
        <v>25283.279999999999</v>
      </c>
      <c r="F22" s="15">
        <v>22000</v>
      </c>
      <c r="G22" s="15">
        <v>22000</v>
      </c>
      <c r="H22" s="15">
        <v>23954.7</v>
      </c>
      <c r="I22" s="15">
        <v>22000</v>
      </c>
      <c r="J22" s="15">
        <v>20000</v>
      </c>
      <c r="K22" s="15">
        <v>23948.600000000002</v>
      </c>
      <c r="L22" s="15">
        <f>19000*1.22</f>
        <v>23180</v>
      </c>
      <c r="M22" s="15">
        <f>19000*1.22</f>
        <v>23180</v>
      </c>
      <c r="N22" s="15">
        <v>27514.66</v>
      </c>
      <c r="O22" s="15">
        <v>20000</v>
      </c>
      <c r="P22" s="15">
        <v>20000</v>
      </c>
      <c r="Q22" s="15">
        <v>23013.46</v>
      </c>
      <c r="R22" s="15">
        <v>22000</v>
      </c>
      <c r="S22" s="15">
        <v>18000</v>
      </c>
      <c r="T22" s="15">
        <v>18453.099999999999</v>
      </c>
      <c r="U22" s="15">
        <v>14000</v>
      </c>
      <c r="V22" s="15">
        <v>14000</v>
      </c>
      <c r="W22" s="14">
        <v>14707.099999999999</v>
      </c>
      <c r="X22" s="15">
        <v>14000</v>
      </c>
      <c r="Y22" s="15">
        <v>14000</v>
      </c>
      <c r="Z22" s="14">
        <v>14664.4</v>
      </c>
      <c r="AA22" s="15">
        <v>14000</v>
      </c>
      <c r="AB22" s="15">
        <v>12000</v>
      </c>
      <c r="AC22" s="14">
        <v>12822.2</v>
      </c>
      <c r="AD22" s="15">
        <v>12000</v>
      </c>
      <c r="AE22" s="15">
        <v>12000</v>
      </c>
      <c r="AF22" s="14">
        <v>12535.5</v>
      </c>
      <c r="AG22" s="15">
        <v>12000</v>
      </c>
      <c r="AH22" s="15">
        <v>12000</v>
      </c>
      <c r="AI22" s="15">
        <v>9581.8799999999992</v>
      </c>
      <c r="AJ22" s="15">
        <v>8000</v>
      </c>
    </row>
    <row r="23" spans="1:36" x14ac:dyDescent="0.25">
      <c r="A23" s="5">
        <v>2203</v>
      </c>
      <c r="B23" s="9" t="s">
        <v>116</v>
      </c>
      <c r="C23" s="15">
        <v>6000</v>
      </c>
      <c r="D23" s="15">
        <v>6000</v>
      </c>
      <c r="E23" s="15">
        <v>6670.28</v>
      </c>
      <c r="F23" s="15">
        <v>5450</v>
      </c>
      <c r="G23" s="15">
        <v>8000</v>
      </c>
      <c r="H23" s="15">
        <v>7529.75</v>
      </c>
      <c r="I23" s="15">
        <v>6500</v>
      </c>
      <c r="J23" s="15">
        <v>9500</v>
      </c>
      <c r="K23" s="15">
        <v>9230.2100000000009</v>
      </c>
      <c r="L23" s="15">
        <f>8000*1.22</f>
        <v>9760</v>
      </c>
      <c r="M23" s="15">
        <v>4500</v>
      </c>
      <c r="N23" s="15">
        <v>4810.83</v>
      </c>
      <c r="O23" s="15">
        <v>3500</v>
      </c>
      <c r="P23" s="15">
        <v>3500</v>
      </c>
      <c r="Q23" s="15">
        <v>5989.62</v>
      </c>
      <c r="R23" s="15">
        <v>3500</v>
      </c>
      <c r="S23" s="15">
        <v>3500</v>
      </c>
      <c r="T23" s="15">
        <v>5307.71</v>
      </c>
      <c r="U23" s="15">
        <v>2700</v>
      </c>
      <c r="V23" s="15">
        <v>2700</v>
      </c>
      <c r="W23" s="14">
        <v>1819.9300000000003</v>
      </c>
      <c r="X23" s="15">
        <v>1800</v>
      </c>
      <c r="Y23" s="15">
        <v>2000</v>
      </c>
      <c r="Z23" s="14">
        <v>6656.37</v>
      </c>
      <c r="AA23" s="15">
        <v>6400</v>
      </c>
      <c r="AB23" s="15">
        <v>2400</v>
      </c>
      <c r="AC23" s="14">
        <v>1049.8399999999999</v>
      </c>
      <c r="AD23" s="15">
        <v>5000</v>
      </c>
      <c r="AE23" s="15">
        <v>4000</v>
      </c>
      <c r="AF23" s="14">
        <v>2311.35</v>
      </c>
      <c r="AG23" s="15">
        <v>4000</v>
      </c>
      <c r="AH23" s="15">
        <v>4000</v>
      </c>
      <c r="AI23" s="15">
        <v>2084.33</v>
      </c>
      <c r="AJ23" s="15">
        <v>2000</v>
      </c>
    </row>
    <row r="24" spans="1:36" x14ac:dyDescent="0.25">
      <c r="A24" s="5">
        <v>2299</v>
      </c>
      <c r="B24" s="9" t="s">
        <v>117</v>
      </c>
      <c r="C24" s="15">
        <v>170000</v>
      </c>
      <c r="D24" s="15">
        <v>170000</v>
      </c>
      <c r="E24" s="15">
        <v>230901.17</v>
      </c>
      <c r="F24" s="15">
        <v>164300</v>
      </c>
      <c r="G24" s="15">
        <v>130000</v>
      </c>
      <c r="H24" s="15">
        <v>132665.20000000001</v>
      </c>
      <c r="I24" s="15">
        <v>124050</v>
      </c>
      <c r="J24" s="15">
        <v>150000</v>
      </c>
      <c r="K24" s="15">
        <v>166817.04999999999</v>
      </c>
      <c r="L24" s="15">
        <v>150000</v>
      </c>
      <c r="M24" s="15">
        <v>150000</v>
      </c>
      <c r="N24" s="15">
        <v>150364.51999999999</v>
      </c>
      <c r="O24" s="15">
        <v>104000</v>
      </c>
      <c r="P24" s="15">
        <v>104000</v>
      </c>
      <c r="Q24" s="15">
        <v>180556.44</v>
      </c>
      <c r="R24" s="15">
        <v>120000</v>
      </c>
      <c r="S24" s="15">
        <v>180000</v>
      </c>
      <c r="T24" s="15">
        <v>260856.35</v>
      </c>
      <c r="U24" s="15">
        <v>182740</v>
      </c>
      <c r="V24" s="15">
        <v>150000</v>
      </c>
      <c r="W24" s="14">
        <v>166441.66999999998</v>
      </c>
      <c r="X24" s="15">
        <v>160000</v>
      </c>
      <c r="Y24" s="15">
        <v>200000</v>
      </c>
      <c r="Z24" s="14">
        <v>262754.42</v>
      </c>
      <c r="AA24" s="15">
        <v>180000</v>
      </c>
      <c r="AB24" s="15">
        <v>240000</v>
      </c>
      <c r="AC24" s="14">
        <v>303817.21999999997</v>
      </c>
      <c r="AD24" s="15">
        <v>180000</v>
      </c>
      <c r="AE24" s="15">
        <v>220000</v>
      </c>
      <c r="AF24" s="14">
        <v>326122</v>
      </c>
      <c r="AG24" s="15">
        <v>285000</v>
      </c>
      <c r="AH24" s="15">
        <v>310000</v>
      </c>
      <c r="AI24" s="15">
        <v>263950.87</v>
      </c>
      <c r="AJ24" s="15">
        <v>250000</v>
      </c>
    </row>
    <row r="25" spans="1:36" x14ac:dyDescent="0.25">
      <c r="A25" s="5">
        <v>3</v>
      </c>
      <c r="B25" s="7" t="s">
        <v>118</v>
      </c>
      <c r="C25" s="11">
        <f t="shared" ref="C25:D25" si="45">C26+C57+C63</f>
        <v>360900</v>
      </c>
      <c r="D25" s="11">
        <f t="shared" si="45"/>
        <v>1700100</v>
      </c>
      <c r="E25" s="11">
        <f t="shared" ref="E25:K25" si="46">E26+E57+E63</f>
        <v>1577169.0999999999</v>
      </c>
      <c r="F25" s="11">
        <f t="shared" si="46"/>
        <v>365700</v>
      </c>
      <c r="G25" s="25">
        <f t="shared" ref="G25" si="47">G26+G57+G63</f>
        <v>342927.89999999997</v>
      </c>
      <c r="H25" s="25">
        <f t="shared" si="46"/>
        <v>402798.46</v>
      </c>
      <c r="I25" s="11">
        <f t="shared" si="46"/>
        <v>257376</v>
      </c>
      <c r="J25" s="11">
        <f t="shared" si="46"/>
        <v>407636.34</v>
      </c>
      <c r="K25" s="11">
        <f t="shared" si="46"/>
        <v>424566.55</v>
      </c>
      <c r="L25" s="11">
        <f t="shared" ref="L25:P25" si="48">L26+L57+L63</f>
        <v>309850</v>
      </c>
      <c r="M25" s="11">
        <f t="shared" ref="M25" si="49">M26+M57+M63</f>
        <v>307461.65999999997</v>
      </c>
      <c r="N25" s="11">
        <f t="shared" si="48"/>
        <v>289539.45999999996</v>
      </c>
      <c r="O25" s="11">
        <f t="shared" ref="O25" si="50">O26+O57+O63</f>
        <v>348780</v>
      </c>
      <c r="P25" s="11">
        <f t="shared" si="48"/>
        <v>331768.94000000006</v>
      </c>
      <c r="Q25" s="11">
        <f t="shared" ref="Q25:R25" si="51">Q26+Q57+Q63</f>
        <v>429010.9</v>
      </c>
      <c r="R25" s="11">
        <f t="shared" si="51"/>
        <v>238915</v>
      </c>
      <c r="S25" s="11">
        <f t="shared" ref="S25:T25" si="52">S26+S57+S63</f>
        <v>599728.06000000006</v>
      </c>
      <c r="T25" s="11">
        <f t="shared" si="52"/>
        <v>489391.66</v>
      </c>
      <c r="U25" s="11">
        <f t="shared" ref="U25:X25" si="53">U26+U57+U63</f>
        <v>317505.28000000003</v>
      </c>
      <c r="V25" s="11">
        <f t="shared" ref="V25" si="54">V26+V57+V63</f>
        <v>487920.08000000007</v>
      </c>
      <c r="W25" s="11">
        <f t="shared" si="53"/>
        <v>459344.58</v>
      </c>
      <c r="X25" s="11">
        <f t="shared" si="53"/>
        <v>424900</v>
      </c>
      <c r="Y25" s="11">
        <f t="shared" ref="Y25" si="55">Y26+Y57+Y63</f>
        <v>3742176.16</v>
      </c>
      <c r="Z25" s="11">
        <f t="shared" ref="Z25:AA25" si="56">Z26+Z57+Z63</f>
        <v>3554929.8999999994</v>
      </c>
      <c r="AA25" s="11">
        <f t="shared" si="56"/>
        <v>354000</v>
      </c>
      <c r="AB25" s="11">
        <f t="shared" ref="AB25:AC25" si="57">AB26+AB57+AB63</f>
        <v>415495.04</v>
      </c>
      <c r="AC25" s="11">
        <f t="shared" si="57"/>
        <v>356817.85</v>
      </c>
      <c r="AD25" s="11">
        <f t="shared" ref="AD25:AF25" si="58">AD26+AD57+AD63</f>
        <v>275000</v>
      </c>
      <c r="AE25" s="11">
        <f t="shared" si="58"/>
        <v>428500</v>
      </c>
      <c r="AF25" s="11">
        <f t="shared" si="58"/>
        <v>323635.95</v>
      </c>
      <c r="AG25" s="11">
        <f t="shared" ref="AG25:AH25" si="59">AG26+AG57+AG63</f>
        <v>423500</v>
      </c>
      <c r="AH25" s="11">
        <f t="shared" si="59"/>
        <v>550500</v>
      </c>
      <c r="AI25" s="11">
        <f t="shared" ref="AI25:AJ25" si="60">AI26+AI57+AI63</f>
        <v>525338.48</v>
      </c>
      <c r="AJ25" s="11">
        <f t="shared" si="60"/>
        <v>439000</v>
      </c>
    </row>
    <row r="26" spans="1:36" x14ac:dyDescent="0.25">
      <c r="A26" s="5">
        <v>31</v>
      </c>
      <c r="B26" s="8" t="s">
        <v>119</v>
      </c>
      <c r="C26" s="12">
        <f t="shared" ref="C26:AE26" si="61">SUM(C27:C56)</f>
        <v>305800</v>
      </c>
      <c r="D26" s="12">
        <f t="shared" si="61"/>
        <v>1575000</v>
      </c>
      <c r="E26" s="12">
        <f t="shared" si="61"/>
        <v>1469467.44</v>
      </c>
      <c r="F26" s="12">
        <f t="shared" si="61"/>
        <v>328000</v>
      </c>
      <c r="G26" s="12">
        <f t="shared" si="61"/>
        <v>311023.34999999998</v>
      </c>
      <c r="H26" s="12">
        <f t="shared" si="61"/>
        <v>369924.47000000003</v>
      </c>
      <c r="I26" s="12">
        <f t="shared" si="61"/>
        <v>247780</v>
      </c>
      <c r="J26" s="12">
        <f t="shared" si="61"/>
        <v>343628.57</v>
      </c>
      <c r="K26" s="12">
        <f t="shared" si="61"/>
        <v>351266.85</v>
      </c>
      <c r="L26" s="12">
        <f t="shared" si="61"/>
        <v>293550</v>
      </c>
      <c r="M26" s="12">
        <f t="shared" si="61"/>
        <v>292779.84999999998</v>
      </c>
      <c r="N26" s="12">
        <f t="shared" si="61"/>
        <v>275417.64999999997</v>
      </c>
      <c r="O26" s="12">
        <f t="shared" si="61"/>
        <v>222780</v>
      </c>
      <c r="P26" s="12">
        <f t="shared" si="61"/>
        <v>279421.66000000003</v>
      </c>
      <c r="Q26" s="12">
        <f t="shared" si="61"/>
        <v>419913.62</v>
      </c>
      <c r="R26" s="12">
        <f t="shared" si="61"/>
        <v>230915</v>
      </c>
      <c r="S26" s="12">
        <f t="shared" si="61"/>
        <v>518152.82</v>
      </c>
      <c r="T26" s="12">
        <f t="shared" si="61"/>
        <v>419730.1</v>
      </c>
      <c r="U26" s="12">
        <f t="shared" si="61"/>
        <v>316905.28000000003</v>
      </c>
      <c r="V26" s="12">
        <f t="shared" si="61"/>
        <v>483820.08000000007</v>
      </c>
      <c r="W26" s="12">
        <f t="shared" si="61"/>
        <v>438536.68</v>
      </c>
      <c r="X26" s="12">
        <f t="shared" si="61"/>
        <v>422800</v>
      </c>
      <c r="Y26" s="12">
        <f t="shared" si="61"/>
        <v>3706576.16</v>
      </c>
      <c r="Z26" s="12">
        <f t="shared" si="61"/>
        <v>3509702.3499999996</v>
      </c>
      <c r="AA26" s="12">
        <f t="shared" si="61"/>
        <v>340000</v>
      </c>
      <c r="AB26" s="12">
        <f t="shared" si="61"/>
        <v>398025</v>
      </c>
      <c r="AC26" s="12">
        <f t="shared" ref="AC26" si="62">SUM(AC27:AC56)</f>
        <v>348947.81</v>
      </c>
      <c r="AD26" s="12">
        <f t="shared" ref="AD26:AH26" si="63">SUM(AD27:AD56)</f>
        <v>275000</v>
      </c>
      <c r="AE26" s="12">
        <f t="shared" si="61"/>
        <v>343500</v>
      </c>
      <c r="AF26" s="12">
        <f t="shared" ref="AF26" si="64">SUM(AF27:AF56)</f>
        <v>276135.95</v>
      </c>
      <c r="AG26" s="12">
        <f t="shared" si="63"/>
        <v>373500</v>
      </c>
      <c r="AH26" s="12">
        <f t="shared" si="63"/>
        <v>510500</v>
      </c>
      <c r="AI26" s="12">
        <f t="shared" ref="AI26:AJ26" si="65">SUM(AI27:AI56)</f>
        <v>473238.48000000004</v>
      </c>
      <c r="AJ26" s="12">
        <f t="shared" si="65"/>
        <v>439000</v>
      </c>
    </row>
    <row r="27" spans="1:36" x14ac:dyDescent="0.25">
      <c r="A27" s="5">
        <v>3101</v>
      </c>
      <c r="B27" s="9" t="s">
        <v>120</v>
      </c>
      <c r="W27" s="14">
        <v>0</v>
      </c>
      <c r="X27" s="15">
        <v>0</v>
      </c>
      <c r="Y27" s="15">
        <v>0</v>
      </c>
      <c r="Z27" s="14">
        <v>0</v>
      </c>
      <c r="AA27" s="15">
        <v>0</v>
      </c>
      <c r="AB27" s="15">
        <v>0</v>
      </c>
      <c r="AC27" s="14">
        <v>0</v>
      </c>
      <c r="AD27" s="15">
        <v>0</v>
      </c>
      <c r="AE27" s="15">
        <v>0</v>
      </c>
      <c r="AF27" s="14">
        <v>0</v>
      </c>
      <c r="AG27" s="15">
        <v>0</v>
      </c>
      <c r="AH27" s="15">
        <v>0</v>
      </c>
      <c r="AI27" s="15">
        <v>0</v>
      </c>
      <c r="AJ27" s="15">
        <v>0</v>
      </c>
    </row>
    <row r="28" spans="1:36" x14ac:dyDescent="0.25">
      <c r="A28" s="5">
        <v>3102</v>
      </c>
      <c r="B28" s="9" t="s">
        <v>121</v>
      </c>
      <c r="W28" s="14">
        <v>0</v>
      </c>
      <c r="X28" s="15">
        <v>0</v>
      </c>
      <c r="Y28" s="15">
        <v>0</v>
      </c>
      <c r="Z28" s="14">
        <v>0</v>
      </c>
      <c r="AA28" s="15">
        <v>0</v>
      </c>
      <c r="AB28" s="15">
        <v>0</v>
      </c>
      <c r="AC28" s="14">
        <v>0</v>
      </c>
      <c r="AD28" s="15">
        <v>0</v>
      </c>
      <c r="AE28" s="15">
        <v>0</v>
      </c>
      <c r="AF28" s="14">
        <v>0</v>
      </c>
      <c r="AG28" s="15">
        <v>0</v>
      </c>
      <c r="AH28" s="15">
        <v>14000</v>
      </c>
      <c r="AI28" s="15">
        <v>0</v>
      </c>
      <c r="AJ28" s="15">
        <v>0</v>
      </c>
    </row>
    <row r="29" spans="1:36" x14ac:dyDescent="0.25">
      <c r="A29" s="5">
        <v>3103</v>
      </c>
      <c r="B29" s="9" t="s">
        <v>122</v>
      </c>
      <c r="W29" s="14">
        <v>0</v>
      </c>
      <c r="X29" s="15">
        <v>0</v>
      </c>
      <c r="Y29" s="15">
        <v>0</v>
      </c>
      <c r="Z29" s="14">
        <v>0</v>
      </c>
      <c r="AA29" s="15">
        <v>0</v>
      </c>
      <c r="AB29" s="15">
        <v>0</v>
      </c>
      <c r="AC29" s="14">
        <v>0</v>
      </c>
      <c r="AD29" s="15">
        <v>0</v>
      </c>
      <c r="AE29" s="15">
        <v>0</v>
      </c>
      <c r="AF29" s="14">
        <v>0</v>
      </c>
      <c r="AG29" s="15">
        <v>0</v>
      </c>
      <c r="AH29" s="15">
        <v>0</v>
      </c>
      <c r="AI29" s="15">
        <v>0</v>
      </c>
      <c r="AJ29" s="15">
        <v>0</v>
      </c>
    </row>
    <row r="30" spans="1:36" x14ac:dyDescent="0.25">
      <c r="A30" s="5">
        <v>3104</v>
      </c>
      <c r="B30" s="9" t="s">
        <v>123</v>
      </c>
      <c r="W30" s="14">
        <v>0</v>
      </c>
      <c r="X30" s="15">
        <v>0</v>
      </c>
      <c r="Y30" s="15">
        <v>0</v>
      </c>
      <c r="Z30" s="14">
        <v>0</v>
      </c>
      <c r="AA30" s="15">
        <v>0</v>
      </c>
      <c r="AB30" s="15">
        <v>0</v>
      </c>
      <c r="AC30" s="14">
        <v>0</v>
      </c>
      <c r="AD30" s="15">
        <v>0</v>
      </c>
      <c r="AE30" s="15">
        <v>0</v>
      </c>
      <c r="AF30" s="14">
        <v>0</v>
      </c>
      <c r="AG30" s="15">
        <v>0</v>
      </c>
      <c r="AH30" s="15">
        <v>0</v>
      </c>
      <c r="AI30" s="15">
        <v>0</v>
      </c>
      <c r="AJ30" s="15">
        <v>0</v>
      </c>
    </row>
    <row r="31" spans="1:36" x14ac:dyDescent="0.25">
      <c r="A31" s="5">
        <v>3105</v>
      </c>
      <c r="B31" s="9" t="s">
        <v>124</v>
      </c>
      <c r="C31" s="15">
        <v>220000</v>
      </c>
      <c r="D31" s="15">
        <v>220000</v>
      </c>
      <c r="F31" s="15">
        <v>220000</v>
      </c>
      <c r="G31" s="15">
        <v>222779.85</v>
      </c>
      <c r="H31" s="15">
        <v>222779.85</v>
      </c>
      <c r="I31" s="15">
        <v>222780</v>
      </c>
      <c r="J31" s="15">
        <v>223535.15</v>
      </c>
      <c r="K31" s="15">
        <v>223535.15</v>
      </c>
      <c r="L31" s="15">
        <v>223550</v>
      </c>
      <c r="M31" s="15">
        <v>222779.85</v>
      </c>
      <c r="N31" s="15">
        <v>222779.85</v>
      </c>
      <c r="O31" s="15">
        <v>222780</v>
      </c>
      <c r="P31" s="15">
        <v>222780</v>
      </c>
      <c r="Q31" s="15">
        <v>212407.32</v>
      </c>
      <c r="R31" s="15">
        <v>222780</v>
      </c>
      <c r="S31" s="15">
        <v>216993.51</v>
      </c>
      <c r="T31" s="15">
        <v>285528.61</v>
      </c>
      <c r="U31" s="15">
        <v>216905.28</v>
      </c>
      <c r="V31" s="15">
        <v>216905.28</v>
      </c>
      <c r="W31" s="14">
        <v>216415.11</v>
      </c>
      <c r="X31" s="15">
        <v>216000</v>
      </c>
      <c r="Y31" s="15">
        <v>224726.16</v>
      </c>
      <c r="Z31" s="14">
        <v>0</v>
      </c>
      <c r="AA31" s="15">
        <v>220000</v>
      </c>
      <c r="AB31" s="15">
        <v>0</v>
      </c>
      <c r="AC31" s="14">
        <v>0</v>
      </c>
      <c r="AD31" s="15">
        <v>0</v>
      </c>
      <c r="AE31" s="15">
        <v>0</v>
      </c>
      <c r="AF31" s="14">
        <v>0</v>
      </c>
      <c r="AG31" s="15">
        <v>0</v>
      </c>
      <c r="AH31" s="15">
        <v>0</v>
      </c>
      <c r="AI31" s="15">
        <v>0</v>
      </c>
      <c r="AJ31" s="15">
        <v>0</v>
      </c>
    </row>
    <row r="32" spans="1:36" x14ac:dyDescent="0.25">
      <c r="A32" s="5">
        <v>3106</v>
      </c>
      <c r="B32" s="9" t="s">
        <v>125</v>
      </c>
      <c r="D32" s="15">
        <v>168000</v>
      </c>
      <c r="E32" s="15">
        <v>167577.5</v>
      </c>
      <c r="W32" s="14">
        <v>0</v>
      </c>
      <c r="X32" s="15">
        <v>22000</v>
      </c>
      <c r="Y32" s="15">
        <v>32850</v>
      </c>
      <c r="Z32" s="14">
        <v>10850</v>
      </c>
      <c r="AA32" s="15">
        <v>22000</v>
      </c>
      <c r="AB32" s="15">
        <v>33025</v>
      </c>
      <c r="AC32" s="14">
        <v>33025</v>
      </c>
      <c r="AD32" s="15">
        <v>0</v>
      </c>
      <c r="AE32" s="15">
        <v>0</v>
      </c>
      <c r="AF32" s="14">
        <v>0</v>
      </c>
      <c r="AG32" s="15">
        <v>0</v>
      </c>
      <c r="AH32" s="15">
        <v>0</v>
      </c>
      <c r="AI32" s="15">
        <v>0</v>
      </c>
      <c r="AJ32" s="15">
        <v>0</v>
      </c>
    </row>
    <row r="33" spans="1:36" x14ac:dyDescent="0.25">
      <c r="A33" s="5">
        <v>3107</v>
      </c>
      <c r="B33" s="9" t="s">
        <v>126</v>
      </c>
      <c r="E33" s="15">
        <v>146.66999999999999</v>
      </c>
      <c r="W33" s="14">
        <v>0</v>
      </c>
      <c r="X33" s="15">
        <v>0</v>
      </c>
      <c r="Y33" s="15">
        <v>0</v>
      </c>
      <c r="Z33" s="14">
        <v>0</v>
      </c>
      <c r="AA33" s="15">
        <v>0</v>
      </c>
      <c r="AB33" s="15">
        <v>0</v>
      </c>
      <c r="AC33" s="14">
        <v>0</v>
      </c>
      <c r="AD33" s="15">
        <v>0</v>
      </c>
      <c r="AE33" s="15">
        <v>0</v>
      </c>
      <c r="AF33" s="14">
        <v>0</v>
      </c>
      <c r="AG33" s="15">
        <v>0</v>
      </c>
      <c r="AH33" s="15">
        <v>0</v>
      </c>
      <c r="AI33" s="15">
        <v>0</v>
      </c>
      <c r="AJ33" s="15">
        <v>0</v>
      </c>
    </row>
    <row r="34" spans="1:36" x14ac:dyDescent="0.25">
      <c r="A34" s="5">
        <v>3108</v>
      </c>
      <c r="B34" s="9" t="s">
        <v>127</v>
      </c>
      <c r="W34" s="14">
        <v>0</v>
      </c>
      <c r="X34" s="15">
        <v>0</v>
      </c>
      <c r="Y34" s="15">
        <v>0</v>
      </c>
      <c r="Z34" s="14">
        <v>0</v>
      </c>
      <c r="AA34" s="15">
        <v>0</v>
      </c>
      <c r="AB34" s="15">
        <v>0</v>
      </c>
      <c r="AC34" s="14">
        <v>0</v>
      </c>
      <c r="AD34" s="15">
        <v>0</v>
      </c>
      <c r="AE34" s="15">
        <v>0</v>
      </c>
      <c r="AF34" s="14">
        <v>0</v>
      </c>
      <c r="AG34" s="15">
        <v>0</v>
      </c>
      <c r="AH34" s="15">
        <v>0</v>
      </c>
      <c r="AI34" s="15">
        <v>0</v>
      </c>
      <c r="AJ34" s="15">
        <v>0</v>
      </c>
    </row>
    <row r="35" spans="1:36" x14ac:dyDescent="0.25">
      <c r="A35" s="5">
        <v>3109</v>
      </c>
      <c r="B35" s="9" t="s">
        <v>128</v>
      </c>
      <c r="C35" s="15">
        <v>20000</v>
      </c>
      <c r="D35" s="15">
        <v>6500</v>
      </c>
      <c r="E35" s="15">
        <v>10487.89</v>
      </c>
      <c r="N35" s="15">
        <v>45000</v>
      </c>
      <c r="Q35" s="15">
        <v>138000</v>
      </c>
      <c r="S35" s="15">
        <v>77000</v>
      </c>
      <c r="T35" s="15">
        <v>70000</v>
      </c>
      <c r="U35" s="15">
        <v>70000</v>
      </c>
      <c r="V35" s="15">
        <v>70000</v>
      </c>
      <c r="W35" s="14">
        <v>0</v>
      </c>
      <c r="X35" s="15">
        <v>0</v>
      </c>
      <c r="Y35" s="15">
        <v>0</v>
      </c>
      <c r="Z35" s="14">
        <v>0</v>
      </c>
      <c r="AA35" s="15">
        <v>0</v>
      </c>
      <c r="AB35" s="15">
        <v>200</v>
      </c>
      <c r="AC35" s="14">
        <v>127.39</v>
      </c>
      <c r="AD35" s="15">
        <v>0</v>
      </c>
      <c r="AE35" s="15">
        <v>0</v>
      </c>
      <c r="AF35" s="14">
        <v>0</v>
      </c>
      <c r="AG35" s="15">
        <v>20000</v>
      </c>
      <c r="AH35" s="15">
        <v>0</v>
      </c>
      <c r="AI35" s="15">
        <v>0</v>
      </c>
      <c r="AJ35" s="15">
        <v>15000</v>
      </c>
    </row>
    <row r="36" spans="1:36" x14ac:dyDescent="0.25">
      <c r="A36" s="5">
        <v>3110</v>
      </c>
      <c r="B36" s="9" t="s">
        <v>129</v>
      </c>
      <c r="W36" s="14">
        <v>0</v>
      </c>
      <c r="X36" s="15">
        <v>0</v>
      </c>
      <c r="Y36" s="15">
        <v>0</v>
      </c>
      <c r="Z36" s="14">
        <v>0</v>
      </c>
      <c r="AA36" s="15">
        <v>0</v>
      </c>
      <c r="AB36" s="15">
        <v>0</v>
      </c>
      <c r="AC36" s="14">
        <v>0</v>
      </c>
      <c r="AD36" s="15">
        <v>0</v>
      </c>
      <c r="AE36" s="15">
        <v>0</v>
      </c>
      <c r="AF36" s="14">
        <v>0</v>
      </c>
      <c r="AG36" s="15">
        <v>0</v>
      </c>
      <c r="AH36" s="15">
        <v>0</v>
      </c>
      <c r="AI36" s="15">
        <v>0</v>
      </c>
      <c r="AJ36" s="15">
        <v>0</v>
      </c>
    </row>
    <row r="37" spans="1:36" x14ac:dyDescent="0.25">
      <c r="A37" s="5">
        <v>3111</v>
      </c>
      <c r="B37" s="9" t="s">
        <v>130</v>
      </c>
      <c r="W37" s="14">
        <v>0</v>
      </c>
      <c r="X37" s="15">
        <v>0</v>
      </c>
      <c r="Y37" s="15">
        <v>0</v>
      </c>
      <c r="Z37" s="14">
        <v>0</v>
      </c>
      <c r="AA37" s="15">
        <v>0</v>
      </c>
      <c r="AB37" s="15">
        <v>0</v>
      </c>
      <c r="AC37" s="14">
        <v>0</v>
      </c>
      <c r="AD37" s="15">
        <v>0</v>
      </c>
      <c r="AE37" s="15">
        <v>0</v>
      </c>
      <c r="AF37" s="14">
        <v>0</v>
      </c>
      <c r="AG37" s="15">
        <v>0</v>
      </c>
      <c r="AH37" s="15">
        <v>0</v>
      </c>
      <c r="AI37" s="15">
        <v>0</v>
      </c>
      <c r="AJ37" s="15">
        <v>0</v>
      </c>
    </row>
    <row r="38" spans="1:36" x14ac:dyDescent="0.25">
      <c r="A38" s="5">
        <v>3112</v>
      </c>
      <c r="B38" s="9" t="s">
        <v>131</v>
      </c>
      <c r="W38" s="14">
        <v>0</v>
      </c>
      <c r="X38" s="15">
        <v>0</v>
      </c>
      <c r="Y38" s="15">
        <v>0</v>
      </c>
      <c r="Z38" s="14">
        <v>0</v>
      </c>
      <c r="AA38" s="15">
        <v>0</v>
      </c>
      <c r="AB38" s="15">
        <v>0</v>
      </c>
      <c r="AC38" s="14">
        <v>0</v>
      </c>
      <c r="AD38" s="15">
        <v>0</v>
      </c>
      <c r="AE38" s="15">
        <v>0</v>
      </c>
      <c r="AF38" s="14">
        <v>0</v>
      </c>
      <c r="AG38" s="15">
        <v>0</v>
      </c>
      <c r="AH38" s="15">
        <v>0</v>
      </c>
      <c r="AI38" s="15">
        <v>0</v>
      </c>
      <c r="AJ38" s="15">
        <v>0</v>
      </c>
    </row>
    <row r="39" spans="1:36" x14ac:dyDescent="0.25">
      <c r="A39" s="5">
        <v>3113</v>
      </c>
      <c r="B39" s="9" t="s">
        <v>132</v>
      </c>
      <c r="W39" s="14">
        <v>0</v>
      </c>
      <c r="X39" s="15">
        <v>0</v>
      </c>
      <c r="Y39" s="15">
        <v>0</v>
      </c>
      <c r="Z39" s="14">
        <v>0</v>
      </c>
      <c r="AA39" s="15">
        <v>0</v>
      </c>
      <c r="AB39" s="15">
        <v>0</v>
      </c>
      <c r="AC39" s="14">
        <v>0</v>
      </c>
      <c r="AD39" s="15">
        <v>0</v>
      </c>
      <c r="AE39" s="15">
        <v>0</v>
      </c>
      <c r="AF39" s="14">
        <v>0</v>
      </c>
      <c r="AG39" s="15">
        <v>0</v>
      </c>
      <c r="AH39" s="15">
        <v>0</v>
      </c>
      <c r="AI39" s="15">
        <v>0</v>
      </c>
      <c r="AJ39" s="15">
        <v>0</v>
      </c>
    </row>
    <row r="40" spans="1:36" x14ac:dyDescent="0.25">
      <c r="A40" s="5">
        <v>3114</v>
      </c>
      <c r="B40" s="9" t="s">
        <v>133</v>
      </c>
      <c r="W40" s="14">
        <v>0</v>
      </c>
      <c r="X40" s="15">
        <v>0</v>
      </c>
      <c r="Y40" s="15">
        <v>0</v>
      </c>
      <c r="Z40" s="14">
        <v>0</v>
      </c>
      <c r="AA40" s="15">
        <v>0</v>
      </c>
      <c r="AB40" s="15">
        <v>0</v>
      </c>
      <c r="AC40" s="14">
        <v>0</v>
      </c>
      <c r="AD40" s="15">
        <v>0</v>
      </c>
      <c r="AE40" s="15">
        <v>0</v>
      </c>
      <c r="AF40" s="14">
        <v>0</v>
      </c>
      <c r="AG40" s="15">
        <v>0</v>
      </c>
      <c r="AH40" s="15">
        <v>0</v>
      </c>
      <c r="AI40" s="15">
        <v>0</v>
      </c>
      <c r="AJ40" s="15">
        <v>0</v>
      </c>
    </row>
    <row r="41" spans="1:36" x14ac:dyDescent="0.25">
      <c r="A41" s="5">
        <v>3115</v>
      </c>
      <c r="B41" s="9" t="s">
        <v>134</v>
      </c>
      <c r="W41" s="14">
        <v>0</v>
      </c>
      <c r="X41" s="15">
        <v>0</v>
      </c>
      <c r="Y41" s="15">
        <v>0</v>
      </c>
      <c r="Z41" s="14">
        <v>0</v>
      </c>
      <c r="AA41" s="15">
        <v>0</v>
      </c>
      <c r="AB41" s="15">
        <v>0</v>
      </c>
      <c r="AC41" s="14">
        <v>0</v>
      </c>
      <c r="AD41" s="15">
        <v>0</v>
      </c>
      <c r="AE41" s="15">
        <v>0</v>
      </c>
      <c r="AF41" s="14">
        <v>0</v>
      </c>
      <c r="AG41" s="15">
        <v>0</v>
      </c>
      <c r="AH41" s="15">
        <v>0</v>
      </c>
      <c r="AI41" s="15">
        <v>0</v>
      </c>
      <c r="AJ41" s="15">
        <v>0</v>
      </c>
    </row>
    <row r="42" spans="1:36" x14ac:dyDescent="0.25">
      <c r="A42" s="5">
        <v>3116</v>
      </c>
      <c r="B42" s="9" t="s">
        <v>135</v>
      </c>
      <c r="W42" s="14">
        <v>0</v>
      </c>
      <c r="X42" s="15">
        <v>0</v>
      </c>
      <c r="Y42" s="15">
        <v>0</v>
      </c>
      <c r="Z42" s="14">
        <v>0</v>
      </c>
      <c r="AA42" s="15">
        <v>0</v>
      </c>
      <c r="AB42" s="15">
        <v>0</v>
      </c>
      <c r="AC42" s="14">
        <v>0</v>
      </c>
      <c r="AD42" s="15">
        <v>0</v>
      </c>
      <c r="AE42" s="15">
        <v>0</v>
      </c>
      <c r="AF42" s="14">
        <v>0</v>
      </c>
      <c r="AG42" s="15">
        <v>0</v>
      </c>
      <c r="AH42" s="15">
        <v>0</v>
      </c>
      <c r="AI42" s="15">
        <v>0</v>
      </c>
      <c r="AJ42" s="15">
        <v>0</v>
      </c>
    </row>
    <row r="43" spans="1:36" x14ac:dyDescent="0.25">
      <c r="A43" s="5">
        <v>3117</v>
      </c>
      <c r="B43" s="9" t="s">
        <v>136</v>
      </c>
      <c r="E43" s="15">
        <v>24223.13</v>
      </c>
      <c r="W43" s="14">
        <v>0</v>
      </c>
      <c r="X43" s="15">
        <v>0</v>
      </c>
      <c r="Y43" s="15">
        <v>0</v>
      </c>
      <c r="Z43" s="14">
        <v>0</v>
      </c>
      <c r="AA43" s="15">
        <v>0</v>
      </c>
      <c r="AB43" s="15">
        <v>0</v>
      </c>
      <c r="AC43" s="14">
        <v>0</v>
      </c>
      <c r="AD43" s="15">
        <v>0</v>
      </c>
      <c r="AE43" s="15">
        <v>0</v>
      </c>
      <c r="AF43" s="14">
        <v>0</v>
      </c>
      <c r="AG43" s="15">
        <v>0</v>
      </c>
      <c r="AH43" s="15">
        <v>0</v>
      </c>
      <c r="AI43" s="15">
        <v>0</v>
      </c>
      <c r="AJ43" s="15">
        <v>0</v>
      </c>
    </row>
    <row r="44" spans="1:36" x14ac:dyDescent="0.25">
      <c r="A44" s="5">
        <v>3118</v>
      </c>
      <c r="B44" s="9" t="s">
        <v>137</v>
      </c>
      <c r="F44" s="15">
        <v>30000</v>
      </c>
      <c r="W44" s="14">
        <v>0</v>
      </c>
      <c r="X44" s="15">
        <v>0</v>
      </c>
      <c r="Y44" s="15">
        <v>0</v>
      </c>
      <c r="Z44" s="14">
        <v>0</v>
      </c>
      <c r="AA44" s="15">
        <v>0</v>
      </c>
      <c r="AB44" s="15">
        <v>0</v>
      </c>
      <c r="AC44" s="14">
        <v>0</v>
      </c>
      <c r="AD44" s="15">
        <v>0</v>
      </c>
      <c r="AE44" s="15">
        <v>0</v>
      </c>
      <c r="AF44" s="14">
        <v>0</v>
      </c>
      <c r="AG44" s="15">
        <v>0</v>
      </c>
      <c r="AH44" s="15">
        <v>0</v>
      </c>
      <c r="AI44" s="15">
        <v>0</v>
      </c>
      <c r="AJ44" s="15">
        <v>0</v>
      </c>
    </row>
    <row r="45" spans="1:36" x14ac:dyDescent="0.25">
      <c r="A45" s="5">
        <v>3119</v>
      </c>
      <c r="B45" s="9" t="s">
        <v>138</v>
      </c>
      <c r="C45" s="15">
        <v>20000</v>
      </c>
      <c r="D45" s="15">
        <v>25000</v>
      </c>
      <c r="E45" s="15">
        <v>44620.15</v>
      </c>
      <c r="G45" s="15">
        <v>10000</v>
      </c>
      <c r="H45" s="15">
        <v>49667.44</v>
      </c>
      <c r="I45" s="15">
        <v>10000</v>
      </c>
      <c r="P45" s="15">
        <v>26641.66</v>
      </c>
      <c r="Q45" s="15">
        <v>26641.66</v>
      </c>
      <c r="S45" s="15">
        <v>87000</v>
      </c>
      <c r="U45" s="15">
        <v>30000</v>
      </c>
      <c r="V45" s="15">
        <v>83159.759999999995</v>
      </c>
      <c r="W45" s="14">
        <v>83159.759999999995</v>
      </c>
      <c r="X45" s="15">
        <v>65000</v>
      </c>
      <c r="Y45" s="15">
        <v>65000</v>
      </c>
      <c r="Z45" s="14">
        <v>29978.55</v>
      </c>
      <c r="AA45" s="15">
        <v>30000</v>
      </c>
      <c r="AB45" s="15">
        <v>30000</v>
      </c>
      <c r="AC45" s="14">
        <v>30000</v>
      </c>
      <c r="AD45" s="15">
        <v>30000</v>
      </c>
      <c r="AE45" s="15">
        <v>28500</v>
      </c>
      <c r="AF45" s="14">
        <v>28500</v>
      </c>
      <c r="AG45" s="15">
        <v>28500</v>
      </c>
      <c r="AH45" s="15">
        <v>41500</v>
      </c>
      <c r="AI45" s="15">
        <v>41500</v>
      </c>
      <c r="AJ45" s="15">
        <v>50000</v>
      </c>
    </row>
    <row r="46" spans="1:36" x14ac:dyDescent="0.25">
      <c r="A46" s="5">
        <v>3120</v>
      </c>
      <c r="B46" s="9" t="s">
        <v>139</v>
      </c>
      <c r="D46" s="15">
        <v>200000</v>
      </c>
      <c r="E46" s="15">
        <v>200000</v>
      </c>
      <c r="G46" s="15">
        <v>18243.5</v>
      </c>
      <c r="H46" s="15">
        <v>18243.5</v>
      </c>
      <c r="I46" s="15">
        <v>2000</v>
      </c>
      <c r="J46" s="15">
        <v>2000</v>
      </c>
      <c r="L46" s="15">
        <v>2000</v>
      </c>
      <c r="M46" s="15">
        <v>2000</v>
      </c>
      <c r="P46" s="15">
        <v>20000</v>
      </c>
      <c r="Q46" s="15">
        <v>18887.3</v>
      </c>
      <c r="S46" s="15">
        <v>93421.57</v>
      </c>
      <c r="T46" s="15">
        <v>9013.75</v>
      </c>
      <c r="V46" s="15">
        <v>94853.51</v>
      </c>
      <c r="W46" s="14">
        <v>94853.51</v>
      </c>
      <c r="X46" s="15">
        <v>99500</v>
      </c>
      <c r="Y46" s="15">
        <v>3350000</v>
      </c>
      <c r="Z46" s="14">
        <v>3446563.57</v>
      </c>
      <c r="AA46" s="15">
        <v>50000</v>
      </c>
      <c r="AB46" s="15">
        <v>264800</v>
      </c>
      <c r="AC46" s="14">
        <v>217040.92</v>
      </c>
      <c r="AD46" s="15">
        <v>220000</v>
      </c>
      <c r="AE46" s="15">
        <v>290000</v>
      </c>
      <c r="AF46" s="14">
        <v>211944.7</v>
      </c>
      <c r="AG46" s="15">
        <v>290000</v>
      </c>
      <c r="AH46" s="15">
        <v>420000</v>
      </c>
      <c r="AI46" s="15">
        <v>398487.34</v>
      </c>
      <c r="AJ46" s="15">
        <v>360000</v>
      </c>
    </row>
    <row r="47" spans="1:36" x14ac:dyDescent="0.25">
      <c r="A47" s="5">
        <v>3121</v>
      </c>
      <c r="B47" s="9" t="s">
        <v>140</v>
      </c>
      <c r="W47" s="14">
        <v>0</v>
      </c>
      <c r="X47" s="15">
        <v>0</v>
      </c>
      <c r="Y47" s="15">
        <v>0</v>
      </c>
      <c r="Z47" s="14">
        <v>0</v>
      </c>
      <c r="AA47" s="15">
        <v>0</v>
      </c>
      <c r="AB47" s="15">
        <v>0</v>
      </c>
      <c r="AC47" s="14">
        <v>0</v>
      </c>
      <c r="AD47" s="15">
        <v>0</v>
      </c>
      <c r="AE47" s="15">
        <v>0</v>
      </c>
      <c r="AF47" s="14">
        <v>0</v>
      </c>
      <c r="AG47" s="15">
        <v>0</v>
      </c>
      <c r="AH47" s="15">
        <v>0</v>
      </c>
      <c r="AI47" s="15">
        <v>0</v>
      </c>
      <c r="AJ47" s="15">
        <v>0</v>
      </c>
    </row>
    <row r="48" spans="1:36" ht="30" x14ac:dyDescent="0.25">
      <c r="A48" s="5">
        <v>3122</v>
      </c>
      <c r="B48" s="9" t="s">
        <v>141</v>
      </c>
      <c r="W48" s="14">
        <v>0</v>
      </c>
      <c r="X48" s="15">
        <v>0</v>
      </c>
      <c r="Y48" s="15">
        <v>0</v>
      </c>
      <c r="Z48" s="14">
        <v>0</v>
      </c>
      <c r="AA48" s="15">
        <v>0</v>
      </c>
      <c r="AB48" s="15">
        <v>0</v>
      </c>
      <c r="AC48" s="14">
        <v>0</v>
      </c>
      <c r="AD48" s="15">
        <v>0</v>
      </c>
      <c r="AE48" s="15">
        <v>0</v>
      </c>
      <c r="AF48" s="14">
        <v>0</v>
      </c>
      <c r="AG48" s="15">
        <v>0</v>
      </c>
      <c r="AH48" s="15">
        <v>0</v>
      </c>
      <c r="AI48" s="15">
        <v>0</v>
      </c>
      <c r="AJ48" s="15">
        <v>0</v>
      </c>
    </row>
    <row r="49" spans="1:36" x14ac:dyDescent="0.25">
      <c r="A49" s="5">
        <v>3123</v>
      </c>
      <c r="B49" s="9" t="s">
        <v>142</v>
      </c>
      <c r="C49" s="15">
        <v>45800</v>
      </c>
      <c r="D49" s="15">
        <v>55500</v>
      </c>
      <c r="E49" s="15">
        <v>123458.45</v>
      </c>
      <c r="F49" s="15">
        <v>78000</v>
      </c>
      <c r="G49" s="15">
        <v>60000</v>
      </c>
      <c r="H49" s="15">
        <v>79233.679999999993</v>
      </c>
      <c r="I49" s="15">
        <v>13000</v>
      </c>
      <c r="J49" s="15">
        <v>48000</v>
      </c>
      <c r="K49" s="15">
        <v>57638.28</v>
      </c>
      <c r="L49" s="15">
        <v>68000</v>
      </c>
      <c r="M49" s="15">
        <v>68000</v>
      </c>
      <c r="N49" s="15">
        <v>7637.8</v>
      </c>
      <c r="P49" s="15">
        <v>10000</v>
      </c>
      <c r="Q49" s="15">
        <v>17932.34</v>
      </c>
      <c r="R49" s="15">
        <v>8135</v>
      </c>
      <c r="S49" s="15">
        <v>19404.98</v>
      </c>
      <c r="T49" s="15">
        <v>27554.98</v>
      </c>
      <c r="V49" s="15">
        <v>4880</v>
      </c>
      <c r="W49" s="14">
        <v>0</v>
      </c>
      <c r="X49" s="15">
        <v>4000</v>
      </c>
      <c r="Y49" s="15">
        <v>4000</v>
      </c>
      <c r="Z49" s="14">
        <v>0</v>
      </c>
      <c r="AA49" s="15">
        <v>4000</v>
      </c>
      <c r="AB49" s="15">
        <v>0</v>
      </c>
      <c r="AC49" s="14">
        <v>0</v>
      </c>
      <c r="AD49" s="15">
        <v>0</v>
      </c>
      <c r="AE49" s="15">
        <v>0</v>
      </c>
      <c r="AF49" s="14">
        <v>0</v>
      </c>
      <c r="AG49" s="15">
        <v>0</v>
      </c>
      <c r="AH49" s="15">
        <v>0</v>
      </c>
      <c r="AI49" s="15">
        <v>0</v>
      </c>
      <c r="AJ49" s="15">
        <v>0</v>
      </c>
    </row>
    <row r="50" spans="1:36" x14ac:dyDescent="0.25">
      <c r="A50" s="5">
        <v>3124</v>
      </c>
      <c r="B50" s="9" t="s">
        <v>143</v>
      </c>
      <c r="D50" s="15">
        <v>900000</v>
      </c>
      <c r="E50" s="15">
        <v>898953.65</v>
      </c>
      <c r="J50" s="15">
        <v>70093.42</v>
      </c>
      <c r="K50" s="15">
        <v>70093.42</v>
      </c>
      <c r="Q50" s="15">
        <v>6045</v>
      </c>
      <c r="S50" s="15">
        <v>24332.76</v>
      </c>
      <c r="T50" s="15">
        <v>27632.76</v>
      </c>
      <c r="V50" s="15">
        <v>14021.53</v>
      </c>
      <c r="W50" s="14">
        <v>44108.3</v>
      </c>
      <c r="X50" s="15">
        <v>16300</v>
      </c>
      <c r="Y50" s="15">
        <v>30000</v>
      </c>
      <c r="Z50" s="14">
        <v>22310.23</v>
      </c>
      <c r="AA50" s="15">
        <v>14000</v>
      </c>
      <c r="AB50" s="15">
        <v>70000</v>
      </c>
      <c r="AC50" s="14">
        <v>68754.5</v>
      </c>
      <c r="AD50" s="15">
        <v>25000</v>
      </c>
      <c r="AE50" s="15">
        <v>25000</v>
      </c>
      <c r="AF50" s="14">
        <v>35691.25</v>
      </c>
      <c r="AG50" s="15">
        <v>35000</v>
      </c>
      <c r="AH50" s="15">
        <v>35000</v>
      </c>
      <c r="AI50" s="15">
        <v>33251.14</v>
      </c>
      <c r="AJ50" s="15">
        <v>14000</v>
      </c>
    </row>
    <row r="51" spans="1:36" x14ac:dyDescent="0.25">
      <c r="A51" s="5">
        <v>3125</v>
      </c>
      <c r="B51" s="9" t="s">
        <v>144</v>
      </c>
      <c r="W51" s="14">
        <v>0</v>
      </c>
      <c r="X51" s="15">
        <v>0</v>
      </c>
      <c r="Y51" s="15">
        <v>0</v>
      </c>
      <c r="Z51" s="14">
        <v>0</v>
      </c>
      <c r="AA51" s="15">
        <v>0</v>
      </c>
      <c r="AB51" s="15">
        <v>0</v>
      </c>
      <c r="AC51" s="14">
        <v>0</v>
      </c>
      <c r="AD51" s="15">
        <v>0</v>
      </c>
      <c r="AE51" s="15">
        <v>0</v>
      </c>
      <c r="AF51" s="14">
        <v>0</v>
      </c>
      <c r="AG51" s="15">
        <v>0</v>
      </c>
      <c r="AH51" s="15">
        <v>0</v>
      </c>
      <c r="AI51" s="15">
        <v>0</v>
      </c>
      <c r="AJ51" s="15">
        <v>0</v>
      </c>
    </row>
    <row r="52" spans="1:36" x14ac:dyDescent="0.25">
      <c r="A52" s="5">
        <v>3126</v>
      </c>
      <c r="B52" s="9" t="s">
        <v>145</v>
      </c>
      <c r="W52" s="14">
        <v>0</v>
      </c>
      <c r="X52" s="15">
        <v>0</v>
      </c>
      <c r="Y52" s="15">
        <v>0</v>
      </c>
      <c r="Z52" s="14">
        <v>0</v>
      </c>
      <c r="AA52" s="15">
        <v>0</v>
      </c>
      <c r="AB52" s="15">
        <v>0</v>
      </c>
      <c r="AC52" s="14">
        <v>0</v>
      </c>
      <c r="AD52" s="15">
        <v>0</v>
      </c>
      <c r="AE52" s="15">
        <v>0</v>
      </c>
      <c r="AF52" s="14">
        <v>0</v>
      </c>
      <c r="AG52" s="15">
        <v>0</v>
      </c>
      <c r="AH52" s="15">
        <v>0</v>
      </c>
      <c r="AI52" s="15">
        <v>0</v>
      </c>
      <c r="AJ52" s="15">
        <v>0</v>
      </c>
    </row>
    <row r="53" spans="1:36" x14ac:dyDescent="0.25">
      <c r="A53" s="5">
        <v>3127</v>
      </c>
      <c r="B53" s="9" t="s">
        <v>146</v>
      </c>
      <c r="W53" s="14">
        <v>0</v>
      </c>
      <c r="X53" s="15">
        <v>0</v>
      </c>
      <c r="Y53" s="15">
        <v>0</v>
      </c>
      <c r="Z53" s="14">
        <v>0</v>
      </c>
      <c r="AA53" s="15">
        <v>0</v>
      </c>
      <c r="AB53" s="15">
        <v>0</v>
      </c>
      <c r="AC53" s="14">
        <v>0</v>
      </c>
      <c r="AD53" s="15">
        <v>0</v>
      </c>
      <c r="AE53" s="15">
        <v>0</v>
      </c>
      <c r="AF53" s="14">
        <v>0</v>
      </c>
      <c r="AG53" s="15">
        <v>0</v>
      </c>
      <c r="AH53" s="15">
        <v>0</v>
      </c>
      <c r="AI53" s="15">
        <v>0</v>
      </c>
      <c r="AJ53" s="15">
        <v>0</v>
      </c>
    </row>
    <row r="54" spans="1:36" x14ac:dyDescent="0.25">
      <c r="A54" s="5">
        <v>3128</v>
      </c>
      <c r="B54" s="9" t="s">
        <v>147</v>
      </c>
      <c r="W54" s="14">
        <v>0</v>
      </c>
      <c r="X54" s="15">
        <v>0</v>
      </c>
      <c r="Y54" s="15">
        <v>0</v>
      </c>
      <c r="Z54" s="14">
        <v>0</v>
      </c>
      <c r="AA54" s="15">
        <v>0</v>
      </c>
      <c r="AB54" s="15">
        <v>0</v>
      </c>
      <c r="AC54" s="14">
        <v>0</v>
      </c>
      <c r="AD54" s="15">
        <v>0</v>
      </c>
      <c r="AE54" s="15">
        <v>0</v>
      </c>
      <c r="AF54" s="14">
        <v>0</v>
      </c>
      <c r="AG54" s="15">
        <v>0</v>
      </c>
      <c r="AH54" s="15">
        <v>0</v>
      </c>
      <c r="AI54" s="15">
        <v>0</v>
      </c>
      <c r="AJ54" s="15">
        <v>0</v>
      </c>
    </row>
    <row r="55" spans="1:36" x14ac:dyDescent="0.25">
      <c r="A55" s="5">
        <v>3129</v>
      </c>
      <c r="B55" s="9" t="s">
        <v>148</v>
      </c>
      <c r="W55" s="14">
        <v>0</v>
      </c>
      <c r="X55" s="15">
        <v>0</v>
      </c>
      <c r="Y55" s="15">
        <v>0</v>
      </c>
      <c r="Z55" s="14">
        <v>0</v>
      </c>
      <c r="AA55" s="15">
        <v>0</v>
      </c>
      <c r="AB55" s="15">
        <v>0</v>
      </c>
      <c r="AC55" s="14">
        <v>0</v>
      </c>
      <c r="AD55" s="15">
        <v>0</v>
      </c>
      <c r="AE55" s="15">
        <v>0</v>
      </c>
      <c r="AF55" s="14">
        <v>0</v>
      </c>
      <c r="AG55" s="15">
        <v>0</v>
      </c>
      <c r="AH55" s="15">
        <v>0</v>
      </c>
      <c r="AI55" s="15">
        <v>0</v>
      </c>
      <c r="AJ55" s="15">
        <v>0</v>
      </c>
    </row>
    <row r="56" spans="1:36" x14ac:dyDescent="0.25">
      <c r="A56" s="5">
        <v>3199</v>
      </c>
      <c r="B56" s="9" t="s">
        <v>149</v>
      </c>
      <c r="W56" s="14">
        <v>0</v>
      </c>
      <c r="X56" s="15">
        <v>0</v>
      </c>
      <c r="Y56" s="15">
        <v>0</v>
      </c>
      <c r="Z56" s="14">
        <v>0</v>
      </c>
      <c r="AA56" s="15">
        <v>0</v>
      </c>
      <c r="AB56" s="15">
        <v>0</v>
      </c>
      <c r="AC56" s="14">
        <v>0</v>
      </c>
      <c r="AD56" s="15">
        <v>0</v>
      </c>
      <c r="AE56" s="15">
        <v>0</v>
      </c>
      <c r="AF56" s="14">
        <v>0</v>
      </c>
      <c r="AG56" s="15">
        <v>0</v>
      </c>
      <c r="AH56" s="15">
        <v>0</v>
      </c>
      <c r="AI56" s="15">
        <v>0</v>
      </c>
      <c r="AJ56" s="15">
        <v>0</v>
      </c>
    </row>
    <row r="57" spans="1:36" x14ac:dyDescent="0.25">
      <c r="A57" s="5">
        <v>32</v>
      </c>
      <c r="B57" s="8" t="s">
        <v>150</v>
      </c>
      <c r="C57" s="12">
        <f t="shared" ref="C57:AH57" si="66">SUM(C58:C62)</f>
        <v>55100</v>
      </c>
      <c r="D57" s="12">
        <f t="shared" si="66"/>
        <v>125100</v>
      </c>
      <c r="E57" s="12">
        <f t="shared" si="66"/>
        <v>107701.66</v>
      </c>
      <c r="F57" s="12">
        <f t="shared" si="66"/>
        <v>37700</v>
      </c>
      <c r="G57" s="12">
        <f t="shared" si="66"/>
        <v>31904.55</v>
      </c>
      <c r="H57" s="12">
        <f t="shared" si="66"/>
        <v>32873.99</v>
      </c>
      <c r="I57" s="12">
        <f t="shared" si="66"/>
        <v>9596</v>
      </c>
      <c r="J57" s="12">
        <f t="shared" si="66"/>
        <v>64007.77</v>
      </c>
      <c r="K57" s="12">
        <f t="shared" si="66"/>
        <v>73299.7</v>
      </c>
      <c r="L57" s="12">
        <f t="shared" si="66"/>
        <v>16300</v>
      </c>
      <c r="M57" s="12">
        <f t="shared" si="66"/>
        <v>14681.81</v>
      </c>
      <c r="N57" s="12">
        <f t="shared" si="66"/>
        <v>14121.81</v>
      </c>
      <c r="O57" s="12">
        <f t="shared" si="66"/>
        <v>126000</v>
      </c>
      <c r="P57" s="12">
        <f t="shared" si="66"/>
        <v>52347.28</v>
      </c>
      <c r="Q57" s="12">
        <f t="shared" si="66"/>
        <v>9097.2799999999988</v>
      </c>
      <c r="R57" s="12">
        <f t="shared" si="66"/>
        <v>8000</v>
      </c>
      <c r="S57" s="12">
        <f t="shared" si="66"/>
        <v>81575.239999999991</v>
      </c>
      <c r="T57" s="12">
        <f t="shared" si="66"/>
        <v>69661.56</v>
      </c>
      <c r="U57" s="12">
        <f t="shared" si="66"/>
        <v>600</v>
      </c>
      <c r="V57" s="12">
        <f t="shared" si="66"/>
        <v>4100</v>
      </c>
      <c r="W57" s="12">
        <f t="shared" si="66"/>
        <v>20807.900000000001</v>
      </c>
      <c r="X57" s="12">
        <f t="shared" si="66"/>
        <v>2100</v>
      </c>
      <c r="Y57" s="12">
        <f t="shared" si="66"/>
        <v>35600</v>
      </c>
      <c r="Z57" s="12">
        <f t="shared" si="66"/>
        <v>45227.55</v>
      </c>
      <c r="AA57" s="12">
        <f t="shared" si="66"/>
        <v>14000</v>
      </c>
      <c r="AB57" s="12">
        <f t="shared" si="66"/>
        <v>12100</v>
      </c>
      <c r="AC57" s="12">
        <f t="shared" ref="AC57:AD57" si="67">SUM(AC58:AC62)</f>
        <v>2500</v>
      </c>
      <c r="AD57" s="12">
        <f t="shared" si="67"/>
        <v>0</v>
      </c>
      <c r="AE57" s="12">
        <f t="shared" si="66"/>
        <v>85000</v>
      </c>
      <c r="AF57" s="12">
        <f t="shared" si="66"/>
        <v>47500</v>
      </c>
      <c r="AG57" s="12">
        <f t="shared" si="66"/>
        <v>50000</v>
      </c>
      <c r="AH57" s="12">
        <f t="shared" si="66"/>
        <v>40000</v>
      </c>
      <c r="AI57" s="12">
        <f t="shared" ref="AI57:AJ57" si="68">SUM(AI58:AI62)</f>
        <v>52100</v>
      </c>
      <c r="AJ57" s="12">
        <f t="shared" si="68"/>
        <v>0</v>
      </c>
    </row>
    <row r="58" spans="1:36" x14ac:dyDescent="0.25">
      <c r="A58" s="5">
        <v>3201</v>
      </c>
      <c r="B58" s="9" t="s">
        <v>151</v>
      </c>
      <c r="W58" s="14">
        <v>0</v>
      </c>
      <c r="X58" s="15">
        <v>0</v>
      </c>
      <c r="Y58" s="15">
        <v>0</v>
      </c>
      <c r="Z58" s="14">
        <v>0</v>
      </c>
      <c r="AA58" s="15">
        <v>0</v>
      </c>
      <c r="AB58" s="15">
        <v>0</v>
      </c>
      <c r="AC58" s="14">
        <v>0</v>
      </c>
      <c r="AD58" s="15">
        <v>0</v>
      </c>
      <c r="AE58" s="15">
        <v>0</v>
      </c>
      <c r="AF58" s="14">
        <v>0</v>
      </c>
      <c r="AG58" s="15">
        <v>0</v>
      </c>
      <c r="AH58" s="15">
        <v>0</v>
      </c>
      <c r="AI58" s="15">
        <v>0</v>
      </c>
      <c r="AJ58" s="15">
        <v>0</v>
      </c>
    </row>
    <row r="59" spans="1:36" x14ac:dyDescent="0.25">
      <c r="A59" s="5">
        <v>3202</v>
      </c>
      <c r="B59" s="9" t="s">
        <v>152</v>
      </c>
      <c r="U59" s="15">
        <v>100</v>
      </c>
      <c r="V59" s="15">
        <v>100</v>
      </c>
      <c r="W59" s="14">
        <v>0</v>
      </c>
      <c r="X59" s="15">
        <v>600</v>
      </c>
      <c r="Y59" s="15">
        <v>600</v>
      </c>
      <c r="Z59" s="14">
        <v>0</v>
      </c>
      <c r="AA59" s="15">
        <v>0</v>
      </c>
      <c r="AB59" s="15">
        <v>0</v>
      </c>
      <c r="AC59" s="14">
        <v>0</v>
      </c>
      <c r="AD59" s="15">
        <v>0</v>
      </c>
      <c r="AE59" s="15">
        <v>85000</v>
      </c>
      <c r="AF59" s="14">
        <v>45000</v>
      </c>
      <c r="AG59" s="15">
        <v>50000</v>
      </c>
      <c r="AH59" s="15">
        <v>40000</v>
      </c>
      <c r="AI59" s="15">
        <v>0</v>
      </c>
      <c r="AJ59" s="15">
        <v>0</v>
      </c>
    </row>
    <row r="60" spans="1:36" x14ac:dyDescent="0.25">
      <c r="A60" s="5">
        <v>3203</v>
      </c>
      <c r="B60" s="9" t="s">
        <v>153</v>
      </c>
      <c r="C60" s="15">
        <v>35000</v>
      </c>
      <c r="D60" s="15">
        <v>105000</v>
      </c>
      <c r="E60" s="15">
        <v>104289.2</v>
      </c>
      <c r="F60" s="15">
        <v>30000</v>
      </c>
      <c r="G60" s="15">
        <v>29904.55</v>
      </c>
      <c r="H60" s="15">
        <v>29904.55</v>
      </c>
      <c r="I60" s="15">
        <v>7000</v>
      </c>
      <c r="J60" s="15">
        <v>64007.77</v>
      </c>
      <c r="K60" s="15">
        <v>64007.77</v>
      </c>
      <c r="L60" s="15">
        <v>10000</v>
      </c>
      <c r="M60" s="15">
        <v>8381.81</v>
      </c>
      <c r="N60" s="15">
        <v>8381.81</v>
      </c>
      <c r="O60" s="15">
        <v>80000</v>
      </c>
      <c r="P60" s="15">
        <v>6347.28</v>
      </c>
      <c r="Q60" s="15">
        <v>6347.28</v>
      </c>
      <c r="R60" s="15">
        <v>5000</v>
      </c>
      <c r="S60" s="15">
        <v>61575.24</v>
      </c>
      <c r="T60" s="15">
        <v>61575.24</v>
      </c>
      <c r="W60" s="14">
        <v>0</v>
      </c>
      <c r="X60" s="15">
        <v>0</v>
      </c>
      <c r="Y60" s="15">
        <v>0</v>
      </c>
      <c r="Z60" s="14">
        <v>0</v>
      </c>
      <c r="AA60" s="15">
        <v>0</v>
      </c>
      <c r="AB60" s="15">
        <v>0</v>
      </c>
      <c r="AC60" s="14">
        <v>0</v>
      </c>
      <c r="AD60" s="15">
        <v>0</v>
      </c>
      <c r="AE60" s="15">
        <v>0</v>
      </c>
      <c r="AF60" s="14">
        <v>0</v>
      </c>
      <c r="AG60" s="15">
        <v>0</v>
      </c>
      <c r="AH60" s="15">
        <v>0</v>
      </c>
      <c r="AI60" s="15">
        <v>0</v>
      </c>
      <c r="AJ60" s="15">
        <v>0</v>
      </c>
    </row>
    <row r="61" spans="1:36" x14ac:dyDescent="0.25">
      <c r="A61" s="5">
        <v>3204</v>
      </c>
      <c r="B61" s="9" t="s">
        <v>154</v>
      </c>
      <c r="W61" s="14">
        <v>0</v>
      </c>
      <c r="X61" s="15">
        <v>0</v>
      </c>
      <c r="Y61" s="15">
        <v>0</v>
      </c>
      <c r="Z61" s="14">
        <v>0</v>
      </c>
      <c r="AA61" s="15">
        <v>0</v>
      </c>
      <c r="AB61" s="15">
        <v>0</v>
      </c>
      <c r="AC61" s="14">
        <v>0</v>
      </c>
      <c r="AD61" s="15">
        <v>0</v>
      </c>
      <c r="AE61" s="15">
        <v>0</v>
      </c>
      <c r="AF61" s="14">
        <v>0</v>
      </c>
      <c r="AG61" s="15">
        <v>0</v>
      </c>
      <c r="AH61" s="15">
        <v>0</v>
      </c>
      <c r="AI61" s="15">
        <v>0</v>
      </c>
      <c r="AJ61" s="15">
        <v>0</v>
      </c>
    </row>
    <row r="62" spans="1:36" x14ac:dyDescent="0.25">
      <c r="A62" s="5">
        <v>3205</v>
      </c>
      <c r="B62" s="9" t="s">
        <v>155</v>
      </c>
      <c r="C62" s="15">
        <v>20100</v>
      </c>
      <c r="D62" s="15">
        <v>20100</v>
      </c>
      <c r="E62" s="15">
        <v>3412.46</v>
      </c>
      <c r="F62" s="15">
        <v>7700</v>
      </c>
      <c r="G62" s="15">
        <v>2000</v>
      </c>
      <c r="H62" s="15">
        <v>2969.44</v>
      </c>
      <c r="I62" s="15">
        <v>2596</v>
      </c>
      <c r="J62" s="15">
        <v>0</v>
      </c>
      <c r="K62" s="15">
        <v>9291.93</v>
      </c>
      <c r="L62" s="15">
        <v>6300</v>
      </c>
      <c r="M62" s="15">
        <v>6300</v>
      </c>
      <c r="N62" s="15">
        <v>5740</v>
      </c>
      <c r="O62" s="15">
        <v>46000</v>
      </c>
      <c r="P62" s="15">
        <v>46000</v>
      </c>
      <c r="Q62" s="15">
        <v>2750</v>
      </c>
      <c r="R62" s="15">
        <v>3000</v>
      </c>
      <c r="S62" s="15">
        <v>20000</v>
      </c>
      <c r="T62" s="15">
        <v>8086.32</v>
      </c>
      <c r="U62" s="15">
        <v>500</v>
      </c>
      <c r="V62" s="15">
        <v>4000</v>
      </c>
      <c r="W62" s="14">
        <v>20807.900000000001</v>
      </c>
      <c r="X62" s="15">
        <v>1500</v>
      </c>
      <c r="Y62" s="15">
        <v>35000</v>
      </c>
      <c r="Z62" s="14">
        <v>45227.55</v>
      </c>
      <c r="AA62" s="15">
        <v>14000</v>
      </c>
      <c r="AB62" s="15">
        <v>12100</v>
      </c>
      <c r="AC62" s="14">
        <v>2500</v>
      </c>
      <c r="AD62" s="15">
        <v>0</v>
      </c>
      <c r="AE62" s="15">
        <v>0</v>
      </c>
      <c r="AF62" s="14">
        <v>2500</v>
      </c>
      <c r="AG62" s="15">
        <v>0</v>
      </c>
      <c r="AH62" s="15">
        <v>0</v>
      </c>
      <c r="AI62" s="15">
        <v>52100</v>
      </c>
      <c r="AJ62" s="15">
        <v>0</v>
      </c>
    </row>
    <row r="63" spans="1:36" x14ac:dyDescent="0.25">
      <c r="A63" s="5">
        <v>33</v>
      </c>
      <c r="B63" s="8" t="s">
        <v>156</v>
      </c>
      <c r="C63" s="12">
        <f t="shared" ref="C63:AH63" si="69">SUM(C64:C66)</f>
        <v>0</v>
      </c>
      <c r="D63" s="12">
        <f t="shared" si="69"/>
        <v>0</v>
      </c>
      <c r="E63" s="12">
        <f t="shared" si="69"/>
        <v>0</v>
      </c>
      <c r="F63" s="12">
        <f t="shared" si="69"/>
        <v>0</v>
      </c>
      <c r="G63" s="12">
        <f t="shared" si="69"/>
        <v>0</v>
      </c>
      <c r="H63" s="12">
        <f t="shared" si="69"/>
        <v>0</v>
      </c>
      <c r="I63" s="12">
        <f t="shared" si="69"/>
        <v>0</v>
      </c>
      <c r="J63" s="12">
        <f t="shared" si="69"/>
        <v>0</v>
      </c>
      <c r="K63" s="12">
        <f t="shared" si="69"/>
        <v>0</v>
      </c>
      <c r="L63" s="12">
        <f t="shared" si="69"/>
        <v>0</v>
      </c>
      <c r="M63" s="12">
        <f t="shared" si="69"/>
        <v>0</v>
      </c>
      <c r="N63" s="12">
        <f t="shared" si="69"/>
        <v>0</v>
      </c>
      <c r="O63" s="12">
        <f t="shared" si="69"/>
        <v>0</v>
      </c>
      <c r="P63" s="12">
        <f t="shared" si="69"/>
        <v>0</v>
      </c>
      <c r="Q63" s="12">
        <f t="shared" si="69"/>
        <v>0</v>
      </c>
      <c r="R63" s="12">
        <f t="shared" si="69"/>
        <v>0</v>
      </c>
      <c r="S63" s="12">
        <f t="shared" si="69"/>
        <v>0</v>
      </c>
      <c r="T63" s="12">
        <f t="shared" si="69"/>
        <v>0</v>
      </c>
      <c r="U63" s="12">
        <f t="shared" si="69"/>
        <v>0</v>
      </c>
      <c r="V63" s="12">
        <f t="shared" si="69"/>
        <v>0</v>
      </c>
      <c r="W63" s="12">
        <f t="shared" si="69"/>
        <v>0</v>
      </c>
      <c r="X63" s="12">
        <f t="shared" si="69"/>
        <v>0</v>
      </c>
      <c r="Y63" s="12">
        <f t="shared" si="69"/>
        <v>0</v>
      </c>
      <c r="Z63" s="12">
        <f t="shared" si="69"/>
        <v>0</v>
      </c>
      <c r="AA63" s="12">
        <f t="shared" si="69"/>
        <v>0</v>
      </c>
      <c r="AB63" s="12">
        <f t="shared" si="69"/>
        <v>5370.04</v>
      </c>
      <c r="AC63" s="12">
        <f t="shared" ref="AC63:AD63" si="70">SUM(AC64:AC66)</f>
        <v>5370.04</v>
      </c>
      <c r="AD63" s="12">
        <f t="shared" si="70"/>
        <v>0</v>
      </c>
      <c r="AE63" s="12">
        <f t="shared" si="69"/>
        <v>0</v>
      </c>
      <c r="AF63" s="12">
        <f t="shared" si="69"/>
        <v>0</v>
      </c>
      <c r="AG63" s="12">
        <f t="shared" si="69"/>
        <v>0</v>
      </c>
      <c r="AH63" s="12">
        <f t="shared" si="69"/>
        <v>0</v>
      </c>
      <c r="AI63" s="12">
        <f t="shared" ref="AI63:AJ63" si="71">SUM(AI64:AI66)</f>
        <v>0</v>
      </c>
      <c r="AJ63" s="12">
        <f t="shared" si="71"/>
        <v>0</v>
      </c>
    </row>
    <row r="64" spans="1:36" x14ac:dyDescent="0.25">
      <c r="A64" s="5">
        <v>3301</v>
      </c>
      <c r="B64" s="9" t="s">
        <v>157</v>
      </c>
      <c r="W64" s="14">
        <v>0</v>
      </c>
      <c r="X64" s="15">
        <v>0</v>
      </c>
      <c r="Y64" s="15">
        <v>0</v>
      </c>
      <c r="Z64" s="14">
        <v>0</v>
      </c>
      <c r="AA64" s="15">
        <v>0</v>
      </c>
      <c r="AB64" s="15">
        <v>0</v>
      </c>
      <c r="AC64" s="14">
        <v>0</v>
      </c>
      <c r="AD64" s="15">
        <v>0</v>
      </c>
      <c r="AE64" s="15">
        <v>0</v>
      </c>
      <c r="AF64" s="14">
        <v>0</v>
      </c>
      <c r="AG64" s="15">
        <v>0</v>
      </c>
      <c r="AH64" s="15">
        <v>0</v>
      </c>
      <c r="AI64" s="15">
        <v>0</v>
      </c>
      <c r="AJ64" s="15">
        <v>0</v>
      </c>
    </row>
    <row r="65" spans="1:36" x14ac:dyDescent="0.25">
      <c r="A65" s="5">
        <v>3302</v>
      </c>
      <c r="B65" s="9" t="s">
        <v>158</v>
      </c>
      <c r="W65" s="14">
        <v>0</v>
      </c>
      <c r="X65" s="15">
        <v>0</v>
      </c>
      <c r="Y65" s="15">
        <v>0</v>
      </c>
      <c r="Z65" s="14">
        <v>0</v>
      </c>
      <c r="AA65" s="15">
        <v>0</v>
      </c>
      <c r="AB65" s="15">
        <v>5370.04</v>
      </c>
      <c r="AC65" s="14">
        <v>5370.04</v>
      </c>
      <c r="AD65" s="15">
        <v>0</v>
      </c>
      <c r="AE65" s="15">
        <v>0</v>
      </c>
      <c r="AF65" s="14">
        <v>0</v>
      </c>
      <c r="AG65" s="15">
        <v>0</v>
      </c>
      <c r="AH65" s="15">
        <v>0</v>
      </c>
      <c r="AI65" s="15">
        <v>0</v>
      </c>
      <c r="AJ65" s="15">
        <v>0</v>
      </c>
    </row>
    <row r="66" spans="1:36" x14ac:dyDescent="0.25">
      <c r="A66" s="5">
        <v>3303</v>
      </c>
      <c r="B66" s="9" t="s">
        <v>159</v>
      </c>
      <c r="W66" s="14">
        <v>0</v>
      </c>
      <c r="X66" s="15">
        <v>0</v>
      </c>
      <c r="Y66" s="15">
        <v>0</v>
      </c>
      <c r="Z66" s="14">
        <v>0</v>
      </c>
      <c r="AA66" s="15">
        <v>0</v>
      </c>
      <c r="AB66" s="15">
        <v>0</v>
      </c>
      <c r="AC66" s="14">
        <v>0</v>
      </c>
      <c r="AD66" s="15">
        <v>0</v>
      </c>
      <c r="AE66" s="15">
        <v>0</v>
      </c>
      <c r="AF66" s="14">
        <v>0</v>
      </c>
      <c r="AG66" s="15">
        <v>0</v>
      </c>
      <c r="AH66" s="15">
        <v>0</v>
      </c>
      <c r="AI66" s="15">
        <v>0</v>
      </c>
      <c r="AJ66" s="15">
        <v>0</v>
      </c>
    </row>
    <row r="67" spans="1:36" x14ac:dyDescent="0.25">
      <c r="A67" s="5">
        <v>4</v>
      </c>
      <c r="B67" s="7" t="s">
        <v>160</v>
      </c>
      <c r="C67" s="11">
        <f t="shared" ref="C67:D67" si="72">C68+C73</f>
        <v>119000</v>
      </c>
      <c r="D67" s="11">
        <f t="shared" si="72"/>
        <v>271200</v>
      </c>
      <c r="E67" s="11">
        <f t="shared" ref="E67:K67" si="73">E68+E73</f>
        <v>328040.46000000002</v>
      </c>
      <c r="F67" s="11">
        <f t="shared" si="73"/>
        <v>85300</v>
      </c>
      <c r="G67" s="25">
        <f t="shared" ref="G67" si="74">G68+G73</f>
        <v>107874.4</v>
      </c>
      <c r="H67" s="25">
        <f t="shared" si="73"/>
        <v>287496.34999999998</v>
      </c>
      <c r="I67" s="11">
        <f t="shared" si="73"/>
        <v>92790</v>
      </c>
      <c r="J67" s="11">
        <f t="shared" si="73"/>
        <v>157356.83000000002</v>
      </c>
      <c r="K67" s="11">
        <f t="shared" si="73"/>
        <v>260290.53999999998</v>
      </c>
      <c r="L67" s="11">
        <f t="shared" ref="L67:P67" si="75">L68+L73</f>
        <v>92415</v>
      </c>
      <c r="M67" s="11">
        <f t="shared" ref="M67" si="76">M68+M73</f>
        <v>620550.64</v>
      </c>
      <c r="N67" s="11">
        <f t="shared" si="75"/>
        <v>644377.29999999993</v>
      </c>
      <c r="O67" s="11">
        <f t="shared" ref="O67" si="77">O68+O73</f>
        <v>339320</v>
      </c>
      <c r="P67" s="11">
        <f t="shared" si="75"/>
        <v>339320</v>
      </c>
      <c r="Q67" s="11">
        <f t="shared" ref="Q67:R67" si="78">Q68+Q73</f>
        <v>500231.64000000007</v>
      </c>
      <c r="R67" s="11">
        <f t="shared" si="78"/>
        <v>285400</v>
      </c>
      <c r="S67" s="11">
        <f t="shared" ref="S67:T67" si="79">S68+S73</f>
        <v>231900.4</v>
      </c>
      <c r="T67" s="11">
        <f t="shared" si="79"/>
        <v>549131.15</v>
      </c>
      <c r="U67" s="11">
        <f t="shared" ref="U67:X67" si="80">U68+U73</f>
        <v>203894.72</v>
      </c>
      <c r="V67" s="11">
        <f t="shared" ref="V67" si="81">V68+V73</f>
        <v>414133.35</v>
      </c>
      <c r="W67" s="11">
        <f t="shared" si="80"/>
        <v>604754.37</v>
      </c>
      <c r="X67" s="11">
        <f t="shared" si="80"/>
        <v>323050</v>
      </c>
      <c r="Y67" s="11">
        <f t="shared" ref="Y67" si="82">Y68+Y73</f>
        <v>859706.7</v>
      </c>
      <c r="Z67" s="11">
        <f t="shared" ref="Z67:AA67" si="83">Z68+Z73</f>
        <v>784792.45000000007</v>
      </c>
      <c r="AA67" s="11">
        <f t="shared" si="83"/>
        <v>406000</v>
      </c>
      <c r="AB67" s="11">
        <f t="shared" ref="AB67:AC67" si="84">AB68+AB73</f>
        <v>415068.91000000003</v>
      </c>
      <c r="AC67" s="11">
        <f t="shared" si="84"/>
        <v>358832</v>
      </c>
      <c r="AD67" s="11">
        <f t="shared" ref="AD67:AF67" si="85">AD68+AD73</f>
        <v>332000</v>
      </c>
      <c r="AE67" s="11">
        <f t="shared" si="85"/>
        <v>352000</v>
      </c>
      <c r="AF67" s="11">
        <f t="shared" si="85"/>
        <v>1127969.03</v>
      </c>
      <c r="AG67" s="11">
        <f t="shared" ref="AG67:AH67" si="86">AG68+AG73</f>
        <v>361000</v>
      </c>
      <c r="AH67" s="11">
        <f t="shared" si="86"/>
        <v>370311.57999999996</v>
      </c>
      <c r="AI67" s="11">
        <f t="shared" ref="AI67:AJ67" si="87">AI68+AI73</f>
        <v>1087335.6200000001</v>
      </c>
      <c r="AJ67" s="11">
        <f t="shared" si="87"/>
        <v>345000</v>
      </c>
    </row>
    <row r="68" spans="1:36" x14ac:dyDescent="0.25">
      <c r="A68" s="5">
        <v>41</v>
      </c>
      <c r="B68" s="8" t="s">
        <v>161</v>
      </c>
      <c r="C68" s="12">
        <f t="shared" ref="C68:AH68" si="88">SUM(C69:C72)</f>
        <v>53000</v>
      </c>
      <c r="D68" s="12">
        <f t="shared" si="88"/>
        <v>203200</v>
      </c>
      <c r="E68" s="12">
        <f t="shared" si="88"/>
        <v>270033.14</v>
      </c>
      <c r="F68" s="12">
        <f t="shared" si="88"/>
        <v>26300</v>
      </c>
      <c r="G68" s="12">
        <f t="shared" si="88"/>
        <v>48274.400000000001</v>
      </c>
      <c r="H68" s="12">
        <f t="shared" si="88"/>
        <v>242184.8</v>
      </c>
      <c r="I68" s="12">
        <f t="shared" si="88"/>
        <v>27300</v>
      </c>
      <c r="J68" s="12">
        <f t="shared" si="88"/>
        <v>61028.05</v>
      </c>
      <c r="K68" s="12">
        <f t="shared" si="88"/>
        <v>155191.51999999999</v>
      </c>
      <c r="L68" s="12">
        <f t="shared" si="88"/>
        <v>29265</v>
      </c>
      <c r="M68" s="12">
        <f t="shared" si="88"/>
        <v>528000.64</v>
      </c>
      <c r="N68" s="12">
        <f t="shared" si="88"/>
        <v>573393.77999999991</v>
      </c>
      <c r="O68" s="12">
        <f t="shared" si="88"/>
        <v>220320</v>
      </c>
      <c r="P68" s="12">
        <f t="shared" si="88"/>
        <v>220320</v>
      </c>
      <c r="Q68" s="12">
        <f t="shared" si="88"/>
        <v>290445.12000000005</v>
      </c>
      <c r="R68" s="12">
        <f t="shared" si="88"/>
        <v>155500</v>
      </c>
      <c r="S68" s="12">
        <f t="shared" si="88"/>
        <v>72400</v>
      </c>
      <c r="T68" s="12">
        <f t="shared" si="88"/>
        <v>99835.3</v>
      </c>
      <c r="U68" s="12">
        <f t="shared" si="88"/>
        <v>58440</v>
      </c>
      <c r="V68" s="12">
        <f t="shared" si="88"/>
        <v>131178.54</v>
      </c>
      <c r="W68" s="12">
        <f t="shared" si="88"/>
        <v>168168.4</v>
      </c>
      <c r="X68" s="12">
        <f t="shared" si="88"/>
        <v>60000</v>
      </c>
      <c r="Y68" s="12">
        <f t="shared" si="88"/>
        <v>595756.69999999995</v>
      </c>
      <c r="Z68" s="12">
        <f t="shared" si="88"/>
        <v>650856.82000000007</v>
      </c>
      <c r="AA68" s="12">
        <f t="shared" si="88"/>
        <v>160000</v>
      </c>
      <c r="AB68" s="12">
        <f t="shared" si="88"/>
        <v>215267.14</v>
      </c>
      <c r="AC68" s="12">
        <f t="shared" ref="AC68:AD68" si="89">SUM(AC69:AC72)</f>
        <v>219694.48</v>
      </c>
      <c r="AD68" s="12">
        <f t="shared" si="89"/>
        <v>102000</v>
      </c>
      <c r="AE68" s="12">
        <f t="shared" si="88"/>
        <v>122000</v>
      </c>
      <c r="AF68" s="12">
        <f t="shared" si="88"/>
        <v>977951.23</v>
      </c>
      <c r="AG68" s="12">
        <f t="shared" si="88"/>
        <v>125000</v>
      </c>
      <c r="AH68" s="12">
        <f t="shared" si="88"/>
        <v>150311.57999999999</v>
      </c>
      <c r="AI68" s="12">
        <f t="shared" ref="AI68:AJ68" si="90">SUM(AI69:AI72)</f>
        <v>843492.39</v>
      </c>
      <c r="AJ68" s="12">
        <f t="shared" si="90"/>
        <v>125000</v>
      </c>
    </row>
    <row r="69" spans="1:36" x14ac:dyDescent="0.25">
      <c r="A69" s="5">
        <v>4101</v>
      </c>
      <c r="B69" s="9" t="s">
        <v>162</v>
      </c>
      <c r="W69" s="14">
        <v>0</v>
      </c>
      <c r="X69" s="15">
        <v>0</v>
      </c>
      <c r="Y69" s="15">
        <v>35390.699999999997</v>
      </c>
      <c r="Z69" s="14">
        <v>35390.699999999997</v>
      </c>
      <c r="AA69" s="15">
        <v>0</v>
      </c>
      <c r="AB69" s="15">
        <v>0</v>
      </c>
      <c r="AC69" s="14">
        <v>0</v>
      </c>
      <c r="AD69" s="15">
        <v>0</v>
      </c>
      <c r="AE69" s="15">
        <v>0</v>
      </c>
      <c r="AF69" s="14">
        <v>0</v>
      </c>
      <c r="AG69" s="15">
        <v>0</v>
      </c>
      <c r="AH69" s="15">
        <v>0</v>
      </c>
      <c r="AI69" s="15">
        <v>0</v>
      </c>
      <c r="AJ69" s="15">
        <v>0</v>
      </c>
    </row>
    <row r="70" spans="1:36" x14ac:dyDescent="0.25">
      <c r="A70" s="5">
        <v>4103</v>
      </c>
      <c r="B70" s="9" t="s">
        <v>163</v>
      </c>
      <c r="D70" s="15">
        <v>2200</v>
      </c>
      <c r="E70" s="15">
        <v>3179.13</v>
      </c>
      <c r="G70" s="15">
        <v>174.4</v>
      </c>
      <c r="H70" s="15">
        <v>174.4</v>
      </c>
      <c r="I70" s="15">
        <v>0</v>
      </c>
      <c r="L70" s="15">
        <v>4265</v>
      </c>
      <c r="M70" s="15">
        <v>3000.64</v>
      </c>
      <c r="N70" s="15">
        <v>3000.64</v>
      </c>
      <c r="O70" s="15">
        <v>3000</v>
      </c>
      <c r="P70" s="15">
        <v>3000</v>
      </c>
      <c r="Q70" s="15">
        <v>2544.58</v>
      </c>
      <c r="R70" s="15">
        <v>5500</v>
      </c>
      <c r="S70" s="15">
        <v>2000</v>
      </c>
      <c r="T70" s="15">
        <v>1866.68</v>
      </c>
      <c r="W70" s="14">
        <v>0</v>
      </c>
      <c r="X70" s="15">
        <v>0</v>
      </c>
      <c r="Y70" s="15">
        <v>0</v>
      </c>
      <c r="Z70" s="14">
        <v>0</v>
      </c>
      <c r="AA70" s="15">
        <v>0</v>
      </c>
      <c r="AB70" s="15">
        <v>0</v>
      </c>
      <c r="AC70" s="14">
        <v>0</v>
      </c>
      <c r="AD70" s="15">
        <v>0</v>
      </c>
      <c r="AE70" s="15">
        <v>0</v>
      </c>
      <c r="AF70" s="14">
        <v>0</v>
      </c>
      <c r="AG70" s="15">
        <v>0</v>
      </c>
      <c r="AH70" s="15">
        <v>0</v>
      </c>
      <c r="AI70" s="15">
        <v>0</v>
      </c>
      <c r="AJ70" s="15">
        <v>0</v>
      </c>
    </row>
    <row r="71" spans="1:36" x14ac:dyDescent="0.25">
      <c r="A71" s="5">
        <v>4198</v>
      </c>
      <c r="B71" s="9" t="s">
        <v>164</v>
      </c>
      <c r="C71" s="15">
        <v>43000</v>
      </c>
      <c r="D71" s="15">
        <v>200000</v>
      </c>
      <c r="E71" s="15">
        <v>243305.47</v>
      </c>
      <c r="F71" s="15">
        <v>26300</v>
      </c>
      <c r="G71" s="15">
        <v>47500</v>
      </c>
      <c r="H71" s="15">
        <v>241429.38</v>
      </c>
      <c r="I71" s="15">
        <v>27300</v>
      </c>
      <c r="J71" s="15">
        <v>61000</v>
      </c>
      <c r="K71" s="15">
        <v>155163.47</v>
      </c>
      <c r="L71" s="15">
        <v>25000</v>
      </c>
      <c r="M71" s="15">
        <v>525000</v>
      </c>
      <c r="N71" s="15">
        <v>569784.94999999995</v>
      </c>
      <c r="O71" s="15">
        <v>217320</v>
      </c>
      <c r="P71" s="15">
        <v>217320</v>
      </c>
      <c r="Q71" s="15">
        <v>286660.28000000003</v>
      </c>
      <c r="R71" s="15">
        <v>150000</v>
      </c>
      <c r="S71" s="15">
        <v>60000</v>
      </c>
      <c r="T71" s="15">
        <v>83252.38</v>
      </c>
      <c r="U71" s="15">
        <v>58440</v>
      </c>
      <c r="V71" s="15">
        <v>100000</v>
      </c>
      <c r="W71" s="14">
        <v>129989.85999999999</v>
      </c>
      <c r="X71" s="15">
        <v>60000</v>
      </c>
      <c r="Y71" s="15">
        <v>560000</v>
      </c>
      <c r="Z71" s="14">
        <v>181113.73</v>
      </c>
      <c r="AA71" s="15">
        <v>150000</v>
      </c>
      <c r="AB71" s="15">
        <v>200000</v>
      </c>
      <c r="AC71" s="14">
        <v>161935.67000000001</v>
      </c>
      <c r="AD71" s="15">
        <v>100000</v>
      </c>
      <c r="AE71" s="15">
        <v>120000</v>
      </c>
      <c r="AF71" s="14">
        <v>195609.73</v>
      </c>
      <c r="AG71" s="15">
        <v>125000</v>
      </c>
      <c r="AH71" s="15">
        <v>150000</v>
      </c>
      <c r="AI71" s="15">
        <v>117267.15</v>
      </c>
      <c r="AJ71" s="15">
        <v>125000</v>
      </c>
    </row>
    <row r="72" spans="1:36" x14ac:dyDescent="0.25">
      <c r="A72" s="5">
        <v>4199</v>
      </c>
      <c r="B72" s="9" t="s">
        <v>165</v>
      </c>
      <c r="C72" s="15">
        <v>10000</v>
      </c>
      <c r="D72" s="15">
        <v>1000</v>
      </c>
      <c r="E72" s="15">
        <v>23548.54</v>
      </c>
      <c r="G72" s="15">
        <v>600</v>
      </c>
      <c r="H72" s="15">
        <v>581.02</v>
      </c>
      <c r="I72" s="15">
        <v>0</v>
      </c>
      <c r="J72" s="15">
        <v>28.049999999999997</v>
      </c>
      <c r="K72" s="15">
        <v>28.049999999999997</v>
      </c>
      <c r="N72" s="15">
        <v>608.19000000000005</v>
      </c>
      <c r="Q72" s="15">
        <v>1240.26</v>
      </c>
      <c r="S72" s="15">
        <v>10400</v>
      </c>
      <c r="T72" s="15">
        <v>14716.24</v>
      </c>
      <c r="V72" s="15">
        <v>31178.54</v>
      </c>
      <c r="W72" s="14">
        <v>38178.54</v>
      </c>
      <c r="X72" s="15">
        <v>0</v>
      </c>
      <c r="Y72" s="15">
        <v>366</v>
      </c>
      <c r="Z72" s="14">
        <v>434352.39</v>
      </c>
      <c r="AA72" s="15">
        <v>10000</v>
      </c>
      <c r="AB72" s="15">
        <v>15267.14</v>
      </c>
      <c r="AC72" s="14">
        <v>57758.81</v>
      </c>
      <c r="AD72" s="15">
        <v>2000</v>
      </c>
      <c r="AE72" s="15">
        <v>2000</v>
      </c>
      <c r="AF72" s="14">
        <v>782341.5</v>
      </c>
      <c r="AG72" s="15">
        <v>0</v>
      </c>
      <c r="AH72" s="15">
        <v>311.58</v>
      </c>
      <c r="AI72" s="15">
        <v>726225.24</v>
      </c>
      <c r="AJ72" s="15">
        <v>0</v>
      </c>
    </row>
    <row r="73" spans="1:36" x14ac:dyDescent="0.25">
      <c r="A73" s="5">
        <v>42</v>
      </c>
      <c r="B73" s="8" t="s">
        <v>166</v>
      </c>
      <c r="C73" s="12">
        <f t="shared" ref="C73:AH73" si="91">SUM(C74:C79)</f>
        <v>66000</v>
      </c>
      <c r="D73" s="12">
        <f t="shared" si="91"/>
        <v>68000</v>
      </c>
      <c r="E73" s="12">
        <f t="shared" si="91"/>
        <v>58007.32</v>
      </c>
      <c r="F73" s="12">
        <f t="shared" si="91"/>
        <v>59000</v>
      </c>
      <c r="G73" s="12">
        <f t="shared" si="91"/>
        <v>59600</v>
      </c>
      <c r="H73" s="12">
        <f t="shared" si="91"/>
        <v>45311.55</v>
      </c>
      <c r="I73" s="12">
        <f t="shared" si="91"/>
        <v>65490</v>
      </c>
      <c r="J73" s="12">
        <f t="shared" si="91"/>
        <v>96328.78</v>
      </c>
      <c r="K73" s="12">
        <f t="shared" si="91"/>
        <v>105099.01999999999</v>
      </c>
      <c r="L73" s="12">
        <f t="shared" si="91"/>
        <v>63150</v>
      </c>
      <c r="M73" s="12">
        <f t="shared" si="91"/>
        <v>92550</v>
      </c>
      <c r="N73" s="12">
        <f t="shared" si="91"/>
        <v>70983.520000000004</v>
      </c>
      <c r="O73" s="12">
        <f t="shared" si="91"/>
        <v>119000</v>
      </c>
      <c r="P73" s="12">
        <f t="shared" si="91"/>
        <v>119000</v>
      </c>
      <c r="Q73" s="12">
        <f t="shared" si="91"/>
        <v>209786.52000000002</v>
      </c>
      <c r="R73" s="12">
        <f t="shared" si="91"/>
        <v>129900</v>
      </c>
      <c r="S73" s="12">
        <f t="shared" si="91"/>
        <v>159500.4</v>
      </c>
      <c r="T73" s="12">
        <f t="shared" si="91"/>
        <v>449295.85000000003</v>
      </c>
      <c r="U73" s="12">
        <f t="shared" si="91"/>
        <v>145454.72</v>
      </c>
      <c r="V73" s="12">
        <f t="shared" si="91"/>
        <v>282954.81</v>
      </c>
      <c r="W73" s="12">
        <f t="shared" si="91"/>
        <v>436585.97</v>
      </c>
      <c r="X73" s="12">
        <f t="shared" si="91"/>
        <v>263050</v>
      </c>
      <c r="Y73" s="12">
        <f t="shared" si="91"/>
        <v>263950</v>
      </c>
      <c r="Z73" s="12">
        <f t="shared" si="91"/>
        <v>133935.63</v>
      </c>
      <c r="AA73" s="12">
        <f t="shared" si="91"/>
        <v>246000</v>
      </c>
      <c r="AB73" s="12">
        <f t="shared" si="91"/>
        <v>199801.77000000002</v>
      </c>
      <c r="AC73" s="12">
        <f t="shared" ref="AC73:AD73" si="92">SUM(AC74:AC79)</f>
        <v>139137.52000000002</v>
      </c>
      <c r="AD73" s="12">
        <f t="shared" si="92"/>
        <v>230000</v>
      </c>
      <c r="AE73" s="12">
        <f t="shared" si="91"/>
        <v>230000</v>
      </c>
      <c r="AF73" s="12">
        <f t="shared" si="91"/>
        <v>150017.79999999999</v>
      </c>
      <c r="AG73" s="12">
        <f t="shared" si="91"/>
        <v>236000</v>
      </c>
      <c r="AH73" s="12">
        <f t="shared" si="91"/>
        <v>220000</v>
      </c>
      <c r="AI73" s="12">
        <f t="shared" ref="AI73:AJ73" si="93">SUM(AI74:AI79)</f>
        <v>243843.23</v>
      </c>
      <c r="AJ73" s="12">
        <f t="shared" si="93"/>
        <v>220000</v>
      </c>
    </row>
    <row r="74" spans="1:36" x14ac:dyDescent="0.25">
      <c r="A74" s="5">
        <v>4201</v>
      </c>
      <c r="B74" s="9" t="s">
        <v>167</v>
      </c>
      <c r="W74" s="14">
        <v>0</v>
      </c>
      <c r="X74" s="15">
        <v>0</v>
      </c>
      <c r="Y74" s="15">
        <v>0</v>
      </c>
      <c r="Z74" s="14">
        <v>0</v>
      </c>
      <c r="AA74" s="15">
        <v>0</v>
      </c>
      <c r="AB74" s="15">
        <v>0</v>
      </c>
      <c r="AC74" s="14">
        <v>0</v>
      </c>
      <c r="AD74" s="15">
        <v>0</v>
      </c>
      <c r="AE74" s="15">
        <v>0</v>
      </c>
      <c r="AF74" s="14">
        <v>0</v>
      </c>
      <c r="AG74" s="15">
        <v>0</v>
      </c>
      <c r="AH74" s="15">
        <v>0</v>
      </c>
      <c r="AI74" s="15">
        <v>0</v>
      </c>
      <c r="AJ74" s="15">
        <v>0</v>
      </c>
    </row>
    <row r="75" spans="1:36" x14ac:dyDescent="0.25">
      <c r="A75" s="5">
        <v>4202</v>
      </c>
      <c r="B75" s="9" t="s">
        <v>168</v>
      </c>
      <c r="C75" s="15">
        <v>24000</v>
      </c>
      <c r="D75" s="15">
        <v>24000</v>
      </c>
      <c r="E75" s="15">
        <v>12063.37</v>
      </c>
      <c r="F75" s="15">
        <v>24000</v>
      </c>
      <c r="G75" s="15">
        <v>20600</v>
      </c>
      <c r="H75" s="15">
        <v>10253.870000000001</v>
      </c>
      <c r="I75" s="15">
        <v>33480</v>
      </c>
      <c r="J75" s="15">
        <v>30796.53</v>
      </c>
      <c r="K75" s="15">
        <v>30796.53</v>
      </c>
      <c r="L75" s="15">
        <v>20550</v>
      </c>
      <c r="M75" s="15">
        <v>30550</v>
      </c>
      <c r="N75" s="15">
        <v>20507.759999999998</v>
      </c>
      <c r="O75" s="15">
        <v>71000</v>
      </c>
      <c r="P75" s="15">
        <v>71000</v>
      </c>
      <c r="Q75" s="15">
        <v>77729.240000000005</v>
      </c>
      <c r="R75" s="15">
        <v>81500</v>
      </c>
      <c r="S75" s="15">
        <v>81500</v>
      </c>
      <c r="T75" s="15">
        <v>116956.94</v>
      </c>
      <c r="U75" s="15">
        <v>75454.720000000001</v>
      </c>
      <c r="V75" s="15">
        <v>75454.720000000001</v>
      </c>
      <c r="W75" s="14">
        <v>54756.56</v>
      </c>
      <c r="X75" s="15">
        <v>75550</v>
      </c>
      <c r="Y75" s="15">
        <v>75450</v>
      </c>
      <c r="Z75" s="14">
        <v>58635.75</v>
      </c>
      <c r="AA75" s="15">
        <v>125400</v>
      </c>
      <c r="AB75" s="15">
        <v>125400</v>
      </c>
      <c r="AC75" s="14">
        <v>66108.649999999994</v>
      </c>
      <c r="AD75" s="15">
        <v>160000</v>
      </c>
      <c r="AE75" s="15">
        <v>160000</v>
      </c>
      <c r="AF75" s="14">
        <v>104954.22</v>
      </c>
      <c r="AG75" s="15">
        <v>166000</v>
      </c>
      <c r="AH75" s="15">
        <v>150000</v>
      </c>
      <c r="AI75" s="15">
        <v>141813.84</v>
      </c>
      <c r="AJ75" s="15">
        <v>170000</v>
      </c>
    </row>
    <row r="76" spans="1:36" x14ac:dyDescent="0.25">
      <c r="A76" s="5">
        <v>4203</v>
      </c>
      <c r="B76" s="9" t="s">
        <v>169</v>
      </c>
      <c r="W76" s="14">
        <v>0</v>
      </c>
      <c r="X76" s="15">
        <v>0</v>
      </c>
      <c r="Y76" s="15">
        <v>0</v>
      </c>
      <c r="Z76" s="14">
        <v>0</v>
      </c>
      <c r="AA76" s="15">
        <v>0</v>
      </c>
      <c r="AB76" s="15">
        <v>0</v>
      </c>
      <c r="AC76" s="14">
        <v>0</v>
      </c>
      <c r="AD76" s="15">
        <v>0</v>
      </c>
      <c r="AE76" s="15">
        <v>0</v>
      </c>
      <c r="AF76" s="14">
        <v>28.14</v>
      </c>
      <c r="AG76" s="15">
        <v>0</v>
      </c>
      <c r="AH76" s="15">
        <v>0</v>
      </c>
      <c r="AI76" s="15">
        <v>0</v>
      </c>
      <c r="AJ76" s="15">
        <v>0</v>
      </c>
    </row>
    <row r="77" spans="1:36" x14ac:dyDescent="0.25">
      <c r="A77" s="5">
        <v>4204</v>
      </c>
      <c r="B77" s="9" t="s">
        <v>170</v>
      </c>
      <c r="C77" s="15">
        <v>12000</v>
      </c>
      <c r="D77" s="15">
        <v>14000</v>
      </c>
      <c r="E77" s="15">
        <v>17901.95</v>
      </c>
      <c r="F77" s="15">
        <v>9000</v>
      </c>
      <c r="G77" s="15">
        <v>13000</v>
      </c>
      <c r="H77" s="15">
        <v>11688.42</v>
      </c>
      <c r="I77" s="15">
        <v>8010</v>
      </c>
      <c r="J77" s="15">
        <v>25000</v>
      </c>
      <c r="K77" s="15">
        <v>25462</v>
      </c>
      <c r="L77" s="15">
        <v>7600</v>
      </c>
      <c r="M77" s="15">
        <v>7000</v>
      </c>
      <c r="N77" s="15">
        <v>6304.79</v>
      </c>
      <c r="O77" s="15">
        <v>5400</v>
      </c>
      <c r="P77" s="15">
        <v>5400</v>
      </c>
      <c r="Q77" s="15">
        <v>5935.67</v>
      </c>
      <c r="R77" s="15">
        <v>5400</v>
      </c>
      <c r="S77" s="15">
        <v>8000</v>
      </c>
      <c r="T77" s="15">
        <v>7616.77</v>
      </c>
      <c r="U77" s="15">
        <v>7500</v>
      </c>
      <c r="V77" s="15">
        <v>7500</v>
      </c>
      <c r="W77" s="14">
        <v>8399.6</v>
      </c>
      <c r="X77" s="15">
        <v>7500</v>
      </c>
      <c r="Y77" s="15">
        <v>8500</v>
      </c>
      <c r="Z77" s="14">
        <v>10395.33</v>
      </c>
      <c r="AA77" s="15">
        <v>10600</v>
      </c>
      <c r="AB77" s="15">
        <v>8600</v>
      </c>
      <c r="AC77" s="14">
        <v>7227.1</v>
      </c>
      <c r="AD77" s="15">
        <v>7000</v>
      </c>
      <c r="AE77" s="15">
        <v>7000</v>
      </c>
      <c r="AF77" s="14">
        <v>7199.84</v>
      </c>
      <c r="AG77" s="15">
        <v>7000</v>
      </c>
      <c r="AH77" s="15">
        <v>7000</v>
      </c>
      <c r="AI77" s="15">
        <v>6914.23</v>
      </c>
      <c r="AJ77" s="15">
        <v>6800</v>
      </c>
    </row>
    <row r="78" spans="1:36" x14ac:dyDescent="0.25">
      <c r="A78" s="5">
        <v>4205</v>
      </c>
      <c r="B78" s="9" t="s">
        <v>171</v>
      </c>
      <c r="C78" s="15">
        <v>30000</v>
      </c>
      <c r="D78" s="15">
        <v>30000</v>
      </c>
      <c r="E78" s="15">
        <v>28042</v>
      </c>
      <c r="F78" s="15">
        <v>26000</v>
      </c>
      <c r="G78" s="15">
        <v>26000</v>
      </c>
      <c r="H78" s="15">
        <v>23369.26</v>
      </c>
      <c r="I78" s="15">
        <v>24000</v>
      </c>
      <c r="J78" s="15">
        <v>40532.25</v>
      </c>
      <c r="K78" s="15">
        <v>48840.49</v>
      </c>
      <c r="L78" s="15">
        <v>35000</v>
      </c>
      <c r="M78" s="15">
        <v>55000</v>
      </c>
      <c r="N78" s="15">
        <v>44170.97</v>
      </c>
      <c r="O78" s="15">
        <v>42600</v>
      </c>
      <c r="P78" s="15">
        <v>42600</v>
      </c>
      <c r="Q78" s="15">
        <v>126121.61</v>
      </c>
      <c r="R78" s="15">
        <v>43000</v>
      </c>
      <c r="S78" s="15">
        <v>70000</v>
      </c>
      <c r="T78" s="15">
        <v>324721.74</v>
      </c>
      <c r="U78" s="15">
        <v>62500</v>
      </c>
      <c r="V78" s="15">
        <v>200000</v>
      </c>
      <c r="W78" s="14">
        <v>373429.72</v>
      </c>
      <c r="X78" s="15">
        <v>180000</v>
      </c>
      <c r="Y78" s="15">
        <v>180000</v>
      </c>
      <c r="Z78" s="14">
        <v>64904.55</v>
      </c>
      <c r="AA78" s="15">
        <v>110000</v>
      </c>
      <c r="AB78" s="15">
        <v>65801.77</v>
      </c>
      <c r="AC78" s="14">
        <v>65801.77</v>
      </c>
      <c r="AD78" s="15">
        <v>63000</v>
      </c>
      <c r="AE78" s="15">
        <v>63000</v>
      </c>
      <c r="AF78" s="14">
        <v>37835.599999999999</v>
      </c>
      <c r="AG78" s="15">
        <v>63000</v>
      </c>
      <c r="AH78" s="15">
        <v>63000</v>
      </c>
      <c r="AI78" s="15">
        <v>95115.16</v>
      </c>
      <c r="AJ78" s="15">
        <v>43200</v>
      </c>
    </row>
    <row r="79" spans="1:36" x14ac:dyDescent="0.25">
      <c r="A79" s="5">
        <v>4499</v>
      </c>
      <c r="B79" s="9" t="s">
        <v>172</v>
      </c>
      <c r="S79" s="15">
        <v>0.4</v>
      </c>
      <c r="T79" s="15">
        <v>0.4</v>
      </c>
      <c r="V79" s="15">
        <v>0.09</v>
      </c>
      <c r="W79" s="14">
        <v>0.09</v>
      </c>
      <c r="X79" s="15">
        <v>0</v>
      </c>
      <c r="Y79" s="15">
        <v>0</v>
      </c>
      <c r="Z79" s="14">
        <v>0</v>
      </c>
      <c r="AA79" s="15">
        <v>0</v>
      </c>
      <c r="AB79" s="15">
        <v>0</v>
      </c>
      <c r="AC79" s="14">
        <v>0</v>
      </c>
      <c r="AD79" s="15">
        <v>0</v>
      </c>
      <c r="AE79" s="15">
        <v>0</v>
      </c>
      <c r="AF79" s="14">
        <v>0</v>
      </c>
      <c r="AG79" s="15">
        <v>0</v>
      </c>
      <c r="AH79" s="15">
        <v>0</v>
      </c>
      <c r="AI79" s="15">
        <v>0</v>
      </c>
      <c r="AJ79" s="15">
        <v>0</v>
      </c>
    </row>
    <row r="80" spans="1:36" x14ac:dyDescent="0.25">
      <c r="A80" s="5">
        <v>5</v>
      </c>
      <c r="B80" s="7" t="s">
        <v>173</v>
      </c>
      <c r="C80" s="11">
        <f t="shared" ref="C80:D80" si="94">C81+C88</f>
        <v>0</v>
      </c>
      <c r="D80" s="11">
        <f t="shared" si="94"/>
        <v>0</v>
      </c>
      <c r="E80" s="11">
        <f t="shared" ref="E80:K80" si="95">E81+E88</f>
        <v>0</v>
      </c>
      <c r="F80" s="11">
        <f t="shared" si="95"/>
        <v>0</v>
      </c>
      <c r="G80" s="25">
        <f t="shared" ref="G80" si="96">G81+G88</f>
        <v>0</v>
      </c>
      <c r="H80" s="25">
        <f t="shared" si="95"/>
        <v>19857.2</v>
      </c>
      <c r="I80" s="11">
        <f t="shared" si="95"/>
        <v>0</v>
      </c>
      <c r="J80" s="11">
        <f t="shared" si="95"/>
        <v>0</v>
      </c>
      <c r="K80" s="11">
        <f t="shared" si="95"/>
        <v>0</v>
      </c>
      <c r="L80" s="11">
        <f t="shared" ref="L80:P80" si="97">L81+L88</f>
        <v>0</v>
      </c>
      <c r="M80" s="11">
        <f t="shared" ref="M80" si="98">M81+M88</f>
        <v>0</v>
      </c>
      <c r="N80" s="11">
        <f t="shared" si="97"/>
        <v>0</v>
      </c>
      <c r="O80" s="11">
        <f t="shared" ref="O80" si="99">O81+O88</f>
        <v>0</v>
      </c>
      <c r="P80" s="11">
        <f t="shared" si="97"/>
        <v>0</v>
      </c>
      <c r="Q80" s="11">
        <f t="shared" ref="Q80:R80" si="100">Q81+Q88</f>
        <v>0</v>
      </c>
      <c r="R80" s="11">
        <f t="shared" si="100"/>
        <v>0</v>
      </c>
      <c r="S80" s="11">
        <f t="shared" ref="S80:T80" si="101">S81+S88</f>
        <v>15493.2</v>
      </c>
      <c r="T80" s="11">
        <f t="shared" si="101"/>
        <v>23545.58</v>
      </c>
      <c r="U80" s="11">
        <f t="shared" ref="U80:X80" si="102">U81+U88</f>
        <v>0</v>
      </c>
      <c r="V80" s="11">
        <f t="shared" ref="V80" si="103">V81+V88</f>
        <v>1878.49</v>
      </c>
      <c r="W80" s="11">
        <f t="shared" si="102"/>
        <v>1878.49</v>
      </c>
      <c r="X80" s="11">
        <f t="shared" si="102"/>
        <v>0</v>
      </c>
      <c r="Y80" s="11">
        <f t="shared" ref="Y80" si="104">Y81+Y88</f>
        <v>41587</v>
      </c>
      <c r="Z80" s="11">
        <f t="shared" ref="Z80:AA80" si="105">Z81+Z88</f>
        <v>8872649.2599999998</v>
      </c>
      <c r="AA80" s="11">
        <f t="shared" si="105"/>
        <v>0</v>
      </c>
      <c r="AB80" s="11">
        <f t="shared" ref="AB80:AC80" si="106">AB81+AB88</f>
        <v>25275.13</v>
      </c>
      <c r="AC80" s="11">
        <f t="shared" si="106"/>
        <v>31275.13</v>
      </c>
      <c r="AD80" s="11">
        <f t="shared" ref="AD80:AF80" si="107">AD81+AD88</f>
        <v>0</v>
      </c>
      <c r="AE80" s="11">
        <f t="shared" si="107"/>
        <v>16687.41</v>
      </c>
      <c r="AF80" s="11">
        <f t="shared" si="107"/>
        <v>0</v>
      </c>
      <c r="AG80" s="11">
        <f t="shared" ref="AG80:AH80" si="108">AG81+AG88</f>
        <v>0</v>
      </c>
      <c r="AH80" s="11">
        <f t="shared" si="108"/>
        <v>0</v>
      </c>
      <c r="AI80" s="11">
        <f t="shared" ref="AI80:AJ80" si="109">AI81+AI88</f>
        <v>27.54</v>
      </c>
      <c r="AJ80" s="11">
        <f t="shared" si="109"/>
        <v>0</v>
      </c>
    </row>
    <row r="81" spans="1:36" x14ac:dyDescent="0.25">
      <c r="A81" s="5">
        <v>51</v>
      </c>
      <c r="B81" s="8" t="s">
        <v>174</v>
      </c>
      <c r="C81" s="12">
        <f t="shared" ref="C81:AH81" si="110">SUM(C82:C85)</f>
        <v>0</v>
      </c>
      <c r="D81" s="12">
        <f t="shared" si="110"/>
        <v>0</v>
      </c>
      <c r="E81" s="12">
        <f t="shared" si="110"/>
        <v>0</v>
      </c>
      <c r="F81" s="12">
        <f t="shared" si="110"/>
        <v>0</v>
      </c>
      <c r="G81" s="12">
        <f t="shared" si="110"/>
        <v>0</v>
      </c>
      <c r="H81" s="12">
        <f t="shared" si="110"/>
        <v>0</v>
      </c>
      <c r="I81" s="12">
        <f t="shared" si="110"/>
        <v>0</v>
      </c>
      <c r="J81" s="12">
        <f t="shared" si="110"/>
        <v>0</v>
      </c>
      <c r="K81" s="12">
        <f t="shared" si="110"/>
        <v>0</v>
      </c>
      <c r="L81" s="12">
        <f t="shared" si="110"/>
        <v>0</v>
      </c>
      <c r="M81" s="12">
        <f t="shared" si="110"/>
        <v>0</v>
      </c>
      <c r="N81" s="12">
        <f t="shared" si="110"/>
        <v>0</v>
      </c>
      <c r="O81" s="12">
        <f t="shared" si="110"/>
        <v>0</v>
      </c>
      <c r="P81" s="12">
        <f t="shared" si="110"/>
        <v>0</v>
      </c>
      <c r="Q81" s="12">
        <f t="shared" si="110"/>
        <v>0</v>
      </c>
      <c r="R81" s="12">
        <f t="shared" si="110"/>
        <v>0</v>
      </c>
      <c r="S81" s="12">
        <f t="shared" si="110"/>
        <v>0</v>
      </c>
      <c r="T81" s="12">
        <f t="shared" si="110"/>
        <v>0</v>
      </c>
      <c r="U81" s="12">
        <f t="shared" si="110"/>
        <v>0</v>
      </c>
      <c r="V81" s="12">
        <f t="shared" si="110"/>
        <v>0</v>
      </c>
      <c r="W81" s="12">
        <f t="shared" si="110"/>
        <v>0</v>
      </c>
      <c r="X81" s="12">
        <f t="shared" si="110"/>
        <v>0</v>
      </c>
      <c r="Y81" s="12">
        <f t="shared" si="110"/>
        <v>0</v>
      </c>
      <c r="Z81" s="12">
        <f t="shared" si="110"/>
        <v>0</v>
      </c>
      <c r="AA81" s="12">
        <f t="shared" si="110"/>
        <v>0</v>
      </c>
      <c r="AB81" s="12">
        <f t="shared" si="110"/>
        <v>0</v>
      </c>
      <c r="AC81" s="12">
        <f t="shared" ref="AC81:AD81" si="111">SUM(AC82:AC85)</f>
        <v>0</v>
      </c>
      <c r="AD81" s="12">
        <f t="shared" si="111"/>
        <v>0</v>
      </c>
      <c r="AE81" s="12">
        <f t="shared" si="110"/>
        <v>0</v>
      </c>
      <c r="AF81" s="12">
        <f t="shared" si="110"/>
        <v>0</v>
      </c>
      <c r="AG81" s="12">
        <f t="shared" si="110"/>
        <v>0</v>
      </c>
      <c r="AH81" s="12">
        <f t="shared" si="110"/>
        <v>0</v>
      </c>
      <c r="AI81" s="12">
        <f t="shared" ref="AI81:AJ81" si="112">SUM(AI82:AI85)</f>
        <v>0</v>
      </c>
      <c r="AJ81" s="12">
        <f t="shared" si="112"/>
        <v>0</v>
      </c>
    </row>
    <row r="82" spans="1:36" x14ac:dyDescent="0.25">
      <c r="A82" s="5">
        <v>5101</v>
      </c>
      <c r="B82" s="9" t="s">
        <v>175</v>
      </c>
      <c r="W82" s="14">
        <v>0</v>
      </c>
      <c r="X82" s="15">
        <v>0</v>
      </c>
      <c r="Y82" s="15">
        <v>0</v>
      </c>
      <c r="Z82" s="14">
        <v>0</v>
      </c>
      <c r="AA82" s="15">
        <v>0</v>
      </c>
      <c r="AB82" s="15">
        <v>0</v>
      </c>
      <c r="AC82" s="14">
        <v>0</v>
      </c>
      <c r="AD82" s="15">
        <v>0</v>
      </c>
      <c r="AE82" s="15">
        <v>0</v>
      </c>
      <c r="AF82" s="14">
        <v>0</v>
      </c>
      <c r="AG82" s="15">
        <v>0</v>
      </c>
      <c r="AH82" s="15">
        <v>0</v>
      </c>
      <c r="AI82" s="15">
        <v>0</v>
      </c>
      <c r="AJ82" s="15">
        <v>0</v>
      </c>
    </row>
    <row r="83" spans="1:36" x14ac:dyDescent="0.25">
      <c r="A83" s="5">
        <v>5102</v>
      </c>
      <c r="B83" s="9" t="s">
        <v>176</v>
      </c>
      <c r="W83" s="14">
        <v>0</v>
      </c>
      <c r="X83" s="15">
        <v>0</v>
      </c>
      <c r="Y83" s="15">
        <v>0</v>
      </c>
      <c r="Z83" s="14">
        <v>0</v>
      </c>
      <c r="AA83" s="15">
        <v>0</v>
      </c>
      <c r="AB83" s="15">
        <v>0</v>
      </c>
      <c r="AC83" s="14">
        <v>0</v>
      </c>
      <c r="AD83" s="15">
        <v>0</v>
      </c>
      <c r="AE83" s="15">
        <v>0</v>
      </c>
      <c r="AF83" s="14">
        <v>0</v>
      </c>
      <c r="AG83" s="15">
        <v>0</v>
      </c>
      <c r="AH83" s="15">
        <v>0</v>
      </c>
      <c r="AI83" s="15">
        <v>0</v>
      </c>
      <c r="AJ83" s="15">
        <v>0</v>
      </c>
    </row>
    <row r="84" spans="1:36" x14ac:dyDescent="0.25">
      <c r="A84" s="5">
        <v>5103</v>
      </c>
      <c r="B84" s="9" t="s">
        <v>177</v>
      </c>
      <c r="W84" s="14">
        <v>0</v>
      </c>
      <c r="X84" s="15">
        <v>0</v>
      </c>
      <c r="Y84" s="15">
        <v>0</v>
      </c>
      <c r="Z84" s="14">
        <v>0</v>
      </c>
      <c r="AA84" s="15">
        <v>0</v>
      </c>
      <c r="AB84" s="15">
        <v>0</v>
      </c>
      <c r="AC84" s="14">
        <v>0</v>
      </c>
      <c r="AD84" s="15">
        <v>0</v>
      </c>
      <c r="AE84" s="15">
        <v>0</v>
      </c>
      <c r="AF84" s="14">
        <v>0</v>
      </c>
      <c r="AG84" s="15">
        <v>0</v>
      </c>
      <c r="AH84" s="15">
        <v>0</v>
      </c>
      <c r="AI84" s="15">
        <v>0</v>
      </c>
      <c r="AJ84" s="15">
        <v>0</v>
      </c>
    </row>
    <row r="85" spans="1:36" x14ac:dyDescent="0.25">
      <c r="A85" s="5">
        <v>5104</v>
      </c>
      <c r="B85" s="9" t="s">
        <v>178</v>
      </c>
      <c r="W85" s="14">
        <v>0</v>
      </c>
      <c r="X85" s="15">
        <v>0</v>
      </c>
      <c r="Y85" s="15">
        <v>0</v>
      </c>
      <c r="Z85" s="14">
        <v>0</v>
      </c>
      <c r="AA85" s="15">
        <v>0</v>
      </c>
      <c r="AB85" s="15">
        <v>0</v>
      </c>
      <c r="AC85" s="14">
        <v>0</v>
      </c>
      <c r="AD85" s="15">
        <v>0</v>
      </c>
      <c r="AE85" s="15">
        <v>0</v>
      </c>
      <c r="AF85" s="14">
        <v>0</v>
      </c>
      <c r="AG85" s="15">
        <v>0</v>
      </c>
      <c r="AH85" s="15">
        <v>0</v>
      </c>
      <c r="AI85" s="15">
        <v>0</v>
      </c>
      <c r="AJ85" s="15">
        <v>0</v>
      </c>
    </row>
    <row r="86" spans="1:36" x14ac:dyDescent="0.25">
      <c r="A86" s="5">
        <v>52</v>
      </c>
      <c r="B86" s="8" t="s">
        <v>179</v>
      </c>
      <c r="C86" s="12">
        <f t="shared" ref="C86:AJ86" si="113">SUM(C87)</f>
        <v>0</v>
      </c>
      <c r="D86" s="12">
        <f t="shared" si="113"/>
        <v>0</v>
      </c>
      <c r="E86" s="12">
        <f t="shared" si="113"/>
        <v>0</v>
      </c>
      <c r="F86" s="12">
        <f t="shared" si="113"/>
        <v>0</v>
      </c>
      <c r="G86" s="12">
        <f t="shared" si="113"/>
        <v>0</v>
      </c>
      <c r="H86" s="12">
        <f t="shared" si="113"/>
        <v>0</v>
      </c>
      <c r="I86" s="12">
        <f t="shared" si="113"/>
        <v>0</v>
      </c>
      <c r="J86" s="12">
        <f t="shared" si="113"/>
        <v>0</v>
      </c>
      <c r="K86" s="12">
        <f t="shared" si="113"/>
        <v>0</v>
      </c>
      <c r="L86" s="12">
        <f t="shared" si="113"/>
        <v>0</v>
      </c>
      <c r="M86" s="12">
        <f t="shared" si="113"/>
        <v>0</v>
      </c>
      <c r="N86" s="12">
        <f t="shared" si="113"/>
        <v>0</v>
      </c>
      <c r="O86" s="12">
        <f t="shared" si="113"/>
        <v>0</v>
      </c>
      <c r="P86" s="12">
        <f t="shared" si="113"/>
        <v>0</v>
      </c>
      <c r="Q86" s="12">
        <f t="shared" si="113"/>
        <v>0</v>
      </c>
      <c r="R86" s="12">
        <f t="shared" si="113"/>
        <v>0</v>
      </c>
      <c r="S86" s="12">
        <f t="shared" si="113"/>
        <v>0</v>
      </c>
      <c r="T86" s="12">
        <f t="shared" si="113"/>
        <v>0</v>
      </c>
      <c r="U86" s="12">
        <f t="shared" si="113"/>
        <v>0</v>
      </c>
      <c r="V86" s="12">
        <f t="shared" si="113"/>
        <v>0</v>
      </c>
      <c r="W86" s="12">
        <f t="shared" si="113"/>
        <v>0</v>
      </c>
      <c r="X86" s="12">
        <f t="shared" si="113"/>
        <v>0</v>
      </c>
      <c r="Y86" s="12">
        <f t="shared" si="113"/>
        <v>0</v>
      </c>
      <c r="Z86" s="12">
        <f t="shared" si="113"/>
        <v>0</v>
      </c>
      <c r="AA86" s="12">
        <f t="shared" si="113"/>
        <v>0</v>
      </c>
      <c r="AB86" s="12">
        <f t="shared" si="113"/>
        <v>0</v>
      </c>
      <c r="AC86" s="12">
        <f t="shared" si="113"/>
        <v>0</v>
      </c>
      <c r="AD86" s="12">
        <f t="shared" si="113"/>
        <v>0</v>
      </c>
      <c r="AE86" s="12">
        <f t="shared" si="113"/>
        <v>0</v>
      </c>
      <c r="AF86" s="12">
        <f t="shared" si="113"/>
        <v>0</v>
      </c>
      <c r="AG86" s="12">
        <f t="shared" si="113"/>
        <v>0</v>
      </c>
      <c r="AH86" s="12">
        <f t="shared" si="113"/>
        <v>0</v>
      </c>
      <c r="AI86" s="12">
        <f t="shared" si="113"/>
        <v>0</v>
      </c>
      <c r="AJ86" s="12">
        <f t="shared" si="113"/>
        <v>0</v>
      </c>
    </row>
    <row r="87" spans="1:36" x14ac:dyDescent="0.25">
      <c r="A87" s="5">
        <v>5200</v>
      </c>
      <c r="B87" s="9" t="s">
        <v>179</v>
      </c>
      <c r="W87" s="14">
        <v>0</v>
      </c>
      <c r="X87" s="15">
        <v>0</v>
      </c>
      <c r="Y87" s="15">
        <v>0</v>
      </c>
      <c r="Z87" s="14">
        <v>0</v>
      </c>
      <c r="AA87" s="15">
        <v>0</v>
      </c>
      <c r="AB87" s="15">
        <v>0</v>
      </c>
      <c r="AC87" s="14">
        <v>0</v>
      </c>
      <c r="AD87" s="15">
        <v>0</v>
      </c>
      <c r="AE87" s="15">
        <v>0</v>
      </c>
      <c r="AF87" s="14">
        <v>0</v>
      </c>
      <c r="AG87" s="15">
        <v>0</v>
      </c>
      <c r="AH87" s="15">
        <v>0</v>
      </c>
      <c r="AI87" s="15">
        <v>0</v>
      </c>
      <c r="AJ87" s="15">
        <v>0</v>
      </c>
    </row>
    <row r="88" spans="1:36" x14ac:dyDescent="0.25">
      <c r="A88" s="5">
        <v>53</v>
      </c>
      <c r="B88" s="8" t="s">
        <v>180</v>
      </c>
      <c r="C88" s="12">
        <f t="shared" ref="C88:AH88" si="114">SUM(C89:C92)</f>
        <v>0</v>
      </c>
      <c r="D88" s="12">
        <f t="shared" si="114"/>
        <v>0</v>
      </c>
      <c r="E88" s="12">
        <f t="shared" si="114"/>
        <v>0</v>
      </c>
      <c r="F88" s="12">
        <f t="shared" si="114"/>
        <v>0</v>
      </c>
      <c r="G88" s="12">
        <f t="shared" si="114"/>
        <v>0</v>
      </c>
      <c r="H88" s="12">
        <f t="shared" si="114"/>
        <v>19857.2</v>
      </c>
      <c r="I88" s="12">
        <f t="shared" si="114"/>
        <v>0</v>
      </c>
      <c r="J88" s="12">
        <f t="shared" si="114"/>
        <v>0</v>
      </c>
      <c r="K88" s="12">
        <f t="shared" si="114"/>
        <v>0</v>
      </c>
      <c r="L88" s="12">
        <f t="shared" si="114"/>
        <v>0</v>
      </c>
      <c r="M88" s="12">
        <f t="shared" si="114"/>
        <v>0</v>
      </c>
      <c r="N88" s="12">
        <f t="shared" si="114"/>
        <v>0</v>
      </c>
      <c r="O88" s="12">
        <f t="shared" si="114"/>
        <v>0</v>
      </c>
      <c r="P88" s="12">
        <f t="shared" si="114"/>
        <v>0</v>
      </c>
      <c r="Q88" s="12">
        <f t="shared" si="114"/>
        <v>0</v>
      </c>
      <c r="R88" s="12">
        <f t="shared" si="114"/>
        <v>0</v>
      </c>
      <c r="S88" s="12">
        <f t="shared" si="114"/>
        <v>15493.2</v>
      </c>
      <c r="T88" s="12">
        <f t="shared" si="114"/>
        <v>23545.58</v>
      </c>
      <c r="U88" s="12">
        <f t="shared" si="114"/>
        <v>0</v>
      </c>
      <c r="V88" s="12">
        <f t="shared" si="114"/>
        <v>1878.49</v>
      </c>
      <c r="W88" s="12">
        <f t="shared" si="114"/>
        <v>1878.49</v>
      </c>
      <c r="X88" s="12">
        <f t="shared" si="114"/>
        <v>0</v>
      </c>
      <c r="Y88" s="12">
        <f t="shared" si="114"/>
        <v>41587</v>
      </c>
      <c r="Z88" s="12">
        <f t="shared" si="114"/>
        <v>8872649.2599999998</v>
      </c>
      <c r="AA88" s="12">
        <f t="shared" si="114"/>
        <v>0</v>
      </c>
      <c r="AB88" s="12">
        <f t="shared" si="114"/>
        <v>25275.13</v>
      </c>
      <c r="AC88" s="12">
        <f t="shared" ref="AC88:AD88" si="115">SUM(AC89:AC92)</f>
        <v>31275.13</v>
      </c>
      <c r="AD88" s="12">
        <f t="shared" si="115"/>
        <v>0</v>
      </c>
      <c r="AE88" s="12">
        <f t="shared" si="114"/>
        <v>16687.41</v>
      </c>
      <c r="AF88" s="12">
        <f t="shared" si="114"/>
        <v>0</v>
      </c>
      <c r="AG88" s="12">
        <f t="shared" si="114"/>
        <v>0</v>
      </c>
      <c r="AH88" s="12">
        <f t="shared" si="114"/>
        <v>0</v>
      </c>
      <c r="AI88" s="12">
        <f t="shared" ref="AI88:AJ88" si="116">SUM(AI89:AI92)</f>
        <v>27.54</v>
      </c>
      <c r="AJ88" s="12">
        <f t="shared" si="116"/>
        <v>0</v>
      </c>
    </row>
    <row r="89" spans="1:36" x14ac:dyDescent="0.25">
      <c r="A89" s="5">
        <v>5301</v>
      </c>
      <c r="B89" s="9" t="s">
        <v>181</v>
      </c>
      <c r="H89" s="15">
        <v>19857.2</v>
      </c>
      <c r="W89" s="14">
        <v>0</v>
      </c>
      <c r="X89" s="15">
        <v>0</v>
      </c>
      <c r="Y89" s="15">
        <v>41587</v>
      </c>
      <c r="Z89" s="14">
        <v>8872649.2599999998</v>
      </c>
      <c r="AA89" s="15">
        <v>0</v>
      </c>
      <c r="AB89" s="15">
        <v>0</v>
      </c>
      <c r="AC89" s="14">
        <v>6000</v>
      </c>
      <c r="AD89" s="15">
        <v>0</v>
      </c>
      <c r="AE89" s="15">
        <v>16687.41</v>
      </c>
      <c r="AF89" s="14">
        <v>0</v>
      </c>
      <c r="AG89" s="15">
        <v>0</v>
      </c>
      <c r="AH89" s="15">
        <v>0</v>
      </c>
      <c r="AI89" s="15">
        <v>0</v>
      </c>
      <c r="AJ89" s="15">
        <v>0</v>
      </c>
    </row>
    <row r="90" spans="1:36" x14ac:dyDescent="0.25">
      <c r="A90" s="5">
        <v>5302</v>
      </c>
      <c r="B90" s="9" t="s">
        <v>182</v>
      </c>
      <c r="S90" s="15">
        <v>15493.2</v>
      </c>
      <c r="T90" s="15">
        <v>23545.58</v>
      </c>
      <c r="V90" s="15">
        <v>1878.49</v>
      </c>
      <c r="W90" s="14">
        <v>1878.49</v>
      </c>
      <c r="X90" s="15">
        <v>0</v>
      </c>
      <c r="Y90" s="15">
        <v>0</v>
      </c>
      <c r="Z90" s="14">
        <v>0</v>
      </c>
      <c r="AA90" s="15">
        <v>0</v>
      </c>
      <c r="AB90" s="15">
        <v>25275.13</v>
      </c>
      <c r="AC90" s="14">
        <v>25275.13</v>
      </c>
      <c r="AD90" s="15">
        <v>0</v>
      </c>
      <c r="AE90" s="15">
        <v>0</v>
      </c>
      <c r="AF90" s="14">
        <v>0</v>
      </c>
      <c r="AG90" s="15">
        <v>0</v>
      </c>
      <c r="AH90" s="15">
        <v>0</v>
      </c>
      <c r="AI90" s="15">
        <v>27.54</v>
      </c>
      <c r="AJ90" s="15">
        <v>0</v>
      </c>
    </row>
    <row r="91" spans="1:36" x14ac:dyDescent="0.25">
      <c r="A91" s="5">
        <v>5303</v>
      </c>
      <c r="B91" s="9" t="s">
        <v>183</v>
      </c>
      <c r="W91" s="14">
        <v>0</v>
      </c>
      <c r="X91" s="15">
        <v>0</v>
      </c>
      <c r="Y91" s="15">
        <v>0</v>
      </c>
      <c r="Z91" s="14">
        <v>0</v>
      </c>
      <c r="AA91" s="15">
        <v>0</v>
      </c>
      <c r="AB91" s="15">
        <v>0</v>
      </c>
      <c r="AC91" s="14">
        <v>0</v>
      </c>
      <c r="AD91" s="15">
        <v>0</v>
      </c>
      <c r="AE91" s="15">
        <v>0</v>
      </c>
      <c r="AF91" s="14">
        <v>0</v>
      </c>
      <c r="AG91" s="15">
        <v>0</v>
      </c>
      <c r="AH91" s="15">
        <v>0</v>
      </c>
      <c r="AI91" s="15">
        <v>0</v>
      </c>
      <c r="AJ91" s="15">
        <v>0</v>
      </c>
    </row>
    <row r="92" spans="1:36" x14ac:dyDescent="0.25">
      <c r="A92" s="5">
        <v>5304</v>
      </c>
      <c r="B92" s="9" t="s">
        <v>184</v>
      </c>
      <c r="W92" s="14">
        <v>0</v>
      </c>
      <c r="X92" s="15">
        <v>0</v>
      </c>
      <c r="Y92" s="15">
        <v>0</v>
      </c>
      <c r="Z92" s="14">
        <v>0</v>
      </c>
      <c r="AA92" s="15">
        <v>0</v>
      </c>
      <c r="AB92" s="15">
        <v>0</v>
      </c>
      <c r="AC92" s="14">
        <v>0</v>
      </c>
      <c r="AD92" s="15">
        <v>0</v>
      </c>
      <c r="AE92" s="15">
        <v>0</v>
      </c>
      <c r="AF92" s="14">
        <v>0</v>
      </c>
      <c r="AG92" s="15">
        <v>0</v>
      </c>
      <c r="AH92" s="15">
        <v>0</v>
      </c>
      <c r="AI92" s="15">
        <v>0</v>
      </c>
      <c r="AJ92" s="15">
        <v>0</v>
      </c>
    </row>
    <row r="93" spans="1:36" x14ac:dyDescent="0.25">
      <c r="A93" s="5">
        <v>6</v>
      </c>
      <c r="B93" s="7" t="s">
        <v>185</v>
      </c>
      <c r="C93" s="11">
        <f t="shared" ref="C93:D93" si="117">C94+C121+C126</f>
        <v>0</v>
      </c>
      <c r="D93" s="11">
        <f t="shared" si="117"/>
        <v>0</v>
      </c>
      <c r="E93" s="11">
        <f t="shared" ref="E93:K93" si="118">E94+E121+E126</f>
        <v>0</v>
      </c>
      <c r="F93" s="11">
        <f t="shared" si="118"/>
        <v>0</v>
      </c>
      <c r="G93" s="25">
        <f t="shared" ref="G93" si="119">G94+G121+G126</f>
        <v>0</v>
      </c>
      <c r="H93" s="25">
        <f t="shared" si="118"/>
        <v>0</v>
      </c>
      <c r="I93" s="11">
        <f t="shared" si="118"/>
        <v>0</v>
      </c>
      <c r="J93" s="11">
        <f t="shared" si="118"/>
        <v>0</v>
      </c>
      <c r="K93" s="11">
        <f t="shared" si="118"/>
        <v>0</v>
      </c>
      <c r="L93" s="11">
        <f t="shared" ref="L93:P93" si="120">L94+L121+L126</f>
        <v>0</v>
      </c>
      <c r="M93" s="11">
        <f t="shared" ref="M93" si="121">M94+M121+M126</f>
        <v>0</v>
      </c>
      <c r="N93" s="11">
        <f t="shared" si="120"/>
        <v>0</v>
      </c>
      <c r="O93" s="11">
        <f t="shared" ref="O93" si="122">O94+O121+O126</f>
        <v>0</v>
      </c>
      <c r="P93" s="11">
        <f t="shared" si="120"/>
        <v>145000</v>
      </c>
      <c r="Q93" s="11">
        <f t="shared" ref="Q93:R93" si="123">Q94+Q121+Q126</f>
        <v>0</v>
      </c>
      <c r="R93" s="11">
        <f t="shared" si="123"/>
        <v>0</v>
      </c>
      <c r="S93" s="11">
        <f t="shared" ref="S93:T93" si="124">S94+S121+S126</f>
        <v>0</v>
      </c>
      <c r="T93" s="11">
        <f t="shared" si="124"/>
        <v>0</v>
      </c>
      <c r="U93" s="11">
        <f t="shared" ref="U93:X93" si="125">U94+U121+U126</f>
        <v>0</v>
      </c>
      <c r="V93" s="11">
        <f t="shared" ref="V93" si="126">V94+V121+V126</f>
        <v>0</v>
      </c>
      <c r="W93" s="11">
        <f t="shared" si="125"/>
        <v>0</v>
      </c>
      <c r="X93" s="11">
        <f t="shared" si="125"/>
        <v>0</v>
      </c>
      <c r="Y93" s="11">
        <f t="shared" ref="Y93" si="127">Y94+Y121+Y126</f>
        <v>0</v>
      </c>
      <c r="Z93" s="11">
        <f t="shared" ref="Z93:AA93" si="128">Z94+Z121+Z126</f>
        <v>0</v>
      </c>
      <c r="AA93" s="11">
        <f t="shared" si="128"/>
        <v>0</v>
      </c>
      <c r="AB93" s="11">
        <f t="shared" ref="AB93:AC93" si="129">AB94+AB121+AB126</f>
        <v>0</v>
      </c>
      <c r="AC93" s="11">
        <f t="shared" si="129"/>
        <v>0</v>
      </c>
      <c r="AD93" s="11">
        <f t="shared" ref="AD93:AF93" si="130">AD94+AD121+AD126</f>
        <v>0</v>
      </c>
      <c r="AE93" s="11">
        <f t="shared" si="130"/>
        <v>0</v>
      </c>
      <c r="AF93" s="11">
        <f t="shared" si="130"/>
        <v>0</v>
      </c>
      <c r="AG93" s="11">
        <f t="shared" ref="AG93:AH93" si="131">AG94+AG121+AG126</f>
        <v>0</v>
      </c>
      <c r="AH93" s="11">
        <f t="shared" si="131"/>
        <v>0</v>
      </c>
      <c r="AI93" s="11">
        <f t="shared" ref="AI93:AJ93" si="132">AI94+AI121+AI126</f>
        <v>0</v>
      </c>
      <c r="AJ93" s="11">
        <f t="shared" si="132"/>
        <v>0</v>
      </c>
    </row>
    <row r="94" spans="1:36" x14ac:dyDescent="0.25">
      <c r="A94" s="5">
        <v>61</v>
      </c>
      <c r="B94" s="8" t="s">
        <v>186</v>
      </c>
      <c r="C94" s="12">
        <f t="shared" ref="C94:AE94" si="133">SUM(C95:C120)</f>
        <v>0</v>
      </c>
      <c r="D94" s="12">
        <f t="shared" si="133"/>
        <v>0</v>
      </c>
      <c r="E94" s="12">
        <f t="shared" si="133"/>
        <v>0</v>
      </c>
      <c r="F94" s="12">
        <f t="shared" si="133"/>
        <v>0</v>
      </c>
      <c r="G94" s="12">
        <f t="shared" si="133"/>
        <v>0</v>
      </c>
      <c r="H94" s="12">
        <f t="shared" si="133"/>
        <v>0</v>
      </c>
      <c r="I94" s="12">
        <f t="shared" si="133"/>
        <v>0</v>
      </c>
      <c r="J94" s="12">
        <f t="shared" si="133"/>
        <v>0</v>
      </c>
      <c r="K94" s="12">
        <f t="shared" si="133"/>
        <v>0</v>
      </c>
      <c r="L94" s="12">
        <f t="shared" si="133"/>
        <v>0</v>
      </c>
      <c r="M94" s="12">
        <f t="shared" si="133"/>
        <v>0</v>
      </c>
      <c r="N94" s="12">
        <f t="shared" si="133"/>
        <v>0</v>
      </c>
      <c r="O94" s="12">
        <f t="shared" si="133"/>
        <v>0</v>
      </c>
      <c r="P94" s="12">
        <f t="shared" si="133"/>
        <v>145000</v>
      </c>
      <c r="Q94" s="12">
        <f t="shared" si="133"/>
        <v>0</v>
      </c>
      <c r="R94" s="12">
        <f t="shared" si="133"/>
        <v>0</v>
      </c>
      <c r="S94" s="12">
        <f t="shared" si="133"/>
        <v>0</v>
      </c>
      <c r="T94" s="12">
        <f t="shared" si="133"/>
        <v>0</v>
      </c>
      <c r="U94" s="12">
        <f t="shared" si="133"/>
        <v>0</v>
      </c>
      <c r="V94" s="12">
        <f t="shared" si="133"/>
        <v>0</v>
      </c>
      <c r="W94" s="12">
        <f t="shared" si="133"/>
        <v>0</v>
      </c>
      <c r="X94" s="12">
        <f t="shared" si="133"/>
        <v>0</v>
      </c>
      <c r="Y94" s="12">
        <f t="shared" si="133"/>
        <v>0</v>
      </c>
      <c r="Z94" s="12">
        <f t="shared" si="133"/>
        <v>0</v>
      </c>
      <c r="AA94" s="12">
        <f t="shared" si="133"/>
        <v>0</v>
      </c>
      <c r="AB94" s="12">
        <f t="shared" si="133"/>
        <v>0</v>
      </c>
      <c r="AC94" s="12">
        <f t="shared" ref="AC94" si="134">SUM(AC95:AC120)</f>
        <v>0</v>
      </c>
      <c r="AD94" s="12">
        <f t="shared" ref="AD94:AH94" si="135">SUM(AD95:AD120)</f>
        <v>0</v>
      </c>
      <c r="AE94" s="12">
        <f t="shared" si="133"/>
        <v>0</v>
      </c>
      <c r="AF94" s="12">
        <f t="shared" ref="AF94" si="136">SUM(AF95:AF120)</f>
        <v>0</v>
      </c>
      <c r="AG94" s="12">
        <f t="shared" si="135"/>
        <v>0</v>
      </c>
      <c r="AH94" s="12">
        <f t="shared" si="135"/>
        <v>0</v>
      </c>
      <c r="AI94" s="12">
        <f t="shared" ref="AI94:AJ94" si="137">SUM(AI95:AI120)</f>
        <v>0</v>
      </c>
      <c r="AJ94" s="12">
        <f t="shared" si="137"/>
        <v>0</v>
      </c>
    </row>
    <row r="95" spans="1:36" x14ac:dyDescent="0.25">
      <c r="A95" s="5">
        <v>6101</v>
      </c>
      <c r="B95" s="9" t="s">
        <v>187</v>
      </c>
      <c r="W95" s="14">
        <v>0</v>
      </c>
      <c r="X95" s="15">
        <v>0</v>
      </c>
      <c r="Y95" s="15">
        <v>0</v>
      </c>
      <c r="Z95" s="14">
        <v>0</v>
      </c>
      <c r="AA95" s="15">
        <v>0</v>
      </c>
      <c r="AB95" s="15">
        <v>0</v>
      </c>
      <c r="AC95" s="14">
        <v>0</v>
      </c>
      <c r="AD95" s="15">
        <v>0</v>
      </c>
      <c r="AE95" s="15">
        <v>0</v>
      </c>
      <c r="AF95" s="14">
        <v>0</v>
      </c>
      <c r="AG95" s="15">
        <v>0</v>
      </c>
      <c r="AH95" s="15">
        <v>0</v>
      </c>
      <c r="AI95" s="15">
        <v>0</v>
      </c>
      <c r="AJ95" s="15">
        <v>0</v>
      </c>
    </row>
    <row r="96" spans="1:36" x14ac:dyDescent="0.25">
      <c r="A96" s="5">
        <v>6102</v>
      </c>
      <c r="B96" s="9" t="s">
        <v>188</v>
      </c>
      <c r="W96" s="14">
        <v>0</v>
      </c>
      <c r="X96" s="15">
        <v>0</v>
      </c>
      <c r="Y96" s="15">
        <v>0</v>
      </c>
      <c r="Z96" s="14">
        <v>0</v>
      </c>
      <c r="AA96" s="15">
        <v>0</v>
      </c>
      <c r="AB96" s="15">
        <v>0</v>
      </c>
      <c r="AC96" s="14">
        <v>0</v>
      </c>
      <c r="AD96" s="15">
        <v>0</v>
      </c>
      <c r="AE96" s="15">
        <v>0</v>
      </c>
      <c r="AF96" s="14">
        <v>0</v>
      </c>
      <c r="AG96" s="15">
        <v>0</v>
      </c>
      <c r="AH96" s="15">
        <v>0</v>
      </c>
      <c r="AI96" s="15">
        <v>0</v>
      </c>
      <c r="AJ96" s="15">
        <v>0</v>
      </c>
    </row>
    <row r="97" spans="1:36" x14ac:dyDescent="0.25">
      <c r="A97" s="5">
        <v>6103</v>
      </c>
      <c r="B97" s="9" t="s">
        <v>189</v>
      </c>
      <c r="W97" s="14">
        <v>0</v>
      </c>
      <c r="X97" s="15">
        <v>0</v>
      </c>
      <c r="Y97" s="15">
        <v>0</v>
      </c>
      <c r="Z97" s="14">
        <v>0</v>
      </c>
      <c r="AA97" s="15">
        <v>0</v>
      </c>
      <c r="AB97" s="15">
        <v>0</v>
      </c>
      <c r="AC97" s="14">
        <v>0</v>
      </c>
      <c r="AD97" s="15">
        <v>0</v>
      </c>
      <c r="AE97" s="15">
        <v>0</v>
      </c>
      <c r="AF97" s="14">
        <v>0</v>
      </c>
      <c r="AG97" s="15">
        <v>0</v>
      </c>
      <c r="AH97" s="15">
        <v>0</v>
      </c>
      <c r="AI97" s="15">
        <v>0</v>
      </c>
      <c r="AJ97" s="15">
        <v>0</v>
      </c>
    </row>
    <row r="98" spans="1:36" x14ac:dyDescent="0.25">
      <c r="A98" s="5">
        <v>6104</v>
      </c>
      <c r="B98" s="9" t="s">
        <v>190</v>
      </c>
      <c r="W98" s="14">
        <v>0</v>
      </c>
      <c r="X98" s="15">
        <v>0</v>
      </c>
      <c r="Y98" s="15">
        <v>0</v>
      </c>
      <c r="Z98" s="14">
        <v>0</v>
      </c>
      <c r="AA98" s="15">
        <v>0</v>
      </c>
      <c r="AB98" s="15">
        <v>0</v>
      </c>
      <c r="AC98" s="14">
        <v>0</v>
      </c>
      <c r="AD98" s="15">
        <v>0</v>
      </c>
      <c r="AE98" s="15">
        <v>0</v>
      </c>
      <c r="AF98" s="14">
        <v>0</v>
      </c>
      <c r="AG98" s="15">
        <v>0</v>
      </c>
      <c r="AH98" s="15">
        <v>0</v>
      </c>
      <c r="AI98" s="15">
        <v>0</v>
      </c>
      <c r="AJ98" s="15">
        <v>0</v>
      </c>
    </row>
    <row r="99" spans="1:36" x14ac:dyDescent="0.25">
      <c r="A99" s="5">
        <v>6105</v>
      </c>
      <c r="B99" s="9" t="s">
        <v>191</v>
      </c>
      <c r="W99" s="14">
        <v>0</v>
      </c>
      <c r="X99" s="15">
        <v>0</v>
      </c>
      <c r="Y99" s="15">
        <v>0</v>
      </c>
      <c r="Z99" s="14">
        <v>0</v>
      </c>
      <c r="AA99" s="15">
        <v>0</v>
      </c>
      <c r="AB99" s="15">
        <v>0</v>
      </c>
      <c r="AC99" s="14">
        <v>0</v>
      </c>
      <c r="AD99" s="15">
        <v>0</v>
      </c>
      <c r="AE99" s="15">
        <v>0</v>
      </c>
      <c r="AF99" s="14">
        <v>0</v>
      </c>
      <c r="AG99" s="15">
        <v>0</v>
      </c>
      <c r="AH99" s="15">
        <v>0</v>
      </c>
      <c r="AI99" s="15">
        <v>0</v>
      </c>
      <c r="AJ99" s="15">
        <v>0</v>
      </c>
    </row>
    <row r="100" spans="1:36" x14ac:dyDescent="0.25">
      <c r="A100" s="5">
        <v>6106</v>
      </c>
      <c r="B100" s="9" t="s">
        <v>192</v>
      </c>
      <c r="W100" s="14">
        <v>0</v>
      </c>
      <c r="X100" s="15">
        <v>0</v>
      </c>
      <c r="Y100" s="15">
        <v>0</v>
      </c>
      <c r="Z100" s="14">
        <v>0</v>
      </c>
      <c r="AA100" s="15">
        <v>0</v>
      </c>
      <c r="AB100" s="15">
        <v>0</v>
      </c>
      <c r="AC100" s="14">
        <v>0</v>
      </c>
      <c r="AD100" s="15">
        <v>0</v>
      </c>
      <c r="AE100" s="15">
        <v>0</v>
      </c>
      <c r="AF100" s="14">
        <v>0</v>
      </c>
      <c r="AG100" s="15">
        <v>0</v>
      </c>
      <c r="AH100" s="15">
        <v>0</v>
      </c>
      <c r="AI100" s="15">
        <v>0</v>
      </c>
      <c r="AJ100" s="15">
        <v>0</v>
      </c>
    </row>
    <row r="101" spans="1:36" x14ac:dyDescent="0.25">
      <c r="A101" s="5">
        <v>6107</v>
      </c>
      <c r="B101" s="9" t="s">
        <v>193</v>
      </c>
      <c r="P101" s="15">
        <v>145000</v>
      </c>
      <c r="W101" s="14">
        <v>0</v>
      </c>
      <c r="X101" s="15">
        <v>0</v>
      </c>
      <c r="Y101" s="15">
        <v>0</v>
      </c>
      <c r="Z101" s="14">
        <v>0</v>
      </c>
      <c r="AA101" s="15">
        <v>0</v>
      </c>
      <c r="AB101" s="15">
        <v>0</v>
      </c>
      <c r="AC101" s="14">
        <v>0</v>
      </c>
      <c r="AD101" s="15">
        <v>0</v>
      </c>
      <c r="AE101" s="15">
        <v>0</v>
      </c>
      <c r="AF101" s="14">
        <v>0</v>
      </c>
      <c r="AG101" s="15">
        <v>0</v>
      </c>
      <c r="AH101" s="15">
        <v>0</v>
      </c>
      <c r="AI101" s="15">
        <v>0</v>
      </c>
      <c r="AJ101" s="15">
        <v>0</v>
      </c>
    </row>
    <row r="102" spans="1:36" x14ac:dyDescent="0.25">
      <c r="A102" s="5">
        <v>6108</v>
      </c>
      <c r="B102" s="9" t="s">
        <v>194</v>
      </c>
      <c r="W102" s="14">
        <v>0</v>
      </c>
      <c r="X102" s="15">
        <v>0</v>
      </c>
      <c r="Y102" s="15">
        <v>0</v>
      </c>
      <c r="Z102" s="14">
        <v>0</v>
      </c>
      <c r="AA102" s="15">
        <v>0</v>
      </c>
      <c r="AB102" s="15">
        <v>0</v>
      </c>
      <c r="AC102" s="14">
        <v>0</v>
      </c>
      <c r="AD102" s="15">
        <v>0</v>
      </c>
      <c r="AE102" s="15">
        <v>0</v>
      </c>
      <c r="AF102" s="14">
        <v>0</v>
      </c>
      <c r="AG102" s="15">
        <v>0</v>
      </c>
      <c r="AH102" s="15">
        <v>0</v>
      </c>
      <c r="AI102" s="15">
        <v>0</v>
      </c>
      <c r="AJ102" s="15">
        <v>0</v>
      </c>
    </row>
    <row r="103" spans="1:36" x14ac:dyDescent="0.25">
      <c r="A103" s="5">
        <v>6109</v>
      </c>
      <c r="B103" s="9" t="s">
        <v>195</v>
      </c>
      <c r="W103" s="14">
        <v>0</v>
      </c>
      <c r="X103" s="15">
        <v>0</v>
      </c>
      <c r="Y103" s="15">
        <v>0</v>
      </c>
      <c r="Z103" s="14">
        <v>0</v>
      </c>
      <c r="AA103" s="15">
        <v>0</v>
      </c>
      <c r="AB103" s="15">
        <v>0</v>
      </c>
      <c r="AC103" s="14">
        <v>0</v>
      </c>
      <c r="AD103" s="15">
        <v>0</v>
      </c>
      <c r="AE103" s="15">
        <v>0</v>
      </c>
      <c r="AF103" s="14">
        <v>0</v>
      </c>
      <c r="AG103" s="15">
        <v>0</v>
      </c>
      <c r="AH103" s="15">
        <v>0</v>
      </c>
      <c r="AI103" s="15">
        <v>0</v>
      </c>
      <c r="AJ103" s="15">
        <v>0</v>
      </c>
    </row>
    <row r="104" spans="1:36" x14ac:dyDescent="0.25">
      <c r="A104" s="5">
        <v>6110</v>
      </c>
      <c r="B104" s="9" t="s">
        <v>196</v>
      </c>
      <c r="W104" s="14">
        <v>0</v>
      </c>
      <c r="X104" s="15">
        <v>0</v>
      </c>
      <c r="Y104" s="15">
        <v>0</v>
      </c>
      <c r="Z104" s="14">
        <v>0</v>
      </c>
      <c r="AA104" s="15">
        <v>0</v>
      </c>
      <c r="AB104" s="15">
        <v>0</v>
      </c>
      <c r="AC104" s="14">
        <v>0</v>
      </c>
      <c r="AD104" s="15">
        <v>0</v>
      </c>
      <c r="AE104" s="15">
        <v>0</v>
      </c>
      <c r="AF104" s="14">
        <v>0</v>
      </c>
      <c r="AG104" s="15">
        <v>0</v>
      </c>
      <c r="AH104" s="15">
        <v>0</v>
      </c>
      <c r="AI104" s="15">
        <v>0</v>
      </c>
      <c r="AJ104" s="15">
        <v>0</v>
      </c>
    </row>
    <row r="105" spans="1:36" x14ac:dyDescent="0.25">
      <c r="A105" s="5">
        <v>6111</v>
      </c>
      <c r="B105" s="9" t="s">
        <v>197</v>
      </c>
      <c r="W105" s="14">
        <v>0</v>
      </c>
      <c r="X105" s="15">
        <v>0</v>
      </c>
      <c r="Y105" s="15">
        <v>0</v>
      </c>
      <c r="Z105" s="14">
        <v>0</v>
      </c>
      <c r="AA105" s="15">
        <v>0</v>
      </c>
      <c r="AB105" s="15">
        <v>0</v>
      </c>
      <c r="AC105" s="14">
        <v>0</v>
      </c>
      <c r="AD105" s="15">
        <v>0</v>
      </c>
      <c r="AE105" s="15">
        <v>0</v>
      </c>
      <c r="AF105" s="14">
        <v>0</v>
      </c>
      <c r="AG105" s="15">
        <v>0</v>
      </c>
      <c r="AH105" s="15">
        <v>0</v>
      </c>
      <c r="AI105" s="15">
        <v>0</v>
      </c>
      <c r="AJ105" s="15">
        <v>0</v>
      </c>
    </row>
    <row r="106" spans="1:36" x14ac:dyDescent="0.25">
      <c r="A106" s="5">
        <v>6112</v>
      </c>
      <c r="B106" s="9" t="s">
        <v>198</v>
      </c>
      <c r="W106" s="14">
        <v>0</v>
      </c>
      <c r="X106" s="15">
        <v>0</v>
      </c>
      <c r="Y106" s="15">
        <v>0</v>
      </c>
      <c r="Z106" s="14">
        <v>0</v>
      </c>
      <c r="AA106" s="15">
        <v>0</v>
      </c>
      <c r="AB106" s="15">
        <v>0</v>
      </c>
      <c r="AC106" s="14">
        <v>0</v>
      </c>
      <c r="AD106" s="15">
        <v>0</v>
      </c>
      <c r="AE106" s="15">
        <v>0</v>
      </c>
      <c r="AF106" s="14">
        <v>0</v>
      </c>
      <c r="AG106" s="15">
        <v>0</v>
      </c>
      <c r="AH106" s="15">
        <v>0</v>
      </c>
      <c r="AI106" s="15">
        <v>0</v>
      </c>
      <c r="AJ106" s="15">
        <v>0</v>
      </c>
    </row>
    <row r="107" spans="1:36" x14ac:dyDescent="0.25">
      <c r="A107" s="5">
        <v>6113</v>
      </c>
      <c r="B107" s="9" t="s">
        <v>199</v>
      </c>
      <c r="W107" s="14">
        <v>0</v>
      </c>
      <c r="X107" s="15">
        <v>0</v>
      </c>
      <c r="Y107" s="15">
        <v>0</v>
      </c>
      <c r="Z107" s="14">
        <v>0</v>
      </c>
      <c r="AA107" s="15">
        <v>0</v>
      </c>
      <c r="AB107" s="15">
        <v>0</v>
      </c>
      <c r="AC107" s="14">
        <v>0</v>
      </c>
      <c r="AD107" s="15">
        <v>0</v>
      </c>
      <c r="AE107" s="15">
        <v>0</v>
      </c>
      <c r="AF107" s="14">
        <v>0</v>
      </c>
      <c r="AG107" s="15">
        <v>0</v>
      </c>
      <c r="AH107" s="15">
        <v>0</v>
      </c>
      <c r="AI107" s="15">
        <v>0</v>
      </c>
      <c r="AJ107" s="15">
        <v>0</v>
      </c>
    </row>
    <row r="108" spans="1:36" x14ac:dyDescent="0.25">
      <c r="A108" s="5">
        <v>6114</v>
      </c>
      <c r="B108" s="9" t="s">
        <v>200</v>
      </c>
      <c r="W108" s="14">
        <v>0</v>
      </c>
      <c r="X108" s="15">
        <v>0</v>
      </c>
      <c r="Y108" s="15">
        <v>0</v>
      </c>
      <c r="Z108" s="14">
        <v>0</v>
      </c>
      <c r="AA108" s="15">
        <v>0</v>
      </c>
      <c r="AB108" s="15">
        <v>0</v>
      </c>
      <c r="AC108" s="14">
        <v>0</v>
      </c>
      <c r="AD108" s="15">
        <v>0</v>
      </c>
      <c r="AE108" s="15">
        <v>0</v>
      </c>
      <c r="AF108" s="14">
        <v>0</v>
      </c>
      <c r="AG108" s="15">
        <v>0</v>
      </c>
      <c r="AH108" s="15">
        <v>0</v>
      </c>
      <c r="AI108" s="15">
        <v>0</v>
      </c>
      <c r="AJ108" s="15">
        <v>0</v>
      </c>
    </row>
    <row r="109" spans="1:36" x14ac:dyDescent="0.25">
      <c r="A109" s="5">
        <v>6115</v>
      </c>
      <c r="B109" s="9" t="s">
        <v>201</v>
      </c>
      <c r="W109" s="14">
        <v>0</v>
      </c>
      <c r="X109" s="15">
        <v>0</v>
      </c>
      <c r="Y109" s="15">
        <v>0</v>
      </c>
      <c r="Z109" s="14">
        <v>0</v>
      </c>
      <c r="AA109" s="15">
        <v>0</v>
      </c>
      <c r="AB109" s="15">
        <v>0</v>
      </c>
      <c r="AC109" s="14">
        <v>0</v>
      </c>
      <c r="AD109" s="15">
        <v>0</v>
      </c>
      <c r="AE109" s="15">
        <v>0</v>
      </c>
      <c r="AF109" s="14">
        <v>0</v>
      </c>
      <c r="AG109" s="15">
        <v>0</v>
      </c>
      <c r="AH109" s="15">
        <v>0</v>
      </c>
      <c r="AI109" s="15">
        <v>0</v>
      </c>
      <c r="AJ109" s="15">
        <v>0</v>
      </c>
    </row>
    <row r="110" spans="1:36" x14ac:dyDescent="0.25">
      <c r="A110" s="5">
        <v>6116</v>
      </c>
      <c r="B110" s="9" t="s">
        <v>202</v>
      </c>
      <c r="W110" s="14">
        <v>0</v>
      </c>
      <c r="X110" s="15">
        <v>0</v>
      </c>
      <c r="Y110" s="15">
        <v>0</v>
      </c>
      <c r="Z110" s="14">
        <v>0</v>
      </c>
      <c r="AA110" s="15">
        <v>0</v>
      </c>
      <c r="AB110" s="15">
        <v>0</v>
      </c>
      <c r="AC110" s="14">
        <v>0</v>
      </c>
      <c r="AD110" s="15">
        <v>0</v>
      </c>
      <c r="AE110" s="15">
        <v>0</v>
      </c>
      <c r="AF110" s="14">
        <v>0</v>
      </c>
      <c r="AG110" s="15">
        <v>0</v>
      </c>
      <c r="AH110" s="15">
        <v>0</v>
      </c>
      <c r="AI110" s="15">
        <v>0</v>
      </c>
      <c r="AJ110" s="15">
        <v>0</v>
      </c>
    </row>
    <row r="111" spans="1:36" x14ac:dyDescent="0.25">
      <c r="A111" s="5">
        <v>6117</v>
      </c>
      <c r="B111" s="9" t="s">
        <v>203</v>
      </c>
      <c r="W111" s="14">
        <v>0</v>
      </c>
      <c r="X111" s="15">
        <v>0</v>
      </c>
      <c r="Y111" s="15">
        <v>0</v>
      </c>
      <c r="Z111" s="14">
        <v>0</v>
      </c>
      <c r="AA111" s="15">
        <v>0</v>
      </c>
      <c r="AB111" s="15">
        <v>0</v>
      </c>
      <c r="AC111" s="14">
        <v>0</v>
      </c>
      <c r="AD111" s="15">
        <v>0</v>
      </c>
      <c r="AE111" s="15">
        <v>0</v>
      </c>
      <c r="AF111" s="14">
        <v>0</v>
      </c>
      <c r="AG111" s="15">
        <v>0</v>
      </c>
      <c r="AH111" s="15">
        <v>0</v>
      </c>
      <c r="AI111" s="15">
        <v>0</v>
      </c>
      <c r="AJ111" s="15">
        <v>0</v>
      </c>
    </row>
    <row r="112" spans="1:36" x14ac:dyDescent="0.25">
      <c r="A112" s="5">
        <v>6118</v>
      </c>
      <c r="B112" s="9" t="s">
        <v>204</v>
      </c>
      <c r="W112" s="14">
        <v>0</v>
      </c>
      <c r="X112" s="15">
        <v>0</v>
      </c>
      <c r="Y112" s="15">
        <v>0</v>
      </c>
      <c r="Z112" s="14">
        <v>0</v>
      </c>
      <c r="AA112" s="15">
        <v>0</v>
      </c>
      <c r="AB112" s="15">
        <v>0</v>
      </c>
      <c r="AC112" s="14">
        <v>0</v>
      </c>
      <c r="AD112" s="15">
        <v>0</v>
      </c>
      <c r="AE112" s="15">
        <v>0</v>
      </c>
      <c r="AF112" s="14">
        <v>0</v>
      </c>
      <c r="AG112" s="15">
        <v>0</v>
      </c>
      <c r="AH112" s="15">
        <v>0</v>
      </c>
      <c r="AI112" s="15">
        <v>0</v>
      </c>
      <c r="AJ112" s="15">
        <v>0</v>
      </c>
    </row>
    <row r="113" spans="1:36" x14ac:dyDescent="0.25">
      <c r="A113" s="5">
        <v>6119</v>
      </c>
      <c r="B113" s="9" t="s">
        <v>205</v>
      </c>
      <c r="W113" s="14">
        <v>0</v>
      </c>
      <c r="X113" s="15">
        <v>0</v>
      </c>
      <c r="Y113" s="15">
        <v>0</v>
      </c>
      <c r="Z113" s="14">
        <v>0</v>
      </c>
      <c r="AA113" s="15">
        <v>0</v>
      </c>
      <c r="AB113" s="15">
        <v>0</v>
      </c>
      <c r="AC113" s="14">
        <v>0</v>
      </c>
      <c r="AD113" s="15">
        <v>0</v>
      </c>
      <c r="AE113" s="15">
        <v>0</v>
      </c>
      <c r="AF113" s="14">
        <v>0</v>
      </c>
      <c r="AG113" s="15">
        <v>0</v>
      </c>
      <c r="AH113" s="15">
        <v>0</v>
      </c>
      <c r="AI113" s="15">
        <v>0</v>
      </c>
      <c r="AJ113" s="15">
        <v>0</v>
      </c>
    </row>
    <row r="114" spans="1:36" x14ac:dyDescent="0.25">
      <c r="A114" s="5">
        <v>6120</v>
      </c>
      <c r="B114" s="9" t="s">
        <v>206</v>
      </c>
      <c r="W114" s="14">
        <v>0</v>
      </c>
      <c r="X114" s="15">
        <v>0</v>
      </c>
      <c r="Y114" s="15">
        <v>0</v>
      </c>
      <c r="Z114" s="14">
        <v>0</v>
      </c>
      <c r="AA114" s="15">
        <v>0</v>
      </c>
      <c r="AB114" s="15">
        <v>0</v>
      </c>
      <c r="AC114" s="14">
        <v>0</v>
      </c>
      <c r="AD114" s="15">
        <v>0</v>
      </c>
      <c r="AE114" s="15">
        <v>0</v>
      </c>
      <c r="AF114" s="14">
        <v>0</v>
      </c>
      <c r="AG114" s="15">
        <v>0</v>
      </c>
      <c r="AH114" s="15">
        <v>0</v>
      </c>
      <c r="AI114" s="15">
        <v>0</v>
      </c>
      <c r="AJ114" s="15">
        <v>0</v>
      </c>
    </row>
    <row r="115" spans="1:36" x14ac:dyDescent="0.25">
      <c r="A115" s="5">
        <v>6121</v>
      </c>
      <c r="B115" s="9" t="s">
        <v>207</v>
      </c>
      <c r="W115" s="14">
        <v>0</v>
      </c>
      <c r="X115" s="15">
        <v>0</v>
      </c>
      <c r="Y115" s="15">
        <v>0</v>
      </c>
      <c r="Z115" s="14">
        <v>0</v>
      </c>
      <c r="AA115" s="15">
        <v>0</v>
      </c>
      <c r="AB115" s="15">
        <v>0</v>
      </c>
      <c r="AC115" s="14">
        <v>0</v>
      </c>
      <c r="AD115" s="15">
        <v>0</v>
      </c>
      <c r="AE115" s="15">
        <v>0</v>
      </c>
      <c r="AF115" s="14">
        <v>0</v>
      </c>
      <c r="AG115" s="15">
        <v>0</v>
      </c>
      <c r="AH115" s="15">
        <v>0</v>
      </c>
      <c r="AI115" s="15">
        <v>0</v>
      </c>
      <c r="AJ115" s="15">
        <v>0</v>
      </c>
    </row>
    <row r="116" spans="1:36" x14ac:dyDescent="0.25">
      <c r="A116" s="5">
        <v>6122</v>
      </c>
      <c r="B116" s="9" t="s">
        <v>208</v>
      </c>
      <c r="W116" s="14">
        <v>0</v>
      </c>
      <c r="X116" s="15">
        <v>0</v>
      </c>
      <c r="Y116" s="15">
        <v>0</v>
      </c>
      <c r="Z116" s="14">
        <v>0</v>
      </c>
      <c r="AA116" s="15">
        <v>0</v>
      </c>
      <c r="AB116" s="15">
        <v>0</v>
      </c>
      <c r="AC116" s="14">
        <v>0</v>
      </c>
      <c r="AD116" s="15">
        <v>0</v>
      </c>
      <c r="AE116" s="15">
        <v>0</v>
      </c>
      <c r="AF116" s="14">
        <v>0</v>
      </c>
      <c r="AG116" s="15">
        <v>0</v>
      </c>
      <c r="AH116" s="15">
        <v>0</v>
      </c>
      <c r="AI116" s="15">
        <v>0</v>
      </c>
      <c r="AJ116" s="15">
        <v>0</v>
      </c>
    </row>
    <row r="117" spans="1:36" x14ac:dyDescent="0.25">
      <c r="A117" s="5">
        <v>6123</v>
      </c>
      <c r="B117" s="9" t="s">
        <v>209</v>
      </c>
      <c r="W117" s="14">
        <v>0</v>
      </c>
      <c r="X117" s="15">
        <v>0</v>
      </c>
      <c r="Y117" s="15">
        <v>0</v>
      </c>
      <c r="Z117" s="14">
        <v>0</v>
      </c>
      <c r="AA117" s="15">
        <v>0</v>
      </c>
      <c r="AB117" s="15">
        <v>0</v>
      </c>
      <c r="AC117" s="14">
        <v>0</v>
      </c>
      <c r="AD117" s="15">
        <v>0</v>
      </c>
      <c r="AE117" s="15">
        <v>0</v>
      </c>
      <c r="AF117" s="14">
        <v>0</v>
      </c>
      <c r="AG117" s="15">
        <v>0</v>
      </c>
      <c r="AH117" s="15">
        <v>0</v>
      </c>
      <c r="AI117" s="15">
        <v>0</v>
      </c>
      <c r="AJ117" s="15">
        <v>0</v>
      </c>
    </row>
    <row r="118" spans="1:36" x14ac:dyDescent="0.25">
      <c r="A118" s="5">
        <v>6124</v>
      </c>
      <c r="B118" s="9" t="s">
        <v>210</v>
      </c>
      <c r="W118" s="14">
        <v>0</v>
      </c>
      <c r="X118" s="15">
        <v>0</v>
      </c>
      <c r="Y118" s="15">
        <v>0</v>
      </c>
      <c r="Z118" s="14">
        <v>0</v>
      </c>
      <c r="AA118" s="15">
        <v>0</v>
      </c>
      <c r="AB118" s="15">
        <v>0</v>
      </c>
      <c r="AC118" s="14">
        <v>0</v>
      </c>
      <c r="AD118" s="15">
        <v>0</v>
      </c>
      <c r="AE118" s="15">
        <v>0</v>
      </c>
      <c r="AF118" s="14">
        <v>0</v>
      </c>
      <c r="AG118" s="15">
        <v>0</v>
      </c>
      <c r="AH118" s="15">
        <v>0</v>
      </c>
      <c r="AI118" s="15">
        <v>0</v>
      </c>
      <c r="AJ118" s="15">
        <v>0</v>
      </c>
    </row>
    <row r="119" spans="1:36" x14ac:dyDescent="0.25">
      <c r="A119" s="5">
        <v>6125</v>
      </c>
      <c r="B119" s="9" t="s">
        <v>211</v>
      </c>
      <c r="W119" s="14">
        <v>0</v>
      </c>
      <c r="X119" s="15">
        <v>0</v>
      </c>
      <c r="Y119" s="15">
        <v>0</v>
      </c>
      <c r="Z119" s="14">
        <v>0</v>
      </c>
      <c r="AA119" s="15">
        <v>0</v>
      </c>
      <c r="AB119" s="15">
        <v>0</v>
      </c>
      <c r="AC119" s="14">
        <v>0</v>
      </c>
      <c r="AD119" s="15">
        <v>0</v>
      </c>
      <c r="AE119" s="15">
        <v>0</v>
      </c>
      <c r="AF119" s="14">
        <v>0</v>
      </c>
      <c r="AG119" s="15">
        <v>0</v>
      </c>
      <c r="AH119" s="15">
        <v>0</v>
      </c>
      <c r="AI119" s="15">
        <v>0</v>
      </c>
      <c r="AJ119" s="15">
        <v>0</v>
      </c>
    </row>
    <row r="120" spans="1:36" x14ac:dyDescent="0.25">
      <c r="A120" s="5">
        <v>6199</v>
      </c>
      <c r="B120" s="9" t="s">
        <v>212</v>
      </c>
      <c r="W120" s="14">
        <v>0</v>
      </c>
      <c r="X120" s="15">
        <v>0</v>
      </c>
      <c r="Y120" s="15">
        <v>0</v>
      </c>
      <c r="Z120" s="14">
        <v>0</v>
      </c>
      <c r="AA120" s="15">
        <v>0</v>
      </c>
      <c r="AB120" s="15">
        <v>0</v>
      </c>
      <c r="AC120" s="14">
        <v>0</v>
      </c>
      <c r="AD120" s="15">
        <v>0</v>
      </c>
      <c r="AE120" s="15">
        <v>0</v>
      </c>
      <c r="AF120" s="14">
        <v>0</v>
      </c>
      <c r="AG120" s="15">
        <v>0</v>
      </c>
      <c r="AH120" s="15">
        <v>0</v>
      </c>
      <c r="AI120" s="15">
        <v>0</v>
      </c>
      <c r="AJ120" s="15">
        <v>0</v>
      </c>
    </row>
    <row r="121" spans="1:36" x14ac:dyDescent="0.25">
      <c r="A121" s="5">
        <v>62</v>
      </c>
      <c r="B121" s="8" t="s">
        <v>213</v>
      </c>
      <c r="C121" s="12">
        <f t="shared" ref="C121:AH121" si="138">SUM(C122:C125)</f>
        <v>0</v>
      </c>
      <c r="D121" s="12">
        <f t="shared" si="138"/>
        <v>0</v>
      </c>
      <c r="E121" s="12">
        <f t="shared" si="138"/>
        <v>0</v>
      </c>
      <c r="F121" s="12">
        <f t="shared" si="138"/>
        <v>0</v>
      </c>
      <c r="G121" s="12">
        <f t="shared" si="138"/>
        <v>0</v>
      </c>
      <c r="H121" s="12">
        <f t="shared" si="138"/>
        <v>0</v>
      </c>
      <c r="I121" s="12">
        <f t="shared" si="138"/>
        <v>0</v>
      </c>
      <c r="J121" s="12">
        <f t="shared" si="138"/>
        <v>0</v>
      </c>
      <c r="K121" s="12">
        <f t="shared" si="138"/>
        <v>0</v>
      </c>
      <c r="L121" s="12">
        <f t="shared" si="138"/>
        <v>0</v>
      </c>
      <c r="M121" s="12">
        <f t="shared" si="138"/>
        <v>0</v>
      </c>
      <c r="N121" s="12">
        <f t="shared" si="138"/>
        <v>0</v>
      </c>
      <c r="O121" s="12">
        <f t="shared" si="138"/>
        <v>0</v>
      </c>
      <c r="P121" s="12">
        <f t="shared" si="138"/>
        <v>0</v>
      </c>
      <c r="Q121" s="12">
        <f t="shared" si="138"/>
        <v>0</v>
      </c>
      <c r="R121" s="12">
        <f t="shared" si="138"/>
        <v>0</v>
      </c>
      <c r="S121" s="12">
        <f t="shared" si="138"/>
        <v>0</v>
      </c>
      <c r="T121" s="12">
        <f t="shared" si="138"/>
        <v>0</v>
      </c>
      <c r="U121" s="12">
        <f t="shared" si="138"/>
        <v>0</v>
      </c>
      <c r="V121" s="12">
        <f t="shared" si="138"/>
        <v>0</v>
      </c>
      <c r="W121" s="12">
        <f t="shared" si="138"/>
        <v>0</v>
      </c>
      <c r="X121" s="12">
        <f t="shared" si="138"/>
        <v>0</v>
      </c>
      <c r="Y121" s="12">
        <f t="shared" si="138"/>
        <v>0</v>
      </c>
      <c r="Z121" s="12">
        <f t="shared" si="138"/>
        <v>0</v>
      </c>
      <c r="AA121" s="12">
        <f t="shared" si="138"/>
        <v>0</v>
      </c>
      <c r="AB121" s="12">
        <f t="shared" si="138"/>
        <v>0</v>
      </c>
      <c r="AC121" s="12">
        <f t="shared" ref="AC121:AD121" si="139">SUM(AC122:AC125)</f>
        <v>0</v>
      </c>
      <c r="AD121" s="12">
        <f t="shared" si="139"/>
        <v>0</v>
      </c>
      <c r="AE121" s="12">
        <f t="shared" si="138"/>
        <v>0</v>
      </c>
      <c r="AF121" s="12">
        <f t="shared" si="138"/>
        <v>0</v>
      </c>
      <c r="AG121" s="12">
        <f t="shared" si="138"/>
        <v>0</v>
      </c>
      <c r="AH121" s="12">
        <f t="shared" si="138"/>
        <v>0</v>
      </c>
      <c r="AI121" s="12">
        <f t="shared" ref="AI121:AJ121" si="140">SUM(AI122:AI125)</f>
        <v>0</v>
      </c>
      <c r="AJ121" s="12">
        <f t="shared" si="140"/>
        <v>0</v>
      </c>
    </row>
    <row r="122" spans="1:36" x14ac:dyDescent="0.25">
      <c r="A122" s="5">
        <v>6201</v>
      </c>
      <c r="B122" s="9" t="s">
        <v>214</v>
      </c>
      <c r="W122" s="14">
        <v>0</v>
      </c>
      <c r="X122" s="15">
        <v>0</v>
      </c>
      <c r="Y122" s="15">
        <v>0</v>
      </c>
      <c r="Z122" s="14">
        <v>0</v>
      </c>
      <c r="AA122" s="15">
        <v>0</v>
      </c>
      <c r="AB122" s="15">
        <v>0</v>
      </c>
      <c r="AC122" s="14">
        <v>0</v>
      </c>
      <c r="AD122" s="15">
        <v>0</v>
      </c>
      <c r="AE122" s="15">
        <v>0</v>
      </c>
      <c r="AF122" s="14">
        <v>0</v>
      </c>
      <c r="AG122" s="15">
        <v>0</v>
      </c>
      <c r="AH122" s="15">
        <v>0</v>
      </c>
      <c r="AI122" s="15">
        <v>0</v>
      </c>
      <c r="AJ122" s="15">
        <v>0</v>
      </c>
    </row>
    <row r="123" spans="1:36" x14ac:dyDescent="0.25">
      <c r="A123" s="5">
        <v>6202</v>
      </c>
      <c r="B123" s="9" t="s">
        <v>215</v>
      </c>
      <c r="W123" s="14">
        <v>0</v>
      </c>
      <c r="X123" s="15">
        <v>0</v>
      </c>
      <c r="Y123" s="15">
        <v>0</v>
      </c>
      <c r="Z123" s="14">
        <v>0</v>
      </c>
      <c r="AA123" s="15">
        <v>0</v>
      </c>
      <c r="AB123" s="15">
        <v>0</v>
      </c>
      <c r="AC123" s="14">
        <v>0</v>
      </c>
      <c r="AD123" s="15">
        <v>0</v>
      </c>
      <c r="AE123" s="15">
        <v>0</v>
      </c>
      <c r="AF123" s="14">
        <v>0</v>
      </c>
      <c r="AG123" s="15">
        <v>0</v>
      </c>
      <c r="AH123" s="15">
        <v>0</v>
      </c>
      <c r="AI123" s="15">
        <v>0</v>
      </c>
      <c r="AJ123" s="15">
        <v>0</v>
      </c>
    </row>
    <row r="124" spans="1:36" x14ac:dyDescent="0.25">
      <c r="A124" s="5">
        <v>6203</v>
      </c>
      <c r="B124" s="9" t="s">
        <v>216</v>
      </c>
      <c r="W124" s="14">
        <v>0</v>
      </c>
      <c r="X124" s="15">
        <v>0</v>
      </c>
      <c r="Y124" s="15">
        <v>0</v>
      </c>
      <c r="Z124" s="14">
        <v>0</v>
      </c>
      <c r="AA124" s="15">
        <v>0</v>
      </c>
      <c r="AB124" s="15">
        <v>0</v>
      </c>
      <c r="AC124" s="14">
        <v>0</v>
      </c>
      <c r="AD124" s="15">
        <v>0</v>
      </c>
      <c r="AE124" s="15">
        <v>0</v>
      </c>
      <c r="AF124" s="14">
        <v>0</v>
      </c>
      <c r="AG124" s="15">
        <v>0</v>
      </c>
      <c r="AH124" s="15">
        <v>0</v>
      </c>
      <c r="AI124" s="15">
        <v>0</v>
      </c>
      <c r="AJ124" s="15">
        <v>0</v>
      </c>
    </row>
    <row r="125" spans="1:36" x14ac:dyDescent="0.25">
      <c r="A125" s="5">
        <v>6204</v>
      </c>
      <c r="B125" s="9" t="s">
        <v>217</v>
      </c>
      <c r="W125" s="14">
        <v>0</v>
      </c>
      <c r="X125" s="15">
        <v>0</v>
      </c>
      <c r="Y125" s="15">
        <v>0</v>
      </c>
      <c r="Z125" s="14">
        <v>0</v>
      </c>
      <c r="AA125" s="15">
        <v>0</v>
      </c>
      <c r="AB125" s="15">
        <v>0</v>
      </c>
      <c r="AC125" s="14">
        <v>0</v>
      </c>
      <c r="AD125" s="15">
        <v>0</v>
      </c>
      <c r="AE125" s="15">
        <v>0</v>
      </c>
      <c r="AF125" s="14">
        <v>0</v>
      </c>
      <c r="AG125" s="15">
        <v>0</v>
      </c>
      <c r="AH125" s="15">
        <v>0</v>
      </c>
      <c r="AI125" s="15">
        <v>0</v>
      </c>
      <c r="AJ125" s="15">
        <v>0</v>
      </c>
    </row>
    <row r="126" spans="1:36" x14ac:dyDescent="0.25">
      <c r="A126" s="5">
        <v>63</v>
      </c>
      <c r="B126" s="8" t="s">
        <v>218</v>
      </c>
      <c r="C126" s="12">
        <f t="shared" ref="C126:AH126" si="141">SUM(C127:C129)</f>
        <v>0</v>
      </c>
      <c r="D126" s="12">
        <f t="shared" si="141"/>
        <v>0</v>
      </c>
      <c r="E126" s="12">
        <f t="shared" si="141"/>
        <v>0</v>
      </c>
      <c r="F126" s="12">
        <f t="shared" si="141"/>
        <v>0</v>
      </c>
      <c r="G126" s="12">
        <f t="shared" si="141"/>
        <v>0</v>
      </c>
      <c r="H126" s="12">
        <f t="shared" si="141"/>
        <v>0</v>
      </c>
      <c r="I126" s="12">
        <f t="shared" si="141"/>
        <v>0</v>
      </c>
      <c r="J126" s="12">
        <f t="shared" si="141"/>
        <v>0</v>
      </c>
      <c r="K126" s="12">
        <f t="shared" si="141"/>
        <v>0</v>
      </c>
      <c r="L126" s="12">
        <f t="shared" si="141"/>
        <v>0</v>
      </c>
      <c r="M126" s="12">
        <f t="shared" si="141"/>
        <v>0</v>
      </c>
      <c r="N126" s="12">
        <f t="shared" si="141"/>
        <v>0</v>
      </c>
      <c r="O126" s="12">
        <f t="shared" si="141"/>
        <v>0</v>
      </c>
      <c r="P126" s="12">
        <f t="shared" si="141"/>
        <v>0</v>
      </c>
      <c r="Q126" s="12">
        <f t="shared" si="141"/>
        <v>0</v>
      </c>
      <c r="R126" s="12">
        <f t="shared" si="141"/>
        <v>0</v>
      </c>
      <c r="S126" s="12">
        <f t="shared" si="141"/>
        <v>0</v>
      </c>
      <c r="T126" s="12">
        <f t="shared" si="141"/>
        <v>0</v>
      </c>
      <c r="U126" s="12">
        <f t="shared" si="141"/>
        <v>0</v>
      </c>
      <c r="V126" s="12">
        <f t="shared" si="141"/>
        <v>0</v>
      </c>
      <c r="W126" s="12">
        <f t="shared" si="141"/>
        <v>0</v>
      </c>
      <c r="X126" s="12">
        <f t="shared" si="141"/>
        <v>0</v>
      </c>
      <c r="Y126" s="12">
        <f t="shared" si="141"/>
        <v>0</v>
      </c>
      <c r="Z126" s="12">
        <f t="shared" si="141"/>
        <v>0</v>
      </c>
      <c r="AA126" s="12">
        <f t="shared" si="141"/>
        <v>0</v>
      </c>
      <c r="AB126" s="12">
        <f t="shared" si="141"/>
        <v>0</v>
      </c>
      <c r="AC126" s="12">
        <f t="shared" ref="AC126:AD126" si="142">SUM(AC127:AC129)</f>
        <v>0</v>
      </c>
      <c r="AD126" s="12">
        <f t="shared" si="142"/>
        <v>0</v>
      </c>
      <c r="AE126" s="12">
        <f t="shared" si="141"/>
        <v>0</v>
      </c>
      <c r="AF126" s="12">
        <f t="shared" si="141"/>
        <v>0</v>
      </c>
      <c r="AG126" s="12">
        <f t="shared" si="141"/>
        <v>0</v>
      </c>
      <c r="AH126" s="12">
        <f t="shared" si="141"/>
        <v>0</v>
      </c>
      <c r="AI126" s="12">
        <f t="shared" ref="AI126:AJ126" si="143">SUM(AI127:AI129)</f>
        <v>0</v>
      </c>
      <c r="AJ126" s="12">
        <f t="shared" si="143"/>
        <v>0</v>
      </c>
    </row>
    <row r="127" spans="1:36" x14ac:dyDescent="0.25">
      <c r="A127" s="5">
        <v>6301</v>
      </c>
      <c r="B127" s="9" t="s">
        <v>219</v>
      </c>
      <c r="W127" s="14">
        <v>0</v>
      </c>
      <c r="X127" s="15">
        <v>0</v>
      </c>
      <c r="Y127" s="15">
        <v>0</v>
      </c>
      <c r="Z127" s="14">
        <v>0</v>
      </c>
      <c r="AA127" s="15">
        <v>0</v>
      </c>
      <c r="AB127" s="15">
        <v>0</v>
      </c>
      <c r="AC127" s="14">
        <v>0</v>
      </c>
      <c r="AD127" s="15">
        <v>0</v>
      </c>
      <c r="AE127" s="15">
        <v>0</v>
      </c>
      <c r="AF127" s="14">
        <v>0</v>
      </c>
      <c r="AG127" s="15">
        <v>0</v>
      </c>
      <c r="AH127" s="15">
        <v>0</v>
      </c>
      <c r="AI127" s="15">
        <v>0</v>
      </c>
      <c r="AJ127" s="15">
        <v>0</v>
      </c>
    </row>
    <row r="128" spans="1:36" x14ac:dyDescent="0.25">
      <c r="A128" s="5">
        <v>6302</v>
      </c>
      <c r="B128" s="9" t="s">
        <v>220</v>
      </c>
      <c r="W128" s="14">
        <v>0</v>
      </c>
      <c r="X128" s="15">
        <v>0</v>
      </c>
      <c r="Y128" s="15">
        <v>0</v>
      </c>
      <c r="Z128" s="14">
        <v>0</v>
      </c>
      <c r="AA128" s="15">
        <v>0</v>
      </c>
      <c r="AB128" s="15">
        <v>0</v>
      </c>
      <c r="AC128" s="14">
        <v>0</v>
      </c>
      <c r="AD128" s="15">
        <v>0</v>
      </c>
      <c r="AE128" s="15">
        <v>0</v>
      </c>
      <c r="AF128" s="14">
        <v>0</v>
      </c>
      <c r="AG128" s="15">
        <v>0</v>
      </c>
      <c r="AH128" s="15">
        <v>0</v>
      </c>
      <c r="AI128" s="15">
        <v>0</v>
      </c>
      <c r="AJ128" s="15">
        <v>0</v>
      </c>
    </row>
    <row r="129" spans="1:36" x14ac:dyDescent="0.25">
      <c r="A129" s="5">
        <v>6303</v>
      </c>
      <c r="B129" s="9" t="s">
        <v>221</v>
      </c>
      <c r="W129" s="14">
        <v>0</v>
      </c>
      <c r="X129" s="15">
        <v>0</v>
      </c>
      <c r="Y129" s="15">
        <v>0</v>
      </c>
      <c r="Z129" s="14">
        <v>0</v>
      </c>
      <c r="AA129" s="15">
        <v>0</v>
      </c>
      <c r="AB129" s="15">
        <v>0</v>
      </c>
      <c r="AC129" s="14">
        <v>0</v>
      </c>
      <c r="AD129" s="15">
        <v>0</v>
      </c>
      <c r="AE129" s="15">
        <v>0</v>
      </c>
      <c r="AF129" s="14">
        <v>0</v>
      </c>
      <c r="AG129" s="15">
        <v>0</v>
      </c>
      <c r="AH129" s="15">
        <v>0</v>
      </c>
      <c r="AI129" s="15">
        <v>0</v>
      </c>
      <c r="AJ129" s="15">
        <v>0</v>
      </c>
    </row>
    <row r="130" spans="1:36" x14ac:dyDescent="0.25">
      <c r="A130" s="5">
        <v>7</v>
      </c>
      <c r="B130" s="7" t="s">
        <v>100</v>
      </c>
      <c r="C130" s="11">
        <f t="shared" ref="C130:D130" si="144">C131+C133+C135+C137+C139+C149</f>
        <v>2200000</v>
      </c>
      <c r="D130" s="11">
        <f t="shared" si="144"/>
        <v>2238300</v>
      </c>
      <c r="E130" s="11">
        <f t="shared" ref="E130:P130" si="145">E131+E133+E135+E137+E139+E149</f>
        <v>2248252.87</v>
      </c>
      <c r="F130" s="11">
        <f t="shared" si="145"/>
        <v>2321358</v>
      </c>
      <c r="G130" s="25">
        <f t="shared" ref="G130" si="146">G131+G133+G135+G137+G139+G149</f>
        <v>2838028.7</v>
      </c>
      <c r="H130" s="25">
        <f t="shared" si="145"/>
        <v>2582276.7200000002</v>
      </c>
      <c r="I130" s="25">
        <f t="shared" si="145"/>
        <v>2286000</v>
      </c>
      <c r="J130" s="25">
        <f t="shared" si="145"/>
        <v>2357969.4700000002</v>
      </c>
      <c r="K130" s="25">
        <f t="shared" si="145"/>
        <v>5387828.3600000003</v>
      </c>
      <c r="L130" s="25">
        <f t="shared" si="145"/>
        <v>2345000</v>
      </c>
      <c r="M130" s="25">
        <f t="shared" ref="M130" si="147">M131+M133+M135+M137+M139+M149</f>
        <v>2420073.4900000002</v>
      </c>
      <c r="N130" s="25">
        <f t="shared" si="145"/>
        <v>2584655.58</v>
      </c>
      <c r="O130" s="25">
        <f t="shared" ref="O130" si="148">O131+O133+O135+O137+O139+O149</f>
        <v>2473840</v>
      </c>
      <c r="P130" s="25">
        <f t="shared" si="145"/>
        <v>2485950</v>
      </c>
      <c r="Q130" s="25">
        <f t="shared" ref="Q130:R130" si="149">Q131+Q133+Q135+Q137+Q139+Q149</f>
        <v>2828135.45</v>
      </c>
      <c r="R130" s="25">
        <f t="shared" si="149"/>
        <v>2506090.87</v>
      </c>
      <c r="S130" s="25">
        <f t="shared" ref="S130:T130" si="150">S131+S133+S135+S137+S139+S149</f>
        <v>2286090.87</v>
      </c>
      <c r="T130" s="25">
        <f t="shared" si="150"/>
        <v>2317266.25</v>
      </c>
      <c r="U130" s="25">
        <f t="shared" ref="U130:X130" si="151">U131+U133+U135+U137+U139+U149</f>
        <v>2060141.82</v>
      </c>
      <c r="V130" s="25">
        <f t="shared" ref="V130" si="152">V131+V133+V135+V137+V139+V149</f>
        <v>2368492.15</v>
      </c>
      <c r="W130" s="25">
        <f t="shared" si="151"/>
        <v>2597119.44</v>
      </c>
      <c r="X130" s="25">
        <f t="shared" si="151"/>
        <v>2000000</v>
      </c>
      <c r="Y130" s="25">
        <f t="shared" ref="Y130" si="153">Y131+Y133+Y135+Y137+Y139+Y149</f>
        <v>2513952.14</v>
      </c>
      <c r="Z130" s="25">
        <f t="shared" ref="Z130:AA130" si="154">Z131+Z133+Z135+Z137+Z139+Z149</f>
        <v>2458794.08</v>
      </c>
      <c r="AA130" s="25">
        <f t="shared" si="154"/>
        <v>2400000</v>
      </c>
      <c r="AB130" s="25">
        <f t="shared" ref="AB130:AC130" si="155">AB131+AB133+AB135+AB137+AB139+AB149</f>
        <v>2424231.4</v>
      </c>
      <c r="AC130" s="25">
        <f t="shared" si="155"/>
        <v>2379557.5699999998</v>
      </c>
      <c r="AD130" s="25">
        <f t="shared" ref="AD130:AF130" si="156">AD131+AD133+AD135+AD137+AD139+AD149</f>
        <v>2400000</v>
      </c>
      <c r="AE130" s="25">
        <f t="shared" si="156"/>
        <v>2400000</v>
      </c>
      <c r="AF130" s="25">
        <f t="shared" si="156"/>
        <v>2393930.5299999998</v>
      </c>
      <c r="AG130" s="25">
        <f t="shared" ref="AG130:AH130" si="157">AG131+AG133+AG135+AG137+AG139+AG149</f>
        <v>2400000</v>
      </c>
      <c r="AH130" s="25">
        <f t="shared" si="157"/>
        <v>2400419.21</v>
      </c>
      <c r="AI130" s="25">
        <f t="shared" ref="AI130:AJ130" si="158">AI131+AI133+AI135+AI137+AI139+AI149</f>
        <v>2181604.42</v>
      </c>
      <c r="AJ130" s="25">
        <f t="shared" si="158"/>
        <v>2400000</v>
      </c>
    </row>
    <row r="131" spans="1:36" x14ac:dyDescent="0.25">
      <c r="A131" s="5">
        <v>710</v>
      </c>
      <c r="B131" s="8" t="s">
        <v>222</v>
      </c>
      <c r="C131" s="12">
        <f t="shared" ref="C131:AJ131" si="159">C132</f>
        <v>0</v>
      </c>
      <c r="D131" s="12">
        <f t="shared" si="159"/>
        <v>0</v>
      </c>
      <c r="E131" s="12">
        <f t="shared" si="159"/>
        <v>0</v>
      </c>
      <c r="F131" s="12">
        <f t="shared" si="159"/>
        <v>0</v>
      </c>
      <c r="G131" s="12">
        <f t="shared" si="159"/>
        <v>0</v>
      </c>
      <c r="H131" s="12">
        <f t="shared" si="159"/>
        <v>0</v>
      </c>
      <c r="I131" s="12">
        <f t="shared" si="159"/>
        <v>0</v>
      </c>
      <c r="J131" s="12">
        <f t="shared" si="159"/>
        <v>0</v>
      </c>
      <c r="K131" s="12">
        <f t="shared" si="159"/>
        <v>0</v>
      </c>
      <c r="L131" s="12">
        <f t="shared" si="159"/>
        <v>0</v>
      </c>
      <c r="M131" s="12">
        <f t="shared" si="159"/>
        <v>0</v>
      </c>
      <c r="N131" s="12">
        <f t="shared" si="159"/>
        <v>0</v>
      </c>
      <c r="O131" s="12">
        <f t="shared" si="159"/>
        <v>0</v>
      </c>
      <c r="P131" s="12">
        <f t="shared" si="159"/>
        <v>0</v>
      </c>
      <c r="Q131" s="12">
        <f t="shared" si="159"/>
        <v>0</v>
      </c>
      <c r="R131" s="12">
        <f t="shared" si="159"/>
        <v>0</v>
      </c>
      <c r="S131" s="12">
        <f t="shared" si="159"/>
        <v>0</v>
      </c>
      <c r="T131" s="12">
        <f t="shared" si="159"/>
        <v>0</v>
      </c>
      <c r="U131" s="12">
        <f t="shared" si="159"/>
        <v>0</v>
      </c>
      <c r="V131" s="12">
        <f t="shared" si="159"/>
        <v>0</v>
      </c>
      <c r="W131" s="12">
        <f t="shared" si="159"/>
        <v>0</v>
      </c>
      <c r="X131" s="12">
        <f t="shared" si="159"/>
        <v>0</v>
      </c>
      <c r="Y131" s="12">
        <f t="shared" si="159"/>
        <v>0</v>
      </c>
      <c r="Z131" s="12">
        <f t="shared" si="159"/>
        <v>0</v>
      </c>
      <c r="AA131" s="12">
        <f t="shared" si="159"/>
        <v>0</v>
      </c>
      <c r="AB131" s="12">
        <f t="shared" si="159"/>
        <v>0</v>
      </c>
      <c r="AC131" s="12">
        <f t="shared" si="159"/>
        <v>0</v>
      </c>
      <c r="AD131" s="12">
        <f t="shared" si="159"/>
        <v>0</v>
      </c>
      <c r="AE131" s="12">
        <f t="shared" si="159"/>
        <v>0</v>
      </c>
      <c r="AF131" s="12">
        <f t="shared" si="159"/>
        <v>0</v>
      </c>
      <c r="AG131" s="12">
        <f t="shared" si="159"/>
        <v>0</v>
      </c>
      <c r="AH131" s="12">
        <f t="shared" si="159"/>
        <v>0</v>
      </c>
      <c r="AI131" s="12">
        <f t="shared" si="159"/>
        <v>0</v>
      </c>
      <c r="AJ131" s="12">
        <f t="shared" si="159"/>
        <v>0</v>
      </c>
    </row>
    <row r="132" spans="1:36" x14ac:dyDescent="0.25">
      <c r="A132" s="5">
        <v>7100</v>
      </c>
      <c r="B132" s="9" t="s">
        <v>222</v>
      </c>
      <c r="W132" s="14">
        <v>0</v>
      </c>
      <c r="X132" s="15">
        <v>0</v>
      </c>
      <c r="Y132" s="15">
        <v>0</v>
      </c>
      <c r="Z132" s="14">
        <v>0</v>
      </c>
      <c r="AA132" s="15">
        <v>0</v>
      </c>
      <c r="AB132" s="15">
        <v>0</v>
      </c>
      <c r="AC132" s="14">
        <v>0</v>
      </c>
      <c r="AD132" s="15">
        <v>0</v>
      </c>
      <c r="AE132" s="15">
        <v>0</v>
      </c>
      <c r="AF132" s="14">
        <v>0</v>
      </c>
      <c r="AG132" s="15">
        <v>0</v>
      </c>
      <c r="AH132" s="15">
        <v>0</v>
      </c>
      <c r="AI132" s="15">
        <v>0</v>
      </c>
      <c r="AJ132" s="15">
        <v>0</v>
      </c>
    </row>
    <row r="133" spans="1:36" x14ac:dyDescent="0.25">
      <c r="A133" s="5">
        <v>720</v>
      </c>
      <c r="B133" s="8" t="s">
        <v>223</v>
      </c>
      <c r="C133" s="12">
        <f t="shared" ref="C133:AJ133" si="160">C134</f>
        <v>0</v>
      </c>
      <c r="D133" s="12">
        <f t="shared" si="160"/>
        <v>0</v>
      </c>
      <c r="E133" s="12">
        <f t="shared" si="160"/>
        <v>0</v>
      </c>
      <c r="F133" s="12">
        <f t="shared" si="160"/>
        <v>0</v>
      </c>
      <c r="G133" s="12">
        <f t="shared" si="160"/>
        <v>0</v>
      </c>
      <c r="H133" s="12">
        <f t="shared" si="160"/>
        <v>0</v>
      </c>
      <c r="I133" s="12">
        <f t="shared" si="160"/>
        <v>0</v>
      </c>
      <c r="J133" s="12">
        <f t="shared" si="160"/>
        <v>0</v>
      </c>
      <c r="K133" s="12">
        <f t="shared" si="160"/>
        <v>0</v>
      </c>
      <c r="L133" s="12">
        <f t="shared" si="160"/>
        <v>0</v>
      </c>
      <c r="M133" s="12">
        <f t="shared" si="160"/>
        <v>216.05</v>
      </c>
      <c r="N133" s="12">
        <f t="shared" si="160"/>
        <v>216.05</v>
      </c>
      <c r="O133" s="12">
        <f t="shared" si="160"/>
        <v>0</v>
      </c>
      <c r="P133" s="12">
        <f t="shared" si="160"/>
        <v>0</v>
      </c>
      <c r="Q133" s="12">
        <f t="shared" si="160"/>
        <v>0</v>
      </c>
      <c r="R133" s="12">
        <f t="shared" si="160"/>
        <v>0</v>
      </c>
      <c r="S133" s="12">
        <f t="shared" si="160"/>
        <v>0</v>
      </c>
      <c r="T133" s="12">
        <f t="shared" si="160"/>
        <v>0</v>
      </c>
      <c r="U133" s="12">
        <f t="shared" si="160"/>
        <v>0</v>
      </c>
      <c r="V133" s="12">
        <f t="shared" si="160"/>
        <v>0</v>
      </c>
      <c r="W133" s="12">
        <f t="shared" si="160"/>
        <v>0</v>
      </c>
      <c r="X133" s="12">
        <f t="shared" si="160"/>
        <v>0</v>
      </c>
      <c r="Y133" s="12">
        <f t="shared" si="160"/>
        <v>0</v>
      </c>
      <c r="Z133" s="12">
        <f t="shared" si="160"/>
        <v>0</v>
      </c>
      <c r="AA133" s="12">
        <f t="shared" si="160"/>
        <v>0</v>
      </c>
      <c r="AB133" s="12">
        <f t="shared" si="160"/>
        <v>0</v>
      </c>
      <c r="AC133" s="12">
        <f t="shared" si="160"/>
        <v>0</v>
      </c>
      <c r="AD133" s="12">
        <f t="shared" si="160"/>
        <v>0</v>
      </c>
      <c r="AE133" s="12">
        <f t="shared" si="160"/>
        <v>0</v>
      </c>
      <c r="AF133" s="12">
        <f t="shared" si="160"/>
        <v>0</v>
      </c>
      <c r="AG133" s="12">
        <f t="shared" si="160"/>
        <v>0</v>
      </c>
      <c r="AH133" s="12">
        <f t="shared" si="160"/>
        <v>0</v>
      </c>
      <c r="AI133" s="12">
        <f t="shared" si="160"/>
        <v>0</v>
      </c>
      <c r="AJ133" s="12">
        <f t="shared" si="160"/>
        <v>0</v>
      </c>
    </row>
    <row r="134" spans="1:36" x14ac:dyDescent="0.25">
      <c r="A134" s="5">
        <v>7200</v>
      </c>
      <c r="B134" s="9" t="s">
        <v>223</v>
      </c>
      <c r="M134" s="15">
        <v>216.05</v>
      </c>
      <c r="N134" s="15">
        <v>216.05</v>
      </c>
      <c r="W134" s="14">
        <v>0</v>
      </c>
      <c r="X134" s="15">
        <v>0</v>
      </c>
      <c r="Y134" s="15">
        <v>0</v>
      </c>
      <c r="Z134" s="14">
        <v>0</v>
      </c>
      <c r="AA134" s="15">
        <v>0</v>
      </c>
      <c r="AB134" s="15">
        <v>0</v>
      </c>
      <c r="AC134" s="14">
        <v>0</v>
      </c>
      <c r="AD134" s="15">
        <v>0</v>
      </c>
      <c r="AE134" s="15">
        <v>0</v>
      </c>
      <c r="AF134" s="14">
        <v>0</v>
      </c>
      <c r="AG134" s="15">
        <v>0</v>
      </c>
      <c r="AH134" s="15">
        <v>0</v>
      </c>
      <c r="AI134" s="15">
        <v>0</v>
      </c>
      <c r="AJ134" s="15">
        <v>0</v>
      </c>
    </row>
    <row r="135" spans="1:36" x14ac:dyDescent="0.25">
      <c r="A135" s="5">
        <v>730</v>
      </c>
      <c r="B135" s="8" t="s">
        <v>224</v>
      </c>
      <c r="C135" s="12">
        <f t="shared" ref="C135:AJ135" si="161">C136</f>
        <v>0</v>
      </c>
      <c r="D135" s="12">
        <f t="shared" si="161"/>
        <v>0</v>
      </c>
      <c r="E135" s="12">
        <f t="shared" si="161"/>
        <v>600</v>
      </c>
      <c r="F135" s="12">
        <f t="shared" si="161"/>
        <v>0</v>
      </c>
      <c r="G135" s="12">
        <f t="shared" si="161"/>
        <v>0</v>
      </c>
      <c r="H135" s="12">
        <f t="shared" si="161"/>
        <v>0</v>
      </c>
      <c r="I135" s="12">
        <f t="shared" si="161"/>
        <v>0</v>
      </c>
      <c r="J135" s="12">
        <f t="shared" si="161"/>
        <v>0</v>
      </c>
      <c r="K135" s="12">
        <f t="shared" si="161"/>
        <v>0</v>
      </c>
      <c r="L135" s="12">
        <f t="shared" si="161"/>
        <v>0</v>
      </c>
      <c r="M135" s="12">
        <f t="shared" si="161"/>
        <v>0</v>
      </c>
      <c r="N135" s="12">
        <f t="shared" si="161"/>
        <v>0</v>
      </c>
      <c r="O135" s="12">
        <f t="shared" si="161"/>
        <v>0</v>
      </c>
      <c r="P135" s="12">
        <f t="shared" si="161"/>
        <v>0</v>
      </c>
      <c r="Q135" s="12">
        <f t="shared" si="161"/>
        <v>0</v>
      </c>
      <c r="R135" s="12">
        <f t="shared" si="161"/>
        <v>0</v>
      </c>
      <c r="S135" s="12">
        <f t="shared" si="161"/>
        <v>0</v>
      </c>
      <c r="T135" s="12">
        <f t="shared" si="161"/>
        <v>0</v>
      </c>
      <c r="U135" s="12">
        <f t="shared" si="161"/>
        <v>0</v>
      </c>
      <c r="V135" s="12">
        <f t="shared" si="161"/>
        <v>0</v>
      </c>
      <c r="W135" s="12">
        <f t="shared" si="161"/>
        <v>0</v>
      </c>
      <c r="X135" s="12">
        <f t="shared" si="161"/>
        <v>0</v>
      </c>
      <c r="Y135" s="12">
        <f t="shared" si="161"/>
        <v>0</v>
      </c>
      <c r="Z135" s="12">
        <f t="shared" si="161"/>
        <v>0</v>
      </c>
      <c r="AA135" s="12">
        <f t="shared" si="161"/>
        <v>0</v>
      </c>
      <c r="AB135" s="12">
        <f t="shared" si="161"/>
        <v>0</v>
      </c>
      <c r="AC135" s="12">
        <f t="shared" si="161"/>
        <v>0</v>
      </c>
      <c r="AD135" s="12">
        <f t="shared" si="161"/>
        <v>0</v>
      </c>
      <c r="AE135" s="12">
        <f t="shared" si="161"/>
        <v>0</v>
      </c>
      <c r="AF135" s="12">
        <f t="shared" si="161"/>
        <v>0</v>
      </c>
      <c r="AG135" s="12">
        <f t="shared" si="161"/>
        <v>0</v>
      </c>
      <c r="AH135" s="12">
        <f t="shared" si="161"/>
        <v>0</v>
      </c>
      <c r="AI135" s="12">
        <f t="shared" si="161"/>
        <v>0</v>
      </c>
      <c r="AJ135" s="12">
        <f t="shared" si="161"/>
        <v>0</v>
      </c>
    </row>
    <row r="136" spans="1:36" x14ac:dyDescent="0.25">
      <c r="A136" s="5">
        <v>7300</v>
      </c>
      <c r="B136" s="9" t="s">
        <v>224</v>
      </c>
      <c r="E136" s="15">
        <v>600</v>
      </c>
      <c r="W136" s="14">
        <v>0</v>
      </c>
      <c r="X136" s="15">
        <v>0</v>
      </c>
      <c r="Y136" s="15">
        <v>0</v>
      </c>
      <c r="Z136" s="14">
        <v>0</v>
      </c>
      <c r="AA136" s="15">
        <v>0</v>
      </c>
      <c r="AB136" s="15">
        <v>0</v>
      </c>
      <c r="AC136" s="14">
        <v>0</v>
      </c>
      <c r="AD136" s="15">
        <v>0</v>
      </c>
      <c r="AE136" s="15">
        <v>0</v>
      </c>
      <c r="AF136" s="14">
        <v>0</v>
      </c>
      <c r="AG136" s="15">
        <v>0</v>
      </c>
      <c r="AH136" s="15">
        <v>0</v>
      </c>
      <c r="AI136" s="15">
        <v>0</v>
      </c>
      <c r="AJ136" s="15">
        <v>0</v>
      </c>
    </row>
    <row r="137" spans="1:36" x14ac:dyDescent="0.25">
      <c r="A137" s="5">
        <v>735</v>
      </c>
      <c r="B137" s="8" t="s">
        <v>225</v>
      </c>
      <c r="C137" s="12">
        <f t="shared" ref="C137:AJ137" si="162">C138</f>
        <v>0</v>
      </c>
      <c r="D137" s="12">
        <f t="shared" si="162"/>
        <v>0</v>
      </c>
      <c r="E137" s="12">
        <f t="shared" si="162"/>
        <v>0</v>
      </c>
      <c r="F137" s="12">
        <f t="shared" si="162"/>
        <v>0</v>
      </c>
      <c r="G137" s="12">
        <f t="shared" si="162"/>
        <v>6494</v>
      </c>
      <c r="H137" s="12">
        <f t="shared" si="162"/>
        <v>6494</v>
      </c>
      <c r="I137" s="12">
        <f t="shared" si="162"/>
        <v>0</v>
      </c>
      <c r="J137" s="12">
        <f t="shared" si="162"/>
        <v>0</v>
      </c>
      <c r="K137" s="12">
        <f t="shared" si="162"/>
        <v>0</v>
      </c>
      <c r="L137" s="12">
        <f t="shared" si="162"/>
        <v>0</v>
      </c>
      <c r="M137" s="12">
        <f t="shared" si="162"/>
        <v>0</v>
      </c>
      <c r="N137" s="12">
        <f t="shared" si="162"/>
        <v>0</v>
      </c>
      <c r="O137" s="12">
        <f t="shared" si="162"/>
        <v>0</v>
      </c>
      <c r="P137" s="12">
        <f t="shared" si="162"/>
        <v>0</v>
      </c>
      <c r="Q137" s="12">
        <f t="shared" si="162"/>
        <v>0</v>
      </c>
      <c r="R137" s="12">
        <f t="shared" si="162"/>
        <v>0</v>
      </c>
      <c r="S137" s="12">
        <f t="shared" si="162"/>
        <v>0</v>
      </c>
      <c r="T137" s="12">
        <f t="shared" si="162"/>
        <v>0</v>
      </c>
      <c r="U137" s="12">
        <f t="shared" si="162"/>
        <v>0</v>
      </c>
      <c r="V137" s="12">
        <f t="shared" si="162"/>
        <v>0</v>
      </c>
      <c r="W137" s="12">
        <f t="shared" si="162"/>
        <v>0</v>
      </c>
      <c r="X137" s="12">
        <f t="shared" si="162"/>
        <v>0</v>
      </c>
      <c r="Y137" s="12">
        <f t="shared" si="162"/>
        <v>0</v>
      </c>
      <c r="Z137" s="12">
        <f t="shared" si="162"/>
        <v>0</v>
      </c>
      <c r="AA137" s="12">
        <f t="shared" si="162"/>
        <v>0</v>
      </c>
      <c r="AB137" s="12">
        <f t="shared" si="162"/>
        <v>0</v>
      </c>
      <c r="AC137" s="12">
        <f t="shared" si="162"/>
        <v>0</v>
      </c>
      <c r="AD137" s="12">
        <f t="shared" si="162"/>
        <v>0</v>
      </c>
      <c r="AE137" s="12">
        <f t="shared" si="162"/>
        <v>0</v>
      </c>
      <c r="AF137" s="12">
        <f t="shared" si="162"/>
        <v>0</v>
      </c>
      <c r="AG137" s="12">
        <f t="shared" si="162"/>
        <v>0</v>
      </c>
      <c r="AH137" s="12">
        <f t="shared" si="162"/>
        <v>0</v>
      </c>
      <c r="AI137" s="12">
        <f t="shared" si="162"/>
        <v>0</v>
      </c>
      <c r="AJ137" s="12">
        <f t="shared" si="162"/>
        <v>0</v>
      </c>
    </row>
    <row r="138" spans="1:36" x14ac:dyDescent="0.25">
      <c r="A138" s="5">
        <v>7350</v>
      </c>
      <c r="B138" s="9" t="s">
        <v>225</v>
      </c>
      <c r="G138" s="15">
        <v>6494</v>
      </c>
      <c r="H138" s="15">
        <v>6494</v>
      </c>
      <c r="W138" s="14">
        <v>0</v>
      </c>
      <c r="X138" s="15">
        <v>0</v>
      </c>
      <c r="Y138" s="15">
        <v>0</v>
      </c>
      <c r="Z138" s="14">
        <v>0</v>
      </c>
      <c r="AA138" s="15">
        <v>0</v>
      </c>
      <c r="AB138" s="15">
        <v>0</v>
      </c>
      <c r="AC138" s="14">
        <v>0</v>
      </c>
      <c r="AD138" s="15">
        <v>0</v>
      </c>
      <c r="AE138" s="15">
        <v>0</v>
      </c>
      <c r="AF138" s="14">
        <v>0</v>
      </c>
      <c r="AG138" s="15">
        <v>0</v>
      </c>
      <c r="AH138" s="15">
        <v>0</v>
      </c>
      <c r="AI138" s="15">
        <v>0</v>
      </c>
      <c r="AJ138" s="15">
        <v>0</v>
      </c>
    </row>
    <row r="139" spans="1:36" x14ac:dyDescent="0.25">
      <c r="A139" s="5">
        <v>740</v>
      </c>
      <c r="B139" s="8" t="s">
        <v>226</v>
      </c>
      <c r="C139" s="12">
        <f t="shared" ref="C139:AE139" si="163">SUM(C140:C148)</f>
        <v>0</v>
      </c>
      <c r="D139" s="12">
        <f t="shared" si="163"/>
        <v>38300</v>
      </c>
      <c r="E139" s="12">
        <f t="shared" si="163"/>
        <v>38300</v>
      </c>
      <c r="F139" s="12">
        <f t="shared" si="163"/>
        <v>121358</v>
      </c>
      <c r="G139" s="12">
        <f t="shared" si="163"/>
        <v>131534.70000000001</v>
      </c>
      <c r="H139" s="12">
        <f t="shared" si="163"/>
        <v>131534.70000000001</v>
      </c>
      <c r="I139" s="12">
        <f t="shared" si="163"/>
        <v>86000</v>
      </c>
      <c r="J139" s="12">
        <f t="shared" si="163"/>
        <v>57969.47</v>
      </c>
      <c r="K139" s="12">
        <f t="shared" si="163"/>
        <v>2824119.14</v>
      </c>
      <c r="L139" s="12">
        <f t="shared" si="163"/>
        <v>45000</v>
      </c>
      <c r="M139" s="12">
        <f t="shared" si="163"/>
        <v>119857.44</v>
      </c>
      <c r="N139" s="12">
        <f t="shared" si="163"/>
        <v>129857.44</v>
      </c>
      <c r="O139" s="12">
        <f t="shared" si="163"/>
        <v>73840</v>
      </c>
      <c r="P139" s="12">
        <f t="shared" si="163"/>
        <v>85950</v>
      </c>
      <c r="Q139" s="12">
        <f t="shared" si="163"/>
        <v>78000</v>
      </c>
      <c r="R139" s="12">
        <f t="shared" si="163"/>
        <v>106090.87</v>
      </c>
      <c r="S139" s="12">
        <f t="shared" si="163"/>
        <v>86090.87</v>
      </c>
      <c r="T139" s="12">
        <f t="shared" si="163"/>
        <v>0</v>
      </c>
      <c r="U139" s="12">
        <f t="shared" si="163"/>
        <v>60141.82</v>
      </c>
      <c r="V139" s="12">
        <f t="shared" si="163"/>
        <v>368492.15</v>
      </c>
      <c r="W139" s="12">
        <f t="shared" si="163"/>
        <v>334348.18</v>
      </c>
      <c r="X139" s="12">
        <f t="shared" si="163"/>
        <v>0</v>
      </c>
      <c r="Y139" s="12">
        <f t="shared" si="163"/>
        <v>13952.14</v>
      </c>
      <c r="Z139" s="12">
        <f t="shared" si="163"/>
        <v>13952.14</v>
      </c>
      <c r="AA139" s="12">
        <f t="shared" si="163"/>
        <v>0</v>
      </c>
      <c r="AB139" s="12">
        <f t="shared" si="163"/>
        <v>24231.4</v>
      </c>
      <c r="AC139" s="12">
        <f t="shared" ref="AC139" si="164">SUM(AC140:AC148)</f>
        <v>30231.4</v>
      </c>
      <c r="AD139" s="12">
        <f t="shared" ref="AD139:AH139" si="165">SUM(AD140:AD148)</f>
        <v>0</v>
      </c>
      <c r="AE139" s="12">
        <f t="shared" si="163"/>
        <v>0</v>
      </c>
      <c r="AF139" s="12">
        <f t="shared" ref="AF139" si="166">SUM(AF140:AF148)</f>
        <v>37197.4</v>
      </c>
      <c r="AG139" s="12">
        <f t="shared" si="165"/>
        <v>0</v>
      </c>
      <c r="AH139" s="12">
        <f t="shared" si="165"/>
        <v>419.21</v>
      </c>
      <c r="AI139" s="12">
        <f t="shared" ref="AI139:AJ139" si="167">SUM(AI140:AI148)</f>
        <v>419.21</v>
      </c>
      <c r="AJ139" s="12">
        <f t="shared" si="167"/>
        <v>0</v>
      </c>
    </row>
    <row r="140" spans="1:36" x14ac:dyDescent="0.25">
      <c r="A140" s="5">
        <v>7401</v>
      </c>
      <c r="B140" s="9" t="s">
        <v>227</v>
      </c>
      <c r="W140" s="14">
        <v>0</v>
      </c>
      <c r="X140" s="15">
        <v>0</v>
      </c>
      <c r="Y140" s="15">
        <v>0</v>
      </c>
      <c r="Z140" s="14">
        <v>0</v>
      </c>
      <c r="AA140" s="15">
        <v>0</v>
      </c>
      <c r="AB140" s="15">
        <v>0</v>
      </c>
      <c r="AC140" s="14">
        <v>0</v>
      </c>
      <c r="AD140" s="15">
        <v>0</v>
      </c>
      <c r="AE140" s="15">
        <v>0</v>
      </c>
      <c r="AF140" s="14">
        <v>6772.4</v>
      </c>
      <c r="AG140" s="15">
        <v>0</v>
      </c>
      <c r="AH140" s="15">
        <v>0</v>
      </c>
      <c r="AI140" s="15">
        <v>0</v>
      </c>
      <c r="AJ140" s="15">
        <v>0</v>
      </c>
    </row>
    <row r="141" spans="1:36" x14ac:dyDescent="0.25">
      <c r="A141" s="5">
        <v>7402</v>
      </c>
      <c r="B141" s="9" t="s">
        <v>228</v>
      </c>
      <c r="W141" s="14">
        <v>0</v>
      </c>
      <c r="X141" s="15">
        <v>0</v>
      </c>
      <c r="Y141" s="15">
        <v>0</v>
      </c>
      <c r="Z141" s="14">
        <v>0</v>
      </c>
      <c r="AA141" s="15">
        <v>0</v>
      </c>
      <c r="AB141" s="15">
        <v>0</v>
      </c>
      <c r="AC141" s="14">
        <v>0</v>
      </c>
      <c r="AD141" s="15">
        <v>0</v>
      </c>
      <c r="AE141" s="15">
        <v>0</v>
      </c>
      <c r="AF141" s="14">
        <v>0</v>
      </c>
      <c r="AG141" s="15">
        <v>0</v>
      </c>
      <c r="AH141" s="15">
        <v>0</v>
      </c>
      <c r="AI141" s="15">
        <v>0</v>
      </c>
      <c r="AJ141" s="15">
        <v>0</v>
      </c>
    </row>
    <row r="142" spans="1:36" x14ac:dyDescent="0.25">
      <c r="A142" s="5">
        <v>7403</v>
      </c>
      <c r="B142" s="9" t="s">
        <v>229</v>
      </c>
      <c r="N142" s="15">
        <v>10000</v>
      </c>
      <c r="O142" s="15">
        <v>47890</v>
      </c>
      <c r="P142" s="15">
        <v>60000</v>
      </c>
      <c r="Q142" s="15">
        <v>55000</v>
      </c>
      <c r="R142" s="15">
        <v>20000</v>
      </c>
      <c r="W142" s="14">
        <v>0</v>
      </c>
      <c r="X142" s="15">
        <v>0</v>
      </c>
      <c r="Y142" s="15">
        <v>0</v>
      </c>
      <c r="Z142" s="14">
        <v>0</v>
      </c>
      <c r="AA142" s="15">
        <v>0</v>
      </c>
      <c r="AB142" s="15">
        <v>0</v>
      </c>
      <c r="AC142" s="14">
        <v>0</v>
      </c>
      <c r="AD142" s="15">
        <v>0</v>
      </c>
      <c r="AE142" s="15">
        <v>0</v>
      </c>
      <c r="AF142" s="14">
        <v>18425</v>
      </c>
      <c r="AG142" s="15">
        <v>0</v>
      </c>
      <c r="AH142" s="15">
        <v>419.21</v>
      </c>
      <c r="AI142" s="15">
        <v>419.21</v>
      </c>
      <c r="AJ142" s="15">
        <v>0</v>
      </c>
    </row>
    <row r="143" spans="1:36" x14ac:dyDescent="0.25">
      <c r="A143" s="5">
        <v>7404</v>
      </c>
      <c r="B143" s="9" t="s">
        <v>230</v>
      </c>
      <c r="W143" s="14">
        <v>0</v>
      </c>
      <c r="X143" s="15">
        <v>0</v>
      </c>
      <c r="Y143" s="15">
        <v>0</v>
      </c>
      <c r="Z143" s="14">
        <v>0</v>
      </c>
      <c r="AA143" s="15">
        <v>0</v>
      </c>
      <c r="AB143" s="15">
        <v>0</v>
      </c>
      <c r="AC143" s="14">
        <v>0</v>
      </c>
      <c r="AD143" s="15">
        <v>0</v>
      </c>
      <c r="AE143" s="15">
        <v>0</v>
      </c>
      <c r="AF143" s="14"/>
      <c r="AG143" s="15">
        <v>0</v>
      </c>
      <c r="AH143" s="15">
        <v>0</v>
      </c>
      <c r="AI143" s="15">
        <v>0</v>
      </c>
      <c r="AJ143" s="15">
        <v>0</v>
      </c>
    </row>
    <row r="144" spans="1:36" x14ac:dyDescent="0.25">
      <c r="A144" s="5">
        <v>7405</v>
      </c>
      <c r="B144" s="9" t="s">
        <v>231</v>
      </c>
      <c r="K144" s="15">
        <v>2691649.67</v>
      </c>
      <c r="V144" s="15">
        <v>308350.33</v>
      </c>
      <c r="W144" s="14">
        <v>308350.33</v>
      </c>
      <c r="X144" s="15">
        <v>0</v>
      </c>
      <c r="Y144" s="15">
        <v>0</v>
      </c>
      <c r="Z144" s="14">
        <v>0</v>
      </c>
      <c r="AA144" s="15">
        <v>0</v>
      </c>
      <c r="AB144" s="15">
        <v>0</v>
      </c>
      <c r="AC144" s="14">
        <v>6000</v>
      </c>
      <c r="AD144" s="15">
        <v>0</v>
      </c>
      <c r="AE144" s="15">
        <v>0</v>
      </c>
      <c r="AF144" s="14">
        <v>12000</v>
      </c>
      <c r="AG144" s="15">
        <v>0</v>
      </c>
      <c r="AH144" s="15">
        <v>0</v>
      </c>
      <c r="AI144" s="15">
        <v>0</v>
      </c>
      <c r="AJ144" s="15">
        <v>0</v>
      </c>
    </row>
    <row r="145" spans="1:36" x14ac:dyDescent="0.25">
      <c r="A145" s="5">
        <v>7406</v>
      </c>
      <c r="B145" s="9" t="s">
        <v>232</v>
      </c>
      <c r="D145" s="15">
        <v>38300</v>
      </c>
      <c r="E145" s="15">
        <v>38300</v>
      </c>
      <c r="F145" s="15">
        <v>121358</v>
      </c>
      <c r="G145" s="15">
        <v>131534.70000000001</v>
      </c>
      <c r="H145" s="15">
        <v>131534.70000000001</v>
      </c>
      <c r="I145" s="15">
        <v>86000</v>
      </c>
      <c r="J145" s="15">
        <v>57969.47</v>
      </c>
      <c r="K145" s="15">
        <v>132469.47</v>
      </c>
      <c r="L145" s="15">
        <v>45000</v>
      </c>
      <c r="M145" s="15">
        <v>119857.44</v>
      </c>
      <c r="N145" s="15">
        <v>119857.44</v>
      </c>
      <c r="O145" s="15">
        <v>25950</v>
      </c>
      <c r="P145" s="15">
        <v>25950</v>
      </c>
      <c r="Q145" s="15">
        <v>23000</v>
      </c>
      <c r="R145" s="15">
        <v>86090.87</v>
      </c>
      <c r="S145" s="15">
        <v>86090.87</v>
      </c>
      <c r="U145" s="15">
        <v>60141.82</v>
      </c>
      <c r="V145" s="15">
        <v>60141.82</v>
      </c>
      <c r="W145" s="14">
        <v>25997.85</v>
      </c>
      <c r="X145" s="15">
        <v>0</v>
      </c>
      <c r="Y145" s="15">
        <v>13952.14</v>
      </c>
      <c r="Z145" s="14">
        <v>13952.14</v>
      </c>
      <c r="AA145" s="15">
        <v>0</v>
      </c>
      <c r="AB145" s="15">
        <v>24231.4</v>
      </c>
      <c r="AC145" s="14">
        <v>24231.4</v>
      </c>
      <c r="AD145" s="15">
        <v>0</v>
      </c>
      <c r="AE145" s="15">
        <v>0</v>
      </c>
      <c r="AF145" s="14">
        <v>0</v>
      </c>
      <c r="AG145" s="15">
        <v>0</v>
      </c>
      <c r="AH145" s="15">
        <v>0</v>
      </c>
      <c r="AI145" s="15">
        <v>0</v>
      </c>
      <c r="AJ145" s="15">
        <v>0</v>
      </c>
    </row>
    <row r="146" spans="1:36" x14ac:dyDescent="0.25">
      <c r="A146" s="5">
        <v>7407</v>
      </c>
      <c r="B146" s="9" t="s">
        <v>233</v>
      </c>
      <c r="W146" s="14">
        <v>0</v>
      </c>
      <c r="X146" s="15">
        <v>0</v>
      </c>
      <c r="Y146" s="15">
        <v>0</v>
      </c>
      <c r="Z146" s="14">
        <v>0</v>
      </c>
      <c r="AA146" s="15">
        <v>0</v>
      </c>
      <c r="AB146" s="15">
        <v>0</v>
      </c>
      <c r="AC146" s="14">
        <v>0</v>
      </c>
      <c r="AD146" s="15">
        <v>0</v>
      </c>
      <c r="AE146" s="15">
        <v>0</v>
      </c>
      <c r="AF146" s="14">
        <v>0</v>
      </c>
      <c r="AG146" s="15">
        <v>0</v>
      </c>
      <c r="AH146" s="15">
        <v>0</v>
      </c>
      <c r="AI146" s="15">
        <v>0</v>
      </c>
      <c r="AJ146" s="15">
        <v>0</v>
      </c>
    </row>
    <row r="147" spans="1:36" x14ac:dyDescent="0.25">
      <c r="A147" s="5">
        <v>7408</v>
      </c>
      <c r="B147" s="9" t="s">
        <v>234</v>
      </c>
      <c r="W147" s="14">
        <v>0</v>
      </c>
      <c r="X147" s="15">
        <v>0</v>
      </c>
      <c r="Y147" s="15">
        <v>0</v>
      </c>
      <c r="Z147" s="14">
        <v>0</v>
      </c>
      <c r="AA147" s="15">
        <v>0</v>
      </c>
      <c r="AB147" s="15">
        <v>0</v>
      </c>
      <c r="AC147" s="14">
        <v>0</v>
      </c>
      <c r="AD147" s="15">
        <v>0</v>
      </c>
      <c r="AE147" s="15">
        <v>0</v>
      </c>
      <c r="AF147" s="14">
        <v>0</v>
      </c>
      <c r="AG147" s="15">
        <v>0</v>
      </c>
      <c r="AH147" s="15">
        <v>0</v>
      </c>
      <c r="AI147" s="15">
        <v>0</v>
      </c>
      <c r="AJ147" s="15">
        <v>0</v>
      </c>
    </row>
    <row r="148" spans="1:36" x14ac:dyDescent="0.25">
      <c r="A148" s="5">
        <v>7409</v>
      </c>
      <c r="B148" s="9" t="s">
        <v>235</v>
      </c>
      <c r="W148" s="14">
        <v>0</v>
      </c>
      <c r="X148" s="15">
        <v>0</v>
      </c>
      <c r="Y148" s="15">
        <v>0</v>
      </c>
      <c r="Z148" s="14">
        <v>0</v>
      </c>
      <c r="AA148" s="15">
        <v>0</v>
      </c>
      <c r="AB148" s="15">
        <v>0</v>
      </c>
      <c r="AC148" s="14">
        <v>0</v>
      </c>
      <c r="AD148" s="15">
        <v>0</v>
      </c>
      <c r="AE148" s="15">
        <v>0</v>
      </c>
      <c r="AF148" s="14">
        <v>0</v>
      </c>
      <c r="AG148" s="15">
        <v>0</v>
      </c>
      <c r="AH148" s="15">
        <v>0</v>
      </c>
      <c r="AI148" s="15">
        <v>0</v>
      </c>
      <c r="AJ148" s="15">
        <v>0</v>
      </c>
    </row>
    <row r="149" spans="1:36" x14ac:dyDescent="0.25">
      <c r="A149" s="5">
        <v>750</v>
      </c>
      <c r="B149" s="8" t="s">
        <v>69</v>
      </c>
      <c r="C149" s="12">
        <f t="shared" ref="C149:AJ149" si="168">C150</f>
        <v>2200000</v>
      </c>
      <c r="D149" s="12">
        <f t="shared" si="168"/>
        <v>2200000</v>
      </c>
      <c r="E149" s="12">
        <f t="shared" si="168"/>
        <v>2209352.87</v>
      </c>
      <c r="F149" s="12">
        <f t="shared" si="168"/>
        <v>2200000</v>
      </c>
      <c r="G149" s="12">
        <f t="shared" si="168"/>
        <v>2700000</v>
      </c>
      <c r="H149" s="12">
        <f t="shared" si="168"/>
        <v>2444248.02</v>
      </c>
      <c r="I149" s="12">
        <f t="shared" si="168"/>
        <v>2200000</v>
      </c>
      <c r="J149" s="12">
        <f t="shared" si="168"/>
        <v>2300000</v>
      </c>
      <c r="K149" s="12">
        <f t="shared" si="168"/>
        <v>2563709.2200000002</v>
      </c>
      <c r="L149" s="12">
        <f t="shared" si="168"/>
        <v>2300000</v>
      </c>
      <c r="M149" s="12">
        <f t="shared" si="168"/>
        <v>2300000</v>
      </c>
      <c r="N149" s="12">
        <f t="shared" si="168"/>
        <v>2454582.09</v>
      </c>
      <c r="O149" s="12">
        <f t="shared" si="168"/>
        <v>2400000</v>
      </c>
      <c r="P149" s="12">
        <f t="shared" si="168"/>
        <v>2400000</v>
      </c>
      <c r="Q149" s="12">
        <f t="shared" si="168"/>
        <v>2750135.45</v>
      </c>
      <c r="R149" s="12">
        <f t="shared" si="168"/>
        <v>2400000</v>
      </c>
      <c r="S149" s="12">
        <f t="shared" si="168"/>
        <v>2200000</v>
      </c>
      <c r="T149" s="12">
        <f t="shared" si="168"/>
        <v>2317266.25</v>
      </c>
      <c r="U149" s="12">
        <f t="shared" si="168"/>
        <v>2000000</v>
      </c>
      <c r="V149" s="12">
        <f t="shared" si="168"/>
        <v>2000000</v>
      </c>
      <c r="W149" s="12">
        <f t="shared" si="168"/>
        <v>2262771.2599999998</v>
      </c>
      <c r="X149" s="12">
        <f t="shared" si="168"/>
        <v>2000000</v>
      </c>
      <c r="Y149" s="12">
        <f t="shared" si="168"/>
        <v>2500000</v>
      </c>
      <c r="Z149" s="12">
        <f t="shared" si="168"/>
        <v>2444841.94</v>
      </c>
      <c r="AA149" s="12">
        <f t="shared" si="168"/>
        <v>2400000</v>
      </c>
      <c r="AB149" s="12">
        <f t="shared" si="168"/>
        <v>2400000</v>
      </c>
      <c r="AC149" s="12">
        <f t="shared" si="168"/>
        <v>2349326.17</v>
      </c>
      <c r="AD149" s="12">
        <f t="shared" si="168"/>
        <v>2400000</v>
      </c>
      <c r="AE149" s="12">
        <f t="shared" si="168"/>
        <v>2400000</v>
      </c>
      <c r="AF149" s="12">
        <f t="shared" si="168"/>
        <v>2356733.13</v>
      </c>
      <c r="AG149" s="12">
        <f t="shared" si="168"/>
        <v>2400000</v>
      </c>
      <c r="AH149" s="12">
        <f t="shared" si="168"/>
        <v>2400000</v>
      </c>
      <c r="AI149" s="12">
        <f t="shared" si="168"/>
        <v>2181185.21</v>
      </c>
      <c r="AJ149" s="12">
        <f t="shared" si="168"/>
        <v>2400000</v>
      </c>
    </row>
    <row r="150" spans="1:36" x14ac:dyDescent="0.25">
      <c r="A150" s="5">
        <v>7500</v>
      </c>
      <c r="B150" s="9" t="s">
        <v>69</v>
      </c>
      <c r="C150" s="15">
        <v>2200000</v>
      </c>
      <c r="D150" s="15">
        <v>2200000</v>
      </c>
      <c r="E150" s="15">
        <v>2209352.87</v>
      </c>
      <c r="F150" s="15">
        <v>2200000</v>
      </c>
      <c r="G150" s="15">
        <v>2700000</v>
      </c>
      <c r="H150" s="15">
        <v>2444248.02</v>
      </c>
      <c r="I150" s="15">
        <v>2200000</v>
      </c>
      <c r="J150" s="15">
        <v>2300000</v>
      </c>
      <c r="K150" s="15">
        <v>2563709.2200000002</v>
      </c>
      <c r="L150" s="15">
        <v>2300000</v>
      </c>
      <c r="M150" s="15">
        <v>2300000</v>
      </c>
      <c r="N150" s="15">
        <v>2454582.09</v>
      </c>
      <c r="O150" s="15">
        <v>2400000</v>
      </c>
      <c r="P150" s="15">
        <v>2400000</v>
      </c>
      <c r="Q150" s="15">
        <v>2750135.45</v>
      </c>
      <c r="R150" s="15">
        <v>2400000</v>
      </c>
      <c r="S150" s="15">
        <v>2200000</v>
      </c>
      <c r="T150" s="15">
        <v>2317266.25</v>
      </c>
      <c r="U150" s="15">
        <v>2000000</v>
      </c>
      <c r="V150" s="15">
        <v>2000000</v>
      </c>
      <c r="W150" s="14">
        <v>2262771.2599999998</v>
      </c>
      <c r="X150" s="15">
        <v>2000000</v>
      </c>
      <c r="Y150" s="15">
        <v>2500000</v>
      </c>
      <c r="Z150" s="14">
        <v>2444841.94</v>
      </c>
      <c r="AA150" s="15">
        <v>2400000</v>
      </c>
      <c r="AB150" s="15">
        <v>2400000</v>
      </c>
      <c r="AC150" s="14">
        <v>2349326.17</v>
      </c>
      <c r="AD150" s="15">
        <v>2400000</v>
      </c>
      <c r="AE150" s="15">
        <v>2400000</v>
      </c>
      <c r="AF150" s="14">
        <v>2356733.13</v>
      </c>
      <c r="AG150" s="15">
        <v>2400000</v>
      </c>
      <c r="AH150" s="15">
        <v>2400000</v>
      </c>
      <c r="AI150" s="15">
        <v>2181185.21</v>
      </c>
      <c r="AJ150" s="15">
        <v>2400000</v>
      </c>
    </row>
    <row r="151" spans="1:36" x14ac:dyDescent="0.25">
      <c r="A151" s="5">
        <v>8</v>
      </c>
      <c r="B151" s="7" t="s">
        <v>236</v>
      </c>
      <c r="C151" s="11">
        <f t="shared" ref="C151:D151" si="169">C152+C154</f>
        <v>0</v>
      </c>
      <c r="D151" s="11">
        <f t="shared" si="169"/>
        <v>0</v>
      </c>
      <c r="E151" s="11">
        <f t="shared" ref="E151:K151" si="170">E152+E154</f>
        <v>0</v>
      </c>
      <c r="F151" s="11">
        <f t="shared" si="170"/>
        <v>0</v>
      </c>
      <c r="G151" s="25">
        <f t="shared" ref="G151" si="171">G152+G154</f>
        <v>0</v>
      </c>
      <c r="H151" s="25">
        <f t="shared" si="170"/>
        <v>0</v>
      </c>
      <c r="I151" s="11">
        <f t="shared" si="170"/>
        <v>0</v>
      </c>
      <c r="J151" s="11">
        <f t="shared" si="170"/>
        <v>0</v>
      </c>
      <c r="K151" s="11">
        <f t="shared" si="170"/>
        <v>0</v>
      </c>
      <c r="L151" s="11">
        <f t="shared" ref="L151:P151" si="172">L152+L154</f>
        <v>0</v>
      </c>
      <c r="M151" s="11">
        <f t="shared" ref="M151" si="173">M152+M154</f>
        <v>0</v>
      </c>
      <c r="N151" s="11">
        <f t="shared" si="172"/>
        <v>0</v>
      </c>
      <c r="O151" s="11">
        <f t="shared" ref="O151" si="174">O152+O154</f>
        <v>0</v>
      </c>
      <c r="P151" s="11">
        <f t="shared" si="172"/>
        <v>0</v>
      </c>
      <c r="Q151" s="11">
        <f t="shared" ref="Q151:R151" si="175">Q152+Q154</f>
        <v>0</v>
      </c>
      <c r="R151" s="11">
        <f t="shared" si="175"/>
        <v>0</v>
      </c>
      <c r="S151" s="11">
        <f t="shared" ref="S151:T151" si="176">S152+S154</f>
        <v>0</v>
      </c>
      <c r="T151" s="11">
        <f t="shared" si="176"/>
        <v>0</v>
      </c>
      <c r="U151" s="11">
        <f t="shared" ref="U151:X151" si="177">U152+U154</f>
        <v>0</v>
      </c>
      <c r="V151" s="11">
        <f t="shared" ref="V151" si="178">V152+V154</f>
        <v>0</v>
      </c>
      <c r="W151" s="11">
        <f t="shared" si="177"/>
        <v>0</v>
      </c>
      <c r="X151" s="11">
        <f t="shared" si="177"/>
        <v>0</v>
      </c>
      <c r="Y151" s="11">
        <f t="shared" ref="Y151" si="179">Y152+Y154</f>
        <v>0</v>
      </c>
      <c r="Z151" s="11">
        <f t="shared" ref="Z151:AA151" si="180">Z152+Z154</f>
        <v>0</v>
      </c>
      <c r="AA151" s="11">
        <f t="shared" si="180"/>
        <v>0</v>
      </c>
      <c r="AB151" s="11">
        <f t="shared" ref="AB151:AC151" si="181">AB152+AB154</f>
        <v>0</v>
      </c>
      <c r="AC151" s="11">
        <f t="shared" si="181"/>
        <v>0</v>
      </c>
      <c r="AD151" s="11">
        <f t="shared" ref="AD151:AF151" si="182">AD152+AD154</f>
        <v>0</v>
      </c>
      <c r="AE151" s="11">
        <f t="shared" si="182"/>
        <v>0</v>
      </c>
      <c r="AF151" s="11">
        <f t="shared" si="182"/>
        <v>0</v>
      </c>
      <c r="AG151" s="11">
        <f t="shared" ref="AG151:AH151" si="183">AG152+AG154</f>
        <v>0</v>
      </c>
      <c r="AH151" s="11">
        <f t="shared" si="183"/>
        <v>0</v>
      </c>
      <c r="AI151" s="11">
        <f t="shared" ref="AI151:AJ151" si="184">AI152+AI154</f>
        <v>0</v>
      </c>
      <c r="AJ151" s="11">
        <f t="shared" si="184"/>
        <v>0</v>
      </c>
    </row>
    <row r="152" spans="1:36" x14ac:dyDescent="0.25">
      <c r="A152" s="5">
        <v>81</v>
      </c>
      <c r="B152" s="8" t="s">
        <v>237</v>
      </c>
      <c r="C152" s="12">
        <f>C153</f>
        <v>0</v>
      </c>
      <c r="D152" s="12">
        <f t="shared" ref="D152:AJ152" si="185">D153</f>
        <v>0</v>
      </c>
      <c r="E152" s="12">
        <f t="shared" si="185"/>
        <v>0</v>
      </c>
      <c r="F152" s="12">
        <f t="shared" si="185"/>
        <v>0</v>
      </c>
      <c r="G152" s="12">
        <f t="shared" si="185"/>
        <v>0</v>
      </c>
      <c r="H152" s="12">
        <f t="shared" si="185"/>
        <v>0</v>
      </c>
      <c r="I152" s="12">
        <f t="shared" si="185"/>
        <v>0</v>
      </c>
      <c r="J152" s="12">
        <f t="shared" si="185"/>
        <v>0</v>
      </c>
      <c r="K152" s="12">
        <f t="shared" si="185"/>
        <v>0</v>
      </c>
      <c r="L152" s="12">
        <f t="shared" si="185"/>
        <v>0</v>
      </c>
      <c r="M152" s="12">
        <f t="shared" si="185"/>
        <v>0</v>
      </c>
      <c r="N152" s="12">
        <f t="shared" si="185"/>
        <v>0</v>
      </c>
      <c r="O152" s="12">
        <f t="shared" si="185"/>
        <v>0</v>
      </c>
      <c r="P152" s="12">
        <f t="shared" si="185"/>
        <v>0</v>
      </c>
      <c r="Q152" s="12">
        <f t="shared" si="185"/>
        <v>0</v>
      </c>
      <c r="R152" s="12">
        <f t="shared" si="185"/>
        <v>0</v>
      </c>
      <c r="S152" s="12">
        <f t="shared" si="185"/>
        <v>0</v>
      </c>
      <c r="T152" s="12">
        <f t="shared" si="185"/>
        <v>0</v>
      </c>
      <c r="U152" s="12">
        <f t="shared" si="185"/>
        <v>0</v>
      </c>
      <c r="V152" s="12">
        <f t="shared" si="185"/>
        <v>0</v>
      </c>
      <c r="W152" s="12">
        <f t="shared" si="185"/>
        <v>0</v>
      </c>
      <c r="X152" s="12">
        <f t="shared" si="185"/>
        <v>0</v>
      </c>
      <c r="Y152" s="12">
        <f t="shared" si="185"/>
        <v>0</v>
      </c>
      <c r="Z152" s="12">
        <f t="shared" si="185"/>
        <v>0</v>
      </c>
      <c r="AA152" s="12">
        <f t="shared" si="185"/>
        <v>0</v>
      </c>
      <c r="AB152" s="12">
        <f t="shared" si="185"/>
        <v>0</v>
      </c>
      <c r="AC152" s="12">
        <f t="shared" si="185"/>
        <v>0</v>
      </c>
      <c r="AD152" s="12">
        <f t="shared" si="185"/>
        <v>0</v>
      </c>
      <c r="AE152" s="12">
        <f t="shared" si="185"/>
        <v>0</v>
      </c>
      <c r="AF152" s="12">
        <f t="shared" si="185"/>
        <v>0</v>
      </c>
      <c r="AG152" s="12">
        <f t="shared" si="185"/>
        <v>0</v>
      </c>
      <c r="AH152" s="12">
        <f t="shared" si="185"/>
        <v>0</v>
      </c>
      <c r="AI152" s="12">
        <f t="shared" si="185"/>
        <v>0</v>
      </c>
      <c r="AJ152" s="12">
        <f t="shared" si="185"/>
        <v>0</v>
      </c>
    </row>
    <row r="153" spans="1:36" x14ac:dyDescent="0.25">
      <c r="A153" s="5">
        <v>8100</v>
      </c>
      <c r="B153" s="9" t="s">
        <v>237</v>
      </c>
      <c r="W153" s="14">
        <v>0</v>
      </c>
      <c r="X153" s="15">
        <v>0</v>
      </c>
      <c r="Y153" s="15">
        <v>0</v>
      </c>
      <c r="Z153" s="14">
        <v>0</v>
      </c>
      <c r="AA153" s="15">
        <v>0</v>
      </c>
      <c r="AB153" s="15">
        <v>0</v>
      </c>
      <c r="AC153" s="14">
        <v>0</v>
      </c>
      <c r="AD153" s="15">
        <v>0</v>
      </c>
      <c r="AE153" s="15">
        <v>0</v>
      </c>
      <c r="AF153" s="14">
        <v>0</v>
      </c>
      <c r="AG153" s="15">
        <v>0</v>
      </c>
      <c r="AH153" s="15">
        <v>0</v>
      </c>
      <c r="AI153" s="15">
        <v>0</v>
      </c>
      <c r="AJ153" s="15">
        <v>0</v>
      </c>
    </row>
    <row r="154" spans="1:36" x14ac:dyDescent="0.25">
      <c r="A154" s="5">
        <v>82</v>
      </c>
      <c r="B154" s="8" t="s">
        <v>238</v>
      </c>
      <c r="C154" s="12">
        <f>C155</f>
        <v>0</v>
      </c>
      <c r="D154" s="12">
        <f t="shared" ref="D154:AJ154" si="186">D155</f>
        <v>0</v>
      </c>
      <c r="E154" s="12">
        <f t="shared" si="186"/>
        <v>0</v>
      </c>
      <c r="F154" s="12">
        <f t="shared" si="186"/>
        <v>0</v>
      </c>
      <c r="G154" s="12">
        <f t="shared" si="186"/>
        <v>0</v>
      </c>
      <c r="H154" s="12">
        <f t="shared" si="186"/>
        <v>0</v>
      </c>
      <c r="I154" s="12">
        <f t="shared" si="186"/>
        <v>0</v>
      </c>
      <c r="J154" s="12">
        <f t="shared" si="186"/>
        <v>0</v>
      </c>
      <c r="K154" s="12">
        <f t="shared" si="186"/>
        <v>0</v>
      </c>
      <c r="L154" s="12">
        <f t="shared" si="186"/>
        <v>0</v>
      </c>
      <c r="M154" s="12">
        <f t="shared" si="186"/>
        <v>0</v>
      </c>
      <c r="N154" s="12">
        <f t="shared" si="186"/>
        <v>0</v>
      </c>
      <c r="O154" s="12">
        <f t="shared" si="186"/>
        <v>0</v>
      </c>
      <c r="P154" s="12">
        <f t="shared" si="186"/>
        <v>0</v>
      </c>
      <c r="Q154" s="12">
        <f t="shared" si="186"/>
        <v>0</v>
      </c>
      <c r="R154" s="12">
        <f t="shared" si="186"/>
        <v>0</v>
      </c>
      <c r="S154" s="12">
        <f t="shared" si="186"/>
        <v>0</v>
      </c>
      <c r="T154" s="12">
        <f t="shared" si="186"/>
        <v>0</v>
      </c>
      <c r="U154" s="12">
        <f t="shared" si="186"/>
        <v>0</v>
      </c>
      <c r="V154" s="12">
        <f t="shared" si="186"/>
        <v>0</v>
      </c>
      <c r="W154" s="12">
        <f t="shared" si="186"/>
        <v>0</v>
      </c>
      <c r="X154" s="12">
        <f t="shared" si="186"/>
        <v>0</v>
      </c>
      <c r="Y154" s="12">
        <f t="shared" si="186"/>
        <v>0</v>
      </c>
      <c r="Z154" s="12">
        <f t="shared" si="186"/>
        <v>0</v>
      </c>
      <c r="AA154" s="12">
        <f t="shared" si="186"/>
        <v>0</v>
      </c>
      <c r="AB154" s="12">
        <f t="shared" si="186"/>
        <v>0</v>
      </c>
      <c r="AC154" s="12">
        <f t="shared" si="186"/>
        <v>0</v>
      </c>
      <c r="AD154" s="12">
        <f t="shared" si="186"/>
        <v>0</v>
      </c>
      <c r="AE154" s="12">
        <f t="shared" si="186"/>
        <v>0</v>
      </c>
      <c r="AF154" s="12">
        <f t="shared" si="186"/>
        <v>0</v>
      </c>
      <c r="AG154" s="12">
        <f t="shared" si="186"/>
        <v>0</v>
      </c>
      <c r="AH154" s="12">
        <f t="shared" si="186"/>
        <v>0</v>
      </c>
      <c r="AI154" s="12">
        <f t="shared" si="186"/>
        <v>0</v>
      </c>
      <c r="AJ154" s="12">
        <f t="shared" si="186"/>
        <v>0</v>
      </c>
    </row>
    <row r="155" spans="1:36" x14ac:dyDescent="0.25">
      <c r="A155" s="5">
        <v>8200</v>
      </c>
      <c r="B155" s="9" t="s">
        <v>238</v>
      </c>
      <c r="W155" s="14">
        <v>0</v>
      </c>
      <c r="X155" s="15">
        <v>0</v>
      </c>
      <c r="Y155" s="15">
        <v>0</v>
      </c>
      <c r="Z155" s="14">
        <v>0</v>
      </c>
      <c r="AA155" s="15">
        <v>0</v>
      </c>
      <c r="AB155" s="15">
        <v>0</v>
      </c>
      <c r="AC155" s="14">
        <v>0</v>
      </c>
      <c r="AD155" s="15">
        <v>0</v>
      </c>
      <c r="AE155" s="15">
        <v>0</v>
      </c>
      <c r="AF155" s="14">
        <v>0</v>
      </c>
      <c r="AG155" s="15">
        <v>0</v>
      </c>
      <c r="AH155" s="15">
        <v>0</v>
      </c>
      <c r="AI155" s="15">
        <v>0</v>
      </c>
      <c r="AJ155" s="15">
        <v>0</v>
      </c>
    </row>
    <row r="156" spans="1:36" ht="30" x14ac:dyDescent="0.25">
      <c r="A156" s="5">
        <v>9998</v>
      </c>
      <c r="B156" s="7" t="s">
        <v>239</v>
      </c>
      <c r="C156" s="11"/>
      <c r="D156" s="11"/>
      <c r="E156" s="11"/>
      <c r="F156" s="11"/>
      <c r="G156" s="25"/>
      <c r="H156" s="25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  <c r="AB156" s="11"/>
      <c r="AC156" s="11"/>
      <c r="AD156" s="11"/>
      <c r="AE156" s="11"/>
      <c r="AF156" s="11"/>
      <c r="AG156" s="11"/>
      <c r="AH156" s="11"/>
      <c r="AI156" s="11"/>
      <c r="AJ156" s="11"/>
    </row>
    <row r="157" spans="1:36" x14ac:dyDescent="0.25">
      <c r="A157" s="5">
        <v>9999</v>
      </c>
      <c r="B157" s="7" t="s">
        <v>240</v>
      </c>
      <c r="C157" s="11"/>
      <c r="D157" s="11"/>
      <c r="E157" s="11"/>
      <c r="F157" s="11"/>
      <c r="G157" s="25"/>
      <c r="H157" s="25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  <c r="AB157" s="11"/>
      <c r="AC157" s="11"/>
      <c r="AD157" s="11"/>
      <c r="AE157" s="11"/>
      <c r="AF157" s="11"/>
      <c r="AG157" s="11"/>
      <c r="AH157" s="11"/>
      <c r="AI157" s="11"/>
      <c r="AJ157" s="11"/>
    </row>
    <row r="158" spans="1:36" s="42" customFormat="1" ht="24.95" customHeight="1" x14ac:dyDescent="0.25">
      <c r="A158" s="39"/>
      <c r="B158" s="40"/>
      <c r="C158" s="41">
        <f t="shared" ref="C158:T158" si="187">C159</f>
        <v>19703900</v>
      </c>
      <c r="D158" s="41">
        <f t="shared" si="187"/>
        <v>21239600</v>
      </c>
      <c r="E158" s="41">
        <f t="shared" si="187"/>
        <v>20974298.609999999</v>
      </c>
      <c r="F158" s="41">
        <f t="shared" si="187"/>
        <v>16192358</v>
      </c>
      <c r="G158" s="41">
        <f t="shared" si="187"/>
        <v>16522031</v>
      </c>
      <c r="H158" s="41">
        <f t="shared" si="187"/>
        <v>16415303.290000001</v>
      </c>
      <c r="I158" s="41">
        <f t="shared" si="187"/>
        <v>14281526</v>
      </c>
      <c r="J158" s="41">
        <f t="shared" si="187"/>
        <v>14706272.640000001</v>
      </c>
      <c r="K158" s="41">
        <f t="shared" si="187"/>
        <v>18152699.379999999</v>
      </c>
      <c r="L158" s="41">
        <f>L159</f>
        <v>13783315</v>
      </c>
      <c r="M158" s="41">
        <f>M159</f>
        <v>15631875.790000001</v>
      </c>
      <c r="N158" s="41">
        <f t="shared" si="187"/>
        <v>16198362.51</v>
      </c>
      <c r="O158" s="41">
        <f>O159</f>
        <v>15378490</v>
      </c>
      <c r="P158" s="41">
        <f>P159</f>
        <v>15539588.939999999</v>
      </c>
      <c r="Q158" s="41">
        <f t="shared" si="187"/>
        <v>15986450.760000002</v>
      </c>
      <c r="R158" s="41">
        <f>R159</f>
        <v>15426955.870000001</v>
      </c>
      <c r="S158" s="41">
        <f t="shared" si="187"/>
        <v>15794762.530000001</v>
      </c>
      <c r="T158" s="41">
        <f t="shared" si="187"/>
        <v>16062741.059999999</v>
      </c>
      <c r="U158" s="41">
        <f>U159</f>
        <v>13427541.82</v>
      </c>
      <c r="V158" s="41">
        <f>V159</f>
        <v>14441184.07</v>
      </c>
      <c r="W158" s="41"/>
      <c r="X158" s="41"/>
      <c r="Y158" s="41"/>
      <c r="Z158" s="41"/>
      <c r="AA158" s="41"/>
      <c r="AB158" s="41"/>
      <c r="AC158" s="41"/>
      <c r="AD158" s="41"/>
      <c r="AE158" s="41"/>
      <c r="AF158" s="41"/>
      <c r="AG158" s="41"/>
      <c r="AH158" s="41"/>
      <c r="AI158" s="41"/>
      <c r="AJ158" s="41"/>
    </row>
    <row r="159" spans="1:36" s="18" customFormat="1" ht="24.95" customHeight="1" x14ac:dyDescent="0.25">
      <c r="A159" s="16"/>
      <c r="B159" s="17" t="s">
        <v>243</v>
      </c>
      <c r="C159" s="27">
        <f t="shared" ref="C159:D159" si="188">C157+C156+C151+C130+C93+C80+C67+C25+C16+C5</f>
        <v>19703900</v>
      </c>
      <c r="D159" s="27">
        <f t="shared" si="188"/>
        <v>21239600</v>
      </c>
      <c r="E159" s="27">
        <f t="shared" ref="E159:K159" si="189">E157+E156+E151+E130+E93+E80+E67+E25+E16+E5</f>
        <v>20974298.609999999</v>
      </c>
      <c r="F159" s="27">
        <f t="shared" si="189"/>
        <v>16192358</v>
      </c>
      <c r="G159" s="27">
        <f t="shared" ref="G159" si="190">G157+G156+G151+G130+G93+G80+G67+G25+G16+G5</f>
        <v>16522031</v>
      </c>
      <c r="H159" s="27">
        <f t="shared" si="189"/>
        <v>16415303.290000001</v>
      </c>
      <c r="I159" s="27">
        <f t="shared" si="189"/>
        <v>14281526</v>
      </c>
      <c r="J159" s="27">
        <f t="shared" si="189"/>
        <v>14706272.640000001</v>
      </c>
      <c r="K159" s="27">
        <f t="shared" si="189"/>
        <v>18152699.379999999</v>
      </c>
      <c r="L159" s="27">
        <f t="shared" ref="L159:P159" si="191">L157+L156+L151+L130+L93+L80+L67+L25+L16+L5</f>
        <v>13783315</v>
      </c>
      <c r="M159" s="27">
        <f t="shared" ref="M159" si="192">M157+M156+M151+M130+M93+M80+M67+M25+M16+M5</f>
        <v>15631875.790000001</v>
      </c>
      <c r="N159" s="27">
        <f t="shared" si="191"/>
        <v>16198362.51</v>
      </c>
      <c r="O159" s="27">
        <f t="shared" ref="O159" si="193">O157+O156+O151+O130+O93+O80+O67+O25+O16+O5</f>
        <v>15378490</v>
      </c>
      <c r="P159" s="27">
        <f t="shared" si="191"/>
        <v>15539588.939999999</v>
      </c>
      <c r="Q159" s="27">
        <f t="shared" ref="Q159:R159" si="194">Q157+Q156+Q151+Q130+Q93+Q80+Q67+Q25+Q16+Q5</f>
        <v>15986450.760000002</v>
      </c>
      <c r="R159" s="27">
        <f t="shared" si="194"/>
        <v>15426955.870000001</v>
      </c>
      <c r="S159" s="27">
        <f t="shared" ref="S159:T159" si="195">S157+S156+S151+S130+S93+S80+S67+S25+S16+S5</f>
        <v>15794762.530000001</v>
      </c>
      <c r="T159" s="27">
        <f t="shared" si="195"/>
        <v>16062741.059999999</v>
      </c>
      <c r="U159" s="27">
        <f t="shared" ref="U159:AH159" si="196">U157+U156+U151+U130+U93+U80+U67+U25+U16+U5</f>
        <v>13427541.82</v>
      </c>
      <c r="V159" s="27">
        <f t="shared" ref="V159" si="197">V157+V156+V151+V130+V93+V80+V67+V25+V16+V5</f>
        <v>14441184.07</v>
      </c>
      <c r="W159" s="27">
        <f t="shared" si="196"/>
        <v>15518278.800000003</v>
      </c>
      <c r="X159" s="27">
        <f t="shared" si="196"/>
        <v>15761900</v>
      </c>
      <c r="Y159" s="27">
        <f t="shared" ref="Y159" si="198">Y157+Y156+Y151+Y130+Y93+Y80+Y67+Y25+Y16+Y5</f>
        <v>19379972</v>
      </c>
      <c r="Z159" s="27">
        <f t="shared" si="196"/>
        <v>27644751.309999995</v>
      </c>
      <c r="AA159" s="27">
        <f t="shared" si="196"/>
        <v>15350000</v>
      </c>
      <c r="AB159" s="27">
        <f t="shared" ref="AB159:AD159" si="199">AB157+AB156+AB151+AB130+AB93+AB80+AB67+AB25+AB16+AB5</f>
        <v>15395270.48</v>
      </c>
      <c r="AC159" s="27">
        <f t="shared" si="199"/>
        <v>15573769.23</v>
      </c>
      <c r="AD159" s="27">
        <f t="shared" si="199"/>
        <v>14624050</v>
      </c>
      <c r="AE159" s="27">
        <f t="shared" si="196"/>
        <v>15772237.41</v>
      </c>
      <c r="AF159" s="27">
        <f t="shared" si="196"/>
        <v>17121680.700000003</v>
      </c>
      <c r="AG159" s="27">
        <f t="shared" si="196"/>
        <v>15848550</v>
      </c>
      <c r="AH159" s="27">
        <f t="shared" si="196"/>
        <v>16279280.789999999</v>
      </c>
      <c r="AI159" s="27">
        <f t="shared" ref="AI159:AJ159" si="200">AI157+AI156+AI151+AI130+AI93+AI80+AI67+AI25+AI16+AI5</f>
        <v>17321734.789999999</v>
      </c>
      <c r="AJ159" s="27">
        <f t="shared" si="200"/>
        <v>16141200</v>
      </c>
    </row>
    <row r="161" spans="1:36" s="2" customFormat="1" ht="29.25" hidden="1" customHeight="1" x14ac:dyDescent="0.25">
      <c r="A161" s="3"/>
      <c r="B161" s="28" t="str">
        <f t="shared" ref="B161:L161" si="201">B3</f>
        <v>DESCRIZIONE CODICE ECONOMICO</v>
      </c>
      <c r="C161" s="4" t="str">
        <f t="shared" si="201"/>
        <v>PREVENTIVO ENTRATE 2014</v>
      </c>
      <c r="D161" s="4" t="str">
        <f t="shared" ref="D161" si="202">D3</f>
        <v>PREVENTIVO AGG. ENTRATE 2014</v>
      </c>
      <c r="E161" s="4" t="str">
        <f t="shared" si="201"/>
        <v>CONSUNTIVO ENTRATE 2014</v>
      </c>
      <c r="F161" s="4" t="str">
        <f t="shared" si="201"/>
        <v xml:space="preserve">PREVENTIVO ENTRATE 2015 </v>
      </c>
      <c r="G161" s="4" t="str">
        <f t="shared" ref="G161" si="203">G3</f>
        <v>PREVENTIVO AGG. ENTRATE 2015</v>
      </c>
      <c r="H161" s="4" t="str">
        <f t="shared" si="201"/>
        <v>CONSUNTIVO ENTRATE 2015</v>
      </c>
      <c r="I161" s="4" t="str">
        <f t="shared" si="201"/>
        <v xml:space="preserve">PREVENTIVO ENTRATE 2016 </v>
      </c>
      <c r="J161" s="4" t="str">
        <f t="shared" ref="J161" si="204">J3</f>
        <v>PREVENTIVO AGG. ENTRATE 2016</v>
      </c>
      <c r="K161" s="4" t="str">
        <f t="shared" si="201"/>
        <v xml:space="preserve">CONSUNTIVO ENTRATE 2016 </v>
      </c>
      <c r="L161" s="4" t="str">
        <f t="shared" si="201"/>
        <v xml:space="preserve">PREVENTIVO ENTRATE 2017 </v>
      </c>
      <c r="M161" s="4" t="str">
        <f t="shared" ref="M161" si="205">M3</f>
        <v>PREVENTIVO AGG. ENTRATE 2017</v>
      </c>
      <c r="N161" s="4" t="str">
        <f t="shared" ref="N161:Q161" si="206">N3</f>
        <v xml:space="preserve">CONSUNTIVO ENTRATE 2017 </v>
      </c>
      <c r="O161" s="4" t="str">
        <f t="shared" si="206"/>
        <v xml:space="preserve">PREVENTIVO ENTRATE 2018 </v>
      </c>
      <c r="P161" s="4" t="str">
        <f t="shared" ref="P161:T161" si="207">P3</f>
        <v>PREVENTIVO AGG. ENTRATE 2018</v>
      </c>
      <c r="Q161" s="4" t="str">
        <f t="shared" si="206"/>
        <v>CONSUNTIVO ENTRATE 2018</v>
      </c>
      <c r="R161" s="4" t="str">
        <f t="shared" si="207"/>
        <v>PREVENTIVO ENTRATE 2019</v>
      </c>
      <c r="S161" s="4" t="str">
        <f t="shared" ref="S161" si="208">S3</f>
        <v>PREVENTIVO AGG. ENTRATE 2019</v>
      </c>
      <c r="T161" s="4" t="str">
        <f t="shared" si="207"/>
        <v>CONSUNTIVO ENTRATE 2019</v>
      </c>
      <c r="U161" s="4" t="str">
        <f t="shared" ref="U161:W161" si="209">U3</f>
        <v>PREVENTIVO ENTRATE 2020</v>
      </c>
      <c r="V161" s="4" t="str">
        <f t="shared" ref="V161" si="210">V3</f>
        <v>PREVENTIVO AGG. ENTRATE 2020</v>
      </c>
      <c r="W161" s="4" t="str">
        <f t="shared" si="209"/>
        <v>CONSUNTIVO ENTRATE 2020</v>
      </c>
      <c r="X161" s="4" t="str">
        <f t="shared" ref="X161:Z161" si="211">X3</f>
        <v>PREVENTIVO ENTRATE 2021</v>
      </c>
      <c r="Y161" s="4" t="str">
        <f t="shared" ref="Y161" si="212">Y3</f>
        <v>PREVENTIVO AGG. ENTRATE 2021</v>
      </c>
      <c r="Z161" s="4" t="str">
        <f t="shared" si="211"/>
        <v>CONSUNTIVO ENTRATE 2021</v>
      </c>
      <c r="AA161" s="4" t="str">
        <f t="shared" ref="AA161:AG161" si="213">AA3</f>
        <v>PREVENTIVO ENTRATE 2022</v>
      </c>
      <c r="AB161" s="4" t="str">
        <f t="shared" ref="AB161:AD161" si="214">AB3</f>
        <v>PREVENTIVO AGG. ENTRATE 2022</v>
      </c>
      <c r="AC161" s="4" t="str">
        <f t="shared" si="214"/>
        <v>CONSUNTIVO ENTRATE 2022</v>
      </c>
      <c r="AD161" s="4" t="str">
        <f t="shared" si="214"/>
        <v>PREVENTIVO ENTRATE 2023</v>
      </c>
      <c r="AE161" s="4" t="str">
        <f t="shared" si="213"/>
        <v>PREVENTIVO AGG. ENTRATE 2023</v>
      </c>
      <c r="AF161" s="4" t="str">
        <f t="shared" si="213"/>
        <v>CONSUNTIVO ENTRATE 2023</v>
      </c>
      <c r="AG161" s="4" t="str">
        <f t="shared" si="213"/>
        <v>PREVENTIVO ENTRATE 2024</v>
      </c>
      <c r="AH161" s="4" t="str">
        <f t="shared" ref="AH161:AJ161" si="215">AH3</f>
        <v>PREVENTIVO AGG. ENTRATE 2024</v>
      </c>
      <c r="AI161" s="4" t="str">
        <f t="shared" si="215"/>
        <v>CONSUNTIVO ENTRATE 2024</v>
      </c>
      <c r="AJ161" s="4" t="str">
        <f t="shared" si="215"/>
        <v>PREVENTIVO ENTRATE 2025</v>
      </c>
    </row>
  </sheetData>
  <pageMargins left="0.70866141732283472" right="0.70866141732283472" top="0.74803149606299213" bottom="0.74803149606299213" header="0.31496062992125984" footer="0.31496062992125984"/>
  <pageSetup paperSize="8" scale="8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K144"/>
  <sheetViews>
    <sheetView zoomScaleNormal="100" workbookViewId="0">
      <pane xSplit="2" ySplit="3" topLeftCell="AC116" activePane="bottomRight" state="frozen"/>
      <selection pane="topRight" activeCell="C1" sqref="C1"/>
      <selection pane="bottomLeft" activeCell="A5" sqref="A5"/>
      <selection pane="bottomRight" activeCell="AK1" sqref="AI1:AK1048576"/>
    </sheetView>
  </sheetViews>
  <sheetFormatPr defaultColWidth="9.140625" defaultRowHeight="15" x14ac:dyDescent="0.25"/>
  <cols>
    <col min="1" max="1" width="5.7109375" customWidth="1"/>
    <col min="2" max="2" width="60.85546875" style="2" customWidth="1"/>
    <col min="3" max="3" width="17.140625" style="1" customWidth="1"/>
    <col min="4" max="5" width="17.85546875" style="1" customWidth="1"/>
    <col min="6" max="7" width="17.140625" style="1" customWidth="1"/>
    <col min="8" max="8" width="17.85546875" style="23" customWidth="1"/>
    <col min="9" max="10" width="17.140625" style="23" customWidth="1"/>
    <col min="11" max="11" width="17.85546875" style="23" customWidth="1"/>
    <col min="12" max="13" width="17.140625" style="23" customWidth="1"/>
    <col min="14" max="14" width="18" style="23" customWidth="1"/>
    <col min="15" max="16" width="17.28515625" style="23" customWidth="1"/>
    <col min="17" max="17" width="18" style="23" customWidth="1"/>
    <col min="18" max="19" width="17.28515625" style="23" customWidth="1"/>
    <col min="20" max="28" width="18" style="23" bestFit="1" customWidth="1"/>
    <col min="29" max="31" width="18" style="23" customWidth="1"/>
    <col min="32" max="32" width="18" style="23" bestFit="1" customWidth="1"/>
    <col min="33" max="37" width="18" style="23" customWidth="1"/>
  </cols>
  <sheetData>
    <row r="1" spans="1:37" s="20" customFormat="1" ht="38.25" hidden="1" customHeight="1" x14ac:dyDescent="0.25">
      <c r="B1" s="38" t="s">
        <v>245</v>
      </c>
    </row>
    <row r="2" spans="1:37" s="20" customFormat="1" ht="24" hidden="1" customHeight="1" x14ac:dyDescent="0.25">
      <c r="A2" s="19"/>
      <c r="B2" s="24" t="s">
        <v>244</v>
      </c>
    </row>
    <row r="3" spans="1:37" s="2" customFormat="1" ht="45" customHeight="1" x14ac:dyDescent="0.25">
      <c r="A3" s="3"/>
      <c r="B3" s="6" t="s">
        <v>102</v>
      </c>
      <c r="C3" s="32" t="str">
        <f>'Uscite dettaglio missioni'!IG3</f>
        <v>TOTALE SPESE 
PREVENTIVO 2014</v>
      </c>
      <c r="D3" s="32" t="str">
        <f>'Uscite dettaglio missioni'!IH3</f>
        <v>TOTALE SPESE 
PREVENTIVO AGG.  2014</v>
      </c>
      <c r="E3" s="32" t="str">
        <f>'Uscite dettaglio missioni'!II3</f>
        <v>TOTALE SPESE 
CONSUNTIVO 2014</v>
      </c>
      <c r="F3" s="32" t="str">
        <f>'Uscite dettaglio missioni'!IJ3</f>
        <v>TOTALE SPESE 
PREVENTIVO 2015</v>
      </c>
      <c r="G3" s="32" t="str">
        <f>'Uscite dettaglio missioni'!IK3</f>
        <v>TOTALE SPESE 
PREVENTIVO AGG.  2015</v>
      </c>
      <c r="H3" s="32" t="str">
        <f>'Uscite dettaglio missioni'!IL3</f>
        <v>TOTALE SPESE 
CONSUNTIVO 2015</v>
      </c>
      <c r="I3" s="32" t="str">
        <f>'Uscite dettaglio missioni'!IM3</f>
        <v>TOTALE SPESE 
PREVENTIVO 2016</v>
      </c>
      <c r="J3" s="32" t="str">
        <f>'Uscite dettaglio missioni'!IN3</f>
        <v>TOTALE SPESE 
PREVENTIVO AGG.  2016</v>
      </c>
      <c r="K3" s="32" t="str">
        <f>'Uscite dettaglio missioni'!IO3</f>
        <v>TOTALE SPESE 
CONSUNTIVO 2016</v>
      </c>
      <c r="L3" s="32" t="str">
        <f>'Uscite dettaglio missioni'!IP3</f>
        <v>TOTALE SPESE 
PREVENTIVO 2017</v>
      </c>
      <c r="M3" s="32" t="str">
        <f>'Uscite dettaglio missioni'!IQ3</f>
        <v>TOTALE SPESE 
PREVENTIVO AGG.  2017</v>
      </c>
      <c r="N3" s="32" t="str">
        <f>'Uscite dettaglio missioni'!IR3</f>
        <v>TOTALE SPESE 
CONSUNTIVO 2017</v>
      </c>
      <c r="O3" s="32" t="str">
        <f>'Uscite dettaglio missioni'!IS3</f>
        <v>TOTALE SPESE 
PREVENTIVO 2018</v>
      </c>
      <c r="P3" s="32" t="str">
        <f>'Uscite dettaglio missioni'!IT3</f>
        <v>TOTALE SPESE 
PREVENTIVO AGG. 2018</v>
      </c>
      <c r="Q3" s="32" t="str">
        <f>'Uscite dettaglio missioni'!IU3</f>
        <v>TOTALE SPESE 
CONSUNTIVO 2018</v>
      </c>
      <c r="R3" s="32" t="str">
        <f>'Uscite dettaglio missioni'!IV3</f>
        <v>TOTALE SPESE 
PREVENTIVO 2019</v>
      </c>
      <c r="S3" s="32" t="str">
        <f>'Uscite dettaglio missioni'!IW3</f>
        <v>TOTALE SPESE 
PREVENTIVO AGG.  2019</v>
      </c>
      <c r="T3" s="32" t="str">
        <f>'Uscite dettaglio missioni'!IX3</f>
        <v>TOTALE SPESE 
CONSUNTIVO 2019</v>
      </c>
      <c r="U3" s="32" t="str">
        <f>'Uscite dettaglio missioni'!IY3</f>
        <v>TOTALE SPESE 
PREVENTIVO 2020</v>
      </c>
      <c r="V3" s="32" t="str">
        <f>'Uscite dettaglio missioni'!IZ3</f>
        <v>TOTALE SPESE 
PREVENTIVO AGG. 2020</v>
      </c>
      <c r="W3" s="32" t="str">
        <f>'Uscite dettaglio missioni'!JA3</f>
        <v>TOTALE SPESE 
CONSUNTIVO 2020</v>
      </c>
      <c r="X3" s="32" t="str">
        <f>'Uscite dettaglio missioni'!JB3</f>
        <v>TOTALE SPESE 
PREVENTIVO 2021</v>
      </c>
      <c r="Y3" s="32" t="str">
        <f>'Uscite dettaglio missioni'!JC3</f>
        <v>TOTALE SPESE 
PREVENTIVO AGG. 2021</v>
      </c>
      <c r="Z3" s="32" t="str">
        <f>'Uscite dettaglio missioni'!JD3</f>
        <v>TOTALE SPESE 
CONSUNTIVO 2021</v>
      </c>
      <c r="AA3" s="32" t="str">
        <f>'Uscite dettaglio missioni'!JE3</f>
        <v>TOTALE SPESE 
PREVENTIVO 2022</v>
      </c>
      <c r="AB3" s="32" t="str">
        <f>'Uscite dettaglio missioni'!JF3</f>
        <v>TOTALE SPESE 
PREVENTIVO AGG. 2022</v>
      </c>
      <c r="AC3" s="32" t="str">
        <f>'Uscite dettaglio missioni'!JF3</f>
        <v>TOTALE SPESE 
PREVENTIVO AGG. 2022</v>
      </c>
      <c r="AD3" s="32" t="str">
        <f>'Uscite dettaglio missioni'!JG3</f>
        <v>TOTALE SPESE 
CONSUNTIVO 2022</v>
      </c>
      <c r="AE3" s="32" t="str">
        <f>'Uscite dettaglio missioni'!JH3</f>
        <v>TOTALE SPESE 
PREVENTIVO 2023</v>
      </c>
      <c r="AF3" s="32" t="str">
        <f>'Uscite dettaglio missioni'!JI3</f>
        <v>TOTALE SPESE 
PREVENTIVO AGG. 2023</v>
      </c>
      <c r="AG3" s="32" t="str">
        <f>'Uscite dettaglio missioni'!JJ3</f>
        <v>TOTALE SPESE 
CONSUNTIVO 2023</v>
      </c>
      <c r="AH3" s="32" t="str">
        <f>'Uscite dettaglio missioni'!JK3</f>
        <v>TOTALE SPESE 
PREVENTIVO 2024</v>
      </c>
      <c r="AI3" s="32" t="str">
        <f>'Uscite dettaglio missioni'!JL3</f>
        <v>TOTALE SPESE 
PREVENTIVO AGG. 2024</v>
      </c>
      <c r="AJ3" s="57" t="str">
        <f>'Uscite dettaglio missioni'!JM3</f>
        <v>TOTALE SPESE 
CONSUNTIVO 2024</v>
      </c>
      <c r="AK3" s="58" t="str">
        <f>'Uscite dettaglio missioni'!JN3</f>
        <v>TOTALE SPESE 
PREVENTIVO 2025</v>
      </c>
    </row>
    <row r="4" spans="1:37" ht="20.100000000000001" customHeight="1" x14ac:dyDescent="0.25">
      <c r="A4" s="5">
        <v>1</v>
      </c>
      <c r="B4" s="7" t="s">
        <v>85</v>
      </c>
      <c r="C4" s="11">
        <f>'Uscite dettaglio missioni'!IG4</f>
        <v>3845669.39</v>
      </c>
      <c r="D4" s="11">
        <f>'Uscite dettaglio missioni'!IH4</f>
        <v>3846329.89</v>
      </c>
      <c r="E4" s="11">
        <f>'Uscite dettaglio missioni'!II4</f>
        <v>3943235.99</v>
      </c>
      <c r="F4" s="11">
        <f>'Uscite dettaglio missioni'!IJ4</f>
        <v>3797835</v>
      </c>
      <c r="G4" s="11">
        <f>'Uscite dettaglio missioni'!IK4</f>
        <v>3837977.08</v>
      </c>
      <c r="H4" s="11">
        <f>'Uscite dettaglio missioni'!IL4</f>
        <v>3504325.3200000003</v>
      </c>
      <c r="I4" s="11">
        <f>'Uscite dettaglio missioni'!IM4</f>
        <v>4879740.2699999996</v>
      </c>
      <c r="J4" s="11">
        <f>'Uscite dettaglio missioni'!IN4</f>
        <v>3664417.2910000002</v>
      </c>
      <c r="K4" s="11">
        <f>'Uscite dettaglio missioni'!IO4</f>
        <v>3642513.8900000006</v>
      </c>
      <c r="L4" s="11">
        <f>'Uscite dettaglio missioni'!IP4</f>
        <v>3687326</v>
      </c>
      <c r="M4" s="11">
        <f>'Uscite dettaglio missioni'!IQ4</f>
        <v>3761323.21</v>
      </c>
      <c r="N4" s="11">
        <f>'Uscite dettaglio missioni'!IR4</f>
        <v>3628107.19</v>
      </c>
      <c r="O4" s="11">
        <f>'Uscite dettaglio missioni'!IS4</f>
        <v>3532921</v>
      </c>
      <c r="P4" s="11">
        <f>'Uscite dettaglio missioni'!IT4</f>
        <v>3595495.73</v>
      </c>
      <c r="Q4" s="11">
        <f>'Uscite dettaglio missioni'!IU4</f>
        <v>3731795.2900000005</v>
      </c>
      <c r="R4" s="11">
        <f>'Uscite dettaglio missioni'!IV4</f>
        <v>3368324.21</v>
      </c>
      <c r="S4" s="11">
        <f>'Uscite dettaglio missioni'!IW4</f>
        <v>3365676.3000000003</v>
      </c>
      <c r="T4" s="11">
        <f>'Uscite dettaglio missioni'!IX4</f>
        <v>3100503.34</v>
      </c>
      <c r="U4" s="11">
        <f>'Uscite dettaglio missioni'!IY4</f>
        <v>3696475</v>
      </c>
      <c r="V4" s="11">
        <f>'Uscite dettaglio missioni'!IZ4</f>
        <v>3525296.46</v>
      </c>
      <c r="W4" s="11">
        <f>'Uscite dettaglio missioni'!JA4</f>
        <v>3692996.75</v>
      </c>
      <c r="X4" s="11">
        <f>'Uscite dettaglio missioni'!JB4</f>
        <v>3651938</v>
      </c>
      <c r="Y4" s="11">
        <f>'Uscite dettaglio missioni'!JC4</f>
        <v>3701393.6</v>
      </c>
      <c r="Z4" s="11">
        <f>'Uscite dettaglio missioni'!JD4</f>
        <v>3633090.49</v>
      </c>
      <c r="AA4" s="11">
        <f>'Uscite dettaglio missioni'!JE4</f>
        <v>5603525</v>
      </c>
      <c r="AB4" s="11">
        <f>'Uscite dettaglio missioni'!JF4</f>
        <v>3541866.4499999997</v>
      </c>
      <c r="AC4" s="11">
        <f>'Uscite dettaglio missioni'!JF4</f>
        <v>3541866.4499999997</v>
      </c>
      <c r="AD4" s="11">
        <f>'Uscite dettaglio missioni'!JG4</f>
        <v>3656798.96</v>
      </c>
      <c r="AE4" s="11">
        <f>'Uscite dettaglio missioni'!JH4</f>
        <v>3871134</v>
      </c>
      <c r="AF4" s="11">
        <f>'Uscite dettaglio missioni'!JI4</f>
        <v>3910995.85</v>
      </c>
      <c r="AG4" s="11">
        <f>'Uscite dettaglio missioni'!JJ4</f>
        <v>4035372.7599999993</v>
      </c>
      <c r="AH4" s="11">
        <f>'Uscite dettaglio missioni'!JK4</f>
        <v>3918006.17</v>
      </c>
      <c r="AI4" s="11">
        <f>'Uscite dettaglio missioni'!JL4</f>
        <v>4245230.87</v>
      </c>
      <c r="AJ4" s="11">
        <f>'Uscite dettaglio missioni'!JM4</f>
        <v>3892685.6</v>
      </c>
      <c r="AK4" s="11">
        <f>'Uscite dettaglio missioni'!JN4</f>
        <v>3855245</v>
      </c>
    </row>
    <row r="5" spans="1:37" ht="15" customHeight="1" x14ac:dyDescent="0.25">
      <c r="A5" s="5">
        <v>11</v>
      </c>
      <c r="B5" s="8" t="s">
        <v>80</v>
      </c>
      <c r="C5" s="12">
        <f>'Uscite dettaglio missioni'!IG5</f>
        <v>1920000</v>
      </c>
      <c r="D5" s="12">
        <f>'Uscite dettaglio missioni'!IH5</f>
        <v>1920000</v>
      </c>
      <c r="E5" s="12">
        <f>'Uscite dettaglio missioni'!II5</f>
        <v>2195767.3199999998</v>
      </c>
      <c r="F5" s="12">
        <f>'Uscite dettaglio missioni'!IJ5</f>
        <v>1864000</v>
      </c>
      <c r="G5" s="12">
        <f>'Uscite dettaglio missioni'!IK5</f>
        <v>1934650</v>
      </c>
      <c r="H5" s="12">
        <f>'Uscite dettaglio missioni'!IL5</f>
        <v>1876369.6700000002</v>
      </c>
      <c r="I5" s="12">
        <f>'Uscite dettaglio missioni'!IM5</f>
        <v>2942462.6599999997</v>
      </c>
      <c r="J5" s="12">
        <f>'Uscite dettaglio missioni'!IN5</f>
        <v>1870800</v>
      </c>
      <c r="K5" s="12">
        <f>'Uscite dettaglio missioni'!IO5</f>
        <v>1838181.77</v>
      </c>
      <c r="L5" s="12">
        <f>'Uscite dettaglio missioni'!IP5</f>
        <v>1851300</v>
      </c>
      <c r="M5" s="12">
        <f>'Uscite dettaglio missioni'!IQ5</f>
        <v>1851300</v>
      </c>
      <c r="N5" s="12">
        <f>'Uscite dettaglio missioni'!IR5</f>
        <v>1859433.13</v>
      </c>
      <c r="O5" s="12">
        <f>'Uscite dettaglio missioni'!IS5</f>
        <v>1758179</v>
      </c>
      <c r="P5" s="12">
        <f>'Uscite dettaglio missioni'!IT5</f>
        <v>1758179</v>
      </c>
      <c r="Q5" s="12">
        <f>'Uscite dettaglio missioni'!IU5</f>
        <v>1924394.84</v>
      </c>
      <c r="R5" s="12">
        <f>'Uscite dettaglio missioni'!IV5</f>
        <v>1746890</v>
      </c>
      <c r="S5" s="12">
        <f>'Uscite dettaglio missioni'!IW5</f>
        <v>1746890</v>
      </c>
      <c r="T5" s="12">
        <f>'Uscite dettaglio missioni'!IX5</f>
        <v>1686510.3499999999</v>
      </c>
      <c r="U5" s="12">
        <f>'Uscite dettaglio missioni'!IY5</f>
        <v>1872431</v>
      </c>
      <c r="V5" s="12">
        <f>'Uscite dettaglio missioni'!IZ5</f>
        <v>1783537</v>
      </c>
      <c r="W5" s="12">
        <f>'Uscite dettaglio missioni'!JA5</f>
        <v>1909246.67</v>
      </c>
      <c r="X5" s="12">
        <f>'Uscite dettaglio missioni'!JB5</f>
        <v>1831060</v>
      </c>
      <c r="Y5" s="12">
        <f>'Uscite dettaglio missioni'!JC5</f>
        <v>1847399.6</v>
      </c>
      <c r="Z5" s="12">
        <f>'Uscite dettaglio missioni'!JD5</f>
        <v>2028913.2800000003</v>
      </c>
      <c r="AA5" s="12">
        <f>'Uscite dettaglio missioni'!JE5</f>
        <v>1873134</v>
      </c>
      <c r="AB5" s="12">
        <f>'Uscite dettaglio missioni'!JF5</f>
        <v>1812000</v>
      </c>
      <c r="AC5" s="12">
        <f>'Uscite dettaglio missioni'!JF5</f>
        <v>1812000</v>
      </c>
      <c r="AD5" s="12">
        <f>'Uscite dettaglio missioni'!JG5</f>
        <v>2041976.92</v>
      </c>
      <c r="AE5" s="12">
        <f>'Uscite dettaglio missioni'!JH5</f>
        <v>1997419.51</v>
      </c>
      <c r="AF5" s="12">
        <f>'Uscite dettaglio missioni'!JI5</f>
        <v>2012155.62</v>
      </c>
      <c r="AG5" s="12">
        <f>'Uscite dettaglio missioni'!JJ5</f>
        <v>2149963.6899999995</v>
      </c>
      <c r="AH5" s="12">
        <f>'Uscite dettaglio missioni'!JK5</f>
        <v>1900700</v>
      </c>
      <c r="AI5" s="12">
        <f>'Uscite dettaglio missioni'!JL5</f>
        <v>2169028.7000000002</v>
      </c>
      <c r="AJ5" s="12">
        <f>'Uscite dettaglio missioni'!JM5</f>
        <v>2212855.3299999996</v>
      </c>
      <c r="AK5" s="12">
        <f>'Uscite dettaglio missioni'!JN5</f>
        <v>1971100</v>
      </c>
    </row>
    <row r="6" spans="1:37" x14ac:dyDescent="0.25">
      <c r="A6" s="5">
        <v>1101</v>
      </c>
      <c r="B6" s="9" t="s">
        <v>0</v>
      </c>
      <c r="C6" s="13">
        <f>'Uscite dettaglio missioni'!IG6</f>
        <v>1920000</v>
      </c>
      <c r="D6" s="13">
        <f>'Uscite dettaglio missioni'!IH6</f>
        <v>1920000</v>
      </c>
      <c r="E6" s="13">
        <f>'Uscite dettaglio missioni'!II6</f>
        <v>2105691.3199999998</v>
      </c>
      <c r="F6" s="13">
        <f>'Uscite dettaglio missioni'!IJ6</f>
        <v>1864000</v>
      </c>
      <c r="G6" s="13">
        <f>'Uscite dettaglio missioni'!IK6</f>
        <v>1923700</v>
      </c>
      <c r="H6" s="13">
        <f>'Uscite dettaglio missioni'!IL6</f>
        <v>1870894.6700000002</v>
      </c>
      <c r="I6" s="13">
        <f>'Uscite dettaglio missioni'!IM6</f>
        <v>2942462.6599999997</v>
      </c>
      <c r="J6" s="13">
        <f>'Uscite dettaglio missioni'!IN6</f>
        <v>1870800</v>
      </c>
      <c r="K6" s="13">
        <f>'Uscite dettaglio missioni'!IO6</f>
        <v>1838181.77</v>
      </c>
      <c r="L6" s="13">
        <f>'Uscite dettaglio missioni'!IP6</f>
        <v>1851300</v>
      </c>
      <c r="M6" s="13">
        <f>'Uscite dettaglio missioni'!IQ6</f>
        <v>1851300</v>
      </c>
      <c r="N6" s="13">
        <f>'Uscite dettaglio missioni'!IR6</f>
        <v>1859433.13</v>
      </c>
      <c r="O6" s="13">
        <f>'Uscite dettaglio missioni'!IS6</f>
        <v>1758179</v>
      </c>
      <c r="P6" s="13">
        <f>'Uscite dettaglio missioni'!IT6</f>
        <v>1758179</v>
      </c>
      <c r="Q6" s="13">
        <f>'Uscite dettaglio missioni'!IU6</f>
        <v>1897703.3900000001</v>
      </c>
      <c r="R6" s="13">
        <f>'Uscite dettaglio missioni'!IV6</f>
        <v>1746890</v>
      </c>
      <c r="S6" s="13">
        <f>'Uscite dettaglio missioni'!IW6</f>
        <v>1746890</v>
      </c>
      <c r="T6" s="13">
        <f>'Uscite dettaglio missioni'!IX6</f>
        <v>1686510.3499999999</v>
      </c>
      <c r="U6" s="13">
        <f>'Uscite dettaglio missioni'!IY6</f>
        <v>1872431</v>
      </c>
      <c r="V6" s="13">
        <f>'Uscite dettaglio missioni'!IZ6</f>
        <v>1783537</v>
      </c>
      <c r="W6" s="13">
        <f>'Uscite dettaglio missioni'!JA6</f>
        <v>1909246.67</v>
      </c>
      <c r="X6" s="13">
        <f>'Uscite dettaglio missioni'!JB6</f>
        <v>1831060</v>
      </c>
      <c r="Y6" s="13">
        <f>'Uscite dettaglio missioni'!JC6</f>
        <v>1835060</v>
      </c>
      <c r="Z6" s="13">
        <f>'Uscite dettaglio missioni'!JD6</f>
        <v>2016562.7400000002</v>
      </c>
      <c r="AA6" s="13">
        <f>'Uscite dettaglio missioni'!JE6</f>
        <v>1861034</v>
      </c>
      <c r="AB6" s="13">
        <f>'Uscite dettaglio missioni'!JF6</f>
        <v>1812000</v>
      </c>
      <c r="AC6" s="13">
        <v>1980841.61</v>
      </c>
      <c r="AD6" s="13">
        <v>1980841.61</v>
      </c>
      <c r="AE6" s="13">
        <v>1980841.61</v>
      </c>
      <c r="AF6" s="13">
        <f>'Uscite dettaglio missioni'!JI6</f>
        <v>1997419.51</v>
      </c>
      <c r="AG6" s="13">
        <v>1980841.61</v>
      </c>
      <c r="AH6" s="13">
        <v>1980841.61</v>
      </c>
      <c r="AI6" s="13">
        <v>1980841.61</v>
      </c>
      <c r="AJ6" s="13">
        <v>1980841.61</v>
      </c>
      <c r="AK6" s="13">
        <v>1980841.61</v>
      </c>
    </row>
    <row r="7" spans="1:37" x14ac:dyDescent="0.25">
      <c r="A7" s="5">
        <v>1103</v>
      </c>
      <c r="B7" s="9" t="s">
        <v>1</v>
      </c>
      <c r="C7" s="13">
        <f>'Uscite dettaglio missioni'!IG7</f>
        <v>0</v>
      </c>
      <c r="D7" s="13">
        <f>'Uscite dettaglio missioni'!IH7</f>
        <v>0</v>
      </c>
      <c r="E7" s="13">
        <f>'Uscite dettaglio missioni'!II7</f>
        <v>90076</v>
      </c>
      <c r="F7" s="13">
        <f>'Uscite dettaglio missioni'!IJ7</f>
        <v>0</v>
      </c>
      <c r="G7" s="13">
        <f>'Uscite dettaglio missioni'!IK7</f>
        <v>10950</v>
      </c>
      <c r="H7" s="13">
        <f>'Uscite dettaglio missioni'!IL7</f>
        <v>5475</v>
      </c>
      <c r="I7" s="13">
        <f>'Uscite dettaglio missioni'!IM7</f>
        <v>0</v>
      </c>
      <c r="J7" s="13">
        <f>'Uscite dettaglio missioni'!IN7</f>
        <v>0</v>
      </c>
      <c r="K7" s="13">
        <f>'Uscite dettaglio missioni'!IO7</f>
        <v>0</v>
      </c>
      <c r="L7" s="13">
        <f>'Uscite dettaglio missioni'!IP7</f>
        <v>0</v>
      </c>
      <c r="M7" s="13">
        <f>'Uscite dettaglio missioni'!IQ7</f>
        <v>0</v>
      </c>
      <c r="N7" s="13">
        <f>'Uscite dettaglio missioni'!IR7</f>
        <v>0</v>
      </c>
      <c r="O7" s="13">
        <f>'Uscite dettaglio missioni'!IS7</f>
        <v>0</v>
      </c>
      <c r="P7" s="13">
        <f>'Uscite dettaglio missioni'!IT7</f>
        <v>0</v>
      </c>
      <c r="Q7" s="13">
        <f>'Uscite dettaglio missioni'!IU7</f>
        <v>26691.45</v>
      </c>
      <c r="R7" s="13">
        <f>'Uscite dettaglio missioni'!IV7</f>
        <v>0</v>
      </c>
      <c r="S7" s="13">
        <f>'Uscite dettaglio missioni'!IW7</f>
        <v>0</v>
      </c>
      <c r="T7" s="13">
        <f>'Uscite dettaglio missioni'!IX7</f>
        <v>0</v>
      </c>
      <c r="U7" s="13">
        <f>'Uscite dettaglio missioni'!IY7</f>
        <v>0</v>
      </c>
      <c r="V7" s="13">
        <f>'Uscite dettaglio missioni'!IZ7</f>
        <v>0</v>
      </c>
      <c r="W7" s="13">
        <f>'Uscite dettaglio missioni'!JA7</f>
        <v>0</v>
      </c>
      <c r="X7" s="13">
        <f>'Uscite dettaglio missioni'!JB7</f>
        <v>0</v>
      </c>
      <c r="Y7" s="13">
        <f>'Uscite dettaglio missioni'!JC7</f>
        <v>12339.600000000002</v>
      </c>
      <c r="Z7" s="13">
        <f>'Uscite dettaglio missioni'!JD7</f>
        <v>12350.54</v>
      </c>
      <c r="AA7" s="13">
        <f>'Uscite dettaglio missioni'!JE7</f>
        <v>12100</v>
      </c>
      <c r="AB7" s="13">
        <f>'Uscite dettaglio missioni'!JF7</f>
        <v>0</v>
      </c>
      <c r="AC7" s="13">
        <v>61135.31</v>
      </c>
      <c r="AD7" s="13">
        <v>61135.31</v>
      </c>
      <c r="AE7" s="13">
        <v>61135.31</v>
      </c>
      <c r="AF7" s="13">
        <f>'Uscite dettaglio missioni'!JI7</f>
        <v>14736.11</v>
      </c>
      <c r="AG7" s="13">
        <v>61135.31</v>
      </c>
      <c r="AH7" s="13">
        <v>61135.31</v>
      </c>
      <c r="AI7" s="13">
        <v>61135.31</v>
      </c>
      <c r="AJ7" s="13">
        <v>61135.31</v>
      </c>
      <c r="AK7" s="13">
        <v>61135.31</v>
      </c>
    </row>
    <row r="8" spans="1:37" ht="15" customHeight="1" x14ac:dyDescent="0.25">
      <c r="A8" s="5">
        <v>12</v>
      </c>
      <c r="B8" s="8" t="s">
        <v>81</v>
      </c>
      <c r="C8" s="12">
        <f>'Uscite dettaglio missioni'!IG8</f>
        <v>1125500</v>
      </c>
      <c r="D8" s="12">
        <f>'Uscite dettaglio missioni'!IH8</f>
        <v>1125500</v>
      </c>
      <c r="E8" s="12">
        <f>'Uscite dettaglio missioni'!II8</f>
        <v>1000896.18</v>
      </c>
      <c r="F8" s="12">
        <f>'Uscite dettaglio missioni'!IJ8</f>
        <v>1032800</v>
      </c>
      <c r="G8" s="12">
        <f>'Uscite dettaglio missioni'!IK8</f>
        <v>1013300</v>
      </c>
      <c r="H8" s="12">
        <f>'Uscite dettaglio missioni'!IL8</f>
        <v>904835.53</v>
      </c>
      <c r="I8" s="12">
        <f>'Uscite dettaglio missioni'!IM8</f>
        <v>1029835.41</v>
      </c>
      <c r="J8" s="12">
        <f>'Uscite dettaglio missioni'!IN8</f>
        <v>918600</v>
      </c>
      <c r="K8" s="12">
        <f>'Uscite dettaglio missioni'!IO8</f>
        <v>913327.92000000016</v>
      </c>
      <c r="L8" s="12">
        <f>'Uscite dettaglio missioni'!IP8</f>
        <v>950595</v>
      </c>
      <c r="M8" s="12">
        <f>'Uscite dettaglio missioni'!IQ8</f>
        <v>955970</v>
      </c>
      <c r="N8" s="12">
        <f>'Uscite dettaglio missioni'!IR8</f>
        <v>902069.21</v>
      </c>
      <c r="O8" s="12">
        <f>'Uscite dettaglio missioni'!IS8</f>
        <v>877968</v>
      </c>
      <c r="P8" s="12">
        <f>'Uscite dettaglio missioni'!IT8</f>
        <v>877968</v>
      </c>
      <c r="Q8" s="12">
        <f>'Uscite dettaglio missioni'!IU8</f>
        <v>927200.84000000008</v>
      </c>
      <c r="R8" s="12">
        <f>'Uscite dettaglio missioni'!IV8</f>
        <v>860440</v>
      </c>
      <c r="S8" s="12">
        <f>'Uscite dettaglio missioni'!IW8</f>
        <v>871700</v>
      </c>
      <c r="T8" s="12">
        <f>'Uscite dettaglio missioni'!IX8</f>
        <v>766172.04999999993</v>
      </c>
      <c r="U8" s="12">
        <f>'Uscite dettaglio missioni'!IY8</f>
        <v>922243</v>
      </c>
      <c r="V8" s="12">
        <f>'Uscite dettaglio missioni'!IZ8</f>
        <v>875000</v>
      </c>
      <c r="W8" s="12">
        <f>'Uscite dettaglio missioni'!JA8</f>
        <v>920406.83</v>
      </c>
      <c r="X8" s="12">
        <f>'Uscite dettaglio missioni'!JB8</f>
        <v>902000</v>
      </c>
      <c r="Y8" s="12">
        <f>'Uscite dettaglio missioni'!JC8</f>
        <v>902000</v>
      </c>
      <c r="Z8" s="12">
        <f>'Uscite dettaglio missioni'!JD8</f>
        <v>833145.44</v>
      </c>
      <c r="AA8" s="12">
        <f>'Uscite dettaglio missioni'!JE8</f>
        <v>1004249.7</v>
      </c>
      <c r="AB8" s="12">
        <f>'Uscite dettaglio missioni'!JF8</f>
        <v>949900</v>
      </c>
      <c r="AC8" s="12">
        <f>'Uscite dettaglio missioni'!JF8</f>
        <v>949900</v>
      </c>
      <c r="AD8" s="12">
        <f>'Uscite dettaglio missioni'!JG8</f>
        <v>869687.05</v>
      </c>
      <c r="AE8" s="12">
        <f>'Uscite dettaglio missioni'!JH8</f>
        <v>951060</v>
      </c>
      <c r="AF8" s="12">
        <f>'Uscite dettaglio missioni'!JI8</f>
        <v>951060</v>
      </c>
      <c r="AG8" s="12">
        <f>'Uscite dettaglio missioni'!JJ8</f>
        <v>927244.64</v>
      </c>
      <c r="AH8" s="12">
        <f>'Uscite dettaglio missioni'!JK8</f>
        <v>1100300</v>
      </c>
      <c r="AI8" s="12">
        <f>'Uscite dettaglio missioni'!JL8</f>
        <v>1155000</v>
      </c>
      <c r="AJ8" s="12">
        <f>'Uscite dettaglio missioni'!JM8</f>
        <v>959607.34000000008</v>
      </c>
      <c r="AK8" s="12">
        <f>'Uscite dettaglio missioni'!JN8</f>
        <v>998200</v>
      </c>
    </row>
    <row r="9" spans="1:37" x14ac:dyDescent="0.25">
      <c r="A9" s="5">
        <v>1201</v>
      </c>
      <c r="B9" s="9" t="s">
        <v>2</v>
      </c>
      <c r="C9" s="13">
        <f>'Uscite dettaglio missioni'!IG9</f>
        <v>304000</v>
      </c>
      <c r="D9" s="13">
        <f>'Uscite dettaglio missioni'!IH9</f>
        <v>304000</v>
      </c>
      <c r="E9" s="13">
        <f>'Uscite dettaglio missioni'!II9</f>
        <v>270902.08</v>
      </c>
      <c r="F9" s="13">
        <f>'Uscite dettaglio missioni'!IJ9</f>
        <v>280000</v>
      </c>
      <c r="G9" s="13">
        <f>'Uscite dettaglio missioni'!IK9</f>
        <v>300000</v>
      </c>
      <c r="H9" s="13">
        <f>'Uscite dettaglio missioni'!IL9</f>
        <v>257709.57</v>
      </c>
      <c r="I9" s="13">
        <f>'Uscite dettaglio missioni'!IM9</f>
        <v>277850.88</v>
      </c>
      <c r="J9" s="13">
        <f>'Uscite dettaglio missioni'!IN9</f>
        <v>258000</v>
      </c>
      <c r="K9" s="13">
        <f>'Uscite dettaglio missioni'!IO9</f>
        <v>252869.44</v>
      </c>
      <c r="L9" s="13">
        <f>'Uscite dettaglio missioni'!IP9</f>
        <v>254000</v>
      </c>
      <c r="M9" s="13">
        <f>'Uscite dettaglio missioni'!IQ9</f>
        <v>254000</v>
      </c>
      <c r="N9" s="13">
        <f>'Uscite dettaglio missioni'!IR9</f>
        <v>246339.04</v>
      </c>
      <c r="O9" s="13">
        <f>'Uscite dettaglio missioni'!IS9</f>
        <v>236173</v>
      </c>
      <c r="P9" s="13">
        <f>'Uscite dettaglio missioni'!IT9</f>
        <v>236173</v>
      </c>
      <c r="Q9" s="13">
        <f>'Uscite dettaglio missioni'!IU9</f>
        <v>248402.63</v>
      </c>
      <c r="R9" s="13">
        <f>'Uscite dettaglio missioni'!IV9</f>
        <v>234700</v>
      </c>
      <c r="S9" s="13">
        <f>'Uscite dettaglio missioni'!IW9</f>
        <v>234700</v>
      </c>
      <c r="T9" s="13">
        <f>'Uscite dettaglio missioni'!IX9</f>
        <v>217987.07</v>
      </c>
      <c r="U9" s="13">
        <f>'Uscite dettaglio missioni'!IY9</f>
        <v>251521</v>
      </c>
      <c r="V9" s="13">
        <f>'Uscite dettaglio missioni'!IZ9</f>
        <v>230000</v>
      </c>
      <c r="W9" s="13">
        <f>'Uscite dettaglio missioni'!JA9</f>
        <v>258936.47999999998</v>
      </c>
      <c r="X9" s="13">
        <f>'Uscite dettaglio missioni'!JB9</f>
        <v>246000</v>
      </c>
      <c r="Y9" s="13">
        <f>'Uscite dettaglio missioni'!JC9</f>
        <v>246000</v>
      </c>
      <c r="Z9" s="13">
        <f>'Uscite dettaglio missioni'!JD9</f>
        <v>228910.22</v>
      </c>
      <c r="AA9" s="13">
        <f>'Uscite dettaglio missioni'!JE9</f>
        <v>271449.7</v>
      </c>
      <c r="AB9" s="13">
        <f>'Uscite dettaglio missioni'!JF9</f>
        <v>266000</v>
      </c>
      <c r="AC9" s="13">
        <v>223789.15</v>
      </c>
      <c r="AD9" s="13">
        <v>223789.15</v>
      </c>
      <c r="AE9" s="13">
        <v>223789.15</v>
      </c>
      <c r="AF9" s="13">
        <f>'Uscite dettaglio missioni'!JI9</f>
        <v>242710</v>
      </c>
      <c r="AG9" s="13">
        <v>223789.15</v>
      </c>
      <c r="AH9" s="13">
        <v>223789.15</v>
      </c>
      <c r="AI9" s="13">
        <v>223789.15</v>
      </c>
      <c r="AJ9" s="13">
        <v>223789.15</v>
      </c>
      <c r="AK9" s="13">
        <v>223789.15</v>
      </c>
    </row>
    <row r="10" spans="1:37" x14ac:dyDescent="0.25">
      <c r="A10" s="5">
        <v>1202</v>
      </c>
      <c r="B10" s="9" t="s">
        <v>3</v>
      </c>
      <c r="C10" s="13">
        <f>'Uscite dettaglio missioni'!IG10</f>
        <v>801000</v>
      </c>
      <c r="D10" s="13">
        <f>'Uscite dettaglio missioni'!IH10</f>
        <v>801000</v>
      </c>
      <c r="E10" s="13">
        <f>'Uscite dettaglio missioni'!II10</f>
        <v>716955.42</v>
      </c>
      <c r="F10" s="13">
        <f>'Uscite dettaglio missioni'!IJ10</f>
        <v>740000</v>
      </c>
      <c r="G10" s="13">
        <f>'Uscite dettaglio missioni'!IK10</f>
        <v>700000</v>
      </c>
      <c r="H10" s="13">
        <f>'Uscite dettaglio missioni'!IL10</f>
        <v>634642.46</v>
      </c>
      <c r="I10" s="13">
        <f>'Uscite dettaglio missioni'!IM10</f>
        <v>739184.53</v>
      </c>
      <c r="J10" s="13">
        <f>'Uscite dettaglio missioni'!IN10</f>
        <v>647800</v>
      </c>
      <c r="K10" s="13">
        <f>'Uscite dettaglio missioni'!IO10</f>
        <v>648419.92000000004</v>
      </c>
      <c r="L10" s="13">
        <f>'Uscite dettaglio missioni'!IP10</f>
        <v>683995</v>
      </c>
      <c r="M10" s="13">
        <f>'Uscite dettaglio missioni'!IQ10</f>
        <v>689370</v>
      </c>
      <c r="N10" s="13">
        <f>'Uscite dettaglio missioni'!IR10</f>
        <v>644941.96</v>
      </c>
      <c r="O10" s="13">
        <f>'Uscite dettaglio missioni'!IS10</f>
        <v>629795</v>
      </c>
      <c r="P10" s="13">
        <f>'Uscite dettaglio missioni'!IT10</f>
        <v>629795</v>
      </c>
      <c r="Q10" s="13">
        <f>'Uscite dettaglio missioni'!IU10</f>
        <v>672023.56</v>
      </c>
      <c r="R10" s="13">
        <f>'Uscite dettaglio missioni'!IV10</f>
        <v>625740</v>
      </c>
      <c r="S10" s="13">
        <f>'Uscite dettaglio missioni'!IW10</f>
        <v>634000</v>
      </c>
      <c r="T10" s="13">
        <f>'Uscite dettaglio missioni'!IX10</f>
        <v>544990.66</v>
      </c>
      <c r="U10" s="13">
        <f>'Uscite dettaglio missioni'!IY10</f>
        <v>670722</v>
      </c>
      <c r="V10" s="13">
        <f>'Uscite dettaglio missioni'!IZ10</f>
        <v>640000</v>
      </c>
      <c r="W10" s="13">
        <f>'Uscite dettaglio missioni'!JA10</f>
        <v>654478.26</v>
      </c>
      <c r="X10" s="13">
        <f>'Uscite dettaglio missioni'!JB10</f>
        <v>656000</v>
      </c>
      <c r="Y10" s="13">
        <f>'Uscite dettaglio missioni'!JC10</f>
        <v>656000</v>
      </c>
      <c r="Z10" s="13">
        <f>'Uscite dettaglio missioni'!JD10</f>
        <v>592954.31999999995</v>
      </c>
      <c r="AA10" s="13">
        <f>'Uscite dettaglio missioni'!JE10</f>
        <v>721000</v>
      </c>
      <c r="AB10" s="13">
        <f>'Uscite dettaglio missioni'!JF10</f>
        <v>670000</v>
      </c>
      <c r="AC10" s="13">
        <v>632302.14</v>
      </c>
      <c r="AD10" s="13">
        <v>632302.14</v>
      </c>
      <c r="AE10" s="13">
        <v>632302.14</v>
      </c>
      <c r="AF10" s="13">
        <f>'Uscite dettaglio missioni'!JI10</f>
        <v>694350</v>
      </c>
      <c r="AG10" s="13">
        <v>632302.14</v>
      </c>
      <c r="AH10" s="13">
        <v>632302.14</v>
      </c>
      <c r="AI10" s="13">
        <v>632302.14</v>
      </c>
      <c r="AJ10" s="13">
        <v>632302.14</v>
      </c>
      <c r="AK10" s="13">
        <v>632302.14</v>
      </c>
    </row>
    <row r="11" spans="1:37" x14ac:dyDescent="0.25">
      <c r="A11" s="5">
        <v>1203</v>
      </c>
      <c r="B11" s="9" t="s">
        <v>4</v>
      </c>
      <c r="C11" s="13">
        <f>'Uscite dettaglio missioni'!IG11</f>
        <v>20500</v>
      </c>
      <c r="D11" s="13">
        <f>'Uscite dettaglio missioni'!IH11</f>
        <v>20500</v>
      </c>
      <c r="E11" s="13">
        <f>'Uscite dettaglio missioni'!II11</f>
        <v>13038.68</v>
      </c>
      <c r="F11" s="13">
        <f>'Uscite dettaglio missioni'!IJ11</f>
        <v>12800</v>
      </c>
      <c r="G11" s="13">
        <f>'Uscite dettaglio missioni'!IK11</f>
        <v>13300</v>
      </c>
      <c r="H11" s="13">
        <f>'Uscite dettaglio missioni'!IL11</f>
        <v>12483.5</v>
      </c>
      <c r="I11" s="13">
        <f>'Uscite dettaglio missioni'!IM11</f>
        <v>12800</v>
      </c>
      <c r="J11" s="13">
        <f>'Uscite dettaglio missioni'!IN11</f>
        <v>12800</v>
      </c>
      <c r="K11" s="13">
        <f>'Uscite dettaglio missioni'!IO11</f>
        <v>12038.56</v>
      </c>
      <c r="L11" s="13">
        <f>'Uscite dettaglio missioni'!IP11</f>
        <v>12600</v>
      </c>
      <c r="M11" s="13">
        <f>'Uscite dettaglio missioni'!IQ11</f>
        <v>12600</v>
      </c>
      <c r="N11" s="13">
        <f>'Uscite dettaglio missioni'!IR11</f>
        <v>10788.21</v>
      </c>
      <c r="O11" s="13">
        <f>'Uscite dettaglio missioni'!IS11</f>
        <v>12000</v>
      </c>
      <c r="P11" s="13">
        <f>'Uscite dettaglio missioni'!IT11</f>
        <v>12000</v>
      </c>
      <c r="Q11" s="13">
        <f>'Uscite dettaglio missioni'!IU11</f>
        <v>6774.65</v>
      </c>
      <c r="R11" s="13">
        <f>'Uscite dettaglio missioni'!IV11</f>
        <v>0</v>
      </c>
      <c r="S11" s="13">
        <f>'Uscite dettaglio missioni'!IW11</f>
        <v>3000</v>
      </c>
      <c r="T11" s="13">
        <f>'Uscite dettaglio missioni'!IX11</f>
        <v>3194.32</v>
      </c>
      <c r="U11" s="13">
        <f>'Uscite dettaglio missioni'!IY11</f>
        <v>0</v>
      </c>
      <c r="V11" s="13">
        <f>'Uscite dettaglio missioni'!IZ11</f>
        <v>5000</v>
      </c>
      <c r="W11" s="13">
        <f>'Uscite dettaglio missioni'!JA11</f>
        <v>6992.09</v>
      </c>
      <c r="X11" s="13">
        <f>'Uscite dettaglio missioni'!JB11</f>
        <v>0</v>
      </c>
      <c r="Y11" s="13">
        <f>'Uscite dettaglio missioni'!JC11</f>
        <v>0</v>
      </c>
      <c r="Z11" s="13">
        <f>'Uscite dettaglio missioni'!JD11</f>
        <v>11280.9</v>
      </c>
      <c r="AA11" s="13">
        <f>'Uscite dettaglio missioni'!JE11</f>
        <v>11800</v>
      </c>
      <c r="AB11" s="13">
        <f>'Uscite dettaglio missioni'!JF11</f>
        <v>13900</v>
      </c>
      <c r="AC11" s="13">
        <v>13595.76</v>
      </c>
      <c r="AD11" s="13">
        <v>13595.76</v>
      </c>
      <c r="AE11" s="13">
        <v>13595.76</v>
      </c>
      <c r="AF11" s="13">
        <f>'Uscite dettaglio missioni'!JI11</f>
        <v>14000</v>
      </c>
      <c r="AG11" s="13">
        <v>13595.76</v>
      </c>
      <c r="AH11" s="13">
        <v>13595.76</v>
      </c>
      <c r="AI11" s="13">
        <v>13595.76</v>
      </c>
      <c r="AJ11" s="13">
        <v>13595.76</v>
      </c>
      <c r="AK11" s="13">
        <v>13595.76</v>
      </c>
    </row>
    <row r="12" spans="1:37" ht="15" customHeight="1" x14ac:dyDescent="0.25">
      <c r="A12" s="5">
        <v>13</v>
      </c>
      <c r="B12" s="8" t="s">
        <v>82</v>
      </c>
      <c r="C12" s="12">
        <f>'Uscite dettaglio missioni'!IG12</f>
        <v>730000</v>
      </c>
      <c r="D12" s="12">
        <f>'Uscite dettaglio missioni'!IH12</f>
        <v>730000</v>
      </c>
      <c r="E12" s="12">
        <f>'Uscite dettaglio missioni'!II12</f>
        <v>670977.25</v>
      </c>
      <c r="F12" s="12">
        <f>'Uscite dettaglio missioni'!IJ12</f>
        <v>717500</v>
      </c>
      <c r="G12" s="12">
        <f>'Uscite dettaglio missioni'!IK12</f>
        <v>737500</v>
      </c>
      <c r="H12" s="12">
        <f>'Uscite dettaglio missioni'!IL12</f>
        <v>673159.53</v>
      </c>
      <c r="I12" s="12">
        <f>'Uscite dettaglio missioni'!IM12</f>
        <v>727496.62</v>
      </c>
      <c r="J12" s="12">
        <f>'Uscite dettaglio missioni'!IN12</f>
        <v>673244</v>
      </c>
      <c r="K12" s="12">
        <f>'Uscite dettaglio missioni'!IO12</f>
        <v>659704.12</v>
      </c>
      <c r="L12" s="12">
        <f>'Uscite dettaglio missioni'!IP12</f>
        <v>663000</v>
      </c>
      <c r="M12" s="12">
        <f>'Uscite dettaglio missioni'!IQ12</f>
        <v>663000</v>
      </c>
      <c r="N12" s="12">
        <f>'Uscite dettaglio missioni'!IR12</f>
        <v>637777.68000000005</v>
      </c>
      <c r="O12" s="12">
        <f>'Uscite dettaglio missioni'!IS12</f>
        <v>640158</v>
      </c>
      <c r="P12" s="12">
        <f>'Uscite dettaglio missioni'!IT12</f>
        <v>640158</v>
      </c>
      <c r="Q12" s="12">
        <f>'Uscite dettaglio missioni'!IU12</f>
        <v>644447.80000000005</v>
      </c>
      <c r="R12" s="12">
        <f>'Uscite dettaglio missioni'!IV12</f>
        <v>634594.19999999995</v>
      </c>
      <c r="S12" s="12">
        <f>'Uscite dettaglio missioni'!IW12</f>
        <v>634594.19999999995</v>
      </c>
      <c r="T12" s="12">
        <f>'Uscite dettaglio missioni'!IX12</f>
        <v>574050.0199999999</v>
      </c>
      <c r="U12" s="12">
        <f>'Uscite dettaglio missioni'!IY12</f>
        <v>683326</v>
      </c>
      <c r="V12" s="12">
        <f>'Uscite dettaglio missioni'!IZ12</f>
        <v>625415</v>
      </c>
      <c r="W12" s="12">
        <f>'Uscite dettaglio missioni'!JA12</f>
        <v>677021.31</v>
      </c>
      <c r="X12" s="12">
        <f>'Uscite dettaglio missioni'!JB12</f>
        <v>698650</v>
      </c>
      <c r="Y12" s="12">
        <f>'Uscite dettaglio missioni'!JC12</f>
        <v>698650</v>
      </c>
      <c r="Z12" s="12">
        <f>'Uscite dettaglio missioni'!JD12</f>
        <v>582946.87</v>
      </c>
      <c r="AA12" s="12">
        <f>'Uscite dettaglio missioni'!JE12</f>
        <v>551565</v>
      </c>
      <c r="AB12" s="12">
        <f>'Uscite dettaglio missioni'!JF12</f>
        <v>637360</v>
      </c>
      <c r="AC12" s="12">
        <f>'Uscite dettaglio missioni'!JF12</f>
        <v>637360</v>
      </c>
      <c r="AD12" s="12">
        <f>'Uscite dettaglio missioni'!JG12</f>
        <v>635163.53</v>
      </c>
      <c r="AE12" s="12">
        <f>'Uscite dettaglio missioni'!JH12</f>
        <v>705300</v>
      </c>
      <c r="AF12" s="12">
        <f>'Uscite dettaglio missioni'!JI12</f>
        <v>717775.33</v>
      </c>
      <c r="AG12" s="12">
        <f>'Uscite dettaglio missioni'!JJ12</f>
        <v>701994.25</v>
      </c>
      <c r="AH12" s="12">
        <f>'Uscite dettaglio missioni'!JK12</f>
        <v>712100</v>
      </c>
      <c r="AI12" s="12">
        <f>'Uscite dettaglio missioni'!JL12</f>
        <v>715250</v>
      </c>
      <c r="AJ12" s="12">
        <f>'Uscite dettaglio missioni'!JM12</f>
        <v>523657.54000000004</v>
      </c>
      <c r="AK12" s="12">
        <f>'Uscite dettaglio missioni'!JN12</f>
        <v>719400</v>
      </c>
    </row>
    <row r="13" spans="1:37" x14ac:dyDescent="0.25">
      <c r="A13" s="5">
        <v>1301</v>
      </c>
      <c r="B13" s="9" t="s">
        <v>5</v>
      </c>
      <c r="C13" s="13">
        <f>'Uscite dettaglio missioni'!IG13</f>
        <v>730000</v>
      </c>
      <c r="D13" s="13">
        <f>'Uscite dettaglio missioni'!IH13</f>
        <v>730000</v>
      </c>
      <c r="E13" s="13">
        <f>'Uscite dettaglio missioni'!II13</f>
        <v>670977.25</v>
      </c>
      <c r="F13" s="13">
        <f>'Uscite dettaglio missioni'!IJ13</f>
        <v>717500</v>
      </c>
      <c r="G13" s="13">
        <f>'Uscite dettaglio missioni'!IK13</f>
        <v>737500</v>
      </c>
      <c r="H13" s="13">
        <f>'Uscite dettaglio missioni'!IL13</f>
        <v>673159.53</v>
      </c>
      <c r="I13" s="13">
        <f>'Uscite dettaglio missioni'!IM13</f>
        <v>727496.62</v>
      </c>
      <c r="J13" s="13">
        <f>'Uscite dettaglio missioni'!IN13</f>
        <v>673244</v>
      </c>
      <c r="K13" s="13">
        <f>'Uscite dettaglio missioni'!IO13</f>
        <v>659704.12</v>
      </c>
      <c r="L13" s="13">
        <f>'Uscite dettaglio missioni'!IP13</f>
        <v>663000</v>
      </c>
      <c r="M13" s="13">
        <f>'Uscite dettaglio missioni'!IQ13</f>
        <v>663000</v>
      </c>
      <c r="N13" s="13">
        <f>'Uscite dettaglio missioni'!IR13</f>
        <v>637777.68000000005</v>
      </c>
      <c r="O13" s="13">
        <f>'Uscite dettaglio missioni'!IS13</f>
        <v>640158</v>
      </c>
      <c r="P13" s="13">
        <f>'Uscite dettaglio missioni'!IT13</f>
        <v>640158</v>
      </c>
      <c r="Q13" s="13">
        <f>'Uscite dettaglio missioni'!IU13</f>
        <v>644447.80000000005</v>
      </c>
      <c r="R13" s="13">
        <f>'Uscite dettaglio missioni'!IV13</f>
        <v>634594.19999999995</v>
      </c>
      <c r="S13" s="13">
        <f>'Uscite dettaglio missioni'!IW13</f>
        <v>634594.19999999995</v>
      </c>
      <c r="T13" s="13">
        <f>'Uscite dettaglio missioni'!IX13</f>
        <v>574050.0199999999</v>
      </c>
      <c r="U13" s="13">
        <f>'Uscite dettaglio missioni'!IY13</f>
        <v>683326</v>
      </c>
      <c r="V13" s="13">
        <f>'Uscite dettaglio missioni'!IZ13</f>
        <v>625415</v>
      </c>
      <c r="W13" s="13">
        <f>'Uscite dettaglio missioni'!JA13</f>
        <v>677021.31</v>
      </c>
      <c r="X13" s="13">
        <f>'Uscite dettaglio missioni'!JB13</f>
        <v>698650</v>
      </c>
      <c r="Y13" s="13">
        <f>'Uscite dettaglio missioni'!JC13</f>
        <v>698650</v>
      </c>
      <c r="Z13" s="13">
        <f>'Uscite dettaglio missioni'!JD13</f>
        <v>582946.87</v>
      </c>
      <c r="AA13" s="13">
        <f>'Uscite dettaglio missioni'!JE13</f>
        <v>551565</v>
      </c>
      <c r="AB13" s="13">
        <f>'Uscite dettaglio missioni'!JF13</f>
        <v>637360</v>
      </c>
      <c r="AC13" s="13">
        <v>635163.53</v>
      </c>
      <c r="AD13" s="13">
        <v>635163.53</v>
      </c>
      <c r="AE13" s="13">
        <v>635163.53</v>
      </c>
      <c r="AF13" s="13">
        <f>'Uscite dettaglio missioni'!JI13</f>
        <v>717775.33</v>
      </c>
      <c r="AG13" s="13">
        <v>635163.53</v>
      </c>
      <c r="AH13" s="13">
        <v>635163.53</v>
      </c>
      <c r="AI13" s="13">
        <v>635163.53</v>
      </c>
      <c r="AJ13" s="13">
        <v>635163.53</v>
      </c>
      <c r="AK13" s="13">
        <v>635163.53</v>
      </c>
    </row>
    <row r="14" spans="1:37" ht="15" customHeight="1" x14ac:dyDescent="0.25">
      <c r="A14" s="5">
        <v>14</v>
      </c>
      <c r="B14" s="8" t="s">
        <v>83</v>
      </c>
      <c r="C14" s="12">
        <f>'Uscite dettaglio missioni'!IG14</f>
        <v>46000</v>
      </c>
      <c r="D14" s="12">
        <f>'Uscite dettaglio missioni'!IH14</f>
        <v>46000</v>
      </c>
      <c r="E14" s="12">
        <f>'Uscite dettaglio missioni'!II14</f>
        <v>53150.999999999993</v>
      </c>
      <c r="F14" s="12">
        <f>'Uscite dettaglio missioni'!IJ14</f>
        <v>53406</v>
      </c>
      <c r="G14" s="12">
        <f>'Uscite dettaglio missioni'!IK14</f>
        <v>50919</v>
      </c>
      <c r="H14" s="12">
        <f>'Uscite dettaglio missioni'!IL14</f>
        <v>35000</v>
      </c>
      <c r="I14" s="12">
        <f>'Uscite dettaglio missioni'!IM14</f>
        <v>50000</v>
      </c>
      <c r="J14" s="12">
        <f>'Uscite dettaglio missioni'!IN14</f>
        <v>56419.001000000004</v>
      </c>
      <c r="K14" s="12">
        <f>'Uscite dettaglio missioni'!IO14</f>
        <v>75690</v>
      </c>
      <c r="L14" s="12">
        <f>'Uscite dettaglio missioni'!IP14</f>
        <v>52000</v>
      </c>
      <c r="M14" s="12">
        <f>'Uscite dettaglio missioni'!IQ14</f>
        <v>52000</v>
      </c>
      <c r="N14" s="12">
        <f>'Uscite dettaglio missioni'!IR14</f>
        <v>25000</v>
      </c>
      <c r="O14" s="12">
        <f>'Uscite dettaglio missioni'!IS14</f>
        <v>53000</v>
      </c>
      <c r="P14" s="12">
        <f>'Uscite dettaglio missioni'!IT14</f>
        <v>71750</v>
      </c>
      <c r="Q14" s="12">
        <f>'Uscite dettaglio missioni'!IU14</f>
        <v>48622</v>
      </c>
      <c r="R14" s="12">
        <f>'Uscite dettaglio missioni'!IV14</f>
        <v>51000</v>
      </c>
      <c r="S14" s="12">
        <f>'Uscite dettaglio missioni'!IW14</f>
        <v>48112.52</v>
      </c>
      <c r="T14" s="12">
        <f>'Uscite dettaglio missioni'!IX14</f>
        <v>23112.87</v>
      </c>
      <c r="U14" s="12">
        <f>'Uscite dettaglio missioni'!IY14</f>
        <v>48000</v>
      </c>
      <c r="V14" s="12">
        <f>'Uscite dettaglio missioni'!IZ14</f>
        <v>23000</v>
      </c>
      <c r="W14" s="12">
        <f>'Uscite dettaglio missioni'!JA14</f>
        <v>0</v>
      </c>
      <c r="X14" s="12">
        <f>'Uscite dettaglio missioni'!JB14</f>
        <v>23000</v>
      </c>
      <c r="Y14" s="12">
        <f>'Uscite dettaglio missioni'!JC14</f>
        <v>54300</v>
      </c>
      <c r="Z14" s="12">
        <f>'Uscite dettaglio missioni'!JD14</f>
        <v>53987.73000000001</v>
      </c>
      <c r="AA14" s="12">
        <f>'Uscite dettaglio missioni'!JE14</f>
        <v>50000</v>
      </c>
      <c r="AB14" s="12">
        <f>'Uscite dettaglio missioni'!JF14</f>
        <v>48275.53</v>
      </c>
      <c r="AC14" s="12">
        <f>'Uscite dettaglio missioni'!JF14</f>
        <v>48275.53</v>
      </c>
      <c r="AD14" s="12">
        <f>'Uscite dettaglio missioni'!JG14</f>
        <v>48275.53</v>
      </c>
      <c r="AE14" s="12">
        <f>'Uscite dettaglio missioni'!JH14</f>
        <v>50000</v>
      </c>
      <c r="AF14" s="12">
        <f>'Uscite dettaglio missioni'!JI14</f>
        <v>50031.65</v>
      </c>
      <c r="AG14" s="12">
        <f>'Uscite dettaglio missioni'!JJ14</f>
        <v>50034.400000000001</v>
      </c>
      <c r="AH14" s="12">
        <f>'Uscite dettaglio missioni'!JK14</f>
        <v>50800</v>
      </c>
      <c r="AI14" s="12">
        <f>'Uscite dettaglio missioni'!JL14</f>
        <v>50800</v>
      </c>
      <c r="AJ14" s="12">
        <f>'Uscite dettaglio missioni'!JM14</f>
        <v>50039.5</v>
      </c>
      <c r="AK14" s="12">
        <f>'Uscite dettaglio missioni'!JN14</f>
        <v>54846</v>
      </c>
    </row>
    <row r="15" spans="1:37" x14ac:dyDescent="0.25">
      <c r="A15" s="5">
        <v>1401</v>
      </c>
      <c r="B15" s="9" t="s">
        <v>247</v>
      </c>
      <c r="C15" s="13">
        <f>'Uscite dettaglio missioni'!IG15</f>
        <v>0</v>
      </c>
      <c r="D15" s="13">
        <f>'Uscite dettaglio missioni'!IH15</f>
        <v>0</v>
      </c>
      <c r="E15" s="13">
        <f>'Uscite dettaglio missioni'!II15</f>
        <v>0</v>
      </c>
      <c r="F15" s="13">
        <f>'Uscite dettaglio missioni'!IJ15</f>
        <v>25000</v>
      </c>
      <c r="G15" s="13">
        <f>'Uscite dettaglio missioni'!IK15</f>
        <v>25000</v>
      </c>
      <c r="H15" s="13">
        <f>'Uscite dettaglio missioni'!IL15</f>
        <v>35000</v>
      </c>
      <c r="I15" s="13">
        <f>'Uscite dettaglio missioni'!IM15</f>
        <v>25000</v>
      </c>
      <c r="J15" s="13">
        <f>'Uscite dettaglio missioni'!IN15</f>
        <v>25000</v>
      </c>
      <c r="K15" s="13">
        <f>'Uscite dettaglio missioni'!IO15</f>
        <v>25000</v>
      </c>
      <c r="L15" s="13">
        <f>'Uscite dettaglio missioni'!IP15</f>
        <v>25000</v>
      </c>
      <c r="M15" s="13">
        <f>'Uscite dettaglio missioni'!IQ15</f>
        <v>25000</v>
      </c>
      <c r="N15" s="13">
        <f>'Uscite dettaglio missioni'!IR15</f>
        <v>25000</v>
      </c>
      <c r="O15" s="13">
        <f>'Uscite dettaglio missioni'!IS15</f>
        <v>25000</v>
      </c>
      <c r="P15" s="13">
        <f>'Uscite dettaglio missioni'!IT15</f>
        <v>25000</v>
      </c>
      <c r="Q15" s="13">
        <f>'Uscite dettaglio missioni'!IU15</f>
        <v>25000</v>
      </c>
      <c r="R15" s="13">
        <f>'Uscite dettaglio missioni'!IV15</f>
        <v>25000</v>
      </c>
      <c r="S15" s="13">
        <f>'Uscite dettaglio missioni'!IW15</f>
        <v>25000</v>
      </c>
      <c r="T15" s="13">
        <f>'Uscite dettaglio missioni'!IX15</f>
        <v>0</v>
      </c>
      <c r="U15" s="13">
        <f>'Uscite dettaglio missioni'!IY15</f>
        <v>25000</v>
      </c>
      <c r="V15" s="13">
        <f>'Uscite dettaglio missioni'!IZ15</f>
        <v>0</v>
      </c>
      <c r="W15" s="13">
        <f>'Uscite dettaglio missioni'!JA15</f>
        <v>0</v>
      </c>
      <c r="X15" s="13">
        <f>'Uscite dettaglio missioni'!JB15</f>
        <v>0</v>
      </c>
      <c r="Y15" s="13">
        <f>'Uscite dettaglio missioni'!JC15</f>
        <v>0</v>
      </c>
      <c r="Z15" s="13">
        <f>'Uscite dettaglio missioni'!JD15</f>
        <v>0</v>
      </c>
      <c r="AA15" s="13">
        <f>'Uscite dettaglio missioni'!JE15</f>
        <v>0</v>
      </c>
      <c r="AB15" s="13">
        <f>'Uscite dettaglio missioni'!JF15</f>
        <v>0</v>
      </c>
      <c r="AC15" s="13">
        <f>'Uscite dettaglio missioni'!JF15</f>
        <v>0</v>
      </c>
      <c r="AD15" s="13">
        <f>'Uscite dettaglio missioni'!JG15</f>
        <v>0</v>
      </c>
      <c r="AE15" s="13">
        <f>'Uscite dettaglio missioni'!JH15</f>
        <v>0</v>
      </c>
      <c r="AF15" s="13">
        <f>'Uscite dettaglio missioni'!JI15</f>
        <v>0</v>
      </c>
      <c r="AG15" s="13">
        <f>'Uscite dettaglio missioni'!JJ15</f>
        <v>0</v>
      </c>
      <c r="AH15" s="13">
        <f>'Uscite dettaglio missioni'!JK15</f>
        <v>0</v>
      </c>
      <c r="AI15" s="13">
        <f>'Uscite dettaglio missioni'!JL15</f>
        <v>0</v>
      </c>
      <c r="AJ15" s="13">
        <f>'Uscite dettaglio missioni'!JM15</f>
        <v>0</v>
      </c>
      <c r="AK15" s="13">
        <f>'Uscite dettaglio missioni'!JN15</f>
        <v>0</v>
      </c>
    </row>
    <row r="16" spans="1:37" x14ac:dyDescent="0.25">
      <c r="A16" s="5">
        <v>1402</v>
      </c>
      <c r="B16" s="9" t="s">
        <v>6</v>
      </c>
      <c r="C16" s="13">
        <f>'Uscite dettaglio missioni'!IG16</f>
        <v>46000</v>
      </c>
      <c r="D16" s="13">
        <f>'Uscite dettaglio missioni'!IH16</f>
        <v>46000</v>
      </c>
      <c r="E16" s="13">
        <f>'Uscite dettaglio missioni'!II16</f>
        <v>53150.999999999993</v>
      </c>
      <c r="F16" s="13">
        <f>'Uscite dettaglio missioni'!IJ16</f>
        <v>28406</v>
      </c>
      <c r="G16" s="13">
        <f>'Uscite dettaglio missioni'!IK16</f>
        <v>25919</v>
      </c>
      <c r="H16" s="13">
        <f>'Uscite dettaglio missioni'!IL16</f>
        <v>0</v>
      </c>
      <c r="I16" s="13">
        <f>'Uscite dettaglio missioni'!IM16</f>
        <v>25000</v>
      </c>
      <c r="J16" s="13">
        <f>'Uscite dettaglio missioni'!IN16</f>
        <v>31419.001</v>
      </c>
      <c r="K16" s="13">
        <f>'Uscite dettaglio missioni'!IO16</f>
        <v>50690</v>
      </c>
      <c r="L16" s="13">
        <f>'Uscite dettaglio missioni'!IP16</f>
        <v>27000</v>
      </c>
      <c r="M16" s="13">
        <f>'Uscite dettaglio missioni'!IQ16</f>
        <v>27000</v>
      </c>
      <c r="N16" s="13">
        <f>'Uscite dettaglio missioni'!IR16</f>
        <v>0</v>
      </c>
      <c r="O16" s="13">
        <f>'Uscite dettaglio missioni'!IS16</f>
        <v>28000</v>
      </c>
      <c r="P16" s="13">
        <f>'Uscite dettaglio missioni'!IT16</f>
        <v>46750</v>
      </c>
      <c r="Q16" s="13">
        <f>'Uscite dettaglio missioni'!IU16</f>
        <v>23622</v>
      </c>
      <c r="R16" s="13">
        <f>'Uscite dettaglio missioni'!IV16</f>
        <v>26000</v>
      </c>
      <c r="S16" s="13">
        <f>'Uscite dettaglio missioni'!IW16</f>
        <v>23112.519999999997</v>
      </c>
      <c r="T16" s="13">
        <f>'Uscite dettaglio missioni'!IX16</f>
        <v>23112.87</v>
      </c>
      <c r="U16" s="13">
        <f>'Uscite dettaglio missioni'!IY16</f>
        <v>23000</v>
      </c>
      <c r="V16" s="13">
        <f>'Uscite dettaglio missioni'!IZ16</f>
        <v>23000</v>
      </c>
      <c r="W16" s="13">
        <f>'Uscite dettaglio missioni'!JA16</f>
        <v>0</v>
      </c>
      <c r="X16" s="13">
        <f>'Uscite dettaglio missioni'!JB16</f>
        <v>23000</v>
      </c>
      <c r="Y16" s="13">
        <f>'Uscite dettaglio missioni'!JC16</f>
        <v>54300</v>
      </c>
      <c r="Z16" s="13">
        <f>'Uscite dettaglio missioni'!JD16</f>
        <v>53987.73000000001</v>
      </c>
      <c r="AA16" s="13">
        <f>'Uscite dettaglio missioni'!JE16</f>
        <v>50000</v>
      </c>
      <c r="AB16" s="13">
        <f>'Uscite dettaglio missioni'!JF16</f>
        <v>48275.53</v>
      </c>
      <c r="AC16" s="13">
        <v>48275.53</v>
      </c>
      <c r="AD16" s="13">
        <v>48275.53</v>
      </c>
      <c r="AE16" s="13">
        <v>48275.53</v>
      </c>
      <c r="AF16" s="13">
        <f>'Uscite dettaglio missioni'!JI16</f>
        <v>50031.65</v>
      </c>
      <c r="AG16" s="13">
        <v>48275.53</v>
      </c>
      <c r="AH16" s="13">
        <v>48275.53</v>
      </c>
      <c r="AI16" s="13">
        <v>48275.53</v>
      </c>
      <c r="AJ16" s="13">
        <v>48275.53</v>
      </c>
      <c r="AK16" s="13">
        <v>48275.53</v>
      </c>
    </row>
    <row r="17" spans="1:37" ht="15" customHeight="1" x14ac:dyDescent="0.25">
      <c r="A17" s="5">
        <v>15</v>
      </c>
      <c r="B17" s="8" t="s">
        <v>84</v>
      </c>
      <c r="C17" s="12">
        <f>'Uscite dettaglio missioni'!IG17</f>
        <v>24169.39</v>
      </c>
      <c r="D17" s="12">
        <f>'Uscite dettaglio missioni'!IH17</f>
        <v>24829.89</v>
      </c>
      <c r="E17" s="12">
        <f>'Uscite dettaglio missioni'!II17</f>
        <v>22444.239999999998</v>
      </c>
      <c r="F17" s="12">
        <f>'Uscite dettaglio missioni'!IJ17</f>
        <v>130129</v>
      </c>
      <c r="G17" s="12">
        <f>'Uscite dettaglio missioni'!IK17</f>
        <v>101608.08</v>
      </c>
      <c r="H17" s="12">
        <f>'Uscite dettaglio missioni'!IL17</f>
        <v>14960.59</v>
      </c>
      <c r="I17" s="12">
        <f>'Uscite dettaglio missioni'!IM17</f>
        <v>129945.58</v>
      </c>
      <c r="J17" s="12">
        <f>'Uscite dettaglio missioni'!IN17</f>
        <v>145354.29</v>
      </c>
      <c r="K17" s="12">
        <f>'Uscite dettaglio missioni'!IO17</f>
        <v>155610.07999999999</v>
      </c>
      <c r="L17" s="12">
        <f>'Uscite dettaglio missioni'!IP17</f>
        <v>170431</v>
      </c>
      <c r="M17" s="12">
        <f>'Uscite dettaglio missioni'!IQ17</f>
        <v>239053.21</v>
      </c>
      <c r="N17" s="12">
        <f>'Uscite dettaglio missioni'!IR17</f>
        <v>203827.17</v>
      </c>
      <c r="O17" s="12">
        <f>'Uscite dettaglio missioni'!IS17</f>
        <v>203616</v>
      </c>
      <c r="P17" s="12">
        <f>'Uscite dettaglio missioni'!IT17</f>
        <v>247440.73</v>
      </c>
      <c r="Q17" s="12">
        <f>'Uscite dettaglio missioni'!IU17</f>
        <v>187129.81</v>
      </c>
      <c r="R17" s="12">
        <f>'Uscite dettaglio missioni'!IV17</f>
        <v>75400.009999999995</v>
      </c>
      <c r="S17" s="12">
        <f>'Uscite dettaglio missioni'!IW17</f>
        <v>64379.58</v>
      </c>
      <c r="T17" s="12">
        <f>'Uscite dettaglio missioni'!IX17</f>
        <v>50658.049999999996</v>
      </c>
      <c r="U17" s="12">
        <f>'Uscite dettaglio missioni'!IY17</f>
        <v>170475</v>
      </c>
      <c r="V17" s="12">
        <f>'Uscite dettaglio missioni'!IZ17</f>
        <v>218344.46</v>
      </c>
      <c r="W17" s="12">
        <f>'Uscite dettaglio missioni'!JA17</f>
        <v>186321.94</v>
      </c>
      <c r="X17" s="12">
        <f>'Uscite dettaglio missioni'!JB17</f>
        <v>197228</v>
      </c>
      <c r="Y17" s="12">
        <f>'Uscite dettaglio missioni'!JC17</f>
        <v>199044</v>
      </c>
      <c r="Z17" s="12">
        <f>'Uscite dettaglio missioni'!JD17</f>
        <v>134097.17000000001</v>
      </c>
      <c r="AA17" s="12">
        <f>'Uscite dettaglio missioni'!JE17</f>
        <v>2124576.2999999998</v>
      </c>
      <c r="AB17" s="12">
        <f>'Uscite dettaglio missioni'!JF17</f>
        <v>94330.92</v>
      </c>
      <c r="AC17" s="12">
        <f>'Uscite dettaglio missioni'!JF17</f>
        <v>94330.92</v>
      </c>
      <c r="AD17" s="12">
        <f>'Uscite dettaglio missioni'!JG17</f>
        <v>61695.93</v>
      </c>
      <c r="AE17" s="12">
        <f>'Uscite dettaglio missioni'!JH17</f>
        <v>167354.49</v>
      </c>
      <c r="AF17" s="12">
        <f>'Uscite dettaglio missioni'!JI17</f>
        <v>179973.25</v>
      </c>
      <c r="AG17" s="12">
        <f>'Uscite dettaglio missioni'!JJ17</f>
        <v>206135.78</v>
      </c>
      <c r="AH17" s="12">
        <f>'Uscite dettaglio missioni'!JK17</f>
        <v>154106.16999999998</v>
      </c>
      <c r="AI17" s="12">
        <f>'Uscite dettaglio missioni'!JL17</f>
        <v>155152.16999999998</v>
      </c>
      <c r="AJ17" s="12">
        <f>'Uscite dettaglio missioni'!JM17</f>
        <v>146525.89000000001</v>
      </c>
      <c r="AK17" s="12">
        <f>'Uscite dettaglio missioni'!JN17</f>
        <v>111699</v>
      </c>
    </row>
    <row r="18" spans="1:37" x14ac:dyDescent="0.25">
      <c r="A18" s="5">
        <v>1501</v>
      </c>
      <c r="B18" s="9" t="s">
        <v>7</v>
      </c>
      <c r="C18" s="13">
        <f>'Uscite dettaglio missioni'!IG18</f>
        <v>4169.3900000000003</v>
      </c>
      <c r="D18" s="13">
        <f>'Uscite dettaglio missioni'!IH18</f>
        <v>4667.8900000000003</v>
      </c>
      <c r="E18" s="13">
        <f>'Uscite dettaglio missioni'!II18</f>
        <v>4646.6900000000005</v>
      </c>
      <c r="F18" s="13">
        <f>'Uscite dettaglio missioni'!IJ18</f>
        <v>10135</v>
      </c>
      <c r="G18" s="13">
        <f>'Uscite dettaglio missioni'!IK18</f>
        <v>3875</v>
      </c>
      <c r="H18" s="13">
        <f>'Uscite dettaglio missioni'!IL18</f>
        <v>3042.05</v>
      </c>
      <c r="I18" s="13">
        <f>'Uscite dettaglio missioni'!IM18</f>
        <v>5700</v>
      </c>
      <c r="J18" s="13">
        <f>'Uscite dettaglio missioni'!IN18</f>
        <v>5700</v>
      </c>
      <c r="K18" s="13">
        <f>'Uscite dettaglio missioni'!IO18</f>
        <v>3323.0600000000004</v>
      </c>
      <c r="L18" s="13">
        <f>'Uscite dettaglio missioni'!IP18</f>
        <v>5600</v>
      </c>
      <c r="M18" s="13">
        <f>'Uscite dettaglio missioni'!IQ18</f>
        <v>5600</v>
      </c>
      <c r="N18" s="13">
        <f>'Uscite dettaglio missioni'!IR18</f>
        <v>4595.97</v>
      </c>
      <c r="O18" s="13">
        <f>'Uscite dettaglio missioni'!IS18</f>
        <v>5500</v>
      </c>
      <c r="P18" s="13">
        <f>'Uscite dettaglio missioni'!IT18</f>
        <v>5500</v>
      </c>
      <c r="Q18" s="13">
        <f>'Uscite dettaglio missioni'!IU18</f>
        <v>6444.9</v>
      </c>
      <c r="R18" s="13">
        <f>'Uscite dettaglio missioni'!IV18</f>
        <v>5400</v>
      </c>
      <c r="S18" s="13">
        <f>'Uscite dettaglio missioni'!IW18</f>
        <v>5420</v>
      </c>
      <c r="T18" s="13">
        <f>'Uscite dettaglio missioni'!IX18</f>
        <v>6154.04</v>
      </c>
      <c r="U18" s="13">
        <f>'Uscite dettaglio missioni'!IY18</f>
        <v>5892</v>
      </c>
      <c r="V18" s="13">
        <f>'Uscite dettaglio missioni'!IZ18</f>
        <v>5892</v>
      </c>
      <c r="W18" s="13">
        <f>'Uscite dettaglio missioni'!JA18</f>
        <v>1430.6499999999999</v>
      </c>
      <c r="X18" s="13">
        <f>'Uscite dettaglio missioni'!JB18</f>
        <v>4928</v>
      </c>
      <c r="Y18" s="13">
        <f>'Uscite dettaglio missioni'!JC18</f>
        <v>4928</v>
      </c>
      <c r="Z18" s="13">
        <f>'Uscite dettaglio missioni'!JD18</f>
        <v>1410.83</v>
      </c>
      <c r="AA18" s="13">
        <f>'Uscite dettaglio missioni'!JE18</f>
        <v>5444</v>
      </c>
      <c r="AB18" s="13">
        <f>'Uscite dettaglio missioni'!JF18</f>
        <v>5444</v>
      </c>
      <c r="AC18" s="13">
        <v>2256.12</v>
      </c>
      <c r="AD18" s="13">
        <v>2256.12</v>
      </c>
      <c r="AE18" s="13">
        <v>2256.12</v>
      </c>
      <c r="AF18" s="13">
        <f>'Uscite dettaglio missioni'!JI18</f>
        <v>5980</v>
      </c>
      <c r="AG18" s="13">
        <v>2256.12</v>
      </c>
      <c r="AH18" s="13">
        <v>2256.12</v>
      </c>
      <c r="AI18" s="13">
        <v>2256.12</v>
      </c>
      <c r="AJ18" s="13">
        <v>2256.12</v>
      </c>
      <c r="AK18" s="13">
        <v>2256.12</v>
      </c>
    </row>
    <row r="19" spans="1:37" x14ac:dyDescent="0.25">
      <c r="A19" s="5">
        <v>1502</v>
      </c>
      <c r="B19" s="9" t="s">
        <v>251</v>
      </c>
      <c r="C19" s="13">
        <f>'Uscite dettaglio missioni'!IG19</f>
        <v>0</v>
      </c>
      <c r="D19" s="13">
        <f>'Uscite dettaglio missioni'!IH19</f>
        <v>0</v>
      </c>
      <c r="E19" s="13">
        <f>'Uscite dettaglio missioni'!II19</f>
        <v>0</v>
      </c>
      <c r="F19" s="13">
        <f>'Uscite dettaglio missioni'!IJ19</f>
        <v>100000</v>
      </c>
      <c r="G19" s="13">
        <f>'Uscite dettaglio missioni'!IK19</f>
        <v>81939.08</v>
      </c>
      <c r="H19" s="13">
        <f>'Uscite dettaglio missioni'!IL19</f>
        <v>0</v>
      </c>
      <c r="I19" s="13">
        <f>'Uscite dettaglio missioni'!IM19</f>
        <v>102245.58</v>
      </c>
      <c r="J19" s="13">
        <f>'Uscite dettaglio missioni'!IN19</f>
        <v>120394.29000000001</v>
      </c>
      <c r="K19" s="13">
        <f>'Uscite dettaglio missioni'!IO19</f>
        <v>142795.28</v>
      </c>
      <c r="L19" s="13">
        <f>'Uscite dettaglio missioni'!IP19</f>
        <v>145835</v>
      </c>
      <c r="M19" s="13">
        <f>'Uscite dettaglio missioni'!IQ19</f>
        <v>214457.21</v>
      </c>
      <c r="N19" s="13">
        <f>'Uscite dettaglio missioni'!IR19</f>
        <v>186575.16</v>
      </c>
      <c r="O19" s="13">
        <f>'Uscite dettaglio missioni'!IS19</f>
        <v>181116</v>
      </c>
      <c r="P19" s="13">
        <f>'Uscite dettaglio missioni'!IT19</f>
        <v>224940.73</v>
      </c>
      <c r="Q19" s="13">
        <f>'Uscite dettaglio missioni'!IU19</f>
        <v>167757.74</v>
      </c>
      <c r="R19" s="13">
        <f>'Uscite dettaglio missioni'!IV19</f>
        <v>50000</v>
      </c>
      <c r="S19" s="13">
        <f>'Uscite dettaglio missioni'!IW19</f>
        <v>40459.58</v>
      </c>
      <c r="T19" s="13">
        <f>'Uscite dettaglio missioni'!IX19</f>
        <v>40841.81</v>
      </c>
      <c r="U19" s="13">
        <f>'Uscite dettaglio missioni'!IY19</f>
        <v>141583</v>
      </c>
      <c r="V19" s="13">
        <f>'Uscite dettaglio missioni'!IZ19</f>
        <v>162888.46</v>
      </c>
      <c r="W19" s="13">
        <f>'Uscite dettaglio missioni'!JA19</f>
        <v>163232.01</v>
      </c>
      <c r="X19" s="13">
        <f>'Uscite dettaglio missioni'!JB19</f>
        <v>169300</v>
      </c>
      <c r="Y19" s="13">
        <f>'Uscite dettaglio missioni'!JC19</f>
        <v>169300</v>
      </c>
      <c r="Z19" s="13">
        <f>'Uscite dettaglio missioni'!JD19</f>
        <v>113226.83</v>
      </c>
      <c r="AA19" s="13">
        <f>'Uscite dettaglio missioni'!JE19</f>
        <v>2085050.3</v>
      </c>
      <c r="AB19" s="13">
        <f>'Uscite dettaglio missioni'!JF19</f>
        <v>56754.92</v>
      </c>
      <c r="AC19" s="13">
        <v>53497.96</v>
      </c>
      <c r="AD19" s="13">
        <v>53497.96</v>
      </c>
      <c r="AE19" s="13">
        <v>53497.96</v>
      </c>
      <c r="AF19" s="13">
        <f>'Uscite dettaglio missioni'!JI19</f>
        <v>129543.25000000001</v>
      </c>
      <c r="AG19" s="13">
        <v>53497.96</v>
      </c>
      <c r="AH19" s="13">
        <v>53497.96</v>
      </c>
      <c r="AI19" s="13">
        <v>53497.96</v>
      </c>
      <c r="AJ19" s="13">
        <v>53497.96</v>
      </c>
      <c r="AK19" s="13">
        <v>53497.96</v>
      </c>
    </row>
    <row r="20" spans="1:37" x14ac:dyDescent="0.25">
      <c r="A20" s="5">
        <v>1599</v>
      </c>
      <c r="B20" s="9" t="s">
        <v>8</v>
      </c>
      <c r="C20" s="13">
        <f>'Uscite dettaglio missioni'!IG20</f>
        <v>20000</v>
      </c>
      <c r="D20" s="13">
        <f>'Uscite dettaglio missioni'!IH20</f>
        <v>20162</v>
      </c>
      <c r="E20" s="13">
        <f>'Uscite dettaglio missioni'!II20</f>
        <v>17797.55</v>
      </c>
      <c r="F20" s="13">
        <f>'Uscite dettaglio missioni'!IJ20</f>
        <v>19994</v>
      </c>
      <c r="G20" s="13">
        <f>'Uscite dettaglio missioni'!IK20</f>
        <v>15794</v>
      </c>
      <c r="H20" s="13">
        <f>'Uscite dettaglio missioni'!IL20</f>
        <v>11918.54</v>
      </c>
      <c r="I20" s="13">
        <f>'Uscite dettaglio missioni'!IM20</f>
        <v>22000</v>
      </c>
      <c r="J20" s="13">
        <f>'Uscite dettaglio missioni'!IN20</f>
        <v>19260</v>
      </c>
      <c r="K20" s="13">
        <f>'Uscite dettaglio missioni'!IO20</f>
        <v>9491.74</v>
      </c>
      <c r="L20" s="13">
        <f>'Uscite dettaglio missioni'!IP20</f>
        <v>18996</v>
      </c>
      <c r="M20" s="13">
        <f>'Uscite dettaglio missioni'!IQ20</f>
        <v>18996</v>
      </c>
      <c r="N20" s="13">
        <f>'Uscite dettaglio missioni'!IR20</f>
        <v>12656.04</v>
      </c>
      <c r="O20" s="13">
        <f>'Uscite dettaglio missioni'!IS20</f>
        <v>17000</v>
      </c>
      <c r="P20" s="13">
        <f>'Uscite dettaglio missioni'!IT20</f>
        <v>17000</v>
      </c>
      <c r="Q20" s="13">
        <f>'Uscite dettaglio missioni'!IU20</f>
        <v>12927.17</v>
      </c>
      <c r="R20" s="13">
        <f>'Uscite dettaglio missioni'!IV20</f>
        <v>20000.009999999998</v>
      </c>
      <c r="S20" s="13">
        <f>'Uscite dettaglio missioni'!IW20</f>
        <v>18500</v>
      </c>
      <c r="T20" s="13">
        <f>'Uscite dettaglio missioni'!IX20</f>
        <v>3662.2</v>
      </c>
      <c r="U20" s="13">
        <f>'Uscite dettaglio missioni'!IY20</f>
        <v>23000</v>
      </c>
      <c r="V20" s="13">
        <f>'Uscite dettaglio missioni'!IZ20</f>
        <v>49564</v>
      </c>
      <c r="W20" s="13">
        <f>'Uscite dettaglio missioni'!JA20</f>
        <v>21659.279999999999</v>
      </c>
      <c r="X20" s="13">
        <f>'Uscite dettaglio missioni'!JB20</f>
        <v>23000</v>
      </c>
      <c r="Y20" s="13">
        <f>'Uscite dettaglio missioni'!JC20</f>
        <v>24816</v>
      </c>
      <c r="Z20" s="13">
        <f>'Uscite dettaglio missioni'!JD20</f>
        <v>19459.509999999998</v>
      </c>
      <c r="AA20" s="13">
        <f>'Uscite dettaglio missioni'!JE20</f>
        <v>34082</v>
      </c>
      <c r="AB20" s="13">
        <f>'Uscite dettaglio missioni'!JF20</f>
        <v>32132</v>
      </c>
      <c r="AC20" s="13">
        <v>5941.85</v>
      </c>
      <c r="AD20" s="13">
        <v>5941.85</v>
      </c>
      <c r="AE20" s="13">
        <v>5941.85</v>
      </c>
      <c r="AF20" s="13">
        <f>'Uscite dettaglio missioni'!JI20</f>
        <v>44450</v>
      </c>
      <c r="AG20" s="13">
        <v>5941.85</v>
      </c>
      <c r="AH20" s="13">
        <v>5941.85</v>
      </c>
      <c r="AI20" s="13">
        <v>5941.85</v>
      </c>
      <c r="AJ20" s="13">
        <v>5941.85</v>
      </c>
      <c r="AK20" s="13">
        <v>5941.85</v>
      </c>
    </row>
    <row r="21" spans="1:37" ht="20.100000000000001" customHeight="1" x14ac:dyDescent="0.25">
      <c r="A21" s="5">
        <v>2</v>
      </c>
      <c r="B21" s="7" t="s">
        <v>86</v>
      </c>
      <c r="C21" s="11">
        <f>'Uscite dettaglio missioni'!IG21</f>
        <v>3231116.1399999997</v>
      </c>
      <c r="D21" s="11">
        <f>'Uscite dettaglio missioni'!IH21</f>
        <v>3375979.6800000006</v>
      </c>
      <c r="E21" s="11">
        <f>'Uscite dettaglio missioni'!II21</f>
        <v>3544662.6700000009</v>
      </c>
      <c r="F21" s="11">
        <f>'Uscite dettaglio missioni'!IJ21</f>
        <v>2722515.35</v>
      </c>
      <c r="G21" s="11">
        <f>'Uscite dettaglio missioni'!IK21</f>
        <v>3162385.46</v>
      </c>
      <c r="H21" s="11">
        <f>'Uscite dettaglio missioni'!IL21</f>
        <v>2799782.66</v>
      </c>
      <c r="I21" s="11">
        <f>'Uscite dettaglio missioni'!IM21</f>
        <v>2526163.5700000003</v>
      </c>
      <c r="J21" s="11">
        <f>'Uscite dettaglio missioni'!IN21</f>
        <v>2629240.8600000003</v>
      </c>
      <c r="K21" s="11">
        <f>'Uscite dettaglio missioni'!IO21</f>
        <v>2097506.98</v>
      </c>
      <c r="L21" s="11">
        <f>'Uscite dettaglio missioni'!IP21</f>
        <v>2291986</v>
      </c>
      <c r="M21" s="11">
        <f>'Uscite dettaglio missioni'!IQ21</f>
        <v>2290115.1</v>
      </c>
      <c r="N21" s="11">
        <f>'Uscite dettaglio missioni'!IR21</f>
        <v>2159100.35</v>
      </c>
      <c r="O21" s="11">
        <f>'Uscite dettaglio missioni'!IS21</f>
        <v>2686692</v>
      </c>
      <c r="P21" s="11">
        <f>'Uscite dettaglio missioni'!IT21</f>
        <v>3094675.17</v>
      </c>
      <c r="Q21" s="11">
        <f>'Uscite dettaglio missioni'!IU21</f>
        <v>2478804.2599999998</v>
      </c>
      <c r="R21" s="11">
        <f>'Uscite dettaglio missioni'!IV21</f>
        <v>2564189.04</v>
      </c>
      <c r="S21" s="11">
        <f>'Uscite dettaglio missioni'!IW21</f>
        <v>3079120.3200000003</v>
      </c>
      <c r="T21" s="11">
        <f>'Uscite dettaglio missioni'!IX21</f>
        <v>3063333.69</v>
      </c>
      <c r="U21" s="11">
        <f>'Uscite dettaglio missioni'!IY21</f>
        <v>2656010</v>
      </c>
      <c r="V21" s="11">
        <f>'Uscite dettaglio missioni'!IZ21</f>
        <v>2911772.29</v>
      </c>
      <c r="W21" s="11">
        <f>'Uscite dettaglio missioni'!JA21</f>
        <v>3233284.29</v>
      </c>
      <c r="X21" s="11">
        <f>'Uscite dettaglio missioni'!JB21</f>
        <v>2639853</v>
      </c>
      <c r="Y21" s="11">
        <f>'Uscite dettaglio missioni'!JC21</f>
        <v>2880830</v>
      </c>
      <c r="Z21" s="11">
        <f>'Uscite dettaglio missioni'!JD21</f>
        <v>2918756.17</v>
      </c>
      <c r="AA21" s="11">
        <f>'Uscite dettaglio missioni'!JE21</f>
        <v>3020899</v>
      </c>
      <c r="AB21" s="11">
        <f>'Uscite dettaglio missioni'!JF21</f>
        <v>3590150.08</v>
      </c>
      <c r="AC21" s="11">
        <f>'Uscite dettaglio missioni'!JF21</f>
        <v>3590150.08</v>
      </c>
      <c r="AD21" s="11">
        <f>'Uscite dettaglio missioni'!JG21</f>
        <v>3215896.94</v>
      </c>
      <c r="AE21" s="11">
        <f>'Uscite dettaglio missioni'!JH21</f>
        <v>3041386.2</v>
      </c>
      <c r="AF21" s="11">
        <f>'Uscite dettaglio missioni'!JI21</f>
        <v>2943786.12</v>
      </c>
      <c r="AG21" s="11">
        <f>'Uscite dettaglio missioni'!JJ21</f>
        <v>3404826.79</v>
      </c>
      <c r="AH21" s="11">
        <f>'Uscite dettaglio missioni'!JK21</f>
        <v>3426505.6</v>
      </c>
      <c r="AI21" s="11">
        <f>'Uscite dettaglio missioni'!JL21</f>
        <v>3504315.84</v>
      </c>
      <c r="AJ21" s="11">
        <f>'Uscite dettaglio missioni'!JM21</f>
        <v>3238714.4199999995</v>
      </c>
      <c r="AK21" s="11">
        <f>'Uscite dettaglio missioni'!JN21</f>
        <v>3273789</v>
      </c>
    </row>
    <row r="22" spans="1:37" x14ac:dyDescent="0.25">
      <c r="A22" s="5">
        <v>2101</v>
      </c>
      <c r="B22" s="9" t="s">
        <v>9</v>
      </c>
      <c r="C22" s="13">
        <f>'Uscite dettaglio missioni'!IG22</f>
        <v>65329.25</v>
      </c>
      <c r="D22" s="13">
        <f>'Uscite dettaglio missioni'!IH22</f>
        <v>65329.25</v>
      </c>
      <c r="E22" s="13">
        <f>'Uscite dettaglio missioni'!II22</f>
        <v>19566.14</v>
      </c>
      <c r="F22" s="13">
        <f>'Uscite dettaglio missioni'!IJ22</f>
        <v>42656</v>
      </c>
      <c r="G22" s="13">
        <f>'Uscite dettaglio missioni'!IK22</f>
        <v>24206</v>
      </c>
      <c r="H22" s="13">
        <f>'Uscite dettaglio missioni'!IL22</f>
        <v>21348.300000000003</v>
      </c>
      <c r="I22" s="13">
        <f>'Uscite dettaglio missioni'!IM22</f>
        <v>25420.989999999998</v>
      </c>
      <c r="J22" s="13">
        <f>'Uscite dettaglio missioni'!IN22</f>
        <v>7991</v>
      </c>
      <c r="K22" s="13">
        <f>'Uscite dettaglio missioni'!IO22</f>
        <v>5462.4400000000005</v>
      </c>
      <c r="L22" s="13">
        <f>'Uscite dettaglio missioni'!IP22</f>
        <v>18901</v>
      </c>
      <c r="M22" s="13">
        <f>'Uscite dettaglio missioni'!IQ22</f>
        <v>11634</v>
      </c>
      <c r="N22" s="13">
        <f>'Uscite dettaglio missioni'!IR22</f>
        <v>4795.42</v>
      </c>
      <c r="O22" s="13">
        <f>'Uscite dettaglio missioni'!IS22</f>
        <v>14150</v>
      </c>
      <c r="P22" s="13">
        <f>'Uscite dettaglio missioni'!IT22</f>
        <v>14150</v>
      </c>
      <c r="Q22" s="13">
        <f>'Uscite dettaglio missioni'!IU22</f>
        <v>13478.52</v>
      </c>
      <c r="R22" s="13">
        <f>'Uscite dettaglio missioni'!IV22</f>
        <v>20600</v>
      </c>
      <c r="S22" s="13">
        <f>'Uscite dettaglio missioni'!IW22</f>
        <v>17420</v>
      </c>
      <c r="T22" s="13">
        <f>'Uscite dettaglio missioni'!IX22</f>
        <v>9773.869999999999</v>
      </c>
      <c r="U22" s="13">
        <f>'Uscite dettaglio missioni'!IY22</f>
        <v>14435</v>
      </c>
      <c r="V22" s="13">
        <f>'Uscite dettaglio missioni'!IZ22</f>
        <v>14435</v>
      </c>
      <c r="W22" s="13">
        <f>'Uscite dettaglio missioni'!JA22</f>
        <v>6359.38</v>
      </c>
      <c r="X22" s="13">
        <f>'Uscite dettaglio missioni'!JB22</f>
        <v>13159</v>
      </c>
      <c r="Y22" s="13">
        <f>'Uscite dettaglio missioni'!JC22</f>
        <v>13329</v>
      </c>
      <c r="Z22" s="13">
        <f>'Uscite dettaglio missioni'!JD22</f>
        <v>7985.1000000000013</v>
      </c>
      <c r="AA22" s="13">
        <f>'Uscite dettaglio missioni'!JE22</f>
        <v>13291</v>
      </c>
      <c r="AB22" s="13">
        <f>'Uscite dettaglio missioni'!JF22</f>
        <v>13393</v>
      </c>
      <c r="AC22" s="13">
        <v>9985.69</v>
      </c>
      <c r="AD22" s="13">
        <v>9985.69</v>
      </c>
      <c r="AE22" s="13">
        <v>9985.69</v>
      </c>
      <c r="AF22" s="13">
        <f>'Uscite dettaglio missioni'!JI22</f>
        <v>11610</v>
      </c>
      <c r="AG22" s="13">
        <v>9985.69</v>
      </c>
      <c r="AH22" s="13">
        <v>9985.69</v>
      </c>
      <c r="AI22" s="13">
        <v>9985.69</v>
      </c>
      <c r="AJ22" s="13">
        <v>9985.69</v>
      </c>
      <c r="AK22" s="13">
        <v>9985.69</v>
      </c>
    </row>
    <row r="23" spans="1:37" x14ac:dyDescent="0.25">
      <c r="A23" s="5">
        <v>2102</v>
      </c>
      <c r="B23" s="9" t="s">
        <v>317</v>
      </c>
      <c r="C23" s="13">
        <f>'Uscite dettaglio missioni'!IG23</f>
        <v>2099.9</v>
      </c>
      <c r="D23" s="13">
        <f>'Uscite dettaglio missioni'!IH23</f>
        <v>2099.9</v>
      </c>
      <c r="E23" s="13">
        <f>'Uscite dettaglio missioni'!II23</f>
        <v>1560.89</v>
      </c>
      <c r="F23" s="13">
        <f>'Uscite dettaglio missioni'!IJ23</f>
        <v>1450</v>
      </c>
      <c r="G23" s="13">
        <f>'Uscite dettaglio missioni'!IK23</f>
        <v>1750</v>
      </c>
      <c r="H23" s="13">
        <f>'Uscite dettaglio missioni'!IL23</f>
        <v>1551.52</v>
      </c>
      <c r="I23" s="13">
        <f>'Uscite dettaglio missioni'!IM23</f>
        <v>1589.99</v>
      </c>
      <c r="J23" s="13">
        <f>'Uscite dettaglio missioni'!IN23</f>
        <v>1239.3399999999999</v>
      </c>
      <c r="K23" s="13">
        <f>'Uscite dettaglio missioni'!IO23</f>
        <v>1200.3499999999999</v>
      </c>
      <c r="L23" s="13">
        <f>'Uscite dettaglio missioni'!IP23</f>
        <v>1900</v>
      </c>
      <c r="M23" s="13">
        <f>'Uscite dettaglio missioni'!IQ23</f>
        <v>1903.49</v>
      </c>
      <c r="N23" s="13">
        <f>'Uscite dettaglio missioni'!IR23</f>
        <v>1330.26</v>
      </c>
      <c r="O23" s="13">
        <f>'Uscite dettaglio missioni'!IS23</f>
        <v>1884</v>
      </c>
      <c r="P23" s="13">
        <f>'Uscite dettaglio missioni'!IT23</f>
        <v>1884</v>
      </c>
      <c r="Q23" s="13">
        <f>'Uscite dettaglio missioni'!IU23</f>
        <v>1672.43</v>
      </c>
      <c r="R23" s="13">
        <f>'Uscite dettaglio missioni'!IV23</f>
        <v>2484</v>
      </c>
      <c r="S23" s="13">
        <f>'Uscite dettaglio missioni'!IW23</f>
        <v>2821.7</v>
      </c>
      <c r="T23" s="13">
        <f>'Uscite dettaglio missioni'!IX23</f>
        <v>1826.47</v>
      </c>
      <c r="U23" s="13">
        <f>'Uscite dettaglio missioni'!IY23</f>
        <v>2284</v>
      </c>
      <c r="V23" s="13">
        <f>'Uscite dettaglio missioni'!IZ23</f>
        <v>2284</v>
      </c>
      <c r="W23" s="13">
        <f>'Uscite dettaglio missioni'!JA23</f>
        <v>515.61</v>
      </c>
      <c r="X23" s="13">
        <f>'Uscite dettaglio missioni'!JB23</f>
        <v>2100</v>
      </c>
      <c r="Y23" s="13">
        <f>'Uscite dettaglio missioni'!JC23</f>
        <v>2520</v>
      </c>
      <c r="Z23" s="13">
        <f>'Uscite dettaglio missioni'!JD23</f>
        <v>1236.48</v>
      </c>
      <c r="AA23" s="13">
        <f>'Uscite dettaglio missioni'!JE23</f>
        <v>1840</v>
      </c>
      <c r="AB23" s="13">
        <f>'Uscite dettaglio missioni'!JF23</f>
        <v>1840</v>
      </c>
      <c r="AC23" s="13">
        <v>149</v>
      </c>
      <c r="AD23" s="13">
        <v>149</v>
      </c>
      <c r="AE23" s="13">
        <v>149</v>
      </c>
      <c r="AF23" s="13">
        <f>'Uscite dettaglio missioni'!JI23</f>
        <v>1540</v>
      </c>
      <c r="AG23" s="13">
        <v>149</v>
      </c>
      <c r="AH23" s="13">
        <v>149</v>
      </c>
      <c r="AI23" s="13">
        <v>149</v>
      </c>
      <c r="AJ23" s="13">
        <v>149</v>
      </c>
      <c r="AK23" s="13">
        <v>149</v>
      </c>
    </row>
    <row r="24" spans="1:37" x14ac:dyDescent="0.25">
      <c r="A24" s="5">
        <v>2103</v>
      </c>
      <c r="B24" s="9" t="s">
        <v>10</v>
      </c>
      <c r="C24" s="13">
        <f>'Uscite dettaglio missioni'!IG24</f>
        <v>14570.01</v>
      </c>
      <c r="D24" s="13">
        <f>'Uscite dettaglio missioni'!IH24</f>
        <v>17002.760000000002</v>
      </c>
      <c r="E24" s="13">
        <f>'Uscite dettaglio missioni'!II24</f>
        <v>18955.580000000002</v>
      </c>
      <c r="F24" s="13">
        <f>'Uscite dettaglio missioni'!IJ24</f>
        <v>17355</v>
      </c>
      <c r="G24" s="13">
        <f>'Uscite dettaglio missioni'!IK24</f>
        <v>15565</v>
      </c>
      <c r="H24" s="13">
        <f>'Uscite dettaglio missioni'!IL24</f>
        <v>12904.4</v>
      </c>
      <c r="I24" s="13">
        <f>'Uscite dettaglio missioni'!IM24</f>
        <v>15947.04</v>
      </c>
      <c r="J24" s="13">
        <f>'Uscite dettaglio missioni'!IN24</f>
        <v>12877.12</v>
      </c>
      <c r="K24" s="13">
        <f>'Uscite dettaglio missioni'!IO24</f>
        <v>12505.91</v>
      </c>
      <c r="L24" s="13">
        <f>'Uscite dettaglio missioni'!IP24</f>
        <v>12825</v>
      </c>
      <c r="M24" s="13">
        <f>'Uscite dettaglio missioni'!IQ24</f>
        <v>12856.41</v>
      </c>
      <c r="N24" s="13">
        <f>'Uscite dettaglio missioni'!IR24</f>
        <v>12128.61</v>
      </c>
      <c r="O24" s="13">
        <f>'Uscite dettaglio missioni'!IS24</f>
        <v>11518</v>
      </c>
      <c r="P24" s="13">
        <f>'Uscite dettaglio missioni'!IT24</f>
        <v>11519</v>
      </c>
      <c r="Q24" s="13">
        <f>'Uscite dettaglio missioni'!IU24</f>
        <v>10560.060000000001</v>
      </c>
      <c r="R24" s="13">
        <f>'Uscite dettaglio missioni'!IV24</f>
        <v>11135</v>
      </c>
      <c r="S24" s="13">
        <f>'Uscite dettaglio missioni'!IW24</f>
        <v>10007.299999999999</v>
      </c>
      <c r="T24" s="13">
        <f>'Uscite dettaglio missioni'!IX24</f>
        <v>7316.08</v>
      </c>
      <c r="U24" s="13">
        <f>'Uscite dettaglio missioni'!IY24</f>
        <v>7844</v>
      </c>
      <c r="V24" s="13">
        <f>'Uscite dettaglio missioni'!IZ24</f>
        <v>9146.7000000000007</v>
      </c>
      <c r="W24" s="13">
        <f>'Uscite dettaglio missioni'!JA24</f>
        <v>7576.4400000000005</v>
      </c>
      <c r="X24" s="13">
        <f>'Uscite dettaglio missioni'!JB24</f>
        <v>7599</v>
      </c>
      <c r="Y24" s="13">
        <f>'Uscite dettaglio missioni'!JC24</f>
        <v>8599</v>
      </c>
      <c r="Z24" s="13">
        <f>'Uscite dettaglio missioni'!JD24</f>
        <v>7401.13</v>
      </c>
      <c r="AA24" s="13">
        <f>'Uscite dettaglio missioni'!JE24</f>
        <v>8492</v>
      </c>
      <c r="AB24" s="13">
        <f>'Uscite dettaglio missioni'!JF24</f>
        <v>8332</v>
      </c>
      <c r="AC24" s="13">
        <v>6835.34</v>
      </c>
      <c r="AD24" s="13">
        <v>6835.34</v>
      </c>
      <c r="AE24" s="13">
        <v>6835.34</v>
      </c>
      <c r="AF24" s="13">
        <f>'Uscite dettaglio missioni'!JI24</f>
        <v>8565</v>
      </c>
      <c r="AG24" s="13">
        <v>6835.34</v>
      </c>
      <c r="AH24" s="13">
        <v>6835.34</v>
      </c>
      <c r="AI24" s="13">
        <v>6835.34</v>
      </c>
      <c r="AJ24" s="13">
        <v>6835.34</v>
      </c>
      <c r="AK24" s="13">
        <v>6835.34</v>
      </c>
    </row>
    <row r="25" spans="1:37" x14ac:dyDescent="0.25">
      <c r="A25" s="5">
        <v>2104</v>
      </c>
      <c r="B25" s="9" t="s">
        <v>11</v>
      </c>
      <c r="C25" s="13">
        <f>'Uscite dettaglio missioni'!IG25</f>
        <v>47804.729999999996</v>
      </c>
      <c r="D25" s="13">
        <f>'Uscite dettaglio missioni'!IH25</f>
        <v>47804.729999999996</v>
      </c>
      <c r="E25" s="13">
        <f>'Uscite dettaglio missioni'!II25</f>
        <v>50946.51</v>
      </c>
      <c r="F25" s="13">
        <f>'Uscite dettaglio missioni'!IJ25</f>
        <v>54803</v>
      </c>
      <c r="G25" s="13">
        <f>'Uscite dettaglio missioni'!IK25</f>
        <v>54921</v>
      </c>
      <c r="H25" s="13">
        <f>'Uscite dettaglio missioni'!IL25</f>
        <v>45260.649999999994</v>
      </c>
      <c r="I25" s="13">
        <f>'Uscite dettaglio missioni'!IM25</f>
        <v>55170</v>
      </c>
      <c r="J25" s="13">
        <f>'Uscite dettaglio missioni'!IN25</f>
        <v>49140</v>
      </c>
      <c r="K25" s="13">
        <f>'Uscite dettaglio missioni'!IO25</f>
        <v>31764.519999999997</v>
      </c>
      <c r="L25" s="13">
        <f>'Uscite dettaglio missioni'!IP25</f>
        <v>44600</v>
      </c>
      <c r="M25" s="13">
        <f>'Uscite dettaglio missioni'!IQ25</f>
        <v>44600</v>
      </c>
      <c r="N25" s="13">
        <f>'Uscite dettaglio missioni'!IR25</f>
        <v>34588.620000000003</v>
      </c>
      <c r="O25" s="13">
        <f>'Uscite dettaglio missioni'!IS25</f>
        <v>37950</v>
      </c>
      <c r="P25" s="13">
        <f>'Uscite dettaglio missioni'!IT25</f>
        <v>37950</v>
      </c>
      <c r="Q25" s="13">
        <f>'Uscite dettaglio missioni'!IU25</f>
        <v>35000.199999999997</v>
      </c>
      <c r="R25" s="13">
        <f>'Uscite dettaglio missioni'!IV25</f>
        <v>43700</v>
      </c>
      <c r="S25" s="13">
        <f>'Uscite dettaglio missioni'!IW25</f>
        <v>35050</v>
      </c>
      <c r="T25" s="13">
        <f>'Uscite dettaglio missioni'!IX25</f>
        <v>32007.659999999996</v>
      </c>
      <c r="U25" s="13">
        <f>'Uscite dettaglio missioni'!IY25</f>
        <v>39859</v>
      </c>
      <c r="V25" s="13">
        <f>'Uscite dettaglio missioni'!IZ25</f>
        <v>39859</v>
      </c>
      <c r="W25" s="13">
        <f>'Uscite dettaglio missioni'!JA25</f>
        <v>41907.61</v>
      </c>
      <c r="X25" s="13">
        <f>'Uscite dettaglio missioni'!JB25</f>
        <v>48640</v>
      </c>
      <c r="Y25" s="13">
        <f>'Uscite dettaglio missioni'!JC25</f>
        <v>49640</v>
      </c>
      <c r="Z25" s="13">
        <f>'Uscite dettaglio missioni'!JD25</f>
        <v>26069.230000000003</v>
      </c>
      <c r="AA25" s="13">
        <f>'Uscite dettaglio missioni'!JE25</f>
        <v>47900</v>
      </c>
      <c r="AB25" s="13">
        <f>'Uscite dettaglio missioni'!JF25</f>
        <v>127900</v>
      </c>
      <c r="AC25" s="13">
        <v>105387.32</v>
      </c>
      <c r="AD25" s="13">
        <v>105387.32</v>
      </c>
      <c r="AE25" s="13">
        <v>105387.32</v>
      </c>
      <c r="AF25" s="13">
        <f>'Uscite dettaglio missioni'!JI25</f>
        <v>153600</v>
      </c>
      <c r="AG25" s="13">
        <v>105387.32</v>
      </c>
      <c r="AH25" s="13">
        <v>105387.32</v>
      </c>
      <c r="AI25" s="13">
        <v>105387.32</v>
      </c>
      <c r="AJ25" s="13">
        <v>105387.32</v>
      </c>
      <c r="AK25" s="13">
        <v>105387.32</v>
      </c>
    </row>
    <row r="26" spans="1:37" x14ac:dyDescent="0.25">
      <c r="A26" s="5">
        <v>2107</v>
      </c>
      <c r="B26" s="9" t="s">
        <v>12</v>
      </c>
      <c r="C26" s="13">
        <f>'Uscite dettaglio missioni'!IG26</f>
        <v>39000</v>
      </c>
      <c r="D26" s="13">
        <f>'Uscite dettaglio missioni'!IH26</f>
        <v>9711.99</v>
      </c>
      <c r="E26" s="13">
        <f>'Uscite dettaglio missioni'!II26</f>
        <v>9711.99</v>
      </c>
      <c r="F26" s="13">
        <f>'Uscite dettaglio missioni'!IJ26</f>
        <v>0</v>
      </c>
      <c r="G26" s="13">
        <f>'Uscite dettaglio missioni'!IK26</f>
        <v>0</v>
      </c>
      <c r="H26" s="13">
        <f>'Uscite dettaglio missioni'!IL26</f>
        <v>0</v>
      </c>
      <c r="I26" s="13">
        <f>'Uscite dettaglio missioni'!IM26</f>
        <v>0</v>
      </c>
      <c r="J26" s="13">
        <f>'Uscite dettaglio missioni'!IN26</f>
        <v>0</v>
      </c>
      <c r="K26" s="13">
        <f>'Uscite dettaglio missioni'!IO26</f>
        <v>0</v>
      </c>
      <c r="L26" s="13">
        <f>'Uscite dettaglio missioni'!IP26</f>
        <v>0</v>
      </c>
      <c r="M26" s="13">
        <f>'Uscite dettaglio missioni'!IQ26</f>
        <v>0</v>
      </c>
      <c r="N26" s="13">
        <f>'Uscite dettaglio missioni'!IR26</f>
        <v>0</v>
      </c>
      <c r="O26" s="13">
        <f>'Uscite dettaglio missioni'!IS26</f>
        <v>0</v>
      </c>
      <c r="P26" s="13">
        <f>'Uscite dettaglio missioni'!IT26</f>
        <v>0</v>
      </c>
      <c r="Q26" s="13">
        <f>'Uscite dettaglio missioni'!IU26</f>
        <v>0</v>
      </c>
      <c r="R26" s="13">
        <f>'Uscite dettaglio missioni'!IV26</f>
        <v>0</v>
      </c>
      <c r="S26" s="13">
        <f>'Uscite dettaglio missioni'!IW26</f>
        <v>0</v>
      </c>
      <c r="T26" s="13">
        <f>'Uscite dettaglio missioni'!IX26</f>
        <v>0</v>
      </c>
      <c r="U26" s="13">
        <f>'Uscite dettaglio missioni'!IY26</f>
        <v>0</v>
      </c>
      <c r="V26" s="13">
        <f>'Uscite dettaglio missioni'!IZ26</f>
        <v>0</v>
      </c>
      <c r="W26" s="13">
        <f>'Uscite dettaglio missioni'!JA26</f>
        <v>0</v>
      </c>
      <c r="X26" s="13">
        <f>'Uscite dettaglio missioni'!JB26</f>
        <v>0</v>
      </c>
      <c r="Y26" s="13">
        <f>'Uscite dettaglio missioni'!JC26</f>
        <v>0</v>
      </c>
      <c r="Z26" s="13">
        <f>'Uscite dettaglio missioni'!JD26</f>
        <v>0</v>
      </c>
      <c r="AA26" s="13">
        <f>'Uscite dettaglio missioni'!JE26</f>
        <v>0</v>
      </c>
      <c r="AB26" s="13">
        <f>'Uscite dettaglio missioni'!JF26</f>
        <v>0</v>
      </c>
      <c r="AC26" s="13">
        <f>'Uscite dettaglio missioni'!JF26</f>
        <v>0</v>
      </c>
      <c r="AD26" s="13">
        <f>'Uscite dettaglio missioni'!JG26</f>
        <v>0</v>
      </c>
      <c r="AE26" s="13">
        <f>'Uscite dettaglio missioni'!JH26</f>
        <v>0</v>
      </c>
      <c r="AF26" s="13">
        <f>'Uscite dettaglio missioni'!JI26</f>
        <v>0</v>
      </c>
      <c r="AG26" s="13">
        <f>'Uscite dettaglio missioni'!JJ26</f>
        <v>0</v>
      </c>
      <c r="AH26" s="13">
        <f>'Uscite dettaglio missioni'!JK26</f>
        <v>0</v>
      </c>
      <c r="AI26" s="13">
        <f>'Uscite dettaglio missioni'!JL26</f>
        <v>0</v>
      </c>
      <c r="AJ26" s="13">
        <f>'Uscite dettaglio missioni'!JM26</f>
        <v>0</v>
      </c>
      <c r="AK26" s="13">
        <f>'Uscite dettaglio missioni'!JN26</f>
        <v>0</v>
      </c>
    </row>
    <row r="27" spans="1:37" x14ac:dyDescent="0.25">
      <c r="A27" s="5">
        <v>2108</v>
      </c>
      <c r="B27" s="9" t="s">
        <v>13</v>
      </c>
      <c r="C27" s="13">
        <f>'Uscite dettaglio missioni'!IG27</f>
        <v>23985</v>
      </c>
      <c r="D27" s="13">
        <f>'Uscite dettaglio missioni'!IH27</f>
        <v>23985</v>
      </c>
      <c r="E27" s="13">
        <f>'Uscite dettaglio missioni'!II27</f>
        <v>12635.6</v>
      </c>
      <c r="F27" s="13">
        <f>'Uscite dettaglio missioni'!IJ27</f>
        <v>25170</v>
      </c>
      <c r="G27" s="13">
        <f>'Uscite dettaglio missioni'!IK27</f>
        <v>47538</v>
      </c>
      <c r="H27" s="13">
        <f>'Uscite dettaglio missioni'!IL27</f>
        <v>37277.880000000005</v>
      </c>
      <c r="I27" s="13">
        <f>'Uscite dettaglio missioni'!IM27</f>
        <v>45840</v>
      </c>
      <c r="J27" s="13">
        <f>'Uscite dettaglio missioni'!IN27</f>
        <v>22400</v>
      </c>
      <c r="K27" s="13">
        <f>'Uscite dettaglio missioni'!IO27</f>
        <v>7852</v>
      </c>
      <c r="L27" s="13">
        <f>'Uscite dettaglio missioni'!IP27</f>
        <v>23352</v>
      </c>
      <c r="M27" s="13">
        <f>'Uscite dettaglio missioni'!IQ27</f>
        <v>23549.8</v>
      </c>
      <c r="N27" s="13">
        <f>'Uscite dettaglio missioni'!IR27</f>
        <v>16408.12</v>
      </c>
      <c r="O27" s="13">
        <f>'Uscite dettaglio missioni'!IS27</f>
        <v>18700</v>
      </c>
      <c r="P27" s="13">
        <f>'Uscite dettaglio missioni'!IT27</f>
        <v>19400</v>
      </c>
      <c r="Q27" s="13">
        <f>'Uscite dettaglio missioni'!IU27</f>
        <v>11473.77</v>
      </c>
      <c r="R27" s="13">
        <f>'Uscite dettaglio missioni'!IV27</f>
        <v>45000</v>
      </c>
      <c r="S27" s="13">
        <f>'Uscite dettaglio missioni'!IW27</f>
        <v>28149.79</v>
      </c>
      <c r="T27" s="13">
        <f>'Uscite dettaglio missioni'!IX27</f>
        <v>37431.760000000002</v>
      </c>
      <c r="U27" s="13">
        <f>'Uscite dettaglio missioni'!IY27</f>
        <v>44994</v>
      </c>
      <c r="V27" s="13">
        <f>'Uscite dettaglio missioni'!IZ27</f>
        <v>26995.539999999997</v>
      </c>
      <c r="W27" s="13">
        <f>'Uscite dettaglio missioni'!JA27</f>
        <v>25349.46</v>
      </c>
      <c r="X27" s="13">
        <f>'Uscite dettaglio missioni'!JB27</f>
        <v>50004</v>
      </c>
      <c r="Y27" s="13">
        <f>'Uscite dettaglio missioni'!JC27</f>
        <v>50100</v>
      </c>
      <c r="Z27" s="13">
        <f>'Uscite dettaglio missioni'!JD27</f>
        <v>32927.93</v>
      </c>
      <c r="AA27" s="13">
        <f>'Uscite dettaglio missioni'!JE27</f>
        <v>57865</v>
      </c>
      <c r="AB27" s="13">
        <f>'Uscite dettaglio missioni'!JF27</f>
        <v>65295</v>
      </c>
      <c r="AC27" s="13">
        <v>23603.32</v>
      </c>
      <c r="AD27" s="13">
        <v>23603.32</v>
      </c>
      <c r="AE27" s="13">
        <v>23603.32</v>
      </c>
      <c r="AF27" s="13">
        <f>'Uscite dettaglio missioni'!JI27</f>
        <v>59690</v>
      </c>
      <c r="AG27" s="13">
        <v>23603.32</v>
      </c>
      <c r="AH27" s="13">
        <v>23603.32</v>
      </c>
      <c r="AI27" s="13">
        <v>23603.32</v>
      </c>
      <c r="AJ27" s="13">
        <v>23603.32</v>
      </c>
      <c r="AK27" s="13">
        <v>23603.32</v>
      </c>
    </row>
    <row r="28" spans="1:37" x14ac:dyDescent="0.25">
      <c r="A28" s="5">
        <v>2109</v>
      </c>
      <c r="B28" s="9" t="s">
        <v>14</v>
      </c>
      <c r="C28" s="13">
        <f>'Uscite dettaglio missioni'!IG28</f>
        <v>60000</v>
      </c>
      <c r="D28" s="13">
        <f>'Uscite dettaglio missioni'!IH28</f>
        <v>80000</v>
      </c>
      <c r="E28" s="13">
        <f>'Uscite dettaglio missioni'!II28</f>
        <v>17579.46</v>
      </c>
      <c r="F28" s="13">
        <f>'Uscite dettaglio missioni'!IJ28</f>
        <v>17160</v>
      </c>
      <c r="G28" s="13">
        <f>'Uscite dettaglio missioni'!IK28</f>
        <v>0</v>
      </c>
      <c r="H28" s="13">
        <f>'Uscite dettaglio missioni'!IL28</f>
        <v>0</v>
      </c>
      <c r="I28" s="13">
        <f>'Uscite dettaglio missioni'!IM28</f>
        <v>9136</v>
      </c>
      <c r="J28" s="13">
        <f>'Uscite dettaglio missioni'!IN28</f>
        <v>9823.7200000000012</v>
      </c>
      <c r="K28" s="13">
        <f>'Uscite dettaglio missioni'!IO28</f>
        <v>8044.42</v>
      </c>
      <c r="L28" s="13">
        <f>'Uscite dettaglio missioni'!IP28</f>
        <v>69901</v>
      </c>
      <c r="M28" s="13">
        <f>'Uscite dettaglio missioni'!IQ28</f>
        <v>73498</v>
      </c>
      <c r="N28" s="13">
        <f>'Uscite dettaglio missioni'!IR28</f>
        <v>25359.040000000001</v>
      </c>
      <c r="O28" s="13">
        <f>'Uscite dettaglio missioni'!IS28</f>
        <v>35336</v>
      </c>
      <c r="P28" s="13">
        <f>'Uscite dettaglio missioni'!IT28</f>
        <v>31751</v>
      </c>
      <c r="Q28" s="13">
        <f>'Uscite dettaglio missioni'!IU28</f>
        <v>34610.97</v>
      </c>
      <c r="R28" s="13">
        <f>'Uscite dettaglio missioni'!IV28</f>
        <v>10989.84</v>
      </c>
      <c r="S28" s="13">
        <f>'Uscite dettaglio missioni'!IW28</f>
        <v>12009.07</v>
      </c>
      <c r="T28" s="13">
        <f>'Uscite dettaglio missioni'!IX28</f>
        <v>26433.279999999999</v>
      </c>
      <c r="U28" s="13">
        <f>'Uscite dettaglio missioni'!IY28</f>
        <v>10161</v>
      </c>
      <c r="V28" s="13">
        <f>'Uscite dettaglio missioni'!IZ28</f>
        <v>6320</v>
      </c>
      <c r="W28" s="13">
        <f>'Uscite dettaglio missioni'!JA28</f>
        <v>18100</v>
      </c>
      <c r="X28" s="13">
        <f>'Uscite dettaglio missioni'!JB28</f>
        <v>1950</v>
      </c>
      <c r="Y28" s="13">
        <f>'Uscite dettaglio missioni'!JC28</f>
        <v>1950</v>
      </c>
      <c r="Z28" s="13">
        <f>'Uscite dettaglio missioni'!JD28</f>
        <v>1600</v>
      </c>
      <c r="AA28" s="13">
        <f>'Uscite dettaglio missioni'!JE28</f>
        <v>10800</v>
      </c>
      <c r="AB28" s="13">
        <f>'Uscite dettaglio missioni'!JF28</f>
        <v>7200</v>
      </c>
      <c r="AC28" s="13">
        <v>0</v>
      </c>
      <c r="AD28" s="13">
        <v>0</v>
      </c>
      <c r="AE28" s="13">
        <v>0</v>
      </c>
      <c r="AF28" s="13">
        <f>'Uscite dettaglio missioni'!JI28</f>
        <v>7200</v>
      </c>
      <c r="AG28" s="13">
        <v>0</v>
      </c>
      <c r="AH28" s="13">
        <v>0</v>
      </c>
      <c r="AI28" s="13">
        <v>0</v>
      </c>
      <c r="AJ28" s="13">
        <v>0</v>
      </c>
      <c r="AK28" s="13">
        <v>0</v>
      </c>
    </row>
    <row r="29" spans="1:37" x14ac:dyDescent="0.25">
      <c r="A29" s="5">
        <v>2112</v>
      </c>
      <c r="B29" s="9" t="s">
        <v>15</v>
      </c>
      <c r="C29" s="13">
        <f>'Uscite dettaglio missioni'!IG29</f>
        <v>18000</v>
      </c>
      <c r="D29" s="13">
        <f>'Uscite dettaglio missioni'!IH29</f>
        <v>17937.349999999999</v>
      </c>
      <c r="E29" s="13">
        <f>'Uscite dettaglio missioni'!II29</f>
        <v>9393.8799999999992</v>
      </c>
      <c r="F29" s="13">
        <f>'Uscite dettaglio missioni'!IJ29</f>
        <v>17937.349999999999</v>
      </c>
      <c r="G29" s="13">
        <f>'Uscite dettaglio missioni'!IK29</f>
        <v>7937.35</v>
      </c>
      <c r="H29" s="13">
        <f>'Uscite dettaglio missioni'!IL29</f>
        <v>530.14</v>
      </c>
      <c r="I29" s="13">
        <f>'Uscite dettaglio missioni'!IM29</f>
        <v>8852.4599999999991</v>
      </c>
      <c r="J29" s="13">
        <f>'Uscite dettaglio missioni'!IN29</f>
        <v>707.6</v>
      </c>
      <c r="K29" s="13">
        <f>'Uscite dettaglio missioni'!IO29</f>
        <v>744.2</v>
      </c>
      <c r="L29" s="13">
        <f>'Uscite dettaglio missioni'!IP29</f>
        <v>1600</v>
      </c>
      <c r="M29" s="13">
        <f>'Uscite dettaglio missioni'!IQ29</f>
        <v>1600</v>
      </c>
      <c r="N29" s="13">
        <f>'Uscite dettaglio missioni'!IR29</f>
        <v>0</v>
      </c>
      <c r="O29" s="13">
        <f>'Uscite dettaglio missioni'!IS29</f>
        <v>3800</v>
      </c>
      <c r="P29" s="13">
        <f>'Uscite dettaglio missioni'!IT29</f>
        <v>3800</v>
      </c>
      <c r="Q29" s="13">
        <f>'Uscite dettaglio missioni'!IU29</f>
        <v>230.01</v>
      </c>
      <c r="R29" s="13">
        <f>'Uscite dettaglio missioni'!IV29</f>
        <v>1090.1599999999999</v>
      </c>
      <c r="S29" s="13">
        <f>'Uscite dettaglio missioni'!IW29</f>
        <v>1400</v>
      </c>
      <c r="T29" s="13">
        <f>'Uscite dettaglio missioni'!IX29</f>
        <v>845.8</v>
      </c>
      <c r="U29" s="13">
        <f>'Uscite dettaglio missioni'!IY29</f>
        <v>560</v>
      </c>
      <c r="V29" s="13">
        <f>'Uscite dettaglio missioni'!IZ29</f>
        <v>560</v>
      </c>
      <c r="W29" s="13">
        <f>'Uscite dettaglio missioni'!JA29</f>
        <v>0</v>
      </c>
      <c r="X29" s="13">
        <f>'Uscite dettaglio missioni'!JB29</f>
        <v>504</v>
      </c>
      <c r="Y29" s="13">
        <f>'Uscite dettaglio missioni'!JC29</f>
        <v>504</v>
      </c>
      <c r="Z29" s="13">
        <f>'Uscite dettaglio missioni'!JD29</f>
        <v>901</v>
      </c>
      <c r="AA29" s="13">
        <f>'Uscite dettaglio missioni'!JE29</f>
        <v>800</v>
      </c>
      <c r="AB29" s="13">
        <f>'Uscite dettaglio missioni'!JF29</f>
        <v>800</v>
      </c>
      <c r="AC29" s="13">
        <v>0</v>
      </c>
      <c r="AD29" s="13">
        <v>0</v>
      </c>
      <c r="AE29" s="13">
        <v>0</v>
      </c>
      <c r="AF29" s="13">
        <f>'Uscite dettaglio missioni'!JI29</f>
        <v>0</v>
      </c>
      <c r="AG29" s="13">
        <v>0</v>
      </c>
      <c r="AH29" s="13">
        <v>0</v>
      </c>
      <c r="AI29" s="13">
        <v>0</v>
      </c>
      <c r="AJ29" s="13">
        <v>0</v>
      </c>
      <c r="AK29" s="13">
        <v>0</v>
      </c>
    </row>
    <row r="30" spans="1:37" x14ac:dyDescent="0.25">
      <c r="A30" s="5">
        <v>2113</v>
      </c>
      <c r="B30" s="9" t="s">
        <v>16</v>
      </c>
      <c r="C30" s="13">
        <f>'Uscite dettaglio missioni'!IG30</f>
        <v>268839.33999999997</v>
      </c>
      <c r="D30" s="13">
        <f>'Uscite dettaglio missioni'!IH30</f>
        <v>268839.33999999997</v>
      </c>
      <c r="E30" s="13">
        <f>'Uscite dettaglio missioni'!II30</f>
        <v>261533.47999999998</v>
      </c>
      <c r="F30" s="13">
        <f>'Uscite dettaglio missioni'!IJ30</f>
        <v>277990</v>
      </c>
      <c r="G30" s="13">
        <f>'Uscite dettaglio missioni'!IK30</f>
        <v>323190</v>
      </c>
      <c r="H30" s="13">
        <f>'Uscite dettaglio missioni'!IL30</f>
        <v>331171.21000000002</v>
      </c>
      <c r="I30" s="13">
        <f>'Uscite dettaglio missioni'!IM30</f>
        <v>217895.08000000002</v>
      </c>
      <c r="J30" s="13">
        <f>'Uscite dettaglio missioni'!IN30</f>
        <v>225591.67</v>
      </c>
      <c r="K30" s="13">
        <f>'Uscite dettaglio missioni'!IO30</f>
        <v>248280.38999999998</v>
      </c>
      <c r="L30" s="13">
        <f>'Uscite dettaglio missioni'!IP30</f>
        <v>253820</v>
      </c>
      <c r="M30" s="13">
        <f>'Uscite dettaglio missioni'!IQ30</f>
        <v>238779.9</v>
      </c>
      <c r="N30" s="13">
        <f>'Uscite dettaglio missioni'!IR30</f>
        <v>216836.93</v>
      </c>
      <c r="O30" s="13">
        <f>'Uscite dettaglio missioni'!IS30</f>
        <v>303498</v>
      </c>
      <c r="P30" s="13">
        <f>'Uscite dettaglio missioni'!IT30</f>
        <v>303498</v>
      </c>
      <c r="Q30" s="13">
        <f>'Uscite dettaglio missioni'!IU30</f>
        <v>239903.06000000003</v>
      </c>
      <c r="R30" s="13">
        <f>'Uscite dettaglio missioni'!IV30</f>
        <v>308439.7</v>
      </c>
      <c r="S30" s="13">
        <f>'Uscite dettaglio missioni'!IW30</f>
        <v>282463.14</v>
      </c>
      <c r="T30" s="13">
        <f>'Uscite dettaglio missioni'!IX30</f>
        <v>270648.74</v>
      </c>
      <c r="U30" s="13">
        <f>'Uscite dettaglio missioni'!IY30</f>
        <v>288936</v>
      </c>
      <c r="V30" s="13">
        <f>'Uscite dettaglio missioni'!IZ30</f>
        <v>289104</v>
      </c>
      <c r="W30" s="13">
        <f>'Uscite dettaglio missioni'!JA30</f>
        <v>279277.78999999998</v>
      </c>
      <c r="X30" s="13">
        <f>'Uscite dettaglio missioni'!JB30</f>
        <v>319990</v>
      </c>
      <c r="Y30" s="13">
        <f>'Uscite dettaglio missioni'!JC30</f>
        <v>309490</v>
      </c>
      <c r="Z30" s="13">
        <f>'Uscite dettaglio missioni'!JD30</f>
        <v>258121.71</v>
      </c>
      <c r="AA30" s="13">
        <f>'Uscite dettaglio missioni'!JE30</f>
        <v>298032</v>
      </c>
      <c r="AB30" s="13">
        <f>'Uscite dettaglio missioni'!JF30</f>
        <v>310800</v>
      </c>
      <c r="AC30" s="13">
        <v>251589.55</v>
      </c>
      <c r="AD30" s="13">
        <v>251589.55</v>
      </c>
      <c r="AE30" s="13">
        <v>251589.55</v>
      </c>
      <c r="AF30" s="13">
        <f>'Uscite dettaglio missioni'!JI30</f>
        <v>257300</v>
      </c>
      <c r="AG30" s="13">
        <v>251589.55</v>
      </c>
      <c r="AH30" s="13">
        <v>251589.55</v>
      </c>
      <c r="AI30" s="13">
        <v>251589.55</v>
      </c>
      <c r="AJ30" s="13">
        <v>251589.55</v>
      </c>
      <c r="AK30" s="13">
        <v>251589.55</v>
      </c>
    </row>
    <row r="31" spans="1:37" x14ac:dyDescent="0.25">
      <c r="A31" s="5">
        <v>2114</v>
      </c>
      <c r="B31" s="9" t="s">
        <v>17</v>
      </c>
      <c r="C31" s="13">
        <f>'Uscite dettaglio missioni'!IG31</f>
        <v>91822.739999999991</v>
      </c>
      <c r="D31" s="13">
        <f>'Uscite dettaglio missioni'!IH31</f>
        <v>91822.739999999991</v>
      </c>
      <c r="E31" s="13">
        <f>'Uscite dettaglio missioni'!II31</f>
        <v>73507.200000000012</v>
      </c>
      <c r="F31" s="13">
        <f>'Uscite dettaglio missioni'!IJ31</f>
        <v>61000</v>
      </c>
      <c r="G31" s="13">
        <f>'Uscite dettaglio missioni'!IK31</f>
        <v>69678.7</v>
      </c>
      <c r="H31" s="13">
        <f>'Uscite dettaglio missioni'!IL31</f>
        <v>84109.2</v>
      </c>
      <c r="I31" s="13">
        <f>'Uscite dettaglio missioni'!IM31</f>
        <v>86000.01</v>
      </c>
      <c r="J31" s="13">
        <f>'Uscite dettaglio missioni'!IN31</f>
        <v>37392</v>
      </c>
      <c r="K31" s="13">
        <f>'Uscite dettaglio missioni'!IO31</f>
        <v>26050.120000000003</v>
      </c>
      <c r="L31" s="13">
        <f>'Uscite dettaglio missioni'!IP31</f>
        <v>46998</v>
      </c>
      <c r="M31" s="13">
        <f>'Uscite dettaglio missioni'!IQ31</f>
        <v>46998</v>
      </c>
      <c r="N31" s="13">
        <f>'Uscite dettaglio missioni'!IR31</f>
        <v>44108.759999999995</v>
      </c>
      <c r="O31" s="13">
        <f>'Uscite dettaglio missioni'!IS31</f>
        <v>44502</v>
      </c>
      <c r="P31" s="13">
        <f>'Uscite dettaglio missioni'!IT31</f>
        <v>44502</v>
      </c>
      <c r="Q31" s="13">
        <f>'Uscite dettaglio missioni'!IU31</f>
        <v>46324.299999999996</v>
      </c>
      <c r="R31" s="13">
        <f>'Uscite dettaglio missioni'!IV31</f>
        <v>38900.01</v>
      </c>
      <c r="S31" s="13">
        <f>'Uscite dettaglio missioni'!IW31</f>
        <v>38500.400000000001</v>
      </c>
      <c r="T31" s="13">
        <f>'Uscite dettaglio missioni'!IX31</f>
        <v>38038.430000000008</v>
      </c>
      <c r="U31" s="13">
        <f>'Uscite dettaglio missioni'!IY31</f>
        <v>39000</v>
      </c>
      <c r="V31" s="13">
        <f>'Uscite dettaglio missioni'!IZ31</f>
        <v>39000</v>
      </c>
      <c r="W31" s="13">
        <f>'Uscite dettaglio missioni'!JA31</f>
        <v>32839</v>
      </c>
      <c r="X31" s="13">
        <f>'Uscite dettaglio missioni'!JB31</f>
        <v>59250</v>
      </c>
      <c r="Y31" s="13">
        <f>'Uscite dettaglio missioni'!JC31</f>
        <v>62250</v>
      </c>
      <c r="Z31" s="13">
        <f>'Uscite dettaglio missioni'!JD31</f>
        <v>41793.060000000005</v>
      </c>
      <c r="AA31" s="13">
        <f>'Uscite dettaglio missioni'!JE31</f>
        <v>60392</v>
      </c>
      <c r="AB31" s="13">
        <f>'Uscite dettaglio missioni'!JF31</f>
        <v>60392</v>
      </c>
      <c r="AC31" s="13">
        <v>50592.29</v>
      </c>
      <c r="AD31" s="13">
        <v>50592.29</v>
      </c>
      <c r="AE31" s="13">
        <v>50592.29</v>
      </c>
      <c r="AF31" s="13">
        <f>'Uscite dettaglio missioni'!JI31</f>
        <v>76000</v>
      </c>
      <c r="AG31" s="13">
        <v>50592.29</v>
      </c>
      <c r="AH31" s="13">
        <v>50592.29</v>
      </c>
      <c r="AI31" s="13">
        <v>50592.29</v>
      </c>
      <c r="AJ31" s="13">
        <v>50592.29</v>
      </c>
      <c r="AK31" s="13">
        <v>50592.29</v>
      </c>
    </row>
    <row r="32" spans="1:37" x14ac:dyDescent="0.25">
      <c r="A32" s="5">
        <v>2115</v>
      </c>
      <c r="B32" s="9" t="s">
        <v>18</v>
      </c>
      <c r="C32" s="13">
        <f>'Uscite dettaglio missioni'!IG32</f>
        <v>51676.979999999996</v>
      </c>
      <c r="D32" s="13">
        <f>'Uscite dettaglio missioni'!IH32</f>
        <v>51676.979999999996</v>
      </c>
      <c r="E32" s="13">
        <f>'Uscite dettaglio missioni'!II32</f>
        <v>36021.89</v>
      </c>
      <c r="F32" s="13">
        <f>'Uscite dettaglio missioni'!IJ32</f>
        <v>61637</v>
      </c>
      <c r="G32" s="13">
        <f>'Uscite dettaglio missioni'!IK32</f>
        <v>35637</v>
      </c>
      <c r="H32" s="13">
        <f>'Uscite dettaglio missioni'!IL32</f>
        <v>29714.09</v>
      </c>
      <c r="I32" s="13">
        <f>'Uscite dettaglio missioni'!IM32</f>
        <v>52283.61</v>
      </c>
      <c r="J32" s="13">
        <f>'Uscite dettaglio missioni'!IN32</f>
        <v>34930.019999999997</v>
      </c>
      <c r="K32" s="13">
        <f>'Uscite dettaglio missioni'!IO32</f>
        <v>20405.679999999997</v>
      </c>
      <c r="L32" s="13">
        <f>'Uscite dettaglio missioni'!IP32</f>
        <v>75984</v>
      </c>
      <c r="M32" s="13">
        <f>'Uscite dettaglio missioni'!IQ32</f>
        <v>75984</v>
      </c>
      <c r="N32" s="13">
        <f>'Uscite dettaglio missioni'!IR32</f>
        <v>42055.34</v>
      </c>
      <c r="O32" s="13">
        <f>'Uscite dettaglio missioni'!IS32</f>
        <v>69242</v>
      </c>
      <c r="P32" s="13">
        <f>'Uscite dettaglio missioni'!IT32</f>
        <v>69183</v>
      </c>
      <c r="Q32" s="13">
        <f>'Uscite dettaglio missioni'!IU32</f>
        <v>48510.92</v>
      </c>
      <c r="R32" s="13">
        <f>'Uscite dettaglio missioni'!IV32</f>
        <v>52252.88</v>
      </c>
      <c r="S32" s="13">
        <f>'Uscite dettaglio missioni'!IW32</f>
        <v>61543.49</v>
      </c>
      <c r="T32" s="13">
        <f>'Uscite dettaglio missioni'!IX32</f>
        <v>46971.62</v>
      </c>
      <c r="U32" s="13">
        <f>'Uscite dettaglio missioni'!IY32</f>
        <v>42367</v>
      </c>
      <c r="V32" s="13">
        <f>'Uscite dettaglio missioni'!IZ32</f>
        <v>49366</v>
      </c>
      <c r="W32" s="13">
        <f>'Uscite dettaglio missioni'!JA32</f>
        <v>37575.81</v>
      </c>
      <c r="X32" s="13">
        <f>'Uscite dettaglio missioni'!JB32</f>
        <v>163050</v>
      </c>
      <c r="Y32" s="13">
        <f>'Uscite dettaglio missioni'!JC32</f>
        <v>54300</v>
      </c>
      <c r="Z32" s="13">
        <f>'Uscite dettaglio missioni'!JD32</f>
        <v>29743.3</v>
      </c>
      <c r="AA32" s="13">
        <f>'Uscite dettaglio missioni'!JE32</f>
        <v>52536</v>
      </c>
      <c r="AB32" s="13">
        <f>'Uscite dettaglio missioni'!JF32</f>
        <v>40956</v>
      </c>
      <c r="AC32" s="13">
        <v>30944.7</v>
      </c>
      <c r="AD32" s="13">
        <v>30944.7</v>
      </c>
      <c r="AE32" s="13">
        <v>30944.7</v>
      </c>
      <c r="AF32" s="13">
        <f>'Uscite dettaglio missioni'!JI32</f>
        <v>35100</v>
      </c>
      <c r="AG32" s="13">
        <v>30944.7</v>
      </c>
      <c r="AH32" s="13">
        <v>30944.7</v>
      </c>
      <c r="AI32" s="13">
        <v>30944.7</v>
      </c>
      <c r="AJ32" s="13">
        <v>30944.7</v>
      </c>
      <c r="AK32" s="13">
        <v>30944.7</v>
      </c>
    </row>
    <row r="33" spans="1:37" x14ac:dyDescent="0.25">
      <c r="A33" s="5">
        <v>2116</v>
      </c>
      <c r="B33" s="9" t="s">
        <v>19</v>
      </c>
      <c r="C33" s="13">
        <f>'Uscite dettaglio missioni'!IG33</f>
        <v>136834.22</v>
      </c>
      <c r="D33" s="13">
        <f>'Uscite dettaglio missioni'!IH33</f>
        <v>237912.17</v>
      </c>
      <c r="E33" s="13">
        <f>'Uscite dettaglio missioni'!II33</f>
        <v>297762.48</v>
      </c>
      <c r="F33" s="13">
        <f>'Uscite dettaglio missioni'!IJ33</f>
        <v>121802</v>
      </c>
      <c r="G33" s="13">
        <f>'Uscite dettaglio missioni'!IK33</f>
        <v>147802</v>
      </c>
      <c r="H33" s="13">
        <f>'Uscite dettaglio missioni'!IL33</f>
        <v>139737.76999999999</v>
      </c>
      <c r="I33" s="13">
        <f>'Uscite dettaglio missioni'!IM33</f>
        <v>132200</v>
      </c>
      <c r="J33" s="13">
        <f>'Uscite dettaglio missioni'!IN33</f>
        <v>95600.010000000009</v>
      </c>
      <c r="K33" s="13">
        <f>'Uscite dettaglio missioni'!IO33</f>
        <v>69133.94</v>
      </c>
      <c r="L33" s="13">
        <f>'Uscite dettaglio missioni'!IP33</f>
        <v>103992</v>
      </c>
      <c r="M33" s="13">
        <f>'Uscite dettaglio missioni'!IQ33</f>
        <v>103992</v>
      </c>
      <c r="N33" s="13">
        <f>'Uscite dettaglio missioni'!IR33</f>
        <v>98622.399999999994</v>
      </c>
      <c r="O33" s="13">
        <f>'Uscite dettaglio missioni'!IS33</f>
        <v>86400</v>
      </c>
      <c r="P33" s="13">
        <f>'Uscite dettaglio missioni'!IT33</f>
        <v>86400</v>
      </c>
      <c r="Q33" s="13">
        <f>'Uscite dettaglio missioni'!IU33</f>
        <v>95730.22</v>
      </c>
      <c r="R33" s="13">
        <f>'Uscite dettaglio missioni'!IV33</f>
        <v>76600</v>
      </c>
      <c r="S33" s="13">
        <f>'Uscite dettaglio missioni'!IW33</f>
        <v>59292</v>
      </c>
      <c r="T33" s="13">
        <f>'Uscite dettaglio missioni'!IX33</f>
        <v>74361.38</v>
      </c>
      <c r="U33" s="13">
        <f>'Uscite dettaglio missioni'!IY33</f>
        <v>71599</v>
      </c>
      <c r="V33" s="13">
        <f>'Uscite dettaglio missioni'!IZ33</f>
        <v>71599</v>
      </c>
      <c r="W33" s="13">
        <f>'Uscite dettaglio missioni'!JA33</f>
        <v>61359.200000000004</v>
      </c>
      <c r="X33" s="13">
        <f>'Uscite dettaglio missioni'!JB33</f>
        <v>63600</v>
      </c>
      <c r="Y33" s="13">
        <f>'Uscite dettaglio missioni'!JC33</f>
        <v>64650</v>
      </c>
      <c r="Z33" s="13">
        <f>'Uscite dettaglio missioni'!JD33</f>
        <v>83757.77</v>
      </c>
      <c r="AA33" s="13">
        <f>'Uscite dettaglio missioni'!JE33</f>
        <v>71292</v>
      </c>
      <c r="AB33" s="13">
        <f>'Uscite dettaglio missioni'!JF33</f>
        <v>243800</v>
      </c>
      <c r="AC33" s="13">
        <v>222584.1</v>
      </c>
      <c r="AD33" s="13">
        <v>222584.1</v>
      </c>
      <c r="AE33" s="13">
        <v>222584.1</v>
      </c>
      <c r="AF33" s="13">
        <f>'Uscite dettaglio missioni'!JI33</f>
        <v>163100</v>
      </c>
      <c r="AG33" s="13">
        <v>222584.1</v>
      </c>
      <c r="AH33" s="13">
        <v>222584.1</v>
      </c>
      <c r="AI33" s="13">
        <v>222584.1</v>
      </c>
      <c r="AJ33" s="13">
        <v>222584.1</v>
      </c>
      <c r="AK33" s="13">
        <v>222584.1</v>
      </c>
    </row>
    <row r="34" spans="1:37" x14ac:dyDescent="0.25">
      <c r="A34" s="5">
        <v>2117</v>
      </c>
      <c r="B34" s="9" t="s">
        <v>20</v>
      </c>
      <c r="C34" s="13">
        <f>'Uscite dettaglio missioni'!IG34</f>
        <v>1266452.2799999998</v>
      </c>
      <c r="D34" s="13">
        <f>'Uscite dettaglio missioni'!IH34</f>
        <v>1156452.28</v>
      </c>
      <c r="E34" s="13">
        <f>'Uscite dettaglio missioni'!II34</f>
        <v>955789.78999999992</v>
      </c>
      <c r="F34" s="13">
        <f>'Uscite dettaglio missioni'!IJ34</f>
        <v>478110</v>
      </c>
      <c r="G34" s="13">
        <f>'Uscite dettaglio missioni'!IK34</f>
        <v>635320.89</v>
      </c>
      <c r="H34" s="13">
        <f>'Uscite dettaglio missioni'!IL34</f>
        <v>519888.23</v>
      </c>
      <c r="I34" s="13">
        <f>'Uscite dettaglio missioni'!IM34</f>
        <v>375126.89</v>
      </c>
      <c r="J34" s="13">
        <f>'Uscite dettaglio missioni'!IN34</f>
        <v>411668.09</v>
      </c>
      <c r="K34" s="13">
        <f>'Uscite dettaglio missioni'!IO34</f>
        <v>265200.54000000004</v>
      </c>
      <c r="L34" s="13">
        <f>'Uscite dettaglio missioni'!IP34</f>
        <v>440194</v>
      </c>
      <c r="M34" s="13">
        <f>'Uscite dettaglio missioni'!IQ34</f>
        <v>350884.95</v>
      </c>
      <c r="N34" s="13">
        <f>'Uscite dettaglio missioni'!IR34</f>
        <v>278635.01</v>
      </c>
      <c r="O34" s="13">
        <f>'Uscite dettaglio missioni'!IS34</f>
        <v>351247</v>
      </c>
      <c r="P34" s="13">
        <f>'Uscite dettaglio missioni'!IT34</f>
        <v>351247</v>
      </c>
      <c r="Q34" s="13">
        <f>'Uscite dettaglio missioni'!IU34</f>
        <v>271964.95</v>
      </c>
      <c r="R34" s="13">
        <f>'Uscite dettaglio missioni'!IV34</f>
        <v>335189.43</v>
      </c>
      <c r="S34" s="13">
        <f>'Uscite dettaglio missioni'!IW34</f>
        <v>272025.55</v>
      </c>
      <c r="T34" s="13">
        <f>'Uscite dettaglio missioni'!IX34</f>
        <v>257725.46999999997</v>
      </c>
      <c r="U34" s="13">
        <f>'Uscite dettaglio missioni'!IY34</f>
        <v>264560</v>
      </c>
      <c r="V34" s="13">
        <f>'Uscite dettaglio missioni'!IZ34</f>
        <v>231787</v>
      </c>
      <c r="W34" s="13">
        <f>'Uscite dettaglio missioni'!JA34</f>
        <v>190493.58</v>
      </c>
      <c r="X34" s="13">
        <f>'Uscite dettaglio missioni'!JB34</f>
        <v>181252</v>
      </c>
      <c r="Y34" s="13">
        <f>'Uscite dettaglio missioni'!JC34</f>
        <v>167755</v>
      </c>
      <c r="Z34" s="13">
        <f>'Uscite dettaglio missioni'!JD34</f>
        <v>178034.25</v>
      </c>
      <c r="AA34" s="13">
        <f>'Uscite dettaglio missioni'!JE34</f>
        <v>165751</v>
      </c>
      <c r="AB34" s="13">
        <f>'Uscite dettaglio missioni'!JF34</f>
        <v>198439</v>
      </c>
      <c r="AC34" s="13">
        <v>148374.75</v>
      </c>
      <c r="AD34" s="13">
        <v>148374.75</v>
      </c>
      <c r="AE34" s="13">
        <v>148374.75</v>
      </c>
      <c r="AF34" s="13">
        <f>'Uscite dettaglio missioni'!JI34</f>
        <v>94100</v>
      </c>
      <c r="AG34" s="13">
        <v>148374.75</v>
      </c>
      <c r="AH34" s="13">
        <v>148374.75</v>
      </c>
      <c r="AI34" s="13">
        <v>148374.75</v>
      </c>
      <c r="AJ34" s="13">
        <v>148374.75</v>
      </c>
      <c r="AK34" s="13">
        <v>148374.75</v>
      </c>
    </row>
    <row r="35" spans="1:37" x14ac:dyDescent="0.25">
      <c r="A35" s="5">
        <v>2118</v>
      </c>
      <c r="B35" s="9" t="s">
        <v>248</v>
      </c>
      <c r="C35" s="13">
        <f>'Uscite dettaglio missioni'!IG35</f>
        <v>4389.76</v>
      </c>
      <c r="D35" s="13">
        <f>'Uscite dettaglio missioni'!IH35</f>
        <v>4389.76</v>
      </c>
      <c r="E35" s="13">
        <f>'Uscite dettaglio missioni'!II35</f>
        <v>0</v>
      </c>
      <c r="F35" s="13">
        <f>'Uscite dettaglio missioni'!IJ35</f>
        <v>126791</v>
      </c>
      <c r="G35" s="13">
        <f>'Uscite dettaglio missioni'!IK35</f>
        <v>169321</v>
      </c>
      <c r="H35" s="13">
        <f>'Uscite dettaglio missioni'!IL35</f>
        <v>163246.87</v>
      </c>
      <c r="I35" s="13">
        <f>'Uscite dettaglio missioni'!IM35</f>
        <v>110000</v>
      </c>
      <c r="J35" s="13">
        <f>'Uscite dettaglio missioni'!IN35</f>
        <v>134200</v>
      </c>
      <c r="K35" s="13">
        <f>'Uscite dettaglio missioni'!IO35</f>
        <v>113540.62</v>
      </c>
      <c r="L35" s="13">
        <f>'Uscite dettaglio missioni'!IP35</f>
        <v>130001</v>
      </c>
      <c r="M35" s="13">
        <f>'Uscite dettaglio missioni'!IQ35</f>
        <v>160100</v>
      </c>
      <c r="N35" s="13">
        <f>'Uscite dettaglio missioni'!IR35</f>
        <v>157104.41</v>
      </c>
      <c r="O35" s="13">
        <f>'Uscite dettaglio missioni'!IS35</f>
        <v>130020</v>
      </c>
      <c r="P35" s="13">
        <f>'Uscite dettaglio missioni'!IT35</f>
        <v>130020</v>
      </c>
      <c r="Q35" s="13">
        <f>'Uscite dettaglio missioni'!IU35</f>
        <v>114746.49</v>
      </c>
      <c r="R35" s="13">
        <f>'Uscite dettaglio missioni'!IV35</f>
        <v>137060.00999999998</v>
      </c>
      <c r="S35" s="13">
        <f>'Uscite dettaglio missioni'!IW35</f>
        <v>169500</v>
      </c>
      <c r="T35" s="13">
        <f>'Uscite dettaglio missioni'!IX35</f>
        <v>167309.71</v>
      </c>
      <c r="U35" s="13">
        <f>'Uscite dettaglio missioni'!IY35</f>
        <v>137061</v>
      </c>
      <c r="V35" s="13">
        <f>'Uscite dettaglio missioni'!IZ35</f>
        <v>137061</v>
      </c>
      <c r="W35" s="13">
        <f>'Uscite dettaglio missioni'!JA35</f>
        <v>143296.63</v>
      </c>
      <c r="X35" s="13">
        <f>'Uscite dettaglio missioni'!JB35</f>
        <v>137007</v>
      </c>
      <c r="Y35" s="13">
        <f>'Uscite dettaglio missioni'!JC35</f>
        <v>149175</v>
      </c>
      <c r="Z35" s="13">
        <f>'Uscite dettaglio missioni'!JD35</f>
        <v>140568.47</v>
      </c>
      <c r="AA35" s="13">
        <f>'Uscite dettaglio missioni'!JE35</f>
        <v>141020</v>
      </c>
      <c r="AB35" s="13">
        <f>'Uscite dettaglio missioni'!JF35</f>
        <v>309740</v>
      </c>
      <c r="AC35" s="13">
        <v>291378.39</v>
      </c>
      <c r="AD35" s="13">
        <v>291378.39</v>
      </c>
      <c r="AE35" s="13">
        <v>291378.39</v>
      </c>
      <c r="AF35" s="13">
        <f>'Uscite dettaglio missioni'!JI35</f>
        <v>332152</v>
      </c>
      <c r="AG35" s="13">
        <v>291378.39</v>
      </c>
      <c r="AH35" s="13">
        <v>291378.39</v>
      </c>
      <c r="AI35" s="13">
        <v>291378.39</v>
      </c>
      <c r="AJ35" s="13">
        <v>291378.39</v>
      </c>
      <c r="AK35" s="13">
        <v>291378.39</v>
      </c>
    </row>
    <row r="36" spans="1:37" x14ac:dyDescent="0.25">
      <c r="A36" s="5">
        <v>2119</v>
      </c>
      <c r="B36" s="9" t="s">
        <v>21</v>
      </c>
      <c r="C36" s="13">
        <f>'Uscite dettaglio missioni'!IG36</f>
        <v>91955.260000000009</v>
      </c>
      <c r="D36" s="13">
        <f>'Uscite dettaglio missioni'!IH36</f>
        <v>90955.8</v>
      </c>
      <c r="E36" s="13">
        <f>'Uscite dettaglio missioni'!II36</f>
        <v>73006.179999999993</v>
      </c>
      <c r="F36" s="13">
        <f>'Uscite dettaglio missioni'!IJ36</f>
        <v>41000</v>
      </c>
      <c r="G36" s="13">
        <f>'Uscite dettaglio missioni'!IK36</f>
        <v>9000</v>
      </c>
      <c r="H36" s="13">
        <f>'Uscite dettaglio missioni'!IL36</f>
        <v>7247.98</v>
      </c>
      <c r="I36" s="13">
        <f>'Uscite dettaglio missioni'!IM36</f>
        <v>1022.95</v>
      </c>
      <c r="J36" s="13">
        <f>'Uscite dettaglio missioni'!IN36</f>
        <v>1200</v>
      </c>
      <c r="K36" s="13">
        <f>'Uscite dettaglio missioni'!IO36</f>
        <v>1010.98</v>
      </c>
      <c r="L36" s="13">
        <f>'Uscite dettaglio missioni'!IP36</f>
        <v>1300</v>
      </c>
      <c r="M36" s="13">
        <f>'Uscite dettaglio missioni'!IQ36</f>
        <v>1300</v>
      </c>
      <c r="N36" s="13">
        <f>'Uscite dettaglio missioni'!IR36</f>
        <v>681.05000000000007</v>
      </c>
      <c r="O36" s="13">
        <f>'Uscite dettaglio missioni'!IS36</f>
        <v>1200</v>
      </c>
      <c r="P36" s="13">
        <f>'Uscite dettaglio missioni'!IT36</f>
        <v>1200</v>
      </c>
      <c r="Q36" s="13">
        <f>'Uscite dettaglio missioni'!IU36</f>
        <v>0</v>
      </c>
      <c r="R36" s="13">
        <f>'Uscite dettaglio missioni'!IV36</f>
        <v>1000</v>
      </c>
      <c r="S36" s="13">
        <f>'Uscite dettaglio missioni'!IW36</f>
        <v>1000</v>
      </c>
      <c r="T36" s="13">
        <f>'Uscite dettaglio missioni'!IX36</f>
        <v>0</v>
      </c>
      <c r="U36" s="13">
        <f>'Uscite dettaglio missioni'!IY36</f>
        <v>500</v>
      </c>
      <c r="V36" s="13">
        <f>'Uscite dettaglio missioni'!IZ36</f>
        <v>500</v>
      </c>
      <c r="W36" s="13">
        <f>'Uscite dettaglio missioni'!JA36</f>
        <v>0</v>
      </c>
      <c r="X36" s="13">
        <f>'Uscite dettaglio missioni'!JB36</f>
        <v>961</v>
      </c>
      <c r="Y36" s="13">
        <f>'Uscite dettaglio missioni'!JC36</f>
        <v>961</v>
      </c>
      <c r="Z36" s="13">
        <f>'Uscite dettaglio missioni'!JD36</f>
        <v>0</v>
      </c>
      <c r="AA36" s="13">
        <f>'Uscite dettaglio missioni'!JE36</f>
        <v>0</v>
      </c>
      <c r="AB36" s="13">
        <f>'Uscite dettaglio missioni'!JF36</f>
        <v>0</v>
      </c>
      <c r="AC36" s="13">
        <f>'Uscite dettaglio missioni'!JF36</f>
        <v>0</v>
      </c>
      <c r="AD36" s="13">
        <f>'Uscite dettaglio missioni'!JG36</f>
        <v>0</v>
      </c>
      <c r="AE36" s="13">
        <f>'Uscite dettaglio missioni'!JH36</f>
        <v>0</v>
      </c>
      <c r="AF36" s="13">
        <f>'Uscite dettaglio missioni'!JI36</f>
        <v>0</v>
      </c>
      <c r="AG36" s="13">
        <f>'Uscite dettaglio missioni'!JJ36</f>
        <v>0</v>
      </c>
      <c r="AH36" s="13">
        <f>'Uscite dettaglio missioni'!JK36</f>
        <v>0</v>
      </c>
      <c r="AI36" s="13">
        <f>'Uscite dettaglio missioni'!JL36</f>
        <v>0</v>
      </c>
      <c r="AJ36" s="13">
        <f>'Uscite dettaglio missioni'!JM36</f>
        <v>0</v>
      </c>
      <c r="AK36" s="13">
        <f>'Uscite dettaglio missioni'!JN36</f>
        <v>0</v>
      </c>
    </row>
    <row r="37" spans="1:37" x14ac:dyDescent="0.25">
      <c r="A37" s="5">
        <v>2120</v>
      </c>
      <c r="B37" s="9" t="s">
        <v>22</v>
      </c>
      <c r="C37" s="13">
        <f>'Uscite dettaglio missioni'!IG37</f>
        <v>126812.31999999999</v>
      </c>
      <c r="D37" s="13">
        <f>'Uscite dettaglio missioni'!IH37</f>
        <v>128297.90999999999</v>
      </c>
      <c r="E37" s="13">
        <f>'Uscite dettaglio missioni'!II37</f>
        <v>70016.58</v>
      </c>
      <c r="F37" s="13">
        <f>'Uscite dettaglio missioni'!IJ37</f>
        <v>134900</v>
      </c>
      <c r="G37" s="13">
        <f>'Uscite dettaglio missioni'!IK37</f>
        <v>138000</v>
      </c>
      <c r="H37" s="13">
        <f>'Uscite dettaglio missioni'!IL37</f>
        <v>49046.74</v>
      </c>
      <c r="I37" s="13">
        <f>'Uscite dettaglio missioni'!IM37</f>
        <v>152400</v>
      </c>
      <c r="J37" s="13">
        <f>'Uscite dettaglio missioni'!IN37</f>
        <v>104983.61</v>
      </c>
      <c r="K37" s="13">
        <f>'Uscite dettaglio missioni'!IO37</f>
        <v>52305.80000000001</v>
      </c>
      <c r="L37" s="13">
        <f>'Uscite dettaglio missioni'!IP37</f>
        <v>120700</v>
      </c>
      <c r="M37" s="13">
        <f>'Uscite dettaglio missioni'!IQ37</f>
        <v>153700</v>
      </c>
      <c r="N37" s="13">
        <f>'Uscite dettaglio missioni'!IR37</f>
        <v>149092.47999999998</v>
      </c>
      <c r="O37" s="13">
        <f>'Uscite dettaglio missioni'!IS37</f>
        <v>144000</v>
      </c>
      <c r="P37" s="13">
        <f>'Uscite dettaglio missioni'!IT37</f>
        <v>144293.17000000001</v>
      </c>
      <c r="Q37" s="13">
        <f>'Uscite dettaglio missioni'!IU37</f>
        <v>77520.45</v>
      </c>
      <c r="R37" s="13">
        <f>'Uscite dettaglio missioni'!IV37</f>
        <v>110450</v>
      </c>
      <c r="S37" s="13">
        <f>'Uscite dettaglio missioni'!IW37</f>
        <v>128649</v>
      </c>
      <c r="T37" s="13">
        <f>'Uscite dettaglio missioni'!IX37</f>
        <v>93060.810000000012</v>
      </c>
      <c r="U37" s="13">
        <f>'Uscite dettaglio missioni'!IY37</f>
        <v>87010</v>
      </c>
      <c r="V37" s="13">
        <f>'Uscite dettaglio missioni'!IZ37</f>
        <v>99510</v>
      </c>
      <c r="W37" s="13">
        <f>'Uscite dettaglio missioni'!JA37</f>
        <v>94356.640000000014</v>
      </c>
      <c r="X37" s="13">
        <f>'Uscite dettaglio missioni'!JB37</f>
        <v>108250</v>
      </c>
      <c r="Y37" s="13">
        <f>'Uscite dettaglio missioni'!JC37</f>
        <v>130250</v>
      </c>
      <c r="Z37" s="13">
        <f>'Uscite dettaglio missioni'!JD37</f>
        <v>102719.46999999999</v>
      </c>
      <c r="AA37" s="13">
        <f>'Uscite dettaglio missioni'!JE37</f>
        <v>86900</v>
      </c>
      <c r="AB37" s="13">
        <f>'Uscite dettaglio missioni'!JF37</f>
        <v>109250</v>
      </c>
      <c r="AC37" s="13">
        <v>117922.44</v>
      </c>
      <c r="AD37" s="13">
        <v>117922.44</v>
      </c>
      <c r="AE37" s="13">
        <v>117922.44</v>
      </c>
      <c r="AF37" s="13">
        <f>'Uscite dettaglio missioni'!JI37</f>
        <v>95450</v>
      </c>
      <c r="AG37" s="13">
        <v>117922.44</v>
      </c>
      <c r="AH37" s="13">
        <v>117922.44</v>
      </c>
      <c r="AI37" s="13">
        <v>117922.44</v>
      </c>
      <c r="AJ37" s="13">
        <v>117922.44</v>
      </c>
      <c r="AK37" s="13">
        <v>117922.44</v>
      </c>
    </row>
    <row r="38" spans="1:37" x14ac:dyDescent="0.25">
      <c r="A38" s="5">
        <v>2121</v>
      </c>
      <c r="B38" s="9" t="s">
        <v>23</v>
      </c>
      <c r="C38" s="13">
        <f>'Uscite dettaglio missioni'!IG38</f>
        <v>69336.88</v>
      </c>
      <c r="D38" s="13">
        <f>'Uscite dettaglio missioni'!IH38</f>
        <v>70321.72</v>
      </c>
      <c r="E38" s="13">
        <f>'Uscite dettaglio missioni'!II38</f>
        <v>31607.279999999999</v>
      </c>
      <c r="F38" s="13">
        <f>'Uscite dettaglio missioni'!IJ38</f>
        <v>26100</v>
      </c>
      <c r="G38" s="13">
        <f>'Uscite dettaglio missioni'!IK38</f>
        <v>12950</v>
      </c>
      <c r="H38" s="13">
        <f>'Uscite dettaglio missioni'!IL38</f>
        <v>3441.25</v>
      </c>
      <c r="I38" s="13">
        <f>'Uscite dettaglio missioni'!IM38</f>
        <v>18850.010000000002</v>
      </c>
      <c r="J38" s="13">
        <f>'Uscite dettaglio missioni'!IN38</f>
        <v>5590</v>
      </c>
      <c r="K38" s="13">
        <f>'Uscite dettaglio missioni'!IO38</f>
        <v>9855.07</v>
      </c>
      <c r="L38" s="13">
        <f>'Uscite dettaglio missioni'!IP38</f>
        <v>12700</v>
      </c>
      <c r="M38" s="13">
        <f>'Uscite dettaglio missioni'!IQ38</f>
        <v>12804.78</v>
      </c>
      <c r="N38" s="13">
        <f>'Uscite dettaglio missioni'!IR38</f>
        <v>11395.699999999999</v>
      </c>
      <c r="O38" s="13">
        <f>'Uscite dettaglio missioni'!IS38</f>
        <v>11930</v>
      </c>
      <c r="P38" s="13">
        <f>'Uscite dettaglio missioni'!IT38</f>
        <v>13745</v>
      </c>
      <c r="Q38" s="13">
        <f>'Uscite dettaglio missioni'!IU38</f>
        <v>5512.01</v>
      </c>
      <c r="R38" s="13">
        <f>'Uscite dettaglio missioni'!IV38</f>
        <v>13690</v>
      </c>
      <c r="S38" s="13">
        <f>'Uscite dettaglio missioni'!IW38</f>
        <v>14987.26</v>
      </c>
      <c r="T38" s="13">
        <f>'Uscite dettaglio missioni'!IX38</f>
        <v>4451.8500000000004</v>
      </c>
      <c r="U38" s="13">
        <f>'Uscite dettaglio missioni'!IY38</f>
        <v>13259</v>
      </c>
      <c r="V38" s="13">
        <f>'Uscite dettaglio missioni'!IZ38</f>
        <v>13259</v>
      </c>
      <c r="W38" s="13">
        <f>'Uscite dettaglio missioni'!JA38</f>
        <v>9203.18</v>
      </c>
      <c r="X38" s="13">
        <f>'Uscite dettaglio missioni'!JB38</f>
        <v>17382</v>
      </c>
      <c r="Y38" s="13">
        <f>'Uscite dettaglio missioni'!JC38</f>
        <v>17882</v>
      </c>
      <c r="Z38" s="13">
        <f>'Uscite dettaglio missioni'!JD38</f>
        <v>16763.440000000002</v>
      </c>
      <c r="AA38" s="13">
        <f>'Uscite dettaglio missioni'!JE38</f>
        <v>19600</v>
      </c>
      <c r="AB38" s="13">
        <f>'Uscite dettaglio missioni'!JF38</f>
        <v>21250</v>
      </c>
      <c r="AC38" s="13">
        <v>11556.73</v>
      </c>
      <c r="AD38" s="13">
        <v>11556.73</v>
      </c>
      <c r="AE38" s="13">
        <v>11556.73</v>
      </c>
      <c r="AF38" s="13">
        <f>'Uscite dettaglio missioni'!JI38</f>
        <v>14000</v>
      </c>
      <c r="AG38" s="13">
        <v>11556.73</v>
      </c>
      <c r="AH38" s="13">
        <v>11556.73</v>
      </c>
      <c r="AI38" s="13">
        <v>11556.73</v>
      </c>
      <c r="AJ38" s="13">
        <v>11556.73</v>
      </c>
      <c r="AK38" s="13">
        <v>11556.73</v>
      </c>
    </row>
    <row r="39" spans="1:37" x14ac:dyDescent="0.25">
      <c r="A39" s="5">
        <v>2122</v>
      </c>
      <c r="B39" s="9" t="s">
        <v>24</v>
      </c>
      <c r="C39" s="13">
        <f>'Uscite dettaglio missioni'!IG39</f>
        <v>42967.94</v>
      </c>
      <c r="D39" s="13">
        <f>'Uscite dettaglio missioni'!IH39</f>
        <v>43704.41</v>
      </c>
      <c r="E39" s="13">
        <f>'Uscite dettaglio missioni'!II39</f>
        <v>43017.58</v>
      </c>
      <c r="F39" s="13">
        <f>'Uscite dettaglio missioni'!IJ39</f>
        <v>42150</v>
      </c>
      <c r="G39" s="13">
        <f>'Uscite dettaglio missioni'!IK39</f>
        <v>39850</v>
      </c>
      <c r="H39" s="13">
        <f>'Uscite dettaglio missioni'!IL39</f>
        <v>35853.21</v>
      </c>
      <c r="I39" s="13">
        <f>'Uscite dettaglio missioni'!IM39</f>
        <v>30532.78</v>
      </c>
      <c r="J39" s="13">
        <f>'Uscite dettaglio missioni'!IN39</f>
        <v>42797.74</v>
      </c>
      <c r="K39" s="13">
        <f>'Uscite dettaglio missioni'!IO39</f>
        <v>42917.31</v>
      </c>
      <c r="L39" s="13">
        <f>'Uscite dettaglio missioni'!IP39</f>
        <v>42853</v>
      </c>
      <c r="M39" s="13">
        <f>'Uscite dettaglio missioni'!IQ39</f>
        <v>42853</v>
      </c>
      <c r="N39" s="13">
        <f>'Uscite dettaglio missioni'!IR39</f>
        <v>35449.79</v>
      </c>
      <c r="O39" s="13">
        <f>'Uscite dettaglio missioni'!IS39</f>
        <v>37370</v>
      </c>
      <c r="P39" s="13">
        <f>'Uscite dettaglio missioni'!IT39</f>
        <v>37370</v>
      </c>
      <c r="Q39" s="13">
        <f>'Uscite dettaglio missioni'!IU39</f>
        <v>35105.379999999997</v>
      </c>
      <c r="R39" s="13">
        <f>'Uscite dettaglio missioni'!IV39</f>
        <v>37117.08</v>
      </c>
      <c r="S39" s="13">
        <f>'Uscite dettaglio missioni'!IW39</f>
        <v>36650</v>
      </c>
      <c r="T39" s="13">
        <f>'Uscite dettaglio missioni'!IX39</f>
        <v>34169.880000000005</v>
      </c>
      <c r="U39" s="13">
        <f>'Uscite dettaglio missioni'!IY39</f>
        <v>37118</v>
      </c>
      <c r="V39" s="13">
        <f>'Uscite dettaglio missioni'!IZ39</f>
        <v>37118</v>
      </c>
      <c r="W39" s="13">
        <f>'Uscite dettaglio missioni'!JA39</f>
        <v>52849.78</v>
      </c>
      <c r="X39" s="13">
        <f>'Uscite dettaglio missioni'!JB39</f>
        <v>37470</v>
      </c>
      <c r="Y39" s="13">
        <f>'Uscite dettaglio missioni'!JC39</f>
        <v>38470</v>
      </c>
      <c r="Z39" s="13">
        <f>'Uscite dettaglio missioni'!JD39</f>
        <v>37548.26</v>
      </c>
      <c r="AA39" s="13">
        <f>'Uscite dettaglio missioni'!JE39</f>
        <v>40026</v>
      </c>
      <c r="AB39" s="13">
        <f>'Uscite dettaglio missioni'!JF39</f>
        <v>40700.229999999996</v>
      </c>
      <c r="AC39" s="13">
        <v>38866.33</v>
      </c>
      <c r="AD39" s="13">
        <v>38866.33</v>
      </c>
      <c r="AE39" s="13">
        <v>38866.33</v>
      </c>
      <c r="AF39" s="13">
        <f>'Uscite dettaglio missioni'!JI39</f>
        <v>39500</v>
      </c>
      <c r="AG39" s="13">
        <v>38866.33</v>
      </c>
      <c r="AH39" s="13">
        <v>38866.33</v>
      </c>
      <c r="AI39" s="13">
        <v>38866.33</v>
      </c>
      <c r="AJ39" s="13">
        <v>38866.33</v>
      </c>
      <c r="AK39" s="13">
        <v>38866.33</v>
      </c>
    </row>
    <row r="40" spans="1:37" x14ac:dyDescent="0.25">
      <c r="A40" s="5">
        <v>2123</v>
      </c>
      <c r="B40" s="9" t="s">
        <v>25</v>
      </c>
      <c r="C40" s="13">
        <f>'Uscite dettaglio missioni'!IG40</f>
        <v>194155.92000000004</v>
      </c>
      <c r="D40" s="13">
        <f>'Uscite dettaglio missioni'!IH40</f>
        <v>194155.92000000004</v>
      </c>
      <c r="E40" s="13">
        <f>'Uscite dettaglio missioni'!II40</f>
        <v>155475.69999999998</v>
      </c>
      <c r="F40" s="13">
        <f>'Uscite dettaglio missioni'!IJ40</f>
        <v>93780</v>
      </c>
      <c r="G40" s="13">
        <f>'Uscite dettaglio missioni'!IK40</f>
        <v>210810.11</v>
      </c>
      <c r="H40" s="13">
        <f>'Uscite dettaglio missioni'!IL40</f>
        <v>189526.75</v>
      </c>
      <c r="I40" s="13">
        <f>'Uscite dettaglio missioni'!IM40</f>
        <v>185326.00000000003</v>
      </c>
      <c r="J40" s="13">
        <f>'Uscite dettaglio missioni'!IN40</f>
        <v>179617.6</v>
      </c>
      <c r="K40" s="13">
        <f>'Uscite dettaglio missioni'!IO40</f>
        <v>144400.75</v>
      </c>
      <c r="L40" s="13">
        <f>'Uscite dettaglio missioni'!IP40</f>
        <v>128014</v>
      </c>
      <c r="M40" s="13">
        <f>'Uscite dettaglio missioni'!IQ40</f>
        <v>129468.77</v>
      </c>
      <c r="N40" s="13">
        <f>'Uscite dettaglio missioni'!IR40</f>
        <v>144242.95000000001</v>
      </c>
      <c r="O40" s="13">
        <f>'Uscite dettaglio missioni'!IS40</f>
        <v>120173</v>
      </c>
      <c r="P40" s="13">
        <f>'Uscite dettaglio missioni'!IT40</f>
        <v>120365</v>
      </c>
      <c r="Q40" s="13">
        <f>'Uscite dettaglio missioni'!IU40</f>
        <v>127954.19</v>
      </c>
      <c r="R40" s="13">
        <f>'Uscite dettaglio missioni'!IV40</f>
        <v>194008.19999999998</v>
      </c>
      <c r="S40" s="13">
        <f>'Uscite dettaglio missioni'!IW40</f>
        <v>92783.510000000009</v>
      </c>
      <c r="T40" s="13">
        <f>'Uscite dettaglio missioni'!IX40</f>
        <v>111494.48</v>
      </c>
      <c r="U40" s="13">
        <f>'Uscite dettaglio missioni'!IY40</f>
        <v>87215</v>
      </c>
      <c r="V40" s="13">
        <f>'Uscite dettaglio missioni'!IZ40</f>
        <v>83004</v>
      </c>
      <c r="W40" s="13">
        <f>'Uscite dettaglio missioni'!JA40</f>
        <v>82874.850000000006</v>
      </c>
      <c r="X40" s="13">
        <f>'Uscite dettaglio missioni'!JB40</f>
        <v>85175</v>
      </c>
      <c r="Y40" s="13">
        <f>'Uscite dettaglio missioni'!JC40</f>
        <v>83470</v>
      </c>
      <c r="Z40" s="13">
        <f>'Uscite dettaglio missioni'!JD40</f>
        <v>16646.86</v>
      </c>
      <c r="AA40" s="13">
        <f>'Uscite dettaglio missioni'!JE40</f>
        <v>126813</v>
      </c>
      <c r="AB40" s="13">
        <f>'Uscite dettaglio missioni'!JF40</f>
        <v>109472</v>
      </c>
      <c r="AC40" s="13">
        <v>111762.16</v>
      </c>
      <c r="AD40" s="13">
        <v>111762.16</v>
      </c>
      <c r="AE40" s="13">
        <v>111762.16</v>
      </c>
      <c r="AF40" s="13">
        <f>'Uscite dettaglio missioni'!JI40</f>
        <v>85000</v>
      </c>
      <c r="AG40" s="13">
        <v>111762.16</v>
      </c>
      <c r="AH40" s="13">
        <v>111762.16</v>
      </c>
      <c r="AI40" s="13">
        <v>111762.16</v>
      </c>
      <c r="AJ40" s="13">
        <v>111762.16</v>
      </c>
      <c r="AK40" s="13">
        <v>111762.16</v>
      </c>
    </row>
    <row r="41" spans="1:37" ht="15" customHeight="1" x14ac:dyDescent="0.25">
      <c r="A41" s="5">
        <v>2124</v>
      </c>
      <c r="B41" s="9" t="s">
        <v>26</v>
      </c>
      <c r="C41" s="13">
        <f>'Uscite dettaglio missioni'!IG41</f>
        <v>139579.15000000002</v>
      </c>
      <c r="D41" s="13">
        <f>'Uscite dettaglio missioni'!IH41</f>
        <v>80007.959999999992</v>
      </c>
      <c r="E41" s="13">
        <f>'Uscite dettaglio missioni'!II41</f>
        <v>39760.65</v>
      </c>
      <c r="F41" s="13">
        <f>'Uscite dettaglio missioni'!IJ41</f>
        <v>66440</v>
      </c>
      <c r="G41" s="13">
        <f>'Uscite dettaglio missioni'!IK41</f>
        <v>102940</v>
      </c>
      <c r="H41" s="13">
        <f>'Uscite dettaglio missioni'!IL41</f>
        <v>94253.39</v>
      </c>
      <c r="I41" s="13">
        <f>'Uscite dettaglio missioni'!IM41</f>
        <v>142000</v>
      </c>
      <c r="J41" s="13">
        <f>'Uscite dettaglio missioni'!IN41</f>
        <v>263520</v>
      </c>
      <c r="K41" s="13">
        <f>'Uscite dettaglio missioni'!IO41</f>
        <v>183200.68</v>
      </c>
      <c r="L41" s="13">
        <f>'Uscite dettaglio missioni'!IP41</f>
        <v>90000</v>
      </c>
      <c r="M41" s="13">
        <f>'Uscite dettaglio missioni'!IQ41</f>
        <v>65400</v>
      </c>
      <c r="N41" s="13">
        <f>'Uscite dettaglio missioni'!IR41</f>
        <v>62270.67</v>
      </c>
      <c r="O41" s="13">
        <f>'Uscite dettaglio missioni'!IS41</f>
        <v>113300</v>
      </c>
      <c r="P41" s="13">
        <f>'Uscite dettaglio missioni'!IT41</f>
        <v>124926</v>
      </c>
      <c r="Q41" s="13">
        <f>'Uscite dettaglio missioni'!IU41</f>
        <v>34914.49</v>
      </c>
      <c r="R41" s="13">
        <f>'Uscite dettaglio missioni'!IV41</f>
        <v>120627.05</v>
      </c>
      <c r="S41" s="13">
        <f>'Uscite dettaglio missioni'!IW41</f>
        <v>116627.05</v>
      </c>
      <c r="T41" s="13">
        <f>'Uscite dettaglio missioni'!IX41</f>
        <v>179497.28999999998</v>
      </c>
      <c r="U41" s="13">
        <f>'Uscite dettaglio missioni'!IY41</f>
        <v>116800</v>
      </c>
      <c r="V41" s="13">
        <f>'Uscite dettaglio missioni'!IZ41</f>
        <v>116800</v>
      </c>
      <c r="W41" s="13">
        <f>'Uscite dettaglio missioni'!JA41</f>
        <v>131164.37</v>
      </c>
      <c r="X41" s="13">
        <f>'Uscite dettaglio missioni'!JB41</f>
        <v>148900</v>
      </c>
      <c r="Y41" s="13">
        <f>'Uscite dettaglio missioni'!JC41</f>
        <v>148900</v>
      </c>
      <c r="Z41" s="13">
        <f>'Uscite dettaglio missioni'!JD41</f>
        <v>87832.98</v>
      </c>
      <c r="AA41" s="13">
        <f>'Uscite dettaglio missioni'!JE41</f>
        <v>132847</v>
      </c>
      <c r="AB41" s="13">
        <f>'Uscite dettaglio missioni'!JF41</f>
        <v>137000</v>
      </c>
      <c r="AC41" s="13">
        <v>125879.31</v>
      </c>
      <c r="AD41" s="13">
        <v>125879.31</v>
      </c>
      <c r="AE41" s="13">
        <v>125879.31</v>
      </c>
      <c r="AF41" s="13">
        <f>'Uscite dettaglio missioni'!JI41</f>
        <v>143200</v>
      </c>
      <c r="AG41" s="13">
        <v>125879.31</v>
      </c>
      <c r="AH41" s="13">
        <v>125879.31</v>
      </c>
      <c r="AI41" s="13">
        <v>125879.31</v>
      </c>
      <c r="AJ41" s="13">
        <v>125879.31</v>
      </c>
      <c r="AK41" s="13">
        <v>125879.31</v>
      </c>
    </row>
    <row r="42" spans="1:37" x14ac:dyDescent="0.25">
      <c r="A42" s="5">
        <v>2125</v>
      </c>
      <c r="B42" s="9" t="s">
        <v>27</v>
      </c>
      <c r="C42" s="13">
        <f>'Uscite dettaglio missioni'!IG42</f>
        <v>134859.6</v>
      </c>
      <c r="D42" s="13">
        <f>'Uscite dettaglio missioni'!IH42</f>
        <v>149419.14000000001</v>
      </c>
      <c r="E42" s="13">
        <f>'Uscite dettaglio missioni'!II42</f>
        <v>151758.93</v>
      </c>
      <c r="F42" s="13">
        <f>'Uscite dettaglio missioni'!IJ42</f>
        <v>135959</v>
      </c>
      <c r="G42" s="13">
        <f>'Uscite dettaglio missioni'!IK42</f>
        <v>118103.98999999999</v>
      </c>
      <c r="H42" s="13">
        <f>'Uscite dettaglio missioni'!IL42</f>
        <v>100708.15999999999</v>
      </c>
      <c r="I42" s="13">
        <f>'Uscite dettaglio missioni'!IM42</f>
        <v>83726.23</v>
      </c>
      <c r="J42" s="13">
        <f>'Uscite dettaglio missioni'!IN42</f>
        <v>101523.18</v>
      </c>
      <c r="K42" s="13">
        <f>'Uscite dettaglio missioni'!IO42</f>
        <v>80976.909999999989</v>
      </c>
      <c r="L42" s="13">
        <f>'Uscite dettaglio missioni'!IP42</f>
        <v>95910</v>
      </c>
      <c r="M42" s="13">
        <f>'Uscite dettaglio missioni'!IQ42</f>
        <v>97270</v>
      </c>
      <c r="N42" s="13">
        <f>'Uscite dettaglio missioni'!IR42</f>
        <v>76941.25</v>
      </c>
      <c r="O42" s="13">
        <f>'Uscite dettaglio missioni'!IS42</f>
        <v>91601</v>
      </c>
      <c r="P42" s="13">
        <f>'Uscite dettaglio missioni'!IT42</f>
        <v>91601</v>
      </c>
      <c r="Q42" s="13">
        <f>'Uscite dettaglio missioni'!IU42</f>
        <v>116964.03</v>
      </c>
      <c r="R42" s="13">
        <f>'Uscite dettaglio missioni'!IV42</f>
        <v>131884.67000000001</v>
      </c>
      <c r="S42" s="13">
        <f>'Uscite dettaglio missioni'!IW42</f>
        <v>128841.60000000001</v>
      </c>
      <c r="T42" s="13">
        <f>'Uscite dettaglio missioni'!IX42</f>
        <v>102428.67</v>
      </c>
      <c r="U42" s="13">
        <f>'Uscite dettaglio missioni'!IY42</f>
        <v>119493</v>
      </c>
      <c r="V42" s="13">
        <f>'Uscite dettaglio missioni'!IZ42</f>
        <v>122643</v>
      </c>
      <c r="W42" s="13">
        <f>'Uscite dettaglio missioni'!JA42</f>
        <v>99257.79</v>
      </c>
      <c r="X42" s="13">
        <f>'Uscite dettaglio missioni'!JB42</f>
        <v>120100</v>
      </c>
      <c r="Y42" s="13">
        <f>'Uscite dettaglio missioni'!JC42</f>
        <v>120100</v>
      </c>
      <c r="Z42" s="13">
        <f>'Uscite dettaglio missioni'!JD42</f>
        <v>94753</v>
      </c>
      <c r="AA42" s="13">
        <f>'Uscite dettaglio missioni'!JE42</f>
        <v>122663</v>
      </c>
      <c r="AB42" s="13">
        <f>'Uscite dettaglio missioni'!JF42</f>
        <v>101093</v>
      </c>
      <c r="AC42" s="13">
        <v>70246.28</v>
      </c>
      <c r="AD42" s="13">
        <v>70246.28</v>
      </c>
      <c r="AE42" s="13">
        <v>70246.28</v>
      </c>
      <c r="AF42" s="13">
        <f>'Uscite dettaglio missioni'!JI42</f>
        <v>90800</v>
      </c>
      <c r="AG42" s="13">
        <v>70246.28</v>
      </c>
      <c r="AH42" s="13">
        <v>70246.28</v>
      </c>
      <c r="AI42" s="13">
        <v>70246.28</v>
      </c>
      <c r="AJ42" s="13">
        <v>70246.28</v>
      </c>
      <c r="AK42" s="13">
        <v>70246.28</v>
      </c>
    </row>
    <row r="43" spans="1:37" x14ac:dyDescent="0.25">
      <c r="A43" s="5">
        <v>2126</v>
      </c>
      <c r="B43" s="9" t="s">
        <v>28</v>
      </c>
      <c r="C43" s="13">
        <f>'Uscite dettaglio missioni'!IG43</f>
        <v>0</v>
      </c>
      <c r="D43" s="13">
        <f>'Uscite dettaglio missioni'!IH43</f>
        <v>0</v>
      </c>
      <c r="E43" s="13">
        <f>'Uscite dettaglio missioni'!II43</f>
        <v>601.20000000000005</v>
      </c>
      <c r="F43" s="13">
        <f>'Uscite dettaglio missioni'!IJ43</f>
        <v>500</v>
      </c>
      <c r="G43" s="13">
        <f>'Uscite dettaglio missioni'!IK43</f>
        <v>2700</v>
      </c>
      <c r="H43" s="13">
        <f>'Uscite dettaglio missioni'!IL43</f>
        <v>2693.09</v>
      </c>
      <c r="I43" s="13">
        <f>'Uscite dettaglio missioni'!IM43</f>
        <v>3278.69</v>
      </c>
      <c r="J43" s="13">
        <f>'Uscite dettaglio missioni'!IN43</f>
        <v>9000</v>
      </c>
      <c r="K43" s="13">
        <f>'Uscite dettaglio missioni'!IO43</f>
        <v>6678.98</v>
      </c>
      <c r="L43" s="13">
        <f>'Uscite dettaglio missioni'!IP43</f>
        <v>6000</v>
      </c>
      <c r="M43" s="13">
        <f>'Uscite dettaglio missioni'!IQ43</f>
        <v>10000</v>
      </c>
      <c r="N43" s="13">
        <f>'Uscite dettaglio missioni'!IR43</f>
        <v>6196.1</v>
      </c>
      <c r="O43" s="13">
        <f>'Uscite dettaglio missioni'!IS43</f>
        <v>4700</v>
      </c>
      <c r="P43" s="13">
        <f>'Uscite dettaglio missioni'!IT43</f>
        <v>4700</v>
      </c>
      <c r="Q43" s="13">
        <f>'Uscite dettaglio missioni'!IU43</f>
        <v>3369.23</v>
      </c>
      <c r="R43" s="13">
        <f>'Uscite dettaglio missioni'!IV43</f>
        <v>4300</v>
      </c>
      <c r="S43" s="13">
        <f>'Uscite dettaglio missioni'!IW43</f>
        <v>4300</v>
      </c>
      <c r="T43" s="13">
        <f>'Uscite dettaglio missioni'!IX43</f>
        <v>4763.41</v>
      </c>
      <c r="U43" s="13">
        <f>'Uscite dettaglio missioni'!IY43</f>
        <v>3800</v>
      </c>
      <c r="V43" s="13">
        <f>'Uscite dettaglio missioni'!IZ43</f>
        <v>3800</v>
      </c>
      <c r="W43" s="13">
        <f>'Uscite dettaglio missioni'!JA43</f>
        <v>0</v>
      </c>
      <c r="X43" s="13">
        <f>'Uscite dettaglio missioni'!JB43</f>
        <v>3800</v>
      </c>
      <c r="Y43" s="13">
        <f>'Uscite dettaglio missioni'!JC43</f>
        <v>3800</v>
      </c>
      <c r="Z43" s="13">
        <f>'Uscite dettaglio missioni'!JD43</f>
        <v>8550.4</v>
      </c>
      <c r="AA43" s="13">
        <f>'Uscite dettaglio missioni'!JE43</f>
        <v>1800</v>
      </c>
      <c r="AB43" s="13">
        <f>'Uscite dettaglio missioni'!JF43</f>
        <v>1800</v>
      </c>
      <c r="AC43" s="13">
        <f>'Uscite dettaglio missioni'!JF43</f>
        <v>1800</v>
      </c>
      <c r="AD43" s="13">
        <f>'Uscite dettaglio missioni'!JG43</f>
        <v>0</v>
      </c>
      <c r="AE43" s="13">
        <f>'Uscite dettaglio missioni'!JH43</f>
        <v>100</v>
      </c>
      <c r="AF43" s="13">
        <f>'Uscite dettaglio missioni'!JI43</f>
        <v>14371.2</v>
      </c>
      <c r="AG43" s="13">
        <f>'Uscite dettaglio missioni'!JJ43</f>
        <v>24763.16</v>
      </c>
      <c r="AH43" s="13">
        <f>'Uscite dettaglio missioni'!JK43</f>
        <v>0</v>
      </c>
      <c r="AI43" s="13">
        <f>'Uscite dettaglio missioni'!JL43</f>
        <v>3670.24</v>
      </c>
      <c r="AJ43" s="13">
        <f>'Uscite dettaglio missioni'!JM43</f>
        <v>12296.92</v>
      </c>
      <c r="AK43" s="13">
        <f>'Uscite dettaglio missioni'!JN43</f>
        <v>18932</v>
      </c>
    </row>
    <row r="44" spans="1:37" x14ac:dyDescent="0.25">
      <c r="A44" s="5">
        <v>2127</v>
      </c>
      <c r="B44" s="9" t="s">
        <v>29</v>
      </c>
      <c r="C44" s="13">
        <f>'Uscite dettaglio missioni'!IG44</f>
        <v>435.93</v>
      </c>
      <c r="D44" s="13">
        <f>'Uscite dettaglio missioni'!IH44</f>
        <v>435.93</v>
      </c>
      <c r="E44" s="13">
        <f>'Uscite dettaglio missioni'!II44</f>
        <v>60.5</v>
      </c>
      <c r="F44" s="13">
        <f>'Uscite dettaglio missioni'!IJ44</f>
        <v>0</v>
      </c>
      <c r="G44" s="13">
        <f>'Uscite dettaglio missioni'!IK44</f>
        <v>500</v>
      </c>
      <c r="H44" s="13">
        <f>'Uscite dettaglio missioni'!IL44</f>
        <v>452.67</v>
      </c>
      <c r="I44" s="13">
        <f>'Uscite dettaglio missioni'!IM44</f>
        <v>409.84</v>
      </c>
      <c r="J44" s="13">
        <f>'Uscite dettaglio missioni'!IN44</f>
        <v>409.84</v>
      </c>
      <c r="K44" s="13">
        <f>'Uscite dettaglio missioni'!IO44</f>
        <v>0</v>
      </c>
      <c r="L44" s="13">
        <f>'Uscite dettaglio missioni'!IP44</f>
        <v>500</v>
      </c>
      <c r="M44" s="13">
        <f>'Uscite dettaglio missioni'!IQ44</f>
        <v>500</v>
      </c>
      <c r="N44" s="13">
        <f>'Uscite dettaglio missioni'!IR44</f>
        <v>118</v>
      </c>
      <c r="O44" s="13">
        <f>'Uscite dettaglio missioni'!IS44</f>
        <v>500</v>
      </c>
      <c r="P44" s="13">
        <f>'Uscite dettaglio missioni'!IT44</f>
        <v>500</v>
      </c>
      <c r="Q44" s="13">
        <f>'Uscite dettaglio missioni'!IU44</f>
        <v>330</v>
      </c>
      <c r="R44" s="13">
        <f>'Uscite dettaglio missioni'!IV44</f>
        <v>500</v>
      </c>
      <c r="S44" s="13">
        <f>'Uscite dettaglio missioni'!IW44</f>
        <v>500</v>
      </c>
      <c r="T44" s="13">
        <f>'Uscite dettaglio missioni'!IX44</f>
        <v>0</v>
      </c>
      <c r="U44" s="13">
        <f>'Uscite dettaglio missioni'!IY44</f>
        <v>400</v>
      </c>
      <c r="V44" s="13">
        <f>'Uscite dettaglio missioni'!IZ44</f>
        <v>400</v>
      </c>
      <c r="W44" s="13">
        <f>'Uscite dettaglio missioni'!JA44</f>
        <v>351.3</v>
      </c>
      <c r="X44" s="13">
        <f>'Uscite dettaglio missioni'!JB44</f>
        <v>400</v>
      </c>
      <c r="Y44" s="13">
        <f>'Uscite dettaglio missioni'!JC44</f>
        <v>400</v>
      </c>
      <c r="Z44" s="13">
        <f>'Uscite dettaglio missioni'!JD44</f>
        <v>1451.13</v>
      </c>
      <c r="AA44" s="13">
        <f>'Uscite dettaglio missioni'!JE44</f>
        <v>400</v>
      </c>
      <c r="AB44" s="13">
        <f>'Uscite dettaglio missioni'!JF44</f>
        <v>1060</v>
      </c>
      <c r="AC44" s="13">
        <v>1060</v>
      </c>
      <c r="AD44" s="13">
        <v>1060</v>
      </c>
      <c r="AE44" s="13">
        <v>1060</v>
      </c>
      <c r="AF44" s="13">
        <f>'Uscite dettaglio missioni'!JI44</f>
        <v>1200</v>
      </c>
      <c r="AG44" s="13">
        <v>1060</v>
      </c>
      <c r="AH44" s="13">
        <v>1060</v>
      </c>
      <c r="AI44" s="13">
        <v>1060</v>
      </c>
      <c r="AJ44" s="13">
        <v>1060</v>
      </c>
      <c r="AK44" s="13">
        <v>1060</v>
      </c>
    </row>
    <row r="45" spans="1:37" x14ac:dyDescent="0.25">
      <c r="A45" s="5">
        <v>2298</v>
      </c>
      <c r="B45" s="9" t="s">
        <v>30</v>
      </c>
      <c r="C45" s="13">
        <f>'Uscite dettaglio missioni'!IG45</f>
        <v>336077.73</v>
      </c>
      <c r="D45" s="13">
        <f>'Uscite dettaglio missioni'!IH45</f>
        <v>543716.64</v>
      </c>
      <c r="E45" s="13">
        <f>'Uscite dettaglio missioni'!II45</f>
        <v>1214393.1800000002</v>
      </c>
      <c r="F45" s="13">
        <f>'Uscite dettaglio missioni'!IJ45</f>
        <v>877825</v>
      </c>
      <c r="G45" s="13">
        <f>'Uscite dettaglio missioni'!IK45</f>
        <v>994664.41999999993</v>
      </c>
      <c r="H45" s="13">
        <f>'Uscite dettaglio missioni'!IL45</f>
        <v>929819.16</v>
      </c>
      <c r="I45" s="13">
        <f>'Uscite dettaglio missioni'!IM45</f>
        <v>773155</v>
      </c>
      <c r="J45" s="13">
        <f>'Uscite dettaglio missioni'!IN45</f>
        <v>877038.32000000007</v>
      </c>
      <c r="K45" s="13">
        <f>'Uscite dettaglio missioni'!IO45</f>
        <v>765925.37</v>
      </c>
      <c r="L45" s="13">
        <f>'Uscite dettaglio missioni'!IP45</f>
        <v>569941</v>
      </c>
      <c r="M45" s="13">
        <f>'Uscite dettaglio missioni'!IQ45</f>
        <v>630438</v>
      </c>
      <c r="N45" s="13">
        <f>'Uscite dettaglio missioni'!IR45</f>
        <v>739739.44000000006</v>
      </c>
      <c r="O45" s="13">
        <f>'Uscite dettaglio missioni'!IS45</f>
        <v>1053671</v>
      </c>
      <c r="P45" s="13">
        <f>'Uscite dettaglio missioni'!IT45</f>
        <v>1450671</v>
      </c>
      <c r="Q45" s="13">
        <f>'Uscite dettaglio missioni'!IU45</f>
        <v>1152928.58</v>
      </c>
      <c r="R45" s="13">
        <f>'Uscite dettaglio missioni'!IV45</f>
        <v>867171.01</v>
      </c>
      <c r="S45" s="13">
        <f>'Uscite dettaglio missioni'!IW45</f>
        <v>1564599.46</v>
      </c>
      <c r="T45" s="13">
        <f>'Uscite dettaglio missioni'!IX45</f>
        <v>1562777.03</v>
      </c>
      <c r="U45" s="13">
        <f>'Uscite dettaglio missioni'!IY45</f>
        <v>1226755</v>
      </c>
      <c r="V45" s="13">
        <f>'Uscite dettaglio missioni'!IZ45</f>
        <v>1517221.05</v>
      </c>
      <c r="W45" s="13">
        <f>'Uscite dettaglio missioni'!JA45</f>
        <v>1918270.87</v>
      </c>
      <c r="X45" s="13">
        <f>'Uscite dettaglio missioni'!JB45</f>
        <v>1069310</v>
      </c>
      <c r="Y45" s="13">
        <f>'Uscite dettaglio missioni'!JC45</f>
        <v>1402335</v>
      </c>
      <c r="Z45" s="13">
        <f>'Uscite dettaglio missioni'!JD45</f>
        <v>1742351.2</v>
      </c>
      <c r="AA45" s="13">
        <f>'Uscite dettaglio missioni'!JE45</f>
        <v>1559839</v>
      </c>
      <c r="AB45" s="13">
        <f>'Uscite dettaglio missioni'!JF45</f>
        <v>1679509</v>
      </c>
      <c r="AC45" s="13">
        <v>1597111.09</v>
      </c>
      <c r="AD45" s="13">
        <v>1597111.09</v>
      </c>
      <c r="AE45" s="13">
        <v>1597111.09</v>
      </c>
      <c r="AF45" s="13">
        <f>'Uscite dettaglio missioni'!JI45</f>
        <v>1260290</v>
      </c>
      <c r="AG45" s="13">
        <v>1597111.09</v>
      </c>
      <c r="AH45" s="13">
        <v>1597111.09</v>
      </c>
      <c r="AI45" s="13">
        <v>1597111.09</v>
      </c>
      <c r="AJ45" s="13">
        <v>1597111.09</v>
      </c>
      <c r="AK45" s="13">
        <v>1597111.09</v>
      </c>
    </row>
    <row r="46" spans="1:37" x14ac:dyDescent="0.25">
      <c r="A46" s="5">
        <v>2299</v>
      </c>
      <c r="B46" s="9" t="s">
        <v>316</v>
      </c>
      <c r="C46" s="13">
        <f>'Uscite dettaglio missioni'!IG46</f>
        <v>4131.2</v>
      </c>
      <c r="D46" s="13">
        <f>'Uscite dettaglio missioni'!IH46</f>
        <v>0</v>
      </c>
      <c r="E46" s="13">
        <f>'Uscite dettaglio missioni'!II46</f>
        <v>0</v>
      </c>
      <c r="F46" s="13">
        <f>'Uscite dettaglio missioni'!IJ46</f>
        <v>0</v>
      </c>
      <c r="G46" s="13">
        <f>'Uscite dettaglio missioni'!IK46</f>
        <v>0</v>
      </c>
      <c r="H46" s="13">
        <f>'Uscite dettaglio missioni'!IL46</f>
        <v>0</v>
      </c>
      <c r="I46" s="13">
        <f>'Uscite dettaglio missioni'!IM46</f>
        <v>0</v>
      </c>
      <c r="J46" s="13">
        <f>'Uscite dettaglio missioni'!IN46</f>
        <v>0</v>
      </c>
      <c r="K46" s="13">
        <f>'Uscite dettaglio missioni'!IO46</f>
        <v>50</v>
      </c>
      <c r="L46" s="13">
        <f>'Uscite dettaglio missioni'!IP46</f>
        <v>0</v>
      </c>
      <c r="M46" s="13">
        <f>'Uscite dettaglio missioni'!IQ46</f>
        <v>0</v>
      </c>
      <c r="N46" s="13">
        <f>'Uscite dettaglio missioni'!IR46</f>
        <v>1000</v>
      </c>
      <c r="O46" s="13">
        <f>'Uscite dettaglio missioni'!IS46</f>
        <v>0</v>
      </c>
      <c r="P46" s="13">
        <f>'Uscite dettaglio missioni'!IT46</f>
        <v>0</v>
      </c>
      <c r="Q46" s="13">
        <f>'Uscite dettaglio missioni'!IU46</f>
        <v>0</v>
      </c>
      <c r="R46" s="13">
        <f>'Uscite dettaglio missioni'!IV46</f>
        <v>0</v>
      </c>
      <c r="S46" s="13">
        <f>'Uscite dettaglio missioni'!IW46</f>
        <v>0</v>
      </c>
      <c r="T46" s="13">
        <f>'Uscite dettaglio missioni'!IX46</f>
        <v>0</v>
      </c>
      <c r="U46" s="13">
        <f>'Uscite dettaglio missioni'!IY46</f>
        <v>0</v>
      </c>
      <c r="V46" s="13">
        <f>'Uscite dettaglio missioni'!IZ46</f>
        <v>0</v>
      </c>
      <c r="W46" s="13">
        <f>'Uscite dettaglio missioni'!JA46</f>
        <v>305</v>
      </c>
      <c r="X46" s="13">
        <f>'Uscite dettaglio missioni'!JB46</f>
        <v>0</v>
      </c>
      <c r="Y46" s="13">
        <f>'Uscite dettaglio missioni'!JC46</f>
        <v>0</v>
      </c>
      <c r="Z46" s="13">
        <f>'Uscite dettaglio missioni'!JD46</f>
        <v>0</v>
      </c>
      <c r="AA46" s="13">
        <f>'Uscite dettaglio missioni'!JE46</f>
        <v>0</v>
      </c>
      <c r="AB46" s="13">
        <f>'Uscite dettaglio missioni'!JF46</f>
        <v>128.85</v>
      </c>
      <c r="AC46" s="13">
        <v>68.150000000000006</v>
      </c>
      <c r="AD46" s="13">
        <v>68.150000000000006</v>
      </c>
      <c r="AE46" s="13">
        <v>68.150000000000006</v>
      </c>
      <c r="AF46" s="13">
        <f>'Uscite dettaglio missioni'!JI46</f>
        <v>17.920000000000002</v>
      </c>
      <c r="AG46" s="13">
        <v>68.150000000000006</v>
      </c>
      <c r="AH46" s="13">
        <v>68.150000000000006</v>
      </c>
      <c r="AI46" s="13">
        <v>68.150000000000006</v>
      </c>
      <c r="AJ46" s="13">
        <v>68.150000000000006</v>
      </c>
      <c r="AK46" s="13">
        <v>68.150000000000006</v>
      </c>
    </row>
    <row r="47" spans="1:37" ht="20.100000000000001" customHeight="1" x14ac:dyDescent="0.25">
      <c r="A47" s="5">
        <v>3</v>
      </c>
      <c r="B47" s="7" t="s">
        <v>87</v>
      </c>
      <c r="C47" s="11">
        <f>'Uscite dettaglio missioni'!IG47</f>
        <v>7497690.5300000003</v>
      </c>
      <c r="D47" s="11">
        <f>'Uscite dettaglio missioni'!IH47</f>
        <v>7731787.8900000006</v>
      </c>
      <c r="E47" s="11">
        <f>'Uscite dettaglio missioni'!II47</f>
        <v>8160425.790000001</v>
      </c>
      <c r="F47" s="11">
        <f>'Uscite dettaglio missioni'!IJ47</f>
        <v>5336371</v>
      </c>
      <c r="G47" s="11">
        <f>'Uscite dettaglio missioni'!IK47</f>
        <v>6366882.3300000001</v>
      </c>
      <c r="H47" s="11">
        <f>'Uscite dettaglio missioni'!IL47</f>
        <v>5804756.3700000001</v>
      </c>
      <c r="I47" s="11">
        <f>'Uscite dettaglio missioni'!IM47</f>
        <v>4113519.21</v>
      </c>
      <c r="J47" s="11">
        <f>'Uscite dettaglio missioni'!IN47</f>
        <v>4045232.41</v>
      </c>
      <c r="K47" s="11">
        <f>'Uscite dettaglio missioni'!IO47</f>
        <v>3556593.12</v>
      </c>
      <c r="L47" s="11">
        <f>'Uscite dettaglio missioni'!IP47</f>
        <v>2711438</v>
      </c>
      <c r="M47" s="11">
        <f>'Uscite dettaglio missioni'!IQ47</f>
        <v>4045324.9200000004</v>
      </c>
      <c r="N47" s="11">
        <f>'Uscite dettaglio missioni'!IR47</f>
        <v>2170835.12</v>
      </c>
      <c r="O47" s="11">
        <f>'Uscite dettaglio missioni'!IS47</f>
        <v>4063250</v>
      </c>
      <c r="P47" s="11">
        <f>'Uscite dettaglio missioni'!IT47</f>
        <v>4576078.24</v>
      </c>
      <c r="Q47" s="11">
        <f>'Uscite dettaglio missioni'!IU47</f>
        <v>2652745.7000000002</v>
      </c>
      <c r="R47" s="11">
        <f>'Uscite dettaglio missioni'!IV47</f>
        <v>4836494.7699999996</v>
      </c>
      <c r="S47" s="11">
        <f>'Uscite dettaglio missioni'!IW47</f>
        <v>6008665.5599999996</v>
      </c>
      <c r="T47" s="11">
        <f>'Uscite dettaglio missioni'!IX47</f>
        <v>4517292.66</v>
      </c>
      <c r="U47" s="11">
        <f>'Uscite dettaglio missioni'!IY47</f>
        <v>2179808</v>
      </c>
      <c r="V47" s="11">
        <f>'Uscite dettaglio missioni'!IZ47</f>
        <v>8357325.7400000002</v>
      </c>
      <c r="W47" s="11">
        <f>'Uscite dettaglio missioni'!JA47</f>
        <v>3835494.94</v>
      </c>
      <c r="X47" s="11">
        <f>'Uscite dettaglio missioni'!JB47</f>
        <v>7317650</v>
      </c>
      <c r="Y47" s="11">
        <f>'Uscite dettaglio missioni'!JC47</f>
        <v>6684105</v>
      </c>
      <c r="Z47" s="11">
        <f>'Uscite dettaglio missioni'!JD47</f>
        <v>5043284.0299999993</v>
      </c>
      <c r="AA47" s="11">
        <f>'Uscite dettaglio missioni'!JE47</f>
        <v>1870400</v>
      </c>
      <c r="AB47" s="11">
        <f>'Uscite dettaglio missioni'!JF47</f>
        <v>2803200</v>
      </c>
      <c r="AC47" s="11">
        <f>'Uscite dettaglio missioni'!JF47</f>
        <v>2803200</v>
      </c>
      <c r="AD47" s="11">
        <f>'Uscite dettaglio missioni'!JG47</f>
        <v>2110316.56</v>
      </c>
      <c r="AE47" s="11">
        <f>'Uscite dettaglio missioni'!JH47</f>
        <v>2512500</v>
      </c>
      <c r="AF47" s="11">
        <f>'Uscite dettaglio missioni'!JI47</f>
        <v>2707109.74</v>
      </c>
      <c r="AG47" s="11">
        <f>'Uscite dettaglio missioni'!JJ47</f>
        <v>3098838.1399999997</v>
      </c>
      <c r="AH47" s="11">
        <f>'Uscite dettaglio missioni'!JK47</f>
        <v>2110360</v>
      </c>
      <c r="AI47" s="11">
        <f>'Uscite dettaglio missioni'!JL47</f>
        <v>2414411.25</v>
      </c>
      <c r="AJ47" s="11">
        <f>'Uscite dettaglio missioni'!JM47</f>
        <v>2387401.6100000003</v>
      </c>
      <c r="AK47" s="11">
        <f>'Uscite dettaglio missioni'!JN47</f>
        <v>2565999</v>
      </c>
    </row>
    <row r="48" spans="1:37" ht="15" customHeight="1" x14ac:dyDescent="0.25">
      <c r="A48" s="5">
        <v>31</v>
      </c>
      <c r="B48" s="8" t="s">
        <v>88</v>
      </c>
      <c r="C48" s="12">
        <f>'Uscite dettaglio missioni'!IG48</f>
        <v>2517690.5300000003</v>
      </c>
      <c r="D48" s="12">
        <f>'Uscite dettaglio missioni'!IH48</f>
        <v>2167653.41</v>
      </c>
      <c r="E48" s="12">
        <f>'Uscite dettaglio missioni'!II48</f>
        <v>2686805.65</v>
      </c>
      <c r="F48" s="12">
        <f>'Uscite dettaglio missioni'!IJ48</f>
        <v>1072996</v>
      </c>
      <c r="G48" s="12">
        <f>'Uscite dettaglio missioni'!IK48</f>
        <v>1163447.33</v>
      </c>
      <c r="H48" s="12">
        <f>'Uscite dettaglio missioni'!IL48</f>
        <v>1197490.99</v>
      </c>
      <c r="I48" s="12">
        <f>'Uscite dettaglio missioni'!IM48</f>
        <v>1082177.7</v>
      </c>
      <c r="J48" s="12">
        <f>'Uscite dettaglio missioni'!IN48</f>
        <v>1024341.9000000001</v>
      </c>
      <c r="K48" s="12">
        <f>'Uscite dettaglio missioni'!IO48</f>
        <v>1026980.4600000002</v>
      </c>
      <c r="L48" s="12">
        <f>'Uscite dettaglio missioni'!IP48</f>
        <v>954612</v>
      </c>
      <c r="M48" s="12">
        <f>'Uscite dettaglio missioni'!IQ48</f>
        <v>1577991.1800000002</v>
      </c>
      <c r="N48" s="12">
        <f>'Uscite dettaglio missioni'!IR48</f>
        <v>919423.58999999985</v>
      </c>
      <c r="O48" s="12">
        <f>'Uscite dettaglio missioni'!IS48</f>
        <v>1712909</v>
      </c>
      <c r="P48" s="12">
        <f>'Uscite dettaglio missioni'!IT48</f>
        <v>1827318.5</v>
      </c>
      <c r="Q48" s="12">
        <f>'Uscite dettaglio missioni'!IU48</f>
        <v>1039236.1399999999</v>
      </c>
      <c r="R48" s="12">
        <f>'Uscite dettaglio missioni'!IV48</f>
        <v>1356523</v>
      </c>
      <c r="S48" s="12">
        <f>'Uscite dettaglio missioni'!IW48</f>
        <v>2132864.5499999998</v>
      </c>
      <c r="T48" s="12">
        <f>'Uscite dettaglio missioni'!IX48</f>
        <v>1481388.2</v>
      </c>
      <c r="U48" s="12">
        <f>'Uscite dettaglio missioni'!IY48</f>
        <v>950000</v>
      </c>
      <c r="V48" s="12">
        <f>'Uscite dettaglio missioni'!IZ48</f>
        <v>2243538.56</v>
      </c>
      <c r="W48" s="12">
        <f>'Uscite dettaglio missioni'!JA48</f>
        <v>2056029.55</v>
      </c>
      <c r="X48" s="12">
        <f>'Uscite dettaglio missioni'!JB48</f>
        <v>1296250</v>
      </c>
      <c r="Y48" s="12">
        <f>'Uscite dettaglio missioni'!JC48</f>
        <v>1782250</v>
      </c>
      <c r="Z48" s="12">
        <f>'Uscite dettaglio missioni'!JD48</f>
        <v>1300495.54</v>
      </c>
      <c r="AA48" s="12">
        <f>'Uscite dettaglio missioni'!JE48</f>
        <v>983400</v>
      </c>
      <c r="AB48" s="12">
        <f>'Uscite dettaglio missioni'!JF48</f>
        <v>1441200</v>
      </c>
      <c r="AC48" s="12">
        <f>'Uscite dettaglio missioni'!JF48</f>
        <v>1441200</v>
      </c>
      <c r="AD48" s="12">
        <f>'Uscite dettaglio missioni'!JG48</f>
        <v>1009630.5</v>
      </c>
      <c r="AE48" s="12">
        <f>'Uscite dettaglio missioni'!JH48</f>
        <v>840000</v>
      </c>
      <c r="AF48" s="12">
        <f>'Uscite dettaglio missioni'!JI48</f>
        <v>1023650</v>
      </c>
      <c r="AG48" s="12">
        <f>'Uscite dettaglio missioni'!JJ48</f>
        <v>1424012.65</v>
      </c>
      <c r="AH48" s="12">
        <f>'Uscite dettaglio missioni'!JK48</f>
        <v>1254000</v>
      </c>
      <c r="AI48" s="12">
        <f>'Uscite dettaglio missioni'!JL48</f>
        <v>1385051.25</v>
      </c>
      <c r="AJ48" s="12">
        <f>'Uscite dettaglio missioni'!JM48</f>
        <v>1418941.54</v>
      </c>
      <c r="AK48" s="12">
        <f>'Uscite dettaglio missioni'!JN48</f>
        <v>1472919</v>
      </c>
    </row>
    <row r="49" spans="1:37" x14ac:dyDescent="0.25">
      <c r="A49" s="5">
        <v>3101</v>
      </c>
      <c r="B49" s="9" t="s">
        <v>357</v>
      </c>
      <c r="C49" s="13">
        <f>'Uscite dettaglio missioni'!IG49</f>
        <v>722271.79</v>
      </c>
      <c r="D49" s="13">
        <f>'Uscite dettaglio missioni'!IH49</f>
        <v>525049.06999999995</v>
      </c>
      <c r="E49" s="13">
        <f>'Uscite dettaglio missioni'!II49</f>
        <v>689661.11999999988</v>
      </c>
      <c r="F49" s="13">
        <f>'Uscite dettaglio missioni'!IJ49</f>
        <v>0</v>
      </c>
      <c r="G49" s="13">
        <f>'Uscite dettaglio missioni'!IK49</f>
        <v>0</v>
      </c>
      <c r="H49" s="13">
        <f>'Uscite dettaglio missioni'!IL49</f>
        <v>0</v>
      </c>
      <c r="I49" s="13">
        <f>'Uscite dettaglio missioni'!IM49</f>
        <v>0</v>
      </c>
      <c r="J49" s="13">
        <f>'Uscite dettaglio missioni'!IN49</f>
        <v>0</v>
      </c>
      <c r="K49" s="13">
        <f>'Uscite dettaglio missioni'!IO49</f>
        <v>0</v>
      </c>
      <c r="L49" s="13">
        <f>'Uscite dettaglio missioni'!IP49</f>
        <v>0</v>
      </c>
      <c r="M49" s="13">
        <f>'Uscite dettaglio missioni'!IQ49</f>
        <v>0</v>
      </c>
      <c r="N49" s="13">
        <f>'Uscite dettaglio missioni'!IR49</f>
        <v>0</v>
      </c>
      <c r="O49" s="13">
        <f>'Uscite dettaglio missioni'!IS49</f>
        <v>0</v>
      </c>
      <c r="P49" s="13">
        <f>'Uscite dettaglio missioni'!IT49</f>
        <v>0</v>
      </c>
      <c r="Q49" s="13">
        <f>'Uscite dettaglio missioni'!IU49</f>
        <v>0</v>
      </c>
      <c r="R49" s="13">
        <f>'Uscite dettaglio missioni'!IV49</f>
        <v>0</v>
      </c>
      <c r="S49" s="13">
        <f>'Uscite dettaglio missioni'!IW49</f>
        <v>0</v>
      </c>
      <c r="T49" s="13">
        <f>'Uscite dettaglio missioni'!IX49</f>
        <v>0</v>
      </c>
      <c r="U49" s="13">
        <f>'Uscite dettaglio missioni'!IY49</f>
        <v>0</v>
      </c>
      <c r="V49" s="13">
        <f>'Uscite dettaglio missioni'!IZ49</f>
        <v>0</v>
      </c>
      <c r="W49" s="13">
        <f>'Uscite dettaglio missioni'!JA49</f>
        <v>0</v>
      </c>
      <c r="X49" s="13">
        <f>'Uscite dettaglio missioni'!JB49</f>
        <v>0</v>
      </c>
      <c r="Y49" s="13">
        <f>'Uscite dettaglio missioni'!JC49</f>
        <v>0</v>
      </c>
      <c r="Z49" s="13">
        <f>'Uscite dettaglio missioni'!JD49</f>
        <v>0</v>
      </c>
      <c r="AA49" s="13">
        <f>'Uscite dettaglio missioni'!JE49</f>
        <v>0</v>
      </c>
      <c r="AB49" s="13">
        <f>'Uscite dettaglio missioni'!JF49</f>
        <v>0</v>
      </c>
      <c r="AC49" s="13">
        <f>'Uscite dettaglio missioni'!JF49</f>
        <v>0</v>
      </c>
      <c r="AD49" s="13">
        <f>'Uscite dettaglio missioni'!JG49</f>
        <v>0</v>
      </c>
      <c r="AE49" s="13">
        <f>'Uscite dettaglio missioni'!JH49</f>
        <v>0</v>
      </c>
      <c r="AF49" s="13">
        <f>'Uscite dettaglio missioni'!JI49</f>
        <v>0</v>
      </c>
      <c r="AG49" s="13">
        <f>'Uscite dettaglio missioni'!JJ49</f>
        <v>0</v>
      </c>
      <c r="AH49" s="13">
        <f>'Uscite dettaglio missioni'!JK49</f>
        <v>0</v>
      </c>
      <c r="AI49" s="13">
        <f>'Uscite dettaglio missioni'!JL49</f>
        <v>0</v>
      </c>
      <c r="AJ49" s="13">
        <f>'Uscite dettaglio missioni'!JM49</f>
        <v>0</v>
      </c>
      <c r="AK49" s="13">
        <f>'Uscite dettaglio missioni'!JN49</f>
        <v>0</v>
      </c>
    </row>
    <row r="50" spans="1:37" ht="30" x14ac:dyDescent="0.25">
      <c r="A50" s="5">
        <v>3103</v>
      </c>
      <c r="B50" s="9" t="s">
        <v>31</v>
      </c>
      <c r="C50" s="13">
        <f>'Uscite dettaglio missioni'!IG50</f>
        <v>40000</v>
      </c>
      <c r="D50" s="13">
        <f>'Uscite dettaglio missioni'!IH50</f>
        <v>187450</v>
      </c>
      <c r="E50" s="13">
        <f>'Uscite dettaglio missioni'!II50</f>
        <v>227752.11</v>
      </c>
      <c r="F50" s="13">
        <f>'Uscite dettaglio missioni'!IJ50</f>
        <v>30000</v>
      </c>
      <c r="G50" s="13">
        <f>'Uscite dettaglio missioni'!IK50</f>
        <v>0</v>
      </c>
      <c r="H50" s="13">
        <f>'Uscite dettaglio missioni'!IL50</f>
        <v>0</v>
      </c>
      <c r="I50" s="13">
        <f>'Uscite dettaglio missioni'!IM50</f>
        <v>0</v>
      </c>
      <c r="J50" s="13">
        <f>'Uscite dettaglio missioni'!IN50</f>
        <v>60000</v>
      </c>
      <c r="K50" s="13">
        <f>'Uscite dettaglio missioni'!IO50</f>
        <v>24699.67</v>
      </c>
      <c r="L50" s="13">
        <f>'Uscite dettaglio missioni'!IP50</f>
        <v>30000</v>
      </c>
      <c r="M50" s="13">
        <f>'Uscite dettaglio missioni'!IQ50</f>
        <v>30000</v>
      </c>
      <c r="N50" s="13">
        <f>'Uscite dettaglio missioni'!IR50</f>
        <v>58945.06</v>
      </c>
      <c r="O50" s="13">
        <f>'Uscite dettaglio missioni'!IS50</f>
        <v>262082</v>
      </c>
      <c r="P50" s="13">
        <f>'Uscite dettaglio missioni'!IT50</f>
        <v>262082</v>
      </c>
      <c r="Q50" s="13">
        <f>'Uscite dettaglio missioni'!IU50</f>
        <v>77565.649999999994</v>
      </c>
      <c r="R50" s="13">
        <f>'Uscite dettaglio missioni'!IV50</f>
        <v>70000</v>
      </c>
      <c r="S50" s="13">
        <f>'Uscite dettaglio missioni'!IW50</f>
        <v>128335</v>
      </c>
      <c r="T50" s="13">
        <f>'Uscite dettaglio missioni'!IX50</f>
        <v>75650.61</v>
      </c>
      <c r="U50" s="13">
        <f>'Uscite dettaglio missioni'!IY50</f>
        <v>70000</v>
      </c>
      <c r="V50" s="13">
        <f>'Uscite dettaglio missioni'!IZ50</f>
        <v>71890</v>
      </c>
      <c r="W50" s="13">
        <f>'Uscite dettaglio missioni'!JA50</f>
        <v>14032.9</v>
      </c>
      <c r="X50" s="13">
        <f>'Uscite dettaglio missioni'!JB50</f>
        <v>15000</v>
      </c>
      <c r="Y50" s="13">
        <f>'Uscite dettaglio missioni'!JC50</f>
        <v>15000</v>
      </c>
      <c r="Z50" s="13">
        <f>'Uscite dettaglio missioni'!JD50</f>
        <v>39370.28</v>
      </c>
      <c r="AA50" s="13">
        <f>'Uscite dettaglio missioni'!JE50</f>
        <v>45000</v>
      </c>
      <c r="AB50" s="13">
        <f>'Uscite dettaglio missioni'!JF50</f>
        <v>45000</v>
      </c>
      <c r="AC50" s="13">
        <v>34100</v>
      </c>
      <c r="AD50" s="13">
        <v>34100</v>
      </c>
      <c r="AE50" s="13">
        <v>34100</v>
      </c>
      <c r="AF50" s="13">
        <f>'Uscite dettaglio missioni'!JI50</f>
        <v>30000</v>
      </c>
      <c r="AG50" s="13">
        <v>34100</v>
      </c>
      <c r="AH50" s="13">
        <v>34100</v>
      </c>
      <c r="AI50" s="13">
        <v>34100</v>
      </c>
      <c r="AJ50" s="13">
        <v>34100</v>
      </c>
      <c r="AK50" s="13">
        <v>34100</v>
      </c>
    </row>
    <row r="51" spans="1:37" x14ac:dyDescent="0.25">
      <c r="A51" s="5">
        <v>3105</v>
      </c>
      <c r="B51" s="9" t="s">
        <v>358</v>
      </c>
      <c r="C51" s="13">
        <f>'Uscite dettaglio missioni'!IG51</f>
        <v>5000</v>
      </c>
      <c r="D51" s="13">
        <f>'Uscite dettaglio missioni'!IH51</f>
        <v>21000</v>
      </c>
      <c r="E51" s="13">
        <f>'Uscite dettaglio missioni'!II51</f>
        <v>24417.5</v>
      </c>
      <c r="F51" s="13">
        <f>'Uscite dettaglio missioni'!IJ51</f>
        <v>0</v>
      </c>
      <c r="G51" s="13">
        <f>'Uscite dettaglio missioni'!IK51</f>
        <v>5000</v>
      </c>
      <c r="H51" s="13">
        <f>'Uscite dettaglio missioni'!IL51</f>
        <v>5000</v>
      </c>
      <c r="I51" s="13">
        <f>'Uscite dettaglio missioni'!IM51</f>
        <v>0</v>
      </c>
      <c r="J51" s="13">
        <f>'Uscite dettaglio missioni'!IN51</f>
        <v>0</v>
      </c>
      <c r="K51" s="13">
        <f>'Uscite dettaglio missioni'!IO51</f>
        <v>0</v>
      </c>
      <c r="L51" s="13">
        <f>'Uscite dettaglio missioni'!IP51</f>
        <v>0</v>
      </c>
      <c r="M51" s="13">
        <f>'Uscite dettaglio missioni'!IQ51</f>
        <v>0</v>
      </c>
      <c r="N51" s="13">
        <f>'Uscite dettaglio missioni'!IR51</f>
        <v>0</v>
      </c>
      <c r="O51" s="13">
        <f>'Uscite dettaglio missioni'!IS51</f>
        <v>0</v>
      </c>
      <c r="P51" s="13">
        <f>'Uscite dettaglio missioni'!IT51</f>
        <v>0</v>
      </c>
      <c r="Q51" s="13">
        <f>'Uscite dettaglio missioni'!IU51</f>
        <v>0</v>
      </c>
      <c r="R51" s="13">
        <f>'Uscite dettaglio missioni'!IV51</f>
        <v>0</v>
      </c>
      <c r="S51" s="13">
        <f>'Uscite dettaglio missioni'!IW51</f>
        <v>0</v>
      </c>
      <c r="T51" s="13">
        <f>'Uscite dettaglio missioni'!IX51</f>
        <v>0</v>
      </c>
      <c r="U51" s="13">
        <f>'Uscite dettaglio missioni'!IY51</f>
        <v>10000</v>
      </c>
      <c r="V51" s="13">
        <f>'Uscite dettaglio missioni'!IZ51</f>
        <v>20000</v>
      </c>
      <c r="W51" s="13">
        <f>'Uscite dettaglio missioni'!JA51</f>
        <v>10000</v>
      </c>
      <c r="X51" s="13">
        <f>'Uscite dettaglio missioni'!JB51</f>
        <v>0</v>
      </c>
      <c r="Y51" s="13">
        <f>'Uscite dettaglio missioni'!JC51</f>
        <v>0</v>
      </c>
      <c r="Z51" s="13">
        <f>'Uscite dettaglio missioni'!JD51</f>
        <v>0</v>
      </c>
      <c r="AA51" s="13">
        <f>'Uscite dettaglio missioni'!JE51</f>
        <v>0</v>
      </c>
      <c r="AB51" s="13">
        <f>'Uscite dettaglio missioni'!JF51</f>
        <v>0</v>
      </c>
      <c r="AC51" s="13">
        <f>'Uscite dettaglio missioni'!JF51</f>
        <v>0</v>
      </c>
      <c r="AD51" s="13">
        <f>'Uscite dettaglio missioni'!JG51</f>
        <v>0</v>
      </c>
      <c r="AE51" s="13">
        <f>'Uscite dettaglio missioni'!JH51</f>
        <v>0</v>
      </c>
      <c r="AF51" s="13">
        <f>'Uscite dettaglio missioni'!JI51</f>
        <v>42700</v>
      </c>
      <c r="AG51" s="13">
        <f>'Uscite dettaglio missioni'!JJ51</f>
        <v>42700</v>
      </c>
      <c r="AH51" s="13">
        <f>'Uscite dettaglio missioni'!JK51</f>
        <v>0</v>
      </c>
      <c r="AI51" s="13">
        <f>'Uscite dettaglio missioni'!JL51</f>
        <v>0</v>
      </c>
      <c r="AJ51" s="13">
        <f>'Uscite dettaglio missioni'!JM51</f>
        <v>0</v>
      </c>
      <c r="AK51" s="13">
        <f>'Uscite dettaglio missioni'!JN51</f>
        <v>0</v>
      </c>
    </row>
    <row r="52" spans="1:37" x14ac:dyDescent="0.25">
      <c r="A52" s="5">
        <v>3107</v>
      </c>
      <c r="B52" s="9" t="s">
        <v>359</v>
      </c>
      <c r="C52" s="13">
        <f>'Uscite dettaglio missioni'!IG52</f>
        <v>7213.5</v>
      </c>
      <c r="D52" s="13">
        <f>'Uscite dettaglio missioni'!IH52</f>
        <v>28500</v>
      </c>
      <c r="E52" s="13">
        <f>'Uscite dettaglio missioni'!II52</f>
        <v>137000</v>
      </c>
      <c r="F52" s="13">
        <f>'Uscite dettaglio missioni'!IJ52</f>
        <v>35000</v>
      </c>
      <c r="G52" s="13">
        <f>'Uscite dettaglio missioni'!IK52</f>
        <v>35000</v>
      </c>
      <c r="H52" s="13">
        <f>'Uscite dettaglio missioni'!IL52</f>
        <v>30000</v>
      </c>
      <c r="I52" s="13">
        <f>'Uscite dettaglio missioni'!IM52</f>
        <v>0</v>
      </c>
      <c r="J52" s="13">
        <f>'Uscite dettaglio missioni'!IN52</f>
        <v>0</v>
      </c>
      <c r="K52" s="13">
        <f>'Uscite dettaglio missioni'!IO52</f>
        <v>0</v>
      </c>
      <c r="L52" s="13">
        <f>'Uscite dettaglio missioni'!IP52</f>
        <v>0</v>
      </c>
      <c r="M52" s="13">
        <f>'Uscite dettaglio missioni'!IQ52</f>
        <v>15000</v>
      </c>
      <c r="N52" s="13">
        <f>'Uscite dettaglio missioni'!IR52</f>
        <v>5000</v>
      </c>
      <c r="O52" s="13">
        <f>'Uscite dettaglio missioni'!IS52</f>
        <v>17500</v>
      </c>
      <c r="P52" s="13">
        <f>'Uscite dettaglio missioni'!IT52</f>
        <v>17500</v>
      </c>
      <c r="Q52" s="13">
        <f>'Uscite dettaglio missioni'!IU52</f>
        <v>600</v>
      </c>
      <c r="R52" s="13">
        <f>'Uscite dettaglio missioni'!IV52</f>
        <v>10000</v>
      </c>
      <c r="S52" s="13">
        <f>'Uscite dettaglio missioni'!IW52</f>
        <v>15000</v>
      </c>
      <c r="T52" s="13">
        <f>'Uscite dettaglio missioni'!IX52</f>
        <v>22300</v>
      </c>
      <c r="U52" s="13">
        <f>'Uscite dettaglio missioni'!IY52</f>
        <v>0</v>
      </c>
      <c r="V52" s="13">
        <f>'Uscite dettaglio missioni'!IZ52</f>
        <v>87700</v>
      </c>
      <c r="W52" s="13">
        <f>'Uscite dettaglio missioni'!JA52</f>
        <v>77700</v>
      </c>
      <c r="X52" s="13">
        <f>'Uscite dettaglio missioni'!JB52</f>
        <v>0</v>
      </c>
      <c r="Y52" s="13">
        <f>'Uscite dettaglio missioni'!JC52</f>
        <v>0</v>
      </c>
      <c r="Z52" s="13">
        <f>'Uscite dettaglio missioni'!JD52</f>
        <v>0</v>
      </c>
      <c r="AA52" s="13">
        <f>'Uscite dettaglio missioni'!JE52</f>
        <v>0</v>
      </c>
      <c r="AB52" s="13">
        <f>'Uscite dettaglio missioni'!JF52</f>
        <v>20000</v>
      </c>
      <c r="AC52" s="13">
        <v>1000</v>
      </c>
      <c r="AD52" s="13">
        <v>1000</v>
      </c>
      <c r="AE52" s="13">
        <v>1000</v>
      </c>
      <c r="AF52" s="13">
        <f>'Uscite dettaglio missioni'!JI52</f>
        <v>20000</v>
      </c>
      <c r="AG52" s="13">
        <v>1000</v>
      </c>
      <c r="AH52" s="13">
        <v>1000</v>
      </c>
      <c r="AI52" s="13">
        <v>1000</v>
      </c>
      <c r="AJ52" s="13">
        <v>1000</v>
      </c>
      <c r="AK52" s="13">
        <v>1000</v>
      </c>
    </row>
    <row r="53" spans="1:37" x14ac:dyDescent="0.25">
      <c r="A53" s="5">
        <v>3108</v>
      </c>
      <c r="B53" s="9" t="s">
        <v>360</v>
      </c>
      <c r="C53" s="13">
        <f>'Uscite dettaglio missioni'!IG53</f>
        <v>7850</v>
      </c>
      <c r="D53" s="13">
        <f>'Uscite dettaglio missioni'!IH53</f>
        <v>0</v>
      </c>
      <c r="E53" s="13">
        <f>'Uscite dettaglio missioni'!II53</f>
        <v>0</v>
      </c>
      <c r="F53" s="13">
        <f>'Uscite dettaglio missioni'!IJ53</f>
        <v>0</v>
      </c>
      <c r="G53" s="13">
        <f>'Uscite dettaglio missioni'!IK53</f>
        <v>0</v>
      </c>
      <c r="H53" s="13">
        <f>'Uscite dettaglio missioni'!IL53</f>
        <v>0</v>
      </c>
      <c r="I53" s="13">
        <f>'Uscite dettaglio missioni'!IM53</f>
        <v>0</v>
      </c>
      <c r="J53" s="13">
        <f>'Uscite dettaglio missioni'!IN53</f>
        <v>0</v>
      </c>
      <c r="K53" s="13">
        <f>'Uscite dettaglio missioni'!IO53</f>
        <v>0</v>
      </c>
      <c r="L53" s="13">
        <f>'Uscite dettaglio missioni'!IP53</f>
        <v>0</v>
      </c>
      <c r="M53" s="13">
        <f>'Uscite dettaglio missioni'!IQ53</f>
        <v>0</v>
      </c>
      <c r="N53" s="13">
        <f>'Uscite dettaglio missioni'!IR53</f>
        <v>0</v>
      </c>
      <c r="O53" s="13">
        <f>'Uscite dettaglio missioni'!IS53</f>
        <v>0</v>
      </c>
      <c r="P53" s="13">
        <f>'Uscite dettaglio missioni'!IT53</f>
        <v>0</v>
      </c>
      <c r="Q53" s="13">
        <f>'Uscite dettaglio missioni'!IU53</f>
        <v>0</v>
      </c>
      <c r="R53" s="13">
        <f>'Uscite dettaglio missioni'!IV53</f>
        <v>0</v>
      </c>
      <c r="S53" s="13">
        <f>'Uscite dettaglio missioni'!IW53</f>
        <v>0</v>
      </c>
      <c r="T53" s="13">
        <f>'Uscite dettaglio missioni'!IX53</f>
        <v>0</v>
      </c>
      <c r="U53" s="13">
        <f>'Uscite dettaglio missioni'!IY53</f>
        <v>0</v>
      </c>
      <c r="V53" s="13">
        <f>'Uscite dettaglio missioni'!IZ53</f>
        <v>0</v>
      </c>
      <c r="W53" s="13">
        <f>'Uscite dettaglio missioni'!JA53</f>
        <v>0</v>
      </c>
      <c r="X53" s="13">
        <f>'Uscite dettaglio missioni'!JB53</f>
        <v>0</v>
      </c>
      <c r="Y53" s="13">
        <f>'Uscite dettaglio missioni'!JC53</f>
        <v>0</v>
      </c>
      <c r="Z53" s="13">
        <f>'Uscite dettaglio missioni'!JD53</f>
        <v>0</v>
      </c>
      <c r="AA53" s="13">
        <f>'Uscite dettaglio missioni'!JE53</f>
        <v>0</v>
      </c>
      <c r="AB53" s="13">
        <f>'Uscite dettaglio missioni'!JF53</f>
        <v>0</v>
      </c>
      <c r="AC53" s="13">
        <f>'Uscite dettaglio missioni'!JF53</f>
        <v>0</v>
      </c>
      <c r="AD53" s="13">
        <f>'Uscite dettaglio missioni'!JG53</f>
        <v>0</v>
      </c>
      <c r="AE53" s="13">
        <f>'Uscite dettaglio missioni'!JH53</f>
        <v>0</v>
      </c>
      <c r="AF53" s="13">
        <f>'Uscite dettaglio missioni'!JI53</f>
        <v>0</v>
      </c>
      <c r="AG53" s="13">
        <f>'Uscite dettaglio missioni'!JJ53</f>
        <v>0</v>
      </c>
      <c r="AH53" s="13">
        <f>'Uscite dettaglio missioni'!JK53</f>
        <v>0</v>
      </c>
      <c r="AI53" s="13">
        <f>'Uscite dettaglio missioni'!JL53</f>
        <v>0</v>
      </c>
      <c r="AJ53" s="13">
        <f>'Uscite dettaglio missioni'!JM53</f>
        <v>0</v>
      </c>
      <c r="AK53" s="13">
        <f>'Uscite dettaglio missioni'!JN53</f>
        <v>0</v>
      </c>
    </row>
    <row r="54" spans="1:37" x14ac:dyDescent="0.25">
      <c r="A54" s="5">
        <v>3109</v>
      </c>
      <c r="B54" s="9" t="s">
        <v>361</v>
      </c>
      <c r="C54" s="13">
        <f>'Uscite dettaglio missioni'!IG54</f>
        <v>7500</v>
      </c>
      <c r="D54" s="13">
        <f>'Uscite dettaglio missioni'!IH54</f>
        <v>7500</v>
      </c>
      <c r="E54" s="13">
        <f>'Uscite dettaglio missioni'!II54</f>
        <v>0</v>
      </c>
      <c r="F54" s="13">
        <f>'Uscite dettaglio missioni'!IJ54</f>
        <v>0</v>
      </c>
      <c r="G54" s="13">
        <f>'Uscite dettaglio missioni'!IK54</f>
        <v>0</v>
      </c>
      <c r="H54" s="13">
        <f>'Uscite dettaglio missioni'!IL54</f>
        <v>0</v>
      </c>
      <c r="I54" s="13">
        <f>'Uscite dettaglio missioni'!IM54</f>
        <v>0</v>
      </c>
      <c r="J54" s="13">
        <f>'Uscite dettaglio missioni'!IN54</f>
        <v>0</v>
      </c>
      <c r="K54" s="13">
        <f>'Uscite dettaglio missioni'!IO54</f>
        <v>0</v>
      </c>
      <c r="L54" s="13">
        <f>'Uscite dettaglio missioni'!IP54</f>
        <v>0</v>
      </c>
      <c r="M54" s="13">
        <f>'Uscite dettaglio missioni'!IQ54</f>
        <v>0</v>
      </c>
      <c r="N54" s="13">
        <f>'Uscite dettaglio missioni'!IR54</f>
        <v>0</v>
      </c>
      <c r="O54" s="13">
        <f>'Uscite dettaglio missioni'!IS54</f>
        <v>0</v>
      </c>
      <c r="P54" s="13">
        <f>'Uscite dettaglio missioni'!IT54</f>
        <v>0</v>
      </c>
      <c r="Q54" s="13">
        <f>'Uscite dettaglio missioni'!IU54</f>
        <v>0</v>
      </c>
      <c r="R54" s="13">
        <f>'Uscite dettaglio missioni'!IV54</f>
        <v>0</v>
      </c>
      <c r="S54" s="13">
        <f>'Uscite dettaglio missioni'!IW54</f>
        <v>0</v>
      </c>
      <c r="T54" s="13">
        <f>'Uscite dettaglio missioni'!IX54</f>
        <v>0</v>
      </c>
      <c r="U54" s="13">
        <f>'Uscite dettaglio missioni'!IY54</f>
        <v>0</v>
      </c>
      <c r="V54" s="13">
        <f>'Uscite dettaglio missioni'!IZ54</f>
        <v>0</v>
      </c>
      <c r="W54" s="13">
        <f>'Uscite dettaglio missioni'!JA54</f>
        <v>0</v>
      </c>
      <c r="X54" s="13">
        <f>'Uscite dettaglio missioni'!JB54</f>
        <v>0</v>
      </c>
      <c r="Y54" s="13">
        <f>'Uscite dettaglio missioni'!JC54</f>
        <v>0</v>
      </c>
      <c r="Z54" s="13">
        <f>'Uscite dettaglio missioni'!JD54</f>
        <v>0</v>
      </c>
      <c r="AA54" s="13">
        <f>'Uscite dettaglio missioni'!JE54</f>
        <v>0</v>
      </c>
      <c r="AB54" s="13">
        <f>'Uscite dettaglio missioni'!JF54</f>
        <v>0</v>
      </c>
      <c r="AC54" s="13">
        <f>'Uscite dettaglio missioni'!JF54</f>
        <v>0</v>
      </c>
      <c r="AD54" s="13">
        <f>'Uscite dettaglio missioni'!JG54</f>
        <v>0</v>
      </c>
      <c r="AE54" s="13">
        <f>'Uscite dettaglio missioni'!JH54</f>
        <v>0</v>
      </c>
      <c r="AF54" s="13">
        <f>'Uscite dettaglio missioni'!JI54</f>
        <v>0</v>
      </c>
      <c r="AG54" s="13">
        <f>'Uscite dettaglio missioni'!JJ54</f>
        <v>0</v>
      </c>
      <c r="AH54" s="13">
        <f>'Uscite dettaglio missioni'!JK54</f>
        <v>0</v>
      </c>
      <c r="AI54" s="13">
        <f>'Uscite dettaglio missioni'!JL54</f>
        <v>0</v>
      </c>
      <c r="AJ54" s="13">
        <f>'Uscite dettaglio missioni'!JM54</f>
        <v>0</v>
      </c>
      <c r="AK54" s="13">
        <f>'Uscite dettaglio missioni'!JN54</f>
        <v>0</v>
      </c>
    </row>
    <row r="55" spans="1:37" x14ac:dyDescent="0.25">
      <c r="A55" s="5">
        <v>3112</v>
      </c>
      <c r="B55" s="9" t="s">
        <v>356</v>
      </c>
      <c r="C55" s="13">
        <f>'Uscite dettaglio missioni'!IG55</f>
        <v>0</v>
      </c>
      <c r="D55" s="13">
        <f>'Uscite dettaglio missioni'!IH55</f>
        <v>41225.910000000003</v>
      </c>
      <c r="E55" s="13">
        <f>'Uscite dettaglio missioni'!II55</f>
        <v>28143.99</v>
      </c>
      <c r="F55" s="13">
        <f>'Uscite dettaglio missioni'!IJ55</f>
        <v>0</v>
      </c>
      <c r="G55" s="13">
        <f>'Uscite dettaglio missioni'!IK55</f>
        <v>23000</v>
      </c>
      <c r="H55" s="13">
        <f>'Uscite dettaglio missioni'!IL55</f>
        <v>22619.39</v>
      </c>
      <c r="I55" s="13">
        <f>'Uscite dettaglio missioni'!IM55</f>
        <v>13666</v>
      </c>
      <c r="J55" s="13">
        <f>'Uscite dettaglio missioni'!IN55</f>
        <v>11.01</v>
      </c>
      <c r="K55" s="13">
        <f>'Uscite dettaglio missioni'!IO55</f>
        <v>11.01</v>
      </c>
      <c r="L55" s="13">
        <f>'Uscite dettaglio missioni'!IP55</f>
        <v>0</v>
      </c>
      <c r="M55" s="13">
        <f>'Uscite dettaglio missioni'!IQ55</f>
        <v>0</v>
      </c>
      <c r="N55" s="13">
        <f>'Uscite dettaglio missioni'!IR55</f>
        <v>9921</v>
      </c>
      <c r="O55" s="13">
        <f>'Uscite dettaglio missioni'!IS55</f>
        <v>0</v>
      </c>
      <c r="P55" s="13">
        <f>'Uscite dettaglio missioni'!IT55</f>
        <v>0</v>
      </c>
      <c r="Q55" s="13">
        <f>'Uscite dettaglio missioni'!IU55</f>
        <v>0</v>
      </c>
      <c r="R55" s="13">
        <f>'Uscite dettaglio missioni'!IV55</f>
        <v>0</v>
      </c>
      <c r="S55" s="13">
        <f>'Uscite dettaglio missioni'!IW55</f>
        <v>0</v>
      </c>
      <c r="T55" s="13">
        <f>'Uscite dettaglio missioni'!IX55</f>
        <v>0</v>
      </c>
      <c r="U55" s="13">
        <f>'Uscite dettaglio missioni'!IY55</f>
        <v>0</v>
      </c>
      <c r="V55" s="13">
        <f>'Uscite dettaglio missioni'!IZ55</f>
        <v>0</v>
      </c>
      <c r="W55" s="13">
        <f>'Uscite dettaglio missioni'!JA55</f>
        <v>0</v>
      </c>
      <c r="X55" s="13">
        <f>'Uscite dettaglio missioni'!JB55</f>
        <v>0</v>
      </c>
      <c r="Y55" s="13">
        <f>'Uscite dettaglio missioni'!JC55</f>
        <v>0</v>
      </c>
      <c r="Z55" s="13">
        <f>'Uscite dettaglio missioni'!JD55</f>
        <v>4002</v>
      </c>
      <c r="AA55" s="13">
        <f>'Uscite dettaglio missioni'!JE55</f>
        <v>0</v>
      </c>
      <c r="AB55" s="13">
        <f>'Uscite dettaglio missioni'!JF55</f>
        <v>0</v>
      </c>
      <c r="AC55" s="13">
        <f>'Uscite dettaglio missioni'!JF55</f>
        <v>0</v>
      </c>
      <c r="AD55" s="13">
        <f>'Uscite dettaglio missioni'!JG55</f>
        <v>0</v>
      </c>
      <c r="AE55" s="13">
        <f>'Uscite dettaglio missioni'!JH55</f>
        <v>0</v>
      </c>
      <c r="AF55" s="13">
        <f>'Uscite dettaglio missioni'!JI55</f>
        <v>0</v>
      </c>
      <c r="AG55" s="13">
        <f>'Uscite dettaglio missioni'!JJ55</f>
        <v>0</v>
      </c>
      <c r="AH55" s="13">
        <f>'Uscite dettaglio missioni'!JK55</f>
        <v>0</v>
      </c>
      <c r="AI55" s="13">
        <f>'Uscite dettaglio missioni'!JL55</f>
        <v>0</v>
      </c>
      <c r="AJ55" s="13">
        <f>'Uscite dettaglio missioni'!JM55</f>
        <v>0</v>
      </c>
      <c r="AK55" s="13">
        <f>'Uscite dettaglio missioni'!JN55</f>
        <v>0</v>
      </c>
    </row>
    <row r="56" spans="1:37" ht="30" x14ac:dyDescent="0.25">
      <c r="A56" s="5">
        <v>3113</v>
      </c>
      <c r="B56" s="9" t="s">
        <v>32</v>
      </c>
      <c r="C56" s="13">
        <f>'Uscite dettaglio missioni'!IG56</f>
        <v>619000</v>
      </c>
      <c r="D56" s="13">
        <f>'Uscite dettaglio missioni'!IH56</f>
        <v>412380</v>
      </c>
      <c r="E56" s="13">
        <f>'Uscite dettaglio missioni'!II56</f>
        <v>577956</v>
      </c>
      <c r="F56" s="13">
        <f>'Uscite dettaglio missioni'!IJ56</f>
        <v>393441</v>
      </c>
      <c r="G56" s="13">
        <f>'Uscite dettaglio missioni'!IK56</f>
        <v>397641.17000000004</v>
      </c>
      <c r="H56" s="13">
        <f>'Uscite dettaglio missioni'!IL56</f>
        <v>381576.03</v>
      </c>
      <c r="I56" s="13">
        <f>'Uscite dettaglio missioni'!IM56</f>
        <v>350000</v>
      </c>
      <c r="J56" s="13">
        <f>'Uscite dettaglio missioni'!IN56</f>
        <v>304832.40000000002</v>
      </c>
      <c r="K56" s="13">
        <f>'Uscite dettaglio missioni'!IO56</f>
        <v>304832.40000000002</v>
      </c>
      <c r="L56" s="13">
        <f>'Uscite dettaglio missioni'!IP56</f>
        <v>280000</v>
      </c>
      <c r="M56" s="13">
        <f>'Uscite dettaglio missioni'!IQ56</f>
        <v>247756.88999999998</v>
      </c>
      <c r="N56" s="13">
        <f>'Uscite dettaglio missioni'!IR56</f>
        <v>247756.88999999998</v>
      </c>
      <c r="O56" s="13">
        <f>'Uscite dettaglio missioni'!IS56</f>
        <v>250000</v>
      </c>
      <c r="P56" s="13">
        <f>'Uscite dettaglio missioni'!IT56</f>
        <v>250000</v>
      </c>
      <c r="Q56" s="13">
        <f>'Uscite dettaglio missioni'!IU56</f>
        <v>229567.14999999997</v>
      </c>
      <c r="R56" s="13">
        <f>'Uscite dettaglio missioni'!IV56</f>
        <v>230000</v>
      </c>
      <c r="S56" s="13">
        <f>'Uscite dettaglio missioni'!IW56</f>
        <v>230000</v>
      </c>
      <c r="T56" s="13">
        <f>'Uscite dettaglio missioni'!IX56</f>
        <v>229327.94</v>
      </c>
      <c r="U56" s="13">
        <f>'Uscite dettaglio missioni'!IY56</f>
        <v>250000</v>
      </c>
      <c r="V56" s="13">
        <f>'Uscite dettaglio missioni'!IZ56</f>
        <v>250000</v>
      </c>
      <c r="W56" s="13">
        <f>'Uscite dettaglio missioni'!JA56</f>
        <v>230865.85</v>
      </c>
      <c r="X56" s="13">
        <f>'Uscite dettaglio missioni'!JB56</f>
        <v>236000</v>
      </c>
      <c r="Y56" s="13">
        <f>'Uscite dettaglio missioni'!JC56</f>
        <v>246000</v>
      </c>
      <c r="Z56" s="13">
        <f>'Uscite dettaglio missioni'!JD56</f>
        <v>225246.77999999997</v>
      </c>
      <c r="AA56" s="13">
        <f>'Uscite dettaglio missioni'!JE56</f>
        <v>240000</v>
      </c>
      <c r="AB56" s="13">
        <f>'Uscite dettaglio missioni'!JF56</f>
        <v>240000</v>
      </c>
      <c r="AC56" s="13">
        <f>'Uscite dettaglio missioni'!JF56</f>
        <v>240000</v>
      </c>
      <c r="AD56" s="13">
        <f>'Uscite dettaglio missioni'!JG56</f>
        <v>0</v>
      </c>
      <c r="AE56" s="13">
        <f>'Uscite dettaglio missioni'!JH56</f>
        <v>230000</v>
      </c>
      <c r="AF56" s="13">
        <f>'Uscite dettaglio missioni'!JI56</f>
        <v>228650</v>
      </c>
      <c r="AG56" s="13">
        <f>'Uscite dettaglio missioni'!JJ56</f>
        <v>463651.91999999993</v>
      </c>
      <c r="AH56" s="13">
        <f>'Uscite dettaglio missioni'!JK56</f>
        <v>250000</v>
      </c>
      <c r="AI56" s="13">
        <f>'Uscite dettaglio missioni'!JL56</f>
        <v>250000</v>
      </c>
      <c r="AJ56" s="13">
        <f>'Uscite dettaglio missioni'!JM56</f>
        <v>244280.02000000002</v>
      </c>
      <c r="AK56" s="13">
        <f>'Uscite dettaglio missioni'!JN56</f>
        <v>297141.18</v>
      </c>
    </row>
    <row r="57" spans="1:37" x14ac:dyDescent="0.25">
      <c r="A57" s="5">
        <v>3114</v>
      </c>
      <c r="B57" s="9" t="s">
        <v>33</v>
      </c>
      <c r="C57" s="13">
        <f>'Uscite dettaglio missioni'!IG57</f>
        <v>426855.24</v>
      </c>
      <c r="D57" s="13">
        <f>'Uscite dettaglio missioni'!IH57</f>
        <v>421673.43</v>
      </c>
      <c r="E57" s="13">
        <f>'Uscite dettaglio missioni'!II57</f>
        <v>421673.43</v>
      </c>
      <c r="F57" s="13">
        <f>'Uscite dettaglio missioni'!IJ57</f>
        <v>274000</v>
      </c>
      <c r="G57" s="13">
        <f>'Uscite dettaglio missioni'!IK57</f>
        <v>273620.14</v>
      </c>
      <c r="H57" s="13">
        <f>'Uscite dettaglio missioni'!IL57</f>
        <v>272480.56999999995</v>
      </c>
      <c r="I57" s="13">
        <f>'Uscite dettaglio missioni'!IM57</f>
        <v>170850</v>
      </c>
      <c r="J57" s="13">
        <f>'Uscite dettaglio missioni'!IN57</f>
        <v>244870.79</v>
      </c>
      <c r="K57" s="13">
        <f>'Uscite dettaglio missioni'!IO57</f>
        <v>244870.79000000004</v>
      </c>
      <c r="L57" s="13">
        <f>'Uscite dettaglio missioni'!IP57</f>
        <v>220000</v>
      </c>
      <c r="M57" s="13">
        <f>'Uscite dettaglio missioni'!IQ57</f>
        <v>275685.26</v>
      </c>
      <c r="N57" s="13">
        <f>'Uscite dettaglio missioni'!IR57</f>
        <v>242685.25</v>
      </c>
      <c r="O57" s="13">
        <f>'Uscite dettaglio missioni'!IS57</f>
        <v>278000</v>
      </c>
      <c r="P57" s="13">
        <f>'Uscite dettaglio missioni'!IT57</f>
        <v>278000</v>
      </c>
      <c r="Q57" s="13">
        <f>'Uscite dettaglio missioni'!IU57</f>
        <v>232677.37</v>
      </c>
      <c r="R57" s="13">
        <f>'Uscite dettaglio missioni'!IV57</f>
        <v>240000</v>
      </c>
      <c r="S57" s="13">
        <f>'Uscite dettaglio missioni'!IW57</f>
        <v>728752.29</v>
      </c>
      <c r="T57" s="13">
        <f>'Uscite dettaglio missioni'!IX57</f>
        <v>212229.04</v>
      </c>
      <c r="U57" s="13">
        <f>'Uscite dettaglio missioni'!IY57</f>
        <v>220000</v>
      </c>
      <c r="V57" s="13">
        <f>'Uscite dettaglio missioni'!IZ57</f>
        <v>237620</v>
      </c>
      <c r="W57" s="13">
        <f>'Uscite dettaglio missioni'!JA57</f>
        <v>237569.83000000002</v>
      </c>
      <c r="X57" s="13">
        <f>'Uscite dettaglio missioni'!JB57</f>
        <v>232600</v>
      </c>
      <c r="Y57" s="13">
        <f>'Uscite dettaglio missioni'!JC57</f>
        <v>242600</v>
      </c>
      <c r="Z57" s="13">
        <f>'Uscite dettaglio missioni'!JD57</f>
        <v>242750.74</v>
      </c>
      <c r="AA57" s="13">
        <f>'Uscite dettaglio missioni'!JE57</f>
        <v>245000</v>
      </c>
      <c r="AB57" s="13">
        <f>'Uscite dettaglio missioni'!JF57</f>
        <v>224450</v>
      </c>
      <c r="AC57" s="13">
        <v>224231.95</v>
      </c>
      <c r="AD57" s="13">
        <v>224231.95</v>
      </c>
      <c r="AE57" s="13">
        <v>224231.95</v>
      </c>
      <c r="AF57" s="13">
        <f>'Uscite dettaglio missioni'!JI57</f>
        <v>225000</v>
      </c>
      <c r="AG57" s="13">
        <v>224231.95</v>
      </c>
      <c r="AH57" s="13">
        <v>224231.95</v>
      </c>
      <c r="AI57" s="13">
        <v>224231.95</v>
      </c>
      <c r="AJ57" s="13">
        <v>224231.95</v>
      </c>
      <c r="AK57" s="13">
        <v>224231.95</v>
      </c>
    </row>
    <row r="58" spans="1:37" ht="30" x14ac:dyDescent="0.25">
      <c r="A58" s="5">
        <v>3116</v>
      </c>
      <c r="B58" s="9" t="s">
        <v>34</v>
      </c>
      <c r="C58" s="13">
        <f>'Uscite dettaglio missioni'!IG58</f>
        <v>682000</v>
      </c>
      <c r="D58" s="13">
        <f>'Uscite dettaglio missioni'!IH58</f>
        <v>522875</v>
      </c>
      <c r="E58" s="13">
        <f>'Uscite dettaglio missioni'!II58</f>
        <v>580201.5</v>
      </c>
      <c r="F58" s="13">
        <f>'Uscite dettaglio missioni'!IJ58</f>
        <v>340555</v>
      </c>
      <c r="G58" s="13">
        <f>'Uscite dettaglio missioni'!IK58</f>
        <v>429186.02</v>
      </c>
      <c r="H58" s="13">
        <f>'Uscite dettaglio missioni'!IL58</f>
        <v>485815</v>
      </c>
      <c r="I58" s="13">
        <f>'Uscite dettaglio missioni'!IM58</f>
        <v>547661.69999999995</v>
      </c>
      <c r="J58" s="13">
        <f>'Uscite dettaglio missioni'!IN58</f>
        <v>414627.70000000007</v>
      </c>
      <c r="K58" s="13">
        <f>'Uscite dettaglio missioni'!IO58</f>
        <v>452566.59</v>
      </c>
      <c r="L58" s="13">
        <f>'Uscite dettaglio missioni'!IP58</f>
        <v>424612</v>
      </c>
      <c r="M58" s="13">
        <f>'Uscite dettaglio missioni'!IQ58</f>
        <v>1009549.0300000001</v>
      </c>
      <c r="N58" s="13">
        <f>'Uscite dettaglio missioni'!IR58</f>
        <v>355115.38999999996</v>
      </c>
      <c r="O58" s="13">
        <f>'Uscite dettaglio missioni'!IS58</f>
        <v>905327</v>
      </c>
      <c r="P58" s="13">
        <f>'Uscite dettaglio missioni'!IT58</f>
        <v>1019736.5</v>
      </c>
      <c r="Q58" s="13">
        <f>'Uscite dettaglio missioni'!IU58</f>
        <v>498825.97</v>
      </c>
      <c r="R58" s="13">
        <f>'Uscite dettaglio missioni'!IV58</f>
        <v>806523</v>
      </c>
      <c r="S58" s="13">
        <f>'Uscite dettaglio missioni'!IW58</f>
        <v>1030777.26</v>
      </c>
      <c r="T58" s="13">
        <f>'Uscite dettaglio missioni'!IX58</f>
        <v>891880.61</v>
      </c>
      <c r="U58" s="13">
        <f>'Uscite dettaglio missioni'!IY58</f>
        <v>400000</v>
      </c>
      <c r="V58" s="13">
        <f>'Uscite dettaglio missioni'!IZ58</f>
        <v>1576328.56</v>
      </c>
      <c r="W58" s="13">
        <f>'Uscite dettaglio missioni'!JA58</f>
        <v>1485860.97</v>
      </c>
      <c r="X58" s="13">
        <f>'Uscite dettaglio missioni'!JB58</f>
        <v>812650</v>
      </c>
      <c r="Y58" s="13">
        <f>'Uscite dettaglio missioni'!JC58</f>
        <v>1278650</v>
      </c>
      <c r="Z58" s="13">
        <f>'Uscite dettaglio missioni'!JD58</f>
        <v>739125.74</v>
      </c>
      <c r="AA58" s="13">
        <f>'Uscite dettaglio missioni'!JE58</f>
        <v>453400</v>
      </c>
      <c r="AB58" s="13">
        <f>'Uscite dettaglio missioni'!JF58</f>
        <v>852250</v>
      </c>
      <c r="AC58" s="13">
        <v>690798.55</v>
      </c>
      <c r="AD58" s="13">
        <v>690798.55</v>
      </c>
      <c r="AE58" s="13">
        <v>690798.55</v>
      </c>
      <c r="AF58" s="13">
        <f>'Uscite dettaglio missioni'!JI58</f>
        <v>477300</v>
      </c>
      <c r="AG58" s="13">
        <v>690798.55</v>
      </c>
      <c r="AH58" s="13">
        <v>690798.55</v>
      </c>
      <c r="AI58" s="13">
        <v>690798.55</v>
      </c>
      <c r="AJ58" s="13">
        <v>690798.55</v>
      </c>
      <c r="AK58" s="13">
        <v>690798.55</v>
      </c>
    </row>
    <row r="59" spans="1:37" x14ac:dyDescent="0.25">
      <c r="A59" s="5">
        <v>3125</v>
      </c>
      <c r="B59" s="9" t="s">
        <v>411</v>
      </c>
      <c r="C59" s="13">
        <f>'Uscite dettaglio missioni'!IG59</f>
        <v>0</v>
      </c>
      <c r="D59" s="13">
        <f>'Uscite dettaglio missioni'!IH59</f>
        <v>0</v>
      </c>
      <c r="E59" s="13">
        <f>'Uscite dettaglio missioni'!II59</f>
        <v>0</v>
      </c>
      <c r="F59" s="13">
        <f>'Uscite dettaglio missioni'!IJ59</f>
        <v>0</v>
      </c>
      <c r="G59" s="13">
        <f>'Uscite dettaglio missioni'!IK59</f>
        <v>0</v>
      </c>
      <c r="H59" s="13">
        <f>'Uscite dettaglio missioni'!IL59</f>
        <v>0</v>
      </c>
      <c r="I59" s="13">
        <f>'Uscite dettaglio missioni'!IM59</f>
        <v>0</v>
      </c>
      <c r="J59" s="13">
        <f>'Uscite dettaglio missioni'!IN59</f>
        <v>0</v>
      </c>
      <c r="K59" s="13">
        <f>'Uscite dettaglio missioni'!IO59</f>
        <v>0</v>
      </c>
      <c r="L59" s="13">
        <f>'Uscite dettaglio missioni'!IP59</f>
        <v>0</v>
      </c>
      <c r="M59" s="13">
        <f>'Uscite dettaglio missioni'!IQ59</f>
        <v>0</v>
      </c>
      <c r="N59" s="13">
        <f>'Uscite dettaglio missioni'!IR59</f>
        <v>0</v>
      </c>
      <c r="O59" s="13">
        <f>'Uscite dettaglio missioni'!IS59</f>
        <v>0</v>
      </c>
      <c r="P59" s="13">
        <f>'Uscite dettaglio missioni'!IT59</f>
        <v>0</v>
      </c>
      <c r="Q59" s="13">
        <f>'Uscite dettaglio missioni'!IU59</f>
        <v>0</v>
      </c>
      <c r="R59" s="13">
        <f>'Uscite dettaglio missioni'!IV59</f>
        <v>0</v>
      </c>
      <c r="S59" s="13">
        <f>'Uscite dettaglio missioni'!IW59</f>
        <v>0</v>
      </c>
      <c r="T59" s="13">
        <f>'Uscite dettaglio missioni'!IX59</f>
        <v>50000</v>
      </c>
      <c r="U59" s="13">
        <f>'Uscite dettaglio missioni'!IY59</f>
        <v>0</v>
      </c>
      <c r="V59" s="13">
        <f>'Uscite dettaglio missioni'!IZ59</f>
        <v>0</v>
      </c>
      <c r="W59" s="13">
        <f>'Uscite dettaglio missioni'!JA59</f>
        <v>0</v>
      </c>
      <c r="X59" s="13">
        <f>'Uscite dettaglio missioni'!JB59</f>
        <v>0</v>
      </c>
      <c r="Y59" s="13">
        <f>'Uscite dettaglio missioni'!JC59</f>
        <v>0</v>
      </c>
      <c r="Z59" s="13">
        <f>'Uscite dettaglio missioni'!JD59</f>
        <v>50000</v>
      </c>
      <c r="AA59" s="13">
        <f>'Uscite dettaglio missioni'!JE59</f>
        <v>0</v>
      </c>
      <c r="AB59" s="13">
        <f>'Uscite dettaglio missioni'!JF59</f>
        <v>59500</v>
      </c>
      <c r="AC59" s="13">
        <v>59500</v>
      </c>
      <c r="AD59" s="13">
        <v>59500</v>
      </c>
      <c r="AE59" s="13">
        <v>59500</v>
      </c>
      <c r="AF59" s="13">
        <f>'Uscite dettaglio missioni'!JI59</f>
        <v>0</v>
      </c>
      <c r="AG59" s="13">
        <v>59500</v>
      </c>
      <c r="AH59" s="13">
        <v>59500</v>
      </c>
      <c r="AI59" s="13">
        <v>59500</v>
      </c>
      <c r="AJ59" s="13">
        <v>59500</v>
      </c>
      <c r="AK59" s="13">
        <v>59500</v>
      </c>
    </row>
    <row r="60" spans="1:37" ht="15" customHeight="1" x14ac:dyDescent="0.25">
      <c r="A60" s="5">
        <v>32</v>
      </c>
      <c r="B60" s="8" t="s">
        <v>89</v>
      </c>
      <c r="C60" s="12">
        <f>'Uscite dettaglio missioni'!IG60</f>
        <v>4980000</v>
      </c>
      <c r="D60" s="12">
        <f>'Uscite dettaglio missioni'!IH60</f>
        <v>5564134.4800000004</v>
      </c>
      <c r="E60" s="12">
        <f>'Uscite dettaglio missioni'!II60</f>
        <v>5473620.1400000006</v>
      </c>
      <c r="F60" s="12">
        <f>'Uscite dettaglio missioni'!IJ60</f>
        <v>4263375</v>
      </c>
      <c r="G60" s="12">
        <f>'Uscite dettaglio missioni'!IK60</f>
        <v>5203435</v>
      </c>
      <c r="H60" s="12">
        <f>'Uscite dettaglio missioni'!IL60</f>
        <v>4607265.38</v>
      </c>
      <c r="I60" s="12">
        <f>'Uscite dettaglio missioni'!IM60</f>
        <v>3031341.51</v>
      </c>
      <c r="J60" s="12">
        <f>'Uscite dettaglio missioni'!IN60</f>
        <v>3020890.51</v>
      </c>
      <c r="K60" s="12">
        <f>'Uscite dettaglio missioni'!IO60</f>
        <v>2529612.66</v>
      </c>
      <c r="L60" s="12">
        <f>'Uscite dettaglio missioni'!IP60</f>
        <v>1756826</v>
      </c>
      <c r="M60" s="12">
        <f>'Uscite dettaglio missioni'!IQ60</f>
        <v>2467333.7400000002</v>
      </c>
      <c r="N60" s="12">
        <f>'Uscite dettaglio missioni'!IR60</f>
        <v>1251411.53</v>
      </c>
      <c r="O60" s="12">
        <f>'Uscite dettaglio missioni'!IS60</f>
        <v>2350341</v>
      </c>
      <c r="P60" s="12">
        <f>'Uscite dettaglio missioni'!IT60</f>
        <v>2748759.74</v>
      </c>
      <c r="Q60" s="12">
        <f>'Uscite dettaglio missioni'!IU60</f>
        <v>1613509.56</v>
      </c>
      <c r="R60" s="12">
        <f>'Uscite dettaglio missioni'!IV60</f>
        <v>3479971.77</v>
      </c>
      <c r="S60" s="12">
        <f>'Uscite dettaglio missioni'!IW60</f>
        <v>3875801.01</v>
      </c>
      <c r="T60" s="12">
        <f>'Uscite dettaglio missioni'!IX60</f>
        <v>3035904.4600000004</v>
      </c>
      <c r="U60" s="12">
        <f>'Uscite dettaglio missioni'!IY60</f>
        <v>1229808</v>
      </c>
      <c r="V60" s="12">
        <f>'Uscite dettaglio missioni'!IZ60</f>
        <v>6113787.1799999997</v>
      </c>
      <c r="W60" s="12">
        <f>'Uscite dettaglio missioni'!JA60</f>
        <v>1779465.39</v>
      </c>
      <c r="X60" s="12">
        <f>'Uscite dettaglio missioni'!JB60</f>
        <v>6021400</v>
      </c>
      <c r="Y60" s="12">
        <f>'Uscite dettaglio missioni'!JC60</f>
        <v>4901855</v>
      </c>
      <c r="Z60" s="12">
        <f>'Uscite dettaglio missioni'!JD60</f>
        <v>3742788.4899999998</v>
      </c>
      <c r="AA60" s="12">
        <f>'Uscite dettaglio missioni'!JE60</f>
        <v>887000</v>
      </c>
      <c r="AB60" s="12">
        <f>'Uscite dettaglio missioni'!JF60</f>
        <v>1362000</v>
      </c>
      <c r="AC60" s="12">
        <f>'Uscite dettaglio missioni'!JF60</f>
        <v>1362000</v>
      </c>
      <c r="AD60" s="12">
        <f>'Uscite dettaglio missioni'!JG60</f>
        <v>1100686.06</v>
      </c>
      <c r="AE60" s="12">
        <f>'Uscite dettaglio missioni'!JH60</f>
        <v>1672500</v>
      </c>
      <c r="AF60" s="12">
        <f>'Uscite dettaglio missioni'!JI60</f>
        <v>1683459.74</v>
      </c>
      <c r="AG60" s="12">
        <f>'Uscite dettaglio missioni'!JJ60</f>
        <v>1674825.49</v>
      </c>
      <c r="AH60" s="12">
        <f>'Uscite dettaglio missioni'!JK60</f>
        <v>856360</v>
      </c>
      <c r="AI60" s="12">
        <f>'Uscite dettaglio missioni'!JL60</f>
        <v>1029360</v>
      </c>
      <c r="AJ60" s="12">
        <f>'Uscite dettaglio missioni'!JM60</f>
        <v>968460.07000000007</v>
      </c>
      <c r="AK60" s="12">
        <f>'Uscite dettaglio missioni'!JN60</f>
        <v>1093080</v>
      </c>
    </row>
    <row r="61" spans="1:37" x14ac:dyDescent="0.25">
      <c r="A61" s="5">
        <v>3201</v>
      </c>
      <c r="B61" s="9" t="s">
        <v>259</v>
      </c>
      <c r="C61" s="13">
        <f>'Uscite dettaglio missioni'!IG61</f>
        <v>0</v>
      </c>
      <c r="D61" s="13">
        <f>'Uscite dettaglio missioni'!IH61</f>
        <v>0</v>
      </c>
      <c r="E61" s="13">
        <f>'Uscite dettaglio missioni'!II61</f>
        <v>0</v>
      </c>
      <c r="F61" s="13">
        <f>'Uscite dettaglio missioni'!IJ61</f>
        <v>0</v>
      </c>
      <c r="G61" s="13">
        <f>'Uscite dettaglio missioni'!IK61</f>
        <v>0</v>
      </c>
      <c r="H61" s="13">
        <f>'Uscite dettaglio missioni'!IL61</f>
        <v>0</v>
      </c>
      <c r="I61" s="13">
        <f>'Uscite dettaglio missioni'!IM61</f>
        <v>0</v>
      </c>
      <c r="J61" s="13">
        <f>'Uscite dettaglio missioni'!IN61</f>
        <v>0</v>
      </c>
      <c r="K61" s="13">
        <f>'Uscite dettaglio missioni'!IO61</f>
        <v>0</v>
      </c>
      <c r="L61" s="13">
        <f>'Uscite dettaglio missioni'!IP61</f>
        <v>0</v>
      </c>
      <c r="M61" s="13">
        <f>'Uscite dettaglio missioni'!IQ61</f>
        <v>0</v>
      </c>
      <c r="N61" s="13">
        <f>'Uscite dettaglio missioni'!IR61</f>
        <v>0</v>
      </c>
      <c r="O61" s="13">
        <f>'Uscite dettaglio missioni'!IS61</f>
        <v>0</v>
      </c>
      <c r="P61" s="13">
        <f>'Uscite dettaglio missioni'!IT61</f>
        <v>0</v>
      </c>
      <c r="Q61" s="13">
        <f>'Uscite dettaglio missioni'!IU61</f>
        <v>0</v>
      </c>
      <c r="R61" s="13">
        <f>'Uscite dettaglio missioni'!IV61</f>
        <v>0</v>
      </c>
      <c r="S61" s="13">
        <f>'Uscite dettaglio missioni'!IW61</f>
        <v>0</v>
      </c>
      <c r="T61" s="13">
        <f>'Uscite dettaglio missioni'!IX61</f>
        <v>0</v>
      </c>
      <c r="U61" s="13">
        <f>'Uscite dettaglio missioni'!IY61</f>
        <v>0</v>
      </c>
      <c r="V61" s="13">
        <f>'Uscite dettaglio missioni'!IZ61</f>
        <v>0</v>
      </c>
      <c r="W61" s="13">
        <f>'Uscite dettaglio missioni'!JA61</f>
        <v>0</v>
      </c>
      <c r="X61" s="13">
        <f>'Uscite dettaglio missioni'!JB61</f>
        <v>0</v>
      </c>
      <c r="Y61" s="13">
        <f>'Uscite dettaglio missioni'!JC61</f>
        <v>0</v>
      </c>
      <c r="Z61" s="13">
        <f>'Uscite dettaglio missioni'!JD61</f>
        <v>0</v>
      </c>
      <c r="AA61" s="13">
        <f>'Uscite dettaglio missioni'!JE61</f>
        <v>0</v>
      </c>
      <c r="AB61" s="13">
        <f>'Uscite dettaglio missioni'!JF61</f>
        <v>0</v>
      </c>
      <c r="AC61" s="13">
        <f>'Uscite dettaglio missioni'!JF61</f>
        <v>0</v>
      </c>
      <c r="AD61" s="13">
        <f>'Uscite dettaglio missioni'!JG61</f>
        <v>0</v>
      </c>
      <c r="AE61" s="13">
        <f>'Uscite dettaglio missioni'!JH61</f>
        <v>0</v>
      </c>
      <c r="AF61" s="13">
        <f>'Uscite dettaglio missioni'!JI61</f>
        <v>0</v>
      </c>
      <c r="AG61" s="13">
        <f>'Uscite dettaglio missioni'!JJ61</f>
        <v>0</v>
      </c>
      <c r="AH61" s="13">
        <f>'Uscite dettaglio missioni'!JK61</f>
        <v>0</v>
      </c>
      <c r="AI61" s="13">
        <f>'Uscite dettaglio missioni'!JL61</f>
        <v>0</v>
      </c>
      <c r="AJ61" s="13">
        <f>'Uscite dettaglio missioni'!JM61</f>
        <v>0</v>
      </c>
      <c r="AK61" s="13">
        <f>'Uscite dettaglio missioni'!JN61</f>
        <v>0</v>
      </c>
    </row>
    <row r="62" spans="1:37" x14ac:dyDescent="0.25">
      <c r="A62" s="5">
        <v>3202</v>
      </c>
      <c r="B62" s="9" t="s">
        <v>354</v>
      </c>
      <c r="C62" s="13">
        <f>'Uscite dettaglio missioni'!IG62</f>
        <v>1100000</v>
      </c>
      <c r="D62" s="13">
        <f>'Uscite dettaglio missioni'!IH62</f>
        <v>1524709.35</v>
      </c>
      <c r="E62" s="13">
        <f>'Uscite dettaglio missioni'!II62</f>
        <v>1275175.06</v>
      </c>
      <c r="F62" s="13">
        <f>'Uscite dettaglio missioni'!IJ62</f>
        <v>881925</v>
      </c>
      <c r="G62" s="13">
        <f>'Uscite dettaglio missioni'!IK62</f>
        <v>881925</v>
      </c>
      <c r="H62" s="13">
        <f>'Uscite dettaglio missioni'!IL62</f>
        <v>611949.23</v>
      </c>
      <c r="I62" s="13">
        <f>'Uscite dettaglio missioni'!IM62</f>
        <v>672000</v>
      </c>
      <c r="J62" s="13">
        <f>'Uscite dettaglio missioni'!IN62</f>
        <v>550000</v>
      </c>
      <c r="K62" s="13">
        <f>'Uscite dettaglio missioni'!IO62</f>
        <v>439600</v>
      </c>
      <c r="L62" s="13">
        <f>'Uscite dettaglio missioni'!IP62</f>
        <v>600000</v>
      </c>
      <c r="M62" s="13">
        <f>'Uscite dettaglio missioni'!IQ62</f>
        <v>600000</v>
      </c>
      <c r="N62" s="13">
        <f>'Uscite dettaglio missioni'!IR62</f>
        <v>343000</v>
      </c>
      <c r="O62" s="13">
        <f>'Uscite dettaglio missioni'!IS62</f>
        <v>0</v>
      </c>
      <c r="P62" s="13">
        <f>'Uscite dettaglio missioni'!IT62</f>
        <v>0</v>
      </c>
      <c r="Q62" s="13">
        <f>'Uscite dettaglio missioni'!IU62</f>
        <v>177494.28</v>
      </c>
      <c r="R62" s="13">
        <f>'Uscite dettaglio missioni'!IV62</f>
        <v>815000</v>
      </c>
      <c r="S62" s="13">
        <f>'Uscite dettaglio missioni'!IW62</f>
        <v>387500</v>
      </c>
      <c r="T62" s="13">
        <f>'Uscite dettaglio missioni'!IX62</f>
        <v>387500</v>
      </c>
      <c r="U62" s="13">
        <f>'Uscite dettaglio missioni'!IY62</f>
        <v>0</v>
      </c>
      <c r="V62" s="13">
        <f>'Uscite dettaglio missioni'!IZ62</f>
        <v>4188.66</v>
      </c>
      <c r="W62" s="13">
        <f>'Uscite dettaglio missioni'!JA62</f>
        <v>4188.66</v>
      </c>
      <c r="X62" s="13">
        <f>'Uscite dettaglio missioni'!JB62</f>
        <v>0</v>
      </c>
      <c r="Y62" s="13">
        <f>'Uscite dettaglio missioni'!JC62</f>
        <v>0</v>
      </c>
      <c r="Z62" s="13">
        <f>'Uscite dettaglio missioni'!JD62</f>
        <v>0</v>
      </c>
      <c r="AA62" s="13">
        <f>'Uscite dettaglio missioni'!JE62</f>
        <v>0</v>
      </c>
      <c r="AB62" s="13">
        <f>'Uscite dettaglio missioni'!JF62</f>
        <v>0</v>
      </c>
      <c r="AC62" s="13">
        <f>'Uscite dettaglio missioni'!JF62</f>
        <v>0</v>
      </c>
      <c r="AD62" s="13">
        <f>'Uscite dettaglio missioni'!JG62</f>
        <v>0</v>
      </c>
      <c r="AE62" s="13">
        <f>'Uscite dettaglio missioni'!JH62</f>
        <v>0</v>
      </c>
      <c r="AF62" s="13">
        <f>'Uscite dettaglio missioni'!JI62</f>
        <v>0</v>
      </c>
      <c r="AG62" s="13">
        <f>'Uscite dettaglio missioni'!JJ62</f>
        <v>0</v>
      </c>
      <c r="AH62" s="13">
        <f>'Uscite dettaglio missioni'!JK62</f>
        <v>0</v>
      </c>
      <c r="AI62" s="13">
        <f>'Uscite dettaglio missioni'!JL62</f>
        <v>0</v>
      </c>
      <c r="AJ62" s="13">
        <f>'Uscite dettaglio missioni'!JM62</f>
        <v>0</v>
      </c>
      <c r="AK62" s="13">
        <f>'Uscite dettaglio missioni'!JN62</f>
        <v>0</v>
      </c>
    </row>
    <row r="63" spans="1:37" x14ac:dyDescent="0.25">
      <c r="A63" s="5">
        <v>3203</v>
      </c>
      <c r="B63" s="9" t="s">
        <v>355</v>
      </c>
      <c r="C63" s="13">
        <f>'Uscite dettaglio missioni'!IG63</f>
        <v>2740000</v>
      </c>
      <c r="D63" s="13">
        <f>'Uscite dettaglio missioni'!IH63</f>
        <v>2893425.13</v>
      </c>
      <c r="E63" s="13">
        <f>'Uscite dettaglio missioni'!II63</f>
        <v>3332810.98</v>
      </c>
      <c r="F63" s="13">
        <f>'Uscite dettaglio missioni'!IJ63</f>
        <v>1779000</v>
      </c>
      <c r="G63" s="13">
        <f>'Uscite dettaglio missioni'!IK63</f>
        <v>2409060</v>
      </c>
      <c r="H63" s="13">
        <f>'Uscite dettaglio missioni'!IL63</f>
        <v>2177735.87</v>
      </c>
      <c r="I63" s="13">
        <f>'Uscite dettaglio missioni'!IM63</f>
        <v>1414343.96</v>
      </c>
      <c r="J63" s="13">
        <f>'Uscite dettaglio missioni'!IN63</f>
        <v>1419692.96</v>
      </c>
      <c r="K63" s="13">
        <f>'Uscite dettaglio missioni'!IO63</f>
        <v>1367914.89</v>
      </c>
      <c r="L63" s="13">
        <f>'Uscite dettaglio missioni'!IP63</f>
        <v>507700</v>
      </c>
      <c r="M63" s="13">
        <f>'Uscite dettaglio missioni'!IQ63</f>
        <v>1040207.74</v>
      </c>
      <c r="N63" s="13">
        <f>'Uscite dettaglio missioni'!IR63</f>
        <v>447059.3</v>
      </c>
      <c r="O63" s="13">
        <f>'Uscite dettaglio missioni'!IS63</f>
        <v>1373000</v>
      </c>
      <c r="P63" s="13">
        <f>'Uscite dettaglio missioni'!IT63</f>
        <v>1719558.74</v>
      </c>
      <c r="Q63" s="13">
        <f>'Uscite dettaglio missioni'!IU63</f>
        <v>681781.46</v>
      </c>
      <c r="R63" s="13">
        <f>'Uscite dettaglio missioni'!IV63</f>
        <v>1913931.77</v>
      </c>
      <c r="S63" s="13">
        <f>'Uscite dettaglio missioni'!IW63</f>
        <v>2432620.98</v>
      </c>
      <c r="T63" s="13">
        <f>'Uscite dettaglio missioni'!IX63</f>
        <v>1887748.78</v>
      </c>
      <c r="U63" s="13">
        <f>'Uscite dettaglio missioni'!IY63</f>
        <v>590339</v>
      </c>
      <c r="V63" s="13">
        <f>'Uscite dettaglio missioni'!IZ63</f>
        <v>5282837</v>
      </c>
      <c r="W63" s="13">
        <f>'Uscite dettaglio missioni'!JA63</f>
        <v>1466395.23</v>
      </c>
      <c r="X63" s="13">
        <f>'Uscite dettaglio missioni'!JB63</f>
        <v>4833400</v>
      </c>
      <c r="Y63" s="13">
        <f>'Uscite dettaglio missioni'!JC63</f>
        <v>4053855</v>
      </c>
      <c r="Z63" s="13">
        <f>'Uscite dettaglio missioni'!JD63</f>
        <v>3194845.6199999996</v>
      </c>
      <c r="AA63" s="13">
        <f>'Uscite dettaglio missioni'!JE63</f>
        <v>516000</v>
      </c>
      <c r="AB63" s="13">
        <f>'Uscite dettaglio missioni'!JF63</f>
        <v>710000</v>
      </c>
      <c r="AC63" s="13">
        <v>621162.56000000006</v>
      </c>
      <c r="AD63" s="13">
        <v>621162.56000000006</v>
      </c>
      <c r="AE63" s="13">
        <v>621162.56000000006</v>
      </c>
      <c r="AF63" s="13">
        <f>'Uscite dettaglio missioni'!JI63</f>
        <v>1103459.74</v>
      </c>
      <c r="AG63" s="13">
        <v>621162.56000000006</v>
      </c>
      <c r="AH63" s="13">
        <v>621162.56000000006</v>
      </c>
      <c r="AI63" s="13">
        <v>621162.56000000006</v>
      </c>
      <c r="AJ63" s="13">
        <v>621162.56000000006</v>
      </c>
      <c r="AK63" s="13">
        <v>621162.56000000006</v>
      </c>
    </row>
    <row r="64" spans="1:37" x14ac:dyDescent="0.25">
      <c r="A64" s="5">
        <v>3204</v>
      </c>
      <c r="B64" s="9" t="s">
        <v>260</v>
      </c>
      <c r="C64" s="13">
        <f>'Uscite dettaglio missioni'!IG64</f>
        <v>5000</v>
      </c>
      <c r="D64" s="13">
        <f>'Uscite dettaglio missioni'!IH64</f>
        <v>5000</v>
      </c>
      <c r="E64" s="13">
        <f>'Uscite dettaglio missioni'!II64</f>
        <v>0</v>
      </c>
      <c r="F64" s="13">
        <f>'Uscite dettaglio missioni'!IJ64</f>
        <v>0</v>
      </c>
      <c r="G64" s="13">
        <f>'Uscite dettaglio missioni'!IK64</f>
        <v>0</v>
      </c>
      <c r="H64" s="13">
        <f>'Uscite dettaglio missioni'!IL64</f>
        <v>0</v>
      </c>
      <c r="I64" s="13">
        <f>'Uscite dettaglio missioni'!IM64</f>
        <v>0</v>
      </c>
      <c r="J64" s="13">
        <f>'Uscite dettaglio missioni'!IN64</f>
        <v>0</v>
      </c>
      <c r="K64" s="13">
        <f>'Uscite dettaglio missioni'!IO64</f>
        <v>0</v>
      </c>
      <c r="L64" s="13">
        <f>'Uscite dettaglio missioni'!IP64</f>
        <v>0</v>
      </c>
      <c r="M64" s="13">
        <f>'Uscite dettaglio missioni'!IQ64</f>
        <v>0</v>
      </c>
      <c r="N64" s="13">
        <f>'Uscite dettaglio missioni'!IR64</f>
        <v>0</v>
      </c>
      <c r="O64" s="13">
        <f>'Uscite dettaglio missioni'!IS64</f>
        <v>0</v>
      </c>
      <c r="P64" s="13">
        <f>'Uscite dettaglio missioni'!IT64</f>
        <v>0</v>
      </c>
      <c r="Q64" s="13">
        <f>'Uscite dettaglio missioni'!IU64</f>
        <v>0</v>
      </c>
      <c r="R64" s="13">
        <f>'Uscite dettaglio missioni'!IV64</f>
        <v>0</v>
      </c>
      <c r="S64" s="13">
        <f>'Uscite dettaglio missioni'!IW64</f>
        <v>0</v>
      </c>
      <c r="T64" s="13">
        <f>'Uscite dettaglio missioni'!IX64</f>
        <v>0</v>
      </c>
      <c r="U64" s="13">
        <f>'Uscite dettaglio missioni'!IY64</f>
        <v>0</v>
      </c>
      <c r="V64" s="13">
        <f>'Uscite dettaglio missioni'!IZ64</f>
        <v>0</v>
      </c>
      <c r="W64" s="13">
        <f>'Uscite dettaglio missioni'!JA64</f>
        <v>0</v>
      </c>
      <c r="X64" s="13">
        <f>'Uscite dettaglio missioni'!JB64</f>
        <v>0</v>
      </c>
      <c r="Y64" s="13">
        <f>'Uscite dettaglio missioni'!JC64</f>
        <v>0</v>
      </c>
      <c r="Z64" s="13">
        <f>'Uscite dettaglio missioni'!JD64</f>
        <v>0</v>
      </c>
      <c r="AA64" s="13">
        <f>'Uscite dettaglio missioni'!JE64</f>
        <v>0</v>
      </c>
      <c r="AB64" s="13">
        <f>'Uscite dettaglio missioni'!JF64</f>
        <v>0</v>
      </c>
      <c r="AC64" s="13">
        <f>'Uscite dettaglio missioni'!JF64</f>
        <v>0</v>
      </c>
      <c r="AD64" s="13">
        <f>'Uscite dettaglio missioni'!JG64</f>
        <v>0</v>
      </c>
      <c r="AE64" s="13">
        <f>'Uscite dettaglio missioni'!JH64</f>
        <v>0</v>
      </c>
      <c r="AF64" s="13">
        <f>'Uscite dettaglio missioni'!JI64</f>
        <v>0</v>
      </c>
      <c r="AG64" s="13">
        <f>'Uscite dettaglio missioni'!JJ64</f>
        <v>0</v>
      </c>
      <c r="AH64" s="13">
        <f>'Uscite dettaglio missioni'!JK64</f>
        <v>0</v>
      </c>
      <c r="AI64" s="13">
        <f>'Uscite dettaglio missioni'!JL64</f>
        <v>0</v>
      </c>
      <c r="AJ64" s="13">
        <f>'Uscite dettaglio missioni'!JM64</f>
        <v>0</v>
      </c>
      <c r="AK64" s="13">
        <f>'Uscite dettaglio missioni'!JN64</f>
        <v>0</v>
      </c>
    </row>
    <row r="65" spans="1:37" x14ac:dyDescent="0.25">
      <c r="A65" s="5">
        <v>3205</v>
      </c>
      <c r="B65" s="9" t="s">
        <v>362</v>
      </c>
      <c r="C65" s="13">
        <f>'Uscite dettaglio missioni'!IG65</f>
        <v>1135000</v>
      </c>
      <c r="D65" s="13">
        <f>'Uscite dettaglio missioni'!IH65</f>
        <v>1141000</v>
      </c>
      <c r="E65" s="13">
        <f>'Uscite dettaglio missioni'!II65</f>
        <v>865634.10000000009</v>
      </c>
      <c r="F65" s="13">
        <f>'Uscite dettaglio missioni'!IJ65</f>
        <v>1602450</v>
      </c>
      <c r="G65" s="13">
        <f>'Uscite dettaglio missioni'!IK65</f>
        <v>1912450</v>
      </c>
      <c r="H65" s="13">
        <f>'Uscite dettaglio missioni'!IL65</f>
        <v>1817580.28</v>
      </c>
      <c r="I65" s="13">
        <f>'Uscite dettaglio missioni'!IM65</f>
        <v>944997.55</v>
      </c>
      <c r="J65" s="13">
        <f>'Uscite dettaglio missioni'!IN65</f>
        <v>1051197.55</v>
      </c>
      <c r="K65" s="13">
        <f>'Uscite dettaglio missioni'!IO65</f>
        <v>722097.77</v>
      </c>
      <c r="L65" s="13">
        <f>'Uscite dettaglio missioni'!IP65</f>
        <v>649126</v>
      </c>
      <c r="M65" s="13">
        <f>'Uscite dettaglio missioni'!IQ65</f>
        <v>827126</v>
      </c>
      <c r="N65" s="13">
        <f>'Uscite dettaglio missioni'!IR65</f>
        <v>461352.23</v>
      </c>
      <c r="O65" s="13">
        <f>'Uscite dettaglio missioni'!IS65</f>
        <v>977341</v>
      </c>
      <c r="P65" s="13">
        <f>'Uscite dettaglio missioni'!IT65</f>
        <v>1029201</v>
      </c>
      <c r="Q65" s="13">
        <f>'Uscite dettaglio missioni'!IU65</f>
        <v>754233.82000000007</v>
      </c>
      <c r="R65" s="13">
        <f>'Uscite dettaglio missioni'!IV65</f>
        <v>751040</v>
      </c>
      <c r="S65" s="13">
        <f>'Uscite dettaglio missioni'!IW65</f>
        <v>1055680.03</v>
      </c>
      <c r="T65" s="13">
        <f>'Uscite dettaglio missioni'!IX65</f>
        <v>760655.68</v>
      </c>
      <c r="U65" s="13">
        <f>'Uscite dettaglio missioni'!IY65</f>
        <v>639469</v>
      </c>
      <c r="V65" s="13">
        <f>'Uscite dettaglio missioni'!IZ65</f>
        <v>826761.52</v>
      </c>
      <c r="W65" s="13">
        <f>'Uscite dettaglio missioni'!JA65</f>
        <v>308881.5</v>
      </c>
      <c r="X65" s="13">
        <f>'Uscite dettaglio missioni'!JB65</f>
        <v>1188000</v>
      </c>
      <c r="Y65" s="13">
        <f>'Uscite dettaglio missioni'!JC65</f>
        <v>848000</v>
      </c>
      <c r="Z65" s="13">
        <f>'Uscite dettaglio missioni'!JD65</f>
        <v>547942.87000000011</v>
      </c>
      <c r="AA65" s="13">
        <f>'Uscite dettaglio missioni'!JE65</f>
        <v>371000</v>
      </c>
      <c r="AB65" s="13">
        <f>'Uscite dettaglio missioni'!JF65</f>
        <v>652000</v>
      </c>
      <c r="AC65" s="13">
        <v>479523.5</v>
      </c>
      <c r="AD65" s="13">
        <v>479523.5</v>
      </c>
      <c r="AE65" s="13">
        <v>479523.5</v>
      </c>
      <c r="AF65" s="13">
        <f>'Uscite dettaglio missioni'!JI65</f>
        <v>580000</v>
      </c>
      <c r="AG65" s="13">
        <v>479523.5</v>
      </c>
      <c r="AH65" s="13">
        <v>479523.5</v>
      </c>
      <c r="AI65" s="13">
        <v>479523.5</v>
      </c>
      <c r="AJ65" s="13">
        <v>479523.5</v>
      </c>
      <c r="AK65" s="13">
        <v>479523.5</v>
      </c>
    </row>
    <row r="66" spans="1:37" ht="20.100000000000001" customHeight="1" x14ac:dyDescent="0.25">
      <c r="A66" s="5">
        <v>4</v>
      </c>
      <c r="B66" s="7" t="s">
        <v>90</v>
      </c>
      <c r="C66" s="11">
        <f>'Uscite dettaglio missioni'!IG66</f>
        <v>1110154.8799999999</v>
      </c>
      <c r="D66" s="11">
        <f>'Uscite dettaglio missioni'!IH66</f>
        <v>1126861.4099999999</v>
      </c>
      <c r="E66" s="11">
        <f>'Uscite dettaglio missioni'!II66</f>
        <v>995927.01</v>
      </c>
      <c r="F66" s="11">
        <f>'Uscite dettaglio missioni'!IJ66</f>
        <v>1720726.9</v>
      </c>
      <c r="G66" s="11">
        <f>'Uscite dettaglio missioni'!IK66</f>
        <v>1880700.4</v>
      </c>
      <c r="H66" s="11">
        <f>'Uscite dettaglio missioni'!IL66</f>
        <v>1713271.43</v>
      </c>
      <c r="I66" s="11">
        <f>'Uscite dettaglio missioni'!IM66</f>
        <v>1672850.93</v>
      </c>
      <c r="J66" s="11">
        <f>'Uscite dettaglio missioni'!IN66</f>
        <v>1754652.08</v>
      </c>
      <c r="K66" s="11">
        <f>'Uscite dettaglio missioni'!IO66</f>
        <v>1592009.5599999998</v>
      </c>
      <c r="L66" s="11">
        <f>'Uscite dettaglio missioni'!IP66</f>
        <v>1576699</v>
      </c>
      <c r="M66" s="11">
        <f>'Uscite dettaglio missioni'!IQ66</f>
        <v>1583277.99</v>
      </c>
      <c r="N66" s="11">
        <f>'Uscite dettaglio missioni'!IR66</f>
        <v>1430168.25</v>
      </c>
      <c r="O66" s="11">
        <f>'Uscite dettaglio missioni'!IS66</f>
        <v>1440182</v>
      </c>
      <c r="P66" s="11">
        <f>'Uscite dettaglio missioni'!IT66</f>
        <v>1472543.78</v>
      </c>
      <c r="Q66" s="11">
        <f>'Uscite dettaglio missioni'!IU66</f>
        <v>1284752.5000000002</v>
      </c>
      <c r="R66" s="11">
        <f>'Uscite dettaglio missioni'!IV66</f>
        <v>1253534.01</v>
      </c>
      <c r="S66" s="11">
        <f>'Uscite dettaglio missioni'!IW66</f>
        <v>1350888.35</v>
      </c>
      <c r="T66" s="11">
        <f>'Uscite dettaglio missioni'!IX66</f>
        <v>1369341.3599999999</v>
      </c>
      <c r="U66" s="11">
        <f>'Uscite dettaglio missioni'!IY66</f>
        <v>1323970.3999999999</v>
      </c>
      <c r="V66" s="11">
        <f>'Uscite dettaglio missioni'!IZ66</f>
        <v>1496746.1199999999</v>
      </c>
      <c r="W66" s="11">
        <f>'Uscite dettaglio missioni'!JA66</f>
        <v>1509406.3099999998</v>
      </c>
      <c r="X66" s="11">
        <f>'Uscite dettaglio missioni'!JB66</f>
        <v>1524801</v>
      </c>
      <c r="Y66" s="11">
        <f>'Uscite dettaglio missioni'!JC66</f>
        <v>1645559.41</v>
      </c>
      <c r="Z66" s="11">
        <f>'Uscite dettaglio missioni'!JD66</f>
        <v>1433783.1000000003</v>
      </c>
      <c r="AA66" s="11">
        <f>'Uscite dettaglio missioni'!JE66</f>
        <v>1643508</v>
      </c>
      <c r="AB66" s="11">
        <f>'Uscite dettaglio missioni'!JF66</f>
        <v>1656561.7</v>
      </c>
      <c r="AC66" s="11">
        <f>'Uscite dettaglio missioni'!JF66</f>
        <v>1656561.7</v>
      </c>
      <c r="AD66" s="11">
        <f>'Uscite dettaglio missioni'!JG66</f>
        <v>1334004.8699999999</v>
      </c>
      <c r="AE66" s="11">
        <f>'Uscite dettaglio missioni'!JH66</f>
        <v>1498065.5</v>
      </c>
      <c r="AF66" s="11">
        <f>'Uscite dettaglio missioni'!JI66</f>
        <v>2115578.23</v>
      </c>
      <c r="AG66" s="11">
        <f>'Uscite dettaglio missioni'!JJ66</f>
        <v>1373614.22</v>
      </c>
      <c r="AH66" s="11">
        <f>'Uscite dettaglio missioni'!JK66</f>
        <v>867826</v>
      </c>
      <c r="AI66" s="11">
        <f>'Uscite dettaglio missioni'!JL66</f>
        <v>1708858.1900000002</v>
      </c>
      <c r="AJ66" s="11">
        <f>'Uscite dettaglio missioni'!JM66</f>
        <v>1557875.1599999997</v>
      </c>
      <c r="AK66" s="11">
        <f>'Uscite dettaglio missioni'!JN66</f>
        <v>1755166</v>
      </c>
    </row>
    <row r="67" spans="1:37" ht="15" customHeight="1" x14ac:dyDescent="0.25">
      <c r="A67" s="5">
        <v>41</v>
      </c>
      <c r="B67" s="8" t="s">
        <v>91</v>
      </c>
      <c r="C67" s="12">
        <f>'Uscite dettaglio missioni'!IG67</f>
        <v>31055</v>
      </c>
      <c r="D67" s="12">
        <f>'Uscite dettaglio missioni'!IH67</f>
        <v>40736.620000000003</v>
      </c>
      <c r="E67" s="12">
        <f>'Uscite dettaglio missioni'!II67</f>
        <v>115616.92000000001</v>
      </c>
      <c r="F67" s="12">
        <f>'Uscite dettaglio missioni'!IJ67</f>
        <v>37250</v>
      </c>
      <c r="G67" s="12">
        <f>'Uscite dettaglio missioni'!IK67</f>
        <v>180326.1</v>
      </c>
      <c r="H67" s="12">
        <f>'Uscite dettaglio missioni'!IL67</f>
        <v>145137.54999999999</v>
      </c>
      <c r="I67" s="12">
        <f>'Uscite dettaglio missioni'!IM67</f>
        <v>27600</v>
      </c>
      <c r="J67" s="12">
        <f>'Uscite dettaglio missioni'!IN67</f>
        <v>31232.1</v>
      </c>
      <c r="K67" s="12">
        <f>'Uscite dettaglio missioni'!IO67</f>
        <v>24665.829999999998</v>
      </c>
      <c r="L67" s="12">
        <f>'Uscite dettaglio missioni'!IP67</f>
        <v>27900</v>
      </c>
      <c r="M67" s="12">
        <f>'Uscite dettaglio missioni'!IQ67</f>
        <v>33900</v>
      </c>
      <c r="N67" s="12">
        <f>'Uscite dettaglio missioni'!IR67</f>
        <v>25049.67</v>
      </c>
      <c r="O67" s="12">
        <f>'Uscite dettaglio missioni'!IS67</f>
        <v>15160</v>
      </c>
      <c r="P67" s="12">
        <f>'Uscite dettaglio missioni'!IT67</f>
        <v>48160</v>
      </c>
      <c r="Q67" s="12">
        <f>'Uscite dettaglio missioni'!IU67</f>
        <v>30025.05</v>
      </c>
      <c r="R67" s="12">
        <f>'Uscite dettaglio missioni'!IV67</f>
        <v>15000</v>
      </c>
      <c r="S67" s="12">
        <f>'Uscite dettaglio missioni'!IW67</f>
        <v>12334.85</v>
      </c>
      <c r="T67" s="12">
        <f>'Uscite dettaglio missioni'!IX67</f>
        <v>12830.399999999998</v>
      </c>
      <c r="U67" s="12">
        <f>'Uscite dettaglio missioni'!IY67</f>
        <v>6000</v>
      </c>
      <c r="V67" s="12">
        <f>'Uscite dettaglio missioni'!IZ67</f>
        <v>39000</v>
      </c>
      <c r="W67" s="12">
        <f>'Uscite dettaglio missioni'!JA67</f>
        <v>23184.41</v>
      </c>
      <c r="X67" s="12">
        <f>'Uscite dettaglio missioni'!JB67</f>
        <v>16100</v>
      </c>
      <c r="Y67" s="12">
        <f>'Uscite dettaglio missioni'!JC67</f>
        <v>26900</v>
      </c>
      <c r="Z67" s="12">
        <f>'Uscite dettaglio missioni'!JD67</f>
        <v>27353.940000000002</v>
      </c>
      <c r="AA67" s="12">
        <f>'Uscite dettaglio missioni'!JE67</f>
        <v>16885</v>
      </c>
      <c r="AB67" s="12">
        <f>'Uscite dettaglio missioni'!JF67</f>
        <v>31085</v>
      </c>
      <c r="AC67" s="12">
        <f>'Uscite dettaglio missioni'!JF67</f>
        <v>31085</v>
      </c>
      <c r="AD67" s="12">
        <f>'Uscite dettaglio missioni'!JG67</f>
        <v>25457.56</v>
      </c>
      <c r="AE67" s="12">
        <f>'Uscite dettaglio missioni'!JH67</f>
        <v>29750</v>
      </c>
      <c r="AF67" s="12">
        <f>'Uscite dettaglio missioni'!JI67</f>
        <v>541795.13</v>
      </c>
      <c r="AG67" s="12">
        <f>'Uscite dettaglio missioni'!JJ67</f>
        <v>527830.05000000005</v>
      </c>
      <c r="AH67" s="12">
        <f>'Uscite dettaglio missioni'!JK67</f>
        <v>15716</v>
      </c>
      <c r="AI67" s="12">
        <f>'Uscite dettaglio missioni'!JL67</f>
        <v>36306</v>
      </c>
      <c r="AJ67" s="12">
        <f>'Uscite dettaglio missioni'!JM67</f>
        <v>37188.979999999996</v>
      </c>
      <c r="AK67" s="12">
        <f>'Uscite dettaglio missioni'!JN67</f>
        <v>18831</v>
      </c>
    </row>
    <row r="68" spans="1:37" x14ac:dyDescent="0.25">
      <c r="A68" s="5">
        <v>4101</v>
      </c>
      <c r="B68" s="9" t="s">
        <v>35</v>
      </c>
      <c r="C68" s="13">
        <f>'Uscite dettaglio missioni'!IG68</f>
        <v>15578.57</v>
      </c>
      <c r="D68" s="13">
        <f>'Uscite dettaglio missioni'!IH68</f>
        <v>21874.23</v>
      </c>
      <c r="E68" s="13">
        <f>'Uscite dettaglio missioni'!II68</f>
        <v>93274.540000000008</v>
      </c>
      <c r="F68" s="13">
        <f>'Uscite dettaglio missioni'!IJ68</f>
        <v>30000</v>
      </c>
      <c r="G68" s="13">
        <f>'Uscite dettaglio missioni'!IK68</f>
        <v>157616.1</v>
      </c>
      <c r="H68" s="13">
        <f>'Uscite dettaglio missioni'!IL68</f>
        <v>129921.93</v>
      </c>
      <c r="I68" s="13">
        <f>'Uscite dettaglio missioni'!IM68</f>
        <v>27000</v>
      </c>
      <c r="J68" s="13">
        <f>'Uscite dettaglio missioni'!IN68</f>
        <v>15000</v>
      </c>
      <c r="K68" s="13">
        <f>'Uscite dettaglio missioni'!IO68</f>
        <v>9390.7999999999993</v>
      </c>
      <c r="L68" s="13">
        <f>'Uscite dettaglio missioni'!IP68</f>
        <v>10000</v>
      </c>
      <c r="M68" s="13">
        <f>'Uscite dettaglio missioni'!IQ68</f>
        <v>16000</v>
      </c>
      <c r="N68" s="13">
        <f>'Uscite dettaglio missioni'!IR68</f>
        <v>17008.98</v>
      </c>
      <c r="O68" s="13">
        <f>'Uscite dettaglio missioni'!IS68</f>
        <v>0</v>
      </c>
      <c r="P68" s="13">
        <f>'Uscite dettaglio missioni'!IT68</f>
        <v>30000</v>
      </c>
      <c r="Q68" s="13">
        <f>'Uscite dettaglio missioni'!IU68</f>
        <v>23467.73</v>
      </c>
      <c r="R68" s="13">
        <f>'Uscite dettaglio missioni'!IV68</f>
        <v>10000</v>
      </c>
      <c r="S68" s="13">
        <f>'Uscite dettaglio missioni'!IW68</f>
        <v>7000</v>
      </c>
      <c r="T68" s="13">
        <f>'Uscite dettaglio missioni'!IX68</f>
        <v>10500.109999999999</v>
      </c>
      <c r="U68" s="13">
        <f>'Uscite dettaglio missioni'!IY68</f>
        <v>0</v>
      </c>
      <c r="V68" s="13">
        <f>'Uscite dettaglio missioni'!IZ68</f>
        <v>26400</v>
      </c>
      <c r="W68" s="13">
        <f>'Uscite dettaglio missioni'!JA68</f>
        <v>11476.78</v>
      </c>
      <c r="X68" s="13">
        <f>'Uscite dettaglio missioni'!JB68</f>
        <v>10000</v>
      </c>
      <c r="Y68" s="13">
        <f>'Uscite dettaglio missioni'!JC68</f>
        <v>20000</v>
      </c>
      <c r="Z68" s="13">
        <f>'Uscite dettaglio missioni'!JD68</f>
        <v>22772.52</v>
      </c>
      <c r="AA68" s="13">
        <f>'Uscite dettaglio missioni'!JE68</f>
        <v>10000</v>
      </c>
      <c r="AB68" s="13">
        <f>'Uscite dettaglio missioni'!JF68</f>
        <v>22000</v>
      </c>
      <c r="AC68" s="13">
        <v>20224.82</v>
      </c>
      <c r="AD68" s="13">
        <v>20224.82</v>
      </c>
      <c r="AE68" s="13">
        <v>20224.82</v>
      </c>
      <c r="AF68" s="13">
        <f>'Uscite dettaglio missioni'!JI68</f>
        <v>70000</v>
      </c>
      <c r="AG68" s="13">
        <v>20224.82</v>
      </c>
      <c r="AH68" s="13">
        <v>20224.82</v>
      </c>
      <c r="AI68" s="13">
        <v>20224.82</v>
      </c>
      <c r="AJ68" s="13">
        <v>20224.82</v>
      </c>
      <c r="AK68" s="13">
        <v>20224.82</v>
      </c>
    </row>
    <row r="69" spans="1:37" x14ac:dyDescent="0.25">
      <c r="A69" s="5">
        <v>4102</v>
      </c>
      <c r="B69" s="9" t="s">
        <v>36</v>
      </c>
      <c r="C69" s="13">
        <f>'Uscite dettaglio missioni'!IG69</f>
        <v>2671.73</v>
      </c>
      <c r="D69" s="13">
        <f>'Uscite dettaglio missioni'!IH69</f>
        <v>2743.11</v>
      </c>
      <c r="E69" s="13">
        <f>'Uscite dettaglio missioni'!II69</f>
        <v>2314.62</v>
      </c>
      <c r="F69" s="13">
        <f>'Uscite dettaglio missioni'!IJ69</f>
        <v>2250</v>
      </c>
      <c r="G69" s="13">
        <f>'Uscite dettaglio missioni'!IK69</f>
        <v>3710</v>
      </c>
      <c r="H69" s="13">
        <f>'Uscite dettaglio missioni'!IL69</f>
        <v>3773.2</v>
      </c>
      <c r="I69" s="13">
        <f>'Uscite dettaglio missioni'!IM69</f>
        <v>600</v>
      </c>
      <c r="J69" s="13">
        <f>'Uscite dettaglio missioni'!IN69</f>
        <v>2800</v>
      </c>
      <c r="K69" s="13">
        <f>'Uscite dettaglio missioni'!IO69</f>
        <v>1839.43</v>
      </c>
      <c r="L69" s="13">
        <f>'Uscite dettaglio missioni'!IP69</f>
        <v>2900</v>
      </c>
      <c r="M69" s="13">
        <f>'Uscite dettaglio missioni'!IQ69</f>
        <v>2900</v>
      </c>
      <c r="N69" s="13">
        <f>'Uscite dettaglio missioni'!IR69</f>
        <v>3724.79</v>
      </c>
      <c r="O69" s="13">
        <f>'Uscite dettaglio missioni'!IS69</f>
        <v>160</v>
      </c>
      <c r="P69" s="13">
        <f>'Uscite dettaglio missioni'!IT69</f>
        <v>3160</v>
      </c>
      <c r="Q69" s="13">
        <f>'Uscite dettaglio missioni'!IU69</f>
        <v>6508.52</v>
      </c>
      <c r="R69" s="13">
        <f>'Uscite dettaglio missioni'!IV69</f>
        <v>5000</v>
      </c>
      <c r="S69" s="13">
        <f>'Uscite dettaglio missioni'!IW69</f>
        <v>5000</v>
      </c>
      <c r="T69" s="13">
        <f>'Uscite dettaglio missioni'!IX69</f>
        <v>1797.3</v>
      </c>
      <c r="U69" s="13">
        <f>'Uscite dettaglio missioni'!IY69</f>
        <v>6000</v>
      </c>
      <c r="V69" s="13">
        <f>'Uscite dettaglio missioni'!IZ69</f>
        <v>6000</v>
      </c>
      <c r="W69" s="13">
        <f>'Uscite dettaglio missioni'!JA69</f>
        <v>4971.29</v>
      </c>
      <c r="X69" s="13">
        <f>'Uscite dettaglio missioni'!JB69</f>
        <v>6100</v>
      </c>
      <c r="Y69" s="13">
        <f>'Uscite dettaglio missioni'!JC69</f>
        <v>6100</v>
      </c>
      <c r="Z69" s="13">
        <f>'Uscite dettaglio missioni'!JD69</f>
        <v>3401.11</v>
      </c>
      <c r="AA69" s="13">
        <f>'Uscite dettaglio missioni'!JE69</f>
        <v>5885</v>
      </c>
      <c r="AB69" s="13">
        <f>'Uscite dettaglio missioni'!JF69</f>
        <v>5885</v>
      </c>
      <c r="AC69" s="13">
        <v>3042.97</v>
      </c>
      <c r="AD69" s="13">
        <v>3042.97</v>
      </c>
      <c r="AE69" s="13">
        <v>3042.97</v>
      </c>
      <c r="AF69" s="13">
        <f>'Uscite dettaglio missioni'!JI69</f>
        <v>5150</v>
      </c>
      <c r="AG69" s="13">
        <v>3042.97</v>
      </c>
      <c r="AH69" s="13">
        <v>3042.97</v>
      </c>
      <c r="AI69" s="13">
        <v>3042.97</v>
      </c>
      <c r="AJ69" s="13">
        <v>3042.97</v>
      </c>
      <c r="AK69" s="13">
        <v>3042.97</v>
      </c>
    </row>
    <row r="70" spans="1:37" x14ac:dyDescent="0.25">
      <c r="A70" s="5">
        <v>4199</v>
      </c>
      <c r="B70" s="9" t="s">
        <v>37</v>
      </c>
      <c r="C70" s="13">
        <f>'Uscite dettaglio missioni'!IG70</f>
        <v>12804.7</v>
      </c>
      <c r="D70" s="13">
        <f>'Uscite dettaglio missioni'!IH70</f>
        <v>16119.28</v>
      </c>
      <c r="E70" s="13">
        <f>'Uscite dettaglio missioni'!II70</f>
        <v>20027.760000000002</v>
      </c>
      <c r="F70" s="13">
        <f>'Uscite dettaglio missioni'!IJ70</f>
        <v>5000</v>
      </c>
      <c r="G70" s="13">
        <f>'Uscite dettaglio missioni'!IK70</f>
        <v>19000</v>
      </c>
      <c r="H70" s="13">
        <f>'Uscite dettaglio missioni'!IL70</f>
        <v>11442.419999999998</v>
      </c>
      <c r="I70" s="13">
        <f>'Uscite dettaglio missioni'!IM70</f>
        <v>0</v>
      </c>
      <c r="J70" s="13">
        <f>'Uscite dettaglio missioni'!IN70</f>
        <v>13432.099999999999</v>
      </c>
      <c r="K70" s="13">
        <f>'Uscite dettaglio missioni'!IO70</f>
        <v>13435.599999999999</v>
      </c>
      <c r="L70" s="13">
        <f>'Uscite dettaglio missioni'!IP70</f>
        <v>15000</v>
      </c>
      <c r="M70" s="13">
        <f>'Uscite dettaglio missioni'!IQ70</f>
        <v>15000</v>
      </c>
      <c r="N70" s="13">
        <f>'Uscite dettaglio missioni'!IR70</f>
        <v>4315.8999999999996</v>
      </c>
      <c r="O70" s="13">
        <f>'Uscite dettaglio missioni'!IS70</f>
        <v>15000</v>
      </c>
      <c r="P70" s="13">
        <f>'Uscite dettaglio missioni'!IT70</f>
        <v>15000</v>
      </c>
      <c r="Q70" s="13">
        <f>'Uscite dettaglio missioni'!IU70</f>
        <v>48.8</v>
      </c>
      <c r="R70" s="13">
        <f>'Uscite dettaglio missioni'!IV70</f>
        <v>0</v>
      </c>
      <c r="S70" s="13">
        <f>'Uscite dettaglio missioni'!IW70</f>
        <v>334.85</v>
      </c>
      <c r="T70" s="13">
        <f>'Uscite dettaglio missioni'!IX70</f>
        <v>532.99</v>
      </c>
      <c r="U70" s="13">
        <f>'Uscite dettaglio missioni'!IY70</f>
        <v>0</v>
      </c>
      <c r="V70" s="13">
        <f>'Uscite dettaglio missioni'!IZ70</f>
        <v>6600</v>
      </c>
      <c r="W70" s="13">
        <f>'Uscite dettaglio missioni'!JA70</f>
        <v>6736.34</v>
      </c>
      <c r="X70" s="13">
        <f>'Uscite dettaglio missioni'!JB70</f>
        <v>0</v>
      </c>
      <c r="Y70" s="13">
        <f>'Uscite dettaglio missioni'!JC70</f>
        <v>800</v>
      </c>
      <c r="Z70" s="13">
        <f>'Uscite dettaglio missioni'!JD70</f>
        <v>1180.31</v>
      </c>
      <c r="AA70" s="13">
        <f>'Uscite dettaglio missioni'!JE70</f>
        <v>1000</v>
      </c>
      <c r="AB70" s="13">
        <f>'Uscite dettaglio missioni'!JF70</f>
        <v>3200</v>
      </c>
      <c r="AC70" s="13">
        <v>2189.77</v>
      </c>
      <c r="AD70" s="13">
        <v>2189.77</v>
      </c>
      <c r="AE70" s="13">
        <v>2189.77</v>
      </c>
      <c r="AF70" s="13">
        <f>'Uscite dettaglio missioni'!JI70</f>
        <v>466645.13</v>
      </c>
      <c r="AG70" s="13">
        <v>2189.77</v>
      </c>
      <c r="AH70" s="13">
        <v>2189.77</v>
      </c>
      <c r="AI70" s="13">
        <v>2189.77</v>
      </c>
      <c r="AJ70" s="13">
        <v>2189.77</v>
      </c>
      <c r="AK70" s="13">
        <v>2189.77</v>
      </c>
    </row>
    <row r="71" spans="1:37" ht="15" customHeight="1" x14ac:dyDescent="0.25">
      <c r="A71" s="5">
        <v>42</v>
      </c>
      <c r="B71" s="8" t="s">
        <v>92</v>
      </c>
      <c r="C71" s="12">
        <f>'Uscite dettaglio missioni'!IG71</f>
        <v>161119.44</v>
      </c>
      <c r="D71" s="12">
        <f>'Uscite dettaglio missioni'!IH71</f>
        <v>161119.44</v>
      </c>
      <c r="E71" s="12">
        <f>'Uscite dettaglio missioni'!II71</f>
        <v>139772.12</v>
      </c>
      <c r="F71" s="12">
        <f>'Uscite dettaglio missioni'!IJ71</f>
        <v>122498</v>
      </c>
      <c r="G71" s="12">
        <f>'Uscite dettaglio missioni'!IK71</f>
        <v>130698</v>
      </c>
      <c r="H71" s="12">
        <f>'Uscite dettaglio missioni'!IL71</f>
        <v>85672.47</v>
      </c>
      <c r="I71" s="12">
        <f>'Uscite dettaglio missioni'!IM71</f>
        <v>106216.94</v>
      </c>
      <c r="J71" s="12">
        <f>'Uscite dettaglio missioni'!IN71</f>
        <v>102478.74</v>
      </c>
      <c r="K71" s="12">
        <f>'Uscite dettaglio missioni'!IO71</f>
        <v>93146.65</v>
      </c>
      <c r="L71" s="12">
        <f>'Uscite dettaglio missioni'!IP71</f>
        <v>99797</v>
      </c>
      <c r="M71" s="12">
        <f>'Uscite dettaglio missioni'!IQ71</f>
        <v>90462.51</v>
      </c>
      <c r="N71" s="12">
        <f>'Uscite dettaglio missioni'!IR71</f>
        <v>77989.239999999991</v>
      </c>
      <c r="O71" s="12">
        <f>'Uscite dettaglio missioni'!IS71</f>
        <v>87770</v>
      </c>
      <c r="P71" s="12">
        <f>'Uscite dettaglio missioni'!IT71</f>
        <v>79516.59</v>
      </c>
      <c r="Q71" s="12">
        <f>'Uscite dettaglio missioni'!IU71</f>
        <v>81126.37</v>
      </c>
      <c r="R71" s="12">
        <f>'Uscite dettaglio missioni'!IV71</f>
        <v>90000.010000000009</v>
      </c>
      <c r="S71" s="12">
        <f>'Uscite dettaglio missioni'!IW71</f>
        <v>97446.19</v>
      </c>
      <c r="T71" s="12">
        <f>'Uscite dettaglio missioni'!IX71</f>
        <v>76061.600000000006</v>
      </c>
      <c r="U71" s="12">
        <f>'Uscite dettaglio missioni'!IY71</f>
        <v>81701</v>
      </c>
      <c r="V71" s="12">
        <f>'Uscite dettaglio missioni'!IZ71</f>
        <v>81742</v>
      </c>
      <c r="W71" s="12">
        <f>'Uscite dettaglio missioni'!JA71</f>
        <v>123150.34999999999</v>
      </c>
      <c r="X71" s="12">
        <f>'Uscite dettaglio missioni'!JB71</f>
        <v>106759</v>
      </c>
      <c r="Y71" s="12">
        <f>'Uscite dettaglio missioni'!JC71</f>
        <v>136717.41</v>
      </c>
      <c r="Z71" s="12">
        <f>'Uscite dettaglio missioni'!JD71</f>
        <v>87738.700000000012</v>
      </c>
      <c r="AA71" s="12">
        <f>'Uscite dettaglio missioni'!JE71</f>
        <v>49557</v>
      </c>
      <c r="AB71" s="12">
        <f>'Uscite dettaglio missioni'!JF71</f>
        <v>44057</v>
      </c>
      <c r="AC71" s="12">
        <f>'Uscite dettaglio missioni'!JF71</f>
        <v>44057</v>
      </c>
      <c r="AD71" s="12">
        <f>'Uscite dettaglio missioni'!JG71</f>
        <v>16894.080000000002</v>
      </c>
      <c r="AE71" s="12">
        <f>'Uscite dettaglio missioni'!JH71</f>
        <v>51470.5</v>
      </c>
      <c r="AF71" s="12">
        <f>'Uscite dettaglio missioni'!JI71</f>
        <v>68378</v>
      </c>
      <c r="AG71" s="12">
        <f>'Uscite dettaglio missioni'!JJ71</f>
        <v>42647.83</v>
      </c>
      <c r="AH71" s="12">
        <f>'Uscite dettaglio missioni'!JK71</f>
        <v>25982</v>
      </c>
      <c r="AI71" s="12">
        <f>'Uscite dettaglio missioni'!JL71</f>
        <v>32251.02</v>
      </c>
      <c r="AJ71" s="12">
        <f>'Uscite dettaglio missioni'!JM71</f>
        <v>35330.619999999995</v>
      </c>
      <c r="AK71" s="12">
        <f>'Uscite dettaglio missioni'!JN71</f>
        <v>37040</v>
      </c>
    </row>
    <row r="72" spans="1:37" x14ac:dyDescent="0.25">
      <c r="A72" s="5">
        <v>4201</v>
      </c>
      <c r="B72" s="9" t="s">
        <v>38</v>
      </c>
      <c r="C72" s="13">
        <f>'Uscite dettaglio missioni'!IG72</f>
        <v>53889.409999999996</v>
      </c>
      <c r="D72" s="13">
        <f>'Uscite dettaglio missioni'!IH72</f>
        <v>53889.409999999996</v>
      </c>
      <c r="E72" s="13">
        <f>'Uscite dettaglio missioni'!II72</f>
        <v>28826.21</v>
      </c>
      <c r="F72" s="13">
        <f>'Uscite dettaglio missioni'!IJ72</f>
        <v>32498</v>
      </c>
      <c r="G72" s="13">
        <f>'Uscite dettaglio missioni'!IK72</f>
        <v>37098</v>
      </c>
      <c r="H72" s="13">
        <f>'Uscite dettaglio missioni'!IL72</f>
        <v>31212.929999999997</v>
      </c>
      <c r="I72" s="13">
        <f>'Uscite dettaglio missioni'!IM72</f>
        <v>30216.94</v>
      </c>
      <c r="J72" s="13">
        <f>'Uscite dettaglio missioni'!IN72</f>
        <v>30216.94</v>
      </c>
      <c r="K72" s="13">
        <f>'Uscite dettaglio missioni'!IO72</f>
        <v>20884.849999999999</v>
      </c>
      <c r="L72" s="13">
        <f>'Uscite dettaglio missioni'!IP72</f>
        <v>25297</v>
      </c>
      <c r="M72" s="13">
        <f>'Uscite dettaglio missioni'!IQ72</f>
        <v>24067</v>
      </c>
      <c r="N72" s="13">
        <f>'Uscite dettaglio missioni'!IR72</f>
        <v>11593.730000000001</v>
      </c>
      <c r="O72" s="13">
        <f>'Uscite dettaglio missioni'!IS72</f>
        <v>17770</v>
      </c>
      <c r="P72" s="13">
        <f>'Uscite dettaglio missioni'!IT72</f>
        <v>17770</v>
      </c>
      <c r="Q72" s="13">
        <f>'Uscite dettaglio missioni'!IU72</f>
        <v>19379.78</v>
      </c>
      <c r="R72" s="13">
        <f>'Uscite dettaglio missioni'!IV72</f>
        <v>22464.11</v>
      </c>
      <c r="S72" s="13">
        <f>'Uscite dettaglio missioni'!IW72</f>
        <v>22464.11</v>
      </c>
      <c r="T72" s="13">
        <f>'Uscite dettaglio missioni'!IX72</f>
        <v>13258.119999999999</v>
      </c>
      <c r="U72" s="13">
        <f>'Uscite dettaglio missioni'!IY72</f>
        <v>14165</v>
      </c>
      <c r="V72" s="13">
        <f>'Uscite dettaglio missioni'!IZ72</f>
        <v>14206</v>
      </c>
      <c r="W72" s="13">
        <f>'Uscite dettaglio missioni'!JA72</f>
        <v>14103.64</v>
      </c>
      <c r="X72" s="13">
        <f>'Uscite dettaglio missioni'!JB72</f>
        <v>14755</v>
      </c>
      <c r="Y72" s="13">
        <f>'Uscite dettaglio missioni'!JC72</f>
        <v>15200</v>
      </c>
      <c r="Z72" s="13">
        <f>'Uscite dettaglio missioni'!JD72</f>
        <v>10079.99</v>
      </c>
      <c r="AA72" s="13">
        <f>'Uscite dettaglio missioni'!JE72</f>
        <v>18857</v>
      </c>
      <c r="AB72" s="13">
        <f>'Uscite dettaglio missioni'!JF72</f>
        <v>21557</v>
      </c>
      <c r="AC72" s="13">
        <v>13710.22</v>
      </c>
      <c r="AD72" s="13">
        <v>13710.22</v>
      </c>
      <c r="AE72" s="13">
        <v>13710.22</v>
      </c>
      <c r="AF72" s="13">
        <f>'Uscite dettaglio missioni'!JI72</f>
        <v>31578</v>
      </c>
      <c r="AG72" s="13">
        <v>13710.22</v>
      </c>
      <c r="AH72" s="13">
        <v>13710.22</v>
      </c>
      <c r="AI72" s="13">
        <v>13710.22</v>
      </c>
      <c r="AJ72" s="13">
        <v>13710.22</v>
      </c>
      <c r="AK72" s="13">
        <v>13710.22</v>
      </c>
    </row>
    <row r="73" spans="1:37" x14ac:dyDescent="0.25">
      <c r="A73" s="5">
        <v>4202</v>
      </c>
      <c r="B73" s="9" t="s">
        <v>39</v>
      </c>
      <c r="C73" s="13">
        <f>'Uscite dettaglio missioni'!IG73</f>
        <v>107230.03</v>
      </c>
      <c r="D73" s="13">
        <f>'Uscite dettaglio missioni'!IH73</f>
        <v>107230.03</v>
      </c>
      <c r="E73" s="13">
        <f>'Uscite dettaglio missioni'!II73</f>
        <v>110945.91</v>
      </c>
      <c r="F73" s="13">
        <f>'Uscite dettaglio missioni'!IJ73</f>
        <v>90000</v>
      </c>
      <c r="G73" s="13">
        <f>'Uscite dettaglio missioni'!IK73</f>
        <v>93600</v>
      </c>
      <c r="H73" s="13">
        <f>'Uscite dettaglio missioni'!IL73</f>
        <v>54459.54</v>
      </c>
      <c r="I73" s="13">
        <f>'Uscite dettaglio missioni'!IM73</f>
        <v>76000</v>
      </c>
      <c r="J73" s="13">
        <f>'Uscite dettaglio missioni'!IN73</f>
        <v>72261.8</v>
      </c>
      <c r="K73" s="13">
        <f>'Uscite dettaglio missioni'!IO73</f>
        <v>72261.8</v>
      </c>
      <c r="L73" s="13">
        <f>'Uscite dettaglio missioni'!IP73</f>
        <v>74500</v>
      </c>
      <c r="M73" s="13">
        <f>'Uscite dettaglio missioni'!IQ73</f>
        <v>66395.509999999995</v>
      </c>
      <c r="N73" s="13">
        <f>'Uscite dettaglio missioni'!IR73</f>
        <v>66395.509999999995</v>
      </c>
      <c r="O73" s="13">
        <f>'Uscite dettaglio missioni'!IS73</f>
        <v>70000</v>
      </c>
      <c r="P73" s="13">
        <f>'Uscite dettaglio missioni'!IT73</f>
        <v>61746.59</v>
      </c>
      <c r="Q73" s="13">
        <f>'Uscite dettaglio missioni'!IU73</f>
        <v>61746.59</v>
      </c>
      <c r="R73" s="13">
        <f>'Uscite dettaglio missioni'!IV73</f>
        <v>67535.900000000009</v>
      </c>
      <c r="S73" s="13">
        <f>'Uscite dettaglio missioni'!IW73</f>
        <v>74982.080000000002</v>
      </c>
      <c r="T73" s="13">
        <f>'Uscite dettaglio missioni'!IX73</f>
        <v>62803.48</v>
      </c>
      <c r="U73" s="13">
        <f>'Uscite dettaglio missioni'!IY73</f>
        <v>67536</v>
      </c>
      <c r="V73" s="13">
        <f>'Uscite dettaglio missioni'!IZ73</f>
        <v>67536</v>
      </c>
      <c r="W73" s="13">
        <f>'Uscite dettaglio missioni'!JA73</f>
        <v>109046.70999999999</v>
      </c>
      <c r="X73" s="13">
        <f>'Uscite dettaglio missioni'!JB73</f>
        <v>76300</v>
      </c>
      <c r="Y73" s="13">
        <f>'Uscite dettaglio missioni'!JC73</f>
        <v>101813.41</v>
      </c>
      <c r="Z73" s="13">
        <f>'Uscite dettaglio missioni'!JD73</f>
        <v>77213.41</v>
      </c>
      <c r="AA73" s="13">
        <f>'Uscite dettaglio missioni'!JE73</f>
        <v>14200</v>
      </c>
      <c r="AB73" s="13">
        <f>'Uscite dettaglio missioni'!JF73</f>
        <v>0</v>
      </c>
      <c r="AC73" s="13">
        <f>'Uscite dettaglio missioni'!JF73</f>
        <v>0</v>
      </c>
      <c r="AD73" s="13">
        <f>'Uscite dettaglio missioni'!JG73</f>
        <v>0</v>
      </c>
      <c r="AE73" s="13">
        <f>'Uscite dettaglio missioni'!JH73</f>
        <v>0</v>
      </c>
      <c r="AF73" s="13">
        <f>'Uscite dettaglio missioni'!JI73</f>
        <v>0</v>
      </c>
      <c r="AG73" s="13">
        <f>'Uscite dettaglio missioni'!JJ73</f>
        <v>0</v>
      </c>
      <c r="AH73" s="13">
        <f>'Uscite dettaglio missioni'!JK73</f>
        <v>0</v>
      </c>
      <c r="AI73" s="13">
        <f>'Uscite dettaglio missioni'!JL73</f>
        <v>0</v>
      </c>
      <c r="AJ73" s="13">
        <f>'Uscite dettaglio missioni'!JM73</f>
        <v>0</v>
      </c>
      <c r="AK73" s="13">
        <f>'Uscite dettaglio missioni'!JN73</f>
        <v>0</v>
      </c>
    </row>
    <row r="74" spans="1:37" x14ac:dyDescent="0.25">
      <c r="A74" s="5">
        <v>4205</v>
      </c>
      <c r="B74" s="9" t="s">
        <v>261</v>
      </c>
      <c r="C74" s="13">
        <f>'Uscite dettaglio missioni'!IG74</f>
        <v>0</v>
      </c>
      <c r="D74" s="13">
        <f>'Uscite dettaglio missioni'!IH74</f>
        <v>0</v>
      </c>
      <c r="E74" s="13">
        <f>'Uscite dettaglio missioni'!II74</f>
        <v>0</v>
      </c>
      <c r="F74" s="13">
        <f>'Uscite dettaglio missioni'!IJ74</f>
        <v>0</v>
      </c>
      <c r="G74" s="13">
        <f>'Uscite dettaglio missioni'!IK74</f>
        <v>0</v>
      </c>
      <c r="H74" s="13">
        <f>'Uscite dettaglio missioni'!IL74</f>
        <v>0</v>
      </c>
      <c r="I74" s="13">
        <f>'Uscite dettaglio missioni'!IM74</f>
        <v>0</v>
      </c>
      <c r="J74" s="13">
        <f>'Uscite dettaglio missioni'!IN74</f>
        <v>0</v>
      </c>
      <c r="K74" s="13">
        <f>'Uscite dettaglio missioni'!IO74</f>
        <v>0</v>
      </c>
      <c r="L74" s="13">
        <f>'Uscite dettaglio missioni'!IP74</f>
        <v>0</v>
      </c>
      <c r="M74" s="13">
        <f>'Uscite dettaglio missioni'!IQ74</f>
        <v>0</v>
      </c>
      <c r="N74" s="13">
        <f>'Uscite dettaglio missioni'!IR74</f>
        <v>0</v>
      </c>
      <c r="O74" s="13">
        <f>'Uscite dettaglio missioni'!IS74</f>
        <v>0</v>
      </c>
      <c r="P74" s="13">
        <f>'Uscite dettaglio missioni'!IT74</f>
        <v>0</v>
      </c>
      <c r="Q74" s="13">
        <f>'Uscite dettaglio missioni'!IU74</f>
        <v>0</v>
      </c>
      <c r="R74" s="13">
        <f>'Uscite dettaglio missioni'!IV74</f>
        <v>0</v>
      </c>
      <c r="S74" s="13">
        <f>'Uscite dettaglio missioni'!IW74</f>
        <v>0</v>
      </c>
      <c r="T74" s="13">
        <f>'Uscite dettaglio missioni'!IX74</f>
        <v>0</v>
      </c>
      <c r="U74" s="13">
        <f>'Uscite dettaglio missioni'!IY74</f>
        <v>0</v>
      </c>
      <c r="V74" s="13">
        <f>'Uscite dettaglio missioni'!IZ74</f>
        <v>0</v>
      </c>
      <c r="W74" s="13">
        <f>'Uscite dettaglio missioni'!JA74</f>
        <v>0</v>
      </c>
      <c r="X74" s="13">
        <f>'Uscite dettaglio missioni'!JB74</f>
        <v>15704</v>
      </c>
      <c r="Y74" s="13">
        <f>'Uscite dettaglio missioni'!JC74</f>
        <v>19704</v>
      </c>
      <c r="Z74" s="13">
        <f>'Uscite dettaglio missioni'!JD74</f>
        <v>445.3</v>
      </c>
      <c r="AA74" s="13">
        <f>'Uscite dettaglio missioni'!JE74</f>
        <v>16500</v>
      </c>
      <c r="AB74" s="13">
        <f>'Uscite dettaglio missioni'!JF74</f>
        <v>22500</v>
      </c>
      <c r="AC74" s="13">
        <v>3183.86</v>
      </c>
      <c r="AD74" s="13">
        <v>3183.86</v>
      </c>
      <c r="AE74" s="13">
        <v>3183.86</v>
      </c>
      <c r="AF74" s="13">
        <f>'Uscite dettaglio missioni'!JI74</f>
        <v>36800</v>
      </c>
      <c r="AG74" s="13">
        <v>3183.86</v>
      </c>
      <c r="AH74" s="13">
        <v>3183.86</v>
      </c>
      <c r="AI74" s="13">
        <v>3183.86</v>
      </c>
      <c r="AJ74" s="13">
        <v>3183.86</v>
      </c>
      <c r="AK74" s="13">
        <v>3183.86</v>
      </c>
    </row>
    <row r="75" spans="1:37" ht="15" customHeight="1" x14ac:dyDescent="0.25">
      <c r="A75" s="5">
        <v>43</v>
      </c>
      <c r="B75" s="8" t="s">
        <v>93</v>
      </c>
      <c r="C75" s="12">
        <f>'Uscite dettaglio missioni'!IG75</f>
        <v>57.3</v>
      </c>
      <c r="D75" s="12">
        <f>'Uscite dettaglio missioni'!IH75</f>
        <v>57.3</v>
      </c>
      <c r="E75" s="12">
        <f>'Uscite dettaglio missioni'!II75</f>
        <v>338.90000000000003</v>
      </c>
      <c r="F75" s="12">
        <f>'Uscite dettaglio missioni'!IJ75</f>
        <v>21</v>
      </c>
      <c r="G75" s="12">
        <f>'Uscite dettaglio missioni'!IK75</f>
        <v>30.78</v>
      </c>
      <c r="H75" s="12">
        <f>'Uscite dettaglio missioni'!IL75</f>
        <v>7.4799999999999995</v>
      </c>
      <c r="I75" s="12">
        <f>'Uscite dettaglio missioni'!IM75</f>
        <v>10</v>
      </c>
      <c r="J75" s="12">
        <f>'Uscite dettaglio missioni'!IN75</f>
        <v>11.9</v>
      </c>
      <c r="K75" s="12">
        <f>'Uscite dettaglio missioni'!IO75</f>
        <v>78.67</v>
      </c>
      <c r="L75" s="12">
        <f>'Uscite dettaglio missioni'!IP75</f>
        <v>110</v>
      </c>
      <c r="M75" s="12">
        <f>'Uscite dettaglio missioni'!IQ75</f>
        <v>110.95</v>
      </c>
      <c r="N75" s="12">
        <f>'Uscite dettaglio missioni'!IR75</f>
        <v>1.44</v>
      </c>
      <c r="O75" s="12">
        <f>'Uscite dettaglio missioni'!IS75</f>
        <v>45</v>
      </c>
      <c r="P75" s="12">
        <f>'Uscite dettaglio missioni'!IT75</f>
        <v>46</v>
      </c>
      <c r="Q75" s="12">
        <f>'Uscite dettaglio missioni'!IU75</f>
        <v>8.68</v>
      </c>
      <c r="R75" s="12">
        <f>'Uscite dettaglio missioni'!IV75</f>
        <v>15</v>
      </c>
      <c r="S75" s="12">
        <f>'Uscite dettaglio missioni'!IW75</f>
        <v>16.2</v>
      </c>
      <c r="T75" s="12">
        <f>'Uscite dettaglio missioni'!IX75</f>
        <v>0.62000000000000011</v>
      </c>
      <c r="U75" s="12">
        <f>'Uscite dettaglio missioni'!IY75</f>
        <v>15.4</v>
      </c>
      <c r="V75" s="12">
        <f>'Uscite dettaglio missioni'!IZ75</f>
        <v>20.9</v>
      </c>
      <c r="W75" s="12">
        <f>'Uscite dettaglio missioni'!JA75</f>
        <v>3.42</v>
      </c>
      <c r="X75" s="12">
        <f>'Uscite dettaglio missioni'!JB75</f>
        <v>12</v>
      </c>
      <c r="Y75" s="12">
        <f>'Uscite dettaglio missioni'!JC75</f>
        <v>12</v>
      </c>
      <c r="Z75" s="12">
        <f>'Uscite dettaglio missioni'!JD75</f>
        <v>0.08</v>
      </c>
      <c r="AA75" s="12">
        <f>'Uscite dettaglio missioni'!JE75</f>
        <v>10.199999999999999</v>
      </c>
      <c r="AB75" s="12">
        <f>'Uscite dettaglio missioni'!JF75</f>
        <v>83.8</v>
      </c>
      <c r="AC75" s="12">
        <f>'Uscite dettaglio missioni'!JF75</f>
        <v>83.8</v>
      </c>
      <c r="AD75" s="12">
        <f>'Uscite dettaglio missioni'!JG75</f>
        <v>64.5</v>
      </c>
      <c r="AE75" s="12">
        <f>'Uscite dettaglio missioni'!JH75</f>
        <v>45</v>
      </c>
      <c r="AF75" s="12">
        <f>'Uscite dettaglio missioni'!JI75</f>
        <v>49.1</v>
      </c>
      <c r="AG75" s="12">
        <f>'Uscite dettaglio missioni'!JJ75</f>
        <v>3.8000000000000003</v>
      </c>
      <c r="AH75" s="12">
        <f>'Uscite dettaglio missioni'!JK75</f>
        <v>50</v>
      </c>
      <c r="AI75" s="12">
        <f>'Uscite dettaglio missioni'!JL75</f>
        <v>115</v>
      </c>
      <c r="AJ75" s="12">
        <f>'Uscite dettaglio missioni'!JM75</f>
        <v>64.849999999999994</v>
      </c>
      <c r="AK75" s="12">
        <f>'Uscite dettaglio missioni'!JN75</f>
        <v>121</v>
      </c>
    </row>
    <row r="76" spans="1:37" x14ac:dyDescent="0.25">
      <c r="A76" s="5">
        <v>4301</v>
      </c>
      <c r="B76" s="9" t="s">
        <v>40</v>
      </c>
      <c r="C76" s="13">
        <f>'Uscite dettaglio missioni'!IG76</f>
        <v>17.89</v>
      </c>
      <c r="D76" s="13">
        <f>'Uscite dettaglio missioni'!IH76</f>
        <v>17.89</v>
      </c>
      <c r="E76" s="13">
        <f>'Uscite dettaglio missioni'!II76</f>
        <v>44.48</v>
      </c>
      <c r="F76" s="13">
        <f>'Uscite dettaglio missioni'!IJ76</f>
        <v>0</v>
      </c>
      <c r="G76" s="13">
        <f>'Uscite dettaglio missioni'!IK76</f>
        <v>9.7799999999999994</v>
      </c>
      <c r="H76" s="13">
        <f>'Uscite dettaglio missioni'!IL76</f>
        <v>7.4799999999999995</v>
      </c>
      <c r="I76" s="13">
        <f>'Uscite dettaglio missioni'!IM76</f>
        <v>10</v>
      </c>
      <c r="J76" s="13">
        <f>'Uscite dettaglio missioni'!IN76</f>
        <v>10</v>
      </c>
      <c r="K76" s="13">
        <f>'Uscite dettaglio missioni'!IO76</f>
        <v>0.95</v>
      </c>
      <c r="L76" s="13">
        <f>'Uscite dettaglio missioni'!IP76</f>
        <v>110</v>
      </c>
      <c r="M76" s="13">
        <f>'Uscite dettaglio missioni'!IQ76</f>
        <v>110</v>
      </c>
      <c r="N76" s="13">
        <f>'Uscite dettaglio missioni'!IR76</f>
        <v>0.03</v>
      </c>
      <c r="O76" s="13">
        <f>'Uscite dettaglio missioni'!IS76</f>
        <v>45</v>
      </c>
      <c r="P76" s="13">
        <f>'Uscite dettaglio missioni'!IT76</f>
        <v>46</v>
      </c>
      <c r="Q76" s="13">
        <f>'Uscite dettaglio missioni'!IU76</f>
        <v>7.82</v>
      </c>
      <c r="R76" s="13">
        <f>'Uscite dettaglio missioni'!IV76</f>
        <v>15</v>
      </c>
      <c r="S76" s="13">
        <f>'Uscite dettaglio missioni'!IW76</f>
        <v>15</v>
      </c>
      <c r="T76" s="13">
        <f>'Uscite dettaglio missioni'!IX76</f>
        <v>0.33</v>
      </c>
      <c r="U76" s="13">
        <f>'Uscite dettaglio missioni'!IY76</f>
        <v>15.4</v>
      </c>
      <c r="V76" s="13">
        <f>'Uscite dettaglio missioni'!IZ76</f>
        <v>15.4</v>
      </c>
      <c r="W76" s="13">
        <f>'Uscite dettaglio missioni'!JA76</f>
        <v>1.73</v>
      </c>
      <c r="X76" s="13">
        <f>'Uscite dettaglio missioni'!JB76</f>
        <v>12</v>
      </c>
      <c r="Y76" s="13">
        <f>'Uscite dettaglio missioni'!JC76</f>
        <v>12</v>
      </c>
      <c r="Z76" s="13">
        <f>'Uscite dettaglio missioni'!JD76</f>
        <v>0.08</v>
      </c>
      <c r="AA76" s="13">
        <f>'Uscite dettaglio missioni'!JE76</f>
        <v>10.199999999999999</v>
      </c>
      <c r="AB76" s="13">
        <f>'Uscite dettaglio missioni'!JF76</f>
        <v>38.799999999999997</v>
      </c>
      <c r="AC76" s="13">
        <v>29.12</v>
      </c>
      <c r="AD76" s="13">
        <v>29.12</v>
      </c>
      <c r="AE76" s="13">
        <v>29.12</v>
      </c>
      <c r="AF76" s="13">
        <f>'Uscite dettaglio missioni'!JI76</f>
        <v>49.1</v>
      </c>
      <c r="AG76" s="13">
        <v>29.12</v>
      </c>
      <c r="AH76" s="13">
        <v>29.12</v>
      </c>
      <c r="AI76" s="13">
        <v>29.12</v>
      </c>
      <c r="AJ76" s="13">
        <v>29.12</v>
      </c>
      <c r="AK76" s="13">
        <v>29.12</v>
      </c>
    </row>
    <row r="77" spans="1:37" x14ac:dyDescent="0.25">
      <c r="A77" s="5">
        <v>4306</v>
      </c>
      <c r="B77" s="9" t="s">
        <v>41</v>
      </c>
      <c r="C77" s="13">
        <f>'Uscite dettaglio missioni'!IG77</f>
        <v>39.409999999999997</v>
      </c>
      <c r="D77" s="13">
        <f>'Uscite dettaglio missioni'!IH77</f>
        <v>39.409999999999997</v>
      </c>
      <c r="E77" s="13">
        <f>'Uscite dettaglio missioni'!II77</f>
        <v>10.81</v>
      </c>
      <c r="F77" s="13">
        <f>'Uscite dettaglio missioni'!IJ77</f>
        <v>21</v>
      </c>
      <c r="G77" s="13">
        <f>'Uscite dettaglio missioni'!IK77</f>
        <v>21</v>
      </c>
      <c r="H77" s="13">
        <f>'Uscite dettaglio missioni'!IL77</f>
        <v>0</v>
      </c>
      <c r="I77" s="13">
        <f>'Uscite dettaglio missioni'!IM77</f>
        <v>0</v>
      </c>
      <c r="J77" s="13">
        <f>'Uscite dettaglio missioni'!IN77</f>
        <v>1.9</v>
      </c>
      <c r="K77" s="13">
        <f>'Uscite dettaglio missioni'!IO77</f>
        <v>77.72</v>
      </c>
      <c r="L77" s="13">
        <f>'Uscite dettaglio missioni'!IP77</f>
        <v>0</v>
      </c>
      <c r="M77" s="13">
        <f>'Uscite dettaglio missioni'!IQ77</f>
        <v>0.94999999999999984</v>
      </c>
      <c r="N77" s="13">
        <f>'Uscite dettaglio missioni'!IR77</f>
        <v>1.41</v>
      </c>
      <c r="O77" s="13">
        <f>'Uscite dettaglio missioni'!IS77</f>
        <v>0</v>
      </c>
      <c r="P77" s="13">
        <f>'Uscite dettaglio missioni'!IT77</f>
        <v>0</v>
      </c>
      <c r="Q77" s="13">
        <f>'Uscite dettaglio missioni'!IU77</f>
        <v>0.86</v>
      </c>
      <c r="R77" s="13">
        <f>'Uscite dettaglio missioni'!IV77</f>
        <v>0</v>
      </c>
      <c r="S77" s="13">
        <f>'Uscite dettaglio missioni'!IW77</f>
        <v>1.2</v>
      </c>
      <c r="T77" s="13">
        <f>'Uscite dettaglio missioni'!IX77</f>
        <v>0.29000000000000004</v>
      </c>
      <c r="U77" s="13">
        <f>'Uscite dettaglio missioni'!IY77</f>
        <v>0</v>
      </c>
      <c r="V77" s="13">
        <f>'Uscite dettaglio missioni'!IZ77</f>
        <v>5.5</v>
      </c>
      <c r="W77" s="13">
        <f>'Uscite dettaglio missioni'!JA77</f>
        <v>1.69</v>
      </c>
      <c r="X77" s="13">
        <f>'Uscite dettaglio missioni'!JB77</f>
        <v>0</v>
      </c>
      <c r="Y77" s="13">
        <f>'Uscite dettaglio missioni'!JC77</f>
        <v>0</v>
      </c>
      <c r="Z77" s="13">
        <f>'Uscite dettaglio missioni'!JD77</f>
        <v>0</v>
      </c>
      <c r="AA77" s="13">
        <f>'Uscite dettaglio missioni'!JE77</f>
        <v>0</v>
      </c>
      <c r="AB77" s="13">
        <f>'Uscite dettaglio missioni'!JF77</f>
        <v>45</v>
      </c>
      <c r="AC77" s="13">
        <v>35.380000000000003</v>
      </c>
      <c r="AD77" s="13">
        <v>35.380000000000003</v>
      </c>
      <c r="AE77" s="13">
        <v>35.380000000000003</v>
      </c>
      <c r="AF77" s="13">
        <f>'Uscite dettaglio missioni'!JI77</f>
        <v>0</v>
      </c>
      <c r="AG77" s="13">
        <v>35.380000000000003</v>
      </c>
      <c r="AH77" s="13">
        <v>35.380000000000003</v>
      </c>
      <c r="AI77" s="13">
        <v>35.380000000000003</v>
      </c>
      <c r="AJ77" s="13">
        <v>35.380000000000003</v>
      </c>
      <c r="AK77" s="13">
        <v>35.380000000000003</v>
      </c>
    </row>
    <row r="78" spans="1:37" x14ac:dyDescent="0.25">
      <c r="A78" s="5">
        <v>4399</v>
      </c>
      <c r="B78" s="9" t="s">
        <v>42</v>
      </c>
      <c r="C78" s="13">
        <f>'Uscite dettaglio missioni'!IG78</f>
        <v>0</v>
      </c>
      <c r="D78" s="13">
        <f>'Uscite dettaglio missioni'!IH78</f>
        <v>0</v>
      </c>
      <c r="E78" s="13">
        <f>'Uscite dettaglio missioni'!II78</f>
        <v>283.61</v>
      </c>
      <c r="F78" s="13">
        <f>'Uscite dettaglio missioni'!IJ78</f>
        <v>0</v>
      </c>
      <c r="G78" s="13">
        <f>'Uscite dettaglio missioni'!IK78</f>
        <v>0</v>
      </c>
      <c r="H78" s="13">
        <f>'Uscite dettaglio missioni'!IL78</f>
        <v>0</v>
      </c>
      <c r="I78" s="13">
        <f>'Uscite dettaglio missioni'!IM78</f>
        <v>0</v>
      </c>
      <c r="J78" s="13">
        <f>'Uscite dettaglio missioni'!IN78</f>
        <v>0</v>
      </c>
      <c r="K78" s="13">
        <f>'Uscite dettaglio missioni'!IO78</f>
        <v>0</v>
      </c>
      <c r="L78" s="13">
        <f>'Uscite dettaglio missioni'!IP78</f>
        <v>0</v>
      </c>
      <c r="M78" s="13">
        <f>'Uscite dettaglio missioni'!IQ78</f>
        <v>0</v>
      </c>
      <c r="N78" s="13">
        <f>'Uscite dettaglio missioni'!IR78</f>
        <v>0</v>
      </c>
      <c r="O78" s="13">
        <f>'Uscite dettaglio missioni'!IS78</f>
        <v>0</v>
      </c>
      <c r="P78" s="13">
        <f>'Uscite dettaglio missioni'!IT78</f>
        <v>0</v>
      </c>
      <c r="Q78" s="13">
        <f>'Uscite dettaglio missioni'!IU78</f>
        <v>0</v>
      </c>
      <c r="R78" s="13">
        <f>'Uscite dettaglio missioni'!IV78</f>
        <v>0</v>
      </c>
      <c r="S78" s="13">
        <f>'Uscite dettaglio missioni'!IW78</f>
        <v>0</v>
      </c>
      <c r="T78" s="13">
        <f>'Uscite dettaglio missioni'!IX78</f>
        <v>0</v>
      </c>
      <c r="U78" s="13">
        <f>'Uscite dettaglio missioni'!IY78</f>
        <v>0</v>
      </c>
      <c r="V78" s="13">
        <f>'Uscite dettaglio missioni'!IZ78</f>
        <v>0</v>
      </c>
      <c r="W78" s="13">
        <f>'Uscite dettaglio missioni'!JA78</f>
        <v>0</v>
      </c>
      <c r="X78" s="13">
        <f>'Uscite dettaglio missioni'!JB78</f>
        <v>0</v>
      </c>
      <c r="Y78" s="13">
        <f>'Uscite dettaglio missioni'!JC78</f>
        <v>0</v>
      </c>
      <c r="Z78" s="13">
        <f>'Uscite dettaglio missioni'!JD78</f>
        <v>0</v>
      </c>
      <c r="AA78" s="13">
        <f>'Uscite dettaglio missioni'!JE78</f>
        <v>0</v>
      </c>
      <c r="AB78" s="13">
        <f>'Uscite dettaglio missioni'!JF78</f>
        <v>0</v>
      </c>
      <c r="AC78" s="13">
        <f>'Uscite dettaglio missioni'!JF78</f>
        <v>0</v>
      </c>
      <c r="AD78" s="13">
        <f>'Uscite dettaglio missioni'!JG78</f>
        <v>0</v>
      </c>
      <c r="AE78" s="13">
        <f>'Uscite dettaglio missioni'!JH78</f>
        <v>0</v>
      </c>
      <c r="AF78" s="13">
        <f>'Uscite dettaglio missioni'!JI78</f>
        <v>0</v>
      </c>
      <c r="AG78" s="13">
        <f>'Uscite dettaglio missioni'!JJ78</f>
        <v>0.02</v>
      </c>
      <c r="AH78" s="13">
        <f>'Uscite dettaglio missioni'!JK78</f>
        <v>0</v>
      </c>
      <c r="AI78" s="13">
        <f>'Uscite dettaglio missioni'!JL78</f>
        <v>5</v>
      </c>
      <c r="AJ78" s="13">
        <f>'Uscite dettaglio missioni'!JM78</f>
        <v>3.07</v>
      </c>
      <c r="AK78" s="13">
        <f>'Uscite dettaglio missioni'!JN78</f>
        <v>0</v>
      </c>
    </row>
    <row r="79" spans="1:37" ht="15" customHeight="1" x14ac:dyDescent="0.25">
      <c r="A79" s="5">
        <v>44</v>
      </c>
      <c r="B79" s="8" t="s">
        <v>94</v>
      </c>
      <c r="C79" s="12">
        <f>'Uscite dettaglio missioni'!IG79</f>
        <v>350000</v>
      </c>
      <c r="D79" s="12">
        <f>'Uscite dettaglio missioni'!IH79</f>
        <v>420000</v>
      </c>
      <c r="E79" s="12">
        <f>'Uscite dettaglio missioni'!II79</f>
        <v>370665.75</v>
      </c>
      <c r="F79" s="12">
        <f>'Uscite dettaglio missioni'!IJ79</f>
        <v>1152563</v>
      </c>
      <c r="G79" s="12">
        <f>'Uscite dettaglio missioni'!IK79</f>
        <v>1210981.1400000001</v>
      </c>
      <c r="H79" s="12">
        <f>'Uscite dettaglio missioni'!IL79</f>
        <v>1142551.5</v>
      </c>
      <c r="I79" s="12">
        <f>'Uscite dettaglio missioni'!IM79</f>
        <v>1160423.99</v>
      </c>
      <c r="J79" s="12">
        <f>'Uscite dettaglio missioni'!IN79</f>
        <v>1169183.99</v>
      </c>
      <c r="K79" s="12">
        <f>'Uscite dettaglio missioni'!IO79</f>
        <v>1123381.5899999999</v>
      </c>
      <c r="L79" s="12">
        <f>'Uscite dettaglio missioni'!IP79</f>
        <v>1129332</v>
      </c>
      <c r="M79" s="12">
        <f>'Uscite dettaglio missioni'!IQ79</f>
        <v>1130332</v>
      </c>
      <c r="N79" s="12">
        <f>'Uscite dettaglio missioni'!IR79</f>
        <v>1082140.27</v>
      </c>
      <c r="O79" s="12">
        <f>'Uscite dettaglio missioni'!IS79</f>
        <v>1105020</v>
      </c>
      <c r="P79" s="12">
        <f>'Uscite dettaglio missioni'!IT79</f>
        <v>1105020</v>
      </c>
      <c r="Q79" s="12">
        <f>'Uscite dettaglio missioni'!IU79</f>
        <v>1126467.08</v>
      </c>
      <c r="R79" s="12">
        <f>'Uscite dettaglio missioni'!IV79</f>
        <v>1054919</v>
      </c>
      <c r="S79" s="12">
        <f>'Uscite dettaglio missioni'!IW79</f>
        <v>1141896.31</v>
      </c>
      <c r="T79" s="12">
        <f>'Uscite dettaglio missioni'!IX79</f>
        <v>1174817.0699999998</v>
      </c>
      <c r="U79" s="12">
        <f>'Uscite dettaglio missioni'!IY79</f>
        <v>1129722</v>
      </c>
      <c r="V79" s="12">
        <f>'Uscite dettaglio missioni'!IZ79</f>
        <v>1281845.22</v>
      </c>
      <c r="W79" s="12">
        <f>'Uscite dettaglio missioni'!JA79</f>
        <v>1294262.8899999999</v>
      </c>
      <c r="X79" s="12">
        <f>'Uscite dettaglio missioni'!JB79</f>
        <v>1304855</v>
      </c>
      <c r="Y79" s="12">
        <f>'Uscite dettaglio missioni'!JC79</f>
        <v>1384855</v>
      </c>
      <c r="Z79" s="12">
        <f>'Uscite dettaglio missioni'!JD79</f>
        <v>1245136.2800000003</v>
      </c>
      <c r="AA79" s="12">
        <f>'Uscite dettaglio missioni'!JE79</f>
        <v>1477675</v>
      </c>
      <c r="AB79" s="12">
        <f>'Uscite dettaglio missioni'!JF79</f>
        <v>1495284</v>
      </c>
      <c r="AC79" s="12">
        <f>'Uscite dettaglio missioni'!JF79</f>
        <v>1495284</v>
      </c>
      <c r="AD79" s="12">
        <f>'Uscite dettaglio missioni'!JG79</f>
        <v>1242897.45</v>
      </c>
      <c r="AE79" s="12">
        <f>'Uscite dettaglio missioni'!JH79</f>
        <v>1360900</v>
      </c>
      <c r="AF79" s="12">
        <f>'Uscite dettaglio missioni'!JI79</f>
        <v>1360900</v>
      </c>
      <c r="AG79" s="12">
        <f>'Uscite dettaglio missioni'!JJ79</f>
        <v>478032.35999999993</v>
      </c>
      <c r="AH79" s="12">
        <f>'Uscite dettaglio missioni'!JK79</f>
        <v>596079</v>
      </c>
      <c r="AI79" s="12">
        <f>'Uscite dettaglio missioni'!JL79</f>
        <v>1376337.6400000001</v>
      </c>
      <c r="AJ79" s="12">
        <f>'Uscite dettaglio missioni'!JM79</f>
        <v>1273684.0099999998</v>
      </c>
      <c r="AK79" s="12">
        <f>'Uscite dettaglio missioni'!JN79</f>
        <v>1406854</v>
      </c>
    </row>
    <row r="80" spans="1:37" x14ac:dyDescent="0.25">
      <c r="A80" s="5">
        <v>4401</v>
      </c>
      <c r="B80" s="9" t="s">
        <v>43</v>
      </c>
      <c r="C80" s="13">
        <f>'Uscite dettaglio missioni'!IG80</f>
        <v>270000</v>
      </c>
      <c r="D80" s="13">
        <f>'Uscite dettaglio missioni'!IH80</f>
        <v>270000</v>
      </c>
      <c r="E80" s="13">
        <f>'Uscite dettaglio missioni'!II80</f>
        <v>229659.33</v>
      </c>
      <c r="F80" s="13">
        <f>'Uscite dettaglio missioni'!IJ80</f>
        <v>255596</v>
      </c>
      <c r="G80" s="13">
        <f>'Uscite dettaglio missioni'!IK80</f>
        <v>255596</v>
      </c>
      <c r="H80" s="13">
        <f>'Uscite dettaglio missioni'!IL80</f>
        <v>205287.24</v>
      </c>
      <c r="I80" s="13">
        <f>'Uscite dettaglio missioni'!IM80</f>
        <v>246000</v>
      </c>
      <c r="J80" s="13">
        <f>'Uscite dettaglio missioni'!IN80</f>
        <v>246000</v>
      </c>
      <c r="K80" s="13">
        <f>'Uscite dettaglio missioni'!IO80</f>
        <v>210479.75</v>
      </c>
      <c r="L80" s="13">
        <f>'Uscite dettaglio missioni'!IP80</f>
        <v>222000</v>
      </c>
      <c r="M80" s="13">
        <f>'Uscite dettaglio missioni'!IQ80</f>
        <v>222000</v>
      </c>
      <c r="N80" s="13">
        <f>'Uscite dettaglio missioni'!IR80</f>
        <v>173043.99000000002</v>
      </c>
      <c r="O80" s="13">
        <f>'Uscite dettaglio missioni'!IS80</f>
        <v>208600</v>
      </c>
      <c r="P80" s="13">
        <f>'Uscite dettaglio missioni'!IT80</f>
        <v>208600</v>
      </c>
      <c r="Q80" s="13">
        <f>'Uscite dettaglio missioni'!IU80</f>
        <v>217339.74000000002</v>
      </c>
      <c r="R80" s="13">
        <f>'Uscite dettaglio missioni'!IV80</f>
        <v>208100</v>
      </c>
      <c r="S80" s="13">
        <f>'Uscite dettaglio missioni'!IW80</f>
        <v>210141</v>
      </c>
      <c r="T80" s="13">
        <f>'Uscite dettaglio missioni'!IX80</f>
        <v>178596.84</v>
      </c>
      <c r="U80" s="13">
        <f>'Uscite dettaglio missioni'!IY80</f>
        <v>225242</v>
      </c>
      <c r="V80" s="13">
        <f>'Uscite dettaglio missioni'!IZ80</f>
        <v>225242</v>
      </c>
      <c r="W80" s="13">
        <f>'Uscite dettaglio missioni'!JA80</f>
        <v>213855.56</v>
      </c>
      <c r="X80" s="13">
        <f>'Uscite dettaglio missioni'!JB80</f>
        <v>240706</v>
      </c>
      <c r="Y80" s="13">
        <f>'Uscite dettaglio missioni'!JC80</f>
        <v>240706</v>
      </c>
      <c r="Z80" s="13">
        <f>'Uscite dettaglio missioni'!JD80</f>
        <v>175067.47999999998</v>
      </c>
      <c r="AA80" s="13">
        <f>'Uscite dettaglio missioni'!JE80</f>
        <v>281602</v>
      </c>
      <c r="AB80" s="13">
        <f>'Uscite dettaglio missioni'!JF80</f>
        <v>281602</v>
      </c>
      <c r="AC80" s="13">
        <v>187492.38</v>
      </c>
      <c r="AD80" s="13">
        <v>187492.38</v>
      </c>
      <c r="AE80" s="13">
        <v>187492.38</v>
      </c>
      <c r="AF80" s="13">
        <f>'Uscite dettaglio missioni'!JI80</f>
        <v>242000</v>
      </c>
      <c r="AG80" s="13">
        <v>187492.38</v>
      </c>
      <c r="AH80" s="13">
        <v>187492.38</v>
      </c>
      <c r="AI80" s="13">
        <v>187492.38</v>
      </c>
      <c r="AJ80" s="13">
        <v>187492.38</v>
      </c>
      <c r="AK80" s="13">
        <v>187492.38</v>
      </c>
    </row>
    <row r="81" spans="1:37" x14ac:dyDescent="0.25">
      <c r="A81" s="5">
        <v>4402</v>
      </c>
      <c r="B81" s="9" t="s">
        <v>412</v>
      </c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  <c r="AA81" s="13"/>
      <c r="AB81" s="13"/>
      <c r="AC81" s="13">
        <v>0</v>
      </c>
      <c r="AD81" s="13">
        <v>0</v>
      </c>
      <c r="AE81" s="13">
        <v>0</v>
      </c>
      <c r="AF81" s="13"/>
      <c r="AG81" s="13">
        <v>0</v>
      </c>
      <c r="AH81" s="13">
        <v>0</v>
      </c>
      <c r="AI81" s="13">
        <v>0</v>
      </c>
      <c r="AJ81" s="13">
        <v>0</v>
      </c>
      <c r="AK81" s="13">
        <v>0</v>
      </c>
    </row>
    <row r="82" spans="1:37" x14ac:dyDescent="0.25">
      <c r="A82" s="5">
        <v>4403</v>
      </c>
      <c r="B82" s="9" t="s">
        <v>44</v>
      </c>
      <c r="C82" s="13">
        <f>'Uscite dettaglio missioni'!IG82</f>
        <v>0</v>
      </c>
      <c r="D82" s="13">
        <f>'Uscite dettaglio missioni'!IH82</f>
        <v>30000</v>
      </c>
      <c r="E82" s="13">
        <f>'Uscite dettaglio missioni'!II82</f>
        <v>30007.63</v>
      </c>
      <c r="F82" s="13">
        <f>'Uscite dettaglio missioni'!IJ82</f>
        <v>30000</v>
      </c>
      <c r="G82" s="13">
        <f>'Uscite dettaglio missioni'!IK82</f>
        <v>85000</v>
      </c>
      <c r="H82" s="13">
        <f>'Uscite dettaglio missioni'!IL82</f>
        <v>70339.289999999994</v>
      </c>
      <c r="I82" s="13">
        <f>'Uscite dettaglio missioni'!IM82</f>
        <v>40000</v>
      </c>
      <c r="J82" s="13">
        <f>'Uscite dettaglio missioni'!IN82</f>
        <v>50000</v>
      </c>
      <c r="K82" s="13">
        <f>'Uscite dettaglio missioni'!IO82</f>
        <v>48242.52</v>
      </c>
      <c r="L82" s="13">
        <f>'Uscite dettaglio missioni'!IP82</f>
        <v>45000</v>
      </c>
      <c r="M82" s="13">
        <f>'Uscite dettaglio missioni'!IQ82</f>
        <v>45000</v>
      </c>
      <c r="N82" s="13">
        <f>'Uscite dettaglio missioni'!IR82</f>
        <v>58231.1</v>
      </c>
      <c r="O82" s="13">
        <f>'Uscite dettaglio missioni'!IS82</f>
        <v>50000</v>
      </c>
      <c r="P82" s="13">
        <f>'Uscite dettaglio missioni'!IT82</f>
        <v>50000</v>
      </c>
      <c r="Q82" s="13">
        <f>'Uscite dettaglio missioni'!IU82</f>
        <v>62869.64</v>
      </c>
      <c r="R82" s="13">
        <f>'Uscite dettaglio missioni'!IV82</f>
        <v>0</v>
      </c>
      <c r="S82" s="13">
        <f>'Uscite dettaglio missioni'!IW82</f>
        <v>22000</v>
      </c>
      <c r="T82" s="13">
        <f>'Uscite dettaglio missioni'!IX82</f>
        <v>63334.25</v>
      </c>
      <c r="U82" s="13">
        <f>'Uscite dettaglio missioni'!IY82</f>
        <v>60000</v>
      </c>
      <c r="V82" s="13">
        <f>'Uscite dettaglio missioni'!IZ82</f>
        <v>60000</v>
      </c>
      <c r="W82" s="13">
        <f>'Uscite dettaglio missioni'!JA82</f>
        <v>50262.400000000001</v>
      </c>
      <c r="X82" s="13">
        <f>'Uscite dettaglio missioni'!JB82</f>
        <v>60000</v>
      </c>
      <c r="Y82" s="13">
        <f>'Uscite dettaglio missioni'!JC82</f>
        <v>60000</v>
      </c>
      <c r="Z82" s="13">
        <f>'Uscite dettaglio missioni'!JD82</f>
        <v>54063.82</v>
      </c>
      <c r="AA82" s="13">
        <f>'Uscite dettaglio missioni'!JE82</f>
        <v>100000</v>
      </c>
      <c r="AB82" s="13">
        <f>'Uscite dettaglio missioni'!JF82</f>
        <v>100000</v>
      </c>
      <c r="AC82" s="13">
        <v>80799.509999999995</v>
      </c>
      <c r="AD82" s="13">
        <v>80799.509999999995</v>
      </c>
      <c r="AE82" s="13">
        <v>80799.509999999995</v>
      </c>
      <c r="AF82" s="13">
        <f>'Uscite dettaglio missioni'!JI82</f>
        <v>80000</v>
      </c>
      <c r="AG82" s="13">
        <v>80799.509999999995</v>
      </c>
      <c r="AH82" s="13">
        <v>80799.509999999995</v>
      </c>
      <c r="AI82" s="13">
        <v>80799.509999999995</v>
      </c>
      <c r="AJ82" s="13">
        <v>80799.509999999995</v>
      </c>
      <c r="AK82" s="13">
        <v>80799.509999999995</v>
      </c>
    </row>
    <row r="83" spans="1:37" x14ac:dyDescent="0.25">
      <c r="A83" s="5">
        <v>4405</v>
      </c>
      <c r="B83" s="9" t="s">
        <v>45</v>
      </c>
      <c r="C83" s="13">
        <f>'Uscite dettaglio missioni'!IG83</f>
        <v>60000</v>
      </c>
      <c r="D83" s="13">
        <f>'Uscite dettaglio missioni'!IH83</f>
        <v>100000</v>
      </c>
      <c r="E83" s="13">
        <f>'Uscite dettaglio missioni'!II83</f>
        <v>101333.28</v>
      </c>
      <c r="F83" s="13">
        <f>'Uscite dettaglio missioni'!IJ83</f>
        <v>107890</v>
      </c>
      <c r="G83" s="13">
        <f>'Uscite dettaglio missioni'!IK83</f>
        <v>107927.13999999998</v>
      </c>
      <c r="H83" s="13">
        <f>'Uscite dettaglio missioni'!IL83</f>
        <v>106920.81</v>
      </c>
      <c r="I83" s="13">
        <f>'Uscite dettaglio missioni'!IM83</f>
        <v>111388</v>
      </c>
      <c r="J83" s="13">
        <f>'Uscite dettaglio missioni'!IN83</f>
        <v>110148</v>
      </c>
      <c r="K83" s="13">
        <f>'Uscite dettaglio missioni'!IO83</f>
        <v>107011.93</v>
      </c>
      <c r="L83" s="13">
        <f>'Uscite dettaglio missioni'!IP83</f>
        <v>107150</v>
      </c>
      <c r="M83" s="13">
        <f>'Uscite dettaglio missioni'!IQ83</f>
        <v>107150</v>
      </c>
      <c r="N83" s="13">
        <f>'Uscite dettaglio missioni'!IR83</f>
        <v>107149</v>
      </c>
      <c r="O83" s="13">
        <f>'Uscite dettaglio missioni'!IS83</f>
        <v>107150</v>
      </c>
      <c r="P83" s="13">
        <f>'Uscite dettaglio missioni'!IT83</f>
        <v>107150</v>
      </c>
      <c r="Q83" s="13">
        <f>'Uscite dettaglio missioni'!IU83</f>
        <v>107143</v>
      </c>
      <c r="R83" s="13">
        <f>'Uscite dettaglio missioni'!IV83</f>
        <v>107149</v>
      </c>
      <c r="S83" s="13">
        <f>'Uscite dettaglio missioni'!IW83</f>
        <v>107149</v>
      </c>
      <c r="T83" s="13">
        <f>'Uscite dettaglio missioni'!IX83</f>
        <v>107143</v>
      </c>
      <c r="U83" s="13">
        <f>'Uscite dettaglio missioni'!IY83</f>
        <v>107043</v>
      </c>
      <c r="V83" s="13">
        <f>'Uscite dettaglio missioni'!IZ83</f>
        <v>107043</v>
      </c>
      <c r="W83" s="13">
        <f>'Uscite dettaglio missioni'!JA83</f>
        <v>107142.36</v>
      </c>
      <c r="X83" s="13">
        <f>'Uscite dettaglio missioni'!JB83</f>
        <v>107049</v>
      </c>
      <c r="Y83" s="13">
        <f>'Uscite dettaglio missioni'!JC83</f>
        <v>107049</v>
      </c>
      <c r="Z83" s="13">
        <f>'Uscite dettaglio missioni'!JD83</f>
        <v>110572</v>
      </c>
      <c r="AA83" s="13">
        <f>'Uscite dettaglio missioni'!JE83</f>
        <v>147034</v>
      </c>
      <c r="AB83" s="13">
        <f>'Uscite dettaglio missioni'!JF83</f>
        <v>156000</v>
      </c>
      <c r="AC83" s="13">
        <v>158843.32</v>
      </c>
      <c r="AD83" s="13">
        <v>158843.32</v>
      </c>
      <c r="AE83" s="13">
        <v>158843.32</v>
      </c>
      <c r="AF83" s="13">
        <f>'Uscite dettaglio missioni'!JI83</f>
        <v>146600</v>
      </c>
      <c r="AG83" s="13">
        <v>158843.32</v>
      </c>
      <c r="AH83" s="13">
        <v>158843.32</v>
      </c>
      <c r="AI83" s="13">
        <v>158843.32</v>
      </c>
      <c r="AJ83" s="13">
        <v>158843.32</v>
      </c>
      <c r="AK83" s="13">
        <v>158843.32</v>
      </c>
    </row>
    <row r="84" spans="1:37" x14ac:dyDescent="0.25">
      <c r="A84" s="5">
        <v>4499</v>
      </c>
      <c r="B84" s="9" t="s">
        <v>46</v>
      </c>
      <c r="C84" s="13">
        <f>'Uscite dettaglio missioni'!IG84</f>
        <v>20000</v>
      </c>
      <c r="D84" s="13">
        <f>'Uscite dettaglio missioni'!IH84</f>
        <v>20000</v>
      </c>
      <c r="E84" s="13">
        <f>'Uscite dettaglio missioni'!II84</f>
        <v>9665.51</v>
      </c>
      <c r="F84" s="13">
        <f>'Uscite dettaglio missioni'!IJ84</f>
        <v>759077</v>
      </c>
      <c r="G84" s="13">
        <f>'Uscite dettaglio missioni'!IK84</f>
        <v>762458</v>
      </c>
      <c r="H84" s="13">
        <f>'Uscite dettaglio missioni'!IL84</f>
        <v>760004.16</v>
      </c>
      <c r="I84" s="13">
        <f>'Uscite dettaglio missioni'!IM84</f>
        <v>763035.99</v>
      </c>
      <c r="J84" s="13">
        <f>'Uscite dettaglio missioni'!IN84</f>
        <v>763035.99</v>
      </c>
      <c r="K84" s="13">
        <f>'Uscite dettaglio missioni'!IO84</f>
        <v>757647.39</v>
      </c>
      <c r="L84" s="13">
        <f>'Uscite dettaglio missioni'!IP84</f>
        <v>755182</v>
      </c>
      <c r="M84" s="13">
        <f>'Uscite dettaglio missioni'!IQ84</f>
        <v>756182</v>
      </c>
      <c r="N84" s="13">
        <f>'Uscite dettaglio missioni'!IR84</f>
        <v>743716.17999999993</v>
      </c>
      <c r="O84" s="13">
        <f>'Uscite dettaglio missioni'!IS84</f>
        <v>739270</v>
      </c>
      <c r="P84" s="13">
        <f>'Uscite dettaglio missioni'!IT84</f>
        <v>739270</v>
      </c>
      <c r="Q84" s="13">
        <f>'Uscite dettaglio missioni'!IU84</f>
        <v>739114.7</v>
      </c>
      <c r="R84" s="13">
        <f>'Uscite dettaglio missioni'!IV84</f>
        <v>739670</v>
      </c>
      <c r="S84" s="13">
        <f>'Uscite dettaglio missioni'!IW84</f>
        <v>739744.91</v>
      </c>
      <c r="T84" s="13">
        <f>'Uscite dettaglio missioni'!IX84</f>
        <v>735904.98</v>
      </c>
      <c r="U84" s="13">
        <f>'Uscite dettaglio missioni'!IY84</f>
        <v>737437</v>
      </c>
      <c r="V84" s="13">
        <f>'Uscite dettaglio missioni'!IZ84</f>
        <v>801110.22</v>
      </c>
      <c r="W84" s="13">
        <f>'Uscite dettaglio missioni'!JA84</f>
        <v>803419.04999999993</v>
      </c>
      <c r="X84" s="13">
        <f>'Uscite dettaglio missioni'!JB84</f>
        <v>807100</v>
      </c>
      <c r="Y84" s="13">
        <f>'Uscite dettaglio missioni'!JC84</f>
        <v>887100</v>
      </c>
      <c r="Z84" s="13">
        <f>'Uscite dettaglio missioni'!JD84</f>
        <v>802245.98000000021</v>
      </c>
      <c r="AA84" s="13">
        <f>'Uscite dettaglio missioni'!JE84</f>
        <v>849039</v>
      </c>
      <c r="AB84" s="13">
        <f>'Uscite dettaglio missioni'!JF84</f>
        <v>857682</v>
      </c>
      <c r="AC84" s="13">
        <v>815762.24</v>
      </c>
      <c r="AD84" s="13">
        <v>815762.24</v>
      </c>
      <c r="AE84" s="13">
        <v>815762.24</v>
      </c>
      <c r="AF84" s="13">
        <f>'Uscite dettaglio missioni'!JI84</f>
        <v>817300</v>
      </c>
      <c r="AG84" s="13">
        <v>815762.24</v>
      </c>
      <c r="AH84" s="13">
        <v>815762.24</v>
      </c>
      <c r="AI84" s="13">
        <v>815762.24</v>
      </c>
      <c r="AJ84" s="13">
        <v>815762.24</v>
      </c>
      <c r="AK84" s="13">
        <v>815762.24</v>
      </c>
    </row>
    <row r="85" spans="1:37" ht="15" customHeight="1" x14ac:dyDescent="0.25">
      <c r="A85" s="5">
        <v>45</v>
      </c>
      <c r="B85" s="8" t="s">
        <v>79</v>
      </c>
      <c r="C85" s="12">
        <f>'Uscite dettaglio missioni'!IG85</f>
        <v>567923.14</v>
      </c>
      <c r="D85" s="12">
        <f>'Uscite dettaglio missioni'!IH85</f>
        <v>504948.05</v>
      </c>
      <c r="E85" s="12">
        <f>'Uscite dettaglio missioni'!II85</f>
        <v>369533.32</v>
      </c>
      <c r="F85" s="12">
        <f>'Uscite dettaglio missioni'!IJ85</f>
        <v>408394.9</v>
      </c>
      <c r="G85" s="12">
        <f>'Uscite dettaglio missioni'!IK85</f>
        <v>358664.38</v>
      </c>
      <c r="H85" s="12">
        <f>'Uscite dettaglio missioni'!IL85</f>
        <v>339902.42999999993</v>
      </c>
      <c r="I85" s="12">
        <f>'Uscite dettaglio missioni'!IM85</f>
        <v>378600</v>
      </c>
      <c r="J85" s="12">
        <f>'Uscite dettaglio missioni'!IN85</f>
        <v>451745.35</v>
      </c>
      <c r="K85" s="12">
        <f>'Uscite dettaglio missioni'!IO85</f>
        <v>350736.82</v>
      </c>
      <c r="L85" s="12">
        <f>'Uscite dettaglio missioni'!IP85</f>
        <v>319560</v>
      </c>
      <c r="M85" s="12">
        <f>'Uscite dettaglio missioni'!IQ85</f>
        <v>328472.53000000003</v>
      </c>
      <c r="N85" s="12">
        <f>'Uscite dettaglio missioni'!IR85</f>
        <v>244987.63</v>
      </c>
      <c r="O85" s="12">
        <f>'Uscite dettaglio missioni'!IS85</f>
        <v>232187</v>
      </c>
      <c r="P85" s="12">
        <f>'Uscite dettaglio missioni'!IT85</f>
        <v>239801.19</v>
      </c>
      <c r="Q85" s="12">
        <f>'Uscite dettaglio missioni'!IU85</f>
        <v>47125.32</v>
      </c>
      <c r="R85" s="12">
        <f>'Uscite dettaglio missioni'!IV85</f>
        <v>93600</v>
      </c>
      <c r="S85" s="12">
        <f>'Uscite dettaglio missioni'!IW85</f>
        <v>99194.8</v>
      </c>
      <c r="T85" s="12">
        <f>'Uscite dettaglio missioni'!IX85</f>
        <v>105631.67</v>
      </c>
      <c r="U85" s="12">
        <f>'Uscite dettaglio missioni'!IY85</f>
        <v>106532</v>
      </c>
      <c r="V85" s="12">
        <f>'Uscite dettaglio missioni'!IZ85</f>
        <v>94138</v>
      </c>
      <c r="W85" s="12">
        <f>'Uscite dettaglio missioni'!JA85</f>
        <v>68805.239999999991</v>
      </c>
      <c r="X85" s="12">
        <f>'Uscite dettaglio missioni'!JB85</f>
        <v>97075</v>
      </c>
      <c r="Y85" s="12">
        <f>'Uscite dettaglio missioni'!JC85</f>
        <v>97075</v>
      </c>
      <c r="Z85" s="12">
        <f>'Uscite dettaglio missioni'!JD85</f>
        <v>73554.100000000006</v>
      </c>
      <c r="AA85" s="12">
        <f>'Uscite dettaglio missioni'!JE85</f>
        <v>99380.800000000003</v>
      </c>
      <c r="AB85" s="12">
        <f>'Uscite dettaglio missioni'!JF85</f>
        <v>86051.9</v>
      </c>
      <c r="AC85" s="12">
        <f>'Uscite dettaglio missioni'!JF85</f>
        <v>86051.9</v>
      </c>
      <c r="AD85" s="12">
        <f>'Uscite dettaglio missioni'!JG85</f>
        <v>48691.280000000006</v>
      </c>
      <c r="AE85" s="12">
        <f>'Uscite dettaglio missioni'!JH85</f>
        <v>55899.999999999993</v>
      </c>
      <c r="AF85" s="12">
        <f>'Uscite dettaglio missioni'!JI85</f>
        <v>144456.00000000003</v>
      </c>
      <c r="AG85" s="12">
        <f>'Uscite dettaglio missioni'!JJ85</f>
        <v>325100.18</v>
      </c>
      <c r="AH85" s="12">
        <f>'Uscite dettaglio missioni'!JK85</f>
        <v>229999</v>
      </c>
      <c r="AI85" s="12">
        <f>'Uscite dettaglio missioni'!JL85</f>
        <v>263848.53000000003</v>
      </c>
      <c r="AJ85" s="12">
        <f>'Uscite dettaglio missioni'!JM85</f>
        <v>211606.69999999998</v>
      </c>
      <c r="AK85" s="12">
        <f>'Uscite dettaglio missioni'!JN85</f>
        <v>292320</v>
      </c>
    </row>
    <row r="86" spans="1:37" x14ac:dyDescent="0.25">
      <c r="A86" s="5">
        <v>4502</v>
      </c>
      <c r="B86" s="9" t="s">
        <v>47</v>
      </c>
      <c r="C86" s="13">
        <f>'Uscite dettaglio missioni'!IG86</f>
        <v>120000</v>
      </c>
      <c r="D86" s="13">
        <f>'Uscite dettaglio missioni'!IH86</f>
        <v>120000</v>
      </c>
      <c r="E86" s="13">
        <f>'Uscite dettaglio missioni'!II86</f>
        <v>49140.84</v>
      </c>
      <c r="F86" s="13">
        <f>'Uscite dettaglio missioni'!IJ86</f>
        <v>51150</v>
      </c>
      <c r="G86" s="13">
        <f>'Uscite dettaglio missioni'!IK86</f>
        <v>46142.65</v>
      </c>
      <c r="H86" s="13">
        <f>'Uscite dettaglio missioni'!IL86</f>
        <v>46142.65</v>
      </c>
      <c r="I86" s="13">
        <f>'Uscite dettaglio missioni'!IM86</f>
        <v>55000</v>
      </c>
      <c r="J86" s="13">
        <f>'Uscite dettaglio missioni'!IN86</f>
        <v>66000</v>
      </c>
      <c r="K86" s="13">
        <f>'Uscite dettaglio missioni'!IO86</f>
        <v>68582.19</v>
      </c>
      <c r="L86" s="13">
        <f>'Uscite dettaglio missioni'!IP86</f>
        <v>35000</v>
      </c>
      <c r="M86" s="13">
        <f>'Uscite dettaglio missioni'!IQ86</f>
        <v>35000</v>
      </c>
      <c r="N86" s="13">
        <f>'Uscite dettaglio missioni'!IR86</f>
        <v>23703.119999999999</v>
      </c>
      <c r="O86" s="13">
        <f>'Uscite dettaglio missioni'!IS86</f>
        <v>5000</v>
      </c>
      <c r="P86" s="13">
        <f>'Uscite dettaglio missioni'!IT86</f>
        <v>5000</v>
      </c>
      <c r="Q86" s="13">
        <f>'Uscite dettaglio missioni'!IU86</f>
        <v>0</v>
      </c>
      <c r="R86" s="13">
        <f>'Uscite dettaglio missioni'!IV86</f>
        <v>4500</v>
      </c>
      <c r="S86" s="13">
        <f>'Uscite dettaglio missioni'!IW86</f>
        <v>0</v>
      </c>
      <c r="T86" s="13">
        <f>'Uscite dettaglio missioni'!IX86</f>
        <v>0</v>
      </c>
      <c r="U86" s="13">
        <f>'Uscite dettaglio missioni'!IY86</f>
        <v>4500</v>
      </c>
      <c r="V86" s="13">
        <f>'Uscite dettaglio missioni'!IZ86</f>
        <v>1000</v>
      </c>
      <c r="W86" s="13">
        <f>'Uscite dettaglio missioni'!JA86</f>
        <v>0</v>
      </c>
      <c r="X86" s="13">
        <f>'Uscite dettaglio missioni'!JB86</f>
        <v>2000</v>
      </c>
      <c r="Y86" s="13">
        <f>'Uscite dettaglio missioni'!JC86</f>
        <v>2000</v>
      </c>
      <c r="Z86" s="13">
        <f>'Uscite dettaglio missioni'!JD86</f>
        <v>0</v>
      </c>
      <c r="AA86" s="13">
        <f>'Uscite dettaglio missioni'!JE86</f>
        <v>0</v>
      </c>
      <c r="AB86" s="13">
        <f>'Uscite dettaglio missioni'!JF86</f>
        <v>0</v>
      </c>
      <c r="AC86" s="13">
        <f>'Uscite dettaglio missioni'!JF86</f>
        <v>0</v>
      </c>
      <c r="AD86" s="13">
        <f>'Uscite dettaglio missioni'!JG86</f>
        <v>0</v>
      </c>
      <c r="AE86" s="13">
        <f>'Uscite dettaglio missioni'!JH86</f>
        <v>0</v>
      </c>
      <c r="AF86" s="13">
        <f>'Uscite dettaglio missioni'!JI86</f>
        <v>15000</v>
      </c>
      <c r="AG86" s="13">
        <f>'Uscite dettaglio missioni'!JJ86</f>
        <v>20506.48</v>
      </c>
      <c r="AH86" s="13">
        <f>'Uscite dettaglio missioni'!JK86</f>
        <v>21312</v>
      </c>
      <c r="AI86" s="13">
        <f>'Uscite dettaglio missioni'!JL86</f>
        <v>21312</v>
      </c>
      <c r="AJ86" s="13">
        <f>'Uscite dettaglio missioni'!JM86</f>
        <v>14220.67</v>
      </c>
      <c r="AK86" s="13">
        <f>'Uscite dettaglio missioni'!JN86</f>
        <v>25500</v>
      </c>
    </row>
    <row r="87" spans="1:37" x14ac:dyDescent="0.25">
      <c r="A87" s="5">
        <v>4503</v>
      </c>
      <c r="B87" s="9" t="s">
        <v>48</v>
      </c>
      <c r="C87" s="13">
        <f>'Uscite dettaglio missioni'!IG87</f>
        <v>52000</v>
      </c>
      <c r="D87" s="13">
        <f>'Uscite dettaglio missioni'!IH87</f>
        <v>52000</v>
      </c>
      <c r="E87" s="13">
        <f>'Uscite dettaglio missioni'!II87</f>
        <v>29007.7</v>
      </c>
      <c r="F87" s="13">
        <f>'Uscite dettaglio missioni'!IJ87</f>
        <v>39250</v>
      </c>
      <c r="G87" s="13">
        <f>'Uscite dettaglio missioni'!IK87</f>
        <v>14080.58</v>
      </c>
      <c r="H87" s="13">
        <f>'Uscite dettaglio missioni'!IL87</f>
        <v>15028.28</v>
      </c>
      <c r="I87" s="13">
        <f>'Uscite dettaglio missioni'!IM87</f>
        <v>55000</v>
      </c>
      <c r="J87" s="13">
        <f>'Uscite dettaglio missioni'!IN87</f>
        <v>32000</v>
      </c>
      <c r="K87" s="13">
        <f>'Uscite dettaglio missioni'!IO87</f>
        <v>27377.81</v>
      </c>
      <c r="L87" s="13">
        <f>'Uscite dettaglio missioni'!IP87</f>
        <v>20000</v>
      </c>
      <c r="M87" s="13">
        <f>'Uscite dettaglio missioni'!IQ87</f>
        <v>20000</v>
      </c>
      <c r="N87" s="13">
        <f>'Uscite dettaglio missioni'!IR87</f>
        <v>2698.8</v>
      </c>
      <c r="O87" s="13">
        <f>'Uscite dettaglio missioni'!IS87</f>
        <v>5000</v>
      </c>
      <c r="P87" s="13">
        <f>'Uscite dettaglio missioni'!IT87</f>
        <v>5000</v>
      </c>
      <c r="Q87" s="13">
        <f>'Uscite dettaglio missioni'!IU87</f>
        <v>0</v>
      </c>
      <c r="R87" s="13">
        <f>'Uscite dettaglio missioni'!IV87</f>
        <v>4500</v>
      </c>
      <c r="S87" s="13">
        <f>'Uscite dettaglio missioni'!IW87</f>
        <v>0</v>
      </c>
      <c r="T87" s="13">
        <f>'Uscite dettaglio missioni'!IX87</f>
        <v>0</v>
      </c>
      <c r="U87" s="13">
        <f>'Uscite dettaglio missioni'!IY87</f>
        <v>4500</v>
      </c>
      <c r="V87" s="13">
        <f>'Uscite dettaglio missioni'!IZ87</f>
        <v>1010</v>
      </c>
      <c r="W87" s="13">
        <f>'Uscite dettaglio missioni'!JA87</f>
        <v>0</v>
      </c>
      <c r="X87" s="13">
        <f>'Uscite dettaglio missioni'!JB87</f>
        <v>1000</v>
      </c>
      <c r="Y87" s="13">
        <f>'Uscite dettaglio missioni'!JC87</f>
        <v>1000</v>
      </c>
      <c r="Z87" s="13">
        <f>'Uscite dettaglio missioni'!JD87</f>
        <v>0</v>
      </c>
      <c r="AA87" s="13">
        <f>'Uscite dettaglio missioni'!JE87</f>
        <v>0</v>
      </c>
      <c r="AB87" s="13">
        <f>'Uscite dettaglio missioni'!JF87</f>
        <v>0</v>
      </c>
      <c r="AC87" s="13">
        <f>'Uscite dettaglio missioni'!JF87</f>
        <v>0</v>
      </c>
      <c r="AD87" s="13">
        <f>'Uscite dettaglio missioni'!JG87</f>
        <v>0</v>
      </c>
      <c r="AE87" s="13">
        <f>'Uscite dettaglio missioni'!JH87</f>
        <v>0</v>
      </c>
      <c r="AF87" s="13">
        <f>'Uscite dettaglio missioni'!JI87</f>
        <v>35000</v>
      </c>
      <c r="AG87" s="13">
        <f>'Uscite dettaglio missioni'!JJ87</f>
        <v>79015.37</v>
      </c>
      <c r="AH87" s="13">
        <f>'Uscite dettaglio missioni'!JK87</f>
        <v>62640</v>
      </c>
      <c r="AI87" s="13">
        <f>'Uscite dettaglio missioni'!JL87</f>
        <v>62640</v>
      </c>
      <c r="AJ87" s="13">
        <f>'Uscite dettaglio missioni'!JM87</f>
        <v>49700.56</v>
      </c>
      <c r="AK87" s="13">
        <f>'Uscite dettaglio missioni'!JN87</f>
        <v>75000</v>
      </c>
    </row>
    <row r="88" spans="1:37" x14ac:dyDescent="0.25">
      <c r="A88" s="5">
        <v>4504</v>
      </c>
      <c r="B88" s="9" t="s">
        <v>49</v>
      </c>
      <c r="C88" s="13">
        <f>'Uscite dettaglio missioni'!IG88</f>
        <v>59000</v>
      </c>
      <c r="D88" s="13">
        <f>'Uscite dettaglio missioni'!IH88</f>
        <v>59000</v>
      </c>
      <c r="E88" s="13">
        <f>'Uscite dettaglio missioni'!II88</f>
        <v>43483.67</v>
      </c>
      <c r="F88" s="13">
        <f>'Uscite dettaglio missioni'!IJ88</f>
        <v>38500</v>
      </c>
      <c r="G88" s="13">
        <f>'Uscite dettaglio missioni'!IK88</f>
        <v>34930</v>
      </c>
      <c r="H88" s="13">
        <f>'Uscite dettaglio missioni'!IL88</f>
        <v>44162.25</v>
      </c>
      <c r="I88" s="13">
        <f>'Uscite dettaglio missioni'!IM88</f>
        <v>57500</v>
      </c>
      <c r="J88" s="13">
        <f>'Uscite dettaglio missioni'!IN88</f>
        <v>47000</v>
      </c>
      <c r="K88" s="13">
        <f>'Uscite dettaglio missioni'!IO88</f>
        <v>23585.85</v>
      </c>
      <c r="L88" s="13">
        <f>'Uscite dettaglio missioni'!IP88</f>
        <v>15000</v>
      </c>
      <c r="M88" s="13">
        <f>'Uscite dettaglio missioni'!IQ88</f>
        <v>15000</v>
      </c>
      <c r="N88" s="13">
        <f>'Uscite dettaglio missioni'!IR88</f>
        <v>11667.81</v>
      </c>
      <c r="O88" s="13">
        <f>'Uscite dettaglio missioni'!IS88</f>
        <v>5000</v>
      </c>
      <c r="P88" s="13">
        <f>'Uscite dettaglio missioni'!IT88</f>
        <v>5000</v>
      </c>
      <c r="Q88" s="13">
        <f>'Uscite dettaglio missioni'!IU88</f>
        <v>944.8</v>
      </c>
      <c r="R88" s="13">
        <f>'Uscite dettaglio missioni'!IV88</f>
        <v>5000</v>
      </c>
      <c r="S88" s="13">
        <f>'Uscite dettaglio missioni'!IW88</f>
        <v>5050</v>
      </c>
      <c r="T88" s="13">
        <f>'Uscite dettaglio missioni'!IX88</f>
        <v>929.5</v>
      </c>
      <c r="U88" s="13">
        <f>'Uscite dettaglio missioni'!IY88</f>
        <v>5000</v>
      </c>
      <c r="V88" s="13">
        <f>'Uscite dettaglio missioni'!IZ88</f>
        <v>3500</v>
      </c>
      <c r="W88" s="13">
        <f>'Uscite dettaglio missioni'!JA88</f>
        <v>51</v>
      </c>
      <c r="X88" s="13">
        <f>'Uscite dettaglio missioni'!JB88</f>
        <v>2500</v>
      </c>
      <c r="Y88" s="13">
        <f>'Uscite dettaglio missioni'!JC88</f>
        <v>2500</v>
      </c>
      <c r="Z88" s="13">
        <f>'Uscite dettaglio missioni'!JD88</f>
        <v>3.85</v>
      </c>
      <c r="AA88" s="13">
        <f>'Uscite dettaglio missioni'!JE88</f>
        <v>1500</v>
      </c>
      <c r="AB88" s="13">
        <f>'Uscite dettaglio missioni'!JF88</f>
        <v>1500</v>
      </c>
      <c r="AC88" s="13">
        <v>121.63</v>
      </c>
      <c r="AD88" s="13">
        <v>121.63</v>
      </c>
      <c r="AE88" s="13">
        <v>121.63</v>
      </c>
      <c r="AF88" s="13">
        <f>'Uscite dettaglio missioni'!JI88</f>
        <v>40000</v>
      </c>
      <c r="AG88" s="13">
        <v>121.63</v>
      </c>
      <c r="AH88" s="13">
        <v>121.63</v>
      </c>
      <c r="AI88" s="13">
        <v>121.63</v>
      </c>
      <c r="AJ88" s="13">
        <v>121.63</v>
      </c>
      <c r="AK88" s="13">
        <v>121.63</v>
      </c>
    </row>
    <row r="89" spans="1:37" x14ac:dyDescent="0.25">
      <c r="A89" s="5">
        <v>4505</v>
      </c>
      <c r="B89" s="9" t="s">
        <v>50</v>
      </c>
      <c r="C89" s="13">
        <f>'Uscite dettaglio missioni'!IG89</f>
        <v>48000</v>
      </c>
      <c r="D89" s="13">
        <f>'Uscite dettaglio missioni'!IH89</f>
        <v>48000</v>
      </c>
      <c r="E89" s="13">
        <f>'Uscite dettaglio missioni'!II89</f>
        <v>37934.79</v>
      </c>
      <c r="F89" s="13">
        <f>'Uscite dettaglio missioni'!IJ89</f>
        <v>42000</v>
      </c>
      <c r="G89" s="13">
        <f>'Uscite dettaglio missioni'!IK89</f>
        <v>28199.68</v>
      </c>
      <c r="H89" s="13">
        <f>'Uscite dettaglio missioni'!IL89</f>
        <v>38862.17</v>
      </c>
      <c r="I89" s="13">
        <f>'Uscite dettaglio missioni'!IM89</f>
        <v>58000</v>
      </c>
      <c r="J89" s="13">
        <f>'Uscite dettaglio missioni'!IN89</f>
        <v>53320</v>
      </c>
      <c r="K89" s="13">
        <f>'Uscite dettaglio missioni'!IO89</f>
        <v>41008.31</v>
      </c>
      <c r="L89" s="13">
        <f>'Uscite dettaglio missioni'!IP89</f>
        <v>58000</v>
      </c>
      <c r="M89" s="13">
        <f>'Uscite dettaglio missioni'!IQ89</f>
        <v>58007.73</v>
      </c>
      <c r="N89" s="13">
        <f>'Uscite dettaglio missioni'!IR89</f>
        <v>43516.75</v>
      </c>
      <c r="O89" s="13">
        <f>'Uscite dettaglio missioni'!IS89</f>
        <v>58000</v>
      </c>
      <c r="P89" s="13">
        <f>'Uscite dettaglio missioni'!IT89</f>
        <v>58000</v>
      </c>
      <c r="Q89" s="13">
        <f>'Uscite dettaglio missioni'!IU89</f>
        <v>14594.68</v>
      </c>
      <c r="R89" s="13">
        <f>'Uscite dettaglio missioni'!IV89</f>
        <v>58000</v>
      </c>
      <c r="S89" s="13">
        <f>'Uscite dettaglio missioni'!IW89</f>
        <v>58000</v>
      </c>
      <c r="T89" s="13">
        <f>'Uscite dettaglio missioni'!IX89</f>
        <v>60493.99</v>
      </c>
      <c r="U89" s="13">
        <f>'Uscite dettaglio missioni'!IY89</f>
        <v>55830</v>
      </c>
      <c r="V89" s="13">
        <f>'Uscite dettaglio missioni'!IZ89</f>
        <v>55373</v>
      </c>
      <c r="W89" s="13">
        <f>'Uscite dettaglio missioni'!JA89</f>
        <v>37151.919999999998</v>
      </c>
      <c r="X89" s="13">
        <f>'Uscite dettaglio missioni'!JB89</f>
        <v>58750</v>
      </c>
      <c r="Y89" s="13">
        <f>'Uscite dettaglio missioni'!JC89</f>
        <v>58750</v>
      </c>
      <c r="Z89" s="13">
        <f>'Uscite dettaglio missioni'!JD89</f>
        <v>33475.74</v>
      </c>
      <c r="AA89" s="13">
        <f>'Uscite dettaglio missioni'!JE89</f>
        <v>58800</v>
      </c>
      <c r="AB89" s="13">
        <f>'Uscite dettaglio missioni'!JF89</f>
        <v>38800</v>
      </c>
      <c r="AC89" s="13">
        <v>18518.330000000002</v>
      </c>
      <c r="AD89" s="13">
        <v>18518.330000000002</v>
      </c>
      <c r="AE89" s="13">
        <v>18518.330000000002</v>
      </c>
      <c r="AF89" s="13">
        <f>'Uscite dettaglio missioni'!JI89</f>
        <v>31885.119999999999</v>
      </c>
      <c r="AG89" s="13">
        <v>18518.330000000002</v>
      </c>
      <c r="AH89" s="13">
        <v>18518.330000000002</v>
      </c>
      <c r="AI89" s="13">
        <v>18518.330000000002</v>
      </c>
      <c r="AJ89" s="13">
        <v>18518.330000000002</v>
      </c>
      <c r="AK89" s="13">
        <v>18518.330000000002</v>
      </c>
    </row>
    <row r="90" spans="1:37" x14ac:dyDescent="0.25">
      <c r="A90" s="5">
        <v>4506</v>
      </c>
      <c r="B90" s="9" t="s">
        <v>51</v>
      </c>
      <c r="C90" s="13">
        <f>'Uscite dettaglio missioni'!IG90</f>
        <v>7000</v>
      </c>
      <c r="D90" s="13">
        <f>'Uscite dettaglio missioni'!IH90</f>
        <v>7000</v>
      </c>
      <c r="E90" s="13">
        <f>'Uscite dettaglio missioni'!II90</f>
        <v>7128.29</v>
      </c>
      <c r="F90" s="13">
        <f>'Uscite dettaglio missioni'!IJ90</f>
        <v>11700</v>
      </c>
      <c r="G90" s="13">
        <f>'Uscite dettaglio missioni'!IK90</f>
        <v>11700</v>
      </c>
      <c r="H90" s="13">
        <f>'Uscite dettaglio missioni'!IL90</f>
        <v>11191.3</v>
      </c>
      <c r="I90" s="13">
        <f>'Uscite dettaglio missioni'!IM90</f>
        <v>0</v>
      </c>
      <c r="J90" s="13">
        <f>'Uscite dettaglio missioni'!IN90</f>
        <v>13500</v>
      </c>
      <c r="K90" s="13">
        <f>'Uscite dettaglio missioni'!IO90</f>
        <v>11319.49</v>
      </c>
      <c r="L90" s="13">
        <f>'Uscite dettaglio missioni'!IP90</f>
        <v>13500</v>
      </c>
      <c r="M90" s="13">
        <f>'Uscite dettaglio missioni'!IQ90</f>
        <v>13500</v>
      </c>
      <c r="N90" s="13">
        <f>'Uscite dettaglio missioni'!IR90</f>
        <v>12374.86</v>
      </c>
      <c r="O90" s="13">
        <f>'Uscite dettaglio missioni'!IS90</f>
        <v>13500</v>
      </c>
      <c r="P90" s="13">
        <f>'Uscite dettaglio missioni'!IT90</f>
        <v>16470</v>
      </c>
      <c r="Q90" s="13">
        <f>'Uscite dettaglio missioni'!IU90</f>
        <v>9833.61</v>
      </c>
      <c r="R90" s="13">
        <f>'Uscite dettaglio missioni'!IV90</f>
        <v>13500</v>
      </c>
      <c r="S90" s="13">
        <f>'Uscite dettaglio missioni'!IW90</f>
        <v>13500</v>
      </c>
      <c r="T90" s="13">
        <f>'Uscite dettaglio missioni'!IX90</f>
        <v>8539.9699999999993</v>
      </c>
      <c r="U90" s="13">
        <f>'Uscite dettaglio missioni'!IY90</f>
        <v>13500</v>
      </c>
      <c r="V90" s="13">
        <f>'Uscite dettaglio missioni'!IZ90</f>
        <v>13040</v>
      </c>
      <c r="W90" s="13">
        <f>'Uscite dettaglio missioni'!JA90</f>
        <v>11309.99</v>
      </c>
      <c r="X90" s="13">
        <f>'Uscite dettaglio missioni'!JB90</f>
        <v>13410</v>
      </c>
      <c r="Y90" s="13">
        <f>'Uscite dettaglio missioni'!JC90</f>
        <v>13410</v>
      </c>
      <c r="Z90" s="13">
        <f>'Uscite dettaglio missioni'!JD90</f>
        <v>14175.47</v>
      </c>
      <c r="AA90" s="13">
        <f>'Uscite dettaglio missioni'!JE90</f>
        <v>13400</v>
      </c>
      <c r="AB90" s="13">
        <f>'Uscite dettaglio missioni'!JF90</f>
        <v>13400</v>
      </c>
      <c r="AC90" s="13">
        <v>8033.38</v>
      </c>
      <c r="AD90" s="13">
        <v>8033.38</v>
      </c>
      <c r="AE90" s="13">
        <v>8033.38</v>
      </c>
      <c r="AF90" s="13">
        <f>'Uscite dettaglio missioni'!JI90</f>
        <v>10950</v>
      </c>
      <c r="AG90" s="13">
        <v>8033.38</v>
      </c>
      <c r="AH90" s="13">
        <v>8033.38</v>
      </c>
      <c r="AI90" s="13">
        <v>8033.38</v>
      </c>
      <c r="AJ90" s="13">
        <v>8033.38</v>
      </c>
      <c r="AK90" s="13">
        <v>8033.38</v>
      </c>
    </row>
    <row r="91" spans="1:37" x14ac:dyDescent="0.25">
      <c r="A91" s="5">
        <v>4507</v>
      </c>
      <c r="B91" s="9" t="s">
        <v>52</v>
      </c>
      <c r="C91" s="13">
        <f>'Uscite dettaglio missioni'!IG91</f>
        <v>4500</v>
      </c>
      <c r="D91" s="13">
        <f>'Uscite dettaglio missioni'!IH91</f>
        <v>4500</v>
      </c>
      <c r="E91" s="13">
        <f>'Uscite dettaglio missioni'!II91</f>
        <v>2795.12</v>
      </c>
      <c r="F91" s="13">
        <f>'Uscite dettaglio missioni'!IJ91</f>
        <v>4094.9</v>
      </c>
      <c r="G91" s="13">
        <f>'Uscite dettaglio missioni'!IK91</f>
        <v>4094.9</v>
      </c>
      <c r="H91" s="13">
        <f>'Uscite dettaglio missioni'!IL91</f>
        <v>2286.8000000000002</v>
      </c>
      <c r="I91" s="13">
        <f>'Uscite dettaglio missioni'!IM91</f>
        <v>4095.3</v>
      </c>
      <c r="J91" s="13">
        <f>'Uscite dettaglio missioni'!IN91</f>
        <v>4115.3500000000004</v>
      </c>
      <c r="K91" s="13">
        <f>'Uscite dettaglio missioni'!IO91</f>
        <v>2712.95</v>
      </c>
      <c r="L91" s="13">
        <f>'Uscite dettaglio missioni'!IP91</f>
        <v>4060</v>
      </c>
      <c r="M91" s="13">
        <f>'Uscite dettaglio missioni'!IQ91</f>
        <v>4060</v>
      </c>
      <c r="N91" s="13">
        <f>'Uscite dettaglio missioni'!IR91</f>
        <v>2947.77</v>
      </c>
      <c r="O91" s="13">
        <f>'Uscite dettaglio missioni'!IS91</f>
        <v>4097</v>
      </c>
      <c r="P91" s="13">
        <f>'Uscite dettaglio missioni'!IT91</f>
        <v>4197</v>
      </c>
      <c r="Q91" s="13">
        <f>'Uscite dettaglio missioni'!IU91</f>
        <v>3376.47</v>
      </c>
      <c r="R91" s="13">
        <f>'Uscite dettaglio missioni'!IV91</f>
        <v>4170.3</v>
      </c>
      <c r="S91" s="13">
        <f>'Uscite dettaglio missioni'!IW91</f>
        <v>4170.3</v>
      </c>
      <c r="T91" s="13">
        <f>'Uscite dettaglio missioni'!IX91</f>
        <v>3017.16</v>
      </c>
      <c r="U91" s="13">
        <f>'Uscite dettaglio missioni'!IY91</f>
        <v>4095</v>
      </c>
      <c r="V91" s="13">
        <f>'Uscite dettaglio missioni'!IZ91</f>
        <v>4095</v>
      </c>
      <c r="W91" s="13">
        <f>'Uscite dettaglio missioni'!JA91</f>
        <v>1383.1299999999999</v>
      </c>
      <c r="X91" s="13">
        <f>'Uscite dettaglio missioni'!JB91</f>
        <v>4080</v>
      </c>
      <c r="Y91" s="13">
        <f>'Uscite dettaglio missioni'!JC91</f>
        <v>4080</v>
      </c>
      <c r="Z91" s="13">
        <f>'Uscite dettaglio missioni'!JD91</f>
        <v>2749.79</v>
      </c>
      <c r="AA91" s="13">
        <f>'Uscite dettaglio missioni'!JE91</f>
        <v>4193.8999999999996</v>
      </c>
      <c r="AB91" s="13">
        <f>'Uscite dettaglio missioni'!JF91</f>
        <v>4693.8999999999996</v>
      </c>
      <c r="AC91" s="13">
        <v>1747.99</v>
      </c>
      <c r="AD91" s="13">
        <v>1747.99</v>
      </c>
      <c r="AE91" s="13">
        <v>1747.99</v>
      </c>
      <c r="AF91" s="13">
        <f>'Uscite dettaglio missioni'!JI91</f>
        <v>3649.29</v>
      </c>
      <c r="AG91" s="13">
        <v>1747.99</v>
      </c>
      <c r="AH91" s="13">
        <v>1747.99</v>
      </c>
      <c r="AI91" s="13">
        <v>1747.99</v>
      </c>
      <c r="AJ91" s="13">
        <v>1747.99</v>
      </c>
      <c r="AK91" s="13">
        <v>1747.99</v>
      </c>
    </row>
    <row r="92" spans="1:37" x14ac:dyDescent="0.25">
      <c r="A92" s="5">
        <v>4508</v>
      </c>
      <c r="B92" s="9" t="s">
        <v>53</v>
      </c>
      <c r="C92" s="13">
        <f>'Uscite dettaglio missioni'!IG92</f>
        <v>0</v>
      </c>
      <c r="D92" s="13">
        <f>'Uscite dettaglio missioni'!IH92</f>
        <v>0</v>
      </c>
      <c r="E92" s="13">
        <f>'Uscite dettaglio missioni'!II92</f>
        <v>4000</v>
      </c>
      <c r="F92" s="13">
        <f>'Uscite dettaglio missioni'!IJ92</f>
        <v>0</v>
      </c>
      <c r="G92" s="13">
        <f>'Uscite dettaglio missioni'!IK92</f>
        <v>0</v>
      </c>
      <c r="H92" s="13">
        <f>'Uscite dettaglio missioni'!IL92</f>
        <v>0</v>
      </c>
      <c r="I92" s="13">
        <f>'Uscite dettaglio missioni'!IM92</f>
        <v>18500</v>
      </c>
      <c r="J92" s="13">
        <f>'Uscite dettaglio missioni'!IN92</f>
        <v>5000</v>
      </c>
      <c r="K92" s="13">
        <f>'Uscite dettaglio missioni'!IO92</f>
        <v>0</v>
      </c>
      <c r="L92" s="13">
        <f>'Uscite dettaglio missioni'!IP92</f>
        <v>0</v>
      </c>
      <c r="M92" s="13">
        <f>'Uscite dettaglio missioni'!IQ92</f>
        <v>0</v>
      </c>
      <c r="N92" s="13">
        <f>'Uscite dettaglio missioni'!IR92</f>
        <v>0</v>
      </c>
      <c r="O92" s="13">
        <f>'Uscite dettaglio missioni'!IS92</f>
        <v>0</v>
      </c>
      <c r="P92" s="13">
        <f>'Uscite dettaglio missioni'!IT92</f>
        <v>0</v>
      </c>
      <c r="Q92" s="13">
        <f>'Uscite dettaglio missioni'!IU92</f>
        <v>0</v>
      </c>
      <c r="R92" s="13">
        <f>'Uscite dettaglio missioni'!IV92</f>
        <v>0</v>
      </c>
      <c r="S92" s="13">
        <f>'Uscite dettaglio missioni'!IW92</f>
        <v>0</v>
      </c>
      <c r="T92" s="13">
        <f>'Uscite dettaglio missioni'!IX92</f>
        <v>0</v>
      </c>
      <c r="U92" s="13">
        <f>'Uscite dettaglio missioni'!IY92</f>
        <v>0</v>
      </c>
      <c r="V92" s="13">
        <f>'Uscite dettaglio missioni'!IZ92</f>
        <v>0</v>
      </c>
      <c r="W92" s="13">
        <f>'Uscite dettaglio missioni'!JA92</f>
        <v>0</v>
      </c>
      <c r="X92" s="13">
        <f>'Uscite dettaglio missioni'!JB92</f>
        <v>0</v>
      </c>
      <c r="Y92" s="13">
        <f>'Uscite dettaglio missioni'!JC92</f>
        <v>0</v>
      </c>
      <c r="Z92" s="13">
        <f>'Uscite dettaglio missioni'!JD92</f>
        <v>0</v>
      </c>
      <c r="AA92" s="13">
        <f>'Uscite dettaglio missioni'!JE92</f>
        <v>0</v>
      </c>
      <c r="AB92" s="13">
        <f>'Uscite dettaglio missioni'!JF92</f>
        <v>0</v>
      </c>
      <c r="AC92" s="13">
        <f>'Uscite dettaglio missioni'!JF92</f>
        <v>0</v>
      </c>
      <c r="AD92" s="13">
        <f>'Uscite dettaglio missioni'!JG92</f>
        <v>92.55</v>
      </c>
      <c r="AE92" s="13">
        <f>'Uscite dettaglio missioni'!JH92</f>
        <v>0</v>
      </c>
      <c r="AF92" s="13">
        <f>'Uscite dettaglio missioni'!JI92</f>
        <v>0</v>
      </c>
      <c r="AG92" s="13">
        <f>'Uscite dettaglio missioni'!JJ92</f>
        <v>0</v>
      </c>
      <c r="AH92" s="13">
        <f>'Uscite dettaglio missioni'!JK92</f>
        <v>0</v>
      </c>
      <c r="AI92" s="13">
        <f>'Uscite dettaglio missioni'!JL92</f>
        <v>0</v>
      </c>
      <c r="AJ92" s="13">
        <f>'Uscite dettaglio missioni'!JM92</f>
        <v>0</v>
      </c>
      <c r="AK92" s="13">
        <f>'Uscite dettaglio missioni'!JN92</f>
        <v>0</v>
      </c>
    </row>
    <row r="93" spans="1:37" ht="15" customHeight="1" x14ac:dyDescent="0.25">
      <c r="A93" s="5">
        <v>4509</v>
      </c>
      <c r="B93" s="9" t="s">
        <v>54</v>
      </c>
      <c r="C93" s="13">
        <f>'Uscite dettaglio missioni'!IG93</f>
        <v>98937.13</v>
      </c>
      <c r="D93" s="13">
        <f>'Uscite dettaglio missioni'!IH93</f>
        <v>42000</v>
      </c>
      <c r="E93" s="13">
        <f>'Uscite dettaglio missioni'!II93</f>
        <v>63066.41</v>
      </c>
      <c r="F93" s="13">
        <f>'Uscite dettaglio missioni'!IJ93</f>
        <v>70000</v>
      </c>
      <c r="G93" s="13">
        <f>'Uscite dettaglio missioni'!IK93</f>
        <v>70000</v>
      </c>
      <c r="H93" s="13">
        <f>'Uscite dettaglio missioni'!IL93</f>
        <v>63743.97</v>
      </c>
      <c r="I93" s="13">
        <f>'Uscite dettaglio missioni'!IM93</f>
        <v>0</v>
      </c>
      <c r="J93" s="13">
        <f>'Uscite dettaglio missioni'!IN93</f>
        <v>65000</v>
      </c>
      <c r="K93" s="13">
        <f>'Uscite dettaglio missioni'!IO93</f>
        <v>53151.62</v>
      </c>
      <c r="L93" s="13">
        <f>'Uscite dettaglio missioni'!IP93</f>
        <v>48000</v>
      </c>
      <c r="M93" s="13">
        <f>'Uscite dettaglio missioni'!IQ93</f>
        <v>48000</v>
      </c>
      <c r="N93" s="13">
        <f>'Uscite dettaglio missioni'!IR93</f>
        <v>28061.919999999998</v>
      </c>
      <c r="O93" s="13">
        <f>'Uscite dettaglio missioni'!IS93</f>
        <v>0</v>
      </c>
      <c r="P93" s="13">
        <f>'Uscite dettaglio missioni'!IT93</f>
        <v>4693.3900000000003</v>
      </c>
      <c r="Q93" s="13">
        <f>'Uscite dettaglio missioni'!IU93</f>
        <v>15767.76</v>
      </c>
      <c r="R93" s="13">
        <f>'Uscite dettaglio missioni'!IV93</f>
        <v>0</v>
      </c>
      <c r="S93" s="13">
        <f>'Uscite dettaglio missioni'!IW93</f>
        <v>14500</v>
      </c>
      <c r="T93" s="13">
        <f>'Uscite dettaglio missioni'!IX93</f>
        <v>32501.05</v>
      </c>
      <c r="U93" s="13">
        <f>'Uscite dettaglio missioni'!IY93</f>
        <v>15000</v>
      </c>
      <c r="V93" s="13">
        <f>'Uscite dettaglio missioni'!IZ93</f>
        <v>15000</v>
      </c>
      <c r="W93" s="13">
        <f>'Uscite dettaglio missioni'!JA93</f>
        <v>18772.2</v>
      </c>
      <c r="X93" s="13">
        <f>'Uscite dettaglio missioni'!JB93</f>
        <v>15000</v>
      </c>
      <c r="Y93" s="13">
        <f>'Uscite dettaglio missioni'!JC93</f>
        <v>15000</v>
      </c>
      <c r="Z93" s="13">
        <f>'Uscite dettaglio missioni'!JD93</f>
        <v>22758.25</v>
      </c>
      <c r="AA93" s="13">
        <f>'Uscite dettaglio missioni'!JE93</f>
        <v>20619.8</v>
      </c>
      <c r="AB93" s="13">
        <f>'Uscite dettaglio missioni'!JF93</f>
        <v>26800</v>
      </c>
      <c r="AC93" s="13">
        <v>19904.95</v>
      </c>
      <c r="AD93" s="13">
        <v>19904.95</v>
      </c>
      <c r="AE93" s="13">
        <v>19904.95</v>
      </c>
      <c r="AF93" s="13">
        <f>'Uscite dettaglio missioni'!JI93</f>
        <v>7266.89</v>
      </c>
      <c r="AG93" s="13">
        <v>19904.95</v>
      </c>
      <c r="AH93" s="13">
        <v>19904.95</v>
      </c>
      <c r="AI93" s="13">
        <v>19904.95</v>
      </c>
      <c r="AJ93" s="13">
        <v>19904.95</v>
      </c>
      <c r="AK93" s="13">
        <v>19904.95</v>
      </c>
    </row>
    <row r="94" spans="1:37" ht="30" x14ac:dyDescent="0.25">
      <c r="A94" s="5">
        <v>4510</v>
      </c>
      <c r="B94" s="9" t="s">
        <v>55</v>
      </c>
      <c r="C94" s="13">
        <f>'Uscite dettaglio missioni'!IG94</f>
        <v>28040.050000000003</v>
      </c>
      <c r="D94" s="13">
        <f>'Uscite dettaglio missioni'!IH94</f>
        <v>28040.050000000003</v>
      </c>
      <c r="E94" s="13">
        <f>'Uscite dettaglio missioni'!II94</f>
        <v>20503.530000000002</v>
      </c>
      <c r="F94" s="13">
        <f>'Uscite dettaglio missioni'!IJ94</f>
        <v>24400</v>
      </c>
      <c r="G94" s="13">
        <f>'Uscite dettaglio missioni'!IK94</f>
        <v>24400</v>
      </c>
      <c r="H94" s="13">
        <f>'Uscite dettaglio missioni'!IL94</f>
        <v>18904.440000000002</v>
      </c>
      <c r="I94" s="13">
        <f>'Uscite dettaglio missioni'!IM94</f>
        <v>20004.7</v>
      </c>
      <c r="J94" s="13">
        <f>'Uscite dettaglio missioni'!IN94</f>
        <v>24000</v>
      </c>
      <c r="K94" s="13">
        <f>'Uscite dettaglio missioni'!IO94</f>
        <v>21869.5</v>
      </c>
      <c r="L94" s="13">
        <f>'Uscite dettaglio missioni'!IP94</f>
        <v>14000</v>
      </c>
      <c r="M94" s="13">
        <f>'Uscite dettaglio missioni'!IQ94</f>
        <v>14004.8</v>
      </c>
      <c r="N94" s="13">
        <f>'Uscite dettaglio missioni'!IR94</f>
        <v>6175.56</v>
      </c>
      <c r="O94" s="13">
        <f>'Uscite dettaglio missioni'!IS94</f>
        <v>3930</v>
      </c>
      <c r="P94" s="13">
        <f>'Uscite dettaglio missioni'!IT94</f>
        <v>10</v>
      </c>
      <c r="Q94" s="13">
        <f>'Uscite dettaglio missioni'!IU94</f>
        <v>65.009999999999991</v>
      </c>
      <c r="R94" s="13">
        <f>'Uscite dettaglio missioni'!IV94</f>
        <v>3929.7</v>
      </c>
      <c r="S94" s="13">
        <f>'Uscite dettaglio missioni'!IW94</f>
        <v>3969.7</v>
      </c>
      <c r="T94" s="13">
        <f>'Uscite dettaglio missioni'!IX94</f>
        <v>99.76</v>
      </c>
      <c r="U94" s="13">
        <f>'Uscite dettaglio missioni'!IY94</f>
        <v>4075</v>
      </c>
      <c r="V94" s="13">
        <f>'Uscite dettaglio missioni'!IZ94</f>
        <v>1088</v>
      </c>
      <c r="W94" s="13">
        <f>'Uscite dettaglio missioni'!JA94</f>
        <v>91.4</v>
      </c>
      <c r="X94" s="13">
        <f>'Uscite dettaglio missioni'!JB94</f>
        <v>305</v>
      </c>
      <c r="Y94" s="13">
        <f>'Uscite dettaglio missioni'!JC94</f>
        <v>305</v>
      </c>
      <c r="Z94" s="13">
        <f>'Uscite dettaglio missioni'!JD94</f>
        <v>178.2</v>
      </c>
      <c r="AA94" s="13">
        <f>'Uscite dettaglio missioni'!JE94</f>
        <v>567.1</v>
      </c>
      <c r="AB94" s="13">
        <f>'Uscite dettaglio missioni'!JF94</f>
        <v>558</v>
      </c>
      <c r="AC94" s="13">
        <v>243.56</v>
      </c>
      <c r="AD94" s="13">
        <v>243.56</v>
      </c>
      <c r="AE94" s="13">
        <v>243.56</v>
      </c>
      <c r="AF94" s="13">
        <f>'Uscite dettaglio missioni'!JI94</f>
        <v>704.7</v>
      </c>
      <c r="AG94" s="13">
        <v>243.56</v>
      </c>
      <c r="AH94" s="13">
        <v>243.56</v>
      </c>
      <c r="AI94" s="13">
        <v>243.56</v>
      </c>
      <c r="AJ94" s="13">
        <v>243.56</v>
      </c>
      <c r="AK94" s="13">
        <v>243.56</v>
      </c>
    </row>
    <row r="95" spans="1:37" ht="30" x14ac:dyDescent="0.25">
      <c r="A95" s="5">
        <v>4512</v>
      </c>
      <c r="B95" s="9" t="s">
        <v>56</v>
      </c>
      <c r="C95" s="13">
        <f>'Uscite dettaglio missioni'!IG95</f>
        <v>14445.96</v>
      </c>
      <c r="D95" s="13">
        <f>'Uscite dettaglio missioni'!IH95</f>
        <v>7000</v>
      </c>
      <c r="E95" s="13">
        <f>'Uscite dettaglio missioni'!II95</f>
        <v>10246.469999999999</v>
      </c>
      <c r="F95" s="13">
        <f>'Uscite dettaglio missioni'!IJ95</f>
        <v>11000</v>
      </c>
      <c r="G95" s="13">
        <f>'Uscite dettaglio missioni'!IK95</f>
        <v>7816.57</v>
      </c>
      <c r="H95" s="13">
        <f>'Uscite dettaglio missioni'!IL95</f>
        <v>9446.56</v>
      </c>
      <c r="I95" s="13">
        <f>'Uscite dettaglio missioni'!IM95</f>
        <v>0</v>
      </c>
      <c r="J95" s="13">
        <f>'Uscite dettaglio missioni'!IN95</f>
        <v>7000</v>
      </c>
      <c r="K95" s="13">
        <f>'Uscite dettaglio missioni'!IO95</f>
        <v>10934.5</v>
      </c>
      <c r="L95" s="13">
        <f>'Uscite dettaglio missioni'!IP95</f>
        <v>7000</v>
      </c>
      <c r="M95" s="13">
        <f>'Uscite dettaglio missioni'!IQ95</f>
        <v>7000</v>
      </c>
      <c r="N95" s="13">
        <f>'Uscite dettaglio missioni'!IR95</f>
        <v>3130.44</v>
      </c>
      <c r="O95" s="13">
        <f>'Uscite dettaglio missioni'!IS95</f>
        <v>0</v>
      </c>
      <c r="P95" s="13">
        <f>'Uscite dettaglio missioni'!IT95</f>
        <v>4.8</v>
      </c>
      <c r="Q95" s="13">
        <f>'Uscite dettaglio missioni'!IU95</f>
        <v>32.99</v>
      </c>
      <c r="R95" s="13">
        <f>'Uscite dettaglio missioni'!IV95</f>
        <v>0</v>
      </c>
      <c r="S95" s="13">
        <f>'Uscite dettaglio missioni'!IW95</f>
        <v>4.8</v>
      </c>
      <c r="T95" s="13">
        <f>'Uscite dettaglio missioni'!IX95</f>
        <v>50.24</v>
      </c>
      <c r="U95" s="13">
        <f>'Uscite dettaglio missioni'!IY95</f>
        <v>32</v>
      </c>
      <c r="V95" s="13">
        <f>'Uscite dettaglio missioni'!IZ95</f>
        <v>32</v>
      </c>
      <c r="W95" s="13">
        <f>'Uscite dettaglio missioni'!JA95</f>
        <v>45.6</v>
      </c>
      <c r="X95" s="13">
        <f>'Uscite dettaglio missioni'!JB95</f>
        <v>30</v>
      </c>
      <c r="Y95" s="13">
        <f>'Uscite dettaglio missioni'!JC95</f>
        <v>30</v>
      </c>
      <c r="Z95" s="13">
        <f>'Uscite dettaglio missioni'!JD95</f>
        <v>212.8</v>
      </c>
      <c r="AA95" s="13">
        <f>'Uscite dettaglio missioni'!JE95</f>
        <v>300</v>
      </c>
      <c r="AB95" s="13">
        <f>'Uscite dettaglio missioni'!JF95</f>
        <v>300</v>
      </c>
      <c r="AC95" s="13">
        <v>121.44</v>
      </c>
      <c r="AD95" s="13">
        <v>121.44</v>
      </c>
      <c r="AE95" s="13">
        <v>121.44</v>
      </c>
      <c r="AF95" s="13">
        <f>'Uscite dettaglio missioni'!JI95</f>
        <v>0</v>
      </c>
      <c r="AG95" s="13">
        <v>121.44</v>
      </c>
      <c r="AH95" s="13">
        <v>121.44</v>
      </c>
      <c r="AI95" s="13">
        <v>121.44</v>
      </c>
      <c r="AJ95" s="13">
        <v>121.44</v>
      </c>
      <c r="AK95" s="13">
        <v>121.44</v>
      </c>
    </row>
    <row r="96" spans="1:37" x14ac:dyDescent="0.25">
      <c r="A96" s="5">
        <v>4513</v>
      </c>
      <c r="B96" s="9" t="s">
        <v>57</v>
      </c>
      <c r="C96" s="13">
        <f>'Uscite dettaglio missioni'!IG96</f>
        <v>136000</v>
      </c>
      <c r="D96" s="13">
        <f>'Uscite dettaglio missioni'!IH96</f>
        <v>137408</v>
      </c>
      <c r="E96" s="13">
        <f>'Uscite dettaglio missioni'!II96</f>
        <v>102226.5</v>
      </c>
      <c r="F96" s="13">
        <f>'Uscite dettaglio missioni'!IJ96</f>
        <v>116300</v>
      </c>
      <c r="G96" s="13">
        <f>'Uscite dettaglio missioni'!IK96</f>
        <v>117300</v>
      </c>
      <c r="H96" s="13">
        <f>'Uscite dettaglio missioni'!IL96</f>
        <v>90134.01</v>
      </c>
      <c r="I96" s="13">
        <f>'Uscite dettaglio missioni'!IM96</f>
        <v>110500</v>
      </c>
      <c r="J96" s="13">
        <f>'Uscite dettaglio missioni'!IN96</f>
        <v>134810</v>
      </c>
      <c r="K96" s="13">
        <f>'Uscite dettaglio missioni'!IO96</f>
        <v>90194.6</v>
      </c>
      <c r="L96" s="13">
        <f>'Uscite dettaglio missioni'!IP96</f>
        <v>105000</v>
      </c>
      <c r="M96" s="13">
        <f>'Uscite dettaglio missioni'!IQ96</f>
        <v>113900</v>
      </c>
      <c r="N96" s="13">
        <f>'Uscite dettaglio missioni'!IR96</f>
        <v>110710.6</v>
      </c>
      <c r="O96" s="13">
        <f>'Uscite dettaglio missioni'!IS96</f>
        <v>137660</v>
      </c>
      <c r="P96" s="13">
        <f>'Uscite dettaglio missioni'!IT96</f>
        <v>141426</v>
      </c>
      <c r="Q96" s="13">
        <f>'Uscite dettaglio missioni'!IU96</f>
        <v>2510</v>
      </c>
      <c r="R96" s="13">
        <f>'Uscite dettaglio missioni'!IV96</f>
        <v>0</v>
      </c>
      <c r="S96" s="13">
        <f>'Uscite dettaglio missioni'!IW96</f>
        <v>0</v>
      </c>
      <c r="T96" s="13">
        <f>'Uscite dettaglio missioni'!IX96</f>
        <v>0</v>
      </c>
      <c r="U96" s="13">
        <f>'Uscite dettaglio missioni'!IY96</f>
        <v>0</v>
      </c>
      <c r="V96" s="13">
        <f>'Uscite dettaglio missioni'!IZ96</f>
        <v>0</v>
      </c>
      <c r="W96" s="13">
        <f>'Uscite dettaglio missioni'!JA96</f>
        <v>0</v>
      </c>
      <c r="X96" s="13">
        <f>'Uscite dettaglio missioni'!JB96</f>
        <v>0</v>
      </c>
      <c r="Y96" s="13">
        <f>'Uscite dettaglio missioni'!JC96</f>
        <v>0</v>
      </c>
      <c r="Z96" s="13">
        <f>'Uscite dettaglio missioni'!JD96</f>
        <v>0</v>
      </c>
      <c r="AA96" s="13">
        <f>'Uscite dettaglio missioni'!JE96</f>
        <v>0</v>
      </c>
      <c r="AB96" s="13">
        <f>'Uscite dettaglio missioni'!JF96</f>
        <v>0</v>
      </c>
      <c r="AC96" s="13">
        <f>'Uscite dettaglio missioni'!JF96</f>
        <v>0</v>
      </c>
      <c r="AD96" s="13">
        <f>'Uscite dettaglio missioni'!JG96</f>
        <v>0</v>
      </c>
      <c r="AE96" s="13">
        <f>'Uscite dettaglio missioni'!JH96</f>
        <v>0</v>
      </c>
      <c r="AF96" s="13">
        <f>'Uscite dettaglio missioni'!JI96</f>
        <v>0</v>
      </c>
      <c r="AG96" s="13">
        <f>'Uscite dettaglio missioni'!JJ96</f>
        <v>0</v>
      </c>
      <c r="AH96" s="13">
        <f>'Uscite dettaglio missioni'!JK96</f>
        <v>0</v>
      </c>
      <c r="AI96" s="13">
        <f>'Uscite dettaglio missioni'!JL96</f>
        <v>0</v>
      </c>
      <c r="AJ96" s="13">
        <f>'Uscite dettaglio missioni'!JM96</f>
        <v>0</v>
      </c>
      <c r="AK96" s="13">
        <f>'Uscite dettaglio missioni'!JN96</f>
        <v>0</v>
      </c>
    </row>
    <row r="97" spans="1:37" ht="20.100000000000001" customHeight="1" x14ac:dyDescent="0.25">
      <c r="A97" s="5">
        <v>5</v>
      </c>
      <c r="B97" s="7" t="s">
        <v>95</v>
      </c>
      <c r="C97" s="11">
        <f>'Uscite dettaglio missioni'!IG97</f>
        <v>2317000</v>
      </c>
      <c r="D97" s="11">
        <f>'Uscite dettaglio missioni'!IH97</f>
        <v>702636.19</v>
      </c>
      <c r="E97" s="11">
        <f>'Uscite dettaglio missioni'!II97</f>
        <v>233386.05</v>
      </c>
      <c r="F97" s="11">
        <f>'Uscite dettaglio missioni'!IJ97</f>
        <v>1922000</v>
      </c>
      <c r="G97" s="11">
        <f>'Uscite dettaglio missioni'!IK97</f>
        <v>836179.36</v>
      </c>
      <c r="H97" s="11">
        <f>'Uscite dettaglio missioni'!IL97</f>
        <v>742188.57000000007</v>
      </c>
      <c r="I97" s="11">
        <f>'Uscite dettaglio missioni'!IM97</f>
        <v>449729.5</v>
      </c>
      <c r="J97" s="11">
        <f>'Uscite dettaglio missioni'!IN97</f>
        <v>250274.64</v>
      </c>
      <c r="K97" s="11">
        <f>'Uscite dettaglio missioni'!IO97</f>
        <v>135067.53</v>
      </c>
      <c r="L97" s="11">
        <f>'Uscite dettaglio missioni'!IP97</f>
        <v>148941</v>
      </c>
      <c r="M97" s="11">
        <f>'Uscite dettaglio missioni'!IQ97</f>
        <v>170543.4</v>
      </c>
      <c r="N97" s="11">
        <f>'Uscite dettaglio missioni'!IR97</f>
        <v>80375.16</v>
      </c>
      <c r="O97" s="11">
        <f>'Uscite dettaglio missioni'!IS97</f>
        <v>161066</v>
      </c>
      <c r="P97" s="11">
        <f>'Uscite dettaglio missioni'!IT97</f>
        <v>190000</v>
      </c>
      <c r="Q97" s="11">
        <f>'Uscite dettaglio missioni'!IU97</f>
        <v>88081.93</v>
      </c>
      <c r="R97" s="11">
        <f>'Uscite dettaglio missioni'!IV97</f>
        <v>190000</v>
      </c>
      <c r="S97" s="11">
        <f>'Uscite dettaglio missioni'!IW97</f>
        <v>468324.54000000004</v>
      </c>
      <c r="T97" s="11">
        <f>'Uscite dettaglio missioni'!IX97</f>
        <v>204963.15</v>
      </c>
      <c r="U97" s="11">
        <f>'Uscite dettaglio missioni'!IY97</f>
        <v>206342</v>
      </c>
      <c r="V97" s="11">
        <f>'Uscite dettaglio missioni'!IZ97</f>
        <v>202115.5</v>
      </c>
      <c r="W97" s="11">
        <f>'Uscite dettaglio missioni'!JA97</f>
        <v>93507.62</v>
      </c>
      <c r="X97" s="11">
        <f>'Uscite dettaglio missioni'!JB97</f>
        <v>288542</v>
      </c>
      <c r="Y97" s="11">
        <f>'Uscite dettaglio missioni'!JC97</f>
        <v>393002.4</v>
      </c>
      <c r="Z97" s="11">
        <f>'Uscite dettaglio missioni'!JD97</f>
        <v>4077978.97</v>
      </c>
      <c r="AA97" s="11">
        <f>'Uscite dettaglio missioni'!JE97</f>
        <v>833880</v>
      </c>
      <c r="AB97" s="11">
        <f>'Uscite dettaglio missioni'!JF97</f>
        <v>538233</v>
      </c>
      <c r="AC97" s="11">
        <f>'Uscite dettaglio missioni'!JF97</f>
        <v>538233</v>
      </c>
      <c r="AD97" s="11">
        <f>'Uscite dettaglio missioni'!JG97</f>
        <v>167949.6</v>
      </c>
      <c r="AE97" s="11">
        <f>'Uscite dettaglio missioni'!JH97</f>
        <v>748000</v>
      </c>
      <c r="AF97" s="11">
        <f>'Uscite dettaglio missioni'!JI97</f>
        <v>723802</v>
      </c>
      <c r="AG97" s="11">
        <f>'Uscite dettaglio missioni'!JJ97</f>
        <v>262617.61</v>
      </c>
      <c r="AH97" s="11">
        <f>'Uscite dettaglio missioni'!JK97</f>
        <v>3252000</v>
      </c>
      <c r="AI97" s="11">
        <f>'Uscite dettaglio missioni'!JL97</f>
        <v>3259906.79</v>
      </c>
      <c r="AJ97" s="11">
        <f>'Uscite dettaglio missioni'!JM97</f>
        <v>338428.93000000005</v>
      </c>
      <c r="AK97" s="11">
        <f>'Uscite dettaglio missioni'!JN97</f>
        <v>25242002</v>
      </c>
    </row>
    <row r="98" spans="1:37" ht="15" customHeight="1" x14ac:dyDescent="0.25">
      <c r="A98" s="5">
        <v>51</v>
      </c>
      <c r="B98" s="8" t="s">
        <v>96</v>
      </c>
      <c r="C98" s="12">
        <f>'Uscite dettaglio missioni'!IG98</f>
        <v>2317000</v>
      </c>
      <c r="D98" s="12">
        <f>'Uscite dettaglio missioni'!IH98</f>
        <v>702636.19</v>
      </c>
      <c r="E98" s="12">
        <f>'Uscite dettaglio missioni'!II98</f>
        <v>233386.05</v>
      </c>
      <c r="F98" s="12">
        <f>'Uscite dettaglio missioni'!IJ98</f>
        <v>1922000</v>
      </c>
      <c r="G98" s="12">
        <f>'Uscite dettaglio missioni'!IK98</f>
        <v>766179.36</v>
      </c>
      <c r="H98" s="12">
        <f>'Uscite dettaglio missioni'!IL98</f>
        <v>672188.57000000007</v>
      </c>
      <c r="I98" s="12">
        <f>'Uscite dettaglio missioni'!IM98</f>
        <v>449729.5</v>
      </c>
      <c r="J98" s="12">
        <f>'Uscite dettaglio missioni'!IN98</f>
        <v>250274.64</v>
      </c>
      <c r="K98" s="12">
        <f>'Uscite dettaglio missioni'!IO98</f>
        <v>135067.53</v>
      </c>
      <c r="L98" s="12">
        <f>'Uscite dettaglio missioni'!IP98</f>
        <v>148941</v>
      </c>
      <c r="M98" s="12">
        <f>'Uscite dettaglio missioni'!IQ98</f>
        <v>170543.4</v>
      </c>
      <c r="N98" s="12">
        <f>'Uscite dettaglio missioni'!IR98</f>
        <v>80375.16</v>
      </c>
      <c r="O98" s="12">
        <f>'Uscite dettaglio missioni'!IS98</f>
        <v>161066</v>
      </c>
      <c r="P98" s="12">
        <f>'Uscite dettaglio missioni'!IT98</f>
        <v>180000</v>
      </c>
      <c r="Q98" s="12">
        <f>'Uscite dettaglio missioni'!IU98</f>
        <v>78081.929999999993</v>
      </c>
      <c r="R98" s="12">
        <f>'Uscite dettaglio missioni'!IV98</f>
        <v>190000</v>
      </c>
      <c r="S98" s="12">
        <f>'Uscite dettaglio missioni'!IW98</f>
        <v>342054.54000000004</v>
      </c>
      <c r="T98" s="12">
        <f>'Uscite dettaglio missioni'!IX98</f>
        <v>188862.72</v>
      </c>
      <c r="U98" s="12">
        <f>'Uscite dettaglio missioni'!IY98</f>
        <v>206342</v>
      </c>
      <c r="V98" s="12">
        <f>'Uscite dettaglio missioni'!IZ98</f>
        <v>202115.5</v>
      </c>
      <c r="W98" s="12">
        <f>'Uscite dettaglio missioni'!JA98</f>
        <v>93507.62</v>
      </c>
      <c r="X98" s="12">
        <f>'Uscite dettaglio missioni'!JB98</f>
        <v>288542</v>
      </c>
      <c r="Y98" s="12">
        <f>'Uscite dettaglio missioni'!JC98</f>
        <v>393002.4</v>
      </c>
      <c r="Z98" s="12">
        <f>'Uscite dettaglio missioni'!JD98</f>
        <v>4077978.97</v>
      </c>
      <c r="AA98" s="12">
        <f>'Uscite dettaglio missioni'!JE98</f>
        <v>833880</v>
      </c>
      <c r="AB98" s="12">
        <f>'Uscite dettaglio missioni'!JF98</f>
        <v>538233</v>
      </c>
      <c r="AC98" s="12">
        <f>'Uscite dettaglio missioni'!JF98</f>
        <v>538233</v>
      </c>
      <c r="AD98" s="12">
        <f>'Uscite dettaglio missioni'!JG98</f>
        <v>167949.6</v>
      </c>
      <c r="AE98" s="12">
        <f>'Uscite dettaglio missioni'!JH98</f>
        <v>748000</v>
      </c>
      <c r="AF98" s="12">
        <f>'Uscite dettaglio missioni'!JI98</f>
        <v>723802</v>
      </c>
      <c r="AG98" s="12">
        <f>'Uscite dettaglio missioni'!JJ98</f>
        <v>257919.37</v>
      </c>
      <c r="AH98" s="12">
        <f>'Uscite dettaglio missioni'!JK98</f>
        <v>1252000</v>
      </c>
      <c r="AI98" s="12">
        <f>'Uscite dettaglio missioni'!JL98</f>
        <v>1258832.8</v>
      </c>
      <c r="AJ98" s="12">
        <f>'Uscite dettaglio missioni'!JM98</f>
        <v>337354.94000000006</v>
      </c>
      <c r="AK98" s="12">
        <f>'Uscite dettaglio missioni'!JN98</f>
        <v>1742002</v>
      </c>
    </row>
    <row r="99" spans="1:37" x14ac:dyDescent="0.25">
      <c r="A99" s="5">
        <v>5101</v>
      </c>
      <c r="B99" s="9" t="s">
        <v>447</v>
      </c>
      <c r="C99" s="13">
        <f>'Uscite dettaglio missioni'!IG99</f>
        <v>0</v>
      </c>
      <c r="D99" s="13">
        <f>'Uscite dettaglio missioni'!IH99</f>
        <v>0</v>
      </c>
      <c r="E99" s="13">
        <f>'Uscite dettaglio missioni'!II99</f>
        <v>0</v>
      </c>
      <c r="F99" s="13">
        <f>'Uscite dettaglio missioni'!IJ99</f>
        <v>0</v>
      </c>
      <c r="G99" s="13">
        <f>'Uscite dettaglio missioni'!IK99</f>
        <v>0</v>
      </c>
      <c r="H99" s="13">
        <f>'Uscite dettaglio missioni'!IL99</f>
        <v>0</v>
      </c>
      <c r="I99" s="13">
        <f>'Uscite dettaglio missioni'!IM99</f>
        <v>0</v>
      </c>
      <c r="J99" s="13">
        <f>'Uscite dettaglio missioni'!IN99</f>
        <v>0</v>
      </c>
      <c r="K99" s="13">
        <f>'Uscite dettaglio missioni'!IO99</f>
        <v>0</v>
      </c>
      <c r="L99" s="13">
        <f>'Uscite dettaglio missioni'!IP99</f>
        <v>0</v>
      </c>
      <c r="M99" s="13">
        <f>'Uscite dettaglio missioni'!IQ99</f>
        <v>0</v>
      </c>
      <c r="N99" s="13">
        <f>'Uscite dettaglio missioni'!IR99</f>
        <v>0</v>
      </c>
      <c r="O99" s="13">
        <f>'Uscite dettaglio missioni'!IS99</f>
        <v>0</v>
      </c>
      <c r="P99" s="13">
        <f>'Uscite dettaglio missioni'!IT99</f>
        <v>0</v>
      </c>
      <c r="Q99" s="13">
        <f>'Uscite dettaglio missioni'!IU99</f>
        <v>0</v>
      </c>
      <c r="R99" s="13">
        <f>'Uscite dettaglio missioni'!IV99</f>
        <v>0</v>
      </c>
      <c r="S99" s="13">
        <f>'Uscite dettaglio missioni'!IW99</f>
        <v>0</v>
      </c>
      <c r="T99" s="13">
        <f>'Uscite dettaglio missioni'!IX99</f>
        <v>0</v>
      </c>
      <c r="U99" s="13">
        <f>'Uscite dettaglio missioni'!IY99</f>
        <v>0</v>
      </c>
      <c r="V99" s="13">
        <f>'Uscite dettaglio missioni'!IZ99</f>
        <v>0</v>
      </c>
      <c r="W99" s="13">
        <f>'Uscite dettaglio missioni'!JA99</f>
        <v>0</v>
      </c>
      <c r="X99" s="13">
        <f>'Uscite dettaglio missioni'!JB99</f>
        <v>0</v>
      </c>
      <c r="Y99" s="13">
        <f>'Uscite dettaglio missioni'!JC99</f>
        <v>0</v>
      </c>
      <c r="Z99" s="13">
        <f>'Uscite dettaglio missioni'!JD99</f>
        <v>470773</v>
      </c>
      <c r="AA99" s="13">
        <f>'Uscite dettaglio missioni'!JE99</f>
        <v>0</v>
      </c>
      <c r="AB99" s="13">
        <f>'Uscite dettaglio missioni'!JF99</f>
        <v>0</v>
      </c>
      <c r="AC99" s="13">
        <f>'Uscite dettaglio missioni'!JF99</f>
        <v>0</v>
      </c>
      <c r="AD99" s="13">
        <f>'Uscite dettaglio missioni'!JG99</f>
        <v>0</v>
      </c>
      <c r="AE99" s="13">
        <f>'Uscite dettaglio missioni'!JH99</f>
        <v>0</v>
      </c>
      <c r="AF99" s="13">
        <f>'Uscite dettaglio missioni'!JI99</f>
        <v>0</v>
      </c>
      <c r="AG99" s="13">
        <f>'Uscite dettaglio missioni'!JJ99</f>
        <v>0</v>
      </c>
      <c r="AH99" s="13">
        <f>'Uscite dettaglio missioni'!JK99</f>
        <v>0</v>
      </c>
      <c r="AI99" s="13">
        <f>'Uscite dettaglio missioni'!JL99</f>
        <v>0</v>
      </c>
      <c r="AJ99" s="13">
        <f>'Uscite dettaglio missioni'!JM99</f>
        <v>0</v>
      </c>
      <c r="AK99" s="13">
        <f>'Uscite dettaglio missioni'!JN99</f>
        <v>0</v>
      </c>
    </row>
    <row r="100" spans="1:37" x14ac:dyDescent="0.25">
      <c r="A100" s="5">
        <v>5102</v>
      </c>
      <c r="B100" s="9" t="s">
        <v>58</v>
      </c>
      <c r="C100" s="13">
        <f>'Uscite dettaglio missioni'!IG100</f>
        <v>40000</v>
      </c>
      <c r="D100" s="13">
        <f>'Uscite dettaglio missioni'!IH100</f>
        <v>40000</v>
      </c>
      <c r="E100" s="13">
        <f>'Uscite dettaglio missioni'!II100</f>
        <v>21142.89</v>
      </c>
      <c r="F100" s="13">
        <f>'Uscite dettaglio missioni'!IJ100</f>
        <v>1540000</v>
      </c>
      <c r="G100" s="13">
        <f>'Uscite dettaglio missioni'!IK100</f>
        <v>41550</v>
      </c>
      <c r="H100" s="13">
        <f>'Uscite dettaglio missioni'!IL100</f>
        <v>21289</v>
      </c>
      <c r="I100" s="13">
        <f>'Uscite dettaglio missioni'!IM100</f>
        <v>140000</v>
      </c>
      <c r="J100" s="13">
        <f>'Uscite dettaglio missioni'!IN100</f>
        <v>18300</v>
      </c>
      <c r="K100" s="13">
        <f>'Uscite dettaglio missioni'!IO100</f>
        <v>893.04</v>
      </c>
      <c r="L100" s="13">
        <f>'Uscite dettaglio missioni'!IP100</f>
        <v>24400</v>
      </c>
      <c r="M100" s="13">
        <f>'Uscite dettaglio missioni'!IQ100</f>
        <v>14400</v>
      </c>
      <c r="N100" s="13">
        <f>'Uscite dettaglio missioni'!IR100</f>
        <v>13741.6</v>
      </c>
      <c r="O100" s="13">
        <f>'Uscite dettaglio missioni'!IS100</f>
        <v>33000</v>
      </c>
      <c r="P100" s="13">
        <f>'Uscite dettaglio missioni'!IT100</f>
        <v>33000</v>
      </c>
      <c r="Q100" s="13">
        <f>'Uscite dettaglio missioni'!IU100</f>
        <v>3242.76</v>
      </c>
      <c r="R100" s="13">
        <f>'Uscite dettaglio missioni'!IV100</f>
        <v>33000</v>
      </c>
      <c r="S100" s="13">
        <f>'Uscite dettaglio missioni'!IW100</f>
        <v>77755</v>
      </c>
      <c r="T100" s="13">
        <f>'Uscite dettaglio missioni'!IX100</f>
        <v>45932.08</v>
      </c>
      <c r="U100" s="13">
        <f>'Uscite dettaglio missioni'!IY100</f>
        <v>43000</v>
      </c>
      <c r="V100" s="13">
        <f>'Uscite dettaglio missioni'!IZ100</f>
        <v>31000</v>
      </c>
      <c r="W100" s="13">
        <f>'Uscite dettaglio missioni'!JA100</f>
        <v>7402.96</v>
      </c>
      <c r="X100" s="13">
        <f>'Uscite dettaglio missioni'!JB100</f>
        <v>31100</v>
      </c>
      <c r="Y100" s="13">
        <f>'Uscite dettaglio missioni'!JC100</f>
        <v>31100</v>
      </c>
      <c r="Z100" s="13">
        <f>'Uscite dettaglio missioni'!JD100</f>
        <v>3406617.36</v>
      </c>
      <c r="AA100" s="13">
        <f>'Uscite dettaglio missioni'!JE100</f>
        <v>160000</v>
      </c>
      <c r="AB100" s="13">
        <f>'Uscite dettaglio missioni'!JF100</f>
        <v>110000</v>
      </c>
      <c r="AC100" s="13">
        <v>21953.119999999999</v>
      </c>
      <c r="AD100" s="13">
        <v>21953.119999999999</v>
      </c>
      <c r="AE100" s="13">
        <v>21953.119999999999</v>
      </c>
      <c r="AF100" s="13">
        <f>'Uscite dettaglio missioni'!JI100</f>
        <v>130000</v>
      </c>
      <c r="AG100" s="13">
        <v>21953.119999999999</v>
      </c>
      <c r="AH100" s="13">
        <v>21953.119999999999</v>
      </c>
      <c r="AI100" s="13">
        <v>21953.119999999999</v>
      </c>
      <c r="AJ100" s="13">
        <v>21953.119999999999</v>
      </c>
      <c r="AK100" s="13">
        <v>21953.119999999999</v>
      </c>
    </row>
    <row r="101" spans="1:37" x14ac:dyDescent="0.25">
      <c r="A101" s="5">
        <v>5103</v>
      </c>
      <c r="B101" s="9" t="s">
        <v>59</v>
      </c>
      <c r="C101" s="13">
        <f>'Uscite dettaglio missioni'!IG101</f>
        <v>80000</v>
      </c>
      <c r="D101" s="13">
        <f>'Uscite dettaglio missioni'!IH101</f>
        <v>80366</v>
      </c>
      <c r="E101" s="13">
        <f>'Uscite dettaglio missioni'!II101</f>
        <v>77960.72</v>
      </c>
      <c r="F101" s="13">
        <f>'Uscite dettaglio missioni'!IJ101</f>
        <v>180000</v>
      </c>
      <c r="G101" s="13">
        <f>'Uscite dettaglio missioni'!IK101</f>
        <v>90000</v>
      </c>
      <c r="H101" s="13">
        <f>'Uscite dettaglio missioni'!IL101</f>
        <v>67230.98</v>
      </c>
      <c r="I101" s="13">
        <f>'Uscite dettaglio missioni'!IM101</f>
        <v>117300</v>
      </c>
      <c r="J101" s="13">
        <f>'Uscite dettaglio missioni'!IN101</f>
        <v>80268.09</v>
      </c>
      <c r="K101" s="13">
        <f>'Uscite dettaglio missioni'!IO101</f>
        <v>36020.15</v>
      </c>
      <c r="L101" s="13">
        <f>'Uscite dettaglio missioni'!IP101</f>
        <v>60000</v>
      </c>
      <c r="M101" s="13">
        <f>'Uscite dettaglio missioni'!IQ101</f>
        <v>60000</v>
      </c>
      <c r="N101" s="13">
        <f>'Uscite dettaglio missioni'!IR101</f>
        <v>6241.5</v>
      </c>
      <c r="O101" s="13">
        <f>'Uscite dettaglio missioni'!IS101</f>
        <v>69966</v>
      </c>
      <c r="P101" s="13">
        <f>'Uscite dettaglio missioni'!IT101</f>
        <v>58000</v>
      </c>
      <c r="Q101" s="13">
        <f>'Uscite dettaglio missioni'!IU101</f>
        <v>29188.66</v>
      </c>
      <c r="R101" s="13">
        <f>'Uscite dettaglio missioni'!IV101</f>
        <v>70200</v>
      </c>
      <c r="S101" s="13">
        <f>'Uscite dettaglio missioni'!IW101</f>
        <v>127470</v>
      </c>
      <c r="T101" s="13">
        <f>'Uscite dettaglio missioni'!IX101</f>
        <v>62998.39</v>
      </c>
      <c r="U101" s="13">
        <f>'Uscite dettaglio missioni'!IY101</f>
        <v>70200</v>
      </c>
      <c r="V101" s="13">
        <f>'Uscite dettaglio missioni'!IZ101</f>
        <v>88815</v>
      </c>
      <c r="W101" s="13">
        <f>'Uscite dettaglio missioni'!JA101</f>
        <v>33763.740000000005</v>
      </c>
      <c r="X101" s="13">
        <f>'Uscite dettaglio missioni'!JB101</f>
        <v>159732</v>
      </c>
      <c r="Y101" s="13">
        <f>'Uscite dettaglio missioni'!JC101</f>
        <v>288150</v>
      </c>
      <c r="Z101" s="13">
        <f>'Uscite dettaglio missioni'!JD101</f>
        <v>148716.63999999998</v>
      </c>
      <c r="AA101" s="13">
        <f>'Uscite dettaglio missioni'!JE101</f>
        <v>613300</v>
      </c>
      <c r="AB101" s="13">
        <f>'Uscite dettaglio missioni'!JF101</f>
        <v>368300</v>
      </c>
      <c r="AC101" s="13">
        <v>96779.16</v>
      </c>
      <c r="AD101" s="13">
        <v>96779.16</v>
      </c>
      <c r="AE101" s="13">
        <v>96779.16</v>
      </c>
      <c r="AF101" s="13">
        <f>'Uscite dettaglio missioni'!JI101</f>
        <v>530000</v>
      </c>
      <c r="AG101" s="13">
        <v>96779.16</v>
      </c>
      <c r="AH101" s="13">
        <v>96779.16</v>
      </c>
      <c r="AI101" s="13">
        <v>96779.16</v>
      </c>
      <c r="AJ101" s="13">
        <v>96779.16</v>
      </c>
      <c r="AK101" s="13">
        <v>96779.16</v>
      </c>
    </row>
    <row r="102" spans="1:37" x14ac:dyDescent="0.25">
      <c r="A102" s="5">
        <v>5104</v>
      </c>
      <c r="B102" s="9" t="s">
        <v>250</v>
      </c>
      <c r="C102" s="13">
        <f>'Uscite dettaglio missioni'!IG102</f>
        <v>15000</v>
      </c>
      <c r="D102" s="13">
        <f>'Uscite dettaglio missioni'!IH102</f>
        <v>15000</v>
      </c>
      <c r="E102" s="13">
        <f>'Uscite dettaglio missioni'!II102</f>
        <v>0</v>
      </c>
      <c r="F102" s="13">
        <f>'Uscite dettaglio missioni'!IJ102</f>
        <v>15000</v>
      </c>
      <c r="G102" s="13">
        <f>'Uscite dettaglio missioni'!IK102</f>
        <v>18000</v>
      </c>
      <c r="H102" s="13">
        <f>'Uscite dettaglio missioni'!IL102</f>
        <v>12560.4</v>
      </c>
      <c r="I102" s="13">
        <f>'Uscite dettaglio missioni'!IM102</f>
        <v>2700</v>
      </c>
      <c r="J102" s="13">
        <f>'Uscite dettaglio missioni'!IN102</f>
        <v>3857.64</v>
      </c>
      <c r="K102" s="13">
        <f>'Uscite dettaglio missioni'!IO102</f>
        <v>3857.64</v>
      </c>
      <c r="L102" s="13">
        <f>'Uscite dettaglio missioni'!IP102</f>
        <v>2701</v>
      </c>
      <c r="M102" s="13">
        <f>'Uscite dettaglio missioni'!IQ102</f>
        <v>2701</v>
      </c>
      <c r="N102" s="13">
        <f>'Uscite dettaglio missioni'!IR102</f>
        <v>2129</v>
      </c>
      <c r="O102" s="13">
        <f>'Uscite dettaglio missioni'!IS102</f>
        <v>10000</v>
      </c>
      <c r="P102" s="13">
        <f>'Uscite dettaglio missioni'!IT102</f>
        <v>24400</v>
      </c>
      <c r="Q102" s="13">
        <f>'Uscite dettaglio missioni'!IU102</f>
        <v>20852.849999999999</v>
      </c>
      <c r="R102" s="13">
        <f>'Uscite dettaglio missioni'!IV102</f>
        <v>12700</v>
      </c>
      <c r="S102" s="13">
        <f>'Uscite dettaglio missioni'!IW102</f>
        <v>12700</v>
      </c>
      <c r="T102" s="13">
        <f>'Uscite dettaglio missioni'!IX102</f>
        <v>5209.3999999999996</v>
      </c>
      <c r="U102" s="13">
        <f>'Uscite dettaglio missioni'!IY102</f>
        <v>12700</v>
      </c>
      <c r="V102" s="13">
        <f>'Uscite dettaglio missioni'!IZ102</f>
        <v>12700</v>
      </c>
      <c r="W102" s="13">
        <f>'Uscite dettaglio missioni'!JA102</f>
        <v>11010.5</v>
      </c>
      <c r="X102" s="13">
        <f>'Uscite dettaglio missioni'!JB102</f>
        <v>13770</v>
      </c>
      <c r="Y102" s="13">
        <f>'Uscite dettaglio missioni'!JC102</f>
        <v>7450</v>
      </c>
      <c r="Z102" s="13">
        <f>'Uscite dettaglio missioni'!JD102</f>
        <v>8322</v>
      </c>
      <c r="AA102" s="13">
        <f>'Uscite dettaglio missioni'!JE102</f>
        <v>12700</v>
      </c>
      <c r="AB102" s="13">
        <f>'Uscite dettaglio missioni'!JF102</f>
        <v>14700</v>
      </c>
      <c r="AC102" s="13">
        <v>14219.48</v>
      </c>
      <c r="AD102" s="13">
        <v>14219.48</v>
      </c>
      <c r="AE102" s="13">
        <v>14219.48</v>
      </c>
      <c r="AF102" s="13">
        <f>'Uscite dettaglio missioni'!JI102</f>
        <v>16000</v>
      </c>
      <c r="AG102" s="13">
        <v>14219.48</v>
      </c>
      <c r="AH102" s="13">
        <v>14219.48</v>
      </c>
      <c r="AI102" s="13">
        <v>14219.48</v>
      </c>
      <c r="AJ102" s="13">
        <v>14219.48</v>
      </c>
      <c r="AK102" s="13">
        <v>14219.48</v>
      </c>
    </row>
    <row r="103" spans="1:37" x14ac:dyDescent="0.25">
      <c r="A103" s="5">
        <v>5105</v>
      </c>
      <c r="B103" s="9"/>
      <c r="C103" s="13">
        <f>'Uscite dettaglio missioni'!IG103</f>
        <v>0</v>
      </c>
      <c r="D103" s="13">
        <f>'Uscite dettaglio missioni'!IH103</f>
        <v>0</v>
      </c>
      <c r="E103" s="13">
        <f>'Uscite dettaglio missioni'!II103</f>
        <v>0</v>
      </c>
      <c r="F103" s="13">
        <f>'Uscite dettaglio missioni'!IJ103</f>
        <v>0</v>
      </c>
      <c r="G103" s="13">
        <f>'Uscite dettaglio missioni'!IK103</f>
        <v>0</v>
      </c>
      <c r="H103" s="13">
        <f>'Uscite dettaglio missioni'!IL103</f>
        <v>0</v>
      </c>
      <c r="I103" s="13">
        <f>'Uscite dettaglio missioni'!IM103</f>
        <v>0</v>
      </c>
      <c r="J103" s="13">
        <f>'Uscite dettaglio missioni'!IN103</f>
        <v>0</v>
      </c>
      <c r="K103" s="13">
        <f>'Uscite dettaglio missioni'!IO103</f>
        <v>0</v>
      </c>
      <c r="L103" s="13">
        <f>'Uscite dettaglio missioni'!IP103</f>
        <v>0</v>
      </c>
      <c r="M103" s="13">
        <f>'Uscite dettaglio missioni'!IQ103</f>
        <v>0</v>
      </c>
      <c r="N103" s="13">
        <f>'Uscite dettaglio missioni'!IR103</f>
        <v>0</v>
      </c>
      <c r="O103" s="13">
        <f>'Uscite dettaglio missioni'!IS103</f>
        <v>0</v>
      </c>
      <c r="P103" s="13">
        <f>'Uscite dettaglio missioni'!IT103</f>
        <v>0</v>
      </c>
      <c r="Q103" s="13">
        <f>'Uscite dettaglio missioni'!IU103</f>
        <v>0</v>
      </c>
      <c r="R103" s="13">
        <f>'Uscite dettaglio missioni'!IV103</f>
        <v>0</v>
      </c>
      <c r="S103" s="13">
        <f>'Uscite dettaglio missioni'!IW103</f>
        <v>0</v>
      </c>
      <c r="T103" s="13">
        <f>'Uscite dettaglio missioni'!IX103</f>
        <v>0</v>
      </c>
      <c r="U103" s="13">
        <f>'Uscite dettaglio missioni'!IY103</f>
        <v>0</v>
      </c>
      <c r="V103" s="13">
        <f>'Uscite dettaglio missioni'!IZ103</f>
        <v>0</v>
      </c>
      <c r="W103" s="13">
        <f>'Uscite dettaglio missioni'!JA103</f>
        <v>0</v>
      </c>
      <c r="X103" s="13">
        <f>'Uscite dettaglio missioni'!JB103</f>
        <v>0</v>
      </c>
      <c r="Y103" s="13">
        <f>'Uscite dettaglio missioni'!JC103</f>
        <v>0</v>
      </c>
      <c r="Z103" s="13">
        <f>'Uscite dettaglio missioni'!JD103</f>
        <v>906.75</v>
      </c>
      <c r="AA103" s="13">
        <f>'Uscite dettaglio missioni'!JE103</f>
        <v>0</v>
      </c>
      <c r="AB103" s="13">
        <f>'Uscite dettaglio missioni'!JF103</f>
        <v>0</v>
      </c>
      <c r="AC103" s="13">
        <f>'Uscite dettaglio missioni'!JF103</f>
        <v>0</v>
      </c>
      <c r="AD103" s="13">
        <f>'Uscite dettaglio missioni'!JG103</f>
        <v>0</v>
      </c>
      <c r="AE103" s="13">
        <f>'Uscite dettaglio missioni'!JH103</f>
        <v>0</v>
      </c>
      <c r="AF103" s="13">
        <f>'Uscite dettaglio missioni'!JI103</f>
        <v>0</v>
      </c>
      <c r="AG103" s="13">
        <f>'Uscite dettaglio missioni'!JJ103</f>
        <v>0</v>
      </c>
      <c r="AH103" s="13">
        <f>'Uscite dettaglio missioni'!JK103</f>
        <v>0</v>
      </c>
      <c r="AI103" s="13">
        <f>'Uscite dettaglio missioni'!JL103</f>
        <v>0</v>
      </c>
      <c r="AJ103" s="13">
        <f>'Uscite dettaglio missioni'!JM103</f>
        <v>0</v>
      </c>
      <c r="AK103" s="13">
        <f>'Uscite dettaglio missioni'!JN103</f>
        <v>0</v>
      </c>
    </row>
    <row r="104" spans="1:37" x14ac:dyDescent="0.25">
      <c r="A104" s="5">
        <v>5106</v>
      </c>
      <c r="B104" s="9" t="s">
        <v>60</v>
      </c>
      <c r="C104" s="13">
        <f>'Uscite dettaglio missioni'!IG104</f>
        <v>500</v>
      </c>
      <c r="D104" s="13">
        <f>'Uscite dettaglio missioni'!IH104</f>
        <v>780</v>
      </c>
      <c r="E104" s="13">
        <f>'Uscite dettaglio missioni'!II104</f>
        <v>336</v>
      </c>
      <c r="F104" s="13">
        <f>'Uscite dettaglio missioni'!IJ104</f>
        <v>500</v>
      </c>
      <c r="G104" s="13">
        <f>'Uscite dettaglio missioni'!IK104</f>
        <v>229.36</v>
      </c>
      <c r="H104" s="13">
        <f>'Uscite dettaglio missioni'!IL104</f>
        <v>229.36</v>
      </c>
      <c r="I104" s="13">
        <f>'Uscite dettaglio missioni'!IM104</f>
        <v>500</v>
      </c>
      <c r="J104" s="13">
        <f>'Uscite dettaglio missioni'!IN104</f>
        <v>596.79999999999995</v>
      </c>
      <c r="K104" s="13">
        <f>'Uscite dettaglio missioni'!IO104</f>
        <v>536.79999999999995</v>
      </c>
      <c r="L104" s="13">
        <f>'Uscite dettaglio missioni'!IP104</f>
        <v>500</v>
      </c>
      <c r="M104" s="13">
        <f>'Uscite dettaglio missioni'!IQ104</f>
        <v>519.83999999999992</v>
      </c>
      <c r="N104" s="13">
        <f>'Uscite dettaglio missioni'!IR104</f>
        <v>500</v>
      </c>
      <c r="O104" s="13">
        <f>'Uscite dettaglio missioni'!IS104</f>
        <v>600</v>
      </c>
      <c r="P104" s="13">
        <f>'Uscite dettaglio missioni'!IT104</f>
        <v>600</v>
      </c>
      <c r="Q104" s="13">
        <f>'Uscite dettaglio missioni'!IU104</f>
        <v>549</v>
      </c>
      <c r="R104" s="13">
        <f>'Uscite dettaglio missioni'!IV104</f>
        <v>600</v>
      </c>
      <c r="S104" s="13">
        <f>'Uscite dettaglio missioni'!IW104</f>
        <v>600</v>
      </c>
      <c r="T104" s="13">
        <f>'Uscite dettaglio missioni'!IX104</f>
        <v>0</v>
      </c>
      <c r="U104" s="13">
        <f>'Uscite dettaglio missioni'!IY104</f>
        <v>600</v>
      </c>
      <c r="V104" s="13">
        <f>'Uscite dettaglio missioni'!IZ104</f>
        <v>600</v>
      </c>
      <c r="W104" s="13">
        <f>'Uscite dettaglio missioni'!JA104</f>
        <v>439.2</v>
      </c>
      <c r="X104" s="13">
        <f>'Uscite dettaglio missioni'!JB104</f>
        <v>600</v>
      </c>
      <c r="Y104" s="13">
        <f>'Uscite dettaglio missioni'!JC104</f>
        <v>512.4</v>
      </c>
      <c r="Z104" s="13">
        <f>'Uscite dettaglio missioni'!JD104</f>
        <v>512.4</v>
      </c>
      <c r="AA104" s="13">
        <f>'Uscite dettaglio missioni'!JE104</f>
        <v>1000</v>
      </c>
      <c r="AB104" s="13">
        <f>'Uscite dettaglio missioni'!JF104</f>
        <v>1000</v>
      </c>
      <c r="AC104" s="13">
        <v>402.6</v>
      </c>
      <c r="AD104" s="13">
        <v>402.6</v>
      </c>
      <c r="AE104" s="13">
        <v>402.6</v>
      </c>
      <c r="AF104" s="13">
        <f>'Uscite dettaglio missioni'!JI104</f>
        <v>1000</v>
      </c>
      <c r="AG104" s="13">
        <v>402.6</v>
      </c>
      <c r="AH104" s="13">
        <v>402.6</v>
      </c>
      <c r="AI104" s="13">
        <v>402.6</v>
      </c>
      <c r="AJ104" s="13">
        <v>402.6</v>
      </c>
      <c r="AK104" s="13">
        <v>402.6</v>
      </c>
    </row>
    <row r="105" spans="1:37" x14ac:dyDescent="0.25">
      <c r="A105" s="5">
        <v>5149</v>
      </c>
      <c r="B105" s="9" t="s">
        <v>252</v>
      </c>
      <c r="C105" s="13">
        <f>'Uscite dettaglio missioni'!IG105</f>
        <v>0</v>
      </c>
      <c r="D105" s="13">
        <f>'Uscite dettaglio missioni'!IH105</f>
        <v>0</v>
      </c>
      <c r="E105" s="13">
        <f>'Uscite dettaglio missioni'!II105</f>
        <v>0</v>
      </c>
      <c r="F105" s="13">
        <f>'Uscite dettaglio missioni'!IJ105</f>
        <v>0</v>
      </c>
      <c r="G105" s="13">
        <f>'Uscite dettaglio missioni'!IK105</f>
        <v>0</v>
      </c>
      <c r="H105" s="13">
        <f>'Uscite dettaglio missioni'!IL105</f>
        <v>0</v>
      </c>
      <c r="I105" s="13">
        <f>'Uscite dettaglio missioni'!IM105</f>
        <v>21229.51</v>
      </c>
      <c r="J105" s="13">
        <f>'Uscite dettaglio missioni'!IN105</f>
        <v>0</v>
      </c>
      <c r="K105" s="13">
        <f>'Uscite dettaglio missioni'!IO105</f>
        <v>0</v>
      </c>
      <c r="L105" s="13">
        <f>'Uscite dettaglio missioni'!IP105</f>
        <v>0</v>
      </c>
      <c r="M105" s="13">
        <f>'Uscite dettaglio missioni'!IQ105</f>
        <v>0</v>
      </c>
      <c r="N105" s="13">
        <f>'Uscite dettaglio missioni'!IR105</f>
        <v>0</v>
      </c>
      <c r="O105" s="13">
        <f>'Uscite dettaglio missioni'!IS105</f>
        <v>0</v>
      </c>
      <c r="P105" s="13">
        <f>'Uscite dettaglio missioni'!IT105</f>
        <v>0</v>
      </c>
      <c r="Q105" s="13">
        <f>'Uscite dettaglio missioni'!IU105</f>
        <v>0</v>
      </c>
      <c r="R105" s="13">
        <f>'Uscite dettaglio missioni'!IV105</f>
        <v>0</v>
      </c>
      <c r="S105" s="13">
        <f>'Uscite dettaglio missioni'!IW105</f>
        <v>0</v>
      </c>
      <c r="T105" s="13">
        <f>'Uscite dettaglio missioni'!IX105</f>
        <v>0</v>
      </c>
      <c r="U105" s="13">
        <f>'Uscite dettaglio missioni'!IY105</f>
        <v>0</v>
      </c>
      <c r="V105" s="13">
        <f>'Uscite dettaglio missioni'!IZ105</f>
        <v>0</v>
      </c>
      <c r="W105" s="13">
        <f>'Uscite dettaglio missioni'!JA105</f>
        <v>0</v>
      </c>
      <c r="X105" s="13">
        <f>'Uscite dettaglio missioni'!JB105</f>
        <v>0</v>
      </c>
      <c r="Y105" s="13">
        <f>'Uscite dettaglio missioni'!JC105</f>
        <v>0</v>
      </c>
      <c r="Z105" s="13">
        <f>'Uscite dettaglio missioni'!JD105</f>
        <v>0</v>
      </c>
      <c r="AA105" s="13">
        <f>'Uscite dettaglio missioni'!JE105</f>
        <v>0</v>
      </c>
      <c r="AB105" s="13">
        <f>'Uscite dettaglio missioni'!JF105</f>
        <v>0</v>
      </c>
      <c r="AC105" s="13">
        <f>'Uscite dettaglio missioni'!JF105</f>
        <v>0</v>
      </c>
      <c r="AD105" s="13">
        <f>'Uscite dettaglio missioni'!JG105</f>
        <v>0</v>
      </c>
      <c r="AE105" s="13">
        <f>'Uscite dettaglio missioni'!JH105</f>
        <v>0</v>
      </c>
      <c r="AF105" s="13">
        <f>'Uscite dettaglio missioni'!JI105</f>
        <v>0</v>
      </c>
      <c r="AG105" s="13">
        <f>'Uscite dettaglio missioni'!JJ105</f>
        <v>0</v>
      </c>
      <c r="AH105" s="13">
        <f>'Uscite dettaglio missioni'!JK105</f>
        <v>0</v>
      </c>
      <c r="AI105" s="13">
        <f>'Uscite dettaglio missioni'!JL105</f>
        <v>0</v>
      </c>
      <c r="AJ105" s="13">
        <f>'Uscite dettaglio missioni'!JM105</f>
        <v>0</v>
      </c>
      <c r="AK105" s="13">
        <f>'Uscite dettaglio missioni'!JN105</f>
        <v>0</v>
      </c>
    </row>
    <row r="106" spans="1:37" x14ac:dyDescent="0.25">
      <c r="A106" s="5">
        <v>5151</v>
      </c>
      <c r="B106" s="9" t="s">
        <v>61</v>
      </c>
      <c r="C106" s="13">
        <f>'Uscite dettaglio missioni'!IG106</f>
        <v>1520000</v>
      </c>
      <c r="D106" s="13">
        <f>'Uscite dettaglio missioni'!IH106</f>
        <v>20000</v>
      </c>
      <c r="E106" s="13">
        <f>'Uscite dettaglio missioni'!II106</f>
        <v>8001.25</v>
      </c>
      <c r="F106" s="13">
        <f>'Uscite dettaglio missioni'!IJ106</f>
        <v>17000</v>
      </c>
      <c r="G106" s="13">
        <f>'Uscite dettaglio missioni'!IK106</f>
        <v>14000</v>
      </c>
      <c r="H106" s="13">
        <f>'Uscite dettaglio missioni'!IL106</f>
        <v>10930</v>
      </c>
      <c r="I106" s="13">
        <f>'Uscite dettaglio missioni'!IM106</f>
        <v>0</v>
      </c>
      <c r="J106" s="13">
        <f>'Uscite dettaglio missioni'!IN106</f>
        <v>12054.1</v>
      </c>
      <c r="K106" s="13">
        <f>'Uscite dettaglio missioni'!IO106</f>
        <v>6675</v>
      </c>
      <c r="L106" s="13">
        <f>'Uscite dettaglio missioni'!IP106</f>
        <v>9000</v>
      </c>
      <c r="M106" s="13">
        <f>'Uscite dettaglio missioni'!IQ106</f>
        <v>9000</v>
      </c>
      <c r="N106" s="13">
        <f>'Uscite dettaglio missioni'!IR106</f>
        <v>3697.5</v>
      </c>
      <c r="O106" s="13">
        <f>'Uscite dettaglio missioni'!IS106</f>
        <v>10000</v>
      </c>
      <c r="P106" s="13">
        <f>'Uscite dettaglio missioni'!IT106</f>
        <v>26500</v>
      </c>
      <c r="Q106" s="13">
        <f>'Uscite dettaglio missioni'!IU106</f>
        <v>2422.5</v>
      </c>
      <c r="R106" s="13">
        <f>'Uscite dettaglio missioni'!IV106</f>
        <v>10000</v>
      </c>
      <c r="S106" s="13">
        <f>'Uscite dettaglio missioni'!IW106</f>
        <v>10000</v>
      </c>
      <c r="T106" s="13">
        <f>'Uscite dettaglio missioni'!IX106</f>
        <v>2524</v>
      </c>
      <c r="U106" s="13">
        <f>'Uscite dettaglio missioni'!IY106</f>
        <v>8000</v>
      </c>
      <c r="V106" s="13">
        <f>'Uscite dettaglio missioni'!IZ106</f>
        <v>8000</v>
      </c>
      <c r="W106" s="13">
        <f>'Uscite dettaglio missioni'!JA106</f>
        <v>1530</v>
      </c>
      <c r="X106" s="13">
        <f>'Uscite dettaglio missioni'!JB106</f>
        <v>8000</v>
      </c>
      <c r="Y106" s="13">
        <f>'Uscite dettaglio missioni'!JC106</f>
        <v>4000</v>
      </c>
      <c r="Z106" s="13">
        <f>'Uscite dettaglio missioni'!JD106</f>
        <v>1020</v>
      </c>
      <c r="AA106" s="13">
        <f>'Uscite dettaglio missioni'!JE106</f>
        <v>3000</v>
      </c>
      <c r="AB106" s="13">
        <f>'Uscite dettaglio missioni'!JF106</f>
        <v>255</v>
      </c>
      <c r="AC106" s="13">
        <v>255</v>
      </c>
      <c r="AD106" s="13">
        <v>255</v>
      </c>
      <c r="AE106" s="13">
        <v>255</v>
      </c>
      <c r="AF106" s="13">
        <f>'Uscite dettaglio missioni'!JI106</f>
        <v>2000</v>
      </c>
      <c r="AG106" s="13">
        <v>255</v>
      </c>
      <c r="AH106" s="13">
        <v>255</v>
      </c>
      <c r="AI106" s="13">
        <v>255</v>
      </c>
      <c r="AJ106" s="13">
        <v>255</v>
      </c>
      <c r="AK106" s="13">
        <v>255</v>
      </c>
    </row>
    <row r="107" spans="1:37" x14ac:dyDescent="0.25">
      <c r="A107" s="5">
        <v>5152</v>
      </c>
      <c r="B107" s="9" t="s">
        <v>62</v>
      </c>
      <c r="C107" s="13">
        <f>'Uscite dettaglio missioni'!IG107</f>
        <v>40000</v>
      </c>
      <c r="D107" s="13">
        <f>'Uscite dettaglio missioni'!IH107</f>
        <v>40000</v>
      </c>
      <c r="E107" s="13">
        <f>'Uscite dettaglio missioni'!II107</f>
        <v>13329.72</v>
      </c>
      <c r="F107" s="13">
        <f>'Uscite dettaglio missioni'!IJ107</f>
        <v>40000</v>
      </c>
      <c r="G107" s="13">
        <f>'Uscite dettaglio missioni'!IK107</f>
        <v>2000</v>
      </c>
      <c r="H107" s="13">
        <f>'Uscite dettaglio missioni'!IL107</f>
        <v>0</v>
      </c>
      <c r="I107" s="13">
        <f>'Uscite dettaglio missioni'!IM107</f>
        <v>40000</v>
      </c>
      <c r="J107" s="13">
        <f>'Uscite dettaglio missioni'!IN107</f>
        <v>39978.01</v>
      </c>
      <c r="K107" s="13">
        <f>'Uscite dettaglio missioni'!IO107</f>
        <v>10981.9</v>
      </c>
      <c r="L107" s="13">
        <f>'Uscite dettaglio missioni'!IP107</f>
        <v>15000</v>
      </c>
      <c r="M107" s="13">
        <f>'Uscite dettaglio missioni'!IQ107</f>
        <v>15000</v>
      </c>
      <c r="N107" s="13">
        <f>'Uscite dettaglio missioni'!IR107</f>
        <v>159</v>
      </c>
      <c r="O107" s="13">
        <f>'Uscite dettaglio missioni'!IS107</f>
        <v>20000</v>
      </c>
      <c r="P107" s="13">
        <f>'Uscite dettaglio missioni'!IT107</f>
        <v>20000</v>
      </c>
      <c r="Q107" s="13">
        <f>'Uscite dettaglio missioni'!IU107</f>
        <v>5149.4400000000005</v>
      </c>
      <c r="R107" s="13">
        <f>'Uscite dettaglio missioni'!IV107</f>
        <v>20000</v>
      </c>
      <c r="S107" s="13">
        <f>'Uscite dettaglio missioni'!IW107</f>
        <v>20000</v>
      </c>
      <c r="T107" s="13">
        <f>'Uscite dettaglio missioni'!IX107</f>
        <v>15814.41</v>
      </c>
      <c r="U107" s="13">
        <f>'Uscite dettaglio missioni'!IY107</f>
        <v>20000</v>
      </c>
      <c r="V107" s="13">
        <f>'Uscite dettaglio missioni'!IZ107</f>
        <v>20000</v>
      </c>
      <c r="W107" s="13">
        <f>'Uscite dettaglio missioni'!JA107</f>
        <v>11043.02</v>
      </c>
      <c r="X107" s="13">
        <f>'Uscite dettaglio missioni'!JB107</f>
        <v>30000</v>
      </c>
      <c r="Y107" s="13">
        <f>'Uscite dettaglio missioni'!JC107</f>
        <v>35400</v>
      </c>
      <c r="Z107" s="13">
        <f>'Uscite dettaglio missioni'!JD107</f>
        <v>20341.62</v>
      </c>
      <c r="AA107" s="13">
        <f>'Uscite dettaglio missioni'!JE107</f>
        <v>30000</v>
      </c>
      <c r="AB107" s="13">
        <f>'Uscite dettaglio missioni'!JF107</f>
        <v>20000</v>
      </c>
      <c r="AC107" s="13">
        <v>14725.24</v>
      </c>
      <c r="AD107" s="13">
        <v>14725.24</v>
      </c>
      <c r="AE107" s="13">
        <v>14725.24</v>
      </c>
      <c r="AF107" s="13">
        <f>'Uscite dettaglio missioni'!JI107</f>
        <v>20802</v>
      </c>
      <c r="AG107" s="13">
        <v>14725.24</v>
      </c>
      <c r="AH107" s="13">
        <v>14725.24</v>
      </c>
      <c r="AI107" s="13">
        <v>14725.24</v>
      </c>
      <c r="AJ107" s="13">
        <v>14725.24</v>
      </c>
      <c r="AK107" s="13">
        <v>14725.24</v>
      </c>
    </row>
    <row r="108" spans="1:37" x14ac:dyDescent="0.25">
      <c r="A108" s="5">
        <v>5155</v>
      </c>
      <c r="B108" s="9" t="s">
        <v>63</v>
      </c>
      <c r="C108" s="13">
        <f>'Uscite dettaglio missioni'!IG108</f>
        <v>50000</v>
      </c>
      <c r="D108" s="13">
        <f>'Uscite dettaglio missioni'!IH108</f>
        <v>57930</v>
      </c>
      <c r="E108" s="13">
        <f>'Uscite dettaglio missioni'!II108</f>
        <v>25382.38</v>
      </c>
      <c r="F108" s="13">
        <f>'Uscite dettaglio missioni'!IJ108</f>
        <v>50000</v>
      </c>
      <c r="G108" s="13">
        <f>'Uscite dettaglio missioni'!IK108</f>
        <v>25400</v>
      </c>
      <c r="H108" s="13">
        <f>'Uscite dettaglio missioni'!IL108</f>
        <v>1939.91</v>
      </c>
      <c r="I108" s="13">
        <f>'Uscite dettaglio missioni'!IM108</f>
        <v>49999.989999999991</v>
      </c>
      <c r="J108" s="13">
        <f>'Uscite dettaglio missioni'!IN108</f>
        <v>13720</v>
      </c>
      <c r="K108" s="13">
        <f>'Uscite dettaglio missioni'!IO108</f>
        <v>183</v>
      </c>
      <c r="L108" s="13">
        <f>'Uscite dettaglio missioni'!IP108</f>
        <v>13000</v>
      </c>
      <c r="M108" s="13">
        <f>'Uscite dettaglio missioni'!IQ108</f>
        <v>13000</v>
      </c>
      <c r="N108" s="13">
        <f>'Uscite dettaglio missioni'!IR108</f>
        <v>0</v>
      </c>
      <c r="O108" s="13">
        <f>'Uscite dettaglio missioni'!IS108</f>
        <v>15000</v>
      </c>
      <c r="P108" s="13">
        <f>'Uscite dettaglio missioni'!IT108</f>
        <v>15000</v>
      </c>
      <c r="Q108" s="13">
        <f>'Uscite dettaglio missioni'!IU108</f>
        <v>15586.720000000001</v>
      </c>
      <c r="R108" s="13">
        <f>'Uscite dettaglio missioni'!IV108</f>
        <v>30000</v>
      </c>
      <c r="S108" s="13">
        <f>'Uscite dettaglio missioni'!IW108</f>
        <v>81185.64</v>
      </c>
      <c r="T108" s="13">
        <f>'Uscite dettaglio missioni'!IX108</f>
        <v>53549.440000000002</v>
      </c>
      <c r="U108" s="13">
        <f>'Uscite dettaglio missioni'!IY108</f>
        <v>30002</v>
      </c>
      <c r="V108" s="13">
        <f>'Uscite dettaglio missioni'!IZ108</f>
        <v>20707</v>
      </c>
      <c r="W108" s="13">
        <f>'Uscite dettaglio missioni'!JA108</f>
        <v>11083.7</v>
      </c>
      <c r="X108" s="13">
        <f>'Uscite dettaglio missioni'!JB108</f>
        <v>19850</v>
      </c>
      <c r="Y108" s="13">
        <f>'Uscite dettaglio missioni'!JC108</f>
        <v>8900</v>
      </c>
      <c r="Z108" s="13">
        <f>'Uscite dettaglio missioni'!JD108</f>
        <v>0</v>
      </c>
      <c r="AA108" s="13">
        <f>'Uscite dettaglio missioni'!JE108</f>
        <v>4000</v>
      </c>
      <c r="AB108" s="13">
        <f>'Uscite dettaglio missioni'!JF108</f>
        <v>488</v>
      </c>
      <c r="AC108" s="13">
        <v>488</v>
      </c>
      <c r="AD108" s="13">
        <v>488</v>
      </c>
      <c r="AE108" s="13">
        <v>488</v>
      </c>
      <c r="AF108" s="13">
        <f>'Uscite dettaglio missioni'!JI108</f>
        <v>3500</v>
      </c>
      <c r="AG108" s="13">
        <v>488</v>
      </c>
      <c r="AH108" s="13">
        <v>488</v>
      </c>
      <c r="AI108" s="13">
        <v>488</v>
      </c>
      <c r="AJ108" s="13">
        <v>488</v>
      </c>
      <c r="AK108" s="13">
        <v>488</v>
      </c>
    </row>
    <row r="109" spans="1:37" x14ac:dyDescent="0.25">
      <c r="A109" s="5">
        <v>5157</v>
      </c>
      <c r="B109" s="9" t="s">
        <v>262</v>
      </c>
      <c r="C109" s="13">
        <f>'Uscite dettaglio missioni'!IG109</f>
        <v>0</v>
      </c>
      <c r="D109" s="13">
        <f>'Uscite dettaglio missioni'!IH109</f>
        <v>0</v>
      </c>
      <c r="E109" s="13">
        <f>'Uscite dettaglio missioni'!II109</f>
        <v>0</v>
      </c>
      <c r="F109" s="13">
        <f>'Uscite dettaglio missioni'!IJ109</f>
        <v>0</v>
      </c>
      <c r="G109" s="13">
        <f>'Uscite dettaglio missioni'!IK109</f>
        <v>0</v>
      </c>
      <c r="H109" s="13">
        <f>'Uscite dettaglio missioni'!IL109</f>
        <v>0</v>
      </c>
      <c r="I109" s="13">
        <f>'Uscite dettaglio missioni'!IM109</f>
        <v>0</v>
      </c>
      <c r="J109" s="13">
        <f>'Uscite dettaglio missioni'!IN109</f>
        <v>0</v>
      </c>
      <c r="K109" s="13">
        <f>'Uscite dettaglio missioni'!IO109</f>
        <v>0</v>
      </c>
      <c r="L109" s="13">
        <f>'Uscite dettaglio missioni'!IP109</f>
        <v>0</v>
      </c>
      <c r="M109" s="13">
        <f>'Uscite dettaglio missioni'!IQ109</f>
        <v>0</v>
      </c>
      <c r="N109" s="13">
        <f>'Uscite dettaglio missioni'!IR109</f>
        <v>0</v>
      </c>
      <c r="O109" s="13">
        <f>'Uscite dettaglio missioni'!IS109</f>
        <v>0</v>
      </c>
      <c r="P109" s="13">
        <f>'Uscite dettaglio missioni'!IT109</f>
        <v>0</v>
      </c>
      <c r="Q109" s="13">
        <f>'Uscite dettaglio missioni'!IU109</f>
        <v>0</v>
      </c>
      <c r="R109" s="13">
        <f>'Uscite dettaglio missioni'!IV109</f>
        <v>0</v>
      </c>
      <c r="S109" s="13">
        <f>'Uscite dettaglio missioni'!IW109</f>
        <v>0</v>
      </c>
      <c r="T109" s="13">
        <f>'Uscite dettaglio missioni'!IX109</f>
        <v>0</v>
      </c>
      <c r="U109" s="13">
        <f>'Uscite dettaglio missioni'!IY109</f>
        <v>0</v>
      </c>
      <c r="V109" s="13">
        <f>'Uscite dettaglio missioni'!IZ109</f>
        <v>664.9</v>
      </c>
      <c r="W109" s="13">
        <f>'Uscite dettaglio missioni'!JA109</f>
        <v>664.9</v>
      </c>
      <c r="X109" s="13">
        <f>'Uscite dettaglio missioni'!JB109</f>
        <v>0</v>
      </c>
      <c r="Y109" s="13">
        <f>'Uscite dettaglio missioni'!JC109</f>
        <v>0</v>
      </c>
      <c r="Z109" s="13">
        <f>'Uscite dettaglio missioni'!JD109</f>
        <v>0</v>
      </c>
      <c r="AA109" s="13">
        <f>'Uscite dettaglio missioni'!JE109</f>
        <v>0</v>
      </c>
      <c r="AB109" s="13">
        <f>'Uscite dettaglio missioni'!JF109</f>
        <v>0</v>
      </c>
      <c r="AC109" s="13">
        <f>'Uscite dettaglio missioni'!JF109</f>
        <v>0</v>
      </c>
      <c r="AD109" s="13">
        <f>'Uscite dettaglio missioni'!JG109</f>
        <v>0</v>
      </c>
      <c r="AE109" s="13">
        <f>'Uscite dettaglio missioni'!JH109</f>
        <v>0</v>
      </c>
      <c r="AF109" s="13">
        <f>'Uscite dettaglio missioni'!JI109</f>
        <v>0</v>
      </c>
      <c r="AG109" s="13">
        <f>'Uscite dettaglio missioni'!JJ109</f>
        <v>0</v>
      </c>
      <c r="AH109" s="13">
        <f>'Uscite dettaglio missioni'!JK109</f>
        <v>0</v>
      </c>
      <c r="AI109" s="13">
        <f>'Uscite dettaglio missioni'!JL109</f>
        <v>0</v>
      </c>
      <c r="AJ109" s="13">
        <f>'Uscite dettaglio missioni'!JM109</f>
        <v>0</v>
      </c>
      <c r="AK109" s="13">
        <f>'Uscite dettaglio missioni'!JN109</f>
        <v>0</v>
      </c>
    </row>
    <row r="110" spans="1:37" x14ac:dyDescent="0.25">
      <c r="A110" s="5">
        <v>5199</v>
      </c>
      <c r="B110" s="9" t="s">
        <v>64</v>
      </c>
      <c r="C110" s="13">
        <f>'Uscite dettaglio missioni'!IG110</f>
        <v>571500</v>
      </c>
      <c r="D110" s="13">
        <f>'Uscite dettaglio missioni'!IH110</f>
        <v>448560.19</v>
      </c>
      <c r="E110" s="13">
        <f>'Uscite dettaglio missioni'!II110</f>
        <v>87233.09</v>
      </c>
      <c r="F110" s="13">
        <f>'Uscite dettaglio missioni'!IJ110</f>
        <v>79500</v>
      </c>
      <c r="G110" s="13">
        <f>'Uscite dettaglio missioni'!IK110</f>
        <v>575000</v>
      </c>
      <c r="H110" s="13">
        <f>'Uscite dettaglio missioni'!IL110</f>
        <v>558008.92000000004</v>
      </c>
      <c r="I110" s="13">
        <f>'Uscite dettaglio missioni'!IM110</f>
        <v>78000</v>
      </c>
      <c r="J110" s="13">
        <f>'Uscite dettaglio missioni'!IN110</f>
        <v>81500</v>
      </c>
      <c r="K110" s="13">
        <f>'Uscite dettaglio missioni'!IO110</f>
        <v>75920</v>
      </c>
      <c r="L110" s="13">
        <f>'Uscite dettaglio missioni'!IP110</f>
        <v>24340</v>
      </c>
      <c r="M110" s="13">
        <f>'Uscite dettaglio missioni'!IQ110</f>
        <v>55922.559999999998</v>
      </c>
      <c r="N110" s="13">
        <f>'Uscite dettaglio missioni'!IR110</f>
        <v>53906.559999999998</v>
      </c>
      <c r="O110" s="13">
        <f>'Uscite dettaglio missioni'!IS110</f>
        <v>2500</v>
      </c>
      <c r="P110" s="13">
        <f>'Uscite dettaglio missioni'!IT110</f>
        <v>2500</v>
      </c>
      <c r="Q110" s="13">
        <f>'Uscite dettaglio missioni'!IU110</f>
        <v>1090</v>
      </c>
      <c r="R110" s="13">
        <f>'Uscite dettaglio missioni'!IV110</f>
        <v>13500</v>
      </c>
      <c r="S110" s="13">
        <f>'Uscite dettaglio missioni'!IW110</f>
        <v>12343.9</v>
      </c>
      <c r="T110" s="13">
        <f>'Uscite dettaglio missioni'!IX110</f>
        <v>2835</v>
      </c>
      <c r="U110" s="13">
        <f>'Uscite dettaglio missioni'!IY110</f>
        <v>21840</v>
      </c>
      <c r="V110" s="13">
        <f>'Uscite dettaglio missioni'!IZ110</f>
        <v>19628.599999999999</v>
      </c>
      <c r="W110" s="13">
        <f>'Uscite dettaglio missioni'!JA110</f>
        <v>16569.599999999999</v>
      </c>
      <c r="X110" s="13">
        <f>'Uscite dettaglio missioni'!JB110</f>
        <v>25490</v>
      </c>
      <c r="Y110" s="13">
        <f>'Uscite dettaglio missioni'!JC110</f>
        <v>17490</v>
      </c>
      <c r="Z110" s="13">
        <f>'Uscite dettaglio missioni'!JD110</f>
        <v>20769.2</v>
      </c>
      <c r="AA110" s="13">
        <f>'Uscite dettaglio missioni'!JE110</f>
        <v>9880</v>
      </c>
      <c r="AB110" s="13">
        <f>'Uscite dettaglio missioni'!JF110</f>
        <v>23490</v>
      </c>
      <c r="AC110" s="13">
        <v>19127</v>
      </c>
      <c r="AD110" s="13">
        <v>19127</v>
      </c>
      <c r="AE110" s="13">
        <v>19127</v>
      </c>
      <c r="AF110" s="13">
        <f>'Uscite dettaglio missioni'!JI110</f>
        <v>20500</v>
      </c>
      <c r="AG110" s="13">
        <v>19127</v>
      </c>
      <c r="AH110" s="13">
        <v>19127</v>
      </c>
      <c r="AI110" s="13">
        <v>19127</v>
      </c>
      <c r="AJ110" s="13">
        <v>19127</v>
      </c>
      <c r="AK110" s="13">
        <v>19127</v>
      </c>
    </row>
    <row r="111" spans="1:37" ht="15" customHeight="1" x14ac:dyDescent="0.25">
      <c r="A111" s="5">
        <v>52</v>
      </c>
      <c r="B111" s="8" t="s">
        <v>263</v>
      </c>
      <c r="C111" s="12">
        <f>'Uscite dettaglio missioni'!IG111</f>
        <v>0</v>
      </c>
      <c r="D111" s="12">
        <f>'Uscite dettaglio missioni'!IH111</f>
        <v>0</v>
      </c>
      <c r="E111" s="12">
        <f>'Uscite dettaglio missioni'!II111</f>
        <v>0</v>
      </c>
      <c r="F111" s="12">
        <f>'Uscite dettaglio missioni'!IJ111</f>
        <v>0</v>
      </c>
      <c r="G111" s="12">
        <f>'Uscite dettaglio missioni'!IK111</f>
        <v>70000</v>
      </c>
      <c r="H111" s="12">
        <f>'Uscite dettaglio missioni'!IL111</f>
        <v>70000</v>
      </c>
      <c r="I111" s="12">
        <f>'Uscite dettaglio missioni'!IM111</f>
        <v>0</v>
      </c>
      <c r="J111" s="12">
        <f>'Uscite dettaglio missioni'!IN111</f>
        <v>0</v>
      </c>
      <c r="K111" s="12">
        <f>'Uscite dettaglio missioni'!IO111</f>
        <v>0</v>
      </c>
      <c r="L111" s="12">
        <f>'Uscite dettaglio missioni'!IP111</f>
        <v>0</v>
      </c>
      <c r="M111" s="12">
        <f>'Uscite dettaglio missioni'!IQ111</f>
        <v>0</v>
      </c>
      <c r="N111" s="12">
        <f>'Uscite dettaglio missioni'!IR111</f>
        <v>0</v>
      </c>
      <c r="O111" s="12">
        <f>'Uscite dettaglio missioni'!IS111</f>
        <v>0</v>
      </c>
      <c r="P111" s="12">
        <f>'Uscite dettaglio missioni'!IT111</f>
        <v>10000</v>
      </c>
      <c r="Q111" s="12">
        <f>'Uscite dettaglio missioni'!IU111</f>
        <v>10000</v>
      </c>
      <c r="R111" s="12">
        <f>'Uscite dettaglio missioni'!IV111</f>
        <v>0</v>
      </c>
      <c r="S111" s="12">
        <f>'Uscite dettaglio missioni'!IW111</f>
        <v>126270</v>
      </c>
      <c r="T111" s="12">
        <f>'Uscite dettaglio missioni'!IX111</f>
        <v>16100.43</v>
      </c>
      <c r="U111" s="12">
        <f>'Uscite dettaglio missioni'!IY111</f>
        <v>0</v>
      </c>
      <c r="V111" s="12">
        <f>'Uscite dettaglio missioni'!IZ111</f>
        <v>0</v>
      </c>
      <c r="W111" s="12">
        <f>'Uscite dettaglio missioni'!JA111</f>
        <v>0</v>
      </c>
      <c r="X111" s="12">
        <f>'Uscite dettaglio missioni'!JB111</f>
        <v>0</v>
      </c>
      <c r="Y111" s="12">
        <f>'Uscite dettaglio missioni'!JC111</f>
        <v>0</v>
      </c>
      <c r="Z111" s="12">
        <f>'Uscite dettaglio missioni'!JD111</f>
        <v>0</v>
      </c>
      <c r="AA111" s="12">
        <f>'Uscite dettaglio missioni'!JE111</f>
        <v>0</v>
      </c>
      <c r="AB111" s="12">
        <f>'Uscite dettaglio missioni'!JF111</f>
        <v>0</v>
      </c>
      <c r="AC111" s="12">
        <f>'Uscite dettaglio missioni'!JF111</f>
        <v>0</v>
      </c>
      <c r="AD111" s="12">
        <f>'Uscite dettaglio missioni'!JG111</f>
        <v>0</v>
      </c>
      <c r="AE111" s="12">
        <f>'Uscite dettaglio missioni'!JH111</f>
        <v>0</v>
      </c>
      <c r="AF111" s="12">
        <f>'Uscite dettaglio missioni'!JI111</f>
        <v>0</v>
      </c>
      <c r="AG111" s="12">
        <f>'Uscite dettaglio missioni'!JJ111</f>
        <v>4698.24</v>
      </c>
      <c r="AH111" s="12">
        <f>'Uscite dettaglio missioni'!JK111</f>
        <v>2000000</v>
      </c>
      <c r="AI111" s="12">
        <f>'Uscite dettaglio missioni'!JL111</f>
        <v>2001073.99</v>
      </c>
      <c r="AJ111" s="12">
        <f>'Uscite dettaglio missioni'!JM111</f>
        <v>1073.99</v>
      </c>
      <c r="AK111" s="12">
        <f>'Uscite dettaglio missioni'!JN111</f>
        <v>23500000</v>
      </c>
    </row>
    <row r="112" spans="1:37" x14ac:dyDescent="0.25">
      <c r="A112" s="5">
        <v>5201</v>
      </c>
      <c r="B112" s="9" t="s">
        <v>249</v>
      </c>
      <c r="C112" s="13">
        <f>'Uscite dettaglio missioni'!IG112</f>
        <v>0</v>
      </c>
      <c r="D112" s="13">
        <f>'Uscite dettaglio missioni'!IH112</f>
        <v>0</v>
      </c>
      <c r="E112" s="13">
        <f>'Uscite dettaglio missioni'!II112</f>
        <v>0</v>
      </c>
      <c r="F112" s="13">
        <f>'Uscite dettaglio missioni'!IJ112</f>
        <v>0</v>
      </c>
      <c r="G112" s="13">
        <f>'Uscite dettaglio missioni'!IK112</f>
        <v>70000</v>
      </c>
      <c r="H112" s="13">
        <f>'Uscite dettaglio missioni'!IL112</f>
        <v>70000</v>
      </c>
      <c r="I112" s="13">
        <f>'Uscite dettaglio missioni'!IM112</f>
        <v>0</v>
      </c>
      <c r="J112" s="13">
        <f>'Uscite dettaglio missioni'!IN112</f>
        <v>0</v>
      </c>
      <c r="K112" s="13">
        <f>'Uscite dettaglio missioni'!IO112</f>
        <v>0</v>
      </c>
      <c r="L112" s="13">
        <f>'Uscite dettaglio missioni'!IP112</f>
        <v>0</v>
      </c>
      <c r="M112" s="13">
        <f>'Uscite dettaglio missioni'!IQ112</f>
        <v>0</v>
      </c>
      <c r="N112" s="13">
        <f>'Uscite dettaglio missioni'!IR112</f>
        <v>0</v>
      </c>
      <c r="O112" s="13">
        <f>'Uscite dettaglio missioni'!IS112</f>
        <v>0</v>
      </c>
      <c r="P112" s="13">
        <f>'Uscite dettaglio missioni'!IT112</f>
        <v>0</v>
      </c>
      <c r="Q112" s="13">
        <f>'Uscite dettaglio missioni'!IU112</f>
        <v>0</v>
      </c>
      <c r="R112" s="13">
        <f>'Uscite dettaglio missioni'!IV112</f>
        <v>0</v>
      </c>
      <c r="S112" s="13">
        <f>'Uscite dettaglio missioni'!IW112</f>
        <v>6170</v>
      </c>
      <c r="T112" s="13">
        <f>'Uscite dettaglio missioni'!IX112</f>
        <v>6169.05</v>
      </c>
      <c r="U112" s="13">
        <f>'Uscite dettaglio missioni'!IY112</f>
        <v>0</v>
      </c>
      <c r="V112" s="13">
        <f>'Uscite dettaglio missioni'!IZ112</f>
        <v>0</v>
      </c>
      <c r="W112" s="13">
        <f>'Uscite dettaglio missioni'!JA112</f>
        <v>0</v>
      </c>
      <c r="X112" s="13">
        <f>'Uscite dettaglio missioni'!JB112</f>
        <v>0</v>
      </c>
      <c r="Y112" s="13">
        <f>'Uscite dettaglio missioni'!JC112</f>
        <v>0</v>
      </c>
      <c r="Z112" s="13">
        <f>'Uscite dettaglio missioni'!JD112</f>
        <v>0</v>
      </c>
      <c r="AA112" s="13">
        <f>'Uscite dettaglio missioni'!JE112</f>
        <v>0</v>
      </c>
      <c r="AB112" s="13">
        <f>'Uscite dettaglio missioni'!JF112</f>
        <v>0</v>
      </c>
      <c r="AC112" s="13">
        <f>'Uscite dettaglio missioni'!JF112</f>
        <v>0</v>
      </c>
      <c r="AD112" s="13">
        <f>'Uscite dettaglio missioni'!JG112</f>
        <v>0</v>
      </c>
      <c r="AE112" s="13">
        <f>'Uscite dettaglio missioni'!JH112</f>
        <v>0</v>
      </c>
      <c r="AF112" s="13">
        <f>'Uscite dettaglio missioni'!JI112</f>
        <v>0</v>
      </c>
      <c r="AG112" s="13">
        <f>'Uscite dettaglio missioni'!JJ112</f>
        <v>0</v>
      </c>
      <c r="AH112" s="13">
        <f>'Uscite dettaglio missioni'!JK112</f>
        <v>0</v>
      </c>
      <c r="AI112" s="13">
        <f>'Uscite dettaglio missioni'!JL112</f>
        <v>0</v>
      </c>
      <c r="AJ112" s="13">
        <f>'Uscite dettaglio missioni'!JM112</f>
        <v>0</v>
      </c>
      <c r="AK112" s="13">
        <f>'Uscite dettaglio missioni'!JN112</f>
        <v>0</v>
      </c>
    </row>
    <row r="113" spans="1:37" x14ac:dyDescent="0.25">
      <c r="A113" s="5">
        <v>5203</v>
      </c>
      <c r="B113" s="9" t="s">
        <v>391</v>
      </c>
      <c r="C113" s="13">
        <f>'Uscite dettaglio missioni'!IG114</f>
        <v>0</v>
      </c>
      <c r="D113" s="13">
        <f>'Uscite dettaglio missioni'!IH114</f>
        <v>0</v>
      </c>
      <c r="E113" s="13">
        <f>'Uscite dettaglio missioni'!II114</f>
        <v>0</v>
      </c>
      <c r="F113" s="13">
        <f>'Uscite dettaglio missioni'!IJ114</f>
        <v>0</v>
      </c>
      <c r="G113" s="13">
        <f>'Uscite dettaglio missioni'!IK114</f>
        <v>0</v>
      </c>
      <c r="H113" s="13">
        <f>'Uscite dettaglio missioni'!IL114</f>
        <v>0</v>
      </c>
      <c r="I113" s="13">
        <f>'Uscite dettaglio missioni'!IM114</f>
        <v>0</v>
      </c>
      <c r="J113" s="13">
        <f>'Uscite dettaglio missioni'!IN114</f>
        <v>0</v>
      </c>
      <c r="K113" s="13">
        <f>'Uscite dettaglio missioni'!IO114</f>
        <v>0</v>
      </c>
      <c r="L113" s="13">
        <f>'Uscite dettaglio missioni'!IP114</f>
        <v>0</v>
      </c>
      <c r="M113" s="13">
        <f>'Uscite dettaglio missioni'!IQ114</f>
        <v>0</v>
      </c>
      <c r="N113" s="13">
        <f>'Uscite dettaglio missioni'!IR114</f>
        <v>0</v>
      </c>
      <c r="O113" s="13">
        <f>'Uscite dettaglio missioni'!IS114</f>
        <v>0</v>
      </c>
      <c r="P113" s="13">
        <f>'Uscite dettaglio missioni'!IT114</f>
        <v>10000</v>
      </c>
      <c r="Q113" s="13">
        <f>'Uscite dettaglio missioni'!IU114</f>
        <v>10000</v>
      </c>
      <c r="R113" s="13">
        <f>'Uscite dettaglio missioni'!IV114</f>
        <v>0</v>
      </c>
      <c r="S113" s="13">
        <f>'Uscite dettaglio missioni'!IW114</f>
        <v>120100</v>
      </c>
      <c r="T113" s="13">
        <f>'Uscite dettaglio missioni'!IX114</f>
        <v>9931.3799999999992</v>
      </c>
      <c r="U113" s="13">
        <f>'Uscite dettaglio missioni'!IY114</f>
        <v>0</v>
      </c>
      <c r="V113" s="13">
        <f>'Uscite dettaglio missioni'!IZ114</f>
        <v>0</v>
      </c>
      <c r="W113" s="13">
        <f>'Uscite dettaglio missioni'!JA114</f>
        <v>0</v>
      </c>
      <c r="X113" s="13">
        <f>'Uscite dettaglio missioni'!JB114</f>
        <v>0</v>
      </c>
      <c r="Y113" s="13">
        <f>'Uscite dettaglio missioni'!JC114</f>
        <v>0</v>
      </c>
      <c r="Z113" s="13">
        <f>'Uscite dettaglio missioni'!JD114</f>
        <v>0</v>
      </c>
      <c r="AA113" s="13">
        <f>'Uscite dettaglio missioni'!JE114</f>
        <v>0</v>
      </c>
      <c r="AB113" s="13">
        <f>'Uscite dettaglio missioni'!JF114</f>
        <v>0</v>
      </c>
      <c r="AC113" s="13">
        <f>'Uscite dettaglio missioni'!JF114</f>
        <v>0</v>
      </c>
      <c r="AD113" s="13">
        <f>'Uscite dettaglio missioni'!JG114</f>
        <v>0</v>
      </c>
      <c r="AE113" s="13">
        <f>'Uscite dettaglio missioni'!JH114</f>
        <v>0</v>
      </c>
      <c r="AF113" s="13">
        <f>'Uscite dettaglio missioni'!JI114</f>
        <v>0</v>
      </c>
      <c r="AG113" s="13">
        <f>'Uscite dettaglio missioni'!JJ114</f>
        <v>4698.24</v>
      </c>
      <c r="AH113" s="13">
        <f>'Uscite dettaglio missioni'!JK114</f>
        <v>2000000</v>
      </c>
      <c r="AI113" s="13">
        <f>'Uscite dettaglio missioni'!JL114</f>
        <v>2001073.99</v>
      </c>
      <c r="AJ113" s="13">
        <f>'Uscite dettaglio missioni'!JM114</f>
        <v>1073.99</v>
      </c>
      <c r="AK113" s="13">
        <f>'Uscite dettaglio missioni'!JN114</f>
        <v>0</v>
      </c>
    </row>
    <row r="114" spans="1:37" ht="20.100000000000001" customHeight="1" x14ac:dyDescent="0.25">
      <c r="A114" s="5">
        <v>6</v>
      </c>
      <c r="B114" s="7" t="s">
        <v>97</v>
      </c>
      <c r="C114" s="11">
        <f>'Uscite dettaglio missioni'!IG115</f>
        <v>350000</v>
      </c>
      <c r="D114" s="11">
        <f>'Uscite dettaglio missioni'!IH115</f>
        <v>1886575.33</v>
      </c>
      <c r="E114" s="11">
        <f>'Uscite dettaglio missioni'!II115</f>
        <v>1270132.48</v>
      </c>
      <c r="F114" s="11">
        <f>'Uscite dettaglio missioni'!IJ115</f>
        <v>160960</v>
      </c>
      <c r="G114" s="11">
        <f>'Uscite dettaglio missioni'!IK115</f>
        <v>145960</v>
      </c>
      <c r="H114" s="11">
        <f>'Uscite dettaglio missioni'!IL115</f>
        <v>150295.15000000002</v>
      </c>
      <c r="I114" s="11">
        <f>'Uscite dettaglio missioni'!IM115</f>
        <v>152944.35</v>
      </c>
      <c r="J114" s="11">
        <f>'Uscite dettaglio missioni'!IN115</f>
        <v>92944.35</v>
      </c>
      <c r="K114" s="11">
        <f>'Uscite dettaglio missioni'!IO115</f>
        <v>104973.45</v>
      </c>
      <c r="L114" s="11">
        <f>'Uscite dettaglio missioni'!IP115</f>
        <v>105000</v>
      </c>
      <c r="M114" s="11">
        <f>'Uscite dettaglio missioni'!IQ115</f>
        <v>105000</v>
      </c>
      <c r="N114" s="11">
        <f>'Uscite dettaglio missioni'!IR115</f>
        <v>98739.73</v>
      </c>
      <c r="O114" s="11">
        <f>'Uscite dettaglio missioni'!IS115</f>
        <v>80000</v>
      </c>
      <c r="P114" s="11">
        <f>'Uscite dettaglio missioni'!IT115</f>
        <v>80000</v>
      </c>
      <c r="Q114" s="11">
        <f>'Uscite dettaglio missioni'!IU115</f>
        <v>85204.91</v>
      </c>
      <c r="R114" s="11">
        <f>'Uscite dettaglio missioni'!IV115</f>
        <v>130000</v>
      </c>
      <c r="S114" s="11">
        <f>'Uscite dettaglio missioni'!IW115</f>
        <v>137962</v>
      </c>
      <c r="T114" s="11">
        <f>'Uscite dettaglio missioni'!IX115</f>
        <v>208360.53</v>
      </c>
      <c r="U114" s="11">
        <f>'Uscite dettaglio missioni'!IY115</f>
        <v>150000</v>
      </c>
      <c r="V114" s="11">
        <f>'Uscite dettaglio missioni'!IZ115</f>
        <v>152000</v>
      </c>
      <c r="W114" s="11">
        <f>'Uscite dettaglio missioni'!JA115</f>
        <v>118300.5</v>
      </c>
      <c r="X114" s="11">
        <f>'Uscite dettaglio missioni'!JB115</f>
        <v>95000</v>
      </c>
      <c r="Y114" s="11">
        <f>'Uscite dettaglio missioni'!JC115</f>
        <v>3300000</v>
      </c>
      <c r="Z114" s="11">
        <f>'Uscite dettaglio missioni'!JD115</f>
        <v>4074569.57</v>
      </c>
      <c r="AA114" s="11">
        <f>'Uscite dettaglio missioni'!JE115</f>
        <v>620000</v>
      </c>
      <c r="AB114" s="11">
        <f>'Uscite dettaglio missioni'!JF115</f>
        <v>790000</v>
      </c>
      <c r="AC114" s="11">
        <f>'Uscite dettaglio missioni'!JF115</f>
        <v>790000</v>
      </c>
      <c r="AD114" s="11">
        <f>'Uscite dettaglio missioni'!JG115</f>
        <v>804677.97</v>
      </c>
      <c r="AE114" s="11">
        <f>'Uscite dettaglio missioni'!JH115</f>
        <v>10000</v>
      </c>
      <c r="AF114" s="11">
        <f>'Uscite dettaglio missioni'!JI115</f>
        <v>735000</v>
      </c>
      <c r="AG114" s="11">
        <f>'Uscite dettaglio missioni'!JJ115</f>
        <v>472810.88</v>
      </c>
      <c r="AH114" s="11">
        <f>'Uscite dettaglio missioni'!JK115</f>
        <v>600000</v>
      </c>
      <c r="AI114" s="11">
        <f>'Uscite dettaglio missioni'!JL115</f>
        <v>690000</v>
      </c>
      <c r="AJ114" s="11">
        <f>'Uscite dettaglio missioni'!JM115</f>
        <v>674834.59</v>
      </c>
      <c r="AK114" s="11">
        <f>'Uscite dettaglio missioni'!JN115</f>
        <v>528732</v>
      </c>
    </row>
    <row r="115" spans="1:37" ht="30" customHeight="1" x14ac:dyDescent="0.25">
      <c r="A115" s="5">
        <v>61</v>
      </c>
      <c r="B115" s="8" t="s">
        <v>98</v>
      </c>
      <c r="C115" s="12">
        <f>'Uscite dettaglio missioni'!IG116</f>
        <v>100000</v>
      </c>
      <c r="D115" s="12">
        <f>'Uscite dettaglio missioni'!IH116</f>
        <v>116739.22</v>
      </c>
      <c r="E115" s="12">
        <f>'Uscite dettaglio missioni'!II116</f>
        <v>116739.22</v>
      </c>
      <c r="F115" s="12">
        <f>'Uscite dettaglio missioni'!IJ116</f>
        <v>80960</v>
      </c>
      <c r="G115" s="12">
        <f>'Uscite dettaglio missioni'!IK116</f>
        <v>50960</v>
      </c>
      <c r="H115" s="12">
        <f>'Uscite dettaglio missioni'!IL116</f>
        <v>50875.19</v>
      </c>
      <c r="I115" s="12">
        <f>'Uscite dettaglio missioni'!IM116</f>
        <v>60000</v>
      </c>
      <c r="J115" s="12">
        <f>'Uscite dettaglio missioni'!IN116</f>
        <v>0</v>
      </c>
      <c r="K115" s="12">
        <f>'Uscite dettaglio missioni'!IO116</f>
        <v>0</v>
      </c>
      <c r="L115" s="12">
        <f>'Uscite dettaglio missioni'!IP116</f>
        <v>0</v>
      </c>
      <c r="M115" s="12">
        <f>'Uscite dettaglio missioni'!IQ116</f>
        <v>0</v>
      </c>
      <c r="N115" s="12">
        <f>'Uscite dettaglio missioni'!IR116</f>
        <v>0</v>
      </c>
      <c r="O115" s="12">
        <f>'Uscite dettaglio missioni'!IS116</f>
        <v>0</v>
      </c>
      <c r="P115" s="12">
        <f>'Uscite dettaglio missioni'!IT116</f>
        <v>0</v>
      </c>
      <c r="Q115" s="12">
        <f>'Uscite dettaglio missioni'!IU116</f>
        <v>0</v>
      </c>
      <c r="R115" s="12">
        <f>'Uscite dettaglio missioni'!IV116</f>
        <v>0</v>
      </c>
      <c r="S115" s="12">
        <f>'Uscite dettaglio missioni'!IW116</f>
        <v>0</v>
      </c>
      <c r="T115" s="12">
        <f>'Uscite dettaglio missioni'!IX116</f>
        <v>0</v>
      </c>
      <c r="U115" s="12">
        <f>'Uscite dettaglio missioni'!IY116</f>
        <v>50000</v>
      </c>
      <c r="V115" s="12">
        <f>'Uscite dettaglio missioni'!IZ116</f>
        <v>52000</v>
      </c>
      <c r="W115" s="12">
        <f>'Uscite dettaglio missioni'!JA116</f>
        <v>2000</v>
      </c>
      <c r="X115" s="12">
        <f>'Uscite dettaglio missioni'!JB116</f>
        <v>50000</v>
      </c>
      <c r="Y115" s="12">
        <f>'Uscite dettaglio missioni'!JC116</f>
        <v>50000</v>
      </c>
      <c r="Z115" s="12">
        <f>'Uscite dettaglio missioni'!JD116</f>
        <v>4608.67</v>
      </c>
      <c r="AA115" s="12">
        <f>'Uscite dettaglio missioni'!JE116</f>
        <v>0</v>
      </c>
      <c r="AB115" s="12">
        <f>'Uscite dettaglio missioni'!JF116</f>
        <v>0</v>
      </c>
      <c r="AC115" s="12">
        <f>'Uscite dettaglio missioni'!JF116</f>
        <v>0</v>
      </c>
      <c r="AD115" s="12">
        <f>'Uscite dettaglio missioni'!JG116</f>
        <v>0</v>
      </c>
      <c r="AE115" s="12">
        <f>'Uscite dettaglio missioni'!JH116</f>
        <v>0</v>
      </c>
      <c r="AF115" s="12">
        <f>'Uscite dettaglio missioni'!JI116</f>
        <v>0</v>
      </c>
      <c r="AG115" s="12">
        <f>'Uscite dettaglio missioni'!JJ116</f>
        <v>0</v>
      </c>
      <c r="AH115" s="12">
        <f>'Uscite dettaglio missioni'!JK116</f>
        <v>0</v>
      </c>
      <c r="AI115" s="12">
        <f>'Uscite dettaglio missioni'!JL116</f>
        <v>0</v>
      </c>
      <c r="AJ115" s="12">
        <f>'Uscite dettaglio missioni'!JM116</f>
        <v>0</v>
      </c>
      <c r="AK115" s="12">
        <f>'Uscite dettaglio missioni'!JN116</f>
        <v>0</v>
      </c>
    </row>
    <row r="116" spans="1:37" x14ac:dyDescent="0.25">
      <c r="A116" s="5">
        <v>6102</v>
      </c>
      <c r="B116" s="9"/>
      <c r="C116" s="13">
        <f>'Uscite dettaglio missioni'!IG117</f>
        <v>0</v>
      </c>
      <c r="D116" s="13">
        <f>'Uscite dettaglio missioni'!IH117</f>
        <v>0</v>
      </c>
      <c r="E116" s="13">
        <f>'Uscite dettaglio missioni'!II117</f>
        <v>0</v>
      </c>
      <c r="F116" s="13">
        <f>'Uscite dettaglio missioni'!IJ117</f>
        <v>0</v>
      </c>
      <c r="G116" s="13">
        <f>'Uscite dettaglio missioni'!IK117</f>
        <v>0</v>
      </c>
      <c r="H116" s="13">
        <f>'Uscite dettaglio missioni'!IL117</f>
        <v>0</v>
      </c>
      <c r="I116" s="13">
        <f>'Uscite dettaglio missioni'!IM117</f>
        <v>0</v>
      </c>
      <c r="J116" s="13">
        <f>'Uscite dettaglio missioni'!IN117</f>
        <v>0</v>
      </c>
      <c r="K116" s="13">
        <f>'Uscite dettaglio missioni'!IO117</f>
        <v>0</v>
      </c>
      <c r="L116" s="13">
        <f>'Uscite dettaglio missioni'!IP117</f>
        <v>0</v>
      </c>
      <c r="M116" s="13">
        <f>'Uscite dettaglio missioni'!IQ117</f>
        <v>0</v>
      </c>
      <c r="N116" s="13">
        <f>'Uscite dettaglio missioni'!IR117</f>
        <v>0</v>
      </c>
      <c r="O116" s="13">
        <f>'Uscite dettaglio missioni'!IS117</f>
        <v>0</v>
      </c>
      <c r="P116" s="13">
        <f>'Uscite dettaglio missioni'!IT117</f>
        <v>0</v>
      </c>
      <c r="Q116" s="13">
        <f>'Uscite dettaglio missioni'!IU117</f>
        <v>0</v>
      </c>
      <c r="R116" s="13">
        <f>'Uscite dettaglio missioni'!IV117</f>
        <v>0</v>
      </c>
      <c r="S116" s="13">
        <f>'Uscite dettaglio missioni'!IW117</f>
        <v>0</v>
      </c>
      <c r="T116" s="13">
        <f>'Uscite dettaglio missioni'!IX117</f>
        <v>0</v>
      </c>
      <c r="U116" s="13">
        <f>'Uscite dettaglio missioni'!IY117</f>
        <v>0</v>
      </c>
      <c r="V116" s="13">
        <f>'Uscite dettaglio missioni'!IZ117</f>
        <v>0</v>
      </c>
      <c r="W116" s="13">
        <f>'Uscite dettaglio missioni'!JA117</f>
        <v>0</v>
      </c>
      <c r="X116" s="13">
        <f>'Uscite dettaglio missioni'!JB117</f>
        <v>0</v>
      </c>
      <c r="Y116" s="13">
        <f>'Uscite dettaglio missioni'!JC117</f>
        <v>0</v>
      </c>
      <c r="Z116" s="13">
        <f>'Uscite dettaglio missioni'!JD117</f>
        <v>4608.67</v>
      </c>
      <c r="AA116" s="13">
        <f>'Uscite dettaglio missioni'!JE117</f>
        <v>0</v>
      </c>
      <c r="AB116" s="13">
        <f>'Uscite dettaglio missioni'!JF117</f>
        <v>0</v>
      </c>
      <c r="AC116" s="13">
        <f>'Uscite dettaglio missioni'!JF117</f>
        <v>0</v>
      </c>
      <c r="AD116" s="13">
        <f>'Uscite dettaglio missioni'!JG117</f>
        <v>0</v>
      </c>
      <c r="AE116" s="13">
        <f>'Uscite dettaglio missioni'!JH117</f>
        <v>0</v>
      </c>
      <c r="AF116" s="13">
        <f>'Uscite dettaglio missioni'!JI117</f>
        <v>0</v>
      </c>
      <c r="AG116" s="13">
        <f>'Uscite dettaglio missioni'!JJ117</f>
        <v>0</v>
      </c>
      <c r="AH116" s="13">
        <f>'Uscite dettaglio missioni'!JK117</f>
        <v>0</v>
      </c>
      <c r="AI116" s="13">
        <f>'Uscite dettaglio missioni'!JL117</f>
        <v>0</v>
      </c>
      <c r="AJ116" s="13">
        <f>'Uscite dettaglio missioni'!JM117</f>
        <v>0</v>
      </c>
      <c r="AK116" s="13">
        <f>'Uscite dettaglio missioni'!JN117</f>
        <v>0</v>
      </c>
    </row>
    <row r="117" spans="1:37" ht="30" x14ac:dyDescent="0.25">
      <c r="A117" s="5">
        <v>6103</v>
      </c>
      <c r="B117" s="9" t="s">
        <v>65</v>
      </c>
      <c r="C117" s="13">
        <f>'Uscite dettaglio missioni'!IG118</f>
        <v>100000</v>
      </c>
      <c r="D117" s="13">
        <f>'Uscite dettaglio missioni'!IH118</f>
        <v>116739.22</v>
      </c>
      <c r="E117" s="13">
        <f>'Uscite dettaglio missioni'!II118</f>
        <v>116739.22</v>
      </c>
      <c r="F117" s="13">
        <f>'Uscite dettaglio missioni'!IJ118</f>
        <v>80960</v>
      </c>
      <c r="G117" s="13">
        <f>'Uscite dettaglio missioni'!IK118</f>
        <v>50960</v>
      </c>
      <c r="H117" s="13">
        <f>'Uscite dettaglio missioni'!IL118</f>
        <v>50875.19</v>
      </c>
      <c r="I117" s="13">
        <f>'Uscite dettaglio missioni'!IM118</f>
        <v>60000</v>
      </c>
      <c r="J117" s="13">
        <f>'Uscite dettaglio missioni'!IN118</f>
        <v>0</v>
      </c>
      <c r="K117" s="13">
        <f>'Uscite dettaglio missioni'!IO118</f>
        <v>0</v>
      </c>
      <c r="L117" s="13">
        <f>'Uscite dettaglio missioni'!IP118</f>
        <v>0</v>
      </c>
      <c r="M117" s="13">
        <f>'Uscite dettaglio missioni'!IQ118</f>
        <v>0</v>
      </c>
      <c r="N117" s="13">
        <f>'Uscite dettaglio missioni'!IR118</f>
        <v>0</v>
      </c>
      <c r="O117" s="13">
        <f>'Uscite dettaglio missioni'!IS118</f>
        <v>0</v>
      </c>
      <c r="P117" s="13">
        <f>'Uscite dettaglio missioni'!IT118</f>
        <v>0</v>
      </c>
      <c r="Q117" s="13">
        <f>'Uscite dettaglio missioni'!IU118</f>
        <v>0</v>
      </c>
      <c r="R117" s="13">
        <f>'Uscite dettaglio missioni'!IV118</f>
        <v>0</v>
      </c>
      <c r="S117" s="13">
        <f>'Uscite dettaglio missioni'!IW118</f>
        <v>0</v>
      </c>
      <c r="T117" s="13">
        <f>'Uscite dettaglio missioni'!IX118</f>
        <v>0</v>
      </c>
      <c r="U117" s="13">
        <f>'Uscite dettaglio missioni'!IY118</f>
        <v>0</v>
      </c>
      <c r="V117" s="13">
        <f>'Uscite dettaglio missioni'!IZ118</f>
        <v>2000</v>
      </c>
      <c r="W117" s="13">
        <f>'Uscite dettaglio missioni'!JA118</f>
        <v>2000</v>
      </c>
      <c r="X117" s="13">
        <f>'Uscite dettaglio missioni'!JB118</f>
        <v>0</v>
      </c>
      <c r="Y117" s="13">
        <f>'Uscite dettaglio missioni'!JC118</f>
        <v>0</v>
      </c>
      <c r="Z117" s="13">
        <f>'Uscite dettaglio missioni'!JD118</f>
        <v>0</v>
      </c>
      <c r="AA117" s="13">
        <f>'Uscite dettaglio missioni'!JE118</f>
        <v>0</v>
      </c>
      <c r="AB117" s="13">
        <f>'Uscite dettaglio missioni'!JF118</f>
        <v>0</v>
      </c>
      <c r="AC117" s="13">
        <f>'Uscite dettaglio missioni'!JF118</f>
        <v>0</v>
      </c>
      <c r="AD117" s="13">
        <f>'Uscite dettaglio missioni'!JG118</f>
        <v>0</v>
      </c>
      <c r="AE117" s="13">
        <f>'Uscite dettaglio missioni'!JH118</f>
        <v>0</v>
      </c>
      <c r="AF117" s="13">
        <f>'Uscite dettaglio missioni'!JI118</f>
        <v>0</v>
      </c>
      <c r="AG117" s="13">
        <f>'Uscite dettaglio missioni'!JJ118</f>
        <v>0</v>
      </c>
      <c r="AH117" s="13">
        <f>'Uscite dettaglio missioni'!JK118</f>
        <v>0</v>
      </c>
      <c r="AI117" s="13">
        <f>'Uscite dettaglio missioni'!JL118</f>
        <v>0</v>
      </c>
      <c r="AJ117" s="13">
        <f>'Uscite dettaglio missioni'!JM118</f>
        <v>0</v>
      </c>
      <c r="AK117" s="13">
        <f>'Uscite dettaglio missioni'!JN118</f>
        <v>0</v>
      </c>
    </row>
    <row r="118" spans="1:37" x14ac:dyDescent="0.25">
      <c r="A118" s="5">
        <v>6121</v>
      </c>
      <c r="B118" s="9" t="s">
        <v>401</v>
      </c>
      <c r="C118" s="13">
        <f>'Uscite dettaglio missioni'!IG119</f>
        <v>0</v>
      </c>
      <c r="D118" s="13">
        <f>'Uscite dettaglio missioni'!IH119</f>
        <v>0</v>
      </c>
      <c r="E118" s="13">
        <f>'Uscite dettaglio missioni'!II119</f>
        <v>0</v>
      </c>
      <c r="F118" s="13">
        <f>'Uscite dettaglio missioni'!IJ119</f>
        <v>0</v>
      </c>
      <c r="G118" s="13">
        <f>'Uscite dettaglio missioni'!IK119</f>
        <v>0</v>
      </c>
      <c r="H118" s="13">
        <f>'Uscite dettaglio missioni'!IL119</f>
        <v>0</v>
      </c>
      <c r="I118" s="13">
        <f>'Uscite dettaglio missioni'!IM119</f>
        <v>0</v>
      </c>
      <c r="J118" s="13">
        <f>'Uscite dettaglio missioni'!IN119</f>
        <v>0</v>
      </c>
      <c r="K118" s="13">
        <f>'Uscite dettaglio missioni'!IO119</f>
        <v>0</v>
      </c>
      <c r="L118" s="13">
        <f>'Uscite dettaglio missioni'!IP119</f>
        <v>0</v>
      </c>
      <c r="M118" s="13">
        <f>'Uscite dettaglio missioni'!IQ119</f>
        <v>0</v>
      </c>
      <c r="N118" s="13">
        <f>'Uscite dettaglio missioni'!IR119</f>
        <v>0</v>
      </c>
      <c r="O118" s="13">
        <f>'Uscite dettaglio missioni'!IS119</f>
        <v>0</v>
      </c>
      <c r="P118" s="13">
        <f>'Uscite dettaglio missioni'!IT119</f>
        <v>0</v>
      </c>
      <c r="Q118" s="13">
        <f>'Uscite dettaglio missioni'!IU119</f>
        <v>0</v>
      </c>
      <c r="R118" s="13">
        <f>'Uscite dettaglio missioni'!IV119</f>
        <v>0</v>
      </c>
      <c r="S118" s="13">
        <f>'Uscite dettaglio missioni'!IW119</f>
        <v>0</v>
      </c>
      <c r="T118" s="13">
        <f>'Uscite dettaglio missioni'!IX119</f>
        <v>0</v>
      </c>
      <c r="U118" s="13">
        <f>'Uscite dettaglio missioni'!IY119</f>
        <v>50000</v>
      </c>
      <c r="V118" s="13">
        <f>'Uscite dettaglio missioni'!IZ119</f>
        <v>50000</v>
      </c>
      <c r="W118" s="13">
        <f>'Uscite dettaglio missioni'!JA119</f>
        <v>0</v>
      </c>
      <c r="X118" s="13">
        <f>'Uscite dettaglio missioni'!JB119</f>
        <v>50000</v>
      </c>
      <c r="Y118" s="13">
        <f>'Uscite dettaglio missioni'!JC119</f>
        <v>50000</v>
      </c>
      <c r="Z118" s="13">
        <f>'Uscite dettaglio missioni'!JD119</f>
        <v>0</v>
      </c>
      <c r="AA118" s="13">
        <f>'Uscite dettaglio missioni'!JE119</f>
        <v>0</v>
      </c>
      <c r="AB118" s="13">
        <f>'Uscite dettaglio missioni'!JF119</f>
        <v>0</v>
      </c>
      <c r="AC118" s="13">
        <f>'Uscite dettaglio missioni'!JF119</f>
        <v>0</v>
      </c>
      <c r="AD118" s="13">
        <f>'Uscite dettaglio missioni'!JG119</f>
        <v>0</v>
      </c>
      <c r="AE118" s="13">
        <f>'Uscite dettaglio missioni'!JH119</f>
        <v>0</v>
      </c>
      <c r="AF118" s="13">
        <f>'Uscite dettaglio missioni'!JI119</f>
        <v>0</v>
      </c>
      <c r="AG118" s="13">
        <f>'Uscite dettaglio missioni'!JJ119</f>
        <v>0</v>
      </c>
      <c r="AH118" s="13">
        <f>'Uscite dettaglio missioni'!JK119</f>
        <v>0</v>
      </c>
      <c r="AI118" s="13">
        <f>'Uscite dettaglio missioni'!JL119</f>
        <v>0</v>
      </c>
      <c r="AJ118" s="13">
        <f>'Uscite dettaglio missioni'!JM119</f>
        <v>0</v>
      </c>
      <c r="AK118" s="13">
        <f>'Uscite dettaglio missioni'!JN119</f>
        <v>0</v>
      </c>
    </row>
    <row r="119" spans="1:37" ht="15" customHeight="1" x14ac:dyDescent="0.25">
      <c r="A119" s="5">
        <v>62</v>
      </c>
      <c r="B119" s="8" t="s">
        <v>99</v>
      </c>
      <c r="C119" s="12">
        <f>'Uscite dettaglio missioni'!IG120</f>
        <v>250000</v>
      </c>
      <c r="D119" s="12">
        <f>'Uscite dettaglio missioni'!IH120</f>
        <v>1769836.11</v>
      </c>
      <c r="E119" s="12">
        <f>'Uscite dettaglio missioni'!II120</f>
        <v>1153393.26</v>
      </c>
      <c r="F119" s="12">
        <f>'Uscite dettaglio missioni'!IJ120</f>
        <v>80000</v>
      </c>
      <c r="G119" s="12">
        <f>'Uscite dettaglio missioni'!IK120</f>
        <v>95000</v>
      </c>
      <c r="H119" s="12">
        <f>'Uscite dettaglio missioni'!IL120</f>
        <v>99419.96</v>
      </c>
      <c r="I119" s="12">
        <f>'Uscite dettaglio missioni'!IM120</f>
        <v>92944.35</v>
      </c>
      <c r="J119" s="12">
        <f>'Uscite dettaglio missioni'!IN120</f>
        <v>92944.35</v>
      </c>
      <c r="K119" s="12">
        <f>'Uscite dettaglio missioni'!IO120</f>
        <v>104973.45</v>
      </c>
      <c r="L119" s="12">
        <f>'Uscite dettaglio missioni'!IP120</f>
        <v>105000</v>
      </c>
      <c r="M119" s="12">
        <f>'Uscite dettaglio missioni'!IQ120</f>
        <v>105000</v>
      </c>
      <c r="N119" s="12">
        <f>'Uscite dettaglio missioni'!IR120</f>
        <v>98739.73</v>
      </c>
      <c r="O119" s="12">
        <f>'Uscite dettaglio missioni'!IS120</f>
        <v>80000</v>
      </c>
      <c r="P119" s="12">
        <f>'Uscite dettaglio missioni'!IT120</f>
        <v>80000</v>
      </c>
      <c r="Q119" s="12">
        <f>'Uscite dettaglio missioni'!IU120</f>
        <v>85204.91</v>
      </c>
      <c r="R119" s="12">
        <f>'Uscite dettaglio missioni'!IV120</f>
        <v>130000</v>
      </c>
      <c r="S119" s="12">
        <f>'Uscite dettaglio missioni'!IW120</f>
        <v>137962</v>
      </c>
      <c r="T119" s="12">
        <f>'Uscite dettaglio missioni'!IX120</f>
        <v>208360.53</v>
      </c>
      <c r="U119" s="12">
        <f>'Uscite dettaglio missioni'!IY120</f>
        <v>100000</v>
      </c>
      <c r="V119" s="12">
        <f>'Uscite dettaglio missioni'!IZ120</f>
        <v>100000</v>
      </c>
      <c r="W119" s="12">
        <f>'Uscite dettaglio missioni'!JA120</f>
        <v>116300.5</v>
      </c>
      <c r="X119" s="12">
        <f>'Uscite dettaglio missioni'!JB120</f>
        <v>45000</v>
      </c>
      <c r="Y119" s="12">
        <f>'Uscite dettaglio missioni'!JC120</f>
        <v>3250000</v>
      </c>
      <c r="Z119" s="12">
        <f>'Uscite dettaglio missioni'!JD120</f>
        <v>4069960.9</v>
      </c>
      <c r="AA119" s="12">
        <f>'Uscite dettaglio missioni'!JE120</f>
        <v>620000</v>
      </c>
      <c r="AB119" s="12">
        <f>'Uscite dettaglio missioni'!JF120</f>
        <v>790000</v>
      </c>
      <c r="AC119" s="12">
        <f>'Uscite dettaglio missioni'!JF120</f>
        <v>790000</v>
      </c>
      <c r="AD119" s="12">
        <f>'Uscite dettaglio missioni'!JG120</f>
        <v>804677.97</v>
      </c>
      <c r="AE119" s="12">
        <f>'Uscite dettaglio missioni'!JH120</f>
        <v>10000</v>
      </c>
      <c r="AF119" s="12">
        <f>'Uscite dettaglio missioni'!JI120</f>
        <v>735000</v>
      </c>
      <c r="AG119" s="12">
        <f>'Uscite dettaglio missioni'!JJ120</f>
        <v>472810.88</v>
      </c>
      <c r="AH119" s="12">
        <f>'Uscite dettaglio missioni'!JK120</f>
        <v>600000</v>
      </c>
      <c r="AI119" s="12">
        <f>'Uscite dettaglio missioni'!JL120</f>
        <v>690000</v>
      </c>
      <c r="AJ119" s="12">
        <f>'Uscite dettaglio missioni'!JM120</f>
        <v>674834.59</v>
      </c>
      <c r="AK119" s="12">
        <f>'Uscite dettaglio missioni'!JN120</f>
        <v>528732</v>
      </c>
    </row>
    <row r="120" spans="1:37" x14ac:dyDescent="0.25">
      <c r="A120" s="5">
        <v>6204</v>
      </c>
      <c r="B120" s="9" t="s">
        <v>66</v>
      </c>
      <c r="C120" s="13">
        <f>'Uscite dettaglio missioni'!IG121</f>
        <v>120000</v>
      </c>
      <c r="D120" s="13">
        <f>'Uscite dettaglio missioni'!IH121</f>
        <v>1704836.11</v>
      </c>
      <c r="E120" s="13">
        <f>'Uscite dettaglio missioni'!II121</f>
        <v>1153393.26</v>
      </c>
      <c r="F120" s="13">
        <f>'Uscite dettaglio missioni'!IJ121</f>
        <v>80000</v>
      </c>
      <c r="G120" s="13">
        <f>'Uscite dettaglio missioni'!IK121</f>
        <v>95000</v>
      </c>
      <c r="H120" s="13">
        <f>'Uscite dettaglio missioni'!IL121</f>
        <v>99419.96</v>
      </c>
      <c r="I120" s="13">
        <f>'Uscite dettaglio missioni'!IM121</f>
        <v>92944.35</v>
      </c>
      <c r="J120" s="13">
        <f>'Uscite dettaglio missioni'!IN121</f>
        <v>92944.35</v>
      </c>
      <c r="K120" s="13">
        <f>'Uscite dettaglio missioni'!IO121</f>
        <v>104973.45</v>
      </c>
      <c r="L120" s="13">
        <f>'Uscite dettaglio missioni'!IP121</f>
        <v>105000</v>
      </c>
      <c r="M120" s="13">
        <f>'Uscite dettaglio missioni'!IQ121</f>
        <v>105000</v>
      </c>
      <c r="N120" s="13">
        <f>'Uscite dettaglio missioni'!IR121</f>
        <v>98739.73</v>
      </c>
      <c r="O120" s="13">
        <f>'Uscite dettaglio missioni'!IS121</f>
        <v>80000</v>
      </c>
      <c r="P120" s="13">
        <f>'Uscite dettaglio missioni'!IT121</f>
        <v>80000</v>
      </c>
      <c r="Q120" s="13">
        <f>'Uscite dettaglio missioni'!IU121</f>
        <v>85204.91</v>
      </c>
      <c r="R120" s="13">
        <f>'Uscite dettaglio missioni'!IV121</f>
        <v>130000</v>
      </c>
      <c r="S120" s="13">
        <f>'Uscite dettaglio missioni'!IW121</f>
        <v>137962</v>
      </c>
      <c r="T120" s="13">
        <f>'Uscite dettaglio missioni'!IX121</f>
        <v>208360.53</v>
      </c>
      <c r="U120" s="13">
        <f>'Uscite dettaglio missioni'!IY121</f>
        <v>100000</v>
      </c>
      <c r="V120" s="13">
        <f>'Uscite dettaglio missioni'!IZ121</f>
        <v>100000</v>
      </c>
      <c r="W120" s="13">
        <f>'Uscite dettaglio missioni'!JA121</f>
        <v>116300.5</v>
      </c>
      <c r="X120" s="13">
        <f>'Uscite dettaglio missioni'!JB121</f>
        <v>45000</v>
      </c>
      <c r="Y120" s="13">
        <f>'Uscite dettaglio missioni'!JC121</f>
        <v>3250000</v>
      </c>
      <c r="Z120" s="13">
        <f>'Uscite dettaglio missioni'!JD121</f>
        <v>4069960.9</v>
      </c>
      <c r="AA120" s="13">
        <f>'Uscite dettaglio missioni'!JE121</f>
        <v>620000</v>
      </c>
      <c r="AB120" s="13">
        <f>'Uscite dettaglio missioni'!JF121</f>
        <v>790000</v>
      </c>
      <c r="AC120" s="13">
        <v>804677.97</v>
      </c>
      <c r="AD120" s="13">
        <v>804677.97</v>
      </c>
      <c r="AE120" s="13">
        <v>804677.97</v>
      </c>
      <c r="AF120" s="13">
        <f>'Uscite dettaglio missioni'!JI121</f>
        <v>640000</v>
      </c>
      <c r="AG120" s="13">
        <v>804677.97</v>
      </c>
      <c r="AH120" s="13">
        <v>804677.97</v>
      </c>
      <c r="AI120" s="13">
        <v>804677.97</v>
      </c>
      <c r="AJ120" s="13">
        <v>804677.97</v>
      </c>
      <c r="AK120" s="13">
        <v>804677.97</v>
      </c>
    </row>
    <row r="121" spans="1:37" ht="30" x14ac:dyDescent="0.25">
      <c r="A121" s="5">
        <v>6207</v>
      </c>
      <c r="B121" s="9" t="s">
        <v>344</v>
      </c>
      <c r="C121" s="13">
        <f>'Uscite dettaglio missioni'!IG122</f>
        <v>130000</v>
      </c>
      <c r="D121" s="13">
        <f>'Uscite dettaglio missioni'!IH122</f>
        <v>65000</v>
      </c>
      <c r="E121" s="13">
        <f>'Uscite dettaglio missioni'!II122</f>
        <v>0</v>
      </c>
      <c r="F121" s="13">
        <f>'Uscite dettaglio missioni'!IJ122</f>
        <v>0</v>
      </c>
      <c r="G121" s="13">
        <f>'Uscite dettaglio missioni'!IK122</f>
        <v>0</v>
      </c>
      <c r="H121" s="13">
        <f>'Uscite dettaglio missioni'!IL122</f>
        <v>0</v>
      </c>
      <c r="I121" s="13">
        <f>'Uscite dettaglio missioni'!IM122</f>
        <v>0</v>
      </c>
      <c r="J121" s="13">
        <f>'Uscite dettaglio missioni'!IN122</f>
        <v>0</v>
      </c>
      <c r="K121" s="13">
        <f>'Uscite dettaglio missioni'!IO122</f>
        <v>0</v>
      </c>
      <c r="L121" s="13">
        <f>'Uscite dettaglio missioni'!IP122</f>
        <v>0</v>
      </c>
      <c r="M121" s="13">
        <f>'Uscite dettaglio missioni'!IQ122</f>
        <v>0</v>
      </c>
      <c r="N121" s="13">
        <f>'Uscite dettaglio missioni'!IR122</f>
        <v>0</v>
      </c>
      <c r="O121" s="13">
        <f>'Uscite dettaglio missioni'!IS122</f>
        <v>0</v>
      </c>
      <c r="P121" s="13">
        <f>'Uscite dettaglio missioni'!IT122</f>
        <v>0</v>
      </c>
      <c r="Q121" s="13">
        <f>'Uscite dettaglio missioni'!IU122</f>
        <v>0</v>
      </c>
      <c r="R121" s="13">
        <f>'Uscite dettaglio missioni'!IV122</f>
        <v>0</v>
      </c>
      <c r="S121" s="13">
        <f>'Uscite dettaglio missioni'!IW122</f>
        <v>0</v>
      </c>
      <c r="T121" s="13">
        <f>'Uscite dettaglio missioni'!IX122</f>
        <v>0</v>
      </c>
      <c r="U121" s="13">
        <f>'Uscite dettaglio missioni'!IY122</f>
        <v>0</v>
      </c>
      <c r="V121" s="13">
        <f>'Uscite dettaglio missioni'!IZ122</f>
        <v>0</v>
      </c>
      <c r="W121" s="13">
        <f>'Uscite dettaglio missioni'!JA122</f>
        <v>0</v>
      </c>
      <c r="X121" s="13">
        <f>'Uscite dettaglio missioni'!JB122</f>
        <v>0</v>
      </c>
      <c r="Y121" s="13">
        <f>'Uscite dettaglio missioni'!JC122</f>
        <v>0</v>
      </c>
      <c r="Z121" s="13">
        <f>'Uscite dettaglio missioni'!JD122</f>
        <v>0</v>
      </c>
      <c r="AA121" s="13">
        <f>'Uscite dettaglio missioni'!JE122</f>
        <v>0</v>
      </c>
      <c r="AB121" s="13">
        <f>'Uscite dettaglio missioni'!JF122</f>
        <v>0</v>
      </c>
      <c r="AC121" s="13">
        <f>'Uscite dettaglio missioni'!JF122</f>
        <v>0</v>
      </c>
      <c r="AD121" s="13">
        <f>'Uscite dettaglio missioni'!JG122</f>
        <v>0</v>
      </c>
      <c r="AE121" s="13">
        <f>'Uscite dettaglio missioni'!JH122</f>
        <v>0</v>
      </c>
      <c r="AF121" s="13">
        <f>'Uscite dettaglio missioni'!JI122</f>
        <v>95000</v>
      </c>
      <c r="AG121" s="13">
        <f>'Uscite dettaglio missioni'!JJ122</f>
        <v>17527.36</v>
      </c>
      <c r="AH121" s="13">
        <f>'Uscite dettaglio missioni'!JK122</f>
        <v>20000</v>
      </c>
      <c r="AI121" s="13">
        <f>'Uscite dettaglio missioni'!JL122</f>
        <v>20000</v>
      </c>
      <c r="AJ121" s="13">
        <f>'Uscite dettaglio missioni'!JM122</f>
        <v>0</v>
      </c>
      <c r="AK121" s="13">
        <f>'Uscite dettaglio missioni'!JN122</f>
        <v>0</v>
      </c>
    </row>
    <row r="122" spans="1:37" ht="20.100000000000001" customHeight="1" x14ac:dyDescent="0.25">
      <c r="A122" s="5">
        <v>7</v>
      </c>
      <c r="B122" s="7" t="s">
        <v>100</v>
      </c>
      <c r="C122" s="11">
        <f>'Uscite dettaglio missioni'!IG123</f>
        <v>6450000</v>
      </c>
      <c r="D122" s="11">
        <f>'Uscite dettaglio missioni'!IH123</f>
        <v>2454000.1</v>
      </c>
      <c r="E122" s="11">
        <f>'Uscite dettaglio missioni'!II123</f>
        <v>2303867.9900000002</v>
      </c>
      <c r="F122" s="11">
        <f>'Uscite dettaglio missioni'!IJ123</f>
        <v>2201300</v>
      </c>
      <c r="G122" s="11">
        <f>'Uscite dettaglio missioni'!IK123</f>
        <v>2700300</v>
      </c>
      <c r="H122" s="11">
        <f>'Uscite dettaglio missioni'!IL123</f>
        <v>2591711.94</v>
      </c>
      <c r="I122" s="11">
        <f>'Uscite dettaglio missioni'!IM123</f>
        <v>2426961.58</v>
      </c>
      <c r="J122" s="11">
        <f>'Uscite dettaglio missioni'!IN123</f>
        <v>2426977.08</v>
      </c>
      <c r="K122" s="11">
        <f>'Uscite dettaglio missioni'!IO123</f>
        <v>2538092.73</v>
      </c>
      <c r="L122" s="11">
        <f>'Uscite dettaglio missioni'!IP123</f>
        <v>2500000</v>
      </c>
      <c r="M122" s="11">
        <f>'Uscite dettaglio missioni'!IQ123</f>
        <v>2520000</v>
      </c>
      <c r="N122" s="11">
        <f>'Uscite dettaglio missioni'!IR123</f>
        <v>2380660.71</v>
      </c>
      <c r="O122" s="11">
        <f>'Uscite dettaglio missioni'!IS123</f>
        <v>2500000</v>
      </c>
      <c r="P122" s="11">
        <f>'Uscite dettaglio missioni'!IT123</f>
        <v>2661000</v>
      </c>
      <c r="Q122" s="11">
        <f>'Uscite dettaglio missioni'!IU123</f>
        <v>2543772.5499999998</v>
      </c>
      <c r="R122" s="11">
        <f>'Uscite dettaglio missioni'!IV123</f>
        <v>2600000</v>
      </c>
      <c r="S122" s="11">
        <f>'Uscite dettaglio missioni'!IW123</f>
        <v>2129900</v>
      </c>
      <c r="T122" s="11">
        <f>'Uscite dettaglio missioni'!IX123</f>
        <v>2472063.42</v>
      </c>
      <c r="U122" s="11">
        <f>'Uscite dettaglio missioni'!IY123</f>
        <v>2500000</v>
      </c>
      <c r="V122" s="11">
        <f>'Uscite dettaglio missioni'!IZ123</f>
        <v>2510300</v>
      </c>
      <c r="W122" s="11">
        <f>'Uscite dettaglio missioni'!JA123</f>
        <v>2075151.19</v>
      </c>
      <c r="X122" s="11">
        <f>'Uscite dettaglio missioni'!JB123</f>
        <v>2500000</v>
      </c>
      <c r="Y122" s="11">
        <f>'Uscite dettaglio missioni'!JC123</f>
        <v>2500000</v>
      </c>
      <c r="Z122" s="11">
        <f>'Uscite dettaglio missioni'!JD123</f>
        <v>2137006.0299999998</v>
      </c>
      <c r="AA122" s="11">
        <f>'Uscite dettaglio missioni'!JE123</f>
        <v>2400000</v>
      </c>
      <c r="AB122" s="11">
        <f>'Uscite dettaglio missioni'!JF123</f>
        <v>2430000</v>
      </c>
      <c r="AC122" s="11">
        <f>'Uscite dettaglio missioni'!JF123</f>
        <v>2430000</v>
      </c>
      <c r="AD122" s="11">
        <f>'Uscite dettaglio missioni'!JG123</f>
        <v>2273137.6</v>
      </c>
      <c r="AE122" s="11">
        <f>'Uscite dettaglio missioni'!JH123</f>
        <v>2400000</v>
      </c>
      <c r="AF122" s="11">
        <f>'Uscite dettaglio missioni'!JI123</f>
        <v>2400871.79</v>
      </c>
      <c r="AG122" s="11">
        <f>'Uscite dettaglio missioni'!JJ123</f>
        <v>2163182.79</v>
      </c>
      <c r="AH122" s="11">
        <f>'Uscite dettaglio missioni'!JK123</f>
        <v>2400000</v>
      </c>
      <c r="AI122" s="11">
        <f>'Uscite dettaglio missioni'!JL123</f>
        <v>2425436.69</v>
      </c>
      <c r="AJ122" s="11">
        <f>'Uscite dettaglio missioni'!JM123</f>
        <v>2232570.31</v>
      </c>
      <c r="AK122" s="11">
        <f>'Uscite dettaglio missioni'!JN123</f>
        <v>2400000</v>
      </c>
    </row>
    <row r="123" spans="1:37" ht="15" customHeight="1" x14ac:dyDescent="0.25">
      <c r="A123" s="5">
        <v>72</v>
      </c>
      <c r="B123" s="8" t="s">
        <v>67</v>
      </c>
      <c r="C123" s="12">
        <f>'Uscite dettaglio missioni'!IG124</f>
        <v>0</v>
      </c>
      <c r="D123" s="12">
        <f>'Uscite dettaglio missioni'!IH124</f>
        <v>1728</v>
      </c>
      <c r="E123" s="12">
        <f>'Uscite dettaglio missioni'!II124</f>
        <v>1728</v>
      </c>
      <c r="F123" s="12">
        <f>'Uscite dettaglio missioni'!IJ124</f>
        <v>1300</v>
      </c>
      <c r="G123" s="12">
        <f>'Uscite dettaglio missioni'!IK124</f>
        <v>300</v>
      </c>
      <c r="H123" s="12">
        <f>'Uscite dettaglio missioni'!IL124</f>
        <v>0</v>
      </c>
      <c r="I123" s="12">
        <f>'Uscite dettaglio missioni'!IM124</f>
        <v>300</v>
      </c>
      <c r="J123" s="12">
        <f>'Uscite dettaglio missioni'!IN124</f>
        <v>300</v>
      </c>
      <c r="K123" s="12">
        <f>'Uscite dettaglio missioni'!IO124</f>
        <v>0</v>
      </c>
      <c r="L123" s="12">
        <f>'Uscite dettaglio missioni'!IP124</f>
        <v>0</v>
      </c>
      <c r="M123" s="12">
        <f>'Uscite dettaglio missioni'!IQ124</f>
        <v>0</v>
      </c>
      <c r="N123" s="12">
        <f>'Uscite dettaglio missioni'!IR124</f>
        <v>0</v>
      </c>
      <c r="O123" s="12">
        <f>'Uscite dettaglio missioni'!IS124</f>
        <v>0</v>
      </c>
      <c r="P123" s="12">
        <f>'Uscite dettaglio missioni'!IT124</f>
        <v>0</v>
      </c>
      <c r="Q123" s="12">
        <f>'Uscite dettaglio missioni'!IU124</f>
        <v>0</v>
      </c>
      <c r="R123" s="12">
        <f>'Uscite dettaglio missioni'!IV124</f>
        <v>0</v>
      </c>
      <c r="S123" s="12">
        <f>'Uscite dettaglio missioni'!IW124</f>
        <v>0</v>
      </c>
      <c r="T123" s="12">
        <f>'Uscite dettaglio missioni'!IX124</f>
        <v>0</v>
      </c>
      <c r="U123" s="12">
        <f>'Uscite dettaglio missioni'!IY124</f>
        <v>0</v>
      </c>
      <c r="V123" s="12">
        <f>'Uscite dettaglio missioni'!IZ124</f>
        <v>0</v>
      </c>
      <c r="W123" s="12">
        <f>'Uscite dettaglio missioni'!JA124</f>
        <v>0</v>
      </c>
      <c r="X123" s="12">
        <f>'Uscite dettaglio missioni'!JB124</f>
        <v>0</v>
      </c>
      <c r="Y123" s="12">
        <f>'Uscite dettaglio missioni'!JC124</f>
        <v>0</v>
      </c>
      <c r="Z123" s="12">
        <f>'Uscite dettaglio missioni'!JD124</f>
        <v>0</v>
      </c>
      <c r="AA123" s="12">
        <f>'Uscite dettaglio missioni'!JE124</f>
        <v>0</v>
      </c>
      <c r="AB123" s="12">
        <f>'Uscite dettaglio missioni'!JF124</f>
        <v>0</v>
      </c>
      <c r="AC123" s="12">
        <f>'Uscite dettaglio missioni'!JF124</f>
        <v>0</v>
      </c>
      <c r="AD123" s="12">
        <f>'Uscite dettaglio missioni'!JG124</f>
        <v>0</v>
      </c>
      <c r="AE123" s="12">
        <f>'Uscite dettaglio missioni'!JH124</f>
        <v>0</v>
      </c>
      <c r="AF123" s="12">
        <f>'Uscite dettaglio missioni'!JI124</f>
        <v>0</v>
      </c>
      <c r="AG123" s="12">
        <f>'Uscite dettaglio missioni'!JJ124</f>
        <v>0</v>
      </c>
      <c r="AH123" s="12">
        <f>'Uscite dettaglio missioni'!JK124</f>
        <v>0</v>
      </c>
      <c r="AI123" s="12">
        <f>'Uscite dettaglio missioni'!JL124</f>
        <v>0</v>
      </c>
      <c r="AJ123" s="12">
        <f>'Uscite dettaglio missioni'!JM124</f>
        <v>0</v>
      </c>
      <c r="AK123" s="12">
        <f>'Uscite dettaglio missioni'!JN124</f>
        <v>0</v>
      </c>
    </row>
    <row r="124" spans="1:37" x14ac:dyDescent="0.25">
      <c r="A124" s="5">
        <v>7200</v>
      </c>
      <c r="B124" s="9" t="s">
        <v>67</v>
      </c>
      <c r="C124" s="13">
        <f>'Uscite dettaglio missioni'!IG125</f>
        <v>0</v>
      </c>
      <c r="D124" s="13">
        <f>'Uscite dettaglio missioni'!IH125</f>
        <v>1728</v>
      </c>
      <c r="E124" s="13">
        <f>'Uscite dettaglio missioni'!II125</f>
        <v>1728</v>
      </c>
      <c r="F124" s="13">
        <f>'Uscite dettaglio missioni'!IJ125</f>
        <v>1300</v>
      </c>
      <c r="G124" s="13">
        <f>'Uscite dettaglio missioni'!IK125</f>
        <v>300</v>
      </c>
      <c r="H124" s="13">
        <f>'Uscite dettaglio missioni'!IL125</f>
        <v>0</v>
      </c>
      <c r="I124" s="13">
        <f>'Uscite dettaglio missioni'!IM125</f>
        <v>300</v>
      </c>
      <c r="J124" s="13">
        <f>'Uscite dettaglio missioni'!IN125</f>
        <v>300</v>
      </c>
      <c r="K124" s="13">
        <f>'Uscite dettaglio missioni'!IO125</f>
        <v>0</v>
      </c>
      <c r="L124" s="13">
        <f>'Uscite dettaglio missioni'!IP125</f>
        <v>0</v>
      </c>
      <c r="M124" s="13">
        <f>'Uscite dettaglio missioni'!IQ125</f>
        <v>0</v>
      </c>
      <c r="N124" s="13">
        <f>'Uscite dettaglio missioni'!IR125</f>
        <v>0</v>
      </c>
      <c r="O124" s="13">
        <f>'Uscite dettaglio missioni'!IS125</f>
        <v>0</v>
      </c>
      <c r="P124" s="13">
        <f>'Uscite dettaglio missioni'!IT125</f>
        <v>0</v>
      </c>
      <c r="Q124" s="13">
        <f>'Uscite dettaglio missioni'!IU125</f>
        <v>0</v>
      </c>
      <c r="R124" s="13">
        <f>'Uscite dettaglio missioni'!IV125</f>
        <v>0</v>
      </c>
      <c r="S124" s="13">
        <f>'Uscite dettaglio missioni'!IW125</f>
        <v>0</v>
      </c>
      <c r="T124" s="13">
        <f>'Uscite dettaglio missioni'!IX125</f>
        <v>0</v>
      </c>
      <c r="U124" s="13">
        <f>'Uscite dettaglio missioni'!IY125</f>
        <v>0</v>
      </c>
      <c r="V124" s="13">
        <f>'Uscite dettaglio missioni'!IZ125</f>
        <v>0</v>
      </c>
      <c r="W124" s="13">
        <f>'Uscite dettaglio missioni'!JA125</f>
        <v>0</v>
      </c>
      <c r="X124" s="13">
        <f>'Uscite dettaglio missioni'!JB125</f>
        <v>0</v>
      </c>
      <c r="Y124" s="13">
        <f>'Uscite dettaglio missioni'!JC125</f>
        <v>0</v>
      </c>
      <c r="Z124" s="13">
        <f>'Uscite dettaglio missioni'!JD125</f>
        <v>0</v>
      </c>
      <c r="AA124" s="13">
        <f>'Uscite dettaglio missioni'!JE125</f>
        <v>0</v>
      </c>
      <c r="AB124" s="13">
        <f>'Uscite dettaglio missioni'!JF125</f>
        <v>0</v>
      </c>
      <c r="AC124" s="13">
        <f>'Uscite dettaglio missioni'!JF125</f>
        <v>0</v>
      </c>
      <c r="AD124" s="13">
        <f>'Uscite dettaglio missioni'!JG125</f>
        <v>0</v>
      </c>
      <c r="AE124" s="13">
        <f>'Uscite dettaglio missioni'!JH125</f>
        <v>0</v>
      </c>
      <c r="AF124" s="13">
        <f>'Uscite dettaglio missioni'!JI125</f>
        <v>0</v>
      </c>
      <c r="AG124" s="13">
        <f>'Uscite dettaglio missioni'!JJ125</f>
        <v>0</v>
      </c>
      <c r="AH124" s="13">
        <f>'Uscite dettaglio missioni'!JK125</f>
        <v>0</v>
      </c>
      <c r="AI124" s="13">
        <f>'Uscite dettaglio missioni'!JL125</f>
        <v>0</v>
      </c>
      <c r="AJ124" s="13">
        <f>'Uscite dettaglio missioni'!JM125</f>
        <v>0</v>
      </c>
      <c r="AK124" s="13">
        <f>'Uscite dettaglio missioni'!JN125</f>
        <v>0</v>
      </c>
    </row>
    <row r="125" spans="1:37" ht="15" customHeight="1" x14ac:dyDescent="0.25">
      <c r="A125" s="5">
        <v>73</v>
      </c>
      <c r="B125" s="8" t="s">
        <v>264</v>
      </c>
      <c r="C125" s="12">
        <f>'Uscite dettaglio missioni'!IG126</f>
        <v>0</v>
      </c>
      <c r="D125" s="12">
        <f>'Uscite dettaglio missioni'!IH126</f>
        <v>0</v>
      </c>
      <c r="E125" s="12">
        <f>'Uscite dettaglio missioni'!II126</f>
        <v>0</v>
      </c>
      <c r="F125" s="12">
        <f>'Uscite dettaglio missioni'!IJ126</f>
        <v>0</v>
      </c>
      <c r="G125" s="12">
        <f>'Uscite dettaglio missioni'!IK126</f>
        <v>0</v>
      </c>
      <c r="H125" s="12">
        <f>'Uscite dettaglio missioni'!IL126</f>
        <v>0</v>
      </c>
      <c r="I125" s="12">
        <f>'Uscite dettaglio missioni'!IM126</f>
        <v>0</v>
      </c>
      <c r="J125" s="12">
        <f>'Uscite dettaglio missioni'!IN126</f>
        <v>0</v>
      </c>
      <c r="K125" s="12">
        <f>'Uscite dettaglio missioni'!IO126</f>
        <v>0</v>
      </c>
      <c r="L125" s="12">
        <f>'Uscite dettaglio missioni'!IP126</f>
        <v>0</v>
      </c>
      <c r="M125" s="12">
        <f>'Uscite dettaglio missioni'!IQ126</f>
        <v>0</v>
      </c>
      <c r="N125" s="12">
        <f>'Uscite dettaglio missioni'!IR126</f>
        <v>0</v>
      </c>
      <c r="O125" s="12">
        <f>'Uscite dettaglio missioni'!IS126</f>
        <v>0</v>
      </c>
      <c r="P125" s="12">
        <f>'Uscite dettaglio missioni'!IT126</f>
        <v>0</v>
      </c>
      <c r="Q125" s="12">
        <f>'Uscite dettaglio missioni'!IU126</f>
        <v>0</v>
      </c>
      <c r="R125" s="12">
        <f>'Uscite dettaglio missioni'!IV126</f>
        <v>0</v>
      </c>
      <c r="S125" s="12">
        <f>'Uscite dettaglio missioni'!IW126</f>
        <v>0</v>
      </c>
      <c r="T125" s="12">
        <f>'Uscite dettaglio missioni'!IX126</f>
        <v>0</v>
      </c>
      <c r="U125" s="12">
        <f>'Uscite dettaglio missioni'!IY126</f>
        <v>0</v>
      </c>
      <c r="V125" s="12">
        <f>'Uscite dettaglio missioni'!IZ126</f>
        <v>300</v>
      </c>
      <c r="W125" s="12">
        <f>'Uscite dettaglio missioni'!JA126</f>
        <v>300</v>
      </c>
      <c r="X125" s="12">
        <f>'Uscite dettaglio missioni'!JB126</f>
        <v>0</v>
      </c>
      <c r="Y125" s="12">
        <f>'Uscite dettaglio missioni'!JC126</f>
        <v>0</v>
      </c>
      <c r="Z125" s="12">
        <f>'Uscite dettaglio missioni'!JD126</f>
        <v>0</v>
      </c>
      <c r="AA125" s="12">
        <f>'Uscite dettaglio missioni'!JE126</f>
        <v>0</v>
      </c>
      <c r="AB125" s="12">
        <f>'Uscite dettaglio missioni'!JF126</f>
        <v>0</v>
      </c>
      <c r="AC125" s="12">
        <f>'Uscite dettaglio missioni'!JF126</f>
        <v>0</v>
      </c>
      <c r="AD125" s="12">
        <f>'Uscite dettaglio missioni'!JG126</f>
        <v>0</v>
      </c>
      <c r="AE125" s="12">
        <f>'Uscite dettaglio missioni'!JH126</f>
        <v>0</v>
      </c>
      <c r="AF125" s="12">
        <f>'Uscite dettaglio missioni'!JI126</f>
        <v>0</v>
      </c>
      <c r="AG125" s="12">
        <f>'Uscite dettaglio missioni'!JJ126</f>
        <v>0</v>
      </c>
      <c r="AH125" s="12">
        <f>'Uscite dettaglio missioni'!JK126</f>
        <v>0</v>
      </c>
      <c r="AI125" s="12">
        <f>'Uscite dettaglio missioni'!JL126</f>
        <v>0</v>
      </c>
      <c r="AJ125" s="12">
        <f>'Uscite dettaglio missioni'!JM126</f>
        <v>0</v>
      </c>
      <c r="AK125" s="12">
        <f>'Uscite dettaglio missioni'!JN126</f>
        <v>0</v>
      </c>
    </row>
    <row r="126" spans="1:37" x14ac:dyDescent="0.25">
      <c r="A126" s="5">
        <v>7300</v>
      </c>
      <c r="B126" s="9" t="s">
        <v>266</v>
      </c>
      <c r="C126" s="13">
        <f>'Uscite dettaglio missioni'!IG127</f>
        <v>0</v>
      </c>
      <c r="D126" s="13">
        <f>'Uscite dettaglio missioni'!IH127</f>
        <v>0</v>
      </c>
      <c r="E126" s="13">
        <f>'Uscite dettaglio missioni'!II127</f>
        <v>0</v>
      </c>
      <c r="F126" s="13">
        <f>'Uscite dettaglio missioni'!IJ127</f>
        <v>0</v>
      </c>
      <c r="G126" s="13">
        <f>'Uscite dettaglio missioni'!IK127</f>
        <v>0</v>
      </c>
      <c r="H126" s="13">
        <f>'Uscite dettaglio missioni'!IL127</f>
        <v>0</v>
      </c>
      <c r="I126" s="13">
        <f>'Uscite dettaglio missioni'!IM127</f>
        <v>0</v>
      </c>
      <c r="J126" s="13">
        <f>'Uscite dettaglio missioni'!IN127</f>
        <v>0</v>
      </c>
      <c r="K126" s="13">
        <f>'Uscite dettaglio missioni'!IO127</f>
        <v>0</v>
      </c>
      <c r="L126" s="13">
        <f>'Uscite dettaglio missioni'!IP127</f>
        <v>0</v>
      </c>
      <c r="M126" s="13">
        <f>'Uscite dettaglio missioni'!IQ127</f>
        <v>0</v>
      </c>
      <c r="N126" s="13">
        <f>'Uscite dettaglio missioni'!IR127</f>
        <v>0</v>
      </c>
      <c r="O126" s="13">
        <f>'Uscite dettaglio missioni'!IS127</f>
        <v>0</v>
      </c>
      <c r="P126" s="13">
        <f>'Uscite dettaglio missioni'!IT127</f>
        <v>0</v>
      </c>
      <c r="Q126" s="13">
        <f>'Uscite dettaglio missioni'!IU127</f>
        <v>0</v>
      </c>
      <c r="R126" s="13">
        <f>'Uscite dettaglio missioni'!IV127</f>
        <v>0</v>
      </c>
      <c r="S126" s="13">
        <f>'Uscite dettaglio missioni'!IW127</f>
        <v>0</v>
      </c>
      <c r="T126" s="13">
        <f>'Uscite dettaglio missioni'!IX127</f>
        <v>0</v>
      </c>
      <c r="U126" s="13">
        <f>'Uscite dettaglio missioni'!IY127</f>
        <v>0</v>
      </c>
      <c r="V126" s="13">
        <f>'Uscite dettaglio missioni'!IZ127</f>
        <v>300</v>
      </c>
      <c r="W126" s="13">
        <f>'Uscite dettaglio missioni'!JA127</f>
        <v>300</v>
      </c>
      <c r="X126" s="13">
        <f>'Uscite dettaglio missioni'!JB127</f>
        <v>0</v>
      </c>
      <c r="Y126" s="13">
        <f>'Uscite dettaglio missioni'!JC127</f>
        <v>0</v>
      </c>
      <c r="Z126" s="13">
        <f>'Uscite dettaglio missioni'!JD127</f>
        <v>0</v>
      </c>
      <c r="AA126" s="13">
        <f>'Uscite dettaglio missioni'!JE127</f>
        <v>0</v>
      </c>
      <c r="AB126" s="13">
        <f>'Uscite dettaglio missioni'!JF127</f>
        <v>0</v>
      </c>
      <c r="AC126" s="13">
        <f>'Uscite dettaglio missioni'!JF127</f>
        <v>0</v>
      </c>
      <c r="AD126" s="13">
        <f>'Uscite dettaglio missioni'!JG127</f>
        <v>0</v>
      </c>
      <c r="AE126" s="13">
        <f>'Uscite dettaglio missioni'!JH127</f>
        <v>0</v>
      </c>
      <c r="AF126" s="13">
        <f>'Uscite dettaglio missioni'!JI127</f>
        <v>0</v>
      </c>
      <c r="AG126" s="13">
        <f>'Uscite dettaglio missioni'!JJ127</f>
        <v>0</v>
      </c>
      <c r="AH126" s="13">
        <f>'Uscite dettaglio missioni'!JK127</f>
        <v>0</v>
      </c>
      <c r="AI126" s="13">
        <f>'Uscite dettaglio missioni'!JL127</f>
        <v>0</v>
      </c>
      <c r="AJ126" s="13">
        <f>'Uscite dettaglio missioni'!JM127</f>
        <v>0</v>
      </c>
      <c r="AK126" s="13">
        <f>'Uscite dettaglio missioni'!JN127</f>
        <v>0</v>
      </c>
    </row>
    <row r="127" spans="1:37" ht="15" customHeight="1" x14ac:dyDescent="0.25">
      <c r="A127" s="5">
        <v>74</v>
      </c>
      <c r="B127" s="8" t="s">
        <v>101</v>
      </c>
      <c r="C127" s="12">
        <f>'Uscite dettaglio missioni'!IG128</f>
        <v>4120000</v>
      </c>
      <c r="D127" s="12">
        <f>'Uscite dettaglio missioni'!IH128</f>
        <v>121357.9</v>
      </c>
      <c r="E127" s="12">
        <f>'Uscite dettaglio missioni'!II128</f>
        <v>5000</v>
      </c>
      <c r="F127" s="12">
        <f>'Uscite dettaglio missioni'!IJ128</f>
        <v>0</v>
      </c>
      <c r="G127" s="12">
        <f>'Uscite dettaglio missioni'!IK128</f>
        <v>0</v>
      </c>
      <c r="H127" s="12">
        <f>'Uscite dettaglio missioni'!IL128</f>
        <v>0</v>
      </c>
      <c r="I127" s="12">
        <f>'Uscite dettaglio missioni'!IM128</f>
        <v>0</v>
      </c>
      <c r="J127" s="12">
        <f>'Uscite dettaglio missioni'!IN128</f>
        <v>0</v>
      </c>
      <c r="K127" s="12">
        <f>'Uscite dettaglio missioni'!IO128</f>
        <v>0</v>
      </c>
      <c r="L127" s="12">
        <f>'Uscite dettaglio missioni'!IP128</f>
        <v>0</v>
      </c>
      <c r="M127" s="12">
        <f>'Uscite dettaglio missioni'!IQ128</f>
        <v>20000</v>
      </c>
      <c r="N127" s="12">
        <f>'Uscite dettaglio missioni'!IR128</f>
        <v>20000</v>
      </c>
      <c r="O127" s="12">
        <f>'Uscite dettaglio missioni'!IS128</f>
        <v>0</v>
      </c>
      <c r="P127" s="12">
        <f>'Uscite dettaglio missioni'!IT128</f>
        <v>161000</v>
      </c>
      <c r="Q127" s="12">
        <f>'Uscite dettaglio missioni'!IU128</f>
        <v>97000</v>
      </c>
      <c r="R127" s="12">
        <f>'Uscite dettaglio missioni'!IV128</f>
        <v>100000</v>
      </c>
      <c r="S127" s="12">
        <f>'Uscite dettaglio missioni'!IW128</f>
        <v>129900</v>
      </c>
      <c r="T127" s="12">
        <f>'Uscite dettaglio missioni'!IX128</f>
        <v>129900</v>
      </c>
      <c r="U127" s="12">
        <f>'Uscite dettaglio missioni'!IY128</f>
        <v>0</v>
      </c>
      <c r="V127" s="12">
        <f>'Uscite dettaglio missioni'!IZ128</f>
        <v>10000</v>
      </c>
      <c r="W127" s="12">
        <f>'Uscite dettaglio missioni'!JA128</f>
        <v>10000</v>
      </c>
      <c r="X127" s="12">
        <f>'Uscite dettaglio missioni'!JB128</f>
        <v>0</v>
      </c>
      <c r="Y127" s="12">
        <f>'Uscite dettaglio missioni'!JC128</f>
        <v>0</v>
      </c>
      <c r="Z127" s="12">
        <f>'Uscite dettaglio missioni'!JD128</f>
        <v>0</v>
      </c>
      <c r="AA127" s="12">
        <f>'Uscite dettaglio missioni'!JE128</f>
        <v>0</v>
      </c>
      <c r="AB127" s="12">
        <f>'Uscite dettaglio missioni'!JF128</f>
        <v>0</v>
      </c>
      <c r="AC127" s="12">
        <f>'Uscite dettaglio missioni'!JF128</f>
        <v>0</v>
      </c>
      <c r="AD127" s="12">
        <f>'Uscite dettaglio missioni'!JG128</f>
        <v>0</v>
      </c>
      <c r="AE127" s="12">
        <f>'Uscite dettaglio missioni'!JH128</f>
        <v>0</v>
      </c>
      <c r="AF127" s="12">
        <f>'Uscite dettaglio missioni'!JI128</f>
        <v>0</v>
      </c>
      <c r="AG127" s="12">
        <f>'Uscite dettaglio missioni'!JJ128</f>
        <v>0</v>
      </c>
      <c r="AH127" s="12">
        <f>'Uscite dettaglio missioni'!JK128</f>
        <v>0</v>
      </c>
      <c r="AI127" s="12">
        <f>'Uscite dettaglio missioni'!JL128</f>
        <v>0</v>
      </c>
      <c r="AJ127" s="12">
        <f>'Uscite dettaglio missioni'!JM128</f>
        <v>0</v>
      </c>
      <c r="AK127" s="12">
        <f>'Uscite dettaglio missioni'!JN128</f>
        <v>0</v>
      </c>
    </row>
    <row r="128" spans="1:37" x14ac:dyDescent="0.25">
      <c r="A128" s="5">
        <v>7404</v>
      </c>
      <c r="B128" s="9" t="s">
        <v>265</v>
      </c>
      <c r="C128" s="13">
        <f>'Uscite dettaglio missioni'!IG129</f>
        <v>4000000</v>
      </c>
      <c r="D128" s="13">
        <f>'Uscite dettaglio missioni'!IH129</f>
        <v>0</v>
      </c>
      <c r="E128" s="13">
        <f>'Uscite dettaglio missioni'!II129</f>
        <v>0</v>
      </c>
      <c r="F128" s="13">
        <f>'Uscite dettaglio missioni'!IJ129</f>
        <v>0</v>
      </c>
      <c r="G128" s="13">
        <f>'Uscite dettaglio missioni'!IK129</f>
        <v>0</v>
      </c>
      <c r="H128" s="13">
        <f>'Uscite dettaglio missioni'!IL129</f>
        <v>0</v>
      </c>
      <c r="I128" s="13">
        <f>'Uscite dettaglio missioni'!IM129</f>
        <v>0</v>
      </c>
      <c r="J128" s="13">
        <f>'Uscite dettaglio missioni'!IN129</f>
        <v>0</v>
      </c>
      <c r="K128" s="13">
        <f>'Uscite dettaglio missioni'!IO129</f>
        <v>0</v>
      </c>
      <c r="L128" s="13">
        <f>'Uscite dettaglio missioni'!IP129</f>
        <v>0</v>
      </c>
      <c r="M128" s="13">
        <f>'Uscite dettaglio missioni'!IQ129</f>
        <v>0</v>
      </c>
      <c r="N128" s="13">
        <f>'Uscite dettaglio missioni'!IR129</f>
        <v>0</v>
      </c>
      <c r="O128" s="13">
        <f>'Uscite dettaglio missioni'!IS129</f>
        <v>0</v>
      </c>
      <c r="P128" s="13">
        <f>'Uscite dettaglio missioni'!IT129</f>
        <v>0</v>
      </c>
      <c r="Q128" s="13">
        <f>'Uscite dettaglio missioni'!IU129</f>
        <v>0</v>
      </c>
      <c r="R128" s="13">
        <f>'Uscite dettaglio missioni'!IV129</f>
        <v>0</v>
      </c>
      <c r="S128" s="13">
        <f>'Uscite dettaglio missioni'!IW129</f>
        <v>0</v>
      </c>
      <c r="T128" s="13">
        <f>'Uscite dettaglio missioni'!IX129</f>
        <v>0</v>
      </c>
      <c r="U128" s="13">
        <f>'Uscite dettaglio missioni'!IY129</f>
        <v>0</v>
      </c>
      <c r="V128" s="13">
        <f>'Uscite dettaglio missioni'!IZ129</f>
        <v>0</v>
      </c>
      <c r="W128" s="13">
        <f>'Uscite dettaglio missioni'!JA129</f>
        <v>0</v>
      </c>
      <c r="X128" s="13">
        <f>'Uscite dettaglio missioni'!JB129</f>
        <v>0</v>
      </c>
      <c r="Y128" s="13">
        <f>'Uscite dettaglio missioni'!JC129</f>
        <v>0</v>
      </c>
      <c r="Z128" s="13">
        <f>'Uscite dettaglio missioni'!JD129</f>
        <v>0</v>
      </c>
      <c r="AA128" s="13">
        <f>'Uscite dettaglio missioni'!JE129</f>
        <v>0</v>
      </c>
      <c r="AB128" s="13">
        <f>'Uscite dettaglio missioni'!JF129</f>
        <v>0</v>
      </c>
      <c r="AC128" s="13">
        <f>'Uscite dettaglio missioni'!JF129</f>
        <v>0</v>
      </c>
      <c r="AD128" s="13">
        <f>'Uscite dettaglio missioni'!JG129</f>
        <v>0</v>
      </c>
      <c r="AE128" s="13">
        <f>'Uscite dettaglio missioni'!JH129</f>
        <v>0</v>
      </c>
      <c r="AF128" s="13">
        <f>'Uscite dettaglio missioni'!JI129</f>
        <v>0</v>
      </c>
      <c r="AG128" s="13">
        <f>'Uscite dettaglio missioni'!JJ129</f>
        <v>0</v>
      </c>
      <c r="AH128" s="13">
        <f>'Uscite dettaglio missioni'!JK129</f>
        <v>0</v>
      </c>
      <c r="AI128" s="13">
        <f>'Uscite dettaglio missioni'!JL129</f>
        <v>0</v>
      </c>
      <c r="AJ128" s="13">
        <f>'Uscite dettaglio missioni'!JM129</f>
        <v>0</v>
      </c>
      <c r="AK128" s="13">
        <f>'Uscite dettaglio missioni'!JN129</f>
        <v>0</v>
      </c>
    </row>
    <row r="129" spans="1:37" x14ac:dyDescent="0.25">
      <c r="A129" s="5">
        <v>7405</v>
      </c>
      <c r="B129" s="9" t="s">
        <v>68</v>
      </c>
      <c r="C129" s="13">
        <f>'Uscite dettaglio missioni'!IG130</f>
        <v>120000</v>
      </c>
      <c r="D129" s="13">
        <f>'Uscite dettaglio missioni'!IH130</f>
        <v>121357.9</v>
      </c>
      <c r="E129" s="13">
        <f>'Uscite dettaglio missioni'!II130</f>
        <v>5000</v>
      </c>
      <c r="F129" s="13">
        <f>'Uscite dettaglio missioni'!IJ130</f>
        <v>0</v>
      </c>
      <c r="G129" s="13">
        <f>'Uscite dettaglio missioni'!IK130</f>
        <v>0</v>
      </c>
      <c r="H129" s="13">
        <f>'Uscite dettaglio missioni'!IL130</f>
        <v>0</v>
      </c>
      <c r="I129" s="13">
        <f>'Uscite dettaglio missioni'!IM130</f>
        <v>0</v>
      </c>
      <c r="J129" s="13">
        <f>'Uscite dettaglio missioni'!IN130</f>
        <v>0</v>
      </c>
      <c r="K129" s="13">
        <f>'Uscite dettaglio missioni'!IO130</f>
        <v>0</v>
      </c>
      <c r="L129" s="13">
        <f>'Uscite dettaglio missioni'!IP130</f>
        <v>0</v>
      </c>
      <c r="M129" s="13">
        <f>'Uscite dettaglio missioni'!IQ130</f>
        <v>20000</v>
      </c>
      <c r="N129" s="13">
        <f>'Uscite dettaglio missioni'!IR130</f>
        <v>20000</v>
      </c>
      <c r="O129" s="13">
        <f>'Uscite dettaglio missioni'!IS130</f>
        <v>0</v>
      </c>
      <c r="P129" s="13">
        <f>'Uscite dettaglio missioni'!IT130</f>
        <v>161000</v>
      </c>
      <c r="Q129" s="13">
        <f>'Uscite dettaglio missioni'!IU130</f>
        <v>97000</v>
      </c>
      <c r="R129" s="13">
        <f>'Uscite dettaglio missioni'!IV130</f>
        <v>100000</v>
      </c>
      <c r="S129" s="13">
        <f>'Uscite dettaglio missioni'!IW130</f>
        <v>129900</v>
      </c>
      <c r="T129" s="13">
        <f>'Uscite dettaglio missioni'!IX130</f>
        <v>129900</v>
      </c>
      <c r="U129" s="13">
        <f>'Uscite dettaglio missioni'!IY130</f>
        <v>0</v>
      </c>
      <c r="V129" s="13">
        <f>'Uscite dettaglio missioni'!IZ130</f>
        <v>10000</v>
      </c>
      <c r="W129" s="13">
        <f>'Uscite dettaglio missioni'!JA130</f>
        <v>10000</v>
      </c>
      <c r="X129" s="13">
        <f>'Uscite dettaglio missioni'!JB130</f>
        <v>0</v>
      </c>
      <c r="Y129" s="13">
        <f>'Uscite dettaglio missioni'!JC130</f>
        <v>0</v>
      </c>
      <c r="Z129" s="13">
        <f>'Uscite dettaglio missioni'!JD130</f>
        <v>0</v>
      </c>
      <c r="AA129" s="13">
        <f>'Uscite dettaglio missioni'!JE130</f>
        <v>0</v>
      </c>
      <c r="AB129" s="13">
        <f>'Uscite dettaglio missioni'!JF130</f>
        <v>0</v>
      </c>
      <c r="AC129" s="13">
        <f>'Uscite dettaglio missioni'!JF130</f>
        <v>0</v>
      </c>
      <c r="AD129" s="13">
        <f>'Uscite dettaglio missioni'!JG130</f>
        <v>0</v>
      </c>
      <c r="AE129" s="13">
        <f>'Uscite dettaglio missioni'!JH130</f>
        <v>0</v>
      </c>
      <c r="AF129" s="13">
        <f>'Uscite dettaglio missioni'!JI130</f>
        <v>0</v>
      </c>
      <c r="AG129" s="13">
        <f>'Uscite dettaglio missioni'!JJ130</f>
        <v>0</v>
      </c>
      <c r="AH129" s="13">
        <f>'Uscite dettaglio missioni'!JK130</f>
        <v>0</v>
      </c>
      <c r="AI129" s="13">
        <f>'Uscite dettaglio missioni'!JL130</f>
        <v>0</v>
      </c>
      <c r="AJ129" s="13">
        <f>'Uscite dettaglio missioni'!JM130</f>
        <v>0</v>
      </c>
      <c r="AK129" s="13">
        <f>'Uscite dettaglio missioni'!JN130</f>
        <v>0</v>
      </c>
    </row>
    <row r="130" spans="1:37" ht="15" customHeight="1" x14ac:dyDescent="0.25">
      <c r="A130" s="5">
        <v>75</v>
      </c>
      <c r="B130" s="8" t="s">
        <v>69</v>
      </c>
      <c r="C130" s="12">
        <f>'Uscite dettaglio missioni'!IG131</f>
        <v>2330000</v>
      </c>
      <c r="D130" s="12">
        <f>'Uscite dettaglio missioni'!IH131</f>
        <v>2330914.2000000002</v>
      </c>
      <c r="E130" s="12">
        <f>'Uscite dettaglio missioni'!II131</f>
        <v>2297139.9900000002</v>
      </c>
      <c r="F130" s="12">
        <f>'Uscite dettaglio missioni'!IJ131</f>
        <v>2200000</v>
      </c>
      <c r="G130" s="12">
        <f>'Uscite dettaglio missioni'!IK131</f>
        <v>2700000</v>
      </c>
      <c r="H130" s="12">
        <f>'Uscite dettaglio missioni'!IL131</f>
        <v>2591711.94</v>
      </c>
      <c r="I130" s="12">
        <f>'Uscite dettaglio missioni'!IM131</f>
        <v>2426661.58</v>
      </c>
      <c r="J130" s="12">
        <f>'Uscite dettaglio missioni'!IN131</f>
        <v>2426677.08</v>
      </c>
      <c r="K130" s="12">
        <f>'Uscite dettaglio missioni'!IO131</f>
        <v>2538092.73</v>
      </c>
      <c r="L130" s="12">
        <f>'Uscite dettaglio missioni'!IP131</f>
        <v>2500000</v>
      </c>
      <c r="M130" s="12">
        <f>'Uscite dettaglio missioni'!IQ131</f>
        <v>2500000</v>
      </c>
      <c r="N130" s="12">
        <f>'Uscite dettaglio missioni'!IR131</f>
        <v>2360660.71</v>
      </c>
      <c r="O130" s="12">
        <f>'Uscite dettaglio missioni'!IS131</f>
        <v>2500000</v>
      </c>
      <c r="P130" s="12">
        <f>'Uscite dettaglio missioni'!IT131</f>
        <v>2500000</v>
      </c>
      <c r="Q130" s="12">
        <f>'Uscite dettaglio missioni'!IU131</f>
        <v>2446772.5499999998</v>
      </c>
      <c r="R130" s="12">
        <f>'Uscite dettaglio missioni'!IV131</f>
        <v>2500000</v>
      </c>
      <c r="S130" s="12">
        <f>'Uscite dettaglio missioni'!IW131</f>
        <v>2000000</v>
      </c>
      <c r="T130" s="12">
        <f>'Uscite dettaglio missioni'!IX131</f>
        <v>2342163.42</v>
      </c>
      <c r="U130" s="12">
        <f>'Uscite dettaglio missioni'!IY131</f>
        <v>2500000</v>
      </c>
      <c r="V130" s="12">
        <f>'Uscite dettaglio missioni'!IZ131</f>
        <v>2500000</v>
      </c>
      <c r="W130" s="12">
        <f>'Uscite dettaglio missioni'!JA131</f>
        <v>2064851.19</v>
      </c>
      <c r="X130" s="12">
        <f>'Uscite dettaglio missioni'!JB131</f>
        <v>2500000</v>
      </c>
      <c r="Y130" s="12">
        <f>'Uscite dettaglio missioni'!JC131</f>
        <v>2500000</v>
      </c>
      <c r="Z130" s="12">
        <f>'Uscite dettaglio missioni'!JD131</f>
        <v>2137006.0299999998</v>
      </c>
      <c r="AA130" s="12">
        <f>'Uscite dettaglio missioni'!JE131</f>
        <v>2400000</v>
      </c>
      <c r="AB130" s="12">
        <f>'Uscite dettaglio missioni'!JF131</f>
        <v>2430000</v>
      </c>
      <c r="AC130" s="12">
        <f>'Uscite dettaglio missioni'!JF131</f>
        <v>2430000</v>
      </c>
      <c r="AD130" s="12">
        <f>'Uscite dettaglio missioni'!JG131</f>
        <v>2273137.6</v>
      </c>
      <c r="AE130" s="12">
        <f>'Uscite dettaglio missioni'!JH131</f>
        <v>2400000</v>
      </c>
      <c r="AF130" s="12">
        <f>'Uscite dettaglio missioni'!JI131</f>
        <v>2400871.79</v>
      </c>
      <c r="AG130" s="12">
        <f>'Uscite dettaglio missioni'!JJ131</f>
        <v>2163182.79</v>
      </c>
      <c r="AH130" s="12">
        <f>'Uscite dettaglio missioni'!JK131</f>
        <v>2400000</v>
      </c>
      <c r="AI130" s="12">
        <f>'Uscite dettaglio missioni'!JL131</f>
        <v>2425436.69</v>
      </c>
      <c r="AJ130" s="12">
        <f>'Uscite dettaglio missioni'!JM131</f>
        <v>2232570.31</v>
      </c>
      <c r="AK130" s="12">
        <f>'Uscite dettaglio missioni'!JN131</f>
        <v>2400000</v>
      </c>
    </row>
    <row r="131" spans="1:37" x14ac:dyDescent="0.25">
      <c r="A131" s="5">
        <v>7500</v>
      </c>
      <c r="B131" s="9" t="s">
        <v>69</v>
      </c>
      <c r="C131" s="13">
        <f>'Uscite dettaglio missioni'!IG132</f>
        <v>2330000</v>
      </c>
      <c r="D131" s="13">
        <f>'Uscite dettaglio missioni'!IH132</f>
        <v>2330914.2000000002</v>
      </c>
      <c r="E131" s="13">
        <f>'Uscite dettaglio missioni'!II132</f>
        <v>2297139.9900000002</v>
      </c>
      <c r="F131" s="13">
        <f>'Uscite dettaglio missioni'!IJ132</f>
        <v>2200000</v>
      </c>
      <c r="G131" s="13">
        <f>'Uscite dettaglio missioni'!IK132</f>
        <v>2700000</v>
      </c>
      <c r="H131" s="13">
        <f>'Uscite dettaglio missioni'!IL132</f>
        <v>2591711.94</v>
      </c>
      <c r="I131" s="13">
        <f>'Uscite dettaglio missioni'!IM132</f>
        <v>2426661.58</v>
      </c>
      <c r="J131" s="13">
        <f>'Uscite dettaglio missioni'!IN132</f>
        <v>2426677.08</v>
      </c>
      <c r="K131" s="13">
        <f>'Uscite dettaglio missioni'!IO132</f>
        <v>2538092.73</v>
      </c>
      <c r="L131" s="13">
        <f>'Uscite dettaglio missioni'!IP132</f>
        <v>2500000</v>
      </c>
      <c r="M131" s="13">
        <f>'Uscite dettaglio missioni'!IQ132</f>
        <v>2500000</v>
      </c>
      <c r="N131" s="13">
        <f>'Uscite dettaglio missioni'!IR132</f>
        <v>2360660.71</v>
      </c>
      <c r="O131" s="13">
        <f>'Uscite dettaglio missioni'!IS132</f>
        <v>2500000</v>
      </c>
      <c r="P131" s="13">
        <f>'Uscite dettaglio missioni'!IT132</f>
        <v>2500000</v>
      </c>
      <c r="Q131" s="13">
        <f>'Uscite dettaglio missioni'!IU132</f>
        <v>2446772.5499999998</v>
      </c>
      <c r="R131" s="13">
        <f>'Uscite dettaglio missioni'!IV132</f>
        <v>2500000</v>
      </c>
      <c r="S131" s="13">
        <f>'Uscite dettaglio missioni'!IW132</f>
        <v>2000000</v>
      </c>
      <c r="T131" s="13">
        <f>'Uscite dettaglio missioni'!IX132</f>
        <v>2342163.42</v>
      </c>
      <c r="U131" s="13">
        <f>'Uscite dettaglio missioni'!IY132</f>
        <v>2500000</v>
      </c>
      <c r="V131" s="13">
        <f>'Uscite dettaglio missioni'!IZ132</f>
        <v>2500000</v>
      </c>
      <c r="W131" s="13">
        <f>'Uscite dettaglio missioni'!JA132</f>
        <v>2064851.19</v>
      </c>
      <c r="X131" s="13">
        <f>'Uscite dettaglio missioni'!JB132</f>
        <v>2500000</v>
      </c>
      <c r="Y131" s="13">
        <f>'Uscite dettaglio missioni'!JC132</f>
        <v>2500000</v>
      </c>
      <c r="Z131" s="13">
        <f>'Uscite dettaglio missioni'!JD132</f>
        <v>2137006.0299999998</v>
      </c>
      <c r="AA131" s="13">
        <f>'Uscite dettaglio missioni'!JE132</f>
        <v>2400000</v>
      </c>
      <c r="AB131" s="13">
        <f>'Uscite dettaglio missioni'!JF132</f>
        <v>2430000</v>
      </c>
      <c r="AC131" s="13">
        <v>2273137.6</v>
      </c>
      <c r="AD131" s="13">
        <v>2273137.6</v>
      </c>
      <c r="AE131" s="13">
        <v>2273137.6</v>
      </c>
      <c r="AF131" s="13">
        <f>'Uscite dettaglio missioni'!JI132</f>
        <v>2400871.79</v>
      </c>
      <c r="AG131" s="13">
        <v>2273137.6</v>
      </c>
      <c r="AH131" s="13">
        <v>2273137.6</v>
      </c>
      <c r="AI131" s="13">
        <v>2273137.6</v>
      </c>
      <c r="AJ131" s="13">
        <v>2273137.6</v>
      </c>
      <c r="AK131" s="13">
        <v>2273137.6</v>
      </c>
    </row>
    <row r="132" spans="1:37" ht="20.100000000000001" customHeight="1" x14ac:dyDescent="0.25">
      <c r="A132" s="5">
        <v>8</v>
      </c>
      <c r="B132" s="7" t="s">
        <v>253</v>
      </c>
      <c r="C132" s="11">
        <f>'Uscite dettaglio missioni'!IG133</f>
        <v>0</v>
      </c>
      <c r="D132" s="11">
        <f>'Uscite dettaglio missioni'!IH133</f>
        <v>0</v>
      </c>
      <c r="E132" s="11">
        <f>'Uscite dettaglio missioni'!II133</f>
        <v>0</v>
      </c>
      <c r="F132" s="11">
        <f>'Uscite dettaglio missioni'!IJ133</f>
        <v>0</v>
      </c>
      <c r="G132" s="11">
        <f>'Uscite dettaglio missioni'!IK133</f>
        <v>0</v>
      </c>
      <c r="H132" s="11">
        <f>'Uscite dettaglio missioni'!IL133</f>
        <v>0</v>
      </c>
      <c r="I132" s="11">
        <f>'Uscite dettaglio missioni'!IM133</f>
        <v>0</v>
      </c>
      <c r="J132" s="11">
        <f>'Uscite dettaglio missioni'!IN133</f>
        <v>0</v>
      </c>
      <c r="K132" s="11">
        <f>'Uscite dettaglio missioni'!IO133</f>
        <v>0</v>
      </c>
      <c r="L132" s="11">
        <f>'Uscite dettaglio missioni'!IP133</f>
        <v>0</v>
      </c>
      <c r="M132" s="11">
        <f>'Uscite dettaglio missioni'!IQ133</f>
        <v>0</v>
      </c>
      <c r="N132" s="11">
        <f>'Uscite dettaglio missioni'!IR133</f>
        <v>0</v>
      </c>
      <c r="O132" s="11">
        <f>'Uscite dettaglio missioni'!IS133</f>
        <v>0</v>
      </c>
      <c r="P132" s="11">
        <f>'Uscite dettaglio missioni'!IT133</f>
        <v>0</v>
      </c>
      <c r="Q132" s="11">
        <f>'Uscite dettaglio missioni'!IU133</f>
        <v>0</v>
      </c>
      <c r="R132" s="11">
        <f>'Uscite dettaglio missioni'!IV133</f>
        <v>0</v>
      </c>
      <c r="S132" s="11">
        <f>'Uscite dettaglio missioni'!IW133</f>
        <v>0</v>
      </c>
      <c r="T132" s="11">
        <f>'Uscite dettaglio missioni'!IX133</f>
        <v>0</v>
      </c>
      <c r="U132" s="11">
        <f>'Uscite dettaglio missioni'!IY133</f>
        <v>0</v>
      </c>
      <c r="V132" s="11">
        <f>'Uscite dettaglio missioni'!IZ133</f>
        <v>0</v>
      </c>
      <c r="W132" s="11">
        <f>'Uscite dettaglio missioni'!JA133</f>
        <v>0</v>
      </c>
      <c r="X132" s="11">
        <f>'Uscite dettaglio missioni'!JB133</f>
        <v>0</v>
      </c>
      <c r="Y132" s="11">
        <f>'Uscite dettaglio missioni'!JC133</f>
        <v>0</v>
      </c>
      <c r="Z132" s="11">
        <f>'Uscite dettaglio missioni'!JD133</f>
        <v>0</v>
      </c>
      <c r="AA132" s="11">
        <f>'Uscite dettaglio missioni'!JE133</f>
        <v>0</v>
      </c>
      <c r="AB132" s="11">
        <f>'Uscite dettaglio missioni'!JF133</f>
        <v>0</v>
      </c>
      <c r="AC132" s="11">
        <f>'Uscite dettaglio missioni'!JF133</f>
        <v>0</v>
      </c>
      <c r="AD132" s="11">
        <f>'Uscite dettaglio missioni'!JG133</f>
        <v>0</v>
      </c>
      <c r="AE132" s="11">
        <f>'Uscite dettaglio missioni'!JH133</f>
        <v>0</v>
      </c>
      <c r="AF132" s="11">
        <f>'Uscite dettaglio missioni'!JI133</f>
        <v>0</v>
      </c>
      <c r="AG132" s="11">
        <f>'Uscite dettaglio missioni'!JJ133</f>
        <v>0</v>
      </c>
      <c r="AH132" s="11">
        <f>'Uscite dettaglio missioni'!JK133</f>
        <v>0</v>
      </c>
      <c r="AI132" s="11">
        <f>'Uscite dettaglio missioni'!JL133</f>
        <v>0</v>
      </c>
      <c r="AJ132" s="11">
        <f>'Uscite dettaglio missioni'!JM133</f>
        <v>0</v>
      </c>
      <c r="AK132" s="11">
        <f>'Uscite dettaglio missioni'!JN133</f>
        <v>0</v>
      </c>
    </row>
    <row r="133" spans="1:37" x14ac:dyDescent="0.25">
      <c r="A133" s="5">
        <v>8100</v>
      </c>
      <c r="B133" s="9" t="s">
        <v>254</v>
      </c>
      <c r="C133" s="13">
        <f>'Uscite dettaglio missioni'!IG134</f>
        <v>0</v>
      </c>
      <c r="D133" s="13">
        <f>'Uscite dettaglio missioni'!IH134</f>
        <v>0</v>
      </c>
      <c r="E133" s="13">
        <f>'Uscite dettaglio missioni'!II134</f>
        <v>0</v>
      </c>
      <c r="F133" s="13">
        <f>'Uscite dettaglio missioni'!IJ134</f>
        <v>0</v>
      </c>
      <c r="G133" s="13">
        <f>'Uscite dettaglio missioni'!IK134</f>
        <v>0</v>
      </c>
      <c r="H133" s="13">
        <f>'Uscite dettaglio missioni'!IL134</f>
        <v>0</v>
      </c>
      <c r="I133" s="13">
        <f>'Uscite dettaglio missioni'!IM134</f>
        <v>0</v>
      </c>
      <c r="J133" s="13">
        <f>'Uscite dettaglio missioni'!IN134</f>
        <v>0</v>
      </c>
      <c r="K133" s="13">
        <f>'Uscite dettaglio missioni'!IO134</f>
        <v>0</v>
      </c>
      <c r="L133" s="13">
        <f>'Uscite dettaglio missioni'!IP134</f>
        <v>0</v>
      </c>
      <c r="M133" s="13">
        <f>'Uscite dettaglio missioni'!IQ134</f>
        <v>0</v>
      </c>
      <c r="N133" s="13">
        <f>'Uscite dettaglio missioni'!IR134</f>
        <v>0</v>
      </c>
      <c r="O133" s="13">
        <f>'Uscite dettaglio missioni'!IS134</f>
        <v>0</v>
      </c>
      <c r="P133" s="13">
        <f>'Uscite dettaglio missioni'!IT134</f>
        <v>0</v>
      </c>
      <c r="Q133" s="13">
        <f>'Uscite dettaglio missioni'!IU134</f>
        <v>0</v>
      </c>
      <c r="R133" s="13">
        <f>'Uscite dettaglio missioni'!IV134</f>
        <v>0</v>
      </c>
      <c r="S133" s="13">
        <f>'Uscite dettaglio missioni'!IW134</f>
        <v>0</v>
      </c>
      <c r="T133" s="13">
        <f>'Uscite dettaglio missioni'!IX134</f>
        <v>0</v>
      </c>
      <c r="U133" s="13">
        <f>'Uscite dettaglio missioni'!IY134</f>
        <v>0</v>
      </c>
      <c r="V133" s="13">
        <f>'Uscite dettaglio missioni'!IZ134</f>
        <v>0</v>
      </c>
      <c r="W133" s="13">
        <f>'Uscite dettaglio missioni'!JA134</f>
        <v>0</v>
      </c>
      <c r="X133" s="13">
        <f>'Uscite dettaglio missioni'!JB134</f>
        <v>0</v>
      </c>
      <c r="Y133" s="13">
        <f>'Uscite dettaglio missioni'!JC134</f>
        <v>0</v>
      </c>
      <c r="Z133" s="13">
        <f>'Uscite dettaglio missioni'!JD134</f>
        <v>0</v>
      </c>
      <c r="AA133" s="13">
        <f>'Uscite dettaglio missioni'!JE134</f>
        <v>0</v>
      </c>
      <c r="AB133" s="13">
        <f>'Uscite dettaglio missioni'!JF134</f>
        <v>0</v>
      </c>
      <c r="AC133" s="13">
        <f>'Uscite dettaglio missioni'!JF134</f>
        <v>0</v>
      </c>
      <c r="AD133" s="13">
        <f>'Uscite dettaglio missioni'!JG134</f>
        <v>0</v>
      </c>
      <c r="AE133" s="13">
        <f>'Uscite dettaglio missioni'!JH134</f>
        <v>0</v>
      </c>
      <c r="AF133" s="13">
        <f>'Uscite dettaglio missioni'!JI134</f>
        <v>0</v>
      </c>
      <c r="AG133" s="13">
        <f>'Uscite dettaglio missioni'!JJ134</f>
        <v>0</v>
      </c>
      <c r="AH133" s="13">
        <f>'Uscite dettaglio missioni'!JK134</f>
        <v>0</v>
      </c>
      <c r="AI133" s="13">
        <f>'Uscite dettaglio missioni'!JL134</f>
        <v>0</v>
      </c>
      <c r="AJ133" s="13">
        <f>'Uscite dettaglio missioni'!JM134</f>
        <v>0</v>
      </c>
      <c r="AK133" s="13">
        <f>'Uscite dettaglio missioni'!JN134</f>
        <v>0</v>
      </c>
    </row>
    <row r="134" spans="1:37" x14ac:dyDescent="0.25">
      <c r="A134" s="5">
        <v>8200</v>
      </c>
      <c r="B134" s="9" t="s">
        <v>255</v>
      </c>
      <c r="C134" s="13">
        <f>'Uscite dettaglio missioni'!IG135</f>
        <v>0</v>
      </c>
      <c r="D134" s="13">
        <f>'Uscite dettaglio missioni'!IH135</f>
        <v>0</v>
      </c>
      <c r="E134" s="13">
        <f>'Uscite dettaglio missioni'!II135</f>
        <v>0</v>
      </c>
      <c r="F134" s="13">
        <f>'Uscite dettaglio missioni'!IJ135</f>
        <v>0</v>
      </c>
      <c r="G134" s="13">
        <f>'Uscite dettaglio missioni'!IK135</f>
        <v>0</v>
      </c>
      <c r="H134" s="13">
        <f>'Uscite dettaglio missioni'!IL135</f>
        <v>0</v>
      </c>
      <c r="I134" s="13">
        <f>'Uscite dettaglio missioni'!IM135</f>
        <v>0</v>
      </c>
      <c r="J134" s="13">
        <f>'Uscite dettaglio missioni'!IN135</f>
        <v>0</v>
      </c>
      <c r="K134" s="13">
        <f>'Uscite dettaglio missioni'!IO135</f>
        <v>0</v>
      </c>
      <c r="L134" s="13">
        <f>'Uscite dettaglio missioni'!IP135</f>
        <v>0</v>
      </c>
      <c r="M134" s="13">
        <f>'Uscite dettaglio missioni'!IQ135</f>
        <v>0</v>
      </c>
      <c r="N134" s="13">
        <f>'Uscite dettaglio missioni'!IR135</f>
        <v>0</v>
      </c>
      <c r="O134" s="13">
        <f>'Uscite dettaglio missioni'!IS135</f>
        <v>0</v>
      </c>
      <c r="P134" s="13">
        <f>'Uscite dettaglio missioni'!IT135</f>
        <v>0</v>
      </c>
      <c r="Q134" s="13">
        <f>'Uscite dettaglio missioni'!IU135</f>
        <v>0</v>
      </c>
      <c r="R134" s="13">
        <f>'Uscite dettaglio missioni'!IV135</f>
        <v>0</v>
      </c>
      <c r="S134" s="13">
        <f>'Uscite dettaglio missioni'!IW135</f>
        <v>0</v>
      </c>
      <c r="T134" s="13">
        <f>'Uscite dettaglio missioni'!IX135</f>
        <v>0</v>
      </c>
      <c r="U134" s="13">
        <f>'Uscite dettaglio missioni'!IY135</f>
        <v>0</v>
      </c>
      <c r="V134" s="13">
        <f>'Uscite dettaglio missioni'!IZ135</f>
        <v>0</v>
      </c>
      <c r="W134" s="13">
        <f>'Uscite dettaglio missioni'!JA135</f>
        <v>0</v>
      </c>
      <c r="X134" s="13">
        <f>'Uscite dettaglio missioni'!JB135</f>
        <v>0</v>
      </c>
      <c r="Y134" s="13">
        <f>'Uscite dettaglio missioni'!JC135</f>
        <v>0</v>
      </c>
      <c r="Z134" s="13">
        <f>'Uscite dettaglio missioni'!JD135</f>
        <v>0</v>
      </c>
      <c r="AA134" s="13">
        <f>'Uscite dettaglio missioni'!JE135</f>
        <v>0</v>
      </c>
      <c r="AB134" s="13">
        <f>'Uscite dettaglio missioni'!JF135</f>
        <v>0</v>
      </c>
      <c r="AC134" s="13">
        <f>'Uscite dettaglio missioni'!JF135</f>
        <v>0</v>
      </c>
      <c r="AD134" s="13">
        <f>'Uscite dettaglio missioni'!JG135</f>
        <v>0</v>
      </c>
      <c r="AE134" s="13">
        <f>'Uscite dettaglio missioni'!JH135</f>
        <v>0</v>
      </c>
      <c r="AF134" s="13">
        <f>'Uscite dettaglio missioni'!JI135</f>
        <v>0</v>
      </c>
      <c r="AG134" s="13">
        <f>'Uscite dettaglio missioni'!JJ135</f>
        <v>0</v>
      </c>
      <c r="AH134" s="13">
        <f>'Uscite dettaglio missioni'!JK135</f>
        <v>0</v>
      </c>
      <c r="AI134" s="13">
        <f>'Uscite dettaglio missioni'!JL135</f>
        <v>0</v>
      </c>
      <c r="AJ134" s="13">
        <f>'Uscite dettaglio missioni'!JM135</f>
        <v>0</v>
      </c>
      <c r="AK134" s="13">
        <f>'Uscite dettaglio missioni'!JN135</f>
        <v>0</v>
      </c>
    </row>
    <row r="135" spans="1:37" ht="30" customHeight="1" x14ac:dyDescent="0.25">
      <c r="A135" s="5">
        <v>9997</v>
      </c>
      <c r="B135" s="7" t="s">
        <v>256</v>
      </c>
      <c r="C135" s="11">
        <f>'Uscite dettaglio missioni'!IG136</f>
        <v>0</v>
      </c>
      <c r="D135" s="11">
        <f>'Uscite dettaglio missioni'!IH136</f>
        <v>0</v>
      </c>
      <c r="E135" s="11">
        <f>'Uscite dettaglio missioni'!II136</f>
        <v>0</v>
      </c>
      <c r="F135" s="11">
        <f>'Uscite dettaglio missioni'!IJ136</f>
        <v>0</v>
      </c>
      <c r="G135" s="11">
        <f>'Uscite dettaglio missioni'!IK136</f>
        <v>0</v>
      </c>
      <c r="H135" s="11">
        <f>'Uscite dettaglio missioni'!IL136</f>
        <v>0</v>
      </c>
      <c r="I135" s="11">
        <f>'Uscite dettaglio missioni'!IM136</f>
        <v>0</v>
      </c>
      <c r="J135" s="11">
        <f>'Uscite dettaglio missioni'!IN136</f>
        <v>0</v>
      </c>
      <c r="K135" s="11">
        <f>'Uscite dettaglio missioni'!IO136</f>
        <v>0</v>
      </c>
      <c r="L135" s="11">
        <f>'Uscite dettaglio missioni'!IP136</f>
        <v>0</v>
      </c>
      <c r="M135" s="11">
        <f>'Uscite dettaglio missioni'!IQ136</f>
        <v>0</v>
      </c>
      <c r="N135" s="11">
        <f>'Uscite dettaglio missioni'!IR136</f>
        <v>0</v>
      </c>
      <c r="O135" s="11">
        <f>'Uscite dettaglio missioni'!IS136</f>
        <v>0</v>
      </c>
      <c r="P135" s="11">
        <f>'Uscite dettaglio missioni'!IT136</f>
        <v>0</v>
      </c>
      <c r="Q135" s="11">
        <f>'Uscite dettaglio missioni'!IU136</f>
        <v>0</v>
      </c>
      <c r="R135" s="11">
        <f>'Uscite dettaglio missioni'!IV136</f>
        <v>0</v>
      </c>
      <c r="S135" s="11">
        <f>'Uscite dettaglio missioni'!IW136</f>
        <v>0</v>
      </c>
      <c r="T135" s="11">
        <f>'Uscite dettaglio missioni'!IX136</f>
        <v>0</v>
      </c>
      <c r="U135" s="11">
        <f>'Uscite dettaglio missioni'!IY136</f>
        <v>0</v>
      </c>
      <c r="V135" s="11">
        <f>'Uscite dettaglio missioni'!IZ136</f>
        <v>0</v>
      </c>
      <c r="W135" s="11">
        <f>'Uscite dettaglio missioni'!JA136</f>
        <v>0</v>
      </c>
      <c r="X135" s="11">
        <f>'Uscite dettaglio missioni'!JB136</f>
        <v>0</v>
      </c>
      <c r="Y135" s="11">
        <f>'Uscite dettaglio missioni'!JC136</f>
        <v>0</v>
      </c>
      <c r="Z135" s="11">
        <f>'Uscite dettaglio missioni'!JD136</f>
        <v>0</v>
      </c>
      <c r="AA135" s="11">
        <f>'Uscite dettaglio missioni'!JE136</f>
        <v>0</v>
      </c>
      <c r="AB135" s="11">
        <f>'Uscite dettaglio missioni'!JF136</f>
        <v>0</v>
      </c>
      <c r="AC135" s="11">
        <f>'Uscite dettaglio missioni'!JF136</f>
        <v>0</v>
      </c>
      <c r="AD135" s="11">
        <f>'Uscite dettaglio missioni'!JG136</f>
        <v>0</v>
      </c>
      <c r="AE135" s="11">
        <f>'Uscite dettaglio missioni'!JH136</f>
        <v>0</v>
      </c>
      <c r="AF135" s="11">
        <f>'Uscite dettaglio missioni'!JI136</f>
        <v>0</v>
      </c>
      <c r="AG135" s="11">
        <f>'Uscite dettaglio missioni'!JJ136</f>
        <v>0</v>
      </c>
      <c r="AH135" s="11">
        <f>'Uscite dettaglio missioni'!JK136</f>
        <v>0</v>
      </c>
      <c r="AI135" s="11">
        <f>'Uscite dettaglio missioni'!JL136</f>
        <v>0</v>
      </c>
      <c r="AJ135" s="11">
        <f>'Uscite dettaglio missioni'!JM136</f>
        <v>0</v>
      </c>
      <c r="AK135" s="11">
        <f>'Uscite dettaglio missioni'!JN136</f>
        <v>0</v>
      </c>
    </row>
    <row r="136" spans="1:37" ht="30" customHeight="1" x14ac:dyDescent="0.25">
      <c r="A136" s="5">
        <v>9998</v>
      </c>
      <c r="B136" s="7" t="s">
        <v>257</v>
      </c>
      <c r="C136" s="11">
        <f>'Uscite dettaglio missioni'!IG137</f>
        <v>0</v>
      </c>
      <c r="D136" s="11">
        <f>'Uscite dettaglio missioni'!IH137</f>
        <v>0</v>
      </c>
      <c r="E136" s="11">
        <f>'Uscite dettaglio missioni'!II137</f>
        <v>0</v>
      </c>
      <c r="F136" s="11">
        <f>'Uscite dettaglio missioni'!IJ137</f>
        <v>0</v>
      </c>
      <c r="G136" s="11">
        <f>'Uscite dettaglio missioni'!IK137</f>
        <v>0</v>
      </c>
      <c r="H136" s="11">
        <f>'Uscite dettaglio missioni'!IL137</f>
        <v>0</v>
      </c>
      <c r="I136" s="11">
        <f>'Uscite dettaglio missioni'!IM137</f>
        <v>0</v>
      </c>
      <c r="J136" s="11">
        <f>'Uscite dettaglio missioni'!IN137</f>
        <v>0</v>
      </c>
      <c r="K136" s="11">
        <f>'Uscite dettaglio missioni'!IO137</f>
        <v>0</v>
      </c>
      <c r="L136" s="11">
        <f>'Uscite dettaglio missioni'!IP137</f>
        <v>0</v>
      </c>
      <c r="M136" s="11">
        <f>'Uscite dettaglio missioni'!IQ137</f>
        <v>0</v>
      </c>
      <c r="N136" s="11">
        <f>'Uscite dettaglio missioni'!IR137</f>
        <v>0</v>
      </c>
      <c r="O136" s="11">
        <f>'Uscite dettaglio missioni'!IS137</f>
        <v>0</v>
      </c>
      <c r="P136" s="11">
        <f>'Uscite dettaglio missioni'!IT137</f>
        <v>0</v>
      </c>
      <c r="Q136" s="11">
        <f>'Uscite dettaglio missioni'!IU137</f>
        <v>0</v>
      </c>
      <c r="R136" s="11">
        <f>'Uscite dettaglio missioni'!IV137</f>
        <v>0</v>
      </c>
      <c r="S136" s="11">
        <f>'Uscite dettaglio missioni'!IW137</f>
        <v>0</v>
      </c>
      <c r="T136" s="11">
        <f>'Uscite dettaglio missioni'!IX137</f>
        <v>0</v>
      </c>
      <c r="U136" s="11">
        <f>'Uscite dettaglio missioni'!IY137</f>
        <v>0</v>
      </c>
      <c r="V136" s="11">
        <f>'Uscite dettaglio missioni'!IZ137</f>
        <v>0</v>
      </c>
      <c r="W136" s="11">
        <f>'Uscite dettaglio missioni'!JA137</f>
        <v>0</v>
      </c>
      <c r="X136" s="11">
        <f>'Uscite dettaglio missioni'!JB137</f>
        <v>0</v>
      </c>
      <c r="Y136" s="11">
        <f>'Uscite dettaglio missioni'!JC137</f>
        <v>0</v>
      </c>
      <c r="Z136" s="11">
        <f>'Uscite dettaglio missioni'!JD137</f>
        <v>0</v>
      </c>
      <c r="AA136" s="11">
        <f>'Uscite dettaglio missioni'!JE137</f>
        <v>0</v>
      </c>
      <c r="AB136" s="11">
        <f>'Uscite dettaglio missioni'!JF137</f>
        <v>0</v>
      </c>
      <c r="AC136" s="11">
        <f>'Uscite dettaglio missioni'!JF137</f>
        <v>0</v>
      </c>
      <c r="AD136" s="11">
        <f>'Uscite dettaglio missioni'!JG137</f>
        <v>0</v>
      </c>
      <c r="AE136" s="11">
        <f>'Uscite dettaglio missioni'!JH137</f>
        <v>0</v>
      </c>
      <c r="AF136" s="11">
        <f>'Uscite dettaglio missioni'!JI137</f>
        <v>0</v>
      </c>
      <c r="AG136" s="11">
        <f>'Uscite dettaglio missioni'!JJ137</f>
        <v>0</v>
      </c>
      <c r="AH136" s="11">
        <f>'Uscite dettaglio missioni'!JK137</f>
        <v>0</v>
      </c>
      <c r="AI136" s="11">
        <f>'Uscite dettaglio missioni'!JL137</f>
        <v>0</v>
      </c>
      <c r="AJ136" s="11">
        <f>'Uscite dettaglio missioni'!JM137</f>
        <v>0</v>
      </c>
      <c r="AK136" s="11">
        <f>'Uscite dettaglio missioni'!JN137</f>
        <v>0</v>
      </c>
    </row>
    <row r="137" spans="1:37" ht="30" customHeight="1" x14ac:dyDescent="0.25">
      <c r="A137" s="5">
        <v>9999</v>
      </c>
      <c r="B137" s="7" t="s">
        <v>258</v>
      </c>
      <c r="C137" s="11">
        <f>'Uscite dettaglio missioni'!IG138</f>
        <v>0</v>
      </c>
      <c r="D137" s="11">
        <f>'Uscite dettaglio missioni'!IH138</f>
        <v>0</v>
      </c>
      <c r="E137" s="11">
        <f>'Uscite dettaglio missioni'!II138</f>
        <v>0</v>
      </c>
      <c r="F137" s="11">
        <f>'Uscite dettaglio missioni'!IJ138</f>
        <v>0</v>
      </c>
      <c r="G137" s="11">
        <f>'Uscite dettaglio missioni'!IK138</f>
        <v>0</v>
      </c>
      <c r="H137" s="11">
        <f>'Uscite dettaglio missioni'!IL138</f>
        <v>0</v>
      </c>
      <c r="I137" s="11">
        <f>'Uscite dettaglio missioni'!IM138</f>
        <v>0</v>
      </c>
      <c r="J137" s="11">
        <f>'Uscite dettaglio missioni'!IN138</f>
        <v>0</v>
      </c>
      <c r="K137" s="11">
        <f>'Uscite dettaglio missioni'!IO138</f>
        <v>0</v>
      </c>
      <c r="L137" s="11">
        <f>'Uscite dettaglio missioni'!IP138</f>
        <v>0</v>
      </c>
      <c r="M137" s="11">
        <f>'Uscite dettaglio missioni'!IQ138</f>
        <v>0</v>
      </c>
      <c r="N137" s="11">
        <f>'Uscite dettaglio missioni'!IR138</f>
        <v>0</v>
      </c>
      <c r="O137" s="11">
        <f>'Uscite dettaglio missioni'!IS138</f>
        <v>0</v>
      </c>
      <c r="P137" s="11">
        <f>'Uscite dettaglio missioni'!IT138</f>
        <v>0</v>
      </c>
      <c r="Q137" s="11">
        <f>'Uscite dettaglio missioni'!IU138</f>
        <v>0</v>
      </c>
      <c r="R137" s="11">
        <f>'Uscite dettaglio missioni'!IV138</f>
        <v>0</v>
      </c>
      <c r="S137" s="11">
        <f>'Uscite dettaglio missioni'!IW138</f>
        <v>0</v>
      </c>
      <c r="T137" s="11">
        <f>'Uscite dettaglio missioni'!IX138</f>
        <v>0</v>
      </c>
      <c r="U137" s="11">
        <f>'Uscite dettaglio missioni'!IY138</f>
        <v>0</v>
      </c>
      <c r="V137" s="11">
        <f>'Uscite dettaglio missioni'!IZ138</f>
        <v>0</v>
      </c>
      <c r="W137" s="11">
        <f>'Uscite dettaglio missioni'!JA138</f>
        <v>0</v>
      </c>
      <c r="X137" s="11">
        <f>'Uscite dettaglio missioni'!JB138</f>
        <v>0</v>
      </c>
      <c r="Y137" s="11">
        <f>'Uscite dettaglio missioni'!JC138</f>
        <v>0</v>
      </c>
      <c r="Z137" s="11">
        <f>'Uscite dettaglio missioni'!JD138</f>
        <v>0</v>
      </c>
      <c r="AA137" s="11">
        <f>'Uscite dettaglio missioni'!JE138</f>
        <v>0</v>
      </c>
      <c r="AB137" s="11">
        <f>'Uscite dettaglio missioni'!JF138</f>
        <v>0</v>
      </c>
      <c r="AC137" s="11">
        <f>'Uscite dettaglio missioni'!JF138</f>
        <v>0</v>
      </c>
      <c r="AD137" s="11">
        <f>'Uscite dettaglio missioni'!JG138</f>
        <v>0</v>
      </c>
      <c r="AE137" s="11">
        <f>'Uscite dettaglio missioni'!JH138</f>
        <v>0</v>
      </c>
      <c r="AF137" s="11">
        <f>'Uscite dettaglio missioni'!JI138</f>
        <v>0</v>
      </c>
      <c r="AG137" s="11">
        <f>'Uscite dettaglio missioni'!JJ138</f>
        <v>0</v>
      </c>
      <c r="AH137" s="11">
        <f>'Uscite dettaglio missioni'!JK138</f>
        <v>0</v>
      </c>
      <c r="AI137" s="11">
        <f>'Uscite dettaglio missioni'!JL138</f>
        <v>0</v>
      </c>
      <c r="AJ137" s="11">
        <f>'Uscite dettaglio missioni'!JM138</f>
        <v>0</v>
      </c>
      <c r="AK137" s="11">
        <f>'Uscite dettaglio missioni'!JN138</f>
        <v>0</v>
      </c>
    </row>
    <row r="138" spans="1:37" x14ac:dyDescent="0.25">
      <c r="C138" s="23">
        <f>'Uscite dettaglio missioni'!IG139</f>
        <v>0</v>
      </c>
      <c r="D138" s="23">
        <f>'Uscite dettaglio missioni'!IH139</f>
        <v>0</v>
      </c>
      <c r="E138" s="23">
        <f>'Uscite dettaglio missioni'!II139</f>
        <v>0</v>
      </c>
      <c r="F138" s="23">
        <f>'Uscite dettaglio missioni'!IJ139</f>
        <v>0</v>
      </c>
      <c r="G138" s="23">
        <f>'Uscite dettaglio missioni'!IK139</f>
        <v>0</v>
      </c>
      <c r="H138" s="23">
        <f>'Uscite dettaglio missioni'!IL139</f>
        <v>0</v>
      </c>
      <c r="I138" s="23">
        <f>'Uscite dettaglio missioni'!IM139</f>
        <v>0</v>
      </c>
      <c r="J138" s="23">
        <f>'Uscite dettaglio missioni'!IN139</f>
        <v>0</v>
      </c>
      <c r="K138" s="23">
        <f>'Uscite dettaglio missioni'!IO139</f>
        <v>0</v>
      </c>
      <c r="L138" s="23">
        <f>'Uscite dettaglio missioni'!IP139</f>
        <v>0</v>
      </c>
      <c r="M138" s="23">
        <f>'Uscite dettaglio missioni'!IQ139</f>
        <v>0</v>
      </c>
      <c r="N138" s="23">
        <f>'Uscite dettaglio missioni'!IR139</f>
        <v>0</v>
      </c>
      <c r="O138" s="23">
        <f>'Uscite dettaglio missioni'!IS139</f>
        <v>0</v>
      </c>
      <c r="P138" s="23">
        <f>'Uscite dettaglio missioni'!IT139</f>
        <v>0</v>
      </c>
      <c r="Q138" s="23">
        <f>'Uscite dettaglio missioni'!IU139</f>
        <v>0</v>
      </c>
      <c r="R138" s="23">
        <f>'Uscite dettaglio missioni'!IV139</f>
        <v>0</v>
      </c>
      <c r="S138" s="23">
        <f>'Uscite dettaglio missioni'!IW139</f>
        <v>0</v>
      </c>
      <c r="T138" s="23">
        <f>'Uscite dettaglio missioni'!IX139</f>
        <v>0</v>
      </c>
      <c r="U138" s="23">
        <f>'Uscite dettaglio missioni'!IY139</f>
        <v>0</v>
      </c>
      <c r="V138" s="23">
        <f>'Uscite dettaglio missioni'!IZ139</f>
        <v>0</v>
      </c>
      <c r="W138" s="23">
        <f>'Uscite dettaglio missioni'!JA139</f>
        <v>0</v>
      </c>
      <c r="X138" s="23">
        <f>'Uscite dettaglio missioni'!JB139</f>
        <v>0</v>
      </c>
      <c r="Y138" s="23">
        <f>'Uscite dettaglio missioni'!JC139</f>
        <v>0</v>
      </c>
      <c r="Z138" s="23">
        <f>'Uscite dettaglio missioni'!JD139</f>
        <v>0</v>
      </c>
      <c r="AA138" s="23">
        <f>'Uscite dettaglio missioni'!JE139</f>
        <v>0</v>
      </c>
      <c r="AB138" s="23">
        <f>'Uscite dettaglio missioni'!JF139</f>
        <v>0</v>
      </c>
      <c r="AC138" s="23">
        <f>'Uscite dettaglio missioni'!JF139</f>
        <v>0</v>
      </c>
      <c r="AD138" s="23">
        <f>'Uscite dettaglio missioni'!JG139</f>
        <v>0</v>
      </c>
      <c r="AE138" s="23">
        <f>'Uscite dettaglio missioni'!JH139</f>
        <v>0</v>
      </c>
      <c r="AF138" s="23">
        <f>'Uscite dettaglio missioni'!JI139</f>
        <v>0</v>
      </c>
      <c r="AG138" s="23">
        <f>'Uscite dettaglio missioni'!JJ139</f>
        <v>0</v>
      </c>
      <c r="AH138" s="23">
        <f>'Uscite dettaglio missioni'!JK139</f>
        <v>0</v>
      </c>
      <c r="AI138" s="23">
        <f>'Uscite dettaglio missioni'!JL139</f>
        <v>0</v>
      </c>
      <c r="AJ138" s="23">
        <f>'Uscite dettaglio missioni'!JM139</f>
        <v>0</v>
      </c>
      <c r="AK138" s="23">
        <f>'Uscite dettaglio missioni'!JN139</f>
        <v>0</v>
      </c>
    </row>
    <row r="139" spans="1:37" s="31" customFormat="1" ht="26.25" customHeight="1" x14ac:dyDescent="0.25">
      <c r="A139" s="29"/>
      <c r="B139" s="30" t="s">
        <v>78</v>
      </c>
      <c r="C139" s="27">
        <f>'Uscite dettaglio missioni'!IG140</f>
        <v>24801630.940000001</v>
      </c>
      <c r="D139" s="27">
        <f>'Uscite dettaglio missioni'!IH140</f>
        <v>21124170.490000002</v>
      </c>
      <c r="E139" s="27">
        <f>'Uscite dettaglio missioni'!II140</f>
        <v>20451637.980000004</v>
      </c>
      <c r="F139" s="27">
        <f>'Uscite dettaglio missioni'!IJ140</f>
        <v>17861708.25</v>
      </c>
      <c r="G139" s="27">
        <f>'Uscite dettaglio missioni'!IK140</f>
        <v>18930384.630000003</v>
      </c>
      <c r="H139" s="27">
        <f>'Uscite dettaglio missioni'!IL140</f>
        <v>17306331.440000001</v>
      </c>
      <c r="I139" s="27">
        <f>'Uscite dettaglio missioni'!IM140</f>
        <v>16221909.41</v>
      </c>
      <c r="J139" s="27">
        <f>'Uscite dettaglio missioni'!IN140</f>
        <v>14863738.711000003</v>
      </c>
      <c r="K139" s="27">
        <f>'Uscite dettaglio missioni'!IO140</f>
        <v>13666757.26</v>
      </c>
      <c r="L139" s="27">
        <f>'Uscite dettaglio missioni'!IP140</f>
        <v>13021390</v>
      </c>
      <c r="M139" s="27">
        <f>'Uscite dettaglio missioni'!IQ140</f>
        <v>14475584.620000001</v>
      </c>
      <c r="N139" s="27">
        <f>'Uscite dettaglio missioni'!IR140</f>
        <v>11947986.51</v>
      </c>
      <c r="O139" s="27">
        <f>'Uscite dettaglio missioni'!IS140</f>
        <v>14464111</v>
      </c>
      <c r="P139" s="27">
        <f>'Uscite dettaglio missioni'!IT140</f>
        <v>15669792.92</v>
      </c>
      <c r="Q139" s="27">
        <f>'Uscite dettaglio missioni'!IU140</f>
        <v>12865157.140000002</v>
      </c>
      <c r="R139" s="27">
        <f>'Uscite dettaglio missioni'!IV140</f>
        <v>14942542.030000001</v>
      </c>
      <c r="S139" s="27">
        <f>'Uscite dettaglio missioni'!IW140</f>
        <v>16540537.07</v>
      </c>
      <c r="T139" s="27">
        <f>'Uscite dettaglio missioni'!IX140</f>
        <v>14935858.149999999</v>
      </c>
      <c r="U139" s="27">
        <f>'Uscite dettaglio missioni'!IY140</f>
        <v>12712605.4</v>
      </c>
      <c r="V139" s="27">
        <f>'Uscite dettaglio missioni'!IZ140</f>
        <v>19155556.109999999</v>
      </c>
      <c r="W139" s="27">
        <f>'Uscite dettaglio missioni'!JA140</f>
        <v>14558141.600000001</v>
      </c>
      <c r="X139" s="27">
        <f>'Uscite dettaglio missioni'!JB140</f>
        <v>18017784</v>
      </c>
      <c r="Y139" s="27">
        <f>'Uscite dettaglio missioni'!JC140</f>
        <v>21104890.410000004</v>
      </c>
      <c r="Z139" s="27">
        <f>'Uscite dettaglio missioni'!JD140</f>
        <v>23318468.359999999</v>
      </c>
      <c r="AA139" s="27">
        <f>'Uscite dettaglio missioni'!JE140</f>
        <v>15992212</v>
      </c>
      <c r="AB139" s="27">
        <f>'Uscite dettaglio missioni'!JF140</f>
        <v>15350011.23</v>
      </c>
      <c r="AC139" s="27">
        <f>'Uscite dettaglio missioni'!JF140</f>
        <v>15350011.23</v>
      </c>
      <c r="AD139" s="27">
        <f>'Uscite dettaglio missioni'!JG140</f>
        <v>13562782.5</v>
      </c>
      <c r="AE139" s="27">
        <f>'Uscite dettaglio missioni'!JH140</f>
        <v>14081085.699999999</v>
      </c>
      <c r="AF139" s="27">
        <f>'Uscite dettaglio missioni'!JI140</f>
        <v>15537143.729999999</v>
      </c>
      <c r="AG139" s="27">
        <f>'Uscite dettaglio missioni'!JJ140</f>
        <v>14811263.189999999</v>
      </c>
      <c r="AH139" s="27">
        <f>'Uscite dettaglio missioni'!JK140</f>
        <v>16574697.77</v>
      </c>
      <c r="AI139" s="27">
        <f>'Uscite dettaglio missioni'!JL140</f>
        <v>18248159.630000003</v>
      </c>
      <c r="AJ139" s="27">
        <f>'Uscite dettaglio missioni'!JM140</f>
        <v>14322510.619999999</v>
      </c>
      <c r="AK139" s="27">
        <f>'Uscite dettaglio missioni'!JN140</f>
        <v>39620933</v>
      </c>
    </row>
    <row r="143" spans="1:37" hidden="1" x14ac:dyDescent="0.25">
      <c r="C143" s="23"/>
      <c r="D143" s="23"/>
      <c r="E143" s="23"/>
      <c r="F143" s="23"/>
      <c r="G143" s="23"/>
    </row>
    <row r="144" spans="1:37" x14ac:dyDescent="0.25">
      <c r="C144" s="23"/>
      <c r="D144" s="23"/>
      <c r="E144" s="23"/>
      <c r="F144" s="23"/>
      <c r="G144" s="23"/>
    </row>
  </sheetData>
  <printOptions horizontalCentered="1" gridLines="1"/>
  <pageMargins left="0.51181102362204722" right="0.51181102362204722" top="0.74803149606299213" bottom="0.74803149606299213" header="0.31496062992125984" footer="0.31496062992125984"/>
  <pageSetup paperSize="8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K145"/>
  <sheetViews>
    <sheetView tabSelected="1" zoomScaleNormal="100" workbookViewId="0">
      <pane xSplit="2" ySplit="3" topLeftCell="JH4" activePane="bottomRight" state="frozen"/>
      <selection pane="topRight" activeCell="C1" sqref="C1"/>
      <selection pane="bottomLeft" activeCell="A5" sqref="A5"/>
      <selection pane="bottomRight" activeCell="I129" sqref="I129"/>
    </sheetView>
  </sheetViews>
  <sheetFormatPr defaultColWidth="9.140625" defaultRowHeight="15" x14ac:dyDescent="0.25"/>
  <cols>
    <col min="1" max="1" width="8.140625" customWidth="1"/>
    <col min="2" max="2" width="60.85546875" style="2" customWidth="1"/>
    <col min="3" max="245" width="18.140625" style="1" customWidth="1"/>
    <col min="246" max="272" width="18.140625" style="23" customWidth="1"/>
    <col min="273" max="274" width="15.28515625" customWidth="1"/>
    <col min="297" max="297" width="16.85546875" bestFit="1" customWidth="1"/>
  </cols>
  <sheetData>
    <row r="1" spans="1:289" s="20" customFormat="1" ht="38.25" customHeight="1" x14ac:dyDescent="0.25">
      <c r="B1" s="38" t="s">
        <v>245</v>
      </c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3"/>
      <c r="AF1" s="51"/>
      <c r="AG1" s="51"/>
      <c r="AH1" s="51"/>
      <c r="AI1" s="51"/>
      <c r="AJ1" s="6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51"/>
      <c r="BO1" s="51"/>
      <c r="BP1" s="51"/>
      <c r="BQ1" s="51"/>
      <c r="BR1" s="61"/>
      <c r="BS1" s="51"/>
      <c r="BT1" s="51"/>
      <c r="BU1" s="51"/>
      <c r="BV1" s="51"/>
      <c r="BW1" s="51"/>
      <c r="BX1" s="51"/>
      <c r="BY1" s="51"/>
      <c r="BZ1" s="51"/>
      <c r="CA1" s="51"/>
      <c r="CB1" s="51"/>
      <c r="CC1" s="51"/>
      <c r="CD1" s="51"/>
      <c r="CE1" s="51"/>
      <c r="CF1" s="51"/>
      <c r="CG1" s="51"/>
      <c r="CH1" s="51"/>
      <c r="CI1" s="51"/>
      <c r="CJ1" s="51"/>
      <c r="CK1" s="51"/>
      <c r="CL1" s="51"/>
      <c r="CM1" s="51"/>
      <c r="CN1" s="51"/>
      <c r="CO1" s="51"/>
      <c r="CP1" s="51"/>
      <c r="CQ1" s="51"/>
      <c r="CR1" s="51"/>
      <c r="CS1" s="51"/>
      <c r="CT1" s="51"/>
      <c r="CU1" s="51"/>
      <c r="CV1" s="51"/>
      <c r="CW1" s="51"/>
      <c r="CX1" s="51"/>
      <c r="CY1" s="51"/>
      <c r="CZ1" s="61"/>
      <c r="DA1" s="51"/>
      <c r="DB1" s="51"/>
      <c r="DC1" s="51"/>
      <c r="DD1" s="51"/>
      <c r="DE1" s="51"/>
      <c r="DF1" s="51"/>
      <c r="DG1" s="51"/>
      <c r="DH1" s="51"/>
      <c r="DI1" s="51"/>
      <c r="DJ1" s="51"/>
      <c r="DK1" s="51"/>
      <c r="DL1" s="51"/>
      <c r="DM1" s="51"/>
      <c r="DN1" s="51"/>
      <c r="DO1" s="51"/>
      <c r="DP1" s="51"/>
      <c r="DQ1" s="51"/>
      <c r="DR1" s="51"/>
      <c r="DS1" s="51"/>
      <c r="DT1" s="51"/>
      <c r="DU1" s="51"/>
      <c r="DV1" s="51"/>
      <c r="DW1" s="51"/>
      <c r="DX1" s="51"/>
      <c r="DY1" s="51"/>
      <c r="DZ1" s="51"/>
      <c r="EA1" s="51"/>
      <c r="EB1" s="51"/>
      <c r="EC1" s="51"/>
      <c r="ED1" s="51"/>
      <c r="EE1" s="51"/>
      <c r="EF1" s="51"/>
      <c r="EG1" s="51"/>
      <c r="EH1" s="61"/>
      <c r="EI1" s="51"/>
      <c r="EJ1" s="51"/>
      <c r="EK1" s="51"/>
      <c r="EL1" s="51"/>
      <c r="EM1" s="51"/>
      <c r="EN1" s="51"/>
      <c r="EO1" s="51"/>
      <c r="EP1" s="51"/>
      <c r="EQ1" s="51"/>
      <c r="ER1" s="51"/>
      <c r="ES1" s="51"/>
      <c r="ET1" s="51"/>
      <c r="EU1" s="51"/>
      <c r="EV1" s="51"/>
      <c r="EW1" s="51"/>
      <c r="EX1" s="51"/>
      <c r="EY1" s="51"/>
      <c r="EZ1" s="51"/>
      <c r="FA1" s="51"/>
      <c r="FB1" s="51"/>
      <c r="FC1" s="51"/>
      <c r="FD1" s="51"/>
      <c r="FE1" s="51"/>
      <c r="FF1" s="51"/>
      <c r="FG1" s="51"/>
      <c r="FH1" s="51"/>
      <c r="FI1" s="51"/>
      <c r="FJ1" s="51"/>
      <c r="FK1" s="51"/>
      <c r="FL1" s="51"/>
      <c r="FM1" s="51"/>
      <c r="FN1" s="51"/>
      <c r="FO1" s="51"/>
      <c r="FP1" s="61"/>
      <c r="FQ1" s="51"/>
      <c r="FR1" s="51"/>
      <c r="FS1" s="51"/>
      <c r="FT1" s="51"/>
      <c r="FU1" s="51"/>
      <c r="FV1" s="51"/>
      <c r="FW1" s="51"/>
      <c r="FX1" s="51"/>
      <c r="FY1" s="51"/>
      <c r="FZ1" s="51"/>
      <c r="GA1" s="51"/>
      <c r="GB1" s="51"/>
      <c r="GC1" s="51"/>
      <c r="GD1" s="51"/>
      <c r="GE1" s="51"/>
      <c r="GF1" s="51"/>
      <c r="GG1" s="51"/>
      <c r="GH1" s="51"/>
      <c r="GI1" s="51"/>
      <c r="GJ1" s="51"/>
      <c r="GK1" s="51"/>
      <c r="GL1" s="51"/>
      <c r="GM1" s="51"/>
      <c r="GN1" s="51"/>
      <c r="GO1" s="51"/>
      <c r="GP1" s="51"/>
      <c r="GQ1" s="51"/>
      <c r="GR1" s="51"/>
      <c r="GS1" s="51"/>
      <c r="GT1" s="51"/>
      <c r="GU1" s="51"/>
      <c r="GV1" s="51"/>
      <c r="GW1" s="51"/>
      <c r="GX1" s="61"/>
      <c r="GY1" s="51"/>
      <c r="GZ1" s="51"/>
      <c r="HA1" s="51"/>
      <c r="HB1" s="51"/>
      <c r="HC1" s="51"/>
      <c r="HD1" s="51"/>
      <c r="HE1" s="51"/>
      <c r="HF1" s="51"/>
      <c r="HG1" s="51"/>
      <c r="HH1" s="51"/>
      <c r="HI1" s="51"/>
      <c r="HJ1" s="51"/>
      <c r="HK1" s="51"/>
      <c r="HL1" s="51"/>
      <c r="HM1" s="51"/>
      <c r="HN1" s="51"/>
      <c r="HO1" s="51"/>
      <c r="HP1" s="51"/>
      <c r="HQ1" s="51"/>
      <c r="HR1" s="51"/>
      <c r="HS1" s="51"/>
      <c r="HT1" s="51"/>
      <c r="HU1" s="51"/>
      <c r="HV1" s="51"/>
      <c r="HW1" s="51"/>
      <c r="HX1" s="51"/>
      <c r="HY1" s="51"/>
      <c r="HZ1" s="51"/>
      <c r="IA1" s="51"/>
      <c r="IB1" s="51"/>
      <c r="IC1" s="51"/>
      <c r="ID1" s="51"/>
      <c r="IE1" s="51"/>
      <c r="IF1" s="61"/>
      <c r="IG1" s="51"/>
      <c r="IH1" s="51"/>
      <c r="II1" s="51"/>
      <c r="IJ1" s="51"/>
      <c r="IK1" s="51"/>
      <c r="IL1" s="51"/>
      <c r="IM1" s="51"/>
      <c r="IN1" s="51"/>
      <c r="IO1" s="51"/>
      <c r="IP1" s="51"/>
      <c r="IQ1" s="51"/>
      <c r="IR1" s="51"/>
      <c r="IS1" s="51"/>
      <c r="IT1" s="51"/>
      <c r="IU1" s="51"/>
      <c r="IV1" s="51"/>
      <c r="IW1" s="51"/>
      <c r="IX1" s="51"/>
      <c r="IY1" s="51"/>
      <c r="IZ1" s="51"/>
      <c r="JA1" s="51"/>
      <c r="JB1" s="51"/>
      <c r="JC1" s="51"/>
      <c r="JD1" s="51"/>
      <c r="JE1" s="51"/>
      <c r="JF1" s="51"/>
      <c r="JG1" s="51"/>
      <c r="JH1" s="51"/>
      <c r="JI1" s="51"/>
      <c r="JJ1" s="51"/>
      <c r="JK1" s="51"/>
      <c r="JL1" s="51"/>
      <c r="JM1" s="51"/>
      <c r="JN1" s="61"/>
      <c r="JO1" s="51"/>
      <c r="JP1" s="51"/>
      <c r="JQ1" s="51"/>
      <c r="JR1" s="51"/>
      <c r="JS1" s="51"/>
      <c r="JT1" s="51"/>
      <c r="JU1" s="51"/>
      <c r="JV1" s="51"/>
      <c r="JW1" s="51"/>
      <c r="JX1" s="51"/>
      <c r="JY1" s="51"/>
      <c r="JZ1" s="51"/>
      <c r="KA1" s="51"/>
      <c r="KB1" s="51"/>
      <c r="KC1" s="51"/>
    </row>
    <row r="2" spans="1:289" ht="23.25" customHeight="1" x14ac:dyDescent="0.35">
      <c r="A2" s="49" t="s">
        <v>104</v>
      </c>
      <c r="B2"/>
      <c r="C2" s="50"/>
      <c r="D2" s="50"/>
      <c r="E2" s="33"/>
      <c r="F2" s="34"/>
      <c r="G2" s="34"/>
      <c r="H2" s="35"/>
      <c r="I2" s="35"/>
      <c r="J2" s="35"/>
      <c r="K2" s="35"/>
      <c r="L2" s="35"/>
      <c r="M2" s="35"/>
      <c r="N2" s="35"/>
      <c r="O2" s="35"/>
      <c r="P2" s="35"/>
      <c r="Q2" s="24"/>
      <c r="R2" s="35"/>
      <c r="S2" s="35"/>
      <c r="T2" s="24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35"/>
      <c r="AK2" s="35"/>
      <c r="AL2" s="35"/>
      <c r="AM2" s="35"/>
      <c r="AN2" s="35"/>
      <c r="AO2" s="35"/>
      <c r="AP2" s="35"/>
      <c r="AQ2" s="35"/>
      <c r="AR2" s="35"/>
      <c r="AS2" s="35"/>
      <c r="AT2" s="35"/>
      <c r="AU2" s="35"/>
      <c r="AV2" s="35"/>
      <c r="AW2" s="35"/>
      <c r="AX2" s="35"/>
      <c r="AY2" s="35"/>
      <c r="AZ2" s="35"/>
      <c r="BA2" s="35"/>
      <c r="BB2" s="35"/>
      <c r="BC2" s="35"/>
      <c r="BD2" s="35"/>
      <c r="BE2" s="35"/>
      <c r="BF2" s="35"/>
      <c r="BG2" s="35"/>
      <c r="BH2" s="35"/>
      <c r="BI2" s="35"/>
      <c r="BJ2" s="35"/>
      <c r="BK2" s="35"/>
      <c r="BL2" s="35"/>
      <c r="BM2" s="35"/>
      <c r="BN2" s="35"/>
      <c r="BO2" s="35"/>
      <c r="BP2" s="35"/>
      <c r="BQ2" s="35"/>
      <c r="BR2" s="35"/>
      <c r="BS2" s="35"/>
      <c r="BT2" s="35"/>
      <c r="BU2" s="35"/>
      <c r="BV2" s="35"/>
      <c r="BW2" s="35"/>
      <c r="BX2" s="35"/>
      <c r="BY2" s="35"/>
      <c r="BZ2" s="35"/>
      <c r="CA2" s="35"/>
      <c r="CB2" s="35"/>
      <c r="CC2" s="35"/>
      <c r="CD2" s="35"/>
      <c r="CE2" s="35"/>
      <c r="CF2" s="35"/>
      <c r="CG2" s="35"/>
      <c r="CH2" s="35"/>
      <c r="CI2" s="35"/>
      <c r="CJ2" s="35"/>
      <c r="CK2" s="35"/>
      <c r="CL2" s="35"/>
      <c r="CM2" s="35"/>
      <c r="CN2" s="35"/>
      <c r="CO2" s="35"/>
      <c r="CP2" s="35"/>
      <c r="CQ2" s="35"/>
      <c r="CR2" s="35"/>
      <c r="CS2" s="35"/>
      <c r="CT2" s="35"/>
      <c r="CU2" s="35"/>
      <c r="CV2" s="35"/>
      <c r="CW2" s="35"/>
      <c r="CX2" s="35"/>
      <c r="CY2" s="35"/>
      <c r="CZ2" s="35"/>
      <c r="DA2" s="35"/>
      <c r="DB2" s="35"/>
      <c r="DC2" s="35"/>
      <c r="DD2" s="35"/>
      <c r="DE2" s="35"/>
      <c r="DF2" s="35"/>
      <c r="DG2" s="35"/>
      <c r="DH2" s="35"/>
      <c r="DI2" s="35"/>
      <c r="DJ2" s="35"/>
      <c r="DK2" s="35"/>
      <c r="DL2" s="35"/>
      <c r="DM2" s="35"/>
      <c r="DN2" s="35"/>
      <c r="DO2" s="35"/>
      <c r="DP2" s="35"/>
      <c r="DQ2" s="35"/>
      <c r="DR2" s="35"/>
      <c r="DS2" s="35"/>
      <c r="DT2" s="35"/>
      <c r="DU2" s="35"/>
      <c r="DV2" s="35"/>
      <c r="DW2" s="35"/>
      <c r="DX2" s="35"/>
      <c r="DY2" s="35"/>
      <c r="DZ2" s="35"/>
      <c r="EA2" s="35"/>
      <c r="EB2" s="35"/>
      <c r="EC2" s="35"/>
      <c r="ED2" s="35"/>
      <c r="EE2" s="35"/>
      <c r="EF2" s="35"/>
      <c r="EG2" s="35"/>
      <c r="EH2" s="35"/>
      <c r="EI2" s="35"/>
      <c r="EJ2" s="35"/>
      <c r="EK2" s="35"/>
      <c r="EL2" s="35"/>
      <c r="EM2" s="35"/>
      <c r="EN2" s="35"/>
      <c r="EO2" s="35"/>
      <c r="EP2" s="35"/>
      <c r="EQ2" s="35"/>
      <c r="ER2" s="35"/>
      <c r="ES2" s="35"/>
      <c r="ET2" s="35"/>
      <c r="EU2" s="35"/>
      <c r="EV2" s="35"/>
      <c r="EW2" s="35"/>
      <c r="EX2" s="35"/>
      <c r="EY2" s="35"/>
      <c r="EZ2" s="35"/>
      <c r="FA2" s="35"/>
      <c r="FB2" s="35"/>
      <c r="FC2" s="35"/>
      <c r="FD2" s="35"/>
      <c r="FE2" s="35"/>
      <c r="FF2" s="35"/>
      <c r="FG2" s="35"/>
      <c r="FH2" s="35"/>
      <c r="FI2" s="35"/>
      <c r="FJ2" s="35"/>
      <c r="FK2" s="35"/>
      <c r="FL2" s="35"/>
      <c r="FM2" s="35"/>
      <c r="FN2" s="35"/>
      <c r="FO2" s="35"/>
      <c r="FP2" s="35"/>
      <c r="FQ2" s="35"/>
      <c r="FR2" s="35"/>
      <c r="FS2" s="35"/>
      <c r="FT2" s="35"/>
      <c r="FU2" s="35"/>
      <c r="FV2" s="35"/>
      <c r="FW2" s="35"/>
      <c r="FX2" s="35"/>
      <c r="FY2" s="35"/>
      <c r="FZ2" s="35"/>
      <c r="GA2" s="35"/>
      <c r="GB2" s="35"/>
      <c r="GC2" s="35"/>
      <c r="GD2" s="35"/>
      <c r="GE2" s="35"/>
      <c r="GF2" s="35"/>
      <c r="GG2" s="35"/>
      <c r="GH2" s="35"/>
      <c r="GI2" s="35"/>
      <c r="GJ2" s="35"/>
      <c r="GK2" s="35"/>
      <c r="GL2" s="35"/>
      <c r="GM2" s="35"/>
      <c r="GN2" s="35"/>
      <c r="GO2" s="35"/>
      <c r="GP2" s="35"/>
      <c r="GQ2" s="35"/>
      <c r="GR2" s="35"/>
      <c r="GS2" s="35"/>
      <c r="GT2" s="35"/>
      <c r="GU2" s="35"/>
      <c r="GV2" s="35"/>
      <c r="GW2" s="35"/>
      <c r="GX2" s="35"/>
      <c r="GY2" s="35"/>
      <c r="GZ2" s="35"/>
      <c r="HA2" s="35"/>
      <c r="HB2" s="36"/>
      <c r="HC2" s="36"/>
      <c r="HD2" s="37"/>
      <c r="HE2" s="37"/>
      <c r="HF2" s="37"/>
      <c r="HG2" s="37"/>
      <c r="HH2" s="37"/>
      <c r="HI2" s="37"/>
      <c r="HJ2" s="37"/>
      <c r="HK2" s="37"/>
      <c r="HL2" s="37"/>
      <c r="HM2" s="37"/>
      <c r="HN2" s="37"/>
      <c r="HO2" s="37"/>
      <c r="HP2" s="37"/>
      <c r="HQ2" s="37"/>
      <c r="HR2" s="37"/>
      <c r="HS2" s="45" t="s">
        <v>389</v>
      </c>
      <c r="HT2" s="45" t="s">
        <v>389</v>
      </c>
      <c r="HU2" s="45" t="s">
        <v>389</v>
      </c>
      <c r="HV2" s="35"/>
      <c r="HW2" s="35"/>
      <c r="HX2" s="35"/>
      <c r="HY2" s="35"/>
      <c r="HZ2" s="35"/>
      <c r="IA2" s="35"/>
      <c r="IB2" s="35"/>
      <c r="IC2" s="35"/>
      <c r="ID2" s="35"/>
      <c r="IE2" s="35"/>
      <c r="IF2" s="35"/>
      <c r="IG2" s="5"/>
      <c r="IH2" s="5"/>
      <c r="II2" s="5"/>
      <c r="IJ2" s="5"/>
      <c r="IK2" s="5"/>
      <c r="IL2" s="5"/>
      <c r="IM2" s="5"/>
      <c r="IN2" s="5"/>
      <c r="IO2" s="5"/>
      <c r="IP2" s="5"/>
      <c r="IQ2" s="5"/>
      <c r="IR2" s="5"/>
      <c r="IS2" s="5"/>
      <c r="IT2" s="5"/>
      <c r="IU2" s="5"/>
      <c r="IV2" s="5"/>
      <c r="IW2" s="5"/>
      <c r="IX2" s="5"/>
      <c r="IY2" s="5"/>
      <c r="IZ2" s="5"/>
      <c r="JA2"/>
      <c r="JB2"/>
      <c r="JC2"/>
      <c r="JD2"/>
      <c r="JE2"/>
      <c r="JF2"/>
      <c r="JG2"/>
      <c r="JH2"/>
      <c r="JI2"/>
      <c r="JJ2"/>
      <c r="JK2"/>
      <c r="JL2"/>
    </row>
    <row r="3" spans="1:289" s="2" customFormat="1" ht="45" x14ac:dyDescent="0.25">
      <c r="A3" s="3"/>
      <c r="B3" s="6" t="s">
        <v>102</v>
      </c>
      <c r="C3" s="32" t="s">
        <v>270</v>
      </c>
      <c r="D3" s="32" t="s">
        <v>468</v>
      </c>
      <c r="E3" s="32" t="s">
        <v>271</v>
      </c>
      <c r="F3" s="32" t="s">
        <v>272</v>
      </c>
      <c r="G3" s="32" t="s">
        <v>469</v>
      </c>
      <c r="H3" s="32" t="s">
        <v>276</v>
      </c>
      <c r="I3" s="32" t="s">
        <v>273</v>
      </c>
      <c r="J3" s="32" t="s">
        <v>470</v>
      </c>
      <c r="K3" s="32" t="s">
        <v>274</v>
      </c>
      <c r="L3" s="32" t="s">
        <v>275</v>
      </c>
      <c r="M3" s="32" t="s">
        <v>471</v>
      </c>
      <c r="N3" s="32" t="s">
        <v>371</v>
      </c>
      <c r="O3" s="32" t="s">
        <v>347</v>
      </c>
      <c r="P3" s="32" t="s">
        <v>472</v>
      </c>
      <c r="Q3" s="32" t="s">
        <v>376</v>
      </c>
      <c r="R3" s="32" t="s">
        <v>377</v>
      </c>
      <c r="S3" s="32" t="s">
        <v>473</v>
      </c>
      <c r="T3" s="32" t="s">
        <v>404</v>
      </c>
      <c r="U3" s="32" t="s">
        <v>392</v>
      </c>
      <c r="V3" s="32" t="s">
        <v>474</v>
      </c>
      <c r="W3" s="32" t="s">
        <v>418</v>
      </c>
      <c r="X3" s="32" t="s">
        <v>417</v>
      </c>
      <c r="Y3" s="32" t="s">
        <v>475</v>
      </c>
      <c r="Z3" s="32" t="s">
        <v>433</v>
      </c>
      <c r="AA3" s="32" t="s">
        <v>434</v>
      </c>
      <c r="AB3" s="32" t="s">
        <v>476</v>
      </c>
      <c r="AC3" s="32" t="s">
        <v>458</v>
      </c>
      <c r="AD3" s="32" t="s">
        <v>452</v>
      </c>
      <c r="AE3" s="32" t="s">
        <v>551</v>
      </c>
      <c r="AF3" s="32" t="s">
        <v>571</v>
      </c>
      <c r="AG3" s="32" t="s">
        <v>560</v>
      </c>
      <c r="AH3" s="32" t="s">
        <v>572</v>
      </c>
      <c r="AI3" s="32" t="s">
        <v>577</v>
      </c>
      <c r="AJ3" s="32" t="s">
        <v>578</v>
      </c>
      <c r="AK3" s="32" t="s">
        <v>277</v>
      </c>
      <c r="AL3" s="32" t="s">
        <v>477</v>
      </c>
      <c r="AM3" s="32" t="s">
        <v>279</v>
      </c>
      <c r="AN3" s="32" t="s">
        <v>278</v>
      </c>
      <c r="AO3" s="32" t="s">
        <v>478</v>
      </c>
      <c r="AP3" s="32" t="s">
        <v>295</v>
      </c>
      <c r="AQ3" s="32" t="s">
        <v>302</v>
      </c>
      <c r="AR3" s="32" t="s">
        <v>479</v>
      </c>
      <c r="AS3" s="32" t="s">
        <v>303</v>
      </c>
      <c r="AT3" s="32" t="s">
        <v>304</v>
      </c>
      <c r="AU3" s="32" t="s">
        <v>480</v>
      </c>
      <c r="AV3" s="32" t="s">
        <v>365</v>
      </c>
      <c r="AW3" s="32" t="s">
        <v>348</v>
      </c>
      <c r="AX3" s="32" t="s">
        <v>481</v>
      </c>
      <c r="AY3" s="32" t="s">
        <v>378</v>
      </c>
      <c r="AZ3" s="32" t="s">
        <v>379</v>
      </c>
      <c r="BA3" s="32" t="s">
        <v>482</v>
      </c>
      <c r="BB3" s="32" t="s">
        <v>405</v>
      </c>
      <c r="BC3" s="32" t="s">
        <v>393</v>
      </c>
      <c r="BD3" s="32" t="s">
        <v>483</v>
      </c>
      <c r="BE3" s="32" t="s">
        <v>420</v>
      </c>
      <c r="BF3" s="32" t="s">
        <v>419</v>
      </c>
      <c r="BG3" s="32" t="s">
        <v>484</v>
      </c>
      <c r="BH3" s="32" t="s">
        <v>435</v>
      </c>
      <c r="BI3" s="32" t="s">
        <v>436</v>
      </c>
      <c r="BJ3" s="32" t="s">
        <v>485</v>
      </c>
      <c r="BK3" s="32" t="s">
        <v>459</v>
      </c>
      <c r="BL3" s="32" t="s">
        <v>453</v>
      </c>
      <c r="BM3" s="32" t="s">
        <v>552</v>
      </c>
      <c r="BN3" s="32" t="s">
        <v>573</v>
      </c>
      <c r="BO3" s="32" t="s">
        <v>561</v>
      </c>
      <c r="BP3" s="32" t="s">
        <v>574</v>
      </c>
      <c r="BQ3" s="32" t="s">
        <v>575</v>
      </c>
      <c r="BR3" s="32" t="s">
        <v>576</v>
      </c>
      <c r="BS3" s="32" t="s">
        <v>285</v>
      </c>
      <c r="BT3" s="32" t="s">
        <v>486</v>
      </c>
      <c r="BU3" s="32" t="s">
        <v>286</v>
      </c>
      <c r="BV3" s="32" t="s">
        <v>324</v>
      </c>
      <c r="BW3" s="32" t="s">
        <v>500</v>
      </c>
      <c r="BX3" s="32" t="s">
        <v>296</v>
      </c>
      <c r="BY3" s="32" t="s">
        <v>325</v>
      </c>
      <c r="BZ3" s="32" t="s">
        <v>501</v>
      </c>
      <c r="CA3" s="32" t="s">
        <v>306</v>
      </c>
      <c r="CB3" s="32" t="s">
        <v>307</v>
      </c>
      <c r="CC3" s="32" t="s">
        <v>502</v>
      </c>
      <c r="CD3" s="32" t="s">
        <v>370</v>
      </c>
      <c r="CE3" s="32" t="s">
        <v>349</v>
      </c>
      <c r="CF3" s="32" t="s">
        <v>503</v>
      </c>
      <c r="CG3" s="32" t="s">
        <v>380</v>
      </c>
      <c r="CH3" s="32" t="s">
        <v>381</v>
      </c>
      <c r="CI3" s="32" t="s">
        <v>504</v>
      </c>
      <c r="CJ3" s="32" t="s">
        <v>406</v>
      </c>
      <c r="CK3" s="32" t="s">
        <v>394</v>
      </c>
      <c r="CL3" s="32" t="s">
        <v>505</v>
      </c>
      <c r="CM3" s="32" t="s">
        <v>422</v>
      </c>
      <c r="CN3" s="32" t="s">
        <v>421</v>
      </c>
      <c r="CO3" s="32" t="s">
        <v>506</v>
      </c>
      <c r="CP3" s="32" t="s">
        <v>437</v>
      </c>
      <c r="CQ3" s="32" t="s">
        <v>438</v>
      </c>
      <c r="CR3" s="32" t="s">
        <v>507</v>
      </c>
      <c r="CS3" s="32" t="s">
        <v>460</v>
      </c>
      <c r="CT3" s="32" t="s">
        <v>454</v>
      </c>
      <c r="CU3" s="32" t="s">
        <v>553</v>
      </c>
      <c r="CV3" s="32" t="s">
        <v>579</v>
      </c>
      <c r="CW3" s="32" t="s">
        <v>562</v>
      </c>
      <c r="CX3" s="32" t="s">
        <v>580</v>
      </c>
      <c r="CY3" s="32" t="s">
        <v>582</v>
      </c>
      <c r="CZ3" s="32" t="s">
        <v>581</v>
      </c>
      <c r="DA3" s="32" t="s">
        <v>287</v>
      </c>
      <c r="DB3" s="32" t="s">
        <v>508</v>
      </c>
      <c r="DC3" s="32" t="s">
        <v>288</v>
      </c>
      <c r="DD3" s="32" t="s">
        <v>326</v>
      </c>
      <c r="DE3" s="32" t="s">
        <v>509</v>
      </c>
      <c r="DF3" s="32" t="s">
        <v>297</v>
      </c>
      <c r="DG3" s="32" t="s">
        <v>327</v>
      </c>
      <c r="DH3" s="32" t="s">
        <v>510</v>
      </c>
      <c r="DI3" s="32" t="s">
        <v>308</v>
      </c>
      <c r="DJ3" s="32" t="s">
        <v>309</v>
      </c>
      <c r="DK3" s="32" t="s">
        <v>511</v>
      </c>
      <c r="DL3" s="32" t="s">
        <v>369</v>
      </c>
      <c r="DM3" s="32" t="s">
        <v>350</v>
      </c>
      <c r="DN3" s="32" t="s">
        <v>512</v>
      </c>
      <c r="DO3" s="32" t="s">
        <v>382</v>
      </c>
      <c r="DP3" s="32" t="s">
        <v>383</v>
      </c>
      <c r="DQ3" s="32" t="s">
        <v>513</v>
      </c>
      <c r="DR3" s="32" t="s">
        <v>407</v>
      </c>
      <c r="DS3" s="32" t="s">
        <v>395</v>
      </c>
      <c r="DT3" s="32" t="s">
        <v>514</v>
      </c>
      <c r="DU3" s="32" t="s">
        <v>424</v>
      </c>
      <c r="DV3" s="32" t="s">
        <v>423</v>
      </c>
      <c r="DW3" s="32" t="s">
        <v>515</v>
      </c>
      <c r="DX3" s="32" t="s">
        <v>439</v>
      </c>
      <c r="DY3" s="32" t="s">
        <v>440</v>
      </c>
      <c r="DZ3" s="32" t="s">
        <v>516</v>
      </c>
      <c r="EA3" s="32" t="s">
        <v>461</v>
      </c>
      <c r="EB3" s="32" t="s">
        <v>455</v>
      </c>
      <c r="EC3" s="32" t="s">
        <v>554</v>
      </c>
      <c r="ED3" s="32" t="s">
        <v>583</v>
      </c>
      <c r="EE3" s="32" t="s">
        <v>563</v>
      </c>
      <c r="EF3" s="32" t="s">
        <v>584</v>
      </c>
      <c r="EG3" s="32" t="s">
        <v>585</v>
      </c>
      <c r="EH3" s="32" t="s">
        <v>586</v>
      </c>
      <c r="EI3" s="32" t="s">
        <v>289</v>
      </c>
      <c r="EJ3" s="32" t="s">
        <v>517</v>
      </c>
      <c r="EK3" s="32" t="s">
        <v>290</v>
      </c>
      <c r="EL3" s="32" t="s">
        <v>328</v>
      </c>
      <c r="EM3" s="32" t="s">
        <v>518</v>
      </c>
      <c r="EN3" s="32" t="s">
        <v>298</v>
      </c>
      <c r="EO3" s="32" t="s">
        <v>329</v>
      </c>
      <c r="EP3" s="32" t="s">
        <v>519</v>
      </c>
      <c r="EQ3" s="32" t="s">
        <v>310</v>
      </c>
      <c r="ER3" s="32" t="s">
        <v>311</v>
      </c>
      <c r="ES3" s="32" t="s">
        <v>520</v>
      </c>
      <c r="ET3" s="32" t="s">
        <v>368</v>
      </c>
      <c r="EU3" s="32" t="s">
        <v>351</v>
      </c>
      <c r="EV3" s="32" t="s">
        <v>521</v>
      </c>
      <c r="EW3" s="32" t="s">
        <v>384</v>
      </c>
      <c r="EX3" s="32" t="s">
        <v>385</v>
      </c>
      <c r="EY3" s="32" t="s">
        <v>522</v>
      </c>
      <c r="EZ3" s="32" t="s">
        <v>408</v>
      </c>
      <c r="FA3" s="32" t="s">
        <v>396</v>
      </c>
      <c r="FB3" s="32" t="s">
        <v>523</v>
      </c>
      <c r="FC3" s="32" t="s">
        <v>426</v>
      </c>
      <c r="FD3" s="32" t="s">
        <v>425</v>
      </c>
      <c r="FE3" s="32" t="s">
        <v>524</v>
      </c>
      <c r="FF3" s="32" t="s">
        <v>441</v>
      </c>
      <c r="FG3" s="32" t="s">
        <v>442</v>
      </c>
      <c r="FH3" s="32" t="s">
        <v>525</v>
      </c>
      <c r="FI3" s="32" t="s">
        <v>462</v>
      </c>
      <c r="FJ3" s="32" t="s">
        <v>456</v>
      </c>
      <c r="FK3" s="32" t="s">
        <v>555</v>
      </c>
      <c r="FL3" s="32" t="s">
        <v>588</v>
      </c>
      <c r="FM3" s="32" t="s">
        <v>564</v>
      </c>
      <c r="FN3" s="32" t="s">
        <v>590</v>
      </c>
      <c r="FO3" s="32" t="s">
        <v>589</v>
      </c>
      <c r="FP3" s="32" t="s">
        <v>587</v>
      </c>
      <c r="FQ3" s="32" t="s">
        <v>291</v>
      </c>
      <c r="FR3" s="32" t="s">
        <v>526</v>
      </c>
      <c r="FS3" s="32" t="s">
        <v>293</v>
      </c>
      <c r="FT3" s="32" t="s">
        <v>330</v>
      </c>
      <c r="FU3" s="32" t="s">
        <v>527</v>
      </c>
      <c r="FV3" s="32" t="s">
        <v>299</v>
      </c>
      <c r="FW3" s="32" t="s">
        <v>331</v>
      </c>
      <c r="FX3" s="32" t="s">
        <v>528</v>
      </c>
      <c r="FY3" s="32" t="s">
        <v>312</v>
      </c>
      <c r="FZ3" s="32" t="s">
        <v>313</v>
      </c>
      <c r="GA3" s="32" t="s">
        <v>529</v>
      </c>
      <c r="GB3" s="32" t="s">
        <v>367</v>
      </c>
      <c r="GC3" s="32" t="s">
        <v>352</v>
      </c>
      <c r="GD3" s="32" t="s">
        <v>530</v>
      </c>
      <c r="GE3" s="32" t="s">
        <v>386</v>
      </c>
      <c r="GF3" s="32" t="s">
        <v>387</v>
      </c>
      <c r="GG3" s="32" t="s">
        <v>531</v>
      </c>
      <c r="GH3" s="32" t="s">
        <v>409</v>
      </c>
      <c r="GI3" s="32" t="s">
        <v>397</v>
      </c>
      <c r="GJ3" s="32" t="s">
        <v>532</v>
      </c>
      <c r="GK3" s="32" t="s">
        <v>428</v>
      </c>
      <c r="GL3" s="32" t="s">
        <v>427</v>
      </c>
      <c r="GM3" s="32" t="s">
        <v>533</v>
      </c>
      <c r="GN3" s="32" t="s">
        <v>443</v>
      </c>
      <c r="GO3" s="32" t="s">
        <v>444</v>
      </c>
      <c r="GP3" s="32" t="s">
        <v>534</v>
      </c>
      <c r="GQ3" s="32" t="s">
        <v>463</v>
      </c>
      <c r="GR3" s="32" t="s">
        <v>457</v>
      </c>
      <c r="GS3" s="32" t="s">
        <v>556</v>
      </c>
      <c r="GT3" s="32" t="s">
        <v>591</v>
      </c>
      <c r="GU3" s="32" t="s">
        <v>565</v>
      </c>
      <c r="GV3" s="32" t="s">
        <v>592</v>
      </c>
      <c r="GW3" s="32" t="s">
        <v>593</v>
      </c>
      <c r="GX3" s="32" t="s">
        <v>594</v>
      </c>
      <c r="GY3" s="32" t="s">
        <v>294</v>
      </c>
      <c r="GZ3" s="32" t="s">
        <v>535</v>
      </c>
      <c r="HA3" s="32" t="s">
        <v>292</v>
      </c>
      <c r="HB3" s="32" t="s">
        <v>318</v>
      </c>
      <c r="HC3" s="32" t="s">
        <v>536</v>
      </c>
      <c r="HD3" s="32" t="s">
        <v>300</v>
      </c>
      <c r="HE3" s="32" t="s">
        <v>332</v>
      </c>
      <c r="HF3" s="32" t="s">
        <v>537</v>
      </c>
      <c r="HG3" s="32" t="s">
        <v>314</v>
      </c>
      <c r="HH3" s="32" t="s">
        <v>315</v>
      </c>
      <c r="HI3" s="32" t="s">
        <v>538</v>
      </c>
      <c r="HJ3" s="32" t="s">
        <v>366</v>
      </c>
      <c r="HK3" s="32" t="s">
        <v>353</v>
      </c>
      <c r="HL3" s="32" t="s">
        <v>539</v>
      </c>
      <c r="HM3" s="32" t="s">
        <v>388</v>
      </c>
      <c r="HN3" s="32" t="s">
        <v>389</v>
      </c>
      <c r="HO3" s="32" t="s">
        <v>499</v>
      </c>
      <c r="HP3" s="32" t="s">
        <v>410</v>
      </c>
      <c r="HQ3" s="32" t="s">
        <v>398</v>
      </c>
      <c r="HR3" s="32" t="s">
        <v>498</v>
      </c>
      <c r="HS3" s="32" t="s">
        <v>430</v>
      </c>
      <c r="HT3" s="32" t="s">
        <v>429</v>
      </c>
      <c r="HU3" s="32" t="s">
        <v>497</v>
      </c>
      <c r="HV3" s="32" t="s">
        <v>465</v>
      </c>
      <c r="HW3" s="32" t="s">
        <v>466</v>
      </c>
      <c r="HX3" s="32" t="s">
        <v>496</v>
      </c>
      <c r="HY3" s="32" t="s">
        <v>464</v>
      </c>
      <c r="HZ3" s="32" t="s">
        <v>557</v>
      </c>
      <c r="IA3" s="32" t="s">
        <v>558</v>
      </c>
      <c r="IB3" s="32" t="s">
        <v>595</v>
      </c>
      <c r="IC3" s="32" t="s">
        <v>566</v>
      </c>
      <c r="ID3" s="32" t="s">
        <v>596</v>
      </c>
      <c r="IE3" s="32" t="s">
        <v>597</v>
      </c>
      <c r="IF3" s="32" t="s">
        <v>598</v>
      </c>
      <c r="IG3" s="32" t="s">
        <v>282</v>
      </c>
      <c r="IH3" s="32" t="s">
        <v>495</v>
      </c>
      <c r="II3" s="32" t="s">
        <v>280</v>
      </c>
      <c r="IJ3" s="32" t="s">
        <v>283</v>
      </c>
      <c r="IK3" s="32" t="s">
        <v>494</v>
      </c>
      <c r="IL3" s="32" t="s">
        <v>301</v>
      </c>
      <c r="IM3" s="32" t="s">
        <v>281</v>
      </c>
      <c r="IN3" s="32" t="s">
        <v>493</v>
      </c>
      <c r="IO3" s="32" t="s">
        <v>284</v>
      </c>
      <c r="IP3" s="32" t="s">
        <v>305</v>
      </c>
      <c r="IQ3" s="32" t="s">
        <v>492</v>
      </c>
      <c r="IR3" s="32" t="s">
        <v>364</v>
      </c>
      <c r="IS3" s="32" t="s">
        <v>346</v>
      </c>
      <c r="IT3" s="32" t="s">
        <v>491</v>
      </c>
      <c r="IU3" s="32" t="s">
        <v>374</v>
      </c>
      <c r="IV3" s="32" t="s">
        <v>375</v>
      </c>
      <c r="IW3" s="32" t="s">
        <v>490</v>
      </c>
      <c r="IX3" s="32" t="s">
        <v>403</v>
      </c>
      <c r="IY3" s="32" t="s">
        <v>399</v>
      </c>
      <c r="IZ3" s="32" t="s">
        <v>489</v>
      </c>
      <c r="JA3" s="32" t="s">
        <v>416</v>
      </c>
      <c r="JB3" s="32" t="s">
        <v>413</v>
      </c>
      <c r="JC3" s="32" t="s">
        <v>488</v>
      </c>
      <c r="JD3" s="32" t="s">
        <v>431</v>
      </c>
      <c r="JE3" s="32" t="s">
        <v>432</v>
      </c>
      <c r="JF3" s="32" t="s">
        <v>487</v>
      </c>
      <c r="JG3" s="32" t="s">
        <v>467</v>
      </c>
      <c r="JH3" s="32" t="s">
        <v>451</v>
      </c>
      <c r="JI3" s="32" t="s">
        <v>549</v>
      </c>
      <c r="JJ3" s="32" t="s">
        <v>569</v>
      </c>
      <c r="JK3" s="32" t="s">
        <v>567</v>
      </c>
      <c r="JL3" s="32" t="s">
        <v>570</v>
      </c>
      <c r="JM3" s="32" t="s">
        <v>599</v>
      </c>
      <c r="JN3" s="32" t="s">
        <v>600</v>
      </c>
    </row>
    <row r="4" spans="1:289" ht="20.100000000000001" customHeight="1" x14ac:dyDescent="0.25">
      <c r="A4" s="5">
        <v>1</v>
      </c>
      <c r="B4" s="7" t="s">
        <v>85</v>
      </c>
      <c r="C4" s="11">
        <f t="shared" ref="C4:HD4" si="0">C5+C8+C12+C14+C17</f>
        <v>192255.77</v>
      </c>
      <c r="D4" s="11">
        <f t="shared" ref="D4" si="1">D5+D8+D12+D14+D17</f>
        <v>151205.76999999999</v>
      </c>
      <c r="E4" s="11">
        <f t="shared" si="0"/>
        <v>139926.66999999998</v>
      </c>
      <c r="F4" s="11">
        <f t="shared" si="0"/>
        <v>149917</v>
      </c>
      <c r="G4" s="11">
        <f t="shared" ref="G4" si="2">G5+G8+G12+G14+G17</f>
        <v>241493.71</v>
      </c>
      <c r="H4" s="11">
        <f t="shared" si="0"/>
        <v>231314.44999999998</v>
      </c>
      <c r="I4" s="11">
        <f t="shared" si="0"/>
        <v>327757.88</v>
      </c>
      <c r="J4" s="11">
        <f t="shared" ref="J4" si="3">J5+J8+J12+J14+J17</f>
        <v>234705.71</v>
      </c>
      <c r="K4" s="11">
        <f t="shared" si="0"/>
        <v>231647.79</v>
      </c>
      <c r="L4" s="11">
        <f t="shared" ref="L4:M4" si="4">L5+L8+L12+L14+L17</f>
        <v>231123</v>
      </c>
      <c r="M4" s="11">
        <f t="shared" si="4"/>
        <v>231123</v>
      </c>
      <c r="N4" s="11">
        <f>N5+N8+N12+N14+N17</f>
        <v>227485.19</v>
      </c>
      <c r="O4" s="11">
        <f t="shared" ref="O4" si="5">O5+O8+O12+O14+O17</f>
        <v>220106</v>
      </c>
      <c r="P4" s="11">
        <f t="shared" ref="P4:S4" si="6">P5+P8+P12+P14+P17</f>
        <v>221786</v>
      </c>
      <c r="Q4" s="11">
        <f>Q5+Q8+Q12+Q14+Q17</f>
        <v>236477.02</v>
      </c>
      <c r="R4" s="11">
        <f t="shared" ref="R4" si="7">R5+R8+R12+R14+R17</f>
        <v>220021.59</v>
      </c>
      <c r="S4" s="11">
        <f t="shared" si="6"/>
        <v>219797.16</v>
      </c>
      <c r="T4" s="11">
        <f>T5+T8+T12+T14+T17</f>
        <v>205763.42</v>
      </c>
      <c r="U4" s="11">
        <f t="shared" ref="U4" si="8">U5+U8+U12+U14+U17</f>
        <v>247307</v>
      </c>
      <c r="V4" s="11">
        <f t="shared" ref="V4:Y4" si="9">V5+V8+V12+V14+V17</f>
        <v>233327</v>
      </c>
      <c r="W4" s="11">
        <f t="shared" si="9"/>
        <v>233699.34</v>
      </c>
      <c r="X4" s="11">
        <f t="shared" ref="X4" si="10">X5+X8+X12+X14+X17</f>
        <v>233146</v>
      </c>
      <c r="Y4" s="11">
        <f t="shared" si="9"/>
        <v>237333.36</v>
      </c>
      <c r="Z4" s="11">
        <f t="shared" ref="Z4:AD4" si="11">Z5+Z8+Z12+Z14+Z17</f>
        <v>279129.76</v>
      </c>
      <c r="AA4" s="11">
        <f t="shared" si="11"/>
        <v>269200</v>
      </c>
      <c r="AB4" s="11">
        <f t="shared" ref="AB4:AJ4" si="12">AB5+AB8+AB12+AB14+AB17</f>
        <v>254927.54</v>
      </c>
      <c r="AC4" s="11">
        <f t="shared" si="11"/>
        <v>272832.48000000004</v>
      </c>
      <c r="AD4" s="11">
        <f t="shared" si="11"/>
        <v>274690</v>
      </c>
      <c r="AE4" s="11">
        <f t="shared" si="12"/>
        <v>276670.56999999995</v>
      </c>
      <c r="AF4" s="11">
        <f t="shared" ref="AF4" si="13">AF5+AF8+AF12+AF14+AF17</f>
        <v>293862.55000000005</v>
      </c>
      <c r="AG4" s="11">
        <f t="shared" ref="AG4:AI4" si="14">AG5+AG8+AG12+AG14+AG17</f>
        <v>239284</v>
      </c>
      <c r="AH4" s="11">
        <f t="shared" si="14"/>
        <v>287044.57999999996</v>
      </c>
      <c r="AI4" s="11">
        <f t="shared" si="14"/>
        <v>253505.88999999998</v>
      </c>
      <c r="AJ4" s="11">
        <f t="shared" si="12"/>
        <v>274554</v>
      </c>
      <c r="AK4" s="11">
        <f>AK5+AK8+AK12+AK14+AK17</f>
        <v>1461642.96</v>
      </c>
      <c r="AL4" s="11">
        <f t="shared" ref="AL4:AP4" si="15">AL5+AL8+AL12+AL14+AL17</f>
        <v>1149662.96</v>
      </c>
      <c r="AM4" s="11">
        <f t="shared" si="15"/>
        <v>1066462.1099999999</v>
      </c>
      <c r="AN4" s="11">
        <f t="shared" ref="AN4" si="16">AN5+AN8+AN12+AN14+AN17</f>
        <v>1243928</v>
      </c>
      <c r="AO4" s="11">
        <f>AO5+AO8+AO12+AO14+AO17</f>
        <v>1224125.06</v>
      </c>
      <c r="AP4" s="11">
        <f t="shared" si="15"/>
        <v>1081236.48</v>
      </c>
      <c r="AQ4" s="11">
        <f>AQ5+AQ8+AQ12+AQ14+AQ17</f>
        <v>1622315.44</v>
      </c>
      <c r="AR4" s="11">
        <f>AR5+AR8+AR12+AR14+AR17</f>
        <v>1175411.51</v>
      </c>
      <c r="AS4" s="11">
        <f>AS5+AS8+AS12+AS14+AS17</f>
        <v>1173818.3499999999</v>
      </c>
      <c r="AT4" s="11">
        <f t="shared" ref="AT4" si="17">AT5+AT8+AT12+AT14+AT17</f>
        <v>1190234</v>
      </c>
      <c r="AU4" s="11">
        <f>AU5+AU8+AU12+AU14+AU17</f>
        <v>1258856.21</v>
      </c>
      <c r="AV4" s="11">
        <f>AV5+AV8+AV12+AV14+AV17</f>
        <v>1220579.47</v>
      </c>
      <c r="AW4" s="11">
        <f t="shared" ref="AW4" si="18">AW5+AW8+AW12+AW14+AW17</f>
        <v>1149567</v>
      </c>
      <c r="AX4" s="11">
        <f t="shared" ref="AX4:BC4" si="19">AX5+AX8+AX12+AX14+AX17</f>
        <v>1201431.73</v>
      </c>
      <c r="AY4" s="11">
        <f>AY5+AY8+AY12+AY14+AY17</f>
        <v>1194189.1499999999</v>
      </c>
      <c r="AZ4" s="11">
        <f t="shared" ref="AZ4:BA4" si="20">AZ5+AZ8+AZ12+AZ14+AZ17</f>
        <v>1077490.75</v>
      </c>
      <c r="BA4" s="11">
        <f t="shared" si="20"/>
        <v>1066902.99</v>
      </c>
      <c r="BB4" s="11">
        <f t="shared" si="19"/>
        <v>1000688.9500000001</v>
      </c>
      <c r="BC4" s="11">
        <f t="shared" si="19"/>
        <v>1152065</v>
      </c>
      <c r="BD4" s="11">
        <f>BD5+BD8+BD12+BD14+BD17</f>
        <v>1076774.29</v>
      </c>
      <c r="BE4" s="11">
        <f>BE5+BE8+BE12+BE14+BE17</f>
        <v>1131045.1599999999</v>
      </c>
      <c r="BF4" s="11">
        <f t="shared" ref="BF4" si="21">BF5+BF8+BF12+BF14+BF17</f>
        <v>1174638</v>
      </c>
      <c r="BG4" s="11">
        <f>BG5+BG8+BG12+BG14+BG17</f>
        <v>1190760.6299999999</v>
      </c>
      <c r="BH4" s="11">
        <f t="shared" ref="BH4:BK4" si="22">BH5+BH8+BH12+BH14+BH17</f>
        <v>1081878.0299999998</v>
      </c>
      <c r="BI4" s="11">
        <f t="shared" ref="BI4" si="23">BI5+BI8+BI12+BI14+BI17</f>
        <v>917000</v>
      </c>
      <c r="BJ4" s="11">
        <f t="shared" si="22"/>
        <v>941044.71</v>
      </c>
      <c r="BK4" s="11">
        <f t="shared" si="22"/>
        <v>1039489.57</v>
      </c>
      <c r="BL4" s="11">
        <f t="shared" ref="BL4:BR4" si="24">BL5+BL8+BL12+BL14+BL17</f>
        <v>1085235</v>
      </c>
      <c r="BM4" s="11">
        <f t="shared" ref="BM4" si="25">BM5+BM8+BM12+BM14+BM17</f>
        <v>1136600.6099999999</v>
      </c>
      <c r="BN4" s="11">
        <f>BN5+BN8+BN12+BN14+BN17</f>
        <v>1198911.33</v>
      </c>
      <c r="BO4" s="11">
        <f t="shared" ref="BO4:BQ4" si="26">BO5+BO8+BO12+BO14+BO17</f>
        <v>1150967.92</v>
      </c>
      <c r="BP4" s="11">
        <f t="shared" si="26"/>
        <v>1207730.69</v>
      </c>
      <c r="BQ4" s="11">
        <f t="shared" si="26"/>
        <v>1205617.8500000001</v>
      </c>
      <c r="BR4" s="11">
        <f t="shared" si="24"/>
        <v>1238677</v>
      </c>
      <c r="BS4" s="11">
        <f>BS5+BS8+BS12+BS14+BS17</f>
        <v>884392.99</v>
      </c>
      <c r="BT4" s="11">
        <f>BT5+BT8+BT12+BT14+BT17</f>
        <v>695562.99</v>
      </c>
      <c r="BU4" s="11">
        <f>BU5+BU8+BU12+BU14+BU17</f>
        <v>643662.44999999995</v>
      </c>
      <c r="BV4" s="11">
        <f t="shared" ref="BV4" si="27">BV5+BV8+BV12+BV14+BV17</f>
        <v>447890</v>
      </c>
      <c r="BW4" s="11">
        <f>BW5+BW8+BW12+BW14+BW17</f>
        <v>432887.03999999998</v>
      </c>
      <c r="BX4" s="11">
        <f>BX5+BX8+BX12+BX14+BX17</f>
        <v>411601.25</v>
      </c>
      <c r="BY4" s="11">
        <f>BY5+BY8+BY12+BY14+BY17</f>
        <v>624744.56000000006</v>
      </c>
      <c r="BZ4" s="11">
        <f>BZ5+BZ8+BZ12+BZ14+BZ17</f>
        <v>456843.8</v>
      </c>
      <c r="CA4" s="11">
        <f>CA5+CA8+CA12+CA14+CA17</f>
        <v>461818.31000000006</v>
      </c>
      <c r="CB4" s="11">
        <f t="shared" ref="CB4" si="28">CB5+CB8+CB12+CB14+CB17</f>
        <v>455027</v>
      </c>
      <c r="CC4" s="11">
        <f>CC5+CC8+CC12+CC14+CC17</f>
        <v>455027</v>
      </c>
      <c r="CD4" s="11">
        <f>CD5+CD8+CD12+CD14+CD17</f>
        <v>439493.06</v>
      </c>
      <c r="CE4" s="11">
        <f t="shared" ref="CE4" si="29">CE5+CE8+CE12+CE14+CE17</f>
        <v>457203</v>
      </c>
      <c r="CF4" s="11">
        <f t="shared" ref="CF4:CK4" si="30">CF5+CF8+CF12+CF14+CF17</f>
        <v>460223</v>
      </c>
      <c r="CG4" s="11">
        <f>CG5+CG8+CG12+CG14+CG17</f>
        <v>462393.44</v>
      </c>
      <c r="CH4" s="11">
        <f t="shared" ref="CH4:CI4" si="31">CH5+CH8+CH12+CH14+CH17</f>
        <v>392025.05</v>
      </c>
      <c r="CI4" s="11">
        <f t="shared" si="31"/>
        <v>391626</v>
      </c>
      <c r="CJ4" s="11">
        <f t="shared" si="30"/>
        <v>367111.69</v>
      </c>
      <c r="CK4" s="11">
        <f t="shared" si="30"/>
        <v>422319</v>
      </c>
      <c r="CL4" s="11">
        <f>CL5+CL8+CL12+CL14+CL17</f>
        <v>387040</v>
      </c>
      <c r="CM4" s="11">
        <f>CM5+CM8+CM12+CM14+CM17</f>
        <v>415465.44000000006</v>
      </c>
      <c r="CN4" s="11">
        <f t="shared" ref="CN4" si="32">CN5+CN8+CN12+CN14+CN17</f>
        <v>456524</v>
      </c>
      <c r="CO4" s="11">
        <f>CO5+CO8+CO12+CO14+CO17</f>
        <v>461318.34</v>
      </c>
      <c r="CP4" s="11">
        <f t="shared" ref="CP4:CZ4" si="33">CP5+CP8+CP12+CP14+CP17</f>
        <v>405305.55000000005</v>
      </c>
      <c r="CQ4" s="11">
        <f t="shared" ref="CQ4" si="34">CQ5+CQ8+CQ12+CQ14+CQ17</f>
        <v>398490</v>
      </c>
      <c r="CR4" s="11">
        <f t="shared" si="33"/>
        <v>371421.33</v>
      </c>
      <c r="CS4" s="11">
        <f t="shared" si="33"/>
        <v>417252.44</v>
      </c>
      <c r="CT4" s="11">
        <f t="shared" si="33"/>
        <v>461689</v>
      </c>
      <c r="CU4" s="11">
        <f t="shared" ref="CU4:CV4" si="35">CU5+CU8+CU12+CU14+CU17</f>
        <v>420886.32</v>
      </c>
      <c r="CV4" s="11">
        <f t="shared" si="35"/>
        <v>439110.43</v>
      </c>
      <c r="CW4" s="11">
        <f t="shared" ref="CW4" si="36">CW5+CW8+CW12+CW14+CW17</f>
        <v>362422.12</v>
      </c>
      <c r="CX4" s="11">
        <f t="shared" si="33"/>
        <v>435718.85</v>
      </c>
      <c r="CY4" s="11">
        <f t="shared" si="33"/>
        <v>407545.37</v>
      </c>
      <c r="CZ4" s="11">
        <f t="shared" ref="CZ4:DA4" si="37">CZ5+CZ8+CZ12+CZ14+CZ17</f>
        <v>423454</v>
      </c>
      <c r="DA4" s="11">
        <f t="shared" si="37"/>
        <v>38451.15</v>
      </c>
      <c r="DB4" s="11">
        <f t="shared" ref="DB4:DG4" si="38">DB5+DB8+DB12+DB14+DB17</f>
        <v>40241.15</v>
      </c>
      <c r="DC4" s="11">
        <f t="shared" si="38"/>
        <v>36563.39</v>
      </c>
      <c r="DD4" s="11">
        <f t="shared" ref="DD4" si="39">DD5+DD8+DD12+DD14+DD17</f>
        <v>37157</v>
      </c>
      <c r="DE4" s="11">
        <f t="shared" si="38"/>
        <v>33172.19</v>
      </c>
      <c r="DF4" s="11">
        <f t="shared" si="38"/>
        <v>28957.559999999998</v>
      </c>
      <c r="DG4" s="11">
        <f t="shared" si="38"/>
        <v>56423.1</v>
      </c>
      <c r="DH4" s="11">
        <f t="shared" si="0"/>
        <v>29230.19</v>
      </c>
      <c r="DI4" s="11">
        <f t="shared" si="0"/>
        <v>29120.639999999999</v>
      </c>
      <c r="DJ4" s="11">
        <f t="shared" ref="DJ4" si="40">DJ5+DJ8+DJ12+DJ14+DJ17</f>
        <v>25697</v>
      </c>
      <c r="DK4" s="11">
        <f t="shared" si="0"/>
        <v>25697</v>
      </c>
      <c r="DL4" s="11">
        <f>DL5+DL8+DL12+DL14+DL17</f>
        <v>25276.129999999997</v>
      </c>
      <c r="DM4" s="11">
        <f t="shared" ref="DM4" si="41">DM5+DM8+DM12+DM14+DM17</f>
        <v>34674</v>
      </c>
      <c r="DN4" s="11">
        <f t="shared" ref="DN4:DS4" si="42">DN5+DN8+DN12+DN14+DN17</f>
        <v>34844</v>
      </c>
      <c r="DO4" s="11">
        <f>DO5+DO8+DO12+DO14+DO17</f>
        <v>26275.22</v>
      </c>
      <c r="DP4" s="11">
        <f t="shared" ref="DP4:DQ4" si="43">DP5+DP8+DP12+DP14+DP17</f>
        <v>24481.27</v>
      </c>
      <c r="DQ4" s="11">
        <f t="shared" si="43"/>
        <v>24456.33</v>
      </c>
      <c r="DR4" s="11">
        <f t="shared" si="42"/>
        <v>25656.61</v>
      </c>
      <c r="DS4" s="11">
        <f t="shared" si="42"/>
        <v>26023</v>
      </c>
      <c r="DT4" s="11">
        <f t="shared" ref="DT4:EC4" si="44">DT5+DT8+DT12+DT14+DT17</f>
        <v>25773</v>
      </c>
      <c r="DU4" s="11">
        <f t="shared" si="44"/>
        <v>25966.66</v>
      </c>
      <c r="DV4" s="11">
        <f t="shared" ref="DV4" si="45">DV5+DV8+DV12+DV14+DV17</f>
        <v>25582</v>
      </c>
      <c r="DW4" s="11">
        <f t="shared" si="44"/>
        <v>35914.79</v>
      </c>
      <c r="DX4" s="11">
        <f t="shared" si="44"/>
        <v>56770.97</v>
      </c>
      <c r="DY4" s="11">
        <f t="shared" ref="DY4" si="46">DY5+DY8+DY12+DY14+DY17</f>
        <v>107000</v>
      </c>
      <c r="DZ4" s="11">
        <f t="shared" si="44"/>
        <v>103481.02</v>
      </c>
      <c r="EA4" s="11">
        <f t="shared" si="44"/>
        <v>109132.96</v>
      </c>
      <c r="EB4" s="11">
        <f t="shared" si="44"/>
        <v>119806</v>
      </c>
      <c r="EC4" s="11">
        <f t="shared" si="44"/>
        <v>120344.56</v>
      </c>
      <c r="ED4" s="11">
        <f t="shared" ref="ED4:EI4" si="47">ED5+ED8+ED12+ED14+ED17</f>
        <v>112440.88999999998</v>
      </c>
      <c r="EE4" s="11">
        <f t="shared" ref="EE4:EG4" si="48">EE5+EE8+EE12+EE14+EE17</f>
        <v>114454</v>
      </c>
      <c r="EF4" s="11">
        <f t="shared" si="48"/>
        <v>115703.15</v>
      </c>
      <c r="EG4" s="11">
        <f t="shared" si="48"/>
        <v>112827.56000000001</v>
      </c>
      <c r="EH4" s="11">
        <f t="shared" si="47"/>
        <v>115726</v>
      </c>
      <c r="EI4" s="11">
        <f t="shared" si="47"/>
        <v>384511.55</v>
      </c>
      <c r="EJ4" s="11">
        <f t="shared" si="0"/>
        <v>302411.55</v>
      </c>
      <c r="EK4" s="11">
        <f t="shared" si="0"/>
        <v>279853.27999999997</v>
      </c>
      <c r="EL4" s="11">
        <f t="shared" ref="EL4" si="49">EL5+EL8+EL12+EL14+EL17</f>
        <v>280828</v>
      </c>
      <c r="EM4" s="11">
        <f t="shared" si="0"/>
        <v>271079.90000000002</v>
      </c>
      <c r="EN4" s="11">
        <f t="shared" si="0"/>
        <v>257016.03</v>
      </c>
      <c r="EO4" s="11">
        <f t="shared" ref="EO4" si="50">EO5+EO8+EO12+EO14+EO17</f>
        <v>403355.74</v>
      </c>
      <c r="EP4" s="11">
        <f t="shared" si="0"/>
        <v>260001.9</v>
      </c>
      <c r="EQ4" s="11">
        <f t="shared" si="0"/>
        <v>257386.48</v>
      </c>
      <c r="ER4" s="11">
        <f t="shared" ref="ER4:ES4" si="51">ER5+ER8+ER12+ER14+ER17</f>
        <v>257120</v>
      </c>
      <c r="ES4" s="11">
        <f t="shared" si="51"/>
        <v>257120</v>
      </c>
      <c r="ET4" s="11">
        <f>ET5+ET8+ET12+ET14+ET17</f>
        <v>252761.31</v>
      </c>
      <c r="EU4" s="11">
        <f>EU5+EU8+EU12+EU14+EU17</f>
        <v>244846</v>
      </c>
      <c r="EV4" s="11">
        <f>EV5+EV8+EV12+EV14+EV17</f>
        <v>246546</v>
      </c>
      <c r="EW4" s="11">
        <f>EW5+EW8+EW12+EW14+EW17</f>
        <v>262752.24</v>
      </c>
      <c r="EX4" s="11">
        <f t="shared" ref="EX4:EY4" si="52">EX5+EX8+EX12+EX14+EX17</f>
        <v>244762.66</v>
      </c>
      <c r="EY4" s="11">
        <f t="shared" si="52"/>
        <v>244513</v>
      </c>
      <c r="EZ4" s="11">
        <f t="shared" ref="EZ4:FA4" si="53">EZ5+EZ8+EZ12+EZ14+EZ17</f>
        <v>228626.08000000002</v>
      </c>
      <c r="FA4" s="11">
        <f t="shared" si="53"/>
        <v>301902</v>
      </c>
      <c r="FB4" s="11">
        <f t="shared" ref="FB4:FK4" si="54">FB5+FB8+FB12+FB14+FB17</f>
        <v>289058.88</v>
      </c>
      <c r="FC4" s="11">
        <f t="shared" si="54"/>
        <v>301112.8</v>
      </c>
      <c r="FD4" s="11">
        <f t="shared" ref="FD4" si="55">FD5+FD8+FD12+FD14+FD17</f>
        <v>292240</v>
      </c>
      <c r="FE4" s="11">
        <f t="shared" si="54"/>
        <v>295573.95999999996</v>
      </c>
      <c r="FF4" s="11">
        <f t="shared" si="54"/>
        <v>311604.90999999997</v>
      </c>
      <c r="FG4" s="11">
        <f t="shared" ref="FG4" si="56">FG5+FG8+FG12+FG14+FG17</f>
        <v>216925</v>
      </c>
      <c r="FH4" s="11">
        <f t="shared" si="54"/>
        <v>204558.05</v>
      </c>
      <c r="FI4" s="11">
        <f t="shared" si="54"/>
        <v>218265.78</v>
      </c>
      <c r="FJ4" s="11">
        <f t="shared" si="54"/>
        <v>265000</v>
      </c>
      <c r="FK4" s="11">
        <f t="shared" si="54"/>
        <v>266594.61</v>
      </c>
      <c r="FL4" s="11">
        <f t="shared" ref="FL4:FQ4" si="57">FL5+FL8+FL12+FL14+FL17</f>
        <v>278642.06</v>
      </c>
      <c r="FM4" s="11">
        <f t="shared" ref="FM4:FO4" si="58">FM5+FM8+FM12+FM14+FM17</f>
        <v>264231.8</v>
      </c>
      <c r="FN4" s="11">
        <f t="shared" ref="FN4:FO4" si="59">FN5+FN8+FN12+FN14+FN17</f>
        <v>271092.38</v>
      </c>
      <c r="FO4" s="11">
        <f t="shared" si="59"/>
        <v>274183.41000000003</v>
      </c>
      <c r="FP4" s="11">
        <f t="shared" si="57"/>
        <v>279467</v>
      </c>
      <c r="FQ4" s="11">
        <f t="shared" si="57"/>
        <v>884414.97</v>
      </c>
      <c r="FR4" s="11">
        <f t="shared" si="0"/>
        <v>705584.97</v>
      </c>
      <c r="FS4" s="11">
        <f t="shared" si="0"/>
        <v>767237.62999999989</v>
      </c>
      <c r="FT4" s="11">
        <f t="shared" ref="FT4" si="60">FT5+FT8+FT12+FT14+FT17</f>
        <v>604815</v>
      </c>
      <c r="FU4" s="11">
        <f t="shared" si="0"/>
        <v>620919.18000000005</v>
      </c>
      <c r="FV4" s="11">
        <f t="shared" si="0"/>
        <v>588658.81999999995</v>
      </c>
      <c r="FW4" s="11">
        <f>FW5+FW8+FW12+FW14+FW17</f>
        <v>814808.14</v>
      </c>
      <c r="FX4" s="11">
        <f>FX5+FX8+FX12+FX14+FX17</f>
        <v>587624.18099999998</v>
      </c>
      <c r="FY4" s="11">
        <f t="shared" ref="FY4:HC4" si="61">FY5+FY8+FY12+FY14+FY17</f>
        <v>572323.77</v>
      </c>
      <c r="FZ4" s="11">
        <f t="shared" ref="FZ4" si="62">FZ5+FZ8+FZ12+FZ14+FZ17</f>
        <v>575530</v>
      </c>
      <c r="GA4" s="11">
        <f t="shared" si="61"/>
        <v>575530</v>
      </c>
      <c r="GB4" s="11">
        <f t="shared" ref="GB4:GC4" si="63">GB5+GB8+GB12+GB14+GB17</f>
        <v>560442.82000000007</v>
      </c>
      <c r="GC4" s="11">
        <f t="shared" si="63"/>
        <v>547057</v>
      </c>
      <c r="GD4" s="11">
        <f t="shared" ref="GD4:GI4" si="64">GD5+GD8+GD12+GD14+GD17</f>
        <v>551197</v>
      </c>
      <c r="GE4" s="11">
        <f t="shared" si="61"/>
        <v>582964.65999999992</v>
      </c>
      <c r="GF4" s="11">
        <f t="shared" ref="GF4" si="65">GF5+GF8+GF12+GF14+GF17</f>
        <v>545496.32999999996</v>
      </c>
      <c r="GG4" s="11">
        <f t="shared" si="61"/>
        <v>544760.81999999995</v>
      </c>
      <c r="GH4" s="11">
        <f t="shared" si="64"/>
        <v>506447.19999999995</v>
      </c>
      <c r="GI4" s="11">
        <f t="shared" si="64"/>
        <v>624616</v>
      </c>
      <c r="GJ4" s="11">
        <f t="shared" ref="GJ4:GS4" si="66">GJ5+GJ8+GJ12+GJ14+GJ17</f>
        <v>592913.5</v>
      </c>
      <c r="GK4" s="11">
        <f t="shared" si="66"/>
        <v>618449.54</v>
      </c>
      <c r="GL4" s="11">
        <f t="shared" ref="GL4" si="67">GL5+GL8+GL12+GL14+GL17</f>
        <v>567808</v>
      </c>
      <c r="GM4" s="11">
        <f t="shared" si="66"/>
        <v>576992.52</v>
      </c>
      <c r="GN4" s="11">
        <f t="shared" si="66"/>
        <v>495172.73</v>
      </c>
      <c r="GO4" s="11">
        <f t="shared" ref="GO4" si="68">GO5+GO8+GO12+GO14+GO17</f>
        <v>688910</v>
      </c>
      <c r="GP4" s="11">
        <f t="shared" si="66"/>
        <v>659778.88</v>
      </c>
      <c r="GQ4" s="11">
        <f t="shared" si="66"/>
        <v>685519.15</v>
      </c>
      <c r="GR4" s="11">
        <f t="shared" si="66"/>
        <v>713654</v>
      </c>
      <c r="GS4" s="11">
        <f t="shared" si="66"/>
        <v>726363.85</v>
      </c>
      <c r="GT4" s="11">
        <f t="shared" ref="GT4:GY4" si="69">GT5+GT8+GT12+GT14+GT17</f>
        <v>772685.53</v>
      </c>
      <c r="GU4" s="11">
        <f t="shared" ref="GU4:GW4" si="70">GU5+GU8+GU12+GU14+GU17</f>
        <v>686346.33</v>
      </c>
      <c r="GV4" s="11">
        <f t="shared" ref="GV4:GW4" si="71">GV5+GV8+GV12+GV14+GV17</f>
        <v>772941.22</v>
      </c>
      <c r="GW4" s="11">
        <f t="shared" si="71"/>
        <v>679398.18</v>
      </c>
      <c r="GX4" s="11">
        <f t="shared" si="69"/>
        <v>525167</v>
      </c>
      <c r="GY4" s="11">
        <f t="shared" si="69"/>
        <v>0</v>
      </c>
      <c r="GZ4" s="11">
        <f t="shared" si="61"/>
        <v>801660.5</v>
      </c>
      <c r="HA4" s="11">
        <f t="shared" si="61"/>
        <v>1009530.46</v>
      </c>
      <c r="HB4" s="11">
        <f t="shared" ref="HB4" si="72">HB5+HB8+HB12+HB14+HB17</f>
        <v>1033300</v>
      </c>
      <c r="HC4" s="11">
        <f t="shared" si="61"/>
        <v>1014300</v>
      </c>
      <c r="HD4" s="11">
        <f t="shared" si="0"/>
        <v>905540.73</v>
      </c>
      <c r="HE4" s="11">
        <f>HE5+HE8+HE12+HE14+HE17</f>
        <v>1030335.41</v>
      </c>
      <c r="HF4" s="11">
        <f>HF5+HF8+HF12+HF14+HF17</f>
        <v>920600</v>
      </c>
      <c r="HG4" s="11">
        <f t="shared" ref="HG4:HI4" si="73">HG5+HG8+HG12+HG14+HG17</f>
        <v>916398.55000000016</v>
      </c>
      <c r="HH4" s="11">
        <f t="shared" ref="HH4" si="74">HH5+HH8+HH12+HH14+HH17</f>
        <v>952595</v>
      </c>
      <c r="HI4" s="11">
        <f t="shared" si="73"/>
        <v>957970</v>
      </c>
      <c r="HJ4" s="11">
        <f>HJ5+HJ8+HJ12+HJ14+HJ17</f>
        <v>902069.21</v>
      </c>
      <c r="HK4" s="11">
        <f t="shared" ref="HK4" si="75">HK5+HK8+HK12+HK14+HK17</f>
        <v>879468</v>
      </c>
      <c r="HL4" s="11">
        <f t="shared" ref="HL4:HQ4" si="76">HL5+HL8+HL12+HL14+HL17</f>
        <v>879468</v>
      </c>
      <c r="HM4" s="11">
        <f>HM5+HM8+HM12+HM14+HM17</f>
        <v>966743.56</v>
      </c>
      <c r="HN4" s="11">
        <f t="shared" ref="HN4:HO4" si="77">HN5+HN8+HN12+HN14+HN17</f>
        <v>864046.56</v>
      </c>
      <c r="HO4" s="11">
        <f t="shared" si="77"/>
        <v>873620</v>
      </c>
      <c r="HP4" s="11">
        <f t="shared" si="76"/>
        <v>766209.3899999999</v>
      </c>
      <c r="HQ4" s="11">
        <f t="shared" si="76"/>
        <v>922243</v>
      </c>
      <c r="HR4" s="11">
        <f t="shared" ref="HR4:IO4" si="78">HR5+HR8+HR12+HR14+HR17</f>
        <v>920409.79</v>
      </c>
      <c r="HS4" s="11">
        <f t="shared" si="78"/>
        <v>967257.80999999994</v>
      </c>
      <c r="HT4" s="11">
        <f t="shared" ref="HT4" si="79">HT5+HT8+HT12+HT14+HT17</f>
        <v>902000</v>
      </c>
      <c r="HU4" s="11">
        <f t="shared" si="78"/>
        <v>903500</v>
      </c>
      <c r="HV4" s="11">
        <f t="shared" si="78"/>
        <v>1003228.5399999999</v>
      </c>
      <c r="HW4" s="11">
        <f t="shared" ref="HW4" si="80">HW5+HW8+HW12+HW14+HW17</f>
        <v>3006000</v>
      </c>
      <c r="HX4" s="11">
        <f t="shared" si="78"/>
        <v>1006654.92</v>
      </c>
      <c r="HY4" s="11">
        <f t="shared" si="78"/>
        <v>914306.58000000007</v>
      </c>
      <c r="HZ4" s="11">
        <f t="shared" ref="HZ4:IF4" si="81">HZ5+HZ8+HZ12+HZ14+HZ17</f>
        <v>951060</v>
      </c>
      <c r="IA4" s="11">
        <f t="shared" ref="IA4" si="82">IA5+IA8+IA12+IA14+IA17</f>
        <v>963535.33</v>
      </c>
      <c r="IB4" s="11">
        <f t="shared" si="81"/>
        <v>939719.97</v>
      </c>
      <c r="IC4" s="11">
        <f t="shared" ref="IC4:IE4" si="83">IC5+IC8+IC12+IC14+IC17</f>
        <v>1100300</v>
      </c>
      <c r="ID4" s="11">
        <f t="shared" si="83"/>
        <v>1155000</v>
      </c>
      <c r="IE4" s="11">
        <f t="shared" si="83"/>
        <v>959607.34000000008</v>
      </c>
      <c r="IF4" s="11">
        <f t="shared" si="81"/>
        <v>998200</v>
      </c>
      <c r="IG4" s="11">
        <f t="shared" si="78"/>
        <v>3845669.39</v>
      </c>
      <c r="IH4" s="11">
        <f t="shared" ref="IH4" si="84">IH5+IH8+IH12+IH14+IH17</f>
        <v>3846329.89</v>
      </c>
      <c r="II4" s="11">
        <f t="shared" si="78"/>
        <v>3943235.99</v>
      </c>
      <c r="IJ4" s="11">
        <f t="shared" si="78"/>
        <v>3797835</v>
      </c>
      <c r="IK4" s="11">
        <f t="shared" ref="IK4" si="85">IK5+IK8+IK12+IK14+IK17</f>
        <v>3837977.08</v>
      </c>
      <c r="IL4" s="11">
        <f t="shared" si="78"/>
        <v>3504325.3200000003</v>
      </c>
      <c r="IM4" s="11">
        <f t="shared" si="78"/>
        <v>4879740.2699999996</v>
      </c>
      <c r="IN4" s="11">
        <f t="shared" ref="IN4" si="86">IN5+IN8+IN12+IN14+IN17</f>
        <v>3664417.2910000002</v>
      </c>
      <c r="IO4" s="11">
        <f t="shared" si="78"/>
        <v>3642513.8900000006</v>
      </c>
      <c r="IP4" s="11">
        <f t="shared" ref="IP4:IQ4" si="87">IP5+IP8+IP12+IP14+IP17</f>
        <v>3687326</v>
      </c>
      <c r="IQ4" s="11">
        <f t="shared" si="87"/>
        <v>3761323.21</v>
      </c>
      <c r="IR4" s="11">
        <f t="shared" ref="IR4:IZ4" si="88">IR5+IR8+IR12+IR14+IR17</f>
        <v>3628107.19</v>
      </c>
      <c r="IS4" s="11">
        <f t="shared" si="88"/>
        <v>3532921</v>
      </c>
      <c r="IT4" s="11">
        <f t="shared" ref="IT4" si="89">IT5+IT8+IT12+IT14+IT17</f>
        <v>3595495.73</v>
      </c>
      <c r="IU4" s="11">
        <f t="shared" si="88"/>
        <v>3731795.2900000005</v>
      </c>
      <c r="IV4" s="11">
        <f t="shared" ref="IV4:IY4" si="90">IV5+IV8+IV12+IV14+IV17</f>
        <v>3368324.21</v>
      </c>
      <c r="IW4" s="11">
        <f t="shared" ref="IW4" si="91">IW5+IW8+IW12+IW14+IW17</f>
        <v>3365676.3000000003</v>
      </c>
      <c r="IX4" s="11">
        <f t="shared" si="90"/>
        <v>3100503.34</v>
      </c>
      <c r="IY4" s="11">
        <f t="shared" si="90"/>
        <v>3696475</v>
      </c>
      <c r="IZ4" s="11">
        <f t="shared" si="88"/>
        <v>3525296.46</v>
      </c>
      <c r="JA4" s="11">
        <f t="shared" ref="JA4:JC4" si="92">JA5+JA8+JA12+JA14+JA17</f>
        <v>3692996.75</v>
      </c>
      <c r="JB4" s="11">
        <f t="shared" ref="JB4" si="93">JB5+JB8+JB12+JB14+JB17</f>
        <v>3651938</v>
      </c>
      <c r="JC4" s="11">
        <f t="shared" si="92"/>
        <v>3701393.6</v>
      </c>
      <c r="JD4" s="11">
        <f t="shared" ref="JD4:JF4" si="94">JD5+JD8+JD12+JD14+JD17</f>
        <v>3633090.49</v>
      </c>
      <c r="JE4" s="11">
        <f t="shared" ref="JE4" si="95">JE5+JE8+JE12+JE14+JE17</f>
        <v>5603525</v>
      </c>
      <c r="JF4" s="11">
        <f t="shared" si="94"/>
        <v>3541866.4499999997</v>
      </c>
      <c r="JG4" s="11">
        <f t="shared" ref="JG4" si="96">JG5+JG8+JG12+JG14+JG17</f>
        <v>3656798.96</v>
      </c>
      <c r="JH4" s="11">
        <f t="shared" ref="JH4" si="97">JH5+JH8+JH12+JH14+JH17</f>
        <v>3871134</v>
      </c>
      <c r="JI4" s="11">
        <f t="shared" ref="JI4:JJ4" si="98">JI5+JI8+JI12+JI14+JI17</f>
        <v>3910995.85</v>
      </c>
      <c r="JJ4" s="11">
        <f t="shared" si="98"/>
        <v>4035372.7599999993</v>
      </c>
      <c r="JK4" s="11">
        <f t="shared" ref="JK4:JL4" si="99">JK5+JK8+JK12+JK14+JK17</f>
        <v>3918006.17</v>
      </c>
      <c r="JL4" s="11">
        <f t="shared" si="99"/>
        <v>4245230.87</v>
      </c>
      <c r="JM4" s="11">
        <f t="shared" ref="JM4:JN4" si="100">JM5+JM8+JM12+JM14+JM17</f>
        <v>3892685.6</v>
      </c>
      <c r="JN4" s="11">
        <f t="shared" si="100"/>
        <v>3855245</v>
      </c>
    </row>
    <row r="5" spans="1:289" ht="15" customHeight="1" x14ac:dyDescent="0.25">
      <c r="A5" s="5">
        <v>11</v>
      </c>
      <c r="B5" s="8" t="s">
        <v>80</v>
      </c>
      <c r="C5" s="12">
        <f t="shared" ref="C5:D5" si="101">SUM(C6:C7)</f>
        <v>96000</v>
      </c>
      <c r="D5" s="12">
        <f t="shared" si="101"/>
        <v>96000</v>
      </c>
      <c r="E5" s="12">
        <f t="shared" ref="E5:FV5" si="102">SUM(E6:E7)</f>
        <v>103911.47</v>
      </c>
      <c r="F5" s="12">
        <f t="shared" si="102"/>
        <v>80000</v>
      </c>
      <c r="G5" s="12">
        <f t="shared" ref="G5" si="103">SUM(G6:G7)</f>
        <v>170000</v>
      </c>
      <c r="H5" s="12">
        <f t="shared" si="102"/>
        <v>168023.58</v>
      </c>
      <c r="I5" s="12">
        <f t="shared" si="102"/>
        <v>258329.41</v>
      </c>
      <c r="J5" s="12">
        <f t="shared" ref="J5" si="104">SUM(J6:J7)</f>
        <v>168000</v>
      </c>
      <c r="K5" s="12">
        <f t="shared" si="102"/>
        <v>165095.98000000001</v>
      </c>
      <c r="L5" s="12">
        <f t="shared" ref="L5:M5" si="105">SUM(L6:L7)</f>
        <v>165825</v>
      </c>
      <c r="M5" s="12">
        <f t="shared" si="105"/>
        <v>165825</v>
      </c>
      <c r="N5" s="12">
        <f>SUM(N6:N7)</f>
        <v>166639.62</v>
      </c>
      <c r="O5" s="12">
        <f t="shared" ref="O5" si="106">SUM(O6:O7)</f>
        <v>156789</v>
      </c>
      <c r="P5" s="12">
        <f t="shared" ref="P5:S5" si="107">SUM(P6:P7)</f>
        <v>156789</v>
      </c>
      <c r="Q5" s="12">
        <f>SUM(Q6:Q7)</f>
        <v>172789.58</v>
      </c>
      <c r="R5" s="12">
        <f t="shared" ref="R5" si="108">SUM(R6:R7)</f>
        <v>157220</v>
      </c>
      <c r="S5" s="12">
        <f t="shared" si="107"/>
        <v>157220</v>
      </c>
      <c r="T5" s="12">
        <f>SUM(T6:T7)</f>
        <v>151416.56</v>
      </c>
      <c r="U5" s="12">
        <f t="shared" ref="U5:V5" si="109">SUM(U6:U7)</f>
        <v>180230</v>
      </c>
      <c r="V5" s="12">
        <f t="shared" si="109"/>
        <v>170000</v>
      </c>
      <c r="W5" s="12">
        <f t="shared" ref="W5:Y5" si="110">SUM(W6:W7)</f>
        <v>171832.2</v>
      </c>
      <c r="X5" s="12">
        <f t="shared" ref="X5" si="111">SUM(X6:X7)</f>
        <v>170560</v>
      </c>
      <c r="Y5" s="12">
        <f t="shared" si="110"/>
        <v>171917.36</v>
      </c>
      <c r="Z5" s="12">
        <f t="shared" ref="Z5:AD5" si="112">SUM(Z6:Z7)</f>
        <v>223180.47</v>
      </c>
      <c r="AA5" s="12">
        <f t="shared" si="112"/>
        <v>187000</v>
      </c>
      <c r="AB5" s="12">
        <f t="shared" ref="AB5:AJ5" si="113">SUM(AB6:AB7)</f>
        <v>186000</v>
      </c>
      <c r="AC5" s="12">
        <f t="shared" si="112"/>
        <v>204197.73</v>
      </c>
      <c r="AD5" s="12">
        <f t="shared" si="112"/>
        <v>198200</v>
      </c>
      <c r="AE5" s="12">
        <f t="shared" si="113"/>
        <v>199820.97</v>
      </c>
      <c r="AF5" s="12">
        <f t="shared" ref="AF5" si="114">SUM(AF6:AF7)</f>
        <v>216477.32</v>
      </c>
      <c r="AG5" s="12">
        <f t="shared" ref="AG5:AI5" si="115">SUM(AG6:AG7)</f>
        <v>169623</v>
      </c>
      <c r="AH5" s="12">
        <f t="shared" si="115"/>
        <v>217172.58</v>
      </c>
      <c r="AI5" s="12">
        <f t="shared" si="115"/>
        <v>199156.98</v>
      </c>
      <c r="AJ5" s="12">
        <f t="shared" si="113"/>
        <v>197110</v>
      </c>
      <c r="AK5" s="12">
        <f>SUM(AK6:AK7)</f>
        <v>729600</v>
      </c>
      <c r="AL5" s="12">
        <f t="shared" ref="AL5:AP5" si="116">SUM(AL6:AL7)</f>
        <v>729600</v>
      </c>
      <c r="AM5" s="12">
        <f t="shared" si="116"/>
        <v>792727.09</v>
      </c>
      <c r="AN5" s="12">
        <f t="shared" ref="AN5" si="117">SUM(AN6:AN7)</f>
        <v>815000</v>
      </c>
      <c r="AO5" s="12">
        <f t="shared" si="116"/>
        <v>807000</v>
      </c>
      <c r="AP5" s="12">
        <f t="shared" si="116"/>
        <v>784110.03</v>
      </c>
      <c r="AQ5" s="12">
        <f>SUM(AQ6:AQ7)</f>
        <v>1219705.19</v>
      </c>
      <c r="AR5" s="12">
        <f>SUM(AR6:AR7)</f>
        <v>784100</v>
      </c>
      <c r="AS5" s="12">
        <f>SUM(AS6:AS7)</f>
        <v>770447.9</v>
      </c>
      <c r="AT5" s="12">
        <f t="shared" ref="AT5" si="118">SUM(AT6:AT7)</f>
        <v>773850</v>
      </c>
      <c r="AU5" s="12">
        <f>SUM(AU6:AU7)</f>
        <v>773850</v>
      </c>
      <c r="AV5" s="12">
        <f>SUM(AV6:AV7)</f>
        <v>785133.4</v>
      </c>
      <c r="AW5" s="12">
        <f t="shared" ref="AW5" si="119">SUM(AW6:AW7)</f>
        <v>731681</v>
      </c>
      <c r="AX5" s="12">
        <f t="shared" ref="AX5:BB5" si="120">SUM(AX6:AX7)</f>
        <v>731681</v>
      </c>
      <c r="AY5" s="12">
        <f>SUM(AY6:AY7)</f>
        <v>810861.95</v>
      </c>
      <c r="AZ5" s="12">
        <f t="shared" ref="AZ5:BA5" si="121">SUM(AZ6:AZ7)</f>
        <v>733700</v>
      </c>
      <c r="BA5" s="12">
        <f t="shared" si="121"/>
        <v>733700</v>
      </c>
      <c r="BB5" s="12">
        <f t="shared" si="120"/>
        <v>706610.66</v>
      </c>
      <c r="BC5" s="12">
        <f t="shared" ref="BC5:BD5" si="122">SUM(BC6:BC7)</f>
        <v>778542</v>
      </c>
      <c r="BD5" s="12">
        <f t="shared" si="122"/>
        <v>760000</v>
      </c>
      <c r="BE5" s="12">
        <f>SUM(BE6:BE7)</f>
        <v>801883.61</v>
      </c>
      <c r="BF5" s="12">
        <f t="shared" ref="BF5" si="123">SUM(BF6:BF7)</f>
        <v>764700</v>
      </c>
      <c r="BG5" s="12">
        <f>SUM(BG6:BG7)</f>
        <v>769882.63</v>
      </c>
      <c r="BH5" s="12">
        <f t="shared" ref="BH5:BK5" si="124">SUM(BH6:BH7)</f>
        <v>852143.58</v>
      </c>
      <c r="BI5" s="12">
        <f t="shared" ref="BI5" si="125">SUM(BI6:BI7)</f>
        <v>712000</v>
      </c>
      <c r="BJ5" s="12">
        <f t="shared" si="124"/>
        <v>677000</v>
      </c>
      <c r="BK5" s="12">
        <f t="shared" si="124"/>
        <v>775951.24</v>
      </c>
      <c r="BL5" s="12">
        <f t="shared" ref="BL5:BR5" si="126">SUM(BL6:BL7)</f>
        <v>752916.37</v>
      </c>
      <c r="BM5" s="12">
        <f t="shared" ref="BM5" si="127">SUM(BM6:BM7)</f>
        <v>759105.53</v>
      </c>
      <c r="BN5" s="12">
        <f>SUM(BN6:BN7)</f>
        <v>821098.62</v>
      </c>
      <c r="BO5" s="12">
        <f t="shared" ref="BO5:BQ5" si="128">SUM(BO6:BO7)</f>
        <v>772727</v>
      </c>
      <c r="BP5" s="12">
        <f t="shared" si="128"/>
        <v>827341.77</v>
      </c>
      <c r="BQ5" s="12">
        <f t="shared" si="128"/>
        <v>907270.71</v>
      </c>
      <c r="BR5" s="12">
        <f t="shared" si="126"/>
        <v>867284</v>
      </c>
      <c r="BS5" s="12">
        <f>SUM(BS6:BS7)</f>
        <v>441600</v>
      </c>
      <c r="BT5" s="12">
        <f>SUM(BT6:BT7)</f>
        <v>441600</v>
      </c>
      <c r="BU5" s="12">
        <f>SUM(BU6:BU7)</f>
        <v>477992.72</v>
      </c>
      <c r="BV5" s="12">
        <f t="shared" ref="BV5" si="129">SUM(BV6:BV7)</f>
        <v>315000</v>
      </c>
      <c r="BW5" s="12">
        <f>SUM(BW6:BW7)</f>
        <v>305700</v>
      </c>
      <c r="BX5" s="12">
        <f>SUM(BX6:BX7)</f>
        <v>298618.59999999998</v>
      </c>
      <c r="BY5" s="12">
        <f>SUM(BY6:BY7)</f>
        <v>467252.28</v>
      </c>
      <c r="BZ5" s="12">
        <f>SUM(BZ6:BZ7)</f>
        <v>298600</v>
      </c>
      <c r="CA5" s="12">
        <f>SUM(CA6:CA7)</f>
        <v>293503.96000000002</v>
      </c>
      <c r="CB5" s="12">
        <f t="shared" ref="CB5" si="130">SUM(CB6:CB7)</f>
        <v>302800</v>
      </c>
      <c r="CC5" s="12">
        <f>SUM(CC6:CC7)</f>
        <v>302800</v>
      </c>
      <c r="CD5" s="12">
        <f>SUM(CD6:CD7)</f>
        <v>296248.2</v>
      </c>
      <c r="CE5" s="12">
        <f t="shared" ref="CE5" si="131">SUM(CE6:CE7)</f>
        <v>284096</v>
      </c>
      <c r="CF5" s="12">
        <f t="shared" ref="CF5:CJ5" si="132">SUM(CF6:CF7)</f>
        <v>284096</v>
      </c>
      <c r="CG5" s="12">
        <f>SUM(CG6:CG7)</f>
        <v>307181.52</v>
      </c>
      <c r="CH5" s="12">
        <f t="shared" ref="CH5:CI5" si="133">SUM(CH6:CH7)</f>
        <v>279500</v>
      </c>
      <c r="CI5" s="12">
        <f t="shared" si="133"/>
        <v>279500</v>
      </c>
      <c r="CJ5" s="12">
        <f t="shared" si="132"/>
        <v>270495.02</v>
      </c>
      <c r="CK5" s="12">
        <f t="shared" ref="CK5:CL5" si="134">SUM(CK6:CK7)</f>
        <v>301947</v>
      </c>
      <c r="CL5" s="12">
        <f t="shared" si="134"/>
        <v>280000</v>
      </c>
      <c r="CM5" s="12">
        <f>SUM(CM6:CM7)</f>
        <v>305479.46000000002</v>
      </c>
      <c r="CN5" s="12">
        <f t="shared" ref="CN5" si="135">SUM(CN6:CN7)</f>
        <v>294700</v>
      </c>
      <c r="CO5" s="12">
        <f>SUM(CO6:CO7)</f>
        <v>296674.34000000003</v>
      </c>
      <c r="CP5" s="12">
        <f t="shared" ref="CP5:CZ5" si="136">SUM(CP6:CP7)</f>
        <v>324626.13</v>
      </c>
      <c r="CQ5" s="12">
        <f t="shared" ref="CQ5" si="137">SUM(CQ6:CQ7)</f>
        <v>281100</v>
      </c>
      <c r="CR5" s="12">
        <f t="shared" si="136"/>
        <v>265000</v>
      </c>
      <c r="CS5" s="12">
        <f t="shared" si="136"/>
        <v>306296.53999999998</v>
      </c>
      <c r="CT5" s="12">
        <f t="shared" si="136"/>
        <v>303204.14</v>
      </c>
      <c r="CU5" s="12">
        <f t="shared" ref="CU5:CV5" si="138">SUM(CU6:CU7)</f>
        <v>305561.92000000004</v>
      </c>
      <c r="CV5" s="12">
        <f t="shared" si="138"/>
        <v>323497.13</v>
      </c>
      <c r="CW5" s="12">
        <f t="shared" ref="CW5" si="139">SUM(CW6:CW7)</f>
        <v>253011</v>
      </c>
      <c r="CX5" s="12">
        <f t="shared" si="136"/>
        <v>325693.73</v>
      </c>
      <c r="CY5" s="12">
        <f t="shared" si="136"/>
        <v>287671.20999999996</v>
      </c>
      <c r="CZ5" s="12">
        <f t="shared" ref="CZ5:DA5" si="140">SUM(CZ6:CZ7)</f>
        <v>295665</v>
      </c>
      <c r="DA5" s="12">
        <f t="shared" si="140"/>
        <v>19200</v>
      </c>
      <c r="DB5" s="12">
        <f t="shared" ref="DB5:DF5" si="141">SUM(DB6:DB7)</f>
        <v>29200</v>
      </c>
      <c r="DC5" s="12">
        <f t="shared" si="141"/>
        <v>29360.26</v>
      </c>
      <c r="DD5" s="12">
        <f t="shared" ref="DD5" si="142">SUM(DD6:DD7)</f>
        <v>29000</v>
      </c>
      <c r="DE5" s="12">
        <f t="shared" si="141"/>
        <v>25000</v>
      </c>
      <c r="DF5" s="12">
        <f t="shared" si="141"/>
        <v>21925.279999999999</v>
      </c>
      <c r="DG5" s="12">
        <f>SUM(DG6:DG7)</f>
        <v>48703.27</v>
      </c>
      <c r="DH5" s="12">
        <f>SUM(DH6:DH7)</f>
        <v>21900</v>
      </c>
      <c r="DI5" s="12">
        <f t="shared" ref="DI5:EM5" si="143">SUM(DI6:DI7)</f>
        <v>21726</v>
      </c>
      <c r="DJ5" s="12">
        <f t="shared" ref="DJ5" si="144">SUM(DJ6:DJ7)</f>
        <v>18425</v>
      </c>
      <c r="DK5" s="12">
        <f t="shared" si="143"/>
        <v>18425</v>
      </c>
      <c r="DL5" s="12">
        <f>SUM(DL6:DL7)</f>
        <v>18515.509999999998</v>
      </c>
      <c r="DM5" s="12">
        <f t="shared" ref="DM5" si="145">SUM(DM6:DM7)</f>
        <v>27605</v>
      </c>
      <c r="DN5" s="12">
        <f t="shared" ref="DN5:DR5" si="146">SUM(DN6:DN7)</f>
        <v>27605</v>
      </c>
      <c r="DO5" s="12">
        <f>SUM(DO6:DO7)</f>
        <v>19198.849999999999</v>
      </c>
      <c r="DP5" s="12">
        <f t="shared" ref="DP5:DQ5" si="147">SUM(DP6:DP7)</f>
        <v>17470</v>
      </c>
      <c r="DQ5" s="12">
        <f t="shared" si="147"/>
        <v>17470</v>
      </c>
      <c r="DR5" s="12">
        <f t="shared" si="146"/>
        <v>19618.07</v>
      </c>
      <c r="DS5" s="12">
        <f t="shared" ref="DS5:DT5" si="148">SUM(DS6:DS7)</f>
        <v>18537</v>
      </c>
      <c r="DT5" s="12">
        <f t="shared" si="148"/>
        <v>18537</v>
      </c>
      <c r="DU5" s="12">
        <f t="shared" ref="DU5:EC5" si="149">SUM(DU6:DU7)</f>
        <v>19092.48</v>
      </c>
      <c r="DV5" s="12">
        <f t="shared" ref="DV5" si="150">SUM(DV6:DV7)</f>
        <v>18500</v>
      </c>
      <c r="DW5" s="12">
        <f t="shared" si="149"/>
        <v>22746.79</v>
      </c>
      <c r="DX5" s="12">
        <f t="shared" si="149"/>
        <v>40578.28</v>
      </c>
      <c r="DY5" s="12">
        <f t="shared" ref="DY5" si="151">SUM(DY6:DY7)</f>
        <v>75400</v>
      </c>
      <c r="DZ5" s="12">
        <f t="shared" si="149"/>
        <v>75000</v>
      </c>
      <c r="EA5" s="12">
        <f t="shared" si="149"/>
        <v>81679.08</v>
      </c>
      <c r="EB5" s="12">
        <f t="shared" si="149"/>
        <v>89250</v>
      </c>
      <c r="EC5" s="12">
        <f t="shared" si="149"/>
        <v>89544.73</v>
      </c>
      <c r="ED5" s="12">
        <f t="shared" ref="ED5:EI5" si="152">SUM(ED6:ED7)</f>
        <v>83668.149999999994</v>
      </c>
      <c r="EE5" s="12">
        <f t="shared" ref="EE5:EG5" si="153">SUM(EE6:EE7)</f>
        <v>83388</v>
      </c>
      <c r="EF5" s="12">
        <f t="shared" si="153"/>
        <v>84521.15</v>
      </c>
      <c r="EG5" s="12">
        <f t="shared" si="153"/>
        <v>88514.19</v>
      </c>
      <c r="EH5" s="12">
        <f t="shared" si="152"/>
        <v>78844</v>
      </c>
      <c r="EI5" s="12">
        <f t="shared" si="152"/>
        <v>192000</v>
      </c>
      <c r="EJ5" s="12">
        <f t="shared" si="143"/>
        <v>192000</v>
      </c>
      <c r="EK5" s="12">
        <f t="shared" si="143"/>
        <v>207822.91</v>
      </c>
      <c r="EL5" s="12">
        <f t="shared" ref="EL5" si="154">SUM(EL6:EL7)</f>
        <v>200000</v>
      </c>
      <c r="EM5" s="12">
        <f t="shared" si="143"/>
        <v>192000</v>
      </c>
      <c r="EN5" s="12">
        <f t="shared" si="102"/>
        <v>186692.86</v>
      </c>
      <c r="EO5" s="12">
        <f>SUM(EO6:EO7)</f>
        <v>316200.63</v>
      </c>
      <c r="EP5" s="12">
        <f>SUM(EP6:EP7)</f>
        <v>186700</v>
      </c>
      <c r="EQ5" s="12">
        <f t="shared" ref="EQ5:FU5" si="155">SUM(EQ6:EQ7)</f>
        <v>183440</v>
      </c>
      <c r="ER5" s="12">
        <f t="shared" ref="ER5:ES5" si="156">SUM(ER6:ER7)</f>
        <v>184250</v>
      </c>
      <c r="ES5" s="12">
        <f t="shared" si="156"/>
        <v>184250</v>
      </c>
      <c r="ET5" s="12">
        <f>SUM(ET6:ET7)</f>
        <v>185155.13</v>
      </c>
      <c r="EU5" s="12">
        <f>SUM(EU6:EU7)</f>
        <v>174210</v>
      </c>
      <c r="EV5" s="12">
        <f>SUM(EV6:EV7)</f>
        <v>174210</v>
      </c>
      <c r="EW5" s="12">
        <f>SUM(EW6:EW7)</f>
        <v>191988.43</v>
      </c>
      <c r="EX5" s="12">
        <f t="shared" ref="EX5:EY5" si="157">SUM(EX6:EX7)</f>
        <v>174700</v>
      </c>
      <c r="EY5" s="12">
        <f t="shared" si="157"/>
        <v>174700</v>
      </c>
      <c r="EZ5" s="12">
        <f t="shared" ref="EZ5" si="158">SUM(EZ6:EZ7)</f>
        <v>168240.63</v>
      </c>
      <c r="FA5" s="12">
        <f t="shared" ref="FA5:FB5" si="159">SUM(FA6:FA7)</f>
        <v>185367</v>
      </c>
      <c r="FB5" s="12">
        <f t="shared" si="159"/>
        <v>175000</v>
      </c>
      <c r="FC5" s="12">
        <f t="shared" ref="FC5:FK5" si="160">SUM(FC6:FC7)</f>
        <v>190924.67</v>
      </c>
      <c r="FD5" s="12">
        <f t="shared" ref="FD5" si="161">SUM(FD6:FD7)</f>
        <v>182100</v>
      </c>
      <c r="FE5" s="12">
        <f t="shared" si="160"/>
        <v>183333.96</v>
      </c>
      <c r="FF5" s="12">
        <f t="shared" si="160"/>
        <v>202891.31999999998</v>
      </c>
      <c r="FG5" s="12">
        <f t="shared" ref="FG5" si="162">SUM(FG6:FG7)</f>
        <v>150034</v>
      </c>
      <c r="FH5" s="12">
        <f t="shared" si="160"/>
        <v>149000</v>
      </c>
      <c r="FI5" s="12">
        <f t="shared" si="160"/>
        <v>163358.06</v>
      </c>
      <c r="FJ5" s="12">
        <f t="shared" si="160"/>
        <v>158509</v>
      </c>
      <c r="FK5" s="12">
        <f t="shared" si="160"/>
        <v>159982.60999999999</v>
      </c>
      <c r="FL5" s="12">
        <f t="shared" ref="FL5:FQ5" si="163">SUM(FL6:FL7)</f>
        <v>174102.79</v>
      </c>
      <c r="FM5" s="12">
        <f t="shared" ref="FM5:FO5" si="164">SUM(FM6:FM7)</f>
        <v>169623</v>
      </c>
      <c r="FN5" s="12">
        <f t="shared" ref="FN5:FO5" si="165">SUM(FN6:FN7)</f>
        <v>176172.58</v>
      </c>
      <c r="FO5" s="12">
        <f t="shared" si="165"/>
        <v>199156.98</v>
      </c>
      <c r="FP5" s="12">
        <f t="shared" si="163"/>
        <v>197110</v>
      </c>
      <c r="FQ5" s="12">
        <f t="shared" si="163"/>
        <v>441600</v>
      </c>
      <c r="FR5" s="12">
        <f t="shared" si="155"/>
        <v>431600</v>
      </c>
      <c r="FS5" s="12">
        <f t="shared" si="155"/>
        <v>583952.87</v>
      </c>
      <c r="FT5" s="12">
        <f t="shared" ref="FT5" si="166">SUM(FT6:FT7)</f>
        <v>425000</v>
      </c>
      <c r="FU5" s="12">
        <f t="shared" si="155"/>
        <v>434950</v>
      </c>
      <c r="FV5" s="12">
        <f t="shared" si="102"/>
        <v>416999.32</v>
      </c>
      <c r="FW5" s="12">
        <f>SUM(FW6:FW7)</f>
        <v>632271.88</v>
      </c>
      <c r="FX5" s="12">
        <f>SUM(FX6:FX7)</f>
        <v>411500</v>
      </c>
      <c r="FY5" s="12">
        <f t="shared" ref="FY5:GA5" si="167">SUM(FY6:FY7)</f>
        <v>403967.93</v>
      </c>
      <c r="FZ5" s="12">
        <f t="shared" ref="FZ5" si="168">SUM(FZ6:FZ7)</f>
        <v>406150</v>
      </c>
      <c r="GA5" s="12">
        <f t="shared" si="167"/>
        <v>406150</v>
      </c>
      <c r="GB5" s="12">
        <f>SUM(GB6:GB7)</f>
        <v>407741.27</v>
      </c>
      <c r="GC5" s="12">
        <f t="shared" ref="GC5" si="169">SUM(GC6:GC7)</f>
        <v>383798</v>
      </c>
      <c r="GD5" s="12">
        <f t="shared" ref="GD5:HQ5" si="170">SUM(GD6:GD7)</f>
        <v>383798</v>
      </c>
      <c r="GE5" s="12">
        <f>SUM(GE6:GE7)</f>
        <v>422374.51</v>
      </c>
      <c r="GF5" s="12">
        <f t="shared" ref="GF5:GG5" si="171">SUM(GF6:GF7)</f>
        <v>384300</v>
      </c>
      <c r="GG5" s="12">
        <f t="shared" si="171"/>
        <v>384300</v>
      </c>
      <c r="GH5" s="12">
        <f t="shared" si="170"/>
        <v>370129.41</v>
      </c>
      <c r="GI5" s="12">
        <f t="shared" ref="GI5:GJ5" si="172">SUM(GI6:GI7)</f>
        <v>407808</v>
      </c>
      <c r="GJ5" s="12">
        <f t="shared" si="172"/>
        <v>380000</v>
      </c>
      <c r="GK5" s="12">
        <f t="shared" ref="GK5:GS5" si="173">SUM(GK6:GK7)</f>
        <v>420034.25</v>
      </c>
      <c r="GL5" s="12">
        <f t="shared" ref="GL5" si="174">SUM(GL6:GL7)</f>
        <v>400500</v>
      </c>
      <c r="GM5" s="12">
        <f t="shared" si="173"/>
        <v>402844.52</v>
      </c>
      <c r="GN5" s="12">
        <f t="shared" si="173"/>
        <v>385493.5</v>
      </c>
      <c r="GO5" s="12">
        <f t="shared" ref="GO5" si="175">SUM(GO6:GO7)</f>
        <v>467600</v>
      </c>
      <c r="GP5" s="12">
        <f t="shared" si="173"/>
        <v>460000</v>
      </c>
      <c r="GQ5" s="12">
        <f t="shared" si="173"/>
        <v>510494.27</v>
      </c>
      <c r="GR5" s="12">
        <f t="shared" si="173"/>
        <v>495340</v>
      </c>
      <c r="GS5" s="12">
        <f t="shared" si="173"/>
        <v>498139.86</v>
      </c>
      <c r="GT5" s="12">
        <f t="shared" ref="GT5:GY5" si="176">SUM(GT6:GT7)</f>
        <v>531119.68000000005</v>
      </c>
      <c r="GU5" s="12">
        <f t="shared" ref="GU5:GW5" si="177">SUM(GU6:GU7)</f>
        <v>452328</v>
      </c>
      <c r="GV5" s="12">
        <f t="shared" ref="GV5:GW5" si="178">SUM(GV6:GV7)</f>
        <v>538126.89</v>
      </c>
      <c r="GW5" s="12">
        <f t="shared" si="178"/>
        <v>531085.26</v>
      </c>
      <c r="GX5" s="12">
        <f t="shared" si="176"/>
        <v>335087</v>
      </c>
      <c r="GY5" s="12">
        <f t="shared" si="176"/>
        <v>0</v>
      </c>
      <c r="GZ5" s="12">
        <f t="shared" si="170"/>
        <v>0</v>
      </c>
      <c r="HA5" s="12">
        <f t="shared" si="170"/>
        <v>0</v>
      </c>
      <c r="HB5" s="12">
        <f t="shared" ref="HB5" si="179">SUM(HB6:HB7)</f>
        <v>0</v>
      </c>
      <c r="HC5" s="12">
        <f t="shared" si="170"/>
        <v>0</v>
      </c>
      <c r="HD5" s="12">
        <f t="shared" si="170"/>
        <v>0</v>
      </c>
      <c r="HE5" s="12">
        <f t="shared" ref="HE5" si="180">SUM(HE6:HE7)</f>
        <v>0</v>
      </c>
      <c r="HF5" s="12">
        <f t="shared" si="170"/>
        <v>0</v>
      </c>
      <c r="HG5" s="12">
        <f t="shared" si="170"/>
        <v>0</v>
      </c>
      <c r="HH5" s="12">
        <f t="shared" ref="HH5" si="181">SUM(HH6:HH7)</f>
        <v>0</v>
      </c>
      <c r="HI5" s="12">
        <f t="shared" si="170"/>
        <v>0</v>
      </c>
      <c r="HJ5" s="12">
        <f t="shared" si="170"/>
        <v>0</v>
      </c>
      <c r="HK5" s="12">
        <f t="shared" ref="HK5" si="182">SUM(HK6:HK7)</f>
        <v>0</v>
      </c>
      <c r="HL5" s="12">
        <f t="shared" si="170"/>
        <v>0</v>
      </c>
      <c r="HM5" s="12">
        <f t="shared" si="170"/>
        <v>0</v>
      </c>
      <c r="HN5" s="12">
        <f t="shared" ref="HN5:HO5" si="183">SUM(HN6:HN7)</f>
        <v>0</v>
      </c>
      <c r="HO5" s="12">
        <f t="shared" si="183"/>
        <v>0</v>
      </c>
      <c r="HP5" s="12">
        <f t="shared" si="170"/>
        <v>0</v>
      </c>
      <c r="HQ5" s="12">
        <f t="shared" si="170"/>
        <v>0</v>
      </c>
      <c r="HR5" s="12">
        <f t="shared" ref="HR5:IO5" si="184">SUM(HR6:HR7)</f>
        <v>0</v>
      </c>
      <c r="HS5" s="12">
        <f t="shared" ref="HS5:HY5" si="185">SUM(HS6:HS7)</f>
        <v>0</v>
      </c>
      <c r="HT5" s="12">
        <f t="shared" ref="HT5" si="186">SUM(HT6:HT7)</f>
        <v>0</v>
      </c>
      <c r="HU5" s="12">
        <f t="shared" si="185"/>
        <v>0</v>
      </c>
      <c r="HV5" s="12">
        <f t="shared" si="185"/>
        <v>0</v>
      </c>
      <c r="HW5" s="12">
        <f t="shared" ref="HW5" si="187">SUM(HW6:HW7)</f>
        <v>0</v>
      </c>
      <c r="HX5" s="12">
        <f t="shared" si="185"/>
        <v>0</v>
      </c>
      <c r="HY5" s="12">
        <f t="shared" si="185"/>
        <v>0</v>
      </c>
      <c r="HZ5" s="12">
        <f t="shared" ref="HZ5:IF5" si="188">SUM(HZ6:HZ7)</f>
        <v>0</v>
      </c>
      <c r="IA5" s="12">
        <f t="shared" ref="IA5" si="189">SUM(IA6:IA7)</f>
        <v>0</v>
      </c>
      <c r="IB5" s="12">
        <f t="shared" si="188"/>
        <v>0</v>
      </c>
      <c r="IC5" s="12">
        <f t="shared" ref="IC5:IE5" si="190">SUM(IC6:IC7)</f>
        <v>0</v>
      </c>
      <c r="ID5" s="12">
        <f t="shared" si="190"/>
        <v>0</v>
      </c>
      <c r="IE5" s="12">
        <f t="shared" si="190"/>
        <v>0</v>
      </c>
      <c r="IF5" s="12">
        <f t="shared" si="188"/>
        <v>0</v>
      </c>
      <c r="IG5" s="12">
        <f t="shared" si="184"/>
        <v>1920000</v>
      </c>
      <c r="IH5" s="12">
        <f t="shared" ref="IH5" si="191">SUM(IH6:IH7)</f>
        <v>1920000</v>
      </c>
      <c r="II5" s="12">
        <f t="shared" si="184"/>
        <v>2195767.3199999998</v>
      </c>
      <c r="IJ5" s="12">
        <f t="shared" si="184"/>
        <v>1864000</v>
      </c>
      <c r="IK5" s="12">
        <f t="shared" ref="IK5" si="192">SUM(IK6:IK7)</f>
        <v>1934650</v>
      </c>
      <c r="IL5" s="12">
        <f t="shared" si="184"/>
        <v>1876369.6700000002</v>
      </c>
      <c r="IM5" s="12">
        <f t="shared" si="184"/>
        <v>2942462.6599999997</v>
      </c>
      <c r="IN5" s="12">
        <f t="shared" ref="IN5" si="193">SUM(IN6:IN7)</f>
        <v>1870800</v>
      </c>
      <c r="IO5" s="12">
        <f t="shared" si="184"/>
        <v>1838181.77</v>
      </c>
      <c r="IP5" s="12">
        <f t="shared" ref="IP5:IQ5" si="194">SUM(IP6:IP7)</f>
        <v>1851300</v>
      </c>
      <c r="IQ5" s="12">
        <f t="shared" si="194"/>
        <v>1851300</v>
      </c>
      <c r="IR5" s="12">
        <f t="shared" ref="IR5:IZ5" si="195">SUM(IR6:IR7)</f>
        <v>1859433.13</v>
      </c>
      <c r="IS5" s="12">
        <f t="shared" si="195"/>
        <v>1758179</v>
      </c>
      <c r="IT5" s="12">
        <f t="shared" ref="IT5" si="196">SUM(IT6:IT7)</f>
        <v>1758179</v>
      </c>
      <c r="IU5" s="12">
        <f t="shared" si="195"/>
        <v>1924394.84</v>
      </c>
      <c r="IV5" s="12">
        <f t="shared" ref="IV5:IY5" si="197">SUM(IV6:IV7)</f>
        <v>1746890</v>
      </c>
      <c r="IW5" s="12">
        <f t="shared" ref="IW5" si="198">SUM(IW6:IW7)</f>
        <v>1746890</v>
      </c>
      <c r="IX5" s="12">
        <f t="shared" si="197"/>
        <v>1686510.3499999999</v>
      </c>
      <c r="IY5" s="12">
        <f t="shared" si="197"/>
        <v>1872431</v>
      </c>
      <c r="IZ5" s="12">
        <f t="shared" si="195"/>
        <v>1783537</v>
      </c>
      <c r="JA5" s="12">
        <f t="shared" ref="JA5:JC5" si="199">SUM(JA6:JA7)</f>
        <v>1909246.67</v>
      </c>
      <c r="JB5" s="12">
        <f t="shared" ref="JB5" si="200">SUM(JB6:JB7)</f>
        <v>1831060</v>
      </c>
      <c r="JC5" s="12">
        <f t="shared" si="199"/>
        <v>1847399.6</v>
      </c>
      <c r="JD5" s="12">
        <f t="shared" ref="JD5:JF5" si="201">SUM(JD6:JD7)</f>
        <v>2028913.2800000003</v>
      </c>
      <c r="JE5" s="12">
        <f t="shared" ref="JE5" si="202">SUM(JE6:JE7)</f>
        <v>1873134</v>
      </c>
      <c r="JF5" s="12">
        <f t="shared" si="201"/>
        <v>1812000</v>
      </c>
      <c r="JG5" s="12">
        <f t="shared" ref="JG5" si="203">SUM(JG6:JG7)</f>
        <v>2041976.92</v>
      </c>
      <c r="JH5" s="12">
        <f t="shared" ref="JH5" si="204">SUM(JH6:JH7)</f>
        <v>1997419.51</v>
      </c>
      <c r="JI5" s="12">
        <f t="shared" ref="JI5:JJ5" si="205">SUM(JI6:JI7)</f>
        <v>2012155.62</v>
      </c>
      <c r="JJ5" s="12">
        <f t="shared" si="205"/>
        <v>2149963.6899999995</v>
      </c>
      <c r="JK5" s="12">
        <f t="shared" ref="JK5:JL5" si="206">SUM(JK6:JK7)</f>
        <v>1900700</v>
      </c>
      <c r="JL5" s="12">
        <f t="shared" si="206"/>
        <v>2169028.7000000002</v>
      </c>
      <c r="JM5" s="12">
        <f t="shared" ref="JM5:JN5" si="207">SUM(JM6:JM7)</f>
        <v>2212855.3299999996</v>
      </c>
      <c r="JN5" s="12">
        <f t="shared" si="207"/>
        <v>1971100</v>
      </c>
    </row>
    <row r="6" spans="1:289" x14ac:dyDescent="0.25">
      <c r="A6" s="5">
        <v>1101</v>
      </c>
      <c r="B6" s="9" t="s">
        <v>0</v>
      </c>
      <c r="C6" s="13">
        <v>96000</v>
      </c>
      <c r="D6" s="13">
        <v>96000</v>
      </c>
      <c r="E6" s="13">
        <v>103911.47</v>
      </c>
      <c r="F6" s="13">
        <v>80000</v>
      </c>
      <c r="G6" s="13">
        <v>170000</v>
      </c>
      <c r="H6" s="13">
        <v>168023.58</v>
      </c>
      <c r="I6" s="13">
        <v>258329.41</v>
      </c>
      <c r="J6" s="13">
        <v>168000</v>
      </c>
      <c r="K6" s="13">
        <v>165095.98000000001</v>
      </c>
      <c r="L6" s="13">
        <v>165825</v>
      </c>
      <c r="M6" s="13">
        <v>165825</v>
      </c>
      <c r="N6" s="13">
        <v>166639.62</v>
      </c>
      <c r="O6" s="13">
        <v>156789</v>
      </c>
      <c r="P6" s="13">
        <v>156789</v>
      </c>
      <c r="Q6" s="13">
        <v>170498.33</v>
      </c>
      <c r="R6" s="13">
        <v>157220</v>
      </c>
      <c r="S6" s="13">
        <v>157220</v>
      </c>
      <c r="T6" s="13">
        <v>151416.56</v>
      </c>
      <c r="U6" s="13">
        <v>180230</v>
      </c>
      <c r="V6" s="13">
        <v>170000</v>
      </c>
      <c r="W6" s="13">
        <v>171832.2</v>
      </c>
      <c r="X6" s="13">
        <v>170560</v>
      </c>
      <c r="Y6" s="13">
        <v>170560</v>
      </c>
      <c r="Z6" s="13">
        <v>221821.91</v>
      </c>
      <c r="AA6" s="13">
        <v>186000</v>
      </c>
      <c r="AB6" s="13">
        <v>186000</v>
      </c>
      <c r="AC6" s="13">
        <v>198084.2</v>
      </c>
      <c r="AD6" s="13">
        <v>198200</v>
      </c>
      <c r="AE6" s="13">
        <v>198200</v>
      </c>
      <c r="AF6" s="13">
        <v>216021.85</v>
      </c>
      <c r="AG6" s="13">
        <v>169623</v>
      </c>
      <c r="AH6" s="13">
        <v>216000</v>
      </c>
      <c r="AI6" s="59">
        <v>197940.95</v>
      </c>
      <c r="AJ6" s="13">
        <v>197110</v>
      </c>
      <c r="AK6" s="13">
        <v>729600</v>
      </c>
      <c r="AL6" s="13">
        <v>729600</v>
      </c>
      <c r="AM6" s="13">
        <v>792727.09</v>
      </c>
      <c r="AN6" s="13">
        <v>815000</v>
      </c>
      <c r="AO6" s="13">
        <v>807000</v>
      </c>
      <c r="AP6" s="13">
        <v>784110.03</v>
      </c>
      <c r="AQ6" s="13">
        <v>1219705.19</v>
      </c>
      <c r="AR6" s="13">
        <v>784100</v>
      </c>
      <c r="AS6" s="13">
        <v>770447.9</v>
      </c>
      <c r="AT6" s="13">
        <v>773850</v>
      </c>
      <c r="AU6" s="13">
        <v>773850</v>
      </c>
      <c r="AV6" s="13">
        <v>785133.4</v>
      </c>
      <c r="AW6" s="13">
        <v>731681</v>
      </c>
      <c r="AX6" s="13">
        <v>731681</v>
      </c>
      <c r="AY6" s="13">
        <v>798936.32</v>
      </c>
      <c r="AZ6" s="13">
        <v>733700</v>
      </c>
      <c r="BA6" s="13">
        <v>733700</v>
      </c>
      <c r="BB6" s="13">
        <v>706610.66</v>
      </c>
      <c r="BC6" s="13">
        <v>778542</v>
      </c>
      <c r="BD6" s="13">
        <v>760000</v>
      </c>
      <c r="BE6" s="13">
        <v>801883.61</v>
      </c>
      <c r="BF6" s="13">
        <v>764700</v>
      </c>
      <c r="BG6" s="13">
        <v>764700</v>
      </c>
      <c r="BH6" s="13">
        <v>846956.36</v>
      </c>
      <c r="BI6" s="13">
        <v>707000</v>
      </c>
      <c r="BJ6" s="13">
        <v>677000</v>
      </c>
      <c r="BK6" s="13">
        <v>752719.82</v>
      </c>
      <c r="BL6" s="13">
        <v>752916.37</v>
      </c>
      <c r="BM6" s="13">
        <v>752916.37</v>
      </c>
      <c r="BN6" s="13">
        <v>821098.6</v>
      </c>
      <c r="BO6" s="13">
        <v>772727</v>
      </c>
      <c r="BP6" s="13">
        <v>822000</v>
      </c>
      <c r="BQ6" s="13">
        <v>901731</v>
      </c>
      <c r="BR6" s="13">
        <v>867284</v>
      </c>
      <c r="BS6" s="13">
        <v>441600</v>
      </c>
      <c r="BT6" s="13">
        <v>441600</v>
      </c>
      <c r="BU6" s="13">
        <v>477992.72</v>
      </c>
      <c r="BV6" s="13">
        <v>315000</v>
      </c>
      <c r="BW6" s="13">
        <v>305700</v>
      </c>
      <c r="BX6" s="13">
        <v>298618.59999999998</v>
      </c>
      <c r="BY6" s="13">
        <v>467252.28</v>
      </c>
      <c r="BZ6" s="13">
        <v>298600</v>
      </c>
      <c r="CA6" s="13">
        <v>293503.96000000002</v>
      </c>
      <c r="CB6" s="13">
        <v>302800</v>
      </c>
      <c r="CC6" s="13">
        <v>302800</v>
      </c>
      <c r="CD6" s="13">
        <v>296248.2</v>
      </c>
      <c r="CE6" s="13">
        <v>284096</v>
      </c>
      <c r="CF6" s="13">
        <v>284096</v>
      </c>
      <c r="CG6" s="13">
        <v>303108.18</v>
      </c>
      <c r="CH6" s="13">
        <v>279500</v>
      </c>
      <c r="CI6" s="13">
        <v>279500</v>
      </c>
      <c r="CJ6" s="13">
        <v>270495.02</v>
      </c>
      <c r="CK6" s="13">
        <v>301947</v>
      </c>
      <c r="CL6" s="13">
        <v>280000</v>
      </c>
      <c r="CM6" s="13">
        <v>305479.46000000002</v>
      </c>
      <c r="CN6" s="13">
        <v>294700</v>
      </c>
      <c r="CO6" s="13">
        <v>294700</v>
      </c>
      <c r="CP6" s="13">
        <v>322650.03999999998</v>
      </c>
      <c r="CQ6" s="13">
        <v>279100</v>
      </c>
      <c r="CR6" s="13">
        <v>265000</v>
      </c>
      <c r="CS6" s="13">
        <v>297126.24</v>
      </c>
      <c r="CT6" s="13">
        <v>303204.14</v>
      </c>
      <c r="CU6" s="13">
        <v>303204.14</v>
      </c>
      <c r="CV6" s="13">
        <v>323497.12</v>
      </c>
      <c r="CW6" s="13">
        <v>253011</v>
      </c>
      <c r="CX6" s="13">
        <v>324000</v>
      </c>
      <c r="CY6" s="13">
        <v>285914.71999999997</v>
      </c>
      <c r="CZ6" s="13">
        <v>295665</v>
      </c>
      <c r="DA6" s="13">
        <v>19200</v>
      </c>
      <c r="DB6" s="13">
        <v>29200</v>
      </c>
      <c r="DC6" s="13">
        <v>29360.26</v>
      </c>
      <c r="DD6" s="13">
        <v>29000</v>
      </c>
      <c r="DE6" s="13">
        <v>25000</v>
      </c>
      <c r="DF6" s="13">
        <v>21925.279999999999</v>
      </c>
      <c r="DG6" s="13">
        <v>48703.27</v>
      </c>
      <c r="DH6" s="13">
        <v>21900</v>
      </c>
      <c r="DI6" s="13">
        <v>21726</v>
      </c>
      <c r="DJ6" s="13">
        <v>18425</v>
      </c>
      <c r="DK6" s="13">
        <v>18425</v>
      </c>
      <c r="DL6" s="13">
        <v>18515.509999999998</v>
      </c>
      <c r="DM6" s="13">
        <v>27605</v>
      </c>
      <c r="DN6" s="13">
        <v>27605</v>
      </c>
      <c r="DO6" s="13">
        <v>18944.259999999998</v>
      </c>
      <c r="DP6" s="13">
        <v>17470</v>
      </c>
      <c r="DQ6" s="13">
        <v>17470</v>
      </c>
      <c r="DR6" s="13">
        <v>19618.07</v>
      </c>
      <c r="DS6" s="13">
        <v>18537</v>
      </c>
      <c r="DT6" s="13">
        <v>18537</v>
      </c>
      <c r="DU6" s="13">
        <v>19092.48</v>
      </c>
      <c r="DV6" s="13">
        <v>18500</v>
      </c>
      <c r="DW6" s="13">
        <v>22500</v>
      </c>
      <c r="DX6" s="13">
        <v>40331.26</v>
      </c>
      <c r="DY6" s="13">
        <v>75000</v>
      </c>
      <c r="DZ6" s="13">
        <v>75000</v>
      </c>
      <c r="EA6" s="13">
        <v>79233.67</v>
      </c>
      <c r="EB6" s="13">
        <v>89250</v>
      </c>
      <c r="EC6" s="13">
        <v>89250</v>
      </c>
      <c r="ED6" s="13">
        <v>83668.149999999994</v>
      </c>
      <c r="EE6" s="13">
        <v>83388</v>
      </c>
      <c r="EF6" s="13">
        <v>84000</v>
      </c>
      <c r="EG6" s="13">
        <v>87973.73</v>
      </c>
      <c r="EH6" s="13">
        <v>78844</v>
      </c>
      <c r="EI6" s="13">
        <v>192000</v>
      </c>
      <c r="EJ6" s="13">
        <v>192000</v>
      </c>
      <c r="EK6" s="13">
        <v>207822.91</v>
      </c>
      <c r="EL6" s="13">
        <v>200000</v>
      </c>
      <c r="EM6" s="13">
        <v>192000</v>
      </c>
      <c r="EN6" s="13">
        <v>186692.86</v>
      </c>
      <c r="EO6" s="13">
        <v>316200.63</v>
      </c>
      <c r="EP6" s="13">
        <v>186700</v>
      </c>
      <c r="EQ6" s="13">
        <v>183440</v>
      </c>
      <c r="ER6" s="13">
        <v>184250</v>
      </c>
      <c r="ES6" s="13">
        <v>184250</v>
      </c>
      <c r="ET6" s="13">
        <v>185155.13</v>
      </c>
      <c r="EU6" s="13">
        <v>174210</v>
      </c>
      <c r="EV6" s="13">
        <v>174210</v>
      </c>
      <c r="EW6" s="13">
        <v>189442.59</v>
      </c>
      <c r="EX6" s="13">
        <v>174700</v>
      </c>
      <c r="EY6" s="13">
        <v>174700</v>
      </c>
      <c r="EZ6" s="13">
        <v>168240.63</v>
      </c>
      <c r="FA6" s="13">
        <v>185367</v>
      </c>
      <c r="FB6" s="13">
        <v>175000</v>
      </c>
      <c r="FC6" s="13">
        <v>190924.67</v>
      </c>
      <c r="FD6" s="13">
        <v>182100</v>
      </c>
      <c r="FE6" s="13">
        <v>182100</v>
      </c>
      <c r="FF6" s="13">
        <v>201656.27</v>
      </c>
      <c r="FG6" s="13">
        <v>148834</v>
      </c>
      <c r="FH6" s="13">
        <v>149000</v>
      </c>
      <c r="FI6" s="13">
        <v>158467.24</v>
      </c>
      <c r="FJ6" s="13">
        <v>158509</v>
      </c>
      <c r="FK6" s="13">
        <v>158509</v>
      </c>
      <c r="FL6" s="13">
        <v>174102.79</v>
      </c>
      <c r="FM6" s="13">
        <v>169623</v>
      </c>
      <c r="FN6" s="13">
        <v>175000</v>
      </c>
      <c r="FO6" s="13">
        <v>197940.95</v>
      </c>
      <c r="FP6" s="13">
        <v>197110</v>
      </c>
      <c r="FQ6" s="13">
        <v>441600</v>
      </c>
      <c r="FR6" s="13">
        <v>431600</v>
      </c>
      <c r="FS6" s="13">
        <v>493876.87</v>
      </c>
      <c r="FT6" s="13">
        <v>425000</v>
      </c>
      <c r="FU6" s="13">
        <v>424000</v>
      </c>
      <c r="FV6" s="13">
        <v>411524.32</v>
      </c>
      <c r="FW6" s="13">
        <v>632271.88</v>
      </c>
      <c r="FX6" s="13">
        <v>411500</v>
      </c>
      <c r="FY6" s="13">
        <v>403967.93</v>
      </c>
      <c r="FZ6" s="13">
        <v>406150</v>
      </c>
      <c r="GA6" s="13">
        <v>406150</v>
      </c>
      <c r="GB6" s="13">
        <v>407741.27</v>
      </c>
      <c r="GC6" s="13">
        <v>383798</v>
      </c>
      <c r="GD6" s="13">
        <v>383798</v>
      </c>
      <c r="GE6" s="13">
        <v>416773.71</v>
      </c>
      <c r="GF6" s="13">
        <v>384300</v>
      </c>
      <c r="GG6" s="13">
        <v>384300</v>
      </c>
      <c r="GH6" s="13">
        <v>370129.41</v>
      </c>
      <c r="GI6" s="13">
        <v>407808</v>
      </c>
      <c r="GJ6" s="13">
        <v>380000</v>
      </c>
      <c r="GK6" s="13">
        <v>420034.25</v>
      </c>
      <c r="GL6" s="13">
        <v>400500</v>
      </c>
      <c r="GM6" s="13">
        <v>400500</v>
      </c>
      <c r="GN6" s="13">
        <v>383146.9</v>
      </c>
      <c r="GO6" s="13">
        <v>465100</v>
      </c>
      <c r="GP6" s="13">
        <v>460000</v>
      </c>
      <c r="GQ6" s="13">
        <v>495210.44</v>
      </c>
      <c r="GR6" s="13">
        <v>495340</v>
      </c>
      <c r="GS6" s="13">
        <v>495340</v>
      </c>
      <c r="GT6" s="13">
        <v>531119.67000000004</v>
      </c>
      <c r="GU6" s="13">
        <v>452328</v>
      </c>
      <c r="GV6" s="13">
        <v>535000</v>
      </c>
      <c r="GW6" s="13">
        <v>527842.5</v>
      </c>
      <c r="GX6" s="13">
        <v>335087</v>
      </c>
      <c r="GY6" s="13">
        <v>0</v>
      </c>
      <c r="GZ6" s="13">
        <v>0</v>
      </c>
      <c r="HA6" s="13">
        <v>0</v>
      </c>
      <c r="HB6" s="13">
        <v>0</v>
      </c>
      <c r="HC6" s="13">
        <v>0</v>
      </c>
      <c r="HD6" s="13">
        <v>0</v>
      </c>
      <c r="HE6" s="13">
        <v>0</v>
      </c>
      <c r="HF6" s="13">
        <v>0</v>
      </c>
      <c r="HG6" s="13">
        <v>0</v>
      </c>
      <c r="HH6" s="13">
        <v>0</v>
      </c>
      <c r="HI6" s="13">
        <v>0</v>
      </c>
      <c r="HJ6" s="13">
        <v>0</v>
      </c>
      <c r="HK6" s="13">
        <v>0</v>
      </c>
      <c r="HL6" s="13">
        <v>0</v>
      </c>
      <c r="HM6" s="13">
        <v>0</v>
      </c>
      <c r="HN6" s="13">
        <v>0</v>
      </c>
      <c r="HO6" s="13">
        <v>0</v>
      </c>
      <c r="HP6" s="13">
        <v>0</v>
      </c>
      <c r="HQ6" s="13">
        <v>0</v>
      </c>
      <c r="HR6" s="13">
        <v>0</v>
      </c>
      <c r="HS6" s="13">
        <v>0</v>
      </c>
      <c r="HT6" s="13">
        <v>0</v>
      </c>
      <c r="HU6" s="13">
        <v>0</v>
      </c>
      <c r="HV6" s="13">
        <v>0</v>
      </c>
      <c r="HW6" s="13">
        <v>0</v>
      </c>
      <c r="HX6" s="13">
        <v>0</v>
      </c>
      <c r="HY6" s="13">
        <v>0</v>
      </c>
      <c r="HZ6" s="13">
        <v>0</v>
      </c>
      <c r="IA6" s="13">
        <v>0</v>
      </c>
      <c r="IB6" s="13">
        <v>0</v>
      </c>
      <c r="IC6" s="13">
        <v>0</v>
      </c>
      <c r="ID6" s="13">
        <v>0</v>
      </c>
      <c r="IE6" s="13">
        <v>0</v>
      </c>
      <c r="IF6" s="13">
        <v>0</v>
      </c>
      <c r="IG6" s="13">
        <f t="shared" ref="IG6:IP7" si="208">C6+BS6+AK6+DA6+EI6+FQ6+GY6</f>
        <v>1920000</v>
      </c>
      <c r="IH6" s="13">
        <f t="shared" si="208"/>
        <v>1920000</v>
      </c>
      <c r="II6" s="13">
        <f t="shared" si="208"/>
        <v>2105691.3199999998</v>
      </c>
      <c r="IJ6" s="13">
        <f t="shared" si="208"/>
        <v>1864000</v>
      </c>
      <c r="IK6" s="13">
        <f t="shared" si="208"/>
        <v>1923700</v>
      </c>
      <c r="IL6" s="13">
        <f t="shared" si="208"/>
        <v>1870894.6700000002</v>
      </c>
      <c r="IM6" s="13">
        <f t="shared" si="208"/>
        <v>2942462.6599999997</v>
      </c>
      <c r="IN6" s="13">
        <f t="shared" si="208"/>
        <v>1870800</v>
      </c>
      <c r="IO6" s="13">
        <f t="shared" si="208"/>
        <v>1838181.77</v>
      </c>
      <c r="IP6" s="13">
        <f t="shared" si="208"/>
        <v>1851300</v>
      </c>
      <c r="IQ6" s="13">
        <f t="shared" ref="IQ6:IZ7" si="209">M6+CC6+AU6+DK6+ES6+GA6+HI6</f>
        <v>1851300</v>
      </c>
      <c r="IR6" s="13">
        <f t="shared" si="209"/>
        <v>1859433.13</v>
      </c>
      <c r="IS6" s="13">
        <f t="shared" si="209"/>
        <v>1758179</v>
      </c>
      <c r="IT6" s="13">
        <f t="shared" si="209"/>
        <v>1758179</v>
      </c>
      <c r="IU6" s="13">
        <f t="shared" si="209"/>
        <v>1897703.3900000001</v>
      </c>
      <c r="IV6" s="13">
        <f t="shared" si="209"/>
        <v>1746890</v>
      </c>
      <c r="IW6" s="13">
        <f t="shared" si="209"/>
        <v>1746890</v>
      </c>
      <c r="IX6" s="13">
        <f t="shared" si="209"/>
        <v>1686510.3499999999</v>
      </c>
      <c r="IY6" s="13">
        <f t="shared" si="209"/>
        <v>1872431</v>
      </c>
      <c r="IZ6" s="13">
        <f t="shared" si="209"/>
        <v>1783537</v>
      </c>
      <c r="JA6" s="13">
        <f t="shared" ref="JA6:JC7" si="210">W6+CM6+BE6+DU6+FC6+GK6+HS6</f>
        <v>1909246.67</v>
      </c>
      <c r="JB6" s="13">
        <f t="shared" si="210"/>
        <v>1831060</v>
      </c>
      <c r="JC6" s="13">
        <f t="shared" si="210"/>
        <v>1835060</v>
      </c>
      <c r="JD6" s="13">
        <f t="shared" ref="JD6:JI7" si="211">Z6+BH6+CP6+DX6+FF6+GN6+HV6</f>
        <v>2016562.7400000002</v>
      </c>
      <c r="JE6" s="13">
        <f t="shared" si="211"/>
        <v>1861034</v>
      </c>
      <c r="JF6" s="13">
        <f t="shared" si="211"/>
        <v>1812000</v>
      </c>
      <c r="JG6" s="13">
        <f t="shared" si="211"/>
        <v>1980841.6099999999</v>
      </c>
      <c r="JH6" s="13">
        <f t="shared" si="211"/>
        <v>1997419.51</v>
      </c>
      <c r="JI6" s="13">
        <f t="shared" si="211"/>
        <v>1997419.51</v>
      </c>
      <c r="JJ6" s="13">
        <f t="shared" ref="JJ6:JN7" si="212">AF6+BN6+CV6+ED6+FL6+GT6+IB6</f>
        <v>2149508.1799999997</v>
      </c>
      <c r="JK6" s="13">
        <f t="shared" si="212"/>
        <v>1900700</v>
      </c>
      <c r="JL6" s="13">
        <f t="shared" si="212"/>
        <v>2156000</v>
      </c>
      <c r="JM6" s="13">
        <f t="shared" si="212"/>
        <v>2199343.8499999996</v>
      </c>
      <c r="JN6" s="13">
        <f>AJ6+BR6+CZ6+EH6+FP6+GX6+IF6</f>
        <v>1971100</v>
      </c>
    </row>
    <row r="7" spans="1:289" x14ac:dyDescent="0.25">
      <c r="A7" s="5">
        <v>1103</v>
      </c>
      <c r="B7" s="9" t="s">
        <v>1</v>
      </c>
      <c r="C7" s="13">
        <v>0</v>
      </c>
      <c r="D7" s="13">
        <v>0</v>
      </c>
      <c r="E7" s="13">
        <v>0</v>
      </c>
      <c r="F7" s="13">
        <v>0</v>
      </c>
      <c r="G7" s="13">
        <v>0</v>
      </c>
      <c r="H7" s="13">
        <v>0</v>
      </c>
      <c r="I7" s="13">
        <v>0</v>
      </c>
      <c r="J7" s="13">
        <v>0</v>
      </c>
      <c r="K7" s="13">
        <v>0</v>
      </c>
      <c r="L7" s="13">
        <v>0</v>
      </c>
      <c r="M7" s="13">
        <v>0</v>
      </c>
      <c r="N7" s="13">
        <v>0</v>
      </c>
      <c r="O7" s="13">
        <v>0</v>
      </c>
      <c r="P7" s="13">
        <v>0</v>
      </c>
      <c r="Q7" s="13">
        <v>2291.25</v>
      </c>
      <c r="R7" s="13">
        <v>0</v>
      </c>
      <c r="S7" s="13">
        <v>0</v>
      </c>
      <c r="T7" s="13">
        <v>0</v>
      </c>
      <c r="U7" s="13">
        <v>0</v>
      </c>
      <c r="V7" s="13">
        <v>0</v>
      </c>
      <c r="W7" s="13">
        <v>0</v>
      </c>
      <c r="X7" s="13">
        <v>0</v>
      </c>
      <c r="Y7" s="13">
        <v>1357.36</v>
      </c>
      <c r="Z7" s="13">
        <v>1358.56</v>
      </c>
      <c r="AA7" s="13">
        <v>1000</v>
      </c>
      <c r="AB7" s="13">
        <v>0</v>
      </c>
      <c r="AC7" s="13">
        <v>6113.53</v>
      </c>
      <c r="AD7" s="13">
        <v>0</v>
      </c>
      <c r="AE7" s="13">
        <v>1620.97</v>
      </c>
      <c r="AF7" s="13">
        <v>455.47</v>
      </c>
      <c r="AG7" s="13">
        <v>0</v>
      </c>
      <c r="AH7" s="13">
        <v>1172.58</v>
      </c>
      <c r="AI7" s="59">
        <v>1216.03</v>
      </c>
      <c r="AJ7" s="13">
        <v>0</v>
      </c>
      <c r="AK7" s="13">
        <v>0</v>
      </c>
      <c r="AL7" s="13">
        <v>0</v>
      </c>
      <c r="AM7" s="13">
        <v>0</v>
      </c>
      <c r="AN7" s="13">
        <v>0</v>
      </c>
      <c r="AO7" s="13">
        <v>0</v>
      </c>
      <c r="AP7" s="13">
        <v>0</v>
      </c>
      <c r="AQ7" s="13">
        <v>0</v>
      </c>
      <c r="AR7" s="13">
        <v>0</v>
      </c>
      <c r="AS7" s="13">
        <v>0</v>
      </c>
      <c r="AT7" s="13">
        <v>0</v>
      </c>
      <c r="AU7" s="13">
        <v>0</v>
      </c>
      <c r="AV7" s="13">
        <v>0</v>
      </c>
      <c r="AW7" s="13">
        <v>0</v>
      </c>
      <c r="AX7" s="13">
        <v>0</v>
      </c>
      <c r="AY7" s="13">
        <v>11925.63</v>
      </c>
      <c r="AZ7" s="13">
        <v>0</v>
      </c>
      <c r="BA7" s="13">
        <v>0</v>
      </c>
      <c r="BB7" s="13">
        <v>0</v>
      </c>
      <c r="BC7" s="13">
        <v>0</v>
      </c>
      <c r="BD7" s="13">
        <v>0</v>
      </c>
      <c r="BE7" s="13">
        <v>0</v>
      </c>
      <c r="BF7" s="13">
        <v>0</v>
      </c>
      <c r="BG7" s="13">
        <v>5182.63</v>
      </c>
      <c r="BH7" s="13">
        <v>5187.22</v>
      </c>
      <c r="BI7" s="13">
        <v>5000</v>
      </c>
      <c r="BJ7" s="13">
        <v>0</v>
      </c>
      <c r="BK7" s="13">
        <v>23231.42</v>
      </c>
      <c r="BL7" s="13">
        <v>0</v>
      </c>
      <c r="BM7" s="13">
        <v>6189.16</v>
      </c>
      <c r="BN7" s="13">
        <v>0.02</v>
      </c>
      <c r="BO7" s="13">
        <v>0</v>
      </c>
      <c r="BP7" s="13">
        <v>5341.77</v>
      </c>
      <c r="BQ7" s="13">
        <v>5539.71</v>
      </c>
      <c r="BR7" s="13">
        <v>0</v>
      </c>
      <c r="BS7" s="13">
        <v>0</v>
      </c>
      <c r="BT7" s="13">
        <v>0</v>
      </c>
      <c r="BU7" s="13">
        <v>0</v>
      </c>
      <c r="BV7" s="13">
        <v>0</v>
      </c>
      <c r="BW7" s="13">
        <v>0</v>
      </c>
      <c r="BX7" s="13">
        <v>0</v>
      </c>
      <c r="BY7" s="13">
        <v>0</v>
      </c>
      <c r="BZ7" s="13">
        <v>0</v>
      </c>
      <c r="CA7" s="13">
        <v>0</v>
      </c>
      <c r="CB7" s="13">
        <v>0</v>
      </c>
      <c r="CC7" s="13">
        <v>0</v>
      </c>
      <c r="CD7" s="13">
        <v>0</v>
      </c>
      <c r="CE7" s="13">
        <v>0</v>
      </c>
      <c r="CF7" s="13">
        <v>0</v>
      </c>
      <c r="CG7" s="13">
        <v>4073.34</v>
      </c>
      <c r="CH7" s="13">
        <v>0</v>
      </c>
      <c r="CI7" s="13">
        <v>0</v>
      </c>
      <c r="CJ7" s="13">
        <v>0</v>
      </c>
      <c r="CK7" s="13">
        <v>0</v>
      </c>
      <c r="CL7" s="13">
        <v>0</v>
      </c>
      <c r="CM7" s="13">
        <v>0</v>
      </c>
      <c r="CN7" s="13">
        <v>0</v>
      </c>
      <c r="CO7" s="13">
        <v>1974.34</v>
      </c>
      <c r="CP7" s="13">
        <v>1976.09</v>
      </c>
      <c r="CQ7" s="13">
        <v>2000</v>
      </c>
      <c r="CR7" s="13">
        <v>0</v>
      </c>
      <c r="CS7" s="13">
        <v>9170.2999999999993</v>
      </c>
      <c r="CT7" s="13">
        <v>0</v>
      </c>
      <c r="CU7" s="13">
        <v>2357.7800000000002</v>
      </c>
      <c r="CV7" s="13">
        <v>0.01</v>
      </c>
      <c r="CW7" s="13">
        <v>0</v>
      </c>
      <c r="CX7" s="13">
        <v>1693.73</v>
      </c>
      <c r="CY7" s="13">
        <v>1756.49</v>
      </c>
      <c r="CZ7" s="13">
        <v>0</v>
      </c>
      <c r="DA7" s="13">
        <v>0</v>
      </c>
      <c r="DB7" s="13">
        <v>0</v>
      </c>
      <c r="DC7" s="13">
        <v>0</v>
      </c>
      <c r="DD7" s="13">
        <v>0</v>
      </c>
      <c r="DE7" s="13">
        <v>0</v>
      </c>
      <c r="DF7" s="13">
        <v>0</v>
      </c>
      <c r="DG7" s="13">
        <v>0</v>
      </c>
      <c r="DH7" s="13">
        <v>0</v>
      </c>
      <c r="DI7" s="13">
        <v>0</v>
      </c>
      <c r="DJ7" s="13">
        <v>0</v>
      </c>
      <c r="DK7" s="13">
        <v>0</v>
      </c>
      <c r="DL7" s="13">
        <v>0</v>
      </c>
      <c r="DM7" s="13">
        <v>0</v>
      </c>
      <c r="DN7" s="13">
        <v>0</v>
      </c>
      <c r="DO7" s="13">
        <v>254.59</v>
      </c>
      <c r="DP7" s="13">
        <v>0</v>
      </c>
      <c r="DQ7" s="13">
        <v>0</v>
      </c>
      <c r="DR7" s="13">
        <v>0</v>
      </c>
      <c r="DS7" s="13">
        <v>0</v>
      </c>
      <c r="DT7" s="13">
        <v>0</v>
      </c>
      <c r="DU7" s="13">
        <v>0</v>
      </c>
      <c r="DV7" s="13">
        <v>0</v>
      </c>
      <c r="DW7" s="13">
        <v>246.79</v>
      </c>
      <c r="DX7" s="13">
        <v>247.02</v>
      </c>
      <c r="DY7" s="13">
        <v>400</v>
      </c>
      <c r="DZ7" s="13">
        <v>0</v>
      </c>
      <c r="EA7" s="13">
        <v>2445.41</v>
      </c>
      <c r="EB7" s="13">
        <v>0</v>
      </c>
      <c r="EC7" s="13">
        <v>294.73</v>
      </c>
      <c r="ED7" s="13"/>
      <c r="EE7" s="13">
        <v>0</v>
      </c>
      <c r="EF7" s="13">
        <v>521.15</v>
      </c>
      <c r="EG7" s="13">
        <v>540.46</v>
      </c>
      <c r="EH7" s="13">
        <v>0</v>
      </c>
      <c r="EI7" s="13">
        <v>0</v>
      </c>
      <c r="EJ7" s="13">
        <v>0</v>
      </c>
      <c r="EK7" s="13">
        <v>0</v>
      </c>
      <c r="EL7" s="13">
        <v>0</v>
      </c>
      <c r="EM7" s="13">
        <v>0</v>
      </c>
      <c r="EN7" s="13">
        <v>0</v>
      </c>
      <c r="EO7" s="13">
        <v>0</v>
      </c>
      <c r="EP7" s="13">
        <v>0</v>
      </c>
      <c r="EQ7" s="13">
        <v>0</v>
      </c>
      <c r="ER7" s="13">
        <v>0</v>
      </c>
      <c r="ES7" s="13">
        <v>0</v>
      </c>
      <c r="ET7" s="13">
        <v>0</v>
      </c>
      <c r="EU7" s="13">
        <v>0</v>
      </c>
      <c r="EV7" s="13">
        <v>0</v>
      </c>
      <c r="EW7" s="13">
        <v>2545.84</v>
      </c>
      <c r="EX7" s="13">
        <v>0</v>
      </c>
      <c r="EY7" s="13">
        <v>0</v>
      </c>
      <c r="EZ7" s="13">
        <v>0</v>
      </c>
      <c r="FA7" s="13">
        <v>0</v>
      </c>
      <c r="FB7" s="13">
        <v>0</v>
      </c>
      <c r="FC7" s="13">
        <v>0</v>
      </c>
      <c r="FD7" s="13">
        <v>0</v>
      </c>
      <c r="FE7" s="13">
        <v>1233.96</v>
      </c>
      <c r="FF7" s="13">
        <v>1235.05</v>
      </c>
      <c r="FG7" s="13">
        <v>1200</v>
      </c>
      <c r="FH7" s="13">
        <v>0</v>
      </c>
      <c r="FI7" s="13">
        <v>4890.82</v>
      </c>
      <c r="FJ7" s="13">
        <v>0</v>
      </c>
      <c r="FK7" s="13">
        <v>1473.61</v>
      </c>
      <c r="FL7" s="13"/>
      <c r="FM7" s="13">
        <v>0</v>
      </c>
      <c r="FN7" s="13">
        <v>1172.58</v>
      </c>
      <c r="FO7" s="13">
        <v>1216.03</v>
      </c>
      <c r="FP7" s="13">
        <v>0</v>
      </c>
      <c r="FQ7" s="13">
        <v>0</v>
      </c>
      <c r="FR7" s="13">
        <v>0</v>
      </c>
      <c r="FS7" s="13">
        <v>90076</v>
      </c>
      <c r="FT7" s="13">
        <v>0</v>
      </c>
      <c r="FU7" s="13">
        <v>10950</v>
      </c>
      <c r="FV7" s="13">
        <v>5475</v>
      </c>
      <c r="FW7" s="13">
        <v>0</v>
      </c>
      <c r="FX7" s="13">
        <v>0</v>
      </c>
      <c r="FY7" s="13">
        <v>0</v>
      </c>
      <c r="FZ7" s="13">
        <v>0</v>
      </c>
      <c r="GA7" s="13">
        <v>0</v>
      </c>
      <c r="GB7" s="13">
        <v>0</v>
      </c>
      <c r="GC7" s="13">
        <v>0</v>
      </c>
      <c r="GD7" s="13">
        <v>0</v>
      </c>
      <c r="GE7" s="13">
        <v>5600.8</v>
      </c>
      <c r="GF7" s="13">
        <v>0</v>
      </c>
      <c r="GG7" s="13">
        <v>0</v>
      </c>
      <c r="GH7" s="13">
        <v>0</v>
      </c>
      <c r="GI7" s="13">
        <v>0</v>
      </c>
      <c r="GJ7" s="13">
        <v>0</v>
      </c>
      <c r="GK7" s="13">
        <v>0</v>
      </c>
      <c r="GL7" s="13">
        <v>0</v>
      </c>
      <c r="GM7" s="13">
        <v>2344.52</v>
      </c>
      <c r="GN7" s="13">
        <v>2346.6</v>
      </c>
      <c r="GO7" s="13">
        <v>2500</v>
      </c>
      <c r="GP7" s="13">
        <v>0</v>
      </c>
      <c r="GQ7" s="13">
        <v>15283.83</v>
      </c>
      <c r="GR7" s="13">
        <v>0</v>
      </c>
      <c r="GS7" s="13">
        <v>2799.86</v>
      </c>
      <c r="GT7" s="13">
        <v>0.01</v>
      </c>
      <c r="GU7" s="13">
        <v>0</v>
      </c>
      <c r="GV7" s="13">
        <v>3126.89</v>
      </c>
      <c r="GW7" s="13">
        <v>3242.76</v>
      </c>
      <c r="GX7" s="13">
        <v>0</v>
      </c>
      <c r="GY7" s="13">
        <v>0</v>
      </c>
      <c r="GZ7" s="13">
        <v>0</v>
      </c>
      <c r="HA7" s="13">
        <v>0</v>
      </c>
      <c r="HB7" s="13">
        <v>0</v>
      </c>
      <c r="HC7" s="13">
        <v>0</v>
      </c>
      <c r="HD7" s="13">
        <v>0</v>
      </c>
      <c r="HE7" s="13">
        <v>0</v>
      </c>
      <c r="HF7" s="13">
        <v>0</v>
      </c>
      <c r="HG7" s="13">
        <v>0</v>
      </c>
      <c r="HH7" s="13">
        <v>0</v>
      </c>
      <c r="HI7" s="13">
        <v>0</v>
      </c>
      <c r="HJ7" s="13">
        <v>0</v>
      </c>
      <c r="HK7" s="13">
        <v>0</v>
      </c>
      <c r="HL7" s="13">
        <v>0</v>
      </c>
      <c r="HM7" s="13">
        <v>0</v>
      </c>
      <c r="HN7" s="13">
        <v>0</v>
      </c>
      <c r="HO7" s="13">
        <v>0</v>
      </c>
      <c r="HP7" s="13">
        <v>0</v>
      </c>
      <c r="HQ7" s="13">
        <v>0</v>
      </c>
      <c r="HR7" s="13">
        <v>0</v>
      </c>
      <c r="HS7" s="13">
        <v>0</v>
      </c>
      <c r="HT7" s="13">
        <v>0</v>
      </c>
      <c r="HU7" s="13">
        <v>0</v>
      </c>
      <c r="HV7" s="13">
        <v>0</v>
      </c>
      <c r="HW7" s="13">
        <v>0</v>
      </c>
      <c r="HX7" s="13">
        <v>0</v>
      </c>
      <c r="HY7" s="13">
        <v>0</v>
      </c>
      <c r="HZ7" s="13">
        <v>0</v>
      </c>
      <c r="IA7" s="13">
        <v>0</v>
      </c>
      <c r="IB7" s="13">
        <v>0</v>
      </c>
      <c r="IC7" s="13">
        <v>0</v>
      </c>
      <c r="ID7" s="13">
        <v>0</v>
      </c>
      <c r="IE7" s="13">
        <v>0</v>
      </c>
      <c r="IF7" s="13">
        <v>0</v>
      </c>
      <c r="IG7" s="13">
        <f t="shared" si="208"/>
        <v>0</v>
      </c>
      <c r="IH7" s="13">
        <f t="shared" si="208"/>
        <v>0</v>
      </c>
      <c r="II7" s="13">
        <f t="shared" si="208"/>
        <v>90076</v>
      </c>
      <c r="IJ7" s="13">
        <f t="shared" si="208"/>
        <v>0</v>
      </c>
      <c r="IK7" s="13">
        <f t="shared" si="208"/>
        <v>10950</v>
      </c>
      <c r="IL7" s="13">
        <f t="shared" si="208"/>
        <v>5475</v>
      </c>
      <c r="IM7" s="13">
        <f t="shared" si="208"/>
        <v>0</v>
      </c>
      <c r="IN7" s="13">
        <f t="shared" si="208"/>
        <v>0</v>
      </c>
      <c r="IO7" s="13">
        <f t="shared" si="208"/>
        <v>0</v>
      </c>
      <c r="IP7" s="13">
        <f t="shared" si="208"/>
        <v>0</v>
      </c>
      <c r="IQ7" s="13">
        <f t="shared" si="209"/>
        <v>0</v>
      </c>
      <c r="IR7" s="13">
        <f t="shared" si="209"/>
        <v>0</v>
      </c>
      <c r="IS7" s="13">
        <f t="shared" si="209"/>
        <v>0</v>
      </c>
      <c r="IT7" s="13">
        <f t="shared" si="209"/>
        <v>0</v>
      </c>
      <c r="IU7" s="13">
        <f t="shared" si="209"/>
        <v>26691.45</v>
      </c>
      <c r="IV7" s="13">
        <f t="shared" si="209"/>
        <v>0</v>
      </c>
      <c r="IW7" s="13">
        <f t="shared" si="209"/>
        <v>0</v>
      </c>
      <c r="IX7" s="13">
        <f t="shared" si="209"/>
        <v>0</v>
      </c>
      <c r="IY7" s="13">
        <f t="shared" si="209"/>
        <v>0</v>
      </c>
      <c r="IZ7" s="13">
        <f t="shared" si="209"/>
        <v>0</v>
      </c>
      <c r="JA7" s="13">
        <f t="shared" si="210"/>
        <v>0</v>
      </c>
      <c r="JB7" s="13">
        <f t="shared" si="210"/>
        <v>0</v>
      </c>
      <c r="JC7" s="13">
        <f t="shared" si="210"/>
        <v>12339.600000000002</v>
      </c>
      <c r="JD7" s="13">
        <f t="shared" si="211"/>
        <v>12350.54</v>
      </c>
      <c r="JE7" s="13">
        <f t="shared" si="211"/>
        <v>12100</v>
      </c>
      <c r="JF7" s="13">
        <f t="shared" si="211"/>
        <v>0</v>
      </c>
      <c r="JG7" s="13">
        <f t="shared" si="211"/>
        <v>61135.310000000005</v>
      </c>
      <c r="JH7" s="13">
        <f t="shared" si="211"/>
        <v>0</v>
      </c>
      <c r="JI7" s="13">
        <f t="shared" si="211"/>
        <v>14736.11</v>
      </c>
      <c r="JJ7" s="13">
        <f t="shared" si="212"/>
        <v>455.51</v>
      </c>
      <c r="JK7" s="13">
        <f t="shared" si="212"/>
        <v>0</v>
      </c>
      <c r="JL7" s="13">
        <f t="shared" si="212"/>
        <v>13028.699999999999</v>
      </c>
      <c r="JM7" s="13">
        <f t="shared" si="212"/>
        <v>13511.48</v>
      </c>
      <c r="JN7" s="13">
        <f t="shared" si="212"/>
        <v>0</v>
      </c>
    </row>
    <row r="8" spans="1:289" ht="15" customHeight="1" x14ac:dyDescent="0.25">
      <c r="A8" s="5">
        <v>12</v>
      </c>
      <c r="B8" s="8" t="s">
        <v>81</v>
      </c>
      <c r="C8" s="12">
        <f t="shared" ref="C8:D8" si="213">SUM(C9:C11)</f>
        <v>56275</v>
      </c>
      <c r="D8" s="12">
        <f t="shared" si="213"/>
        <v>16225</v>
      </c>
      <c r="E8" s="12">
        <f t="shared" ref="E8:K8" si="214">SUM(E9:E11)</f>
        <v>606.35</v>
      </c>
      <c r="F8" s="12">
        <f t="shared" si="214"/>
        <v>0</v>
      </c>
      <c r="G8" s="12">
        <f t="shared" ref="G8" si="215">SUM(G9:G11)</f>
        <v>0</v>
      </c>
      <c r="H8" s="12">
        <f t="shared" si="214"/>
        <v>0</v>
      </c>
      <c r="I8" s="12">
        <f t="shared" si="214"/>
        <v>0</v>
      </c>
      <c r="J8" s="12">
        <f t="shared" ref="J8" si="216">SUM(J9:J11)</f>
        <v>0</v>
      </c>
      <c r="K8" s="12">
        <f t="shared" si="214"/>
        <v>0</v>
      </c>
      <c r="L8" s="12">
        <f t="shared" ref="L8:M8" si="217">SUM(L9:L11)</f>
        <v>0</v>
      </c>
      <c r="M8" s="12">
        <f t="shared" si="217"/>
        <v>0</v>
      </c>
      <c r="N8" s="12">
        <f>SUM(N9:N11)</f>
        <v>0</v>
      </c>
      <c r="O8" s="12">
        <f t="shared" ref="O8" si="218">SUM(O9:O11)</f>
        <v>0</v>
      </c>
      <c r="P8" s="12">
        <f t="shared" ref="P8:HG8" si="219">SUM(P9:P11)</f>
        <v>0</v>
      </c>
      <c r="Q8" s="12">
        <f t="shared" si="219"/>
        <v>0</v>
      </c>
      <c r="R8" s="12">
        <f t="shared" ref="R8" si="220">SUM(R9:R11)</f>
        <v>0</v>
      </c>
      <c r="S8" s="12">
        <f t="shared" si="219"/>
        <v>0</v>
      </c>
      <c r="T8" s="12">
        <f t="shared" ref="T8:U8" si="221">SUM(T9:T11)</f>
        <v>0</v>
      </c>
      <c r="U8" s="12">
        <f t="shared" si="221"/>
        <v>0</v>
      </c>
      <c r="V8" s="12">
        <f t="shared" ref="V8:Y8" si="222">SUM(V9:V11)</f>
        <v>0</v>
      </c>
      <c r="W8" s="12">
        <f t="shared" si="222"/>
        <v>10.02</v>
      </c>
      <c r="X8" s="12">
        <f t="shared" ref="X8" si="223">SUM(X9:X11)</f>
        <v>0</v>
      </c>
      <c r="Y8" s="12">
        <f t="shared" si="222"/>
        <v>0</v>
      </c>
      <c r="Z8" s="12">
        <f t="shared" ref="Z8:AD8" si="224">SUM(Z9:Z11)</f>
        <v>5547.06</v>
      </c>
      <c r="AA8" s="12">
        <f t="shared" si="224"/>
        <v>11100</v>
      </c>
      <c r="AB8" s="12">
        <f t="shared" ref="AB8:AJ8" si="225">SUM(AB9:AB11)</f>
        <v>0</v>
      </c>
      <c r="AC8" s="12">
        <f t="shared" si="224"/>
        <v>0</v>
      </c>
      <c r="AD8" s="12">
        <f t="shared" si="224"/>
        <v>0</v>
      </c>
      <c r="AE8" s="12">
        <f t="shared" si="225"/>
        <v>0</v>
      </c>
      <c r="AF8" s="12">
        <f t="shared" ref="AF8" si="226">SUM(AF9:AF11)</f>
        <v>0</v>
      </c>
      <c r="AG8" s="12">
        <f t="shared" ref="AG8:AI8" si="227">SUM(AG9:AG11)</f>
        <v>0</v>
      </c>
      <c r="AH8" s="12">
        <f t="shared" si="227"/>
        <v>0</v>
      </c>
      <c r="AI8" s="12">
        <f t="shared" si="227"/>
        <v>0</v>
      </c>
      <c r="AJ8" s="12">
        <f t="shared" si="225"/>
        <v>0</v>
      </c>
      <c r="AK8" s="12">
        <f>SUM(AK9:AK11)</f>
        <v>427690</v>
      </c>
      <c r="AL8" s="12">
        <f>SUM(AL9:AL11)</f>
        <v>123310</v>
      </c>
      <c r="AM8" s="12">
        <f>SUM(AM9:AM11)</f>
        <v>4607.97</v>
      </c>
      <c r="AN8" s="12">
        <f t="shared" ref="AN8" si="228">SUM(AN9:AN11)</f>
        <v>0</v>
      </c>
      <c r="AO8" s="12">
        <f>SUM(AO9:AO11)</f>
        <v>0</v>
      </c>
      <c r="AP8" s="12">
        <f>SUM(AP9:AP11)</f>
        <v>0</v>
      </c>
      <c r="AQ8" s="12">
        <f t="shared" ref="AQ8" si="229">SUM(AQ9:AQ11)</f>
        <v>0</v>
      </c>
      <c r="AR8" s="12">
        <f>SUM(AR9:AR11)</f>
        <v>0</v>
      </c>
      <c r="AS8" s="12">
        <f>SUM(AS9:AS11)</f>
        <v>0</v>
      </c>
      <c r="AT8" s="12">
        <f t="shared" ref="AT8" si="230">SUM(AT9:AT11)</f>
        <v>0</v>
      </c>
      <c r="AU8" s="12">
        <f>SUM(AU9:AU11)</f>
        <v>0</v>
      </c>
      <c r="AV8" s="12">
        <f>SUM(AV9:AV11)</f>
        <v>0</v>
      </c>
      <c r="AW8" s="12">
        <f t="shared" ref="AW8" si="231">SUM(AW9:AW11)</f>
        <v>0</v>
      </c>
      <c r="AX8" s="12">
        <f>SUM(AX9:AX11)</f>
        <v>0</v>
      </c>
      <c r="AY8" s="12">
        <f>SUM(AY9:AY11)</f>
        <v>0</v>
      </c>
      <c r="AZ8" s="12">
        <f t="shared" ref="AZ8:BA8" si="232">SUM(AZ9:AZ11)</f>
        <v>0</v>
      </c>
      <c r="BA8" s="12">
        <f t="shared" si="232"/>
        <v>0</v>
      </c>
      <c r="BB8" s="12">
        <f>SUM(BB9:BB11)</f>
        <v>0</v>
      </c>
      <c r="BC8" s="12">
        <f>SUM(BC9:BC11)</f>
        <v>0</v>
      </c>
      <c r="BD8" s="12">
        <f>SUM(BD9:BD11)</f>
        <v>0</v>
      </c>
      <c r="BE8" s="12">
        <f>SUM(BE9:BE11)</f>
        <v>46.69</v>
      </c>
      <c r="BF8" s="12">
        <f t="shared" ref="BF8" si="233">SUM(BF9:BF11)</f>
        <v>0</v>
      </c>
      <c r="BG8" s="12">
        <f>SUM(BG9:BG11)</f>
        <v>0</v>
      </c>
      <c r="BH8" s="12">
        <f t="shared" ref="BH8:BK8" si="234">SUM(BH9:BH11)</f>
        <v>21179.609999999997</v>
      </c>
      <c r="BI8" s="12">
        <f t="shared" ref="BI8" si="235">SUM(BI9:BI11)</f>
        <v>30300</v>
      </c>
      <c r="BJ8" s="12">
        <f t="shared" si="234"/>
        <v>0</v>
      </c>
      <c r="BK8" s="12">
        <f t="shared" si="234"/>
        <v>0</v>
      </c>
      <c r="BL8" s="12">
        <f t="shared" ref="BL8:BR8" si="236">SUM(BL9:BL11)</f>
        <v>0</v>
      </c>
      <c r="BM8" s="12">
        <f t="shared" ref="BM8" si="237">SUM(BM9:BM11)</f>
        <v>0</v>
      </c>
      <c r="BN8" s="12">
        <f>SUM(BN9:BN11)</f>
        <v>0</v>
      </c>
      <c r="BO8" s="12">
        <f t="shared" ref="BO8:BQ8" si="238">SUM(BO9:BO11)</f>
        <v>0</v>
      </c>
      <c r="BP8" s="12">
        <f t="shared" si="238"/>
        <v>0</v>
      </c>
      <c r="BQ8" s="12">
        <f t="shared" si="238"/>
        <v>0</v>
      </c>
      <c r="BR8" s="12">
        <f t="shared" si="236"/>
        <v>0</v>
      </c>
      <c r="BS8" s="12">
        <f>SUM(BS9:BS11)</f>
        <v>258865</v>
      </c>
      <c r="BT8" s="12">
        <f>SUM(BT9:BT11)</f>
        <v>74635</v>
      </c>
      <c r="BU8" s="12">
        <f>SUM(BU9:BU11)</f>
        <v>2789.14</v>
      </c>
      <c r="BV8" s="12">
        <f t="shared" ref="BV8" si="239">SUM(BV9:BV11)</f>
        <v>0</v>
      </c>
      <c r="BW8" s="12">
        <f>SUM(BW9:BW11)</f>
        <v>0</v>
      </c>
      <c r="BX8" s="12">
        <f>SUM(BX9:BX11)</f>
        <v>0</v>
      </c>
      <c r="BY8" s="12">
        <f t="shared" ref="BY8" si="240">SUM(BY9:BY11)</f>
        <v>0</v>
      </c>
      <c r="BZ8" s="12">
        <f>SUM(BZ9:BZ11)</f>
        <v>0</v>
      </c>
      <c r="CA8" s="12">
        <f>SUM(CA9:CA11)</f>
        <v>0</v>
      </c>
      <c r="CB8" s="12">
        <f t="shared" ref="CB8" si="241">SUM(CB9:CB11)</f>
        <v>0</v>
      </c>
      <c r="CC8" s="12">
        <f>SUM(CC9:CC11)</f>
        <v>0</v>
      </c>
      <c r="CD8" s="12">
        <f>SUM(CD9:CD11)</f>
        <v>0</v>
      </c>
      <c r="CE8" s="12">
        <f t="shared" ref="CE8" si="242">SUM(CE9:CE11)</f>
        <v>0</v>
      </c>
      <c r="CF8" s="12">
        <f>SUM(CF9:CF11)</f>
        <v>0</v>
      </c>
      <c r="CG8" s="12">
        <f>SUM(CG9:CG11)</f>
        <v>0</v>
      </c>
      <c r="CH8" s="12">
        <f t="shared" ref="CH8:CI8" si="243">SUM(CH9:CH11)</f>
        <v>0</v>
      </c>
      <c r="CI8" s="12">
        <f t="shared" si="243"/>
        <v>0</v>
      </c>
      <c r="CJ8" s="12">
        <f>SUM(CJ9:CJ11)</f>
        <v>0</v>
      </c>
      <c r="CK8" s="12">
        <f>SUM(CK9:CK11)</f>
        <v>0</v>
      </c>
      <c r="CL8" s="12">
        <f>SUM(CL9:CL11)</f>
        <v>0</v>
      </c>
      <c r="CM8" s="12">
        <f>SUM(CM9:CM11)</f>
        <v>17.77</v>
      </c>
      <c r="CN8" s="12">
        <f t="shared" ref="CN8" si="244">SUM(CN9:CN11)</f>
        <v>0</v>
      </c>
      <c r="CO8" s="12">
        <f>SUM(CO9:CO11)</f>
        <v>0</v>
      </c>
      <c r="CP8" s="12">
        <f t="shared" ref="CP8:CZ8" si="245">SUM(CP9:CP11)</f>
        <v>8068.41</v>
      </c>
      <c r="CQ8" s="12">
        <f t="shared" ref="CQ8" si="246">SUM(CQ9:CQ11)</f>
        <v>10600</v>
      </c>
      <c r="CR8" s="12">
        <f t="shared" si="245"/>
        <v>0</v>
      </c>
      <c r="CS8" s="12">
        <f t="shared" si="245"/>
        <v>0</v>
      </c>
      <c r="CT8" s="12">
        <f t="shared" si="245"/>
        <v>0</v>
      </c>
      <c r="CU8" s="12">
        <f t="shared" ref="CU8:CV8" si="247">SUM(CU9:CU11)</f>
        <v>0</v>
      </c>
      <c r="CV8" s="12">
        <f t="shared" si="247"/>
        <v>0</v>
      </c>
      <c r="CW8" s="12">
        <f t="shared" ref="CW8" si="248">SUM(CW9:CW11)</f>
        <v>0</v>
      </c>
      <c r="CX8" s="12">
        <f t="shared" si="245"/>
        <v>0</v>
      </c>
      <c r="CY8" s="12">
        <f t="shared" si="245"/>
        <v>0</v>
      </c>
      <c r="CZ8" s="12">
        <f t="shared" ref="CZ8:DA8" si="249">SUM(CZ9:CZ11)</f>
        <v>0</v>
      </c>
      <c r="DA8" s="12">
        <f t="shared" si="249"/>
        <v>11255</v>
      </c>
      <c r="DB8" s="12">
        <f t="shared" si="219"/>
        <v>3245</v>
      </c>
      <c r="DC8" s="12">
        <f t="shared" si="219"/>
        <v>121.34</v>
      </c>
      <c r="DD8" s="12">
        <f t="shared" ref="DD8" si="250">SUM(DD9:DD11)</f>
        <v>0</v>
      </c>
      <c r="DE8" s="12">
        <f t="shared" si="219"/>
        <v>0</v>
      </c>
      <c r="DF8" s="12">
        <f t="shared" si="219"/>
        <v>0</v>
      </c>
      <c r="DG8" s="12">
        <f t="shared" ref="DG8" si="251">SUM(DG9:DG11)</f>
        <v>0</v>
      </c>
      <c r="DH8" s="12">
        <f t="shared" si="219"/>
        <v>0</v>
      </c>
      <c r="DI8" s="12">
        <f t="shared" si="219"/>
        <v>0</v>
      </c>
      <c r="DJ8" s="12">
        <f t="shared" ref="DJ8" si="252">SUM(DJ9:DJ11)</f>
        <v>0</v>
      </c>
      <c r="DK8" s="12">
        <f t="shared" si="219"/>
        <v>0</v>
      </c>
      <c r="DL8" s="12">
        <f t="shared" si="219"/>
        <v>0</v>
      </c>
      <c r="DM8" s="12">
        <f t="shared" ref="DM8" si="253">SUM(DM9:DM11)</f>
        <v>0</v>
      </c>
      <c r="DN8" s="12">
        <f t="shared" si="219"/>
        <v>0</v>
      </c>
      <c r="DO8" s="12">
        <f t="shared" si="219"/>
        <v>0</v>
      </c>
      <c r="DP8" s="12">
        <f t="shared" ref="DP8:DQ8" si="254">SUM(DP9:DP11)</f>
        <v>0</v>
      </c>
      <c r="DQ8" s="12">
        <f t="shared" si="254"/>
        <v>0</v>
      </c>
      <c r="DR8" s="12">
        <f t="shared" si="219"/>
        <v>0</v>
      </c>
      <c r="DS8" s="12">
        <f t="shared" si="219"/>
        <v>0</v>
      </c>
      <c r="DT8" s="12">
        <f t="shared" ref="DT8:EC8" si="255">SUM(DT9:DT11)</f>
        <v>0</v>
      </c>
      <c r="DU8" s="12">
        <f t="shared" si="255"/>
        <v>1.1299999999999999</v>
      </c>
      <c r="DV8" s="12">
        <f t="shared" ref="DV8" si="256">SUM(DV9:DV11)</f>
        <v>0</v>
      </c>
      <c r="DW8" s="12">
        <f t="shared" si="255"/>
        <v>0</v>
      </c>
      <c r="DX8" s="12">
        <f t="shared" si="255"/>
        <v>1008.55</v>
      </c>
      <c r="DY8" s="12">
        <f t="shared" ref="DY8" si="257">SUM(DY9:DY11)</f>
        <v>3050</v>
      </c>
      <c r="DZ8" s="12">
        <f t="shared" si="255"/>
        <v>0</v>
      </c>
      <c r="EA8" s="12">
        <f t="shared" si="255"/>
        <v>0</v>
      </c>
      <c r="EB8" s="12">
        <f t="shared" si="255"/>
        <v>0</v>
      </c>
      <c r="EC8" s="12">
        <f t="shared" si="255"/>
        <v>0</v>
      </c>
      <c r="ED8" s="12">
        <f t="shared" ref="ED8:EI8" si="258">SUM(ED9:ED11)</f>
        <v>0</v>
      </c>
      <c r="EE8" s="12">
        <f t="shared" ref="EE8:EG8" si="259">SUM(EE9:EE11)</f>
        <v>0</v>
      </c>
      <c r="EF8" s="12">
        <f t="shared" si="259"/>
        <v>0</v>
      </c>
      <c r="EG8" s="12">
        <f t="shared" si="259"/>
        <v>0</v>
      </c>
      <c r="EH8" s="12">
        <f t="shared" si="258"/>
        <v>0</v>
      </c>
      <c r="EI8" s="12">
        <f t="shared" si="258"/>
        <v>112550</v>
      </c>
      <c r="EJ8" s="12">
        <f t="shared" si="219"/>
        <v>32450</v>
      </c>
      <c r="EK8" s="12">
        <f t="shared" si="219"/>
        <v>1212.72</v>
      </c>
      <c r="EL8" s="12">
        <f t="shared" ref="EL8" si="260">SUM(EL9:EL11)</f>
        <v>0</v>
      </c>
      <c r="EM8" s="12">
        <f t="shared" si="219"/>
        <v>0</v>
      </c>
      <c r="EN8" s="12">
        <f t="shared" si="219"/>
        <v>0</v>
      </c>
      <c r="EO8" s="12">
        <f t="shared" ref="EO8" si="261">SUM(EO9:EO11)</f>
        <v>0</v>
      </c>
      <c r="EP8" s="12">
        <f t="shared" si="219"/>
        <v>0</v>
      </c>
      <c r="EQ8" s="12">
        <f t="shared" si="219"/>
        <v>0</v>
      </c>
      <c r="ER8" s="12">
        <f t="shared" ref="ER8:ES8" si="262">SUM(ER9:ER11)</f>
        <v>0</v>
      </c>
      <c r="ES8" s="12">
        <f t="shared" si="262"/>
        <v>0</v>
      </c>
      <c r="ET8" s="12">
        <f>SUM(ET9:ET11)</f>
        <v>0</v>
      </c>
      <c r="EU8" s="12">
        <f>SUM(EU9:EU11)</f>
        <v>0</v>
      </c>
      <c r="EV8" s="12">
        <f>SUM(EV9:EV11)</f>
        <v>0</v>
      </c>
      <c r="EW8" s="12">
        <f t="shared" si="219"/>
        <v>0</v>
      </c>
      <c r="EX8" s="12">
        <f t="shared" ref="EX8:EY8" si="263">SUM(EX9:EX11)</f>
        <v>0</v>
      </c>
      <c r="EY8" s="12">
        <f t="shared" si="263"/>
        <v>0</v>
      </c>
      <c r="EZ8" s="12">
        <f t="shared" si="219"/>
        <v>0</v>
      </c>
      <c r="FA8" s="12">
        <f t="shared" si="219"/>
        <v>0</v>
      </c>
      <c r="FB8" s="12">
        <f t="shared" ref="FB8:FK8" si="264">SUM(FB9:FB11)</f>
        <v>0</v>
      </c>
      <c r="FC8" s="12">
        <f t="shared" si="264"/>
        <v>11.11</v>
      </c>
      <c r="FD8" s="12">
        <f t="shared" ref="FD8" si="265">SUM(FD9:FD11)</f>
        <v>0</v>
      </c>
      <c r="FE8" s="12">
        <f t="shared" si="264"/>
        <v>0</v>
      </c>
      <c r="FF8" s="12">
        <f t="shared" si="264"/>
        <v>5042.78</v>
      </c>
      <c r="FG8" s="12">
        <f t="shared" ref="FG8" si="266">SUM(FG9:FG11)</f>
        <v>9100</v>
      </c>
      <c r="FH8" s="12">
        <f t="shared" si="264"/>
        <v>0</v>
      </c>
      <c r="FI8" s="12">
        <f t="shared" si="264"/>
        <v>0</v>
      </c>
      <c r="FJ8" s="12">
        <f t="shared" si="264"/>
        <v>0</v>
      </c>
      <c r="FK8" s="12">
        <f t="shared" si="264"/>
        <v>0</v>
      </c>
      <c r="FL8" s="12">
        <f t="shared" ref="FL8:FQ8" si="267">SUM(FL9:FL11)</f>
        <v>0</v>
      </c>
      <c r="FM8" s="12">
        <f t="shared" ref="FM8:FO8" si="268">SUM(FM9:FM11)</f>
        <v>0</v>
      </c>
      <c r="FN8" s="12">
        <f t="shared" ref="FN8:FO8" si="269">SUM(FN9:FN11)</f>
        <v>0</v>
      </c>
      <c r="FO8" s="12">
        <f t="shared" si="269"/>
        <v>0</v>
      </c>
      <c r="FP8" s="12">
        <f t="shared" si="267"/>
        <v>0</v>
      </c>
      <c r="FQ8" s="12">
        <f t="shared" si="267"/>
        <v>258865</v>
      </c>
      <c r="FR8" s="12">
        <f t="shared" si="219"/>
        <v>74635</v>
      </c>
      <c r="FS8" s="12">
        <f t="shared" si="219"/>
        <v>2788.7</v>
      </c>
      <c r="FT8" s="12">
        <f t="shared" ref="FT8" si="270">SUM(FT9:FT11)</f>
        <v>0</v>
      </c>
      <c r="FU8" s="12">
        <f t="shared" si="219"/>
        <v>0</v>
      </c>
      <c r="FV8" s="12">
        <f t="shared" si="219"/>
        <v>0</v>
      </c>
      <c r="FW8" s="12">
        <f t="shared" ref="FW8" si="271">SUM(FW9:FW11)</f>
        <v>0</v>
      </c>
      <c r="FX8" s="12">
        <f t="shared" si="219"/>
        <v>0</v>
      </c>
      <c r="FY8" s="12">
        <f t="shared" si="219"/>
        <v>0</v>
      </c>
      <c r="FZ8" s="12">
        <f t="shared" ref="FZ8" si="272">SUM(FZ9:FZ11)</f>
        <v>0</v>
      </c>
      <c r="GA8" s="12">
        <f t="shared" si="219"/>
        <v>0</v>
      </c>
      <c r="GB8" s="12">
        <f t="shared" si="219"/>
        <v>0</v>
      </c>
      <c r="GC8" s="12">
        <f t="shared" ref="GC8" si="273">SUM(GC9:GC11)</f>
        <v>0</v>
      </c>
      <c r="GD8" s="12">
        <f t="shared" si="219"/>
        <v>0</v>
      </c>
      <c r="GE8" s="12">
        <f t="shared" si="219"/>
        <v>0</v>
      </c>
      <c r="GF8" s="12">
        <f t="shared" ref="GF8:GG8" si="274">SUM(GF9:GF11)</f>
        <v>0</v>
      </c>
      <c r="GG8" s="12">
        <f t="shared" si="274"/>
        <v>0</v>
      </c>
      <c r="GH8" s="12">
        <f t="shared" si="219"/>
        <v>0</v>
      </c>
      <c r="GI8" s="12">
        <f t="shared" si="219"/>
        <v>0</v>
      </c>
      <c r="GJ8" s="12">
        <f t="shared" ref="GJ8:GS8" si="275">SUM(GJ9:GJ11)</f>
        <v>0</v>
      </c>
      <c r="GK8" s="12">
        <f t="shared" si="275"/>
        <v>24.46</v>
      </c>
      <c r="GL8" s="12">
        <f t="shared" ref="GL8" si="276">SUM(GL9:GL11)</f>
        <v>0</v>
      </c>
      <c r="GM8" s="12">
        <f t="shared" si="275"/>
        <v>0</v>
      </c>
      <c r="GN8" s="12">
        <f t="shared" si="275"/>
        <v>9581.25</v>
      </c>
      <c r="GO8" s="12">
        <f t="shared" ref="GO8" si="277">SUM(GO9:GO11)</f>
        <v>19150</v>
      </c>
      <c r="GP8" s="12">
        <f t="shared" si="275"/>
        <v>0</v>
      </c>
      <c r="GQ8" s="12">
        <f t="shared" si="275"/>
        <v>0</v>
      </c>
      <c r="GR8" s="12">
        <f t="shared" si="275"/>
        <v>0</v>
      </c>
      <c r="GS8" s="12">
        <f t="shared" si="275"/>
        <v>0</v>
      </c>
      <c r="GT8" s="12">
        <f t="shared" ref="GT8:GY8" si="278">SUM(GT9:GT11)</f>
        <v>0</v>
      </c>
      <c r="GU8" s="12">
        <f t="shared" ref="GU8:GW8" si="279">SUM(GU9:GU11)</f>
        <v>0</v>
      </c>
      <c r="GV8" s="12">
        <f t="shared" ref="GV8:GW8" si="280">SUM(GV9:GV11)</f>
        <v>0</v>
      </c>
      <c r="GW8" s="12">
        <f t="shared" si="280"/>
        <v>0</v>
      </c>
      <c r="GX8" s="12">
        <f t="shared" si="278"/>
        <v>0</v>
      </c>
      <c r="GY8" s="12">
        <f t="shared" si="278"/>
        <v>0</v>
      </c>
      <c r="GZ8" s="12">
        <f t="shared" si="219"/>
        <v>801000</v>
      </c>
      <c r="HA8" s="12">
        <f t="shared" si="219"/>
        <v>988769.96</v>
      </c>
      <c r="HB8" s="12">
        <f t="shared" ref="HB8" si="281">SUM(HB9:HB11)</f>
        <v>1032800</v>
      </c>
      <c r="HC8" s="12">
        <f t="shared" si="219"/>
        <v>1013300</v>
      </c>
      <c r="HD8" s="12">
        <f t="shared" si="219"/>
        <v>904835.53</v>
      </c>
      <c r="HE8" s="12">
        <f t="shared" ref="HE8" si="282">SUM(HE9:HE11)</f>
        <v>1029835.41</v>
      </c>
      <c r="HF8" s="12">
        <f t="shared" si="219"/>
        <v>918600</v>
      </c>
      <c r="HG8" s="12">
        <f t="shared" si="219"/>
        <v>913327.92000000016</v>
      </c>
      <c r="HH8" s="12">
        <f t="shared" ref="HH8" si="283">SUM(HH9:HH11)</f>
        <v>950595</v>
      </c>
      <c r="HI8" s="12">
        <f t="shared" ref="HI8:HQ8" si="284">SUM(HI9:HI11)</f>
        <v>955970</v>
      </c>
      <c r="HJ8" s="12">
        <f t="shared" si="284"/>
        <v>902069.21</v>
      </c>
      <c r="HK8" s="12">
        <f t="shared" ref="HK8" si="285">SUM(HK9:HK11)</f>
        <v>877968</v>
      </c>
      <c r="HL8" s="12">
        <f t="shared" si="284"/>
        <v>877968</v>
      </c>
      <c r="HM8" s="12">
        <f t="shared" si="284"/>
        <v>927200.84000000008</v>
      </c>
      <c r="HN8" s="12">
        <f t="shared" ref="HN8:HO8" si="286">SUM(HN9:HN11)</f>
        <v>860440</v>
      </c>
      <c r="HO8" s="12">
        <f t="shared" si="286"/>
        <v>871700</v>
      </c>
      <c r="HP8" s="12">
        <f t="shared" si="284"/>
        <v>766172.04999999993</v>
      </c>
      <c r="HQ8" s="12">
        <f t="shared" si="284"/>
        <v>922243</v>
      </c>
      <c r="HR8" s="12">
        <f t="shared" ref="HR8:IO8" si="287">SUM(HR9:HR11)</f>
        <v>875000</v>
      </c>
      <c r="HS8" s="12">
        <f t="shared" si="287"/>
        <v>920295.65</v>
      </c>
      <c r="HT8" s="12">
        <f t="shared" ref="HT8" si="288">SUM(HT9:HT11)</f>
        <v>902000</v>
      </c>
      <c r="HU8" s="12">
        <f t="shared" si="287"/>
        <v>902000</v>
      </c>
      <c r="HV8" s="12">
        <f t="shared" si="287"/>
        <v>782717.78</v>
      </c>
      <c r="HW8" s="12">
        <f t="shared" ref="HW8" si="289">SUM(HW9:HW11)</f>
        <v>920949.7</v>
      </c>
      <c r="HX8" s="12">
        <f t="shared" si="287"/>
        <v>949900</v>
      </c>
      <c r="HY8" s="12">
        <f t="shared" si="287"/>
        <v>869687.05</v>
      </c>
      <c r="HZ8" s="12">
        <f t="shared" ref="HZ8:IF8" si="290">SUM(HZ9:HZ11)</f>
        <v>951060</v>
      </c>
      <c r="IA8" s="12">
        <f t="shared" ref="IA8" si="291">SUM(IA9:IA11)</f>
        <v>951060</v>
      </c>
      <c r="IB8" s="12">
        <f t="shared" si="290"/>
        <v>927244.64</v>
      </c>
      <c r="IC8" s="12">
        <f t="shared" ref="IC8:IE8" si="292">SUM(IC9:IC11)</f>
        <v>1100300</v>
      </c>
      <c r="ID8" s="12">
        <f t="shared" si="292"/>
        <v>1155000</v>
      </c>
      <c r="IE8" s="12">
        <f t="shared" si="292"/>
        <v>959607.34000000008</v>
      </c>
      <c r="IF8" s="12">
        <f t="shared" si="290"/>
        <v>998200</v>
      </c>
      <c r="IG8" s="12">
        <f t="shared" si="287"/>
        <v>1125500</v>
      </c>
      <c r="IH8" s="12">
        <f t="shared" ref="IH8" si="293">SUM(IH9:IH11)</f>
        <v>1125500</v>
      </c>
      <c r="II8" s="12">
        <f t="shared" si="287"/>
        <v>1000896.18</v>
      </c>
      <c r="IJ8" s="12">
        <f t="shared" si="287"/>
        <v>1032800</v>
      </c>
      <c r="IK8" s="12">
        <f t="shared" ref="IK8" si="294">SUM(IK9:IK11)</f>
        <v>1013300</v>
      </c>
      <c r="IL8" s="12">
        <f t="shared" si="287"/>
        <v>904835.53</v>
      </c>
      <c r="IM8" s="12">
        <f t="shared" si="287"/>
        <v>1029835.41</v>
      </c>
      <c r="IN8" s="12">
        <f t="shared" ref="IN8" si="295">SUM(IN9:IN11)</f>
        <v>918600</v>
      </c>
      <c r="IO8" s="12">
        <f t="shared" si="287"/>
        <v>913327.92000000016</v>
      </c>
      <c r="IP8" s="12">
        <f t="shared" ref="IP8:IQ8" si="296">SUM(IP9:IP11)</f>
        <v>950595</v>
      </c>
      <c r="IQ8" s="12">
        <f t="shared" si="296"/>
        <v>955970</v>
      </c>
      <c r="IR8" s="12">
        <f t="shared" ref="IR8:IZ8" si="297">SUM(IR9:IR11)</f>
        <v>902069.21</v>
      </c>
      <c r="IS8" s="12">
        <f t="shared" si="297"/>
        <v>877968</v>
      </c>
      <c r="IT8" s="12">
        <f t="shared" ref="IT8" si="298">SUM(IT9:IT11)</f>
        <v>877968</v>
      </c>
      <c r="IU8" s="12">
        <f t="shared" si="297"/>
        <v>927200.84000000008</v>
      </c>
      <c r="IV8" s="12">
        <f t="shared" ref="IV8:IY8" si="299">SUM(IV9:IV11)</f>
        <v>860440</v>
      </c>
      <c r="IW8" s="12">
        <f t="shared" ref="IW8" si="300">SUM(IW9:IW11)</f>
        <v>871700</v>
      </c>
      <c r="IX8" s="12">
        <f t="shared" si="299"/>
        <v>766172.04999999993</v>
      </c>
      <c r="IY8" s="12">
        <f t="shared" si="299"/>
        <v>922243</v>
      </c>
      <c r="IZ8" s="12">
        <f t="shared" si="297"/>
        <v>875000</v>
      </c>
      <c r="JA8" s="12">
        <f t="shared" ref="JA8:JC8" si="301">SUM(JA9:JA11)</f>
        <v>920406.83</v>
      </c>
      <c r="JB8" s="12">
        <f t="shared" ref="JB8" si="302">SUM(JB9:JB11)</f>
        <v>902000</v>
      </c>
      <c r="JC8" s="12">
        <f t="shared" si="301"/>
        <v>902000</v>
      </c>
      <c r="JD8" s="12">
        <f t="shared" ref="JD8:JF8" si="303">SUM(JD9:JD11)</f>
        <v>833145.44</v>
      </c>
      <c r="JE8" s="12">
        <f t="shared" ref="JE8" si="304">SUM(JE9:JE11)</f>
        <v>1004249.7</v>
      </c>
      <c r="JF8" s="12">
        <f t="shared" si="303"/>
        <v>949900</v>
      </c>
      <c r="JG8" s="12">
        <f t="shared" ref="JG8" si="305">SUM(JG9:JG11)</f>
        <v>869687.05</v>
      </c>
      <c r="JH8" s="12">
        <f t="shared" ref="JH8" si="306">SUM(JH9:JH11)</f>
        <v>951060</v>
      </c>
      <c r="JI8" s="12">
        <f t="shared" ref="JI8:JJ8" si="307">SUM(JI9:JI11)</f>
        <v>951060</v>
      </c>
      <c r="JJ8" s="12">
        <f t="shared" si="307"/>
        <v>927244.64</v>
      </c>
      <c r="JK8" s="12">
        <f t="shared" ref="JK8:JL8" si="308">SUM(JK9:JK11)</f>
        <v>1100300</v>
      </c>
      <c r="JL8" s="12">
        <f t="shared" si="308"/>
        <v>1155000</v>
      </c>
      <c r="JM8" s="12">
        <f t="shared" ref="JM8:JN8" si="309">SUM(JM9:JM11)</f>
        <v>959607.34000000008</v>
      </c>
      <c r="JN8" s="12">
        <f t="shared" si="309"/>
        <v>998200</v>
      </c>
    </row>
    <row r="9" spans="1:289" x14ac:dyDescent="0.25">
      <c r="A9" s="5">
        <v>1201</v>
      </c>
      <c r="B9" s="9" t="s">
        <v>2</v>
      </c>
      <c r="C9" s="13">
        <v>15200</v>
      </c>
      <c r="D9" s="13">
        <v>15200</v>
      </c>
      <c r="E9" s="13">
        <v>0</v>
      </c>
      <c r="F9" s="13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13">
        <v>0</v>
      </c>
      <c r="P9" s="13">
        <v>0</v>
      </c>
      <c r="Q9" s="13">
        <v>0</v>
      </c>
      <c r="R9" s="13">
        <v>0</v>
      </c>
      <c r="S9" s="13">
        <v>0</v>
      </c>
      <c r="T9" s="13">
        <v>0</v>
      </c>
      <c r="U9" s="13">
        <v>0</v>
      </c>
      <c r="V9" s="13">
        <v>0</v>
      </c>
      <c r="W9" s="13">
        <v>10.02</v>
      </c>
      <c r="X9" s="13">
        <v>0</v>
      </c>
      <c r="Y9" s="13">
        <v>0</v>
      </c>
      <c r="Z9" s="13">
        <v>1465.66</v>
      </c>
      <c r="AA9" s="13">
        <v>3000</v>
      </c>
      <c r="AB9" s="13">
        <v>0</v>
      </c>
      <c r="AC9" s="13">
        <v>0</v>
      </c>
      <c r="AD9" s="13">
        <v>0</v>
      </c>
      <c r="AE9" s="13">
        <v>0</v>
      </c>
      <c r="AF9" s="13">
        <v>0</v>
      </c>
      <c r="AG9" s="13">
        <v>0</v>
      </c>
      <c r="AH9" s="13">
        <v>0</v>
      </c>
      <c r="AI9" s="13">
        <v>0</v>
      </c>
      <c r="AJ9" s="13">
        <v>0</v>
      </c>
      <c r="AK9" s="13">
        <v>115520</v>
      </c>
      <c r="AL9" s="13">
        <v>115520</v>
      </c>
      <c r="AM9" s="13">
        <v>0</v>
      </c>
      <c r="AN9" s="13">
        <v>0</v>
      </c>
      <c r="AO9" s="13">
        <v>0</v>
      </c>
      <c r="AP9" s="13">
        <v>0</v>
      </c>
      <c r="AQ9" s="13">
        <v>0</v>
      </c>
      <c r="AR9" s="13">
        <v>0</v>
      </c>
      <c r="AS9" s="13">
        <v>0</v>
      </c>
      <c r="AT9" s="13">
        <v>0</v>
      </c>
      <c r="AU9" s="13">
        <v>0</v>
      </c>
      <c r="AV9" s="13">
        <v>0</v>
      </c>
      <c r="AW9" s="13">
        <v>0</v>
      </c>
      <c r="AX9" s="13">
        <v>0</v>
      </c>
      <c r="AY9" s="13">
        <v>0</v>
      </c>
      <c r="AZ9" s="13">
        <v>0</v>
      </c>
      <c r="BA9" s="13">
        <v>0</v>
      </c>
      <c r="BB9" s="13">
        <v>0</v>
      </c>
      <c r="BC9" s="13">
        <v>0</v>
      </c>
      <c r="BD9" s="13">
        <v>0</v>
      </c>
      <c r="BE9" s="13">
        <v>46.69</v>
      </c>
      <c r="BF9" s="13">
        <v>0</v>
      </c>
      <c r="BG9" s="13">
        <v>0</v>
      </c>
      <c r="BH9" s="13">
        <v>5596.14</v>
      </c>
      <c r="BI9" s="13">
        <v>10000</v>
      </c>
      <c r="BJ9" s="13">
        <v>0</v>
      </c>
      <c r="BK9" s="13">
        <v>0</v>
      </c>
      <c r="BL9" s="13">
        <v>0</v>
      </c>
      <c r="BM9" s="13">
        <v>0</v>
      </c>
      <c r="BN9" s="13">
        <v>0</v>
      </c>
      <c r="BO9" s="13">
        <v>0</v>
      </c>
      <c r="BP9" s="13">
        <v>0</v>
      </c>
      <c r="BQ9" s="13">
        <v>0</v>
      </c>
      <c r="BR9" s="13">
        <v>0</v>
      </c>
      <c r="BS9" s="13">
        <v>69920</v>
      </c>
      <c r="BT9" s="13">
        <v>69920</v>
      </c>
      <c r="BU9" s="13">
        <v>0</v>
      </c>
      <c r="BV9" s="13">
        <v>0</v>
      </c>
      <c r="BW9" s="13">
        <v>0</v>
      </c>
      <c r="BX9" s="13">
        <v>0</v>
      </c>
      <c r="BY9" s="13">
        <v>0</v>
      </c>
      <c r="BZ9" s="13">
        <v>0</v>
      </c>
      <c r="CA9" s="13">
        <v>0</v>
      </c>
      <c r="CB9" s="13">
        <v>0</v>
      </c>
      <c r="CC9" s="13">
        <v>0</v>
      </c>
      <c r="CD9" s="13">
        <v>0</v>
      </c>
      <c r="CE9" s="13">
        <v>0</v>
      </c>
      <c r="CF9" s="13">
        <v>0</v>
      </c>
      <c r="CG9" s="13">
        <v>0</v>
      </c>
      <c r="CH9" s="13">
        <v>0</v>
      </c>
      <c r="CI9" s="13">
        <v>0</v>
      </c>
      <c r="CJ9" s="13">
        <v>0</v>
      </c>
      <c r="CK9" s="13">
        <v>0</v>
      </c>
      <c r="CL9" s="13">
        <v>0</v>
      </c>
      <c r="CM9" s="13">
        <v>17.77</v>
      </c>
      <c r="CN9" s="13">
        <v>0</v>
      </c>
      <c r="CO9" s="13">
        <v>0</v>
      </c>
      <c r="CP9" s="13">
        <v>2131.85</v>
      </c>
      <c r="CQ9" s="13">
        <v>400</v>
      </c>
      <c r="CR9" s="13">
        <v>0</v>
      </c>
      <c r="CS9" s="13">
        <v>0</v>
      </c>
      <c r="CT9" s="13">
        <v>0</v>
      </c>
      <c r="CU9" s="13">
        <v>0</v>
      </c>
      <c r="CV9" s="13">
        <v>0</v>
      </c>
      <c r="CW9" s="13">
        <v>0</v>
      </c>
      <c r="CX9" s="13">
        <v>0</v>
      </c>
      <c r="CY9" s="13">
        <v>0</v>
      </c>
      <c r="CZ9" s="13">
        <v>0</v>
      </c>
      <c r="DA9" s="13">
        <v>3040</v>
      </c>
      <c r="DB9" s="13">
        <v>3040</v>
      </c>
      <c r="DC9" s="13">
        <v>0</v>
      </c>
      <c r="DD9" s="13">
        <v>0</v>
      </c>
      <c r="DE9" s="13">
        <v>0</v>
      </c>
      <c r="DF9" s="13">
        <v>0</v>
      </c>
      <c r="DG9" s="13">
        <v>0</v>
      </c>
      <c r="DH9" s="13">
        <v>0</v>
      </c>
      <c r="DI9" s="13">
        <v>0</v>
      </c>
      <c r="DJ9" s="13">
        <v>0</v>
      </c>
      <c r="DK9" s="13">
        <v>0</v>
      </c>
      <c r="DL9" s="13">
        <v>0</v>
      </c>
      <c r="DM9" s="13">
        <v>0</v>
      </c>
      <c r="DN9" s="13">
        <v>0</v>
      </c>
      <c r="DO9" s="13">
        <v>0</v>
      </c>
      <c r="DP9" s="13">
        <v>0</v>
      </c>
      <c r="DQ9" s="13">
        <v>0</v>
      </c>
      <c r="DR9" s="13">
        <v>0</v>
      </c>
      <c r="DS9" s="13">
        <v>0</v>
      </c>
      <c r="DT9" s="13">
        <v>0</v>
      </c>
      <c r="DU9" s="13">
        <v>1.1299999999999999</v>
      </c>
      <c r="DV9" s="13">
        <v>0</v>
      </c>
      <c r="DW9" s="13">
        <v>0</v>
      </c>
      <c r="DX9" s="13">
        <v>266.5</v>
      </c>
      <c r="DY9" s="13">
        <v>1000</v>
      </c>
      <c r="DZ9" s="13">
        <v>0</v>
      </c>
      <c r="EA9" s="13">
        <v>0</v>
      </c>
      <c r="EB9" s="13">
        <v>0</v>
      </c>
      <c r="EC9" s="13">
        <v>0</v>
      </c>
      <c r="ED9" s="13">
        <v>0</v>
      </c>
      <c r="EE9" s="13">
        <v>0</v>
      </c>
      <c r="EF9" s="13">
        <v>0</v>
      </c>
      <c r="EG9" s="13">
        <v>0</v>
      </c>
      <c r="EH9" s="13">
        <v>0</v>
      </c>
      <c r="EI9" s="13">
        <v>30400</v>
      </c>
      <c r="EJ9" s="13">
        <v>30400</v>
      </c>
      <c r="EK9" s="13">
        <v>0</v>
      </c>
      <c r="EL9" s="13">
        <v>0</v>
      </c>
      <c r="EM9" s="13">
        <v>0</v>
      </c>
      <c r="EN9" s="13">
        <v>0</v>
      </c>
      <c r="EO9" s="13">
        <v>0</v>
      </c>
      <c r="EP9" s="13">
        <v>0</v>
      </c>
      <c r="EQ9" s="13">
        <v>0</v>
      </c>
      <c r="ER9" s="13">
        <v>0</v>
      </c>
      <c r="ES9" s="13">
        <v>0</v>
      </c>
      <c r="ET9" s="13">
        <v>0</v>
      </c>
      <c r="EU9" s="13">
        <v>0</v>
      </c>
      <c r="EV9" s="13">
        <v>0</v>
      </c>
      <c r="EW9" s="13">
        <v>0</v>
      </c>
      <c r="EX9" s="13">
        <v>0</v>
      </c>
      <c r="EY9" s="13">
        <v>0</v>
      </c>
      <c r="EZ9" s="13">
        <v>0</v>
      </c>
      <c r="FA9" s="13">
        <v>0</v>
      </c>
      <c r="FB9" s="13">
        <v>0</v>
      </c>
      <c r="FC9" s="13">
        <v>11.11</v>
      </c>
      <c r="FD9" s="13">
        <v>0</v>
      </c>
      <c r="FE9" s="13">
        <v>0</v>
      </c>
      <c r="FF9" s="13">
        <v>1332.41</v>
      </c>
      <c r="FG9" s="13">
        <v>2000</v>
      </c>
      <c r="FH9" s="13">
        <v>0</v>
      </c>
      <c r="FI9" s="13">
        <v>0</v>
      </c>
      <c r="FJ9" s="13">
        <v>0</v>
      </c>
      <c r="FK9" s="13">
        <v>0</v>
      </c>
      <c r="FL9" s="13">
        <v>0</v>
      </c>
      <c r="FM9" s="13">
        <v>0</v>
      </c>
      <c r="FN9" s="13">
        <v>0</v>
      </c>
      <c r="FO9" s="13">
        <v>0</v>
      </c>
      <c r="FP9" s="13">
        <v>0</v>
      </c>
      <c r="FQ9" s="13">
        <v>69920</v>
      </c>
      <c r="FR9" s="13">
        <v>69920</v>
      </c>
      <c r="FS9" s="13">
        <v>0</v>
      </c>
      <c r="FT9" s="13">
        <v>0</v>
      </c>
      <c r="FU9" s="13">
        <v>0</v>
      </c>
      <c r="FV9" s="13">
        <v>0</v>
      </c>
      <c r="FW9" s="13">
        <v>0</v>
      </c>
      <c r="FX9" s="13">
        <v>0</v>
      </c>
      <c r="FY9" s="13">
        <v>0</v>
      </c>
      <c r="FZ9" s="13">
        <v>0</v>
      </c>
      <c r="GA9" s="13">
        <v>0</v>
      </c>
      <c r="GB9" s="13">
        <v>0</v>
      </c>
      <c r="GC9" s="13">
        <v>0</v>
      </c>
      <c r="GD9" s="13">
        <v>0</v>
      </c>
      <c r="GE9" s="13">
        <v>0</v>
      </c>
      <c r="GF9" s="13">
        <v>0</v>
      </c>
      <c r="GG9" s="13">
        <v>0</v>
      </c>
      <c r="GH9" s="13">
        <v>0</v>
      </c>
      <c r="GI9" s="13">
        <v>0</v>
      </c>
      <c r="GJ9" s="13">
        <v>0</v>
      </c>
      <c r="GK9" s="13">
        <v>24.46</v>
      </c>
      <c r="GL9" s="13">
        <v>0</v>
      </c>
      <c r="GM9" s="13">
        <v>0</v>
      </c>
      <c r="GN9" s="13">
        <v>2531.59</v>
      </c>
      <c r="GO9" s="13">
        <v>5000</v>
      </c>
      <c r="GP9" s="13">
        <v>0</v>
      </c>
      <c r="GQ9" s="13"/>
      <c r="GR9" s="13">
        <v>0</v>
      </c>
      <c r="GS9" s="13">
        <v>0</v>
      </c>
      <c r="GT9" s="13">
        <v>0</v>
      </c>
      <c r="GU9" s="13">
        <v>0</v>
      </c>
      <c r="GV9" s="13">
        <v>0</v>
      </c>
      <c r="GW9" s="13">
        <v>0</v>
      </c>
      <c r="GX9" s="13">
        <v>0</v>
      </c>
      <c r="GY9" s="13">
        <v>0</v>
      </c>
      <c r="GZ9" s="13">
        <v>0</v>
      </c>
      <c r="HA9" s="13">
        <v>270902.08</v>
      </c>
      <c r="HB9" s="13">
        <v>280000</v>
      </c>
      <c r="HC9" s="13">
        <v>300000</v>
      </c>
      <c r="HD9" s="13">
        <v>257709.57</v>
      </c>
      <c r="HE9" s="13">
        <v>277850.88</v>
      </c>
      <c r="HF9" s="13">
        <v>258000</v>
      </c>
      <c r="HG9" s="13">
        <v>252869.44</v>
      </c>
      <c r="HH9" s="13">
        <v>254000</v>
      </c>
      <c r="HI9" s="13">
        <v>254000</v>
      </c>
      <c r="HJ9" s="13">
        <v>246339.04</v>
      </c>
      <c r="HK9" s="13">
        <v>236173</v>
      </c>
      <c r="HL9" s="13">
        <v>236173</v>
      </c>
      <c r="HM9" s="13">
        <v>248402.63</v>
      </c>
      <c r="HN9" s="13">
        <v>234700</v>
      </c>
      <c r="HO9" s="13">
        <v>234700</v>
      </c>
      <c r="HP9" s="13">
        <v>217987.07</v>
      </c>
      <c r="HQ9" s="13">
        <v>251521</v>
      </c>
      <c r="HR9" s="13">
        <v>230000</v>
      </c>
      <c r="HS9" s="13">
        <v>258825.3</v>
      </c>
      <c r="HT9" s="13">
        <v>246000</v>
      </c>
      <c r="HU9" s="13">
        <v>246000</v>
      </c>
      <c r="HV9" s="13">
        <v>215586.07</v>
      </c>
      <c r="HW9" s="13">
        <v>250049.7</v>
      </c>
      <c r="HX9" s="13">
        <v>266000</v>
      </c>
      <c r="HY9" s="13">
        <v>223789.15</v>
      </c>
      <c r="HZ9" s="13">
        <v>242710</v>
      </c>
      <c r="IA9" s="13">
        <v>242710</v>
      </c>
      <c r="IB9" s="13">
        <v>230059.49</v>
      </c>
      <c r="IC9" s="13">
        <v>310000</v>
      </c>
      <c r="ID9" s="13">
        <v>240000</v>
      </c>
      <c r="IE9" s="13">
        <v>204939.82</v>
      </c>
      <c r="IF9" s="13">
        <v>210000</v>
      </c>
      <c r="IG9" s="13">
        <f t="shared" ref="IG9:IP11" si="310">C9+BS9+AK9+DA9+EI9+FQ9+GY9</f>
        <v>304000</v>
      </c>
      <c r="IH9" s="13">
        <f t="shared" si="310"/>
        <v>304000</v>
      </c>
      <c r="II9" s="13">
        <f t="shared" si="310"/>
        <v>270902.08</v>
      </c>
      <c r="IJ9" s="13">
        <f t="shared" si="310"/>
        <v>280000</v>
      </c>
      <c r="IK9" s="13">
        <f t="shared" si="310"/>
        <v>300000</v>
      </c>
      <c r="IL9" s="13">
        <f t="shared" si="310"/>
        <v>257709.57</v>
      </c>
      <c r="IM9" s="13">
        <f t="shared" si="310"/>
        <v>277850.88</v>
      </c>
      <c r="IN9" s="13">
        <f t="shared" si="310"/>
        <v>258000</v>
      </c>
      <c r="IO9" s="13">
        <f t="shared" si="310"/>
        <v>252869.44</v>
      </c>
      <c r="IP9" s="13">
        <f t="shared" si="310"/>
        <v>254000</v>
      </c>
      <c r="IQ9" s="13">
        <f t="shared" ref="IQ9:IZ11" si="311">M9+CC9+AU9+DK9+ES9+GA9+HI9</f>
        <v>254000</v>
      </c>
      <c r="IR9" s="13">
        <f t="shared" si="311"/>
        <v>246339.04</v>
      </c>
      <c r="IS9" s="13">
        <f t="shared" si="311"/>
        <v>236173</v>
      </c>
      <c r="IT9" s="13">
        <f t="shared" si="311"/>
        <v>236173</v>
      </c>
      <c r="IU9" s="13">
        <f t="shared" si="311"/>
        <v>248402.63</v>
      </c>
      <c r="IV9" s="13">
        <f t="shared" si="311"/>
        <v>234700</v>
      </c>
      <c r="IW9" s="13">
        <f t="shared" si="311"/>
        <v>234700</v>
      </c>
      <c r="IX9" s="13">
        <f t="shared" si="311"/>
        <v>217987.07</v>
      </c>
      <c r="IY9" s="13">
        <f t="shared" si="311"/>
        <v>251521</v>
      </c>
      <c r="IZ9" s="13">
        <f t="shared" si="311"/>
        <v>230000</v>
      </c>
      <c r="JA9" s="13">
        <f t="shared" ref="JA9:JC11" si="312">W9+CM9+BE9+DU9+FC9+GK9+HS9</f>
        <v>258936.47999999998</v>
      </c>
      <c r="JB9" s="13">
        <f t="shared" si="312"/>
        <v>246000</v>
      </c>
      <c r="JC9" s="13">
        <f t="shared" si="312"/>
        <v>246000</v>
      </c>
      <c r="JD9" s="13">
        <f t="shared" ref="JD9:JI11" si="313">Z9+BH9+CP9+DX9+FF9+GN9+HV9</f>
        <v>228910.22</v>
      </c>
      <c r="JE9" s="13">
        <f t="shared" si="313"/>
        <v>271449.7</v>
      </c>
      <c r="JF9" s="13">
        <f t="shared" si="313"/>
        <v>266000</v>
      </c>
      <c r="JG9" s="13">
        <f t="shared" si="313"/>
        <v>223789.15</v>
      </c>
      <c r="JH9" s="13">
        <f t="shared" si="313"/>
        <v>242710</v>
      </c>
      <c r="JI9" s="13">
        <f t="shared" si="313"/>
        <v>242710</v>
      </c>
      <c r="JJ9" s="13">
        <f t="shared" ref="JJ9:JN11" si="314">AF9+BN9+CV9+ED9+FL9+GT9+IB9</f>
        <v>230059.49</v>
      </c>
      <c r="JK9" s="13">
        <f t="shared" si="314"/>
        <v>310000</v>
      </c>
      <c r="JL9" s="13">
        <f t="shared" si="314"/>
        <v>240000</v>
      </c>
      <c r="JM9" s="13">
        <f t="shared" si="314"/>
        <v>204939.82</v>
      </c>
      <c r="JN9" s="13">
        <f t="shared" si="314"/>
        <v>210000</v>
      </c>
    </row>
    <row r="10" spans="1:289" x14ac:dyDescent="0.25">
      <c r="A10" s="5">
        <v>1202</v>
      </c>
      <c r="B10" s="9" t="s">
        <v>3</v>
      </c>
      <c r="C10" s="13">
        <v>40050</v>
      </c>
      <c r="D10" s="13">
        <v>0</v>
      </c>
      <c r="E10" s="13">
        <v>0</v>
      </c>
      <c r="F10" s="13">
        <v>0</v>
      </c>
      <c r="G10" s="13">
        <v>0</v>
      </c>
      <c r="H10" s="13">
        <v>0</v>
      </c>
      <c r="I10" s="13">
        <v>0</v>
      </c>
      <c r="J10" s="13">
        <v>0</v>
      </c>
      <c r="K10" s="13">
        <v>0</v>
      </c>
      <c r="L10" s="13">
        <v>0</v>
      </c>
      <c r="M10" s="13">
        <v>0</v>
      </c>
      <c r="N10" s="13">
        <v>0</v>
      </c>
      <c r="O10" s="13">
        <v>0</v>
      </c>
      <c r="P10" s="13">
        <v>0</v>
      </c>
      <c r="Q10" s="13">
        <v>0</v>
      </c>
      <c r="R10" s="13">
        <v>0</v>
      </c>
      <c r="S10" s="13">
        <v>0</v>
      </c>
      <c r="T10" s="13">
        <v>0</v>
      </c>
      <c r="U10" s="13">
        <v>0</v>
      </c>
      <c r="V10" s="13">
        <v>0</v>
      </c>
      <c r="W10" s="13">
        <v>0</v>
      </c>
      <c r="X10" s="13">
        <v>0</v>
      </c>
      <c r="Y10" s="13">
        <v>0</v>
      </c>
      <c r="Z10" s="13">
        <v>4011.55</v>
      </c>
      <c r="AA10" s="13">
        <v>8000</v>
      </c>
      <c r="AB10" s="13">
        <v>0</v>
      </c>
      <c r="AC10" s="13">
        <v>0</v>
      </c>
      <c r="AD10" s="13">
        <v>0</v>
      </c>
      <c r="AE10" s="13">
        <v>0</v>
      </c>
      <c r="AF10" s="13">
        <v>0</v>
      </c>
      <c r="AG10" s="13">
        <v>0</v>
      </c>
      <c r="AH10" s="13">
        <v>0</v>
      </c>
      <c r="AI10" s="13">
        <v>0</v>
      </c>
      <c r="AJ10" s="13">
        <v>0</v>
      </c>
      <c r="AK10" s="13">
        <v>304380</v>
      </c>
      <c r="AL10" s="13">
        <v>0</v>
      </c>
      <c r="AM10" s="13">
        <v>0</v>
      </c>
      <c r="AN10" s="13">
        <v>0</v>
      </c>
      <c r="AO10" s="13">
        <v>0</v>
      </c>
      <c r="AP10" s="13">
        <v>0</v>
      </c>
      <c r="AQ10" s="13">
        <v>0</v>
      </c>
      <c r="AR10" s="13">
        <v>0</v>
      </c>
      <c r="AS10" s="13">
        <v>0</v>
      </c>
      <c r="AT10" s="13">
        <v>0</v>
      </c>
      <c r="AU10" s="13">
        <v>0</v>
      </c>
      <c r="AV10" s="13">
        <v>0</v>
      </c>
      <c r="AW10" s="13">
        <v>0</v>
      </c>
      <c r="AX10" s="13">
        <v>0</v>
      </c>
      <c r="AY10" s="13">
        <v>0</v>
      </c>
      <c r="AZ10" s="13">
        <v>0</v>
      </c>
      <c r="BA10" s="13">
        <v>0</v>
      </c>
      <c r="BB10" s="13">
        <v>0</v>
      </c>
      <c r="BC10" s="13">
        <v>0</v>
      </c>
      <c r="BD10" s="13">
        <v>0</v>
      </c>
      <c r="BE10" s="13">
        <v>0</v>
      </c>
      <c r="BF10" s="13">
        <v>0</v>
      </c>
      <c r="BG10" s="13">
        <v>0</v>
      </c>
      <c r="BH10" s="13">
        <v>15316.8</v>
      </c>
      <c r="BI10" s="13">
        <v>20000</v>
      </c>
      <c r="BJ10" s="13">
        <v>0</v>
      </c>
      <c r="BK10" s="13">
        <v>0</v>
      </c>
      <c r="BL10" s="13">
        <v>0</v>
      </c>
      <c r="BM10" s="13">
        <v>0</v>
      </c>
      <c r="BN10" s="13">
        <v>0</v>
      </c>
      <c r="BO10" s="13">
        <v>0</v>
      </c>
      <c r="BP10" s="13">
        <v>0</v>
      </c>
      <c r="BQ10" s="13">
        <v>0</v>
      </c>
      <c r="BR10" s="13">
        <v>0</v>
      </c>
      <c r="BS10" s="13">
        <v>184230</v>
      </c>
      <c r="BT10" s="13">
        <v>0</v>
      </c>
      <c r="BU10" s="13">
        <v>0</v>
      </c>
      <c r="BV10" s="13">
        <v>0</v>
      </c>
      <c r="BW10" s="13">
        <v>0</v>
      </c>
      <c r="BX10" s="13">
        <v>0</v>
      </c>
      <c r="BY10" s="13">
        <v>0</v>
      </c>
      <c r="BZ10" s="13">
        <v>0</v>
      </c>
      <c r="CA10" s="13">
        <v>0</v>
      </c>
      <c r="CB10" s="13">
        <v>0</v>
      </c>
      <c r="CC10" s="13">
        <v>0</v>
      </c>
      <c r="CD10" s="13">
        <v>0</v>
      </c>
      <c r="CE10" s="13">
        <v>0</v>
      </c>
      <c r="CF10" s="13">
        <v>0</v>
      </c>
      <c r="CG10" s="13">
        <v>0</v>
      </c>
      <c r="CH10" s="13">
        <v>0</v>
      </c>
      <c r="CI10" s="13">
        <v>0</v>
      </c>
      <c r="CJ10" s="13">
        <v>0</v>
      </c>
      <c r="CK10" s="13">
        <v>0</v>
      </c>
      <c r="CL10" s="13">
        <v>0</v>
      </c>
      <c r="CM10" s="13">
        <v>0</v>
      </c>
      <c r="CN10" s="13">
        <v>0</v>
      </c>
      <c r="CO10" s="13">
        <v>0</v>
      </c>
      <c r="CP10" s="13">
        <v>5834.97</v>
      </c>
      <c r="CQ10" s="13">
        <v>10000</v>
      </c>
      <c r="CR10" s="13">
        <v>0</v>
      </c>
      <c r="CS10" s="13">
        <v>0</v>
      </c>
      <c r="CT10" s="13">
        <v>0</v>
      </c>
      <c r="CU10" s="13">
        <v>0</v>
      </c>
      <c r="CV10" s="13">
        <v>0</v>
      </c>
      <c r="CW10" s="13">
        <v>0</v>
      </c>
      <c r="CX10" s="13">
        <v>0</v>
      </c>
      <c r="CY10" s="13">
        <v>0</v>
      </c>
      <c r="CZ10" s="13">
        <v>0</v>
      </c>
      <c r="DA10" s="13">
        <v>8010</v>
      </c>
      <c r="DB10" s="13">
        <v>0</v>
      </c>
      <c r="DC10" s="13">
        <v>0</v>
      </c>
      <c r="DD10" s="13">
        <v>0</v>
      </c>
      <c r="DE10" s="13">
        <v>0</v>
      </c>
      <c r="DF10" s="13">
        <v>0</v>
      </c>
      <c r="DG10" s="13">
        <v>0</v>
      </c>
      <c r="DH10" s="13">
        <v>0</v>
      </c>
      <c r="DI10" s="13">
        <v>0</v>
      </c>
      <c r="DJ10" s="13">
        <v>0</v>
      </c>
      <c r="DK10" s="13">
        <v>0</v>
      </c>
      <c r="DL10" s="13">
        <v>0</v>
      </c>
      <c r="DM10" s="13">
        <v>0</v>
      </c>
      <c r="DN10" s="13">
        <v>0</v>
      </c>
      <c r="DO10" s="13">
        <v>0</v>
      </c>
      <c r="DP10" s="13">
        <v>0</v>
      </c>
      <c r="DQ10" s="13">
        <v>0</v>
      </c>
      <c r="DR10" s="13">
        <v>0</v>
      </c>
      <c r="DS10" s="13">
        <v>0</v>
      </c>
      <c r="DT10" s="13">
        <v>0</v>
      </c>
      <c r="DU10" s="13">
        <v>0</v>
      </c>
      <c r="DV10" s="13">
        <v>0</v>
      </c>
      <c r="DW10" s="13">
        <v>0</v>
      </c>
      <c r="DX10" s="13">
        <v>729.37</v>
      </c>
      <c r="DY10" s="13">
        <v>2000</v>
      </c>
      <c r="DZ10" s="13">
        <v>0</v>
      </c>
      <c r="EA10" s="13">
        <v>0</v>
      </c>
      <c r="EB10" s="13">
        <v>0</v>
      </c>
      <c r="EC10" s="13">
        <v>0</v>
      </c>
      <c r="ED10" s="13">
        <v>0</v>
      </c>
      <c r="EE10" s="13">
        <v>0</v>
      </c>
      <c r="EF10" s="13">
        <v>0</v>
      </c>
      <c r="EG10" s="13">
        <v>0</v>
      </c>
      <c r="EH10" s="13">
        <v>0</v>
      </c>
      <c r="EI10" s="13">
        <v>80100</v>
      </c>
      <c r="EJ10" s="13">
        <v>0</v>
      </c>
      <c r="EK10" s="13">
        <v>0</v>
      </c>
      <c r="EL10" s="13">
        <v>0</v>
      </c>
      <c r="EM10" s="13">
        <v>0</v>
      </c>
      <c r="EN10" s="13">
        <v>0</v>
      </c>
      <c r="EO10" s="13">
        <v>0</v>
      </c>
      <c r="EP10" s="13">
        <v>0</v>
      </c>
      <c r="EQ10" s="13">
        <v>0</v>
      </c>
      <c r="ER10" s="13">
        <v>0</v>
      </c>
      <c r="ES10" s="13">
        <v>0</v>
      </c>
      <c r="ET10" s="13">
        <v>0</v>
      </c>
      <c r="EU10" s="13">
        <v>0</v>
      </c>
      <c r="EV10" s="13">
        <v>0</v>
      </c>
      <c r="EW10" s="13">
        <v>0</v>
      </c>
      <c r="EX10" s="13">
        <v>0</v>
      </c>
      <c r="EY10" s="13">
        <v>0</v>
      </c>
      <c r="EZ10" s="13">
        <v>0</v>
      </c>
      <c r="FA10" s="13">
        <v>0</v>
      </c>
      <c r="FB10" s="13">
        <v>0</v>
      </c>
      <c r="FC10" s="13">
        <v>0</v>
      </c>
      <c r="FD10" s="13">
        <v>0</v>
      </c>
      <c r="FE10" s="13">
        <v>0</v>
      </c>
      <c r="FF10" s="13">
        <v>3646.87</v>
      </c>
      <c r="FG10" s="13">
        <v>7000</v>
      </c>
      <c r="FH10" s="13">
        <v>0</v>
      </c>
      <c r="FI10" s="13">
        <v>0</v>
      </c>
      <c r="FJ10" s="13">
        <v>0</v>
      </c>
      <c r="FK10" s="13">
        <v>0</v>
      </c>
      <c r="FL10" s="13">
        <v>0</v>
      </c>
      <c r="FM10" s="13">
        <v>0</v>
      </c>
      <c r="FN10" s="13">
        <v>0</v>
      </c>
      <c r="FO10" s="13">
        <v>0</v>
      </c>
      <c r="FP10" s="13">
        <v>0</v>
      </c>
      <c r="FQ10" s="13">
        <v>184230</v>
      </c>
      <c r="FR10" s="13">
        <v>0</v>
      </c>
      <c r="FS10" s="13">
        <v>0</v>
      </c>
      <c r="FT10" s="13">
        <v>0</v>
      </c>
      <c r="FU10" s="13">
        <v>0</v>
      </c>
      <c r="FV10" s="13">
        <v>0</v>
      </c>
      <c r="FW10" s="13">
        <v>0</v>
      </c>
      <c r="FX10" s="13">
        <v>0</v>
      </c>
      <c r="FY10" s="13">
        <v>0</v>
      </c>
      <c r="FZ10" s="13">
        <v>0</v>
      </c>
      <c r="GA10" s="13">
        <v>0</v>
      </c>
      <c r="GB10" s="13">
        <v>0</v>
      </c>
      <c r="GC10" s="13">
        <v>0</v>
      </c>
      <c r="GD10" s="13">
        <v>0</v>
      </c>
      <c r="GE10" s="13">
        <v>0</v>
      </c>
      <c r="GF10" s="13">
        <v>0</v>
      </c>
      <c r="GG10" s="13">
        <v>0</v>
      </c>
      <c r="GH10" s="13">
        <v>0</v>
      </c>
      <c r="GI10" s="13">
        <v>0</v>
      </c>
      <c r="GJ10" s="13">
        <v>0</v>
      </c>
      <c r="GK10" s="13">
        <v>0</v>
      </c>
      <c r="GL10" s="13">
        <v>0</v>
      </c>
      <c r="GM10" s="13">
        <v>0</v>
      </c>
      <c r="GN10" s="13">
        <v>6929.02</v>
      </c>
      <c r="GO10" s="13">
        <v>14000</v>
      </c>
      <c r="GP10" s="13">
        <v>0</v>
      </c>
      <c r="GQ10" s="13"/>
      <c r="GR10" s="13">
        <v>0</v>
      </c>
      <c r="GS10" s="13">
        <v>0</v>
      </c>
      <c r="GT10" s="13">
        <v>0</v>
      </c>
      <c r="GU10" s="13">
        <v>0</v>
      </c>
      <c r="GV10" s="13">
        <v>0</v>
      </c>
      <c r="GW10" s="13">
        <v>0</v>
      </c>
      <c r="GX10" s="13">
        <v>0</v>
      </c>
      <c r="GY10" s="13">
        <v>0</v>
      </c>
      <c r="GZ10" s="13">
        <v>801000</v>
      </c>
      <c r="HA10" s="13">
        <v>716955.42</v>
      </c>
      <c r="HB10" s="13">
        <v>740000</v>
      </c>
      <c r="HC10" s="13">
        <v>700000</v>
      </c>
      <c r="HD10" s="13">
        <v>634642.46</v>
      </c>
      <c r="HE10" s="13">
        <v>739184.53</v>
      </c>
      <c r="HF10" s="13">
        <v>647800</v>
      </c>
      <c r="HG10" s="13">
        <v>648419.92000000004</v>
      </c>
      <c r="HH10" s="13">
        <v>683995</v>
      </c>
      <c r="HI10" s="13">
        <v>689370</v>
      </c>
      <c r="HJ10" s="13">
        <v>644941.96</v>
      </c>
      <c r="HK10" s="13">
        <v>629795</v>
      </c>
      <c r="HL10" s="13">
        <v>629795</v>
      </c>
      <c r="HM10" s="13">
        <v>672023.56</v>
      </c>
      <c r="HN10" s="13">
        <v>625740</v>
      </c>
      <c r="HO10" s="13">
        <v>634000</v>
      </c>
      <c r="HP10" s="13">
        <v>544990.66</v>
      </c>
      <c r="HQ10" s="13">
        <v>670722</v>
      </c>
      <c r="HR10" s="13">
        <v>640000</v>
      </c>
      <c r="HS10" s="13">
        <v>654478.26</v>
      </c>
      <c r="HT10" s="13">
        <v>656000</v>
      </c>
      <c r="HU10" s="13">
        <v>656000</v>
      </c>
      <c r="HV10" s="13">
        <v>556485.74</v>
      </c>
      <c r="HW10" s="13">
        <v>660000</v>
      </c>
      <c r="HX10" s="13">
        <v>670000</v>
      </c>
      <c r="HY10" s="13">
        <v>632302.14</v>
      </c>
      <c r="HZ10" s="13">
        <v>694350</v>
      </c>
      <c r="IA10" s="13">
        <v>694350</v>
      </c>
      <c r="IB10" s="13">
        <v>682001.53</v>
      </c>
      <c r="IC10" s="13">
        <v>775300</v>
      </c>
      <c r="ID10" s="13">
        <v>900000</v>
      </c>
      <c r="IE10" s="13">
        <v>738994.46</v>
      </c>
      <c r="IF10" s="13">
        <v>770200</v>
      </c>
      <c r="IG10" s="13">
        <f t="shared" si="310"/>
        <v>801000</v>
      </c>
      <c r="IH10" s="13">
        <f t="shared" si="310"/>
        <v>801000</v>
      </c>
      <c r="II10" s="13">
        <f t="shared" si="310"/>
        <v>716955.42</v>
      </c>
      <c r="IJ10" s="13">
        <f t="shared" si="310"/>
        <v>740000</v>
      </c>
      <c r="IK10" s="13">
        <f t="shared" si="310"/>
        <v>700000</v>
      </c>
      <c r="IL10" s="13">
        <f t="shared" si="310"/>
        <v>634642.46</v>
      </c>
      <c r="IM10" s="13">
        <f t="shared" si="310"/>
        <v>739184.53</v>
      </c>
      <c r="IN10" s="13">
        <f t="shared" si="310"/>
        <v>647800</v>
      </c>
      <c r="IO10" s="13">
        <f t="shared" si="310"/>
        <v>648419.92000000004</v>
      </c>
      <c r="IP10" s="13">
        <f t="shared" si="310"/>
        <v>683995</v>
      </c>
      <c r="IQ10" s="13">
        <f t="shared" si="311"/>
        <v>689370</v>
      </c>
      <c r="IR10" s="13">
        <f t="shared" si="311"/>
        <v>644941.96</v>
      </c>
      <c r="IS10" s="13">
        <f t="shared" si="311"/>
        <v>629795</v>
      </c>
      <c r="IT10" s="13">
        <f t="shared" si="311"/>
        <v>629795</v>
      </c>
      <c r="IU10" s="13">
        <f t="shared" si="311"/>
        <v>672023.56</v>
      </c>
      <c r="IV10" s="13">
        <f t="shared" si="311"/>
        <v>625740</v>
      </c>
      <c r="IW10" s="13">
        <f t="shared" si="311"/>
        <v>634000</v>
      </c>
      <c r="IX10" s="13">
        <f t="shared" si="311"/>
        <v>544990.66</v>
      </c>
      <c r="IY10" s="13">
        <f t="shared" si="311"/>
        <v>670722</v>
      </c>
      <c r="IZ10" s="13">
        <f t="shared" si="311"/>
        <v>640000</v>
      </c>
      <c r="JA10" s="13">
        <f t="shared" si="312"/>
        <v>654478.26</v>
      </c>
      <c r="JB10" s="13">
        <f t="shared" si="312"/>
        <v>656000</v>
      </c>
      <c r="JC10" s="13">
        <f t="shared" si="312"/>
        <v>656000</v>
      </c>
      <c r="JD10" s="13">
        <f t="shared" si="313"/>
        <v>592954.31999999995</v>
      </c>
      <c r="JE10" s="13">
        <f t="shared" si="313"/>
        <v>721000</v>
      </c>
      <c r="JF10" s="13">
        <f t="shared" si="313"/>
        <v>670000</v>
      </c>
      <c r="JG10" s="13">
        <f t="shared" si="313"/>
        <v>632302.14</v>
      </c>
      <c r="JH10" s="13">
        <f t="shared" si="313"/>
        <v>694350</v>
      </c>
      <c r="JI10" s="13">
        <f t="shared" si="313"/>
        <v>694350</v>
      </c>
      <c r="JJ10" s="13">
        <f t="shared" si="314"/>
        <v>682001.53</v>
      </c>
      <c r="JK10" s="13">
        <f t="shared" si="314"/>
        <v>775300</v>
      </c>
      <c r="JL10" s="13">
        <f t="shared" si="314"/>
        <v>900000</v>
      </c>
      <c r="JM10" s="13">
        <f t="shared" si="314"/>
        <v>738994.46</v>
      </c>
      <c r="JN10" s="13">
        <f t="shared" si="314"/>
        <v>770200</v>
      </c>
    </row>
    <row r="11" spans="1:289" x14ac:dyDescent="0.25">
      <c r="A11" s="5">
        <v>1203</v>
      </c>
      <c r="B11" s="9" t="s">
        <v>4</v>
      </c>
      <c r="C11" s="13">
        <v>1025</v>
      </c>
      <c r="D11" s="13">
        <v>1025</v>
      </c>
      <c r="E11" s="13">
        <v>606.35</v>
      </c>
      <c r="F11" s="13">
        <v>0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>
        <v>0</v>
      </c>
      <c r="M11" s="13">
        <v>0</v>
      </c>
      <c r="N11" s="13">
        <v>0</v>
      </c>
      <c r="O11" s="13">
        <v>0</v>
      </c>
      <c r="P11" s="13">
        <v>0</v>
      </c>
      <c r="Q11" s="13">
        <v>0</v>
      </c>
      <c r="R11" s="13">
        <v>0</v>
      </c>
      <c r="S11" s="13">
        <v>0</v>
      </c>
      <c r="T11" s="13">
        <v>0</v>
      </c>
      <c r="U11" s="13">
        <v>0</v>
      </c>
      <c r="V11" s="13">
        <v>0</v>
      </c>
      <c r="W11" s="13">
        <v>0</v>
      </c>
      <c r="X11" s="13">
        <v>0</v>
      </c>
      <c r="Y11" s="13">
        <v>0</v>
      </c>
      <c r="Z11" s="13">
        <v>69.849999999999994</v>
      </c>
      <c r="AA11" s="13">
        <v>100</v>
      </c>
      <c r="AB11" s="13">
        <v>0</v>
      </c>
      <c r="AC11" s="13">
        <v>0</v>
      </c>
      <c r="AD11" s="13">
        <v>0</v>
      </c>
      <c r="AE11" s="13">
        <v>0</v>
      </c>
      <c r="AF11" s="13">
        <v>0</v>
      </c>
      <c r="AG11" s="13">
        <v>0</v>
      </c>
      <c r="AH11" s="13">
        <v>0</v>
      </c>
      <c r="AI11" s="13">
        <v>0</v>
      </c>
      <c r="AJ11" s="13">
        <v>0</v>
      </c>
      <c r="AK11" s="13">
        <v>7790</v>
      </c>
      <c r="AL11" s="13">
        <v>7790</v>
      </c>
      <c r="AM11" s="13">
        <v>4607.97</v>
      </c>
      <c r="AN11" s="13">
        <v>0</v>
      </c>
      <c r="AO11" s="13">
        <v>0</v>
      </c>
      <c r="AP11" s="13">
        <v>0</v>
      </c>
      <c r="AQ11" s="13">
        <v>0</v>
      </c>
      <c r="AR11" s="13">
        <v>0</v>
      </c>
      <c r="AS11" s="13">
        <v>0</v>
      </c>
      <c r="AT11" s="13">
        <v>0</v>
      </c>
      <c r="AU11" s="13">
        <v>0</v>
      </c>
      <c r="AV11" s="13">
        <v>0</v>
      </c>
      <c r="AW11" s="13">
        <v>0</v>
      </c>
      <c r="AX11" s="13">
        <v>0</v>
      </c>
      <c r="AY11" s="13">
        <v>0</v>
      </c>
      <c r="AZ11" s="13">
        <v>0</v>
      </c>
      <c r="BA11" s="13">
        <v>0</v>
      </c>
      <c r="BB11" s="13">
        <v>0</v>
      </c>
      <c r="BC11" s="13">
        <v>0</v>
      </c>
      <c r="BD11" s="13">
        <v>0</v>
      </c>
      <c r="BE11" s="13">
        <v>0</v>
      </c>
      <c r="BF11" s="13">
        <v>0</v>
      </c>
      <c r="BG11" s="13">
        <v>0</v>
      </c>
      <c r="BH11" s="13">
        <v>266.67</v>
      </c>
      <c r="BI11" s="13">
        <v>300</v>
      </c>
      <c r="BJ11" s="13">
        <v>0</v>
      </c>
      <c r="BK11" s="13">
        <v>0</v>
      </c>
      <c r="BL11" s="13">
        <v>0</v>
      </c>
      <c r="BM11" s="13">
        <v>0</v>
      </c>
      <c r="BN11" s="13">
        <v>0</v>
      </c>
      <c r="BO11" s="13">
        <v>0</v>
      </c>
      <c r="BP11" s="13">
        <v>0</v>
      </c>
      <c r="BQ11" s="13">
        <v>0</v>
      </c>
      <c r="BR11" s="13">
        <v>0</v>
      </c>
      <c r="BS11" s="13">
        <v>4715</v>
      </c>
      <c r="BT11" s="13">
        <v>4715</v>
      </c>
      <c r="BU11" s="13">
        <v>2789.14</v>
      </c>
      <c r="BV11" s="13">
        <v>0</v>
      </c>
      <c r="BW11" s="13">
        <v>0</v>
      </c>
      <c r="BX11" s="13">
        <v>0</v>
      </c>
      <c r="BY11" s="13">
        <v>0</v>
      </c>
      <c r="BZ11" s="13">
        <v>0</v>
      </c>
      <c r="CA11" s="13">
        <v>0</v>
      </c>
      <c r="CB11" s="13">
        <v>0</v>
      </c>
      <c r="CC11" s="13">
        <v>0</v>
      </c>
      <c r="CD11" s="13">
        <v>0</v>
      </c>
      <c r="CE11" s="13">
        <v>0</v>
      </c>
      <c r="CF11" s="13">
        <v>0</v>
      </c>
      <c r="CG11" s="13">
        <v>0</v>
      </c>
      <c r="CH11" s="13">
        <v>0</v>
      </c>
      <c r="CI11" s="13">
        <v>0</v>
      </c>
      <c r="CJ11" s="13">
        <v>0</v>
      </c>
      <c r="CK11" s="13">
        <v>0</v>
      </c>
      <c r="CL11" s="13">
        <v>0</v>
      </c>
      <c r="CM11" s="13">
        <v>0</v>
      </c>
      <c r="CN11" s="13">
        <v>0</v>
      </c>
      <c r="CO11" s="13">
        <v>0</v>
      </c>
      <c r="CP11" s="13">
        <v>101.59</v>
      </c>
      <c r="CQ11" s="13">
        <v>200</v>
      </c>
      <c r="CR11" s="13">
        <v>0</v>
      </c>
      <c r="CS11" s="13">
        <v>0</v>
      </c>
      <c r="CT11" s="13">
        <v>0</v>
      </c>
      <c r="CU11" s="13">
        <v>0</v>
      </c>
      <c r="CV11" s="13">
        <v>0</v>
      </c>
      <c r="CW11" s="13">
        <v>0</v>
      </c>
      <c r="CX11" s="13">
        <v>0</v>
      </c>
      <c r="CY11" s="13">
        <v>0</v>
      </c>
      <c r="CZ11" s="13">
        <v>0</v>
      </c>
      <c r="DA11" s="13">
        <v>205</v>
      </c>
      <c r="DB11" s="13">
        <v>205</v>
      </c>
      <c r="DC11" s="13">
        <v>121.34</v>
      </c>
      <c r="DD11" s="13">
        <v>0</v>
      </c>
      <c r="DE11" s="13">
        <v>0</v>
      </c>
      <c r="DF11" s="13">
        <v>0</v>
      </c>
      <c r="DG11" s="13">
        <v>0</v>
      </c>
      <c r="DH11" s="13">
        <v>0</v>
      </c>
      <c r="DI11" s="13">
        <v>0</v>
      </c>
      <c r="DJ11" s="13">
        <v>0</v>
      </c>
      <c r="DK11" s="13">
        <v>0</v>
      </c>
      <c r="DL11" s="13">
        <v>0</v>
      </c>
      <c r="DM11" s="13">
        <v>0</v>
      </c>
      <c r="DN11" s="13">
        <v>0</v>
      </c>
      <c r="DO11" s="13">
        <v>0</v>
      </c>
      <c r="DP11" s="13">
        <v>0</v>
      </c>
      <c r="DQ11" s="13">
        <v>0</v>
      </c>
      <c r="DR11" s="13">
        <v>0</v>
      </c>
      <c r="DS11" s="13">
        <v>0</v>
      </c>
      <c r="DT11" s="13">
        <v>0</v>
      </c>
      <c r="DU11" s="13">
        <v>0</v>
      </c>
      <c r="DV11" s="13">
        <v>0</v>
      </c>
      <c r="DW11" s="13">
        <v>0</v>
      </c>
      <c r="DX11" s="13">
        <v>12.68</v>
      </c>
      <c r="DY11" s="13">
        <v>50</v>
      </c>
      <c r="DZ11" s="13">
        <v>0</v>
      </c>
      <c r="EA11" s="13">
        <v>0</v>
      </c>
      <c r="EB11" s="13">
        <v>0</v>
      </c>
      <c r="EC11" s="13">
        <v>0</v>
      </c>
      <c r="ED11" s="13">
        <v>0</v>
      </c>
      <c r="EE11" s="13">
        <v>0</v>
      </c>
      <c r="EF11" s="13">
        <v>0</v>
      </c>
      <c r="EG11" s="13">
        <v>0</v>
      </c>
      <c r="EH11" s="13">
        <v>0</v>
      </c>
      <c r="EI11" s="13">
        <v>2050</v>
      </c>
      <c r="EJ11" s="13">
        <v>2050</v>
      </c>
      <c r="EK11" s="13">
        <v>1212.72</v>
      </c>
      <c r="EL11" s="13">
        <v>0</v>
      </c>
      <c r="EM11" s="13">
        <v>0</v>
      </c>
      <c r="EN11" s="13">
        <v>0</v>
      </c>
      <c r="EO11" s="13">
        <v>0</v>
      </c>
      <c r="EP11" s="13">
        <v>0</v>
      </c>
      <c r="EQ11" s="13">
        <v>0</v>
      </c>
      <c r="ER11" s="13">
        <v>0</v>
      </c>
      <c r="ES11" s="13">
        <v>0</v>
      </c>
      <c r="ET11" s="13">
        <v>0</v>
      </c>
      <c r="EU11" s="13">
        <v>0</v>
      </c>
      <c r="EV11" s="13">
        <v>0</v>
      </c>
      <c r="EW11" s="13">
        <v>0</v>
      </c>
      <c r="EX11" s="13">
        <v>0</v>
      </c>
      <c r="EY11" s="13">
        <v>0</v>
      </c>
      <c r="EZ11" s="13">
        <v>0</v>
      </c>
      <c r="FA11" s="13">
        <v>0</v>
      </c>
      <c r="FB11" s="13">
        <v>0</v>
      </c>
      <c r="FC11" s="13">
        <v>0</v>
      </c>
      <c r="FD11" s="13">
        <v>0</v>
      </c>
      <c r="FE11" s="13">
        <v>0</v>
      </c>
      <c r="FF11" s="13">
        <v>63.5</v>
      </c>
      <c r="FG11" s="13">
        <v>100</v>
      </c>
      <c r="FH11" s="13">
        <v>0</v>
      </c>
      <c r="FI11" s="13">
        <v>0</v>
      </c>
      <c r="FJ11" s="13">
        <v>0</v>
      </c>
      <c r="FK11" s="13">
        <v>0</v>
      </c>
      <c r="FL11" s="13">
        <v>0</v>
      </c>
      <c r="FM11" s="13">
        <v>0</v>
      </c>
      <c r="FN11" s="13">
        <v>0</v>
      </c>
      <c r="FO11" s="13">
        <v>0</v>
      </c>
      <c r="FP11" s="13">
        <v>0</v>
      </c>
      <c r="FQ11" s="13">
        <v>4715</v>
      </c>
      <c r="FR11" s="13">
        <v>4715</v>
      </c>
      <c r="FS11" s="13">
        <v>2788.7</v>
      </c>
      <c r="FT11" s="13">
        <v>0</v>
      </c>
      <c r="FU11" s="13">
        <v>0</v>
      </c>
      <c r="FV11" s="13">
        <v>0</v>
      </c>
      <c r="FW11" s="13">
        <v>0</v>
      </c>
      <c r="FX11" s="13">
        <v>0</v>
      </c>
      <c r="FY11" s="13">
        <v>0</v>
      </c>
      <c r="FZ11" s="13">
        <v>0</v>
      </c>
      <c r="GA11" s="13">
        <v>0</v>
      </c>
      <c r="GB11" s="13">
        <v>0</v>
      </c>
      <c r="GC11" s="13">
        <v>0</v>
      </c>
      <c r="GD11" s="13">
        <v>0</v>
      </c>
      <c r="GE11" s="13">
        <v>0</v>
      </c>
      <c r="GF11" s="13">
        <v>0</v>
      </c>
      <c r="GG11" s="13">
        <v>0</v>
      </c>
      <c r="GH11" s="13">
        <v>0</v>
      </c>
      <c r="GI11" s="13">
        <v>0</v>
      </c>
      <c r="GJ11" s="13">
        <v>0</v>
      </c>
      <c r="GK11" s="13">
        <v>0</v>
      </c>
      <c r="GL11" s="13">
        <v>0</v>
      </c>
      <c r="GM11" s="13">
        <v>0</v>
      </c>
      <c r="GN11" s="13">
        <v>120.64</v>
      </c>
      <c r="GO11" s="13">
        <v>150</v>
      </c>
      <c r="GP11" s="13">
        <v>0</v>
      </c>
      <c r="GQ11" s="13"/>
      <c r="GR11" s="13">
        <v>0</v>
      </c>
      <c r="GS11" s="13">
        <v>0</v>
      </c>
      <c r="GT11" s="13">
        <v>0</v>
      </c>
      <c r="GU11" s="13">
        <v>0</v>
      </c>
      <c r="GV11" s="13">
        <v>0</v>
      </c>
      <c r="GW11" s="13">
        <v>0</v>
      </c>
      <c r="GX11" s="13">
        <v>0</v>
      </c>
      <c r="GY11" s="13">
        <v>0</v>
      </c>
      <c r="GZ11" s="13">
        <v>0</v>
      </c>
      <c r="HA11" s="13">
        <v>912.46</v>
      </c>
      <c r="HB11" s="13">
        <v>12800</v>
      </c>
      <c r="HC11" s="13">
        <v>13300</v>
      </c>
      <c r="HD11" s="13">
        <v>12483.5</v>
      </c>
      <c r="HE11" s="13">
        <v>12800</v>
      </c>
      <c r="HF11" s="13">
        <v>12800</v>
      </c>
      <c r="HG11" s="13">
        <v>12038.56</v>
      </c>
      <c r="HH11" s="13">
        <v>12600</v>
      </c>
      <c r="HI11" s="13">
        <v>12600</v>
      </c>
      <c r="HJ11" s="13">
        <v>10788.21</v>
      </c>
      <c r="HK11" s="13">
        <v>12000</v>
      </c>
      <c r="HL11" s="13">
        <v>12000</v>
      </c>
      <c r="HM11" s="13">
        <v>6774.65</v>
      </c>
      <c r="HN11" s="13"/>
      <c r="HO11" s="13">
        <v>3000</v>
      </c>
      <c r="HP11" s="13">
        <v>3194.32</v>
      </c>
      <c r="HQ11" s="13"/>
      <c r="HR11" s="13">
        <v>5000</v>
      </c>
      <c r="HS11" s="13">
        <v>6992.09</v>
      </c>
      <c r="HT11" s="13"/>
      <c r="HU11" s="13"/>
      <c r="HV11" s="13">
        <v>10645.97</v>
      </c>
      <c r="HW11" s="13">
        <v>10900</v>
      </c>
      <c r="HX11" s="13">
        <v>13900</v>
      </c>
      <c r="HY11" s="13">
        <v>13595.76</v>
      </c>
      <c r="HZ11" s="13">
        <v>14000</v>
      </c>
      <c r="IA11" s="13">
        <v>14000</v>
      </c>
      <c r="IB11" s="13">
        <v>15183.62</v>
      </c>
      <c r="IC11" s="13">
        <v>15000</v>
      </c>
      <c r="ID11" s="13">
        <v>15000</v>
      </c>
      <c r="IE11" s="13">
        <v>15673.06</v>
      </c>
      <c r="IF11" s="13">
        <v>18000</v>
      </c>
      <c r="IG11" s="13">
        <f t="shared" si="310"/>
        <v>20500</v>
      </c>
      <c r="IH11" s="13">
        <f t="shared" si="310"/>
        <v>20500</v>
      </c>
      <c r="II11" s="13">
        <f t="shared" si="310"/>
        <v>13038.68</v>
      </c>
      <c r="IJ11" s="13">
        <f t="shared" si="310"/>
        <v>12800</v>
      </c>
      <c r="IK11" s="13">
        <f t="shared" si="310"/>
        <v>13300</v>
      </c>
      <c r="IL11" s="13">
        <f t="shared" si="310"/>
        <v>12483.5</v>
      </c>
      <c r="IM11" s="13">
        <f t="shared" si="310"/>
        <v>12800</v>
      </c>
      <c r="IN11" s="13">
        <f t="shared" si="310"/>
        <v>12800</v>
      </c>
      <c r="IO11" s="13">
        <f t="shared" si="310"/>
        <v>12038.56</v>
      </c>
      <c r="IP11" s="13">
        <f t="shared" si="310"/>
        <v>12600</v>
      </c>
      <c r="IQ11" s="13">
        <f t="shared" si="311"/>
        <v>12600</v>
      </c>
      <c r="IR11" s="13">
        <f t="shared" si="311"/>
        <v>10788.21</v>
      </c>
      <c r="IS11" s="13">
        <f t="shared" si="311"/>
        <v>12000</v>
      </c>
      <c r="IT11" s="13">
        <f t="shared" si="311"/>
        <v>12000</v>
      </c>
      <c r="IU11" s="13">
        <f t="shared" si="311"/>
        <v>6774.65</v>
      </c>
      <c r="IV11" s="13">
        <f t="shared" si="311"/>
        <v>0</v>
      </c>
      <c r="IW11" s="13">
        <f t="shared" si="311"/>
        <v>3000</v>
      </c>
      <c r="IX11" s="13">
        <f t="shared" si="311"/>
        <v>3194.32</v>
      </c>
      <c r="IY11" s="13">
        <f t="shared" si="311"/>
        <v>0</v>
      </c>
      <c r="IZ11" s="13">
        <f t="shared" si="311"/>
        <v>5000</v>
      </c>
      <c r="JA11" s="13">
        <f t="shared" si="312"/>
        <v>6992.09</v>
      </c>
      <c r="JB11" s="13">
        <f t="shared" si="312"/>
        <v>0</v>
      </c>
      <c r="JC11" s="13">
        <f t="shared" si="312"/>
        <v>0</v>
      </c>
      <c r="JD11" s="13">
        <f t="shared" si="313"/>
        <v>11280.9</v>
      </c>
      <c r="JE11" s="13">
        <f t="shared" si="313"/>
        <v>11800</v>
      </c>
      <c r="JF11" s="13">
        <f t="shared" si="313"/>
        <v>13900</v>
      </c>
      <c r="JG11" s="13">
        <f t="shared" si="313"/>
        <v>13595.76</v>
      </c>
      <c r="JH11" s="13">
        <f t="shared" si="313"/>
        <v>14000</v>
      </c>
      <c r="JI11" s="13">
        <f t="shared" si="313"/>
        <v>14000</v>
      </c>
      <c r="JJ11" s="13">
        <f t="shared" si="314"/>
        <v>15183.62</v>
      </c>
      <c r="JK11" s="13">
        <f t="shared" si="314"/>
        <v>15000</v>
      </c>
      <c r="JL11" s="13">
        <f t="shared" si="314"/>
        <v>15000</v>
      </c>
      <c r="JM11" s="13">
        <f t="shared" si="314"/>
        <v>15673.06</v>
      </c>
      <c r="JN11" s="13">
        <f t="shared" si="314"/>
        <v>18000</v>
      </c>
    </row>
    <row r="12" spans="1:289" ht="15" customHeight="1" x14ac:dyDescent="0.25">
      <c r="A12" s="5">
        <v>13</v>
      </c>
      <c r="B12" s="8" t="s">
        <v>82</v>
      </c>
      <c r="C12" s="12">
        <f t="shared" ref="C12:AJ12" si="315">SUM(C13:C13)</f>
        <v>36500</v>
      </c>
      <c r="D12" s="12">
        <f t="shared" si="315"/>
        <v>36500</v>
      </c>
      <c r="E12" s="12">
        <f t="shared" si="315"/>
        <v>33548.870000000003</v>
      </c>
      <c r="F12" s="12">
        <f t="shared" si="315"/>
        <v>64000</v>
      </c>
      <c r="G12" s="12">
        <f t="shared" si="315"/>
        <v>66000</v>
      </c>
      <c r="H12" s="12">
        <f t="shared" si="315"/>
        <v>60364.04</v>
      </c>
      <c r="I12" s="12">
        <f t="shared" si="315"/>
        <v>63664.47</v>
      </c>
      <c r="J12" s="12">
        <f t="shared" si="315"/>
        <v>60364</v>
      </c>
      <c r="K12" s="12">
        <f t="shared" si="315"/>
        <v>59240.24</v>
      </c>
      <c r="L12" s="12">
        <f t="shared" si="315"/>
        <v>59670</v>
      </c>
      <c r="M12" s="12">
        <f t="shared" si="315"/>
        <v>59670</v>
      </c>
      <c r="N12" s="12">
        <f t="shared" si="315"/>
        <v>57400.01</v>
      </c>
      <c r="O12" s="12">
        <f t="shared" si="315"/>
        <v>57614</v>
      </c>
      <c r="P12" s="12">
        <f t="shared" si="315"/>
        <v>57614</v>
      </c>
      <c r="Q12" s="12">
        <f t="shared" ref="Q12" si="316">SUM(Q13:Q13)</f>
        <v>57996.15</v>
      </c>
      <c r="R12" s="12">
        <f t="shared" si="315"/>
        <v>57125</v>
      </c>
      <c r="S12" s="12">
        <f t="shared" si="315"/>
        <v>57125</v>
      </c>
      <c r="T12" s="12">
        <f t="shared" si="315"/>
        <v>51662.69</v>
      </c>
      <c r="U12" s="12">
        <f t="shared" si="315"/>
        <v>61500</v>
      </c>
      <c r="V12" s="12">
        <f t="shared" si="315"/>
        <v>60000</v>
      </c>
      <c r="W12" s="12">
        <f t="shared" si="315"/>
        <v>60920.24</v>
      </c>
      <c r="X12" s="12">
        <f t="shared" si="315"/>
        <v>59500</v>
      </c>
      <c r="Y12" s="12">
        <f t="shared" si="315"/>
        <v>59500</v>
      </c>
      <c r="Z12" s="12">
        <f t="shared" si="315"/>
        <v>39898.35</v>
      </c>
      <c r="AA12" s="12">
        <f t="shared" si="315"/>
        <v>64800</v>
      </c>
      <c r="AB12" s="12">
        <f t="shared" si="315"/>
        <v>62800</v>
      </c>
      <c r="AC12" s="12">
        <f t="shared" si="315"/>
        <v>63222.69</v>
      </c>
      <c r="AD12" s="12">
        <f t="shared" si="315"/>
        <v>70530</v>
      </c>
      <c r="AE12" s="12">
        <f t="shared" si="315"/>
        <v>70530</v>
      </c>
      <c r="AF12" s="12">
        <f t="shared" si="315"/>
        <v>69857.83</v>
      </c>
      <c r="AG12" s="12">
        <f t="shared" si="315"/>
        <v>64089</v>
      </c>
      <c r="AH12" s="12">
        <f t="shared" si="315"/>
        <v>64300</v>
      </c>
      <c r="AI12" s="12">
        <f t="shared" si="315"/>
        <v>46887.81</v>
      </c>
      <c r="AJ12" s="12">
        <f t="shared" si="315"/>
        <v>71940</v>
      </c>
      <c r="AK12" s="12">
        <f t="shared" ref="AK12:AO12" si="317">SUM(AK13:AK13)</f>
        <v>277400</v>
      </c>
      <c r="AL12" s="12">
        <f t="shared" si="317"/>
        <v>277400</v>
      </c>
      <c r="AM12" s="12">
        <f t="shared" si="317"/>
        <v>254991.35</v>
      </c>
      <c r="AN12" s="12">
        <f t="shared" si="317"/>
        <v>300000</v>
      </c>
      <c r="AO12" s="12">
        <f t="shared" si="317"/>
        <v>311000</v>
      </c>
      <c r="AP12" s="12">
        <f t="shared" ref="AP12:BG12" si="318">SUM(AP13:AP13)</f>
        <v>283467.99</v>
      </c>
      <c r="AQ12" s="12">
        <f t="shared" si="318"/>
        <v>307157.67</v>
      </c>
      <c r="AR12" s="12">
        <f t="shared" si="318"/>
        <v>283500</v>
      </c>
      <c r="AS12" s="12">
        <f t="shared" si="318"/>
        <v>276454.48</v>
      </c>
      <c r="AT12" s="12">
        <f t="shared" si="318"/>
        <v>278460</v>
      </c>
      <c r="AU12" s="12">
        <f t="shared" si="318"/>
        <v>278460</v>
      </c>
      <c r="AV12" s="12">
        <f t="shared" si="318"/>
        <v>267866.63</v>
      </c>
      <c r="AW12" s="12">
        <f t="shared" si="318"/>
        <v>268866</v>
      </c>
      <c r="AX12" s="12">
        <f t="shared" si="318"/>
        <v>268866</v>
      </c>
      <c r="AY12" s="12">
        <f t="shared" si="318"/>
        <v>270648.57</v>
      </c>
      <c r="AZ12" s="12">
        <f t="shared" si="318"/>
        <v>266500</v>
      </c>
      <c r="BA12" s="12">
        <f t="shared" si="318"/>
        <v>266500</v>
      </c>
      <c r="BB12" s="12">
        <f t="shared" si="318"/>
        <v>241092.59</v>
      </c>
      <c r="BC12" s="12">
        <f t="shared" si="318"/>
        <v>286997</v>
      </c>
      <c r="BD12" s="12">
        <f t="shared" si="318"/>
        <v>260000</v>
      </c>
      <c r="BE12" s="12">
        <f t="shared" si="318"/>
        <v>284294.45</v>
      </c>
      <c r="BF12" s="12">
        <f t="shared" si="318"/>
        <v>299750</v>
      </c>
      <c r="BG12" s="12">
        <f t="shared" si="318"/>
        <v>299750</v>
      </c>
      <c r="BH12" s="12">
        <f t="shared" ref="BH12:BR12" si="319">SUM(BH13:BH13)</f>
        <v>152339.10999999999</v>
      </c>
      <c r="BI12" s="12">
        <f t="shared" si="319"/>
        <v>150000</v>
      </c>
      <c r="BJ12" s="12">
        <f t="shared" si="319"/>
        <v>240000</v>
      </c>
      <c r="BK12" s="12">
        <f t="shared" si="319"/>
        <v>242972.52</v>
      </c>
      <c r="BL12" s="12">
        <f t="shared" si="319"/>
        <v>268014</v>
      </c>
      <c r="BM12" s="12">
        <f t="shared" si="319"/>
        <v>268014</v>
      </c>
      <c r="BN12" s="12">
        <f>SUM(BN13:BN13)</f>
        <v>265627</v>
      </c>
      <c r="BO12" s="12">
        <f t="shared" si="319"/>
        <v>291961</v>
      </c>
      <c r="BP12" s="12">
        <f t="shared" si="319"/>
        <v>293250</v>
      </c>
      <c r="BQ12" s="12">
        <f t="shared" si="319"/>
        <v>214619.37</v>
      </c>
      <c r="BR12" s="12">
        <f t="shared" si="319"/>
        <v>316536</v>
      </c>
      <c r="BS12" s="12">
        <f t="shared" ref="BS12:CO12" si="320">SUM(BS13:BS13)</f>
        <v>167900</v>
      </c>
      <c r="BT12" s="12">
        <f t="shared" si="320"/>
        <v>167900</v>
      </c>
      <c r="BU12" s="12">
        <f t="shared" si="320"/>
        <v>154324.76999999999</v>
      </c>
      <c r="BV12" s="12">
        <f t="shared" si="320"/>
        <v>120000</v>
      </c>
      <c r="BW12" s="12">
        <f t="shared" si="320"/>
        <v>118000</v>
      </c>
      <c r="BX12" s="12">
        <f t="shared" si="320"/>
        <v>107779.45</v>
      </c>
      <c r="BY12" s="12">
        <f t="shared" si="320"/>
        <v>113181.28</v>
      </c>
      <c r="BZ12" s="12">
        <f t="shared" si="320"/>
        <v>107780</v>
      </c>
      <c r="CA12" s="12">
        <f t="shared" si="320"/>
        <v>105315.99</v>
      </c>
      <c r="CB12" s="12">
        <f t="shared" si="320"/>
        <v>106080</v>
      </c>
      <c r="CC12" s="12">
        <f t="shared" si="320"/>
        <v>106080</v>
      </c>
      <c r="CD12" s="12">
        <f t="shared" si="320"/>
        <v>102044.43</v>
      </c>
      <c r="CE12" s="12">
        <f t="shared" si="320"/>
        <v>102425</v>
      </c>
      <c r="CF12" s="12">
        <f t="shared" si="320"/>
        <v>102425</v>
      </c>
      <c r="CG12" s="12">
        <f t="shared" si="320"/>
        <v>103104.23</v>
      </c>
      <c r="CH12" s="12">
        <f t="shared" si="320"/>
        <v>101500</v>
      </c>
      <c r="CI12" s="12">
        <f t="shared" si="320"/>
        <v>101500</v>
      </c>
      <c r="CJ12" s="12">
        <f t="shared" si="320"/>
        <v>91844.800000000003</v>
      </c>
      <c r="CK12" s="12">
        <f t="shared" si="320"/>
        <v>109332</v>
      </c>
      <c r="CL12" s="12">
        <f t="shared" si="320"/>
        <v>100000</v>
      </c>
      <c r="CM12" s="12">
        <f t="shared" si="320"/>
        <v>108302.64</v>
      </c>
      <c r="CN12" s="12">
        <f t="shared" si="320"/>
        <v>113700</v>
      </c>
      <c r="CO12" s="12">
        <f t="shared" si="320"/>
        <v>113700</v>
      </c>
      <c r="CP12" s="12">
        <f t="shared" ref="CP12:CZ12" si="321">SUM(CP13:CP13)</f>
        <v>58033.9</v>
      </c>
      <c r="CQ12" s="12">
        <f t="shared" si="321"/>
        <v>97110</v>
      </c>
      <c r="CR12" s="12">
        <f t="shared" si="321"/>
        <v>97000</v>
      </c>
      <c r="CS12" s="12">
        <f t="shared" si="321"/>
        <v>94855.38</v>
      </c>
      <c r="CT12" s="12">
        <f t="shared" si="321"/>
        <v>105795</v>
      </c>
      <c r="CU12" s="12">
        <f t="shared" si="321"/>
        <v>105795</v>
      </c>
      <c r="CV12" s="12">
        <f t="shared" si="321"/>
        <v>104322.55</v>
      </c>
      <c r="CW12" s="12">
        <f t="shared" si="321"/>
        <v>92573</v>
      </c>
      <c r="CX12" s="12">
        <f t="shared" si="321"/>
        <v>93000</v>
      </c>
      <c r="CY12" s="12">
        <f t="shared" si="321"/>
        <v>67980.070000000007</v>
      </c>
      <c r="CZ12" s="12">
        <f t="shared" si="321"/>
        <v>107910</v>
      </c>
      <c r="DA12" s="12">
        <f t="shared" ref="DA12:DE12" si="322">SUM(DA13:DA13)</f>
        <v>7300</v>
      </c>
      <c r="DB12" s="12">
        <f t="shared" si="322"/>
        <v>7300</v>
      </c>
      <c r="DC12" s="12">
        <f t="shared" si="322"/>
        <v>6709.78</v>
      </c>
      <c r="DD12" s="12">
        <f t="shared" si="322"/>
        <v>7500</v>
      </c>
      <c r="DE12" s="12">
        <f t="shared" si="322"/>
        <v>7500</v>
      </c>
      <c r="DF12" s="12">
        <f t="shared" ref="DF12:HD12" si="323">SUM(DF13:DF13)</f>
        <v>6707.1</v>
      </c>
      <c r="DG12" s="12">
        <f>SUM(DG13:DG13)</f>
        <v>7073.83</v>
      </c>
      <c r="DH12" s="12">
        <f>SUM(DH13:DH13)</f>
        <v>6700</v>
      </c>
      <c r="DI12" s="12">
        <f t="shared" ref="DI12:EM12" si="324">SUM(DI13:DI13)</f>
        <v>6582.24</v>
      </c>
      <c r="DJ12" s="12">
        <f t="shared" si="324"/>
        <v>6630</v>
      </c>
      <c r="DK12" s="12">
        <f t="shared" si="324"/>
        <v>6630</v>
      </c>
      <c r="DL12" s="12">
        <f t="shared" si="324"/>
        <v>6377.78</v>
      </c>
      <c r="DM12" s="12">
        <f t="shared" si="324"/>
        <v>6402</v>
      </c>
      <c r="DN12" s="12">
        <f t="shared" si="324"/>
        <v>6402</v>
      </c>
      <c r="DO12" s="12">
        <f t="shared" si="324"/>
        <v>6444.01</v>
      </c>
      <c r="DP12" s="12">
        <f t="shared" si="324"/>
        <v>6347.2</v>
      </c>
      <c r="DQ12" s="12">
        <f t="shared" si="324"/>
        <v>6347.2</v>
      </c>
      <c r="DR12" s="12">
        <f t="shared" si="324"/>
        <v>5740.3</v>
      </c>
      <c r="DS12" s="12">
        <f t="shared" si="324"/>
        <v>6833</v>
      </c>
      <c r="DT12" s="12">
        <f t="shared" si="324"/>
        <v>6833</v>
      </c>
      <c r="DU12" s="12">
        <f t="shared" si="324"/>
        <v>6768.95</v>
      </c>
      <c r="DV12" s="12">
        <f t="shared" si="324"/>
        <v>6700</v>
      </c>
      <c r="DW12" s="12">
        <f t="shared" si="324"/>
        <v>6700</v>
      </c>
      <c r="DX12" s="12">
        <f t="shared" ref="DX12:EH12" si="325">SUM(DX13:DX13)</f>
        <v>7254.32</v>
      </c>
      <c r="DY12" s="12">
        <f t="shared" si="325"/>
        <v>26000</v>
      </c>
      <c r="DZ12" s="12">
        <f t="shared" si="325"/>
        <v>26000</v>
      </c>
      <c r="EA12" s="12">
        <f t="shared" si="325"/>
        <v>25289.08</v>
      </c>
      <c r="EB12" s="12">
        <f t="shared" si="325"/>
        <v>28212</v>
      </c>
      <c r="EC12" s="12">
        <f t="shared" si="325"/>
        <v>28212</v>
      </c>
      <c r="ED12" s="12">
        <f t="shared" si="325"/>
        <v>25763.69</v>
      </c>
      <c r="EE12" s="12">
        <f t="shared" si="325"/>
        <v>28484</v>
      </c>
      <c r="EF12" s="12">
        <f t="shared" si="325"/>
        <v>28600</v>
      </c>
      <c r="EG12" s="12">
        <f t="shared" si="325"/>
        <v>20997.33</v>
      </c>
      <c r="EH12" s="12">
        <f t="shared" si="325"/>
        <v>28776</v>
      </c>
      <c r="EI12" s="12">
        <f t="shared" si="324"/>
        <v>73000</v>
      </c>
      <c r="EJ12" s="12">
        <f t="shared" si="324"/>
        <v>73000</v>
      </c>
      <c r="EK12" s="12">
        <f t="shared" si="324"/>
        <v>67097.73</v>
      </c>
      <c r="EL12" s="12">
        <f t="shared" si="324"/>
        <v>71000</v>
      </c>
      <c r="EM12" s="12">
        <f t="shared" si="324"/>
        <v>73000</v>
      </c>
      <c r="EN12" s="12">
        <f t="shared" si="323"/>
        <v>67071.14</v>
      </c>
      <c r="EO12" s="12">
        <f>SUM(EO13:EO13)</f>
        <v>80795.11</v>
      </c>
      <c r="EP12" s="12">
        <f>SUM(EP13:EP13)</f>
        <v>67100</v>
      </c>
      <c r="EQ12" s="12">
        <f t="shared" ref="EQ12:FS12" si="326">SUM(EQ13:EQ13)</f>
        <v>65822.5</v>
      </c>
      <c r="ER12" s="12">
        <f t="shared" si="326"/>
        <v>66300</v>
      </c>
      <c r="ES12" s="12">
        <f t="shared" si="326"/>
        <v>66300</v>
      </c>
      <c r="ET12" s="12">
        <f>SUM(ET13:ET13)</f>
        <v>63777.77</v>
      </c>
      <c r="EU12" s="12">
        <f>SUM(EU13:EU13)</f>
        <v>64016</v>
      </c>
      <c r="EV12" s="12">
        <f>SUM(EV13:EV13)</f>
        <v>64016</v>
      </c>
      <c r="EW12" s="12">
        <f t="shared" si="326"/>
        <v>64440.15</v>
      </c>
      <c r="EX12" s="12">
        <f t="shared" si="326"/>
        <v>63472</v>
      </c>
      <c r="EY12" s="12">
        <f t="shared" si="326"/>
        <v>63472</v>
      </c>
      <c r="EZ12" s="12">
        <f t="shared" si="326"/>
        <v>57403.03</v>
      </c>
      <c r="FA12" s="12">
        <f t="shared" si="326"/>
        <v>68332</v>
      </c>
      <c r="FB12" s="12">
        <f t="shared" si="326"/>
        <v>68332</v>
      </c>
      <c r="FC12" s="12">
        <f t="shared" si="326"/>
        <v>67689.14</v>
      </c>
      <c r="FD12" s="12">
        <f t="shared" si="326"/>
        <v>73700</v>
      </c>
      <c r="FE12" s="12">
        <f t="shared" si="326"/>
        <v>73700</v>
      </c>
      <c r="FF12" s="12">
        <f t="shared" ref="FF12:FP12" si="327">SUM(FF13:FF13)</f>
        <v>36271.19</v>
      </c>
      <c r="FG12" s="12">
        <f t="shared" si="327"/>
        <v>51795</v>
      </c>
      <c r="FH12" s="12">
        <f t="shared" si="327"/>
        <v>49700</v>
      </c>
      <c r="FI12" s="12">
        <f t="shared" si="327"/>
        <v>50578.14</v>
      </c>
      <c r="FJ12" s="12">
        <f t="shared" si="327"/>
        <v>56424</v>
      </c>
      <c r="FK12" s="12">
        <f t="shared" si="327"/>
        <v>56424</v>
      </c>
      <c r="FL12" s="12">
        <f t="shared" si="327"/>
        <v>56955.89</v>
      </c>
      <c r="FM12" s="12">
        <f t="shared" si="327"/>
        <v>64089</v>
      </c>
      <c r="FN12" s="12">
        <f t="shared" si="327"/>
        <v>64400</v>
      </c>
      <c r="FO12" s="12">
        <f t="shared" si="327"/>
        <v>47001.07</v>
      </c>
      <c r="FP12" s="12">
        <f t="shared" si="327"/>
        <v>71940</v>
      </c>
      <c r="FQ12" s="12">
        <f t="shared" si="326"/>
        <v>167900</v>
      </c>
      <c r="FR12" s="12">
        <f t="shared" si="326"/>
        <v>167900</v>
      </c>
      <c r="FS12" s="12">
        <f t="shared" si="326"/>
        <v>154304.75</v>
      </c>
      <c r="FT12" s="12">
        <f>SUM(FT13)</f>
        <v>155000</v>
      </c>
      <c r="FU12" s="12">
        <f>SUM(FU13)</f>
        <v>162000</v>
      </c>
      <c r="FV12" s="12">
        <f>SUM(FV13)</f>
        <v>147769.81</v>
      </c>
      <c r="FW12" s="12">
        <f>SUM(FW13:FW13)</f>
        <v>155624.26</v>
      </c>
      <c r="FX12" s="12">
        <f>SUM(FX13:FX13)</f>
        <v>147800</v>
      </c>
      <c r="FY12" s="12">
        <f t="shared" ref="FY12:HC12" si="328">SUM(FY13:FY13)</f>
        <v>144809.51</v>
      </c>
      <c r="FZ12" s="12">
        <f t="shared" si="328"/>
        <v>145860</v>
      </c>
      <c r="GA12" s="12">
        <f t="shared" si="328"/>
        <v>145860</v>
      </c>
      <c r="GB12" s="12">
        <f t="shared" si="328"/>
        <v>140311.06</v>
      </c>
      <c r="GC12" s="12">
        <f t="shared" si="328"/>
        <v>140835</v>
      </c>
      <c r="GD12" s="12">
        <f t="shared" si="328"/>
        <v>140835</v>
      </c>
      <c r="GE12" s="12">
        <f t="shared" si="328"/>
        <v>141814.69</v>
      </c>
      <c r="GF12" s="12">
        <f t="shared" si="328"/>
        <v>139650</v>
      </c>
      <c r="GG12" s="12">
        <f t="shared" si="328"/>
        <v>139650</v>
      </c>
      <c r="GH12" s="12">
        <f t="shared" si="328"/>
        <v>126286.54</v>
      </c>
      <c r="GI12" s="12">
        <f t="shared" si="328"/>
        <v>150332</v>
      </c>
      <c r="GJ12" s="12">
        <f t="shared" si="328"/>
        <v>130000</v>
      </c>
      <c r="GK12" s="12">
        <f t="shared" si="328"/>
        <v>148916.18</v>
      </c>
      <c r="GL12" s="12">
        <f t="shared" si="328"/>
        <v>145300</v>
      </c>
      <c r="GM12" s="12">
        <f t="shared" si="328"/>
        <v>145300</v>
      </c>
      <c r="GN12" s="12">
        <f t="shared" ref="GN12:GX12" si="329">SUM(GN13:GN13)</f>
        <v>68915.320000000007</v>
      </c>
      <c r="GO12" s="12">
        <f t="shared" si="329"/>
        <v>161860</v>
      </c>
      <c r="GP12" s="12">
        <f t="shared" si="329"/>
        <v>161860</v>
      </c>
      <c r="GQ12" s="12">
        <f t="shared" si="329"/>
        <v>158245.72</v>
      </c>
      <c r="GR12" s="12">
        <f t="shared" si="329"/>
        <v>176325</v>
      </c>
      <c r="GS12" s="12">
        <f t="shared" si="329"/>
        <v>176325</v>
      </c>
      <c r="GT12" s="12">
        <f t="shared" si="329"/>
        <v>166991.96</v>
      </c>
      <c r="GU12" s="12">
        <f t="shared" si="329"/>
        <v>170904</v>
      </c>
      <c r="GV12" s="12">
        <f t="shared" si="329"/>
        <v>171700</v>
      </c>
      <c r="GW12" s="12">
        <f t="shared" si="329"/>
        <v>126171.89</v>
      </c>
      <c r="GX12" s="12">
        <f t="shared" si="329"/>
        <v>122298</v>
      </c>
      <c r="GY12" s="12">
        <f t="shared" si="328"/>
        <v>0</v>
      </c>
      <c r="GZ12" s="12">
        <f t="shared" si="328"/>
        <v>0</v>
      </c>
      <c r="HA12" s="12">
        <f t="shared" si="328"/>
        <v>0</v>
      </c>
      <c r="HB12" s="12">
        <f t="shared" si="328"/>
        <v>0</v>
      </c>
      <c r="HC12" s="12">
        <f t="shared" si="328"/>
        <v>0</v>
      </c>
      <c r="HD12" s="12">
        <f t="shared" si="323"/>
        <v>0</v>
      </c>
      <c r="HE12" s="12">
        <f>SUM(HE13:HE13)</f>
        <v>0</v>
      </c>
      <c r="HF12" s="12">
        <f>SUM(HF13:HF13)</f>
        <v>0</v>
      </c>
      <c r="HG12" s="12">
        <f t="shared" ref="HG12:JN12" si="330">SUM(HG13:HG13)</f>
        <v>1479.16</v>
      </c>
      <c r="HH12" s="12">
        <f t="shared" si="330"/>
        <v>0</v>
      </c>
      <c r="HI12" s="12">
        <f t="shared" si="330"/>
        <v>0</v>
      </c>
      <c r="HJ12" s="12">
        <f t="shared" si="330"/>
        <v>0</v>
      </c>
      <c r="HK12" s="12">
        <f t="shared" si="330"/>
        <v>0</v>
      </c>
      <c r="HL12" s="12">
        <f t="shared" si="330"/>
        <v>0</v>
      </c>
      <c r="HM12" s="12">
        <f t="shared" si="330"/>
        <v>0</v>
      </c>
      <c r="HN12" s="12">
        <f t="shared" si="330"/>
        <v>0</v>
      </c>
      <c r="HO12" s="12">
        <f t="shared" si="330"/>
        <v>0</v>
      </c>
      <c r="HP12" s="12">
        <f t="shared" si="330"/>
        <v>20.07</v>
      </c>
      <c r="HQ12" s="12">
        <f t="shared" si="330"/>
        <v>0</v>
      </c>
      <c r="HR12" s="12">
        <f t="shared" si="330"/>
        <v>250</v>
      </c>
      <c r="HS12" s="12">
        <f t="shared" si="330"/>
        <v>129.71</v>
      </c>
      <c r="HT12" s="12">
        <f t="shared" si="330"/>
        <v>0</v>
      </c>
      <c r="HU12" s="12">
        <f t="shared" si="330"/>
        <v>0</v>
      </c>
      <c r="HV12" s="12">
        <f t="shared" ref="HV12:IF12" si="331">SUM(HV13:HV13)</f>
        <v>220234.68</v>
      </c>
      <c r="HW12" s="12">
        <f t="shared" si="331"/>
        <v>0</v>
      </c>
      <c r="HX12" s="12">
        <f t="shared" si="331"/>
        <v>0</v>
      </c>
      <c r="HY12" s="12">
        <f t="shared" si="331"/>
        <v>0</v>
      </c>
      <c r="HZ12" s="12">
        <f t="shared" si="331"/>
        <v>0</v>
      </c>
      <c r="IA12" s="12">
        <f t="shared" si="331"/>
        <v>12475.33</v>
      </c>
      <c r="IB12" s="12">
        <f t="shared" si="331"/>
        <v>12475.33</v>
      </c>
      <c r="IC12" s="12">
        <f t="shared" si="331"/>
        <v>0</v>
      </c>
      <c r="ID12" s="12">
        <f t="shared" si="331"/>
        <v>0</v>
      </c>
      <c r="IE12" s="12">
        <f t="shared" si="331"/>
        <v>0</v>
      </c>
      <c r="IF12" s="12">
        <f t="shared" si="331"/>
        <v>0</v>
      </c>
      <c r="IG12" s="12">
        <f t="shared" si="330"/>
        <v>730000</v>
      </c>
      <c r="IH12" s="12">
        <f t="shared" si="330"/>
        <v>730000</v>
      </c>
      <c r="II12" s="12">
        <f t="shared" si="330"/>
        <v>670977.25</v>
      </c>
      <c r="IJ12" s="12">
        <f t="shared" si="330"/>
        <v>717500</v>
      </c>
      <c r="IK12" s="12">
        <f t="shared" si="330"/>
        <v>737500</v>
      </c>
      <c r="IL12" s="12">
        <f t="shared" si="330"/>
        <v>673159.53</v>
      </c>
      <c r="IM12" s="12">
        <f t="shared" si="330"/>
        <v>727496.62</v>
      </c>
      <c r="IN12" s="12">
        <f t="shared" si="330"/>
        <v>673244</v>
      </c>
      <c r="IO12" s="12">
        <f t="shared" si="330"/>
        <v>659704.12</v>
      </c>
      <c r="IP12" s="12">
        <f t="shared" si="330"/>
        <v>663000</v>
      </c>
      <c r="IQ12" s="12">
        <f t="shared" si="330"/>
        <v>663000</v>
      </c>
      <c r="IR12" s="12">
        <f t="shared" si="330"/>
        <v>637777.68000000005</v>
      </c>
      <c r="IS12" s="12">
        <f t="shared" si="330"/>
        <v>640158</v>
      </c>
      <c r="IT12" s="12">
        <f t="shared" si="330"/>
        <v>640158</v>
      </c>
      <c r="IU12" s="12">
        <f t="shared" si="330"/>
        <v>644447.80000000005</v>
      </c>
      <c r="IV12" s="12">
        <f t="shared" si="330"/>
        <v>634594.19999999995</v>
      </c>
      <c r="IW12" s="12">
        <f t="shared" si="330"/>
        <v>634594.19999999995</v>
      </c>
      <c r="IX12" s="12">
        <f t="shared" si="330"/>
        <v>574050.0199999999</v>
      </c>
      <c r="IY12" s="12">
        <f t="shared" si="330"/>
        <v>683326</v>
      </c>
      <c r="IZ12" s="12">
        <f t="shared" si="330"/>
        <v>625415</v>
      </c>
      <c r="JA12" s="12">
        <f t="shared" si="330"/>
        <v>677021.31</v>
      </c>
      <c r="JB12" s="12">
        <f t="shared" si="330"/>
        <v>698650</v>
      </c>
      <c r="JC12" s="12">
        <f t="shared" si="330"/>
        <v>698650</v>
      </c>
      <c r="JD12" s="12">
        <f t="shared" si="330"/>
        <v>582946.87</v>
      </c>
      <c r="JE12" s="12">
        <f t="shared" si="330"/>
        <v>551565</v>
      </c>
      <c r="JF12" s="12">
        <f t="shared" si="330"/>
        <v>637360</v>
      </c>
      <c r="JG12" s="12">
        <f t="shared" si="330"/>
        <v>635163.53</v>
      </c>
      <c r="JH12" s="12">
        <f t="shared" si="330"/>
        <v>705300</v>
      </c>
      <c r="JI12" s="12">
        <f t="shared" si="330"/>
        <v>717775.33</v>
      </c>
      <c r="JJ12" s="12">
        <f t="shared" si="330"/>
        <v>701994.25</v>
      </c>
      <c r="JK12" s="12">
        <f t="shared" si="330"/>
        <v>712100</v>
      </c>
      <c r="JL12" s="12">
        <f t="shared" si="330"/>
        <v>715250</v>
      </c>
      <c r="JM12" s="12">
        <f t="shared" si="330"/>
        <v>523657.54000000004</v>
      </c>
      <c r="JN12" s="12">
        <f t="shared" si="330"/>
        <v>719400</v>
      </c>
    </row>
    <row r="13" spans="1:289" x14ac:dyDescent="0.25">
      <c r="A13" s="5">
        <v>1301</v>
      </c>
      <c r="B13" s="9" t="s">
        <v>5</v>
      </c>
      <c r="C13" s="13">
        <v>36500</v>
      </c>
      <c r="D13" s="13">
        <v>36500</v>
      </c>
      <c r="E13" s="13">
        <v>33548.870000000003</v>
      </c>
      <c r="F13" s="13">
        <v>64000</v>
      </c>
      <c r="G13" s="13">
        <v>66000</v>
      </c>
      <c r="H13" s="13">
        <v>60364.04</v>
      </c>
      <c r="I13" s="13">
        <v>63664.47</v>
      </c>
      <c r="J13" s="13">
        <v>60364</v>
      </c>
      <c r="K13" s="13">
        <v>59240.24</v>
      </c>
      <c r="L13" s="13">
        <v>59670</v>
      </c>
      <c r="M13" s="13">
        <v>59670</v>
      </c>
      <c r="N13" s="13">
        <v>57400.01</v>
      </c>
      <c r="O13" s="13">
        <v>57614</v>
      </c>
      <c r="P13" s="13">
        <v>57614</v>
      </c>
      <c r="Q13" s="13">
        <v>57996.15</v>
      </c>
      <c r="R13" s="13">
        <v>57125</v>
      </c>
      <c r="S13" s="13">
        <v>57125</v>
      </c>
      <c r="T13" s="13">
        <v>51662.69</v>
      </c>
      <c r="U13" s="13">
        <v>61500</v>
      </c>
      <c r="V13" s="13">
        <v>60000</v>
      </c>
      <c r="W13" s="13">
        <v>60920.24</v>
      </c>
      <c r="X13" s="13">
        <v>59500</v>
      </c>
      <c r="Y13" s="13">
        <v>59500</v>
      </c>
      <c r="Z13" s="13">
        <v>39898.35</v>
      </c>
      <c r="AA13" s="13">
        <v>64800</v>
      </c>
      <c r="AB13" s="13">
        <v>62800</v>
      </c>
      <c r="AC13" s="13">
        <v>63222.69</v>
      </c>
      <c r="AD13" s="13">
        <v>70530</v>
      </c>
      <c r="AE13" s="13">
        <v>70530</v>
      </c>
      <c r="AF13" s="13">
        <v>69857.83</v>
      </c>
      <c r="AG13" s="13">
        <v>64089</v>
      </c>
      <c r="AH13" s="13">
        <v>64300</v>
      </c>
      <c r="AI13" s="60">
        <v>46887.81</v>
      </c>
      <c r="AJ13" s="13">
        <v>71940</v>
      </c>
      <c r="AK13" s="13">
        <v>277400</v>
      </c>
      <c r="AL13" s="13">
        <v>277400</v>
      </c>
      <c r="AM13" s="13">
        <v>254991.35</v>
      </c>
      <c r="AN13" s="13">
        <v>300000</v>
      </c>
      <c r="AO13" s="13">
        <v>311000</v>
      </c>
      <c r="AP13" s="13">
        <v>283467.99</v>
      </c>
      <c r="AQ13" s="13">
        <v>307157.67</v>
      </c>
      <c r="AR13" s="13">
        <v>283500</v>
      </c>
      <c r="AS13" s="13">
        <v>276454.48</v>
      </c>
      <c r="AT13" s="13">
        <v>278460</v>
      </c>
      <c r="AU13" s="13">
        <v>278460</v>
      </c>
      <c r="AV13" s="13">
        <v>267866.63</v>
      </c>
      <c r="AW13" s="13">
        <v>268866</v>
      </c>
      <c r="AX13" s="13">
        <v>268866</v>
      </c>
      <c r="AY13" s="13">
        <v>270648.57</v>
      </c>
      <c r="AZ13" s="13">
        <v>266500</v>
      </c>
      <c r="BA13" s="13">
        <v>266500</v>
      </c>
      <c r="BB13" s="13">
        <v>241092.59</v>
      </c>
      <c r="BC13" s="13">
        <v>286997</v>
      </c>
      <c r="BD13" s="13">
        <v>260000</v>
      </c>
      <c r="BE13" s="13">
        <v>284294.45</v>
      </c>
      <c r="BF13" s="13">
        <v>299750</v>
      </c>
      <c r="BG13" s="13">
        <v>299750</v>
      </c>
      <c r="BH13" s="13">
        <v>152339.10999999999</v>
      </c>
      <c r="BI13" s="13">
        <v>150000</v>
      </c>
      <c r="BJ13" s="13">
        <v>240000</v>
      </c>
      <c r="BK13" s="13">
        <v>242972.52</v>
      </c>
      <c r="BL13" s="13">
        <v>268014</v>
      </c>
      <c r="BM13" s="13">
        <v>268014</v>
      </c>
      <c r="BN13" s="13">
        <v>265627</v>
      </c>
      <c r="BO13" s="13">
        <v>291961</v>
      </c>
      <c r="BP13" s="13">
        <v>293250</v>
      </c>
      <c r="BQ13" s="13">
        <v>214619.37</v>
      </c>
      <c r="BR13" s="13">
        <v>316536</v>
      </c>
      <c r="BS13" s="13">
        <v>167900</v>
      </c>
      <c r="BT13" s="13">
        <v>167900</v>
      </c>
      <c r="BU13" s="13">
        <v>154324.76999999999</v>
      </c>
      <c r="BV13" s="13">
        <v>120000</v>
      </c>
      <c r="BW13" s="13">
        <v>118000</v>
      </c>
      <c r="BX13" s="13">
        <v>107779.45</v>
      </c>
      <c r="BY13" s="13">
        <v>113181.28</v>
      </c>
      <c r="BZ13" s="13">
        <v>107780</v>
      </c>
      <c r="CA13" s="13">
        <v>105315.99</v>
      </c>
      <c r="CB13" s="13">
        <v>106080</v>
      </c>
      <c r="CC13" s="13">
        <v>106080</v>
      </c>
      <c r="CD13" s="13">
        <v>102044.43</v>
      </c>
      <c r="CE13" s="13">
        <v>102425</v>
      </c>
      <c r="CF13" s="13">
        <v>102425</v>
      </c>
      <c r="CG13" s="13">
        <v>103104.23</v>
      </c>
      <c r="CH13" s="13">
        <v>101500</v>
      </c>
      <c r="CI13" s="13">
        <v>101500</v>
      </c>
      <c r="CJ13" s="13">
        <v>91844.800000000003</v>
      </c>
      <c r="CK13" s="13">
        <v>109332</v>
      </c>
      <c r="CL13" s="13">
        <v>100000</v>
      </c>
      <c r="CM13" s="13">
        <v>108302.64</v>
      </c>
      <c r="CN13" s="13">
        <v>113700</v>
      </c>
      <c r="CO13" s="13">
        <v>113700</v>
      </c>
      <c r="CP13" s="13">
        <v>58033.9</v>
      </c>
      <c r="CQ13" s="13">
        <v>97110</v>
      </c>
      <c r="CR13" s="13">
        <v>97000</v>
      </c>
      <c r="CS13" s="13">
        <v>94855.38</v>
      </c>
      <c r="CT13" s="13">
        <v>105795</v>
      </c>
      <c r="CU13" s="13">
        <v>105795</v>
      </c>
      <c r="CV13" s="13">
        <v>104322.55</v>
      </c>
      <c r="CW13" s="13">
        <v>92573</v>
      </c>
      <c r="CX13" s="13">
        <v>93000</v>
      </c>
      <c r="CY13" s="13">
        <v>67980.070000000007</v>
      </c>
      <c r="CZ13" s="13">
        <v>107910</v>
      </c>
      <c r="DA13" s="13">
        <v>7300</v>
      </c>
      <c r="DB13" s="13">
        <v>7300</v>
      </c>
      <c r="DC13" s="13">
        <v>6709.78</v>
      </c>
      <c r="DD13" s="13">
        <v>7500</v>
      </c>
      <c r="DE13" s="13">
        <v>7500</v>
      </c>
      <c r="DF13" s="13">
        <v>6707.1</v>
      </c>
      <c r="DG13" s="13">
        <v>7073.83</v>
      </c>
      <c r="DH13" s="13">
        <v>6700</v>
      </c>
      <c r="DI13" s="13">
        <v>6582.24</v>
      </c>
      <c r="DJ13" s="13">
        <v>6630</v>
      </c>
      <c r="DK13" s="13">
        <v>6630</v>
      </c>
      <c r="DL13" s="13">
        <v>6377.78</v>
      </c>
      <c r="DM13" s="13">
        <v>6402</v>
      </c>
      <c r="DN13" s="13">
        <v>6402</v>
      </c>
      <c r="DO13" s="13">
        <v>6444.01</v>
      </c>
      <c r="DP13" s="13">
        <v>6347.2</v>
      </c>
      <c r="DQ13" s="13">
        <v>6347.2</v>
      </c>
      <c r="DR13" s="13">
        <v>5740.3</v>
      </c>
      <c r="DS13" s="13">
        <v>6833</v>
      </c>
      <c r="DT13" s="13">
        <v>6833</v>
      </c>
      <c r="DU13" s="13">
        <v>6768.95</v>
      </c>
      <c r="DV13" s="13">
        <v>6700</v>
      </c>
      <c r="DW13" s="13">
        <v>6700</v>
      </c>
      <c r="DX13" s="13">
        <v>7254.32</v>
      </c>
      <c r="DY13" s="13">
        <v>26000</v>
      </c>
      <c r="DZ13" s="13">
        <v>26000</v>
      </c>
      <c r="EA13" s="13">
        <v>25289.08</v>
      </c>
      <c r="EB13" s="13">
        <v>28212</v>
      </c>
      <c r="EC13" s="13">
        <v>28212</v>
      </c>
      <c r="ED13" s="13">
        <v>25763.69</v>
      </c>
      <c r="EE13" s="13">
        <v>28484</v>
      </c>
      <c r="EF13" s="13">
        <v>28600</v>
      </c>
      <c r="EG13" s="13">
        <v>20997.33</v>
      </c>
      <c r="EH13" s="13">
        <v>28776</v>
      </c>
      <c r="EI13" s="13">
        <v>73000</v>
      </c>
      <c r="EJ13" s="13">
        <v>73000</v>
      </c>
      <c r="EK13" s="13">
        <v>67097.73</v>
      </c>
      <c r="EL13" s="13">
        <v>71000</v>
      </c>
      <c r="EM13" s="13">
        <v>73000</v>
      </c>
      <c r="EN13" s="13">
        <v>67071.14</v>
      </c>
      <c r="EO13" s="13">
        <v>80795.11</v>
      </c>
      <c r="EP13" s="13">
        <v>67100</v>
      </c>
      <c r="EQ13" s="13">
        <v>65822.5</v>
      </c>
      <c r="ER13" s="13">
        <v>66300</v>
      </c>
      <c r="ES13" s="13">
        <v>66300</v>
      </c>
      <c r="ET13" s="13">
        <v>63777.77</v>
      </c>
      <c r="EU13" s="13">
        <v>64016</v>
      </c>
      <c r="EV13" s="13">
        <v>64016</v>
      </c>
      <c r="EW13" s="13">
        <v>64440.15</v>
      </c>
      <c r="EX13" s="13">
        <v>63472</v>
      </c>
      <c r="EY13" s="13">
        <v>63472</v>
      </c>
      <c r="EZ13" s="13">
        <v>57403.03</v>
      </c>
      <c r="FA13" s="13">
        <v>68332</v>
      </c>
      <c r="FB13" s="13">
        <v>68332</v>
      </c>
      <c r="FC13" s="13">
        <v>67689.14</v>
      </c>
      <c r="FD13" s="13">
        <v>73700</v>
      </c>
      <c r="FE13" s="13">
        <v>73700</v>
      </c>
      <c r="FF13" s="13">
        <v>36271.19</v>
      </c>
      <c r="FG13" s="13">
        <v>51795</v>
      </c>
      <c r="FH13" s="13">
        <v>49700</v>
      </c>
      <c r="FI13" s="13">
        <v>50578.14</v>
      </c>
      <c r="FJ13" s="13">
        <v>56424</v>
      </c>
      <c r="FK13" s="13">
        <v>56424</v>
      </c>
      <c r="FL13" s="13">
        <v>56955.89</v>
      </c>
      <c r="FM13" s="13">
        <v>64089</v>
      </c>
      <c r="FN13" s="13">
        <v>64400</v>
      </c>
      <c r="FO13" s="13">
        <v>47001.07</v>
      </c>
      <c r="FP13" s="13">
        <v>71940</v>
      </c>
      <c r="FQ13" s="13">
        <v>167900</v>
      </c>
      <c r="FR13" s="13">
        <v>167900</v>
      </c>
      <c r="FS13" s="13">
        <v>154304.75</v>
      </c>
      <c r="FT13" s="13">
        <v>155000</v>
      </c>
      <c r="FU13" s="13">
        <v>162000</v>
      </c>
      <c r="FV13" s="13">
        <v>147769.81</v>
      </c>
      <c r="FW13" s="13">
        <v>155624.26</v>
      </c>
      <c r="FX13" s="13">
        <v>147800</v>
      </c>
      <c r="FY13" s="13">
        <v>144809.51</v>
      </c>
      <c r="FZ13" s="13">
        <v>145860</v>
      </c>
      <c r="GA13" s="13">
        <v>145860</v>
      </c>
      <c r="GB13" s="13">
        <v>140311.06</v>
      </c>
      <c r="GC13" s="13">
        <v>140835</v>
      </c>
      <c r="GD13" s="13">
        <v>140835</v>
      </c>
      <c r="GE13" s="13">
        <v>141814.69</v>
      </c>
      <c r="GF13" s="13">
        <v>139650</v>
      </c>
      <c r="GG13" s="13">
        <v>139650</v>
      </c>
      <c r="GH13" s="13">
        <v>126286.54</v>
      </c>
      <c r="GI13" s="13">
        <v>150332</v>
      </c>
      <c r="GJ13" s="13">
        <v>130000</v>
      </c>
      <c r="GK13" s="13">
        <v>148916.18</v>
      </c>
      <c r="GL13" s="13">
        <v>145300</v>
      </c>
      <c r="GM13" s="13">
        <v>145300</v>
      </c>
      <c r="GN13" s="13">
        <v>68915.320000000007</v>
      </c>
      <c r="GO13" s="13">
        <v>161860</v>
      </c>
      <c r="GP13" s="13">
        <v>161860</v>
      </c>
      <c r="GQ13" s="13">
        <v>158245.72</v>
      </c>
      <c r="GR13" s="13">
        <v>176325</v>
      </c>
      <c r="GS13" s="13">
        <v>176325</v>
      </c>
      <c r="GT13" s="13">
        <v>166991.96</v>
      </c>
      <c r="GU13" s="13">
        <v>170904</v>
      </c>
      <c r="GV13" s="13">
        <v>171700</v>
      </c>
      <c r="GW13" s="13">
        <v>126171.89</v>
      </c>
      <c r="GX13" s="13">
        <v>122298</v>
      </c>
      <c r="GY13" s="13">
        <v>0</v>
      </c>
      <c r="GZ13" s="13">
        <v>0</v>
      </c>
      <c r="HA13" s="13">
        <v>0</v>
      </c>
      <c r="HB13" s="13">
        <v>0</v>
      </c>
      <c r="HC13" s="13">
        <v>0</v>
      </c>
      <c r="HD13" s="13">
        <v>0</v>
      </c>
      <c r="HE13" s="13">
        <v>0</v>
      </c>
      <c r="HF13" s="13">
        <v>0</v>
      </c>
      <c r="HG13" s="13">
        <v>1479.16</v>
      </c>
      <c r="HH13" s="13">
        <v>0</v>
      </c>
      <c r="HI13" s="13">
        <v>0</v>
      </c>
      <c r="HJ13" s="13">
        <v>0</v>
      </c>
      <c r="HK13" s="13">
        <v>0</v>
      </c>
      <c r="HL13" s="13">
        <v>0</v>
      </c>
      <c r="HM13" s="13">
        <v>0</v>
      </c>
      <c r="HN13" s="13">
        <v>0</v>
      </c>
      <c r="HO13" s="13">
        <v>0</v>
      </c>
      <c r="HP13" s="13">
        <v>20.07</v>
      </c>
      <c r="HQ13" s="13">
        <v>0</v>
      </c>
      <c r="HR13" s="13">
        <v>250</v>
      </c>
      <c r="HS13" s="13">
        <v>129.71</v>
      </c>
      <c r="HT13" s="13">
        <v>0</v>
      </c>
      <c r="HU13" s="13">
        <v>0</v>
      </c>
      <c r="HV13" s="13">
        <v>220234.68</v>
      </c>
      <c r="HW13" s="13">
        <v>0</v>
      </c>
      <c r="HX13" s="13">
        <v>0</v>
      </c>
      <c r="HY13" s="13">
        <v>0</v>
      </c>
      <c r="HZ13" s="13">
        <v>0</v>
      </c>
      <c r="IA13" s="13">
        <v>12475.33</v>
      </c>
      <c r="IB13" s="13">
        <v>12475.33</v>
      </c>
      <c r="IC13" s="13">
        <v>0</v>
      </c>
      <c r="ID13" s="13">
        <v>0</v>
      </c>
      <c r="IE13" s="13"/>
      <c r="IF13" s="13">
        <v>0</v>
      </c>
      <c r="IG13" s="13">
        <f t="shared" ref="IG13:JC13" si="332">C13+BS13+AK13+DA13+EI13+FQ13+GY13</f>
        <v>730000</v>
      </c>
      <c r="IH13" s="13">
        <f t="shared" si="332"/>
        <v>730000</v>
      </c>
      <c r="II13" s="13">
        <f t="shared" si="332"/>
        <v>670977.25</v>
      </c>
      <c r="IJ13" s="13">
        <f t="shared" si="332"/>
        <v>717500</v>
      </c>
      <c r="IK13" s="13">
        <f t="shared" si="332"/>
        <v>737500</v>
      </c>
      <c r="IL13" s="13">
        <f t="shared" si="332"/>
        <v>673159.53</v>
      </c>
      <c r="IM13" s="13">
        <f t="shared" si="332"/>
        <v>727496.62</v>
      </c>
      <c r="IN13" s="13">
        <f t="shared" si="332"/>
        <v>673244</v>
      </c>
      <c r="IO13" s="13">
        <f t="shared" si="332"/>
        <v>659704.12</v>
      </c>
      <c r="IP13" s="13">
        <f t="shared" si="332"/>
        <v>663000</v>
      </c>
      <c r="IQ13" s="13">
        <f t="shared" si="332"/>
        <v>663000</v>
      </c>
      <c r="IR13" s="13">
        <f t="shared" si="332"/>
        <v>637777.68000000005</v>
      </c>
      <c r="IS13" s="13">
        <f t="shared" si="332"/>
        <v>640158</v>
      </c>
      <c r="IT13" s="13">
        <f t="shared" si="332"/>
        <v>640158</v>
      </c>
      <c r="IU13" s="13">
        <f t="shared" si="332"/>
        <v>644447.80000000005</v>
      </c>
      <c r="IV13" s="13">
        <f t="shared" si="332"/>
        <v>634594.19999999995</v>
      </c>
      <c r="IW13" s="13">
        <f t="shared" si="332"/>
        <v>634594.19999999995</v>
      </c>
      <c r="IX13" s="13">
        <f t="shared" si="332"/>
        <v>574050.0199999999</v>
      </c>
      <c r="IY13" s="13">
        <f t="shared" si="332"/>
        <v>683326</v>
      </c>
      <c r="IZ13" s="13">
        <f t="shared" si="332"/>
        <v>625415</v>
      </c>
      <c r="JA13" s="13">
        <f t="shared" si="332"/>
        <v>677021.31</v>
      </c>
      <c r="JB13" s="13">
        <f t="shared" si="332"/>
        <v>698650</v>
      </c>
      <c r="JC13" s="13">
        <f t="shared" si="332"/>
        <v>698650</v>
      </c>
      <c r="JD13" s="13">
        <f t="shared" ref="JD13:JI13" si="333">Z13+BH13+CP13+DX13+FF13+GN13+HV13</f>
        <v>582946.87</v>
      </c>
      <c r="JE13" s="13">
        <f t="shared" si="333"/>
        <v>551565</v>
      </c>
      <c r="JF13" s="13">
        <f t="shared" si="333"/>
        <v>637360</v>
      </c>
      <c r="JG13" s="13">
        <f t="shared" si="333"/>
        <v>635163.53</v>
      </c>
      <c r="JH13" s="13">
        <f t="shared" si="333"/>
        <v>705300</v>
      </c>
      <c r="JI13" s="13">
        <f t="shared" si="333"/>
        <v>717775.33</v>
      </c>
      <c r="JJ13" s="13">
        <f t="shared" ref="JJ13:JN13" si="334">AF13+BN13+CV13+ED13+FL13+GT13+IB13</f>
        <v>701994.25</v>
      </c>
      <c r="JK13" s="13">
        <f t="shared" si="334"/>
        <v>712100</v>
      </c>
      <c r="JL13" s="13">
        <f t="shared" si="334"/>
        <v>715250</v>
      </c>
      <c r="JM13" s="13">
        <f t="shared" si="334"/>
        <v>523657.54000000004</v>
      </c>
      <c r="JN13" s="13">
        <f t="shared" si="334"/>
        <v>719400</v>
      </c>
    </row>
    <row r="14" spans="1:289" ht="15" customHeight="1" x14ac:dyDescent="0.25">
      <c r="A14" s="5">
        <v>14</v>
      </c>
      <c r="B14" s="8" t="s">
        <v>83</v>
      </c>
      <c r="C14" s="12">
        <f t="shared" ref="C14:D14" si="335">SUM(C15:C16)</f>
        <v>2300</v>
      </c>
      <c r="D14" s="12">
        <f t="shared" si="335"/>
        <v>2300</v>
      </c>
      <c r="E14" s="12">
        <f t="shared" ref="E14:HD14" si="336">SUM(E15:E16)</f>
        <v>1652.55</v>
      </c>
      <c r="F14" s="12">
        <f t="shared" si="336"/>
        <v>4806</v>
      </c>
      <c r="G14" s="12">
        <f t="shared" ref="G14" si="337">SUM(G15:G16)</f>
        <v>4582.71</v>
      </c>
      <c r="H14" s="12">
        <f t="shared" si="336"/>
        <v>2250</v>
      </c>
      <c r="I14" s="12">
        <f t="shared" si="336"/>
        <v>4500</v>
      </c>
      <c r="J14" s="12">
        <f t="shared" ref="J14" si="338">SUM(J15:J16)</f>
        <v>5077.71</v>
      </c>
      <c r="K14" s="12">
        <f t="shared" si="336"/>
        <v>6812.1</v>
      </c>
      <c r="L14" s="12">
        <f t="shared" ref="L14:M14" si="339">SUM(L15:L16)</f>
        <v>4680</v>
      </c>
      <c r="M14" s="12">
        <f t="shared" si="339"/>
        <v>4680</v>
      </c>
      <c r="N14" s="12">
        <f>SUM(N15:N16)</f>
        <v>2250</v>
      </c>
      <c r="O14" s="12">
        <f t="shared" ref="O14" si="340">SUM(O15:O16)</f>
        <v>4770</v>
      </c>
      <c r="P14" s="12">
        <f t="shared" ref="P14:S14" si="341">SUM(P15:P16)</f>
        <v>6450</v>
      </c>
      <c r="Q14" s="12">
        <f>SUM(Q15:Q16)</f>
        <v>4375.9799999999996</v>
      </c>
      <c r="R14" s="12">
        <f t="shared" ref="R14" si="342">SUM(R15:R16)</f>
        <v>4590</v>
      </c>
      <c r="S14" s="12">
        <f t="shared" si="341"/>
        <v>4330.16</v>
      </c>
      <c r="T14" s="12">
        <f>SUM(T15:T16)</f>
        <v>2080.16</v>
      </c>
      <c r="U14" s="12">
        <f t="shared" ref="U14" si="343">SUM(U15:U16)</f>
        <v>4320</v>
      </c>
      <c r="V14" s="12">
        <f t="shared" ref="V14:Y14" si="344">SUM(V15:V16)</f>
        <v>2070</v>
      </c>
      <c r="W14" s="12">
        <f t="shared" si="344"/>
        <v>0</v>
      </c>
      <c r="X14" s="12">
        <f t="shared" ref="X14" si="345">SUM(X15:X16)</f>
        <v>2070</v>
      </c>
      <c r="Y14" s="12">
        <f t="shared" si="344"/>
        <v>4900</v>
      </c>
      <c r="Z14" s="12">
        <f t="shared" ref="Z14:AD14" si="346">SUM(Z15:Z16)</f>
        <v>4858.8999999999996</v>
      </c>
      <c r="AA14" s="12">
        <f t="shared" si="346"/>
        <v>5000</v>
      </c>
      <c r="AB14" s="12">
        <f t="shared" ref="AB14:AJ14" si="347">SUM(AB15:AB16)</f>
        <v>4827.54</v>
      </c>
      <c r="AC14" s="12">
        <f t="shared" si="346"/>
        <v>4827.54</v>
      </c>
      <c r="AD14" s="12">
        <f t="shared" si="346"/>
        <v>5000</v>
      </c>
      <c r="AE14" s="12">
        <f t="shared" si="347"/>
        <v>5003.4399999999996</v>
      </c>
      <c r="AF14" s="12">
        <f t="shared" ref="AF14" si="348">SUM(AF15:AF16)</f>
        <v>5003.4399999999996</v>
      </c>
      <c r="AG14" s="12">
        <f t="shared" ref="AG14:AI14" si="349">SUM(AG15:AG16)</f>
        <v>4572</v>
      </c>
      <c r="AH14" s="12">
        <f t="shared" si="349"/>
        <v>4572</v>
      </c>
      <c r="AI14" s="12">
        <f t="shared" si="349"/>
        <v>4503.55</v>
      </c>
      <c r="AJ14" s="12">
        <f t="shared" si="347"/>
        <v>4432</v>
      </c>
      <c r="AK14" s="12">
        <f>SUM(AK15:AK16)</f>
        <v>17480</v>
      </c>
      <c r="AL14" s="12">
        <f t="shared" ref="AL14:AP14" si="350">SUM(AL15:AL16)</f>
        <v>17480</v>
      </c>
      <c r="AM14" s="12">
        <f t="shared" si="350"/>
        <v>12559.38</v>
      </c>
      <c r="AN14" s="12">
        <f t="shared" ref="AN14" si="351">SUM(AN15:AN16)</f>
        <v>22428</v>
      </c>
      <c r="AO14" s="12">
        <f t="shared" si="350"/>
        <v>21385.98</v>
      </c>
      <c r="AP14" s="12">
        <f t="shared" si="350"/>
        <v>10500</v>
      </c>
      <c r="AQ14" s="12">
        <f>SUM(AQ15:AQ16)</f>
        <v>21000</v>
      </c>
      <c r="AR14" s="12">
        <f>SUM(AR15:AR16)</f>
        <v>23695.98</v>
      </c>
      <c r="AS14" s="12">
        <f>SUM(AS15:AS16)</f>
        <v>31789.8</v>
      </c>
      <c r="AT14" s="12">
        <f t="shared" ref="AT14" si="352">SUM(AT15:AT16)</f>
        <v>21840</v>
      </c>
      <c r="AU14" s="12">
        <f>SUM(AU15:AU16)</f>
        <v>21840</v>
      </c>
      <c r="AV14" s="12">
        <f t="shared" ref="AV14:AW14" si="353">SUM(AV15:AV16)</f>
        <v>10500</v>
      </c>
      <c r="AW14" s="12">
        <f t="shared" si="353"/>
        <v>22260</v>
      </c>
      <c r="AX14" s="12">
        <f t="shared" ref="AX14:BC14" si="354">SUM(AX15:AX16)</f>
        <v>30300</v>
      </c>
      <c r="AY14" s="12">
        <f t="shared" si="354"/>
        <v>20421.239999999998</v>
      </c>
      <c r="AZ14" s="12">
        <f t="shared" ref="AZ14:BA14" si="355">SUM(AZ15:AZ16)</f>
        <v>21420</v>
      </c>
      <c r="BA14" s="12">
        <f t="shared" si="355"/>
        <v>20207.41</v>
      </c>
      <c r="BB14" s="12">
        <f t="shared" si="354"/>
        <v>9707.41</v>
      </c>
      <c r="BC14" s="12">
        <f t="shared" si="354"/>
        <v>20160</v>
      </c>
      <c r="BD14" s="12">
        <f>SUM(BD15:BD16)</f>
        <v>9660</v>
      </c>
      <c r="BE14" s="12">
        <f>SUM(BE15:BE16)</f>
        <v>0</v>
      </c>
      <c r="BF14" s="12">
        <f t="shared" ref="BF14" si="356">SUM(BF15:BF16)</f>
        <v>9660</v>
      </c>
      <c r="BG14" s="12">
        <f>SUM(BG15:BG16)</f>
        <v>20600</v>
      </c>
      <c r="BH14" s="12">
        <f t="shared" ref="BH14:BK14" si="357">SUM(BH15:BH16)</f>
        <v>20515.330000000002</v>
      </c>
      <c r="BI14" s="12">
        <f t="shared" ref="BI14" si="358">SUM(BI15:BI16)</f>
        <v>19000</v>
      </c>
      <c r="BJ14" s="12">
        <f t="shared" si="357"/>
        <v>18344.71</v>
      </c>
      <c r="BK14" s="12">
        <f t="shared" si="357"/>
        <v>18344.71</v>
      </c>
      <c r="BL14" s="12">
        <f t="shared" ref="BL14:BR14" si="359">SUM(BL15:BL16)</f>
        <v>19000</v>
      </c>
      <c r="BM14" s="12">
        <f t="shared" ref="BM14" si="360">SUM(BM15:BM16)</f>
        <v>19013.080000000002</v>
      </c>
      <c r="BN14" s="12">
        <f>SUM(BN15:BN16)</f>
        <v>19013.080000000002</v>
      </c>
      <c r="BO14" s="12">
        <f t="shared" ref="BO14:BQ14" si="361">SUM(BO15:BO16)</f>
        <v>20828</v>
      </c>
      <c r="BP14" s="12">
        <f t="shared" si="361"/>
        <v>20828</v>
      </c>
      <c r="BQ14" s="12">
        <f t="shared" si="361"/>
        <v>20516.2</v>
      </c>
      <c r="BR14" s="12">
        <f t="shared" si="359"/>
        <v>21052</v>
      </c>
      <c r="BS14" s="12">
        <f>SUM(BS15:BS16)</f>
        <v>10580</v>
      </c>
      <c r="BT14" s="12">
        <f>SUM(BT15:BT16)</f>
        <v>10580</v>
      </c>
      <c r="BU14" s="12">
        <f>SUM(BU15:BU16)</f>
        <v>7601.73</v>
      </c>
      <c r="BV14" s="12">
        <f t="shared" ref="BV14" si="362">SUM(BV15:BV16)</f>
        <v>8550</v>
      </c>
      <c r="BW14" s="12">
        <f>SUM(BW15:BW16)</f>
        <v>8147.04</v>
      </c>
      <c r="BX14" s="12">
        <f>SUM(BX15:BX16)</f>
        <v>4000</v>
      </c>
      <c r="BY14" s="12">
        <f>SUM(BY15:BY16)</f>
        <v>8000</v>
      </c>
      <c r="BZ14" s="12">
        <f>SUM(BZ15:BZ16)</f>
        <v>9027.0400000000009</v>
      </c>
      <c r="CA14" s="12">
        <f>SUM(CA15:CA16)</f>
        <v>12110.4</v>
      </c>
      <c r="CB14" s="12">
        <f t="shared" ref="CB14" si="363">SUM(CB15:CB16)</f>
        <v>8320</v>
      </c>
      <c r="CC14" s="12">
        <f>SUM(CC15:CC16)</f>
        <v>8320</v>
      </c>
      <c r="CD14" s="12">
        <f t="shared" ref="CD14:CE14" si="364">SUM(CD15:CD16)</f>
        <v>4000</v>
      </c>
      <c r="CE14" s="12">
        <f t="shared" si="364"/>
        <v>8480</v>
      </c>
      <c r="CF14" s="12">
        <f t="shared" ref="CF14:CK14" si="365">SUM(CF15:CF16)</f>
        <v>11500</v>
      </c>
      <c r="CG14" s="12">
        <f>SUM(CG15:CG16)</f>
        <v>7779.52</v>
      </c>
      <c r="CH14" s="12">
        <f t="shared" ref="CH14" si="366">SUM(CH15:CH16)</f>
        <v>8160</v>
      </c>
      <c r="CI14" s="12">
        <f>SUM(CI15:CI16)</f>
        <v>7698</v>
      </c>
      <c r="CJ14" s="12">
        <f t="shared" si="365"/>
        <v>3698.06</v>
      </c>
      <c r="CK14" s="12">
        <f t="shared" si="365"/>
        <v>7680</v>
      </c>
      <c r="CL14" s="12">
        <f>SUM(CL15:CL16)</f>
        <v>3680</v>
      </c>
      <c r="CM14" s="12">
        <f>SUM(CM15:CM16)</f>
        <v>0</v>
      </c>
      <c r="CN14" s="12">
        <f t="shared" ref="CN14" si="367">SUM(CN15:CN16)</f>
        <v>3680</v>
      </c>
      <c r="CO14" s="12">
        <f>SUM(CO15:CO16)</f>
        <v>6500</v>
      </c>
      <c r="CP14" s="12">
        <f t="shared" ref="CP14:CZ14" si="368">SUM(CP15:CP16)</f>
        <v>6478.53</v>
      </c>
      <c r="CQ14" s="12">
        <f t="shared" ref="CQ14" si="369">SUM(CQ15:CQ16)</f>
        <v>7500</v>
      </c>
      <c r="CR14" s="12">
        <f t="shared" si="368"/>
        <v>7241.33</v>
      </c>
      <c r="CS14" s="12">
        <f t="shared" si="368"/>
        <v>7241.33</v>
      </c>
      <c r="CT14" s="12">
        <f t="shared" si="368"/>
        <v>7500</v>
      </c>
      <c r="CU14" s="12">
        <f t="shared" ref="CU14:CV14" si="370">SUM(CU15:CU16)</f>
        <v>7505.16</v>
      </c>
      <c r="CV14" s="12">
        <f t="shared" si="370"/>
        <v>7505.16</v>
      </c>
      <c r="CW14" s="12">
        <f t="shared" ref="CW14" si="371">SUM(CW15:CW16)</f>
        <v>6604</v>
      </c>
      <c r="CX14" s="12">
        <f t="shared" si="368"/>
        <v>6604</v>
      </c>
      <c r="CY14" s="12">
        <f t="shared" si="368"/>
        <v>6505.14</v>
      </c>
      <c r="CZ14" s="12">
        <f t="shared" ref="CZ14:DA14" si="372">SUM(CZ15:CZ16)</f>
        <v>6648</v>
      </c>
      <c r="DA14" s="12">
        <f t="shared" si="372"/>
        <v>460</v>
      </c>
      <c r="DB14" s="12">
        <f t="shared" ref="DB14:DF14" si="373">SUM(DB15:DB16)</f>
        <v>460</v>
      </c>
      <c r="DC14" s="12">
        <f t="shared" si="373"/>
        <v>330.51</v>
      </c>
      <c r="DD14" s="12">
        <f t="shared" ref="DD14" si="374">SUM(DD15:DD16)</f>
        <v>534</v>
      </c>
      <c r="DE14" s="12">
        <f t="shared" si="373"/>
        <v>509.19</v>
      </c>
      <c r="DF14" s="12">
        <f t="shared" si="373"/>
        <v>250</v>
      </c>
      <c r="DG14" s="12">
        <f>SUM(DG15:DG16)</f>
        <v>500</v>
      </c>
      <c r="DH14" s="12">
        <f>SUM(DH15:DH16)</f>
        <v>564.19000000000005</v>
      </c>
      <c r="DI14" s="12">
        <f t="shared" ref="DI14:EM14" si="375">SUM(DI15:DI16)</f>
        <v>756.9</v>
      </c>
      <c r="DJ14" s="12">
        <f t="shared" ref="DJ14" si="376">SUM(DJ15:DJ16)</f>
        <v>520</v>
      </c>
      <c r="DK14" s="12">
        <f t="shared" si="375"/>
        <v>520</v>
      </c>
      <c r="DL14" s="12">
        <f t="shared" ref="DL14:DM14" si="377">SUM(DL15:DL16)</f>
        <v>250</v>
      </c>
      <c r="DM14" s="12">
        <f t="shared" si="377"/>
        <v>530</v>
      </c>
      <c r="DN14" s="12">
        <f t="shared" ref="DN14:DS14" si="378">SUM(DN15:DN16)</f>
        <v>700</v>
      </c>
      <c r="DO14" s="12">
        <f t="shared" si="375"/>
        <v>486.22</v>
      </c>
      <c r="DP14" s="12">
        <f t="shared" ref="DP14" si="379">SUM(DP15:DP16)</f>
        <v>510</v>
      </c>
      <c r="DQ14" s="12">
        <f t="shared" si="375"/>
        <v>481.13</v>
      </c>
      <c r="DR14" s="12">
        <f t="shared" si="378"/>
        <v>231.13</v>
      </c>
      <c r="DS14" s="12">
        <f t="shared" si="378"/>
        <v>480</v>
      </c>
      <c r="DT14" s="12">
        <f t="shared" ref="DT14:EC14" si="380">SUM(DT15:DT16)</f>
        <v>230</v>
      </c>
      <c r="DU14" s="12">
        <f t="shared" si="380"/>
        <v>0</v>
      </c>
      <c r="DV14" s="12">
        <f t="shared" ref="DV14" si="381">SUM(DV15:DV16)</f>
        <v>230</v>
      </c>
      <c r="DW14" s="12">
        <f t="shared" si="380"/>
        <v>6000</v>
      </c>
      <c r="DX14" s="12">
        <f t="shared" si="380"/>
        <v>5938.65</v>
      </c>
      <c r="DY14" s="12">
        <f t="shared" ref="DY14" si="382">SUM(DY15:DY16)</f>
        <v>2000</v>
      </c>
      <c r="DZ14" s="12">
        <f t="shared" si="380"/>
        <v>1931.02</v>
      </c>
      <c r="EA14" s="12">
        <f t="shared" si="380"/>
        <v>1931.02</v>
      </c>
      <c r="EB14" s="12">
        <f t="shared" si="380"/>
        <v>2000</v>
      </c>
      <c r="EC14" s="12">
        <f t="shared" si="380"/>
        <v>2001.37</v>
      </c>
      <c r="ED14" s="12">
        <f t="shared" ref="ED14:EI14" si="383">SUM(ED15:ED16)</f>
        <v>2001.37</v>
      </c>
      <c r="EE14" s="12">
        <f t="shared" ref="EE14:EG14" si="384">SUM(EE15:EE16)</f>
        <v>2032</v>
      </c>
      <c r="EF14" s="12">
        <f t="shared" si="384"/>
        <v>2032</v>
      </c>
      <c r="EG14" s="12">
        <f t="shared" si="384"/>
        <v>2001.58</v>
      </c>
      <c r="EH14" s="12">
        <f t="shared" si="383"/>
        <v>6648</v>
      </c>
      <c r="EI14" s="12">
        <f t="shared" si="383"/>
        <v>4600</v>
      </c>
      <c r="EJ14" s="12">
        <f t="shared" si="375"/>
        <v>4600</v>
      </c>
      <c r="EK14" s="12">
        <f t="shared" si="375"/>
        <v>3305.1</v>
      </c>
      <c r="EL14" s="12">
        <f t="shared" ref="EL14" si="385">SUM(EL15:EL16)</f>
        <v>5340</v>
      </c>
      <c r="EM14" s="12">
        <f t="shared" si="375"/>
        <v>5091.8999999999996</v>
      </c>
      <c r="EN14" s="12">
        <f t="shared" si="336"/>
        <v>2500</v>
      </c>
      <c r="EO14" s="12">
        <f>SUM(EO15:EO16)</f>
        <v>5000</v>
      </c>
      <c r="EP14" s="12">
        <f>SUM(EP15:EP16)</f>
        <v>5641.9</v>
      </c>
      <c r="EQ14" s="12">
        <f t="shared" ref="EQ14:FU14" si="386">SUM(EQ15:EQ16)</f>
        <v>7569</v>
      </c>
      <c r="ER14" s="12">
        <f t="shared" ref="ER14:ES14" si="387">SUM(ER15:ER16)</f>
        <v>5200</v>
      </c>
      <c r="ES14" s="12">
        <f t="shared" si="387"/>
        <v>5200</v>
      </c>
      <c r="ET14" s="12">
        <f>SUM(ET15:ET16)</f>
        <v>2500</v>
      </c>
      <c r="EU14" s="12">
        <f>SUM(EU15:EU16)</f>
        <v>5300</v>
      </c>
      <c r="EV14" s="12">
        <f>SUM(EV15:EV16)</f>
        <v>7000</v>
      </c>
      <c r="EW14" s="12">
        <f t="shared" ref="EW14:EY14" si="388">SUM(EW15:EW16)</f>
        <v>4862.2</v>
      </c>
      <c r="EX14" s="12">
        <f t="shared" ref="EX14" si="389">SUM(EX15:EX16)</f>
        <v>5100</v>
      </c>
      <c r="EY14" s="12">
        <f t="shared" si="388"/>
        <v>4811</v>
      </c>
      <c r="EZ14" s="12">
        <f t="shared" ref="EZ14:FA14" si="390">SUM(EZ15:EZ16)</f>
        <v>2311.29</v>
      </c>
      <c r="FA14" s="12">
        <f t="shared" si="390"/>
        <v>4800</v>
      </c>
      <c r="FB14" s="12">
        <f t="shared" ref="FB14:FK14" si="391">SUM(FB15:FB16)</f>
        <v>2300</v>
      </c>
      <c r="FC14" s="12">
        <f t="shared" si="391"/>
        <v>0</v>
      </c>
      <c r="FD14" s="12">
        <f t="shared" ref="FD14" si="392">SUM(FD15:FD16)</f>
        <v>2300</v>
      </c>
      <c r="FE14" s="12">
        <f t="shared" si="391"/>
        <v>4400</v>
      </c>
      <c r="FF14" s="12">
        <f t="shared" si="391"/>
        <v>4319.0200000000004</v>
      </c>
      <c r="FG14" s="12">
        <f t="shared" ref="FG14" si="393">SUM(FG15:FG16)</f>
        <v>4000</v>
      </c>
      <c r="FH14" s="12">
        <f t="shared" si="391"/>
        <v>3862.05</v>
      </c>
      <c r="FI14" s="12">
        <f t="shared" si="391"/>
        <v>3862.05</v>
      </c>
      <c r="FJ14" s="12">
        <f t="shared" si="391"/>
        <v>4000</v>
      </c>
      <c r="FK14" s="12">
        <f t="shared" si="391"/>
        <v>4000</v>
      </c>
      <c r="FL14" s="12">
        <f t="shared" ref="FL14:FQ14" si="394">SUM(FL15:FL16)</f>
        <v>4002.75</v>
      </c>
      <c r="FM14" s="12">
        <f t="shared" ref="FM14:FO14" si="395">SUM(FM15:FM16)</f>
        <v>4572</v>
      </c>
      <c r="FN14" s="12">
        <f t="shared" ref="FN14:FO14" si="396">SUM(FN15:FN16)</f>
        <v>4572</v>
      </c>
      <c r="FO14" s="12">
        <f t="shared" si="396"/>
        <v>4503.55</v>
      </c>
      <c r="FP14" s="12">
        <f t="shared" si="394"/>
        <v>4986</v>
      </c>
      <c r="FQ14" s="12">
        <f t="shared" si="394"/>
        <v>10580</v>
      </c>
      <c r="FR14" s="12">
        <f t="shared" si="386"/>
        <v>10580</v>
      </c>
      <c r="FS14" s="12">
        <f t="shared" si="386"/>
        <v>7601.73</v>
      </c>
      <c r="FT14" s="12">
        <f t="shared" ref="FT14" si="397">SUM(FT15:FT16)</f>
        <v>11748</v>
      </c>
      <c r="FU14" s="12">
        <f t="shared" si="386"/>
        <v>11202.18</v>
      </c>
      <c r="FV14" s="12">
        <f t="shared" si="336"/>
        <v>15500</v>
      </c>
      <c r="FW14" s="12">
        <f>SUM(FW15:FW16)</f>
        <v>11000</v>
      </c>
      <c r="FX14" s="12">
        <f>SUM(FX15:FX16)</f>
        <v>12412.181</v>
      </c>
      <c r="FY14" s="12">
        <f t="shared" ref="FY14:HC14" si="398">SUM(FY15:FY16)</f>
        <v>16651.8</v>
      </c>
      <c r="FZ14" s="12">
        <f t="shared" ref="FZ14" si="399">SUM(FZ15:FZ16)</f>
        <v>11440</v>
      </c>
      <c r="GA14" s="12">
        <f t="shared" si="398"/>
        <v>11440</v>
      </c>
      <c r="GB14" s="12">
        <f t="shared" ref="GB14:GC14" si="400">SUM(GB15:GB16)</f>
        <v>5500</v>
      </c>
      <c r="GC14" s="12">
        <f t="shared" si="400"/>
        <v>11660</v>
      </c>
      <c r="GD14" s="12">
        <f t="shared" ref="GD14:GI14" si="401">SUM(GD15:GD16)</f>
        <v>15800</v>
      </c>
      <c r="GE14" s="12">
        <f t="shared" si="398"/>
        <v>10696.84</v>
      </c>
      <c r="GF14" s="12">
        <f t="shared" ref="GF14" si="402">SUM(GF15:GF16)</f>
        <v>11220</v>
      </c>
      <c r="GG14" s="12">
        <f t="shared" si="398"/>
        <v>10584.82</v>
      </c>
      <c r="GH14" s="12">
        <f t="shared" si="401"/>
        <v>5084.82</v>
      </c>
      <c r="GI14" s="12">
        <f t="shared" si="401"/>
        <v>10560</v>
      </c>
      <c r="GJ14" s="12">
        <f t="shared" ref="GJ14:GS14" si="403">SUM(GJ15:GJ16)</f>
        <v>5060</v>
      </c>
      <c r="GK14" s="12">
        <f t="shared" si="403"/>
        <v>0</v>
      </c>
      <c r="GL14" s="12">
        <f t="shared" ref="GL14" si="404">SUM(GL15:GL16)</f>
        <v>5060</v>
      </c>
      <c r="GM14" s="12">
        <f t="shared" si="403"/>
        <v>11900</v>
      </c>
      <c r="GN14" s="12">
        <f t="shared" si="403"/>
        <v>11877.3</v>
      </c>
      <c r="GO14" s="12">
        <f t="shared" ref="GO14" si="405">SUM(GO15:GO16)</f>
        <v>12500</v>
      </c>
      <c r="GP14" s="12">
        <f t="shared" si="403"/>
        <v>12068.88</v>
      </c>
      <c r="GQ14" s="12">
        <f t="shared" si="403"/>
        <v>12068.88</v>
      </c>
      <c r="GR14" s="12">
        <f t="shared" si="403"/>
        <v>12500</v>
      </c>
      <c r="GS14" s="12">
        <f t="shared" si="403"/>
        <v>12508.6</v>
      </c>
      <c r="GT14" s="12">
        <f t="shared" ref="GT14:GY14" si="406">SUM(GT15:GT16)</f>
        <v>12508.6</v>
      </c>
      <c r="GU14" s="12">
        <f t="shared" ref="GU14:GW14" si="407">SUM(GU15:GU16)</f>
        <v>12192</v>
      </c>
      <c r="GV14" s="12">
        <f t="shared" ref="GV14:GW14" si="408">SUM(GV15:GV16)</f>
        <v>12192</v>
      </c>
      <c r="GW14" s="12">
        <f t="shared" si="408"/>
        <v>12009.48</v>
      </c>
      <c r="GX14" s="12">
        <f t="shared" si="406"/>
        <v>11080</v>
      </c>
      <c r="GY14" s="12">
        <f t="shared" si="406"/>
        <v>0</v>
      </c>
      <c r="GZ14" s="12">
        <f t="shared" si="398"/>
        <v>0</v>
      </c>
      <c r="HA14" s="12">
        <f t="shared" si="398"/>
        <v>20100</v>
      </c>
      <c r="HB14" s="12">
        <f t="shared" ref="HB14" si="409">SUM(HB15:HB16)</f>
        <v>0</v>
      </c>
      <c r="HC14" s="12">
        <f t="shared" si="398"/>
        <v>0</v>
      </c>
      <c r="HD14" s="12">
        <f t="shared" si="336"/>
        <v>0</v>
      </c>
      <c r="HE14" s="12">
        <f>SUM(HE15:HE16)</f>
        <v>0</v>
      </c>
      <c r="HF14" s="12">
        <f>SUM(HF15:HF16)</f>
        <v>0</v>
      </c>
      <c r="HG14" s="12">
        <f t="shared" ref="HG14:HO14" si="410">SUM(HG15:HG16)</f>
        <v>0</v>
      </c>
      <c r="HH14" s="12">
        <f t="shared" ref="HH14" si="411">SUM(HH15:HH16)</f>
        <v>0</v>
      </c>
      <c r="HI14" s="12">
        <f t="shared" si="410"/>
        <v>0</v>
      </c>
      <c r="HJ14" s="12">
        <f t="shared" ref="HJ14:HK14" si="412">SUM(HJ15:HJ16)</f>
        <v>0</v>
      </c>
      <c r="HK14" s="12">
        <f t="shared" si="412"/>
        <v>0</v>
      </c>
      <c r="HL14" s="12">
        <f t="shared" ref="HL14:HQ14" si="413">SUM(HL15:HL16)</f>
        <v>0</v>
      </c>
      <c r="HM14" s="12">
        <f t="shared" si="410"/>
        <v>0</v>
      </c>
      <c r="HN14" s="12">
        <f t="shared" ref="HN14" si="414">SUM(HN15:HN16)</f>
        <v>0</v>
      </c>
      <c r="HO14" s="12">
        <f t="shared" si="410"/>
        <v>0</v>
      </c>
      <c r="HP14" s="12">
        <f t="shared" si="413"/>
        <v>0</v>
      </c>
      <c r="HQ14" s="12">
        <f t="shared" si="413"/>
        <v>0</v>
      </c>
      <c r="HR14" s="12">
        <f t="shared" ref="HR14:IO14" si="415">SUM(HR15:HR16)</f>
        <v>0</v>
      </c>
      <c r="HS14" s="12">
        <f t="shared" si="415"/>
        <v>0</v>
      </c>
      <c r="HT14" s="12">
        <f t="shared" ref="HT14" si="416">SUM(HT15:HT16)</f>
        <v>0</v>
      </c>
      <c r="HU14" s="12">
        <f t="shared" si="415"/>
        <v>0</v>
      </c>
      <c r="HV14" s="12">
        <f t="shared" si="415"/>
        <v>0</v>
      </c>
      <c r="HW14" s="12">
        <f t="shared" ref="HW14" si="417">SUM(HW15:HW16)</f>
        <v>0</v>
      </c>
      <c r="HX14" s="12">
        <f t="shared" si="415"/>
        <v>0</v>
      </c>
      <c r="HY14" s="12">
        <f t="shared" si="415"/>
        <v>0</v>
      </c>
      <c r="HZ14" s="12">
        <f t="shared" ref="HZ14:IF14" si="418">SUM(HZ15:HZ16)</f>
        <v>0</v>
      </c>
      <c r="IA14" s="12">
        <f t="shared" ref="IA14" si="419">SUM(IA15:IA16)</f>
        <v>0</v>
      </c>
      <c r="IB14" s="12">
        <f t="shared" si="418"/>
        <v>0</v>
      </c>
      <c r="IC14" s="12">
        <f t="shared" ref="IC14:IE14" si="420">SUM(IC15:IC16)</f>
        <v>0</v>
      </c>
      <c r="ID14" s="12">
        <f t="shared" si="420"/>
        <v>0</v>
      </c>
      <c r="IE14" s="12">
        <f t="shared" si="420"/>
        <v>0</v>
      </c>
      <c r="IF14" s="12">
        <f t="shared" si="418"/>
        <v>0</v>
      </c>
      <c r="IG14" s="12">
        <f t="shared" si="415"/>
        <v>46000</v>
      </c>
      <c r="IH14" s="12">
        <f t="shared" ref="IH14" si="421">SUM(IH15:IH16)</f>
        <v>46000</v>
      </c>
      <c r="II14" s="12">
        <f t="shared" si="415"/>
        <v>53150.999999999993</v>
      </c>
      <c r="IJ14" s="12">
        <f t="shared" si="415"/>
        <v>53406</v>
      </c>
      <c r="IK14" s="12">
        <f t="shared" ref="IK14" si="422">SUM(IK15:IK16)</f>
        <v>50919</v>
      </c>
      <c r="IL14" s="12">
        <f t="shared" si="415"/>
        <v>35000</v>
      </c>
      <c r="IM14" s="12">
        <f t="shared" si="415"/>
        <v>50000</v>
      </c>
      <c r="IN14" s="12">
        <f t="shared" ref="IN14" si="423">SUM(IN15:IN16)</f>
        <v>56419.001000000004</v>
      </c>
      <c r="IO14" s="12">
        <f t="shared" si="415"/>
        <v>75690</v>
      </c>
      <c r="IP14" s="12">
        <f t="shared" ref="IP14:IQ14" si="424">SUM(IP15:IP16)</f>
        <v>52000</v>
      </c>
      <c r="IQ14" s="12">
        <f t="shared" si="424"/>
        <v>52000</v>
      </c>
      <c r="IR14" s="12">
        <f t="shared" ref="IR14:IZ14" si="425">SUM(IR15:IR16)</f>
        <v>25000</v>
      </c>
      <c r="IS14" s="12">
        <f t="shared" si="425"/>
        <v>53000</v>
      </c>
      <c r="IT14" s="12">
        <f t="shared" ref="IT14" si="426">SUM(IT15:IT16)</f>
        <v>71750</v>
      </c>
      <c r="IU14" s="12">
        <f t="shared" si="425"/>
        <v>48622</v>
      </c>
      <c r="IV14" s="12">
        <f t="shared" ref="IV14:IY14" si="427">SUM(IV15:IV16)</f>
        <v>51000</v>
      </c>
      <c r="IW14" s="12">
        <f t="shared" ref="IW14" si="428">SUM(IW15:IW16)</f>
        <v>48112.52</v>
      </c>
      <c r="IX14" s="12">
        <f t="shared" si="427"/>
        <v>23112.87</v>
      </c>
      <c r="IY14" s="12">
        <f t="shared" si="427"/>
        <v>48000</v>
      </c>
      <c r="IZ14" s="12">
        <f t="shared" si="425"/>
        <v>23000</v>
      </c>
      <c r="JA14" s="12">
        <f t="shared" ref="JA14:JC14" si="429">SUM(JA15:JA16)</f>
        <v>0</v>
      </c>
      <c r="JB14" s="12">
        <f t="shared" ref="JB14" si="430">SUM(JB15:JB16)</f>
        <v>23000</v>
      </c>
      <c r="JC14" s="12">
        <f t="shared" si="429"/>
        <v>54300</v>
      </c>
      <c r="JD14" s="12">
        <f t="shared" ref="JD14:JF14" si="431">SUM(JD15:JD16)</f>
        <v>53987.73000000001</v>
      </c>
      <c r="JE14" s="12">
        <f t="shared" ref="JE14" si="432">SUM(JE15:JE16)</f>
        <v>50000</v>
      </c>
      <c r="JF14" s="12">
        <f t="shared" si="431"/>
        <v>48275.53</v>
      </c>
      <c r="JG14" s="12">
        <f t="shared" ref="JG14" si="433">SUM(JG15:JG16)</f>
        <v>48275.53</v>
      </c>
      <c r="JH14" s="12">
        <f t="shared" ref="JH14" si="434">SUM(JH15:JH16)</f>
        <v>50000</v>
      </c>
      <c r="JI14" s="12">
        <f t="shared" ref="JI14:JJ14" si="435">SUM(JI15:JI16)</f>
        <v>50031.65</v>
      </c>
      <c r="JJ14" s="12">
        <f t="shared" si="435"/>
        <v>50034.400000000001</v>
      </c>
      <c r="JK14" s="12">
        <f t="shared" ref="JK14:JL14" si="436">SUM(JK15:JK16)</f>
        <v>50800</v>
      </c>
      <c r="JL14" s="12">
        <f t="shared" si="436"/>
        <v>50800</v>
      </c>
      <c r="JM14" s="12">
        <f t="shared" ref="JM14:JN14" si="437">SUM(JM15:JM16)</f>
        <v>50039.5</v>
      </c>
      <c r="JN14" s="12">
        <f t="shared" si="437"/>
        <v>54846</v>
      </c>
    </row>
    <row r="15" spans="1:289" x14ac:dyDescent="0.25">
      <c r="A15" s="5">
        <v>1401</v>
      </c>
      <c r="B15" s="9" t="s">
        <v>247</v>
      </c>
      <c r="C15" s="14">
        <v>0</v>
      </c>
      <c r="D15" s="14">
        <v>0</v>
      </c>
      <c r="E15" s="14">
        <v>0</v>
      </c>
      <c r="F15" s="14">
        <v>2250</v>
      </c>
      <c r="G15" s="14">
        <v>2250</v>
      </c>
      <c r="H15" s="14">
        <v>2250</v>
      </c>
      <c r="I15" s="14">
        <v>2250</v>
      </c>
      <c r="J15" s="14">
        <v>2250</v>
      </c>
      <c r="K15" s="14">
        <v>2250</v>
      </c>
      <c r="L15" s="14">
        <v>2250</v>
      </c>
      <c r="M15" s="14">
        <v>2250</v>
      </c>
      <c r="N15" s="13">
        <v>2250</v>
      </c>
      <c r="O15" s="14">
        <v>2250</v>
      </c>
      <c r="P15" s="14">
        <v>2250</v>
      </c>
      <c r="Q15" s="13">
        <v>2250</v>
      </c>
      <c r="R15" s="14">
        <v>2250</v>
      </c>
      <c r="S15" s="14">
        <v>2250</v>
      </c>
      <c r="T15" s="13">
        <v>0</v>
      </c>
      <c r="U15" s="14">
        <v>2250</v>
      </c>
      <c r="V15" s="14">
        <v>0</v>
      </c>
      <c r="W15" s="14">
        <v>0</v>
      </c>
      <c r="X15" s="14">
        <v>0</v>
      </c>
      <c r="Y15" s="14">
        <v>0</v>
      </c>
      <c r="Z15" s="14">
        <v>0</v>
      </c>
      <c r="AA15" s="14">
        <v>0</v>
      </c>
      <c r="AB15" s="14">
        <v>0</v>
      </c>
      <c r="AC15" s="13">
        <v>0</v>
      </c>
      <c r="AD15" s="14">
        <v>0</v>
      </c>
      <c r="AE15" s="14">
        <v>0</v>
      </c>
      <c r="AF15" s="14">
        <v>0</v>
      </c>
      <c r="AG15" s="14">
        <v>0</v>
      </c>
      <c r="AH15" s="14">
        <v>0</v>
      </c>
      <c r="AI15" s="59">
        <v>0</v>
      </c>
      <c r="AJ15" s="14">
        <v>0</v>
      </c>
      <c r="AK15" s="14">
        <v>0</v>
      </c>
      <c r="AL15" s="14">
        <v>0</v>
      </c>
      <c r="AM15" s="14">
        <v>0</v>
      </c>
      <c r="AN15" s="14">
        <v>10500</v>
      </c>
      <c r="AO15" s="14">
        <v>10500</v>
      </c>
      <c r="AP15" s="14">
        <v>10500</v>
      </c>
      <c r="AQ15" s="14">
        <v>10500</v>
      </c>
      <c r="AR15" s="14">
        <v>10500</v>
      </c>
      <c r="AS15" s="14">
        <v>10500</v>
      </c>
      <c r="AT15" s="14">
        <v>10500</v>
      </c>
      <c r="AU15" s="14">
        <v>10500</v>
      </c>
      <c r="AV15" s="14">
        <v>10500</v>
      </c>
      <c r="AW15" s="14">
        <v>10500</v>
      </c>
      <c r="AX15" s="14">
        <v>10500</v>
      </c>
      <c r="AY15" s="14">
        <v>10500</v>
      </c>
      <c r="AZ15" s="14">
        <v>10500</v>
      </c>
      <c r="BA15" s="14">
        <v>10500</v>
      </c>
      <c r="BB15" s="14">
        <v>0</v>
      </c>
      <c r="BC15" s="14">
        <v>10500</v>
      </c>
      <c r="BD15" s="14">
        <v>0</v>
      </c>
      <c r="BE15" s="14">
        <v>0</v>
      </c>
      <c r="BF15" s="14">
        <v>0</v>
      </c>
      <c r="BG15" s="14">
        <v>0</v>
      </c>
      <c r="BH15" s="14">
        <v>0</v>
      </c>
      <c r="BI15" s="14">
        <v>0</v>
      </c>
      <c r="BJ15" s="14">
        <v>0</v>
      </c>
      <c r="BK15" s="13">
        <v>0</v>
      </c>
      <c r="BL15" s="14">
        <v>0</v>
      </c>
      <c r="BM15" s="14">
        <v>0</v>
      </c>
      <c r="BN15" s="14">
        <v>0</v>
      </c>
      <c r="BO15" s="14">
        <v>0</v>
      </c>
      <c r="BP15" s="14">
        <v>0</v>
      </c>
      <c r="BQ15" s="14">
        <v>0</v>
      </c>
      <c r="BR15" s="14">
        <v>0</v>
      </c>
      <c r="BS15" s="14">
        <v>0</v>
      </c>
      <c r="BT15" s="14">
        <v>0</v>
      </c>
      <c r="BU15" s="14">
        <v>0</v>
      </c>
      <c r="BV15" s="14">
        <v>4000</v>
      </c>
      <c r="BW15" s="14">
        <v>4000</v>
      </c>
      <c r="BX15" s="14">
        <v>4000</v>
      </c>
      <c r="BY15" s="14">
        <v>4000</v>
      </c>
      <c r="BZ15" s="14">
        <v>4000</v>
      </c>
      <c r="CA15" s="14">
        <v>4000</v>
      </c>
      <c r="CB15" s="14">
        <v>4000</v>
      </c>
      <c r="CC15" s="14">
        <v>4000</v>
      </c>
      <c r="CD15" s="14">
        <v>4000</v>
      </c>
      <c r="CE15" s="14">
        <v>4000</v>
      </c>
      <c r="CF15" s="14">
        <v>4000</v>
      </c>
      <c r="CG15" s="14">
        <v>4000</v>
      </c>
      <c r="CH15" s="14">
        <v>4000</v>
      </c>
      <c r="CI15" s="14">
        <v>4000</v>
      </c>
      <c r="CJ15" s="14">
        <v>0</v>
      </c>
      <c r="CK15" s="14">
        <v>4000</v>
      </c>
      <c r="CL15" s="14">
        <v>0</v>
      </c>
      <c r="CM15" s="14"/>
      <c r="CN15" s="14">
        <v>0</v>
      </c>
      <c r="CO15" s="14">
        <v>0</v>
      </c>
      <c r="CP15" s="14">
        <v>0</v>
      </c>
      <c r="CQ15" s="14">
        <v>0</v>
      </c>
      <c r="CR15" s="14">
        <v>0</v>
      </c>
      <c r="CS15" s="13">
        <v>0</v>
      </c>
      <c r="CT15" s="14">
        <v>0</v>
      </c>
      <c r="CU15" s="14">
        <v>0</v>
      </c>
      <c r="CV15" s="14">
        <v>0</v>
      </c>
      <c r="CW15" s="14">
        <v>0</v>
      </c>
      <c r="CX15" s="14">
        <v>0</v>
      </c>
      <c r="CY15" s="14">
        <v>0</v>
      </c>
      <c r="CZ15" s="14">
        <v>0</v>
      </c>
      <c r="DA15" s="14">
        <v>0</v>
      </c>
      <c r="DB15" s="14">
        <v>0</v>
      </c>
      <c r="DC15" s="14">
        <v>0</v>
      </c>
      <c r="DD15" s="14">
        <v>250</v>
      </c>
      <c r="DE15" s="14">
        <v>250</v>
      </c>
      <c r="DF15" s="14">
        <v>250</v>
      </c>
      <c r="DG15" s="14">
        <v>250</v>
      </c>
      <c r="DH15" s="14">
        <v>250</v>
      </c>
      <c r="DI15" s="14">
        <v>250</v>
      </c>
      <c r="DJ15" s="14">
        <v>250</v>
      </c>
      <c r="DK15" s="14">
        <v>250</v>
      </c>
      <c r="DL15" s="14">
        <v>250</v>
      </c>
      <c r="DM15" s="14">
        <v>250</v>
      </c>
      <c r="DN15" s="14">
        <v>250</v>
      </c>
      <c r="DO15" s="14">
        <v>250</v>
      </c>
      <c r="DP15" s="14">
        <v>250</v>
      </c>
      <c r="DQ15" s="14">
        <v>250</v>
      </c>
      <c r="DR15" s="14">
        <v>0</v>
      </c>
      <c r="DS15" s="14">
        <v>250</v>
      </c>
      <c r="DT15" s="14">
        <v>0</v>
      </c>
      <c r="DU15" s="14">
        <v>0</v>
      </c>
      <c r="DV15" s="14">
        <v>0</v>
      </c>
      <c r="DW15" s="14">
        <v>0</v>
      </c>
      <c r="DX15" s="14">
        <v>0</v>
      </c>
      <c r="DY15" s="14">
        <v>0</v>
      </c>
      <c r="DZ15" s="14">
        <v>0</v>
      </c>
      <c r="EA15" s="13">
        <v>0</v>
      </c>
      <c r="EB15" s="14">
        <v>0</v>
      </c>
      <c r="EC15" s="14">
        <v>0</v>
      </c>
      <c r="ED15" s="14">
        <v>0</v>
      </c>
      <c r="EE15" s="14">
        <v>0</v>
      </c>
      <c r="EF15" s="14">
        <v>0</v>
      </c>
      <c r="EG15" s="14">
        <v>0</v>
      </c>
      <c r="EH15" s="14">
        <v>0</v>
      </c>
      <c r="EI15" s="14">
        <v>0</v>
      </c>
      <c r="EJ15" s="14">
        <v>0</v>
      </c>
      <c r="EK15" s="14">
        <v>0</v>
      </c>
      <c r="EL15" s="14">
        <v>2500</v>
      </c>
      <c r="EM15" s="14">
        <v>2500</v>
      </c>
      <c r="EN15" s="14">
        <v>2500</v>
      </c>
      <c r="EO15" s="14">
        <v>2500</v>
      </c>
      <c r="EP15" s="14">
        <v>2500</v>
      </c>
      <c r="EQ15" s="14">
        <v>2500</v>
      </c>
      <c r="ER15" s="14">
        <v>2500</v>
      </c>
      <c r="ES15" s="14">
        <v>2500</v>
      </c>
      <c r="ET15" s="14">
        <v>2500</v>
      </c>
      <c r="EU15" s="14">
        <v>2500</v>
      </c>
      <c r="EV15" s="14">
        <v>2500</v>
      </c>
      <c r="EW15" s="14">
        <v>2500</v>
      </c>
      <c r="EX15" s="14">
        <v>2500</v>
      </c>
      <c r="EY15" s="14">
        <v>2500</v>
      </c>
      <c r="EZ15" s="14">
        <v>0</v>
      </c>
      <c r="FA15" s="14">
        <v>2500</v>
      </c>
      <c r="FB15" s="14">
        <v>0</v>
      </c>
      <c r="FC15" s="14">
        <v>0</v>
      </c>
      <c r="FD15" s="14">
        <v>0</v>
      </c>
      <c r="FE15" s="14">
        <v>0</v>
      </c>
      <c r="FF15" s="14">
        <v>0</v>
      </c>
      <c r="FG15" s="14">
        <v>0</v>
      </c>
      <c r="FH15" s="14">
        <v>0</v>
      </c>
      <c r="FI15" s="14">
        <v>0</v>
      </c>
      <c r="FJ15" s="14">
        <v>0</v>
      </c>
      <c r="FK15" s="14">
        <v>0</v>
      </c>
      <c r="FL15" s="14">
        <v>0</v>
      </c>
      <c r="FM15" s="14">
        <v>0</v>
      </c>
      <c r="FN15" s="14">
        <v>0</v>
      </c>
      <c r="FO15" s="14">
        <v>0</v>
      </c>
      <c r="FP15" s="14">
        <v>0</v>
      </c>
      <c r="FQ15" s="14">
        <v>0</v>
      </c>
      <c r="FR15" s="14">
        <v>0</v>
      </c>
      <c r="FS15" s="14">
        <v>0</v>
      </c>
      <c r="FT15" s="14">
        <v>5500</v>
      </c>
      <c r="FU15" s="14">
        <v>5500</v>
      </c>
      <c r="FV15" s="14">
        <v>15500</v>
      </c>
      <c r="FW15" s="14">
        <v>5500</v>
      </c>
      <c r="FX15" s="14">
        <v>5500</v>
      </c>
      <c r="FY15" s="14">
        <v>5500</v>
      </c>
      <c r="FZ15" s="14">
        <v>5500</v>
      </c>
      <c r="GA15" s="14">
        <v>5500</v>
      </c>
      <c r="GB15" s="14">
        <v>5500</v>
      </c>
      <c r="GC15" s="14">
        <v>5500</v>
      </c>
      <c r="GD15" s="14">
        <v>5500</v>
      </c>
      <c r="GE15" s="14">
        <v>5500</v>
      </c>
      <c r="GF15" s="14">
        <v>5500</v>
      </c>
      <c r="GG15" s="14">
        <v>5500</v>
      </c>
      <c r="GH15" s="14">
        <v>0</v>
      </c>
      <c r="GI15" s="14">
        <v>5500</v>
      </c>
      <c r="GJ15" s="14">
        <v>0</v>
      </c>
      <c r="GK15" s="14">
        <v>0</v>
      </c>
      <c r="GL15" s="14">
        <v>0</v>
      </c>
      <c r="GM15" s="14">
        <v>0</v>
      </c>
      <c r="GN15" s="14">
        <v>0</v>
      </c>
      <c r="GO15" s="14">
        <v>0</v>
      </c>
      <c r="GP15" s="14">
        <v>0</v>
      </c>
      <c r="GQ15" s="14"/>
      <c r="GR15" s="14">
        <v>0</v>
      </c>
      <c r="GS15" s="14">
        <v>0</v>
      </c>
      <c r="GT15" s="14">
        <v>0</v>
      </c>
      <c r="GU15" s="14">
        <v>0</v>
      </c>
      <c r="GV15" s="14">
        <v>0</v>
      </c>
      <c r="GW15" s="14">
        <v>0</v>
      </c>
      <c r="GX15" s="14">
        <v>0</v>
      </c>
      <c r="GY15" s="14">
        <v>0</v>
      </c>
      <c r="GZ15" s="14">
        <v>0</v>
      </c>
      <c r="HA15" s="14">
        <v>0</v>
      </c>
      <c r="HB15" s="14">
        <v>0</v>
      </c>
      <c r="HC15" s="14">
        <v>0</v>
      </c>
      <c r="HD15" s="14">
        <v>0</v>
      </c>
      <c r="HE15" s="14">
        <v>0</v>
      </c>
      <c r="HF15" s="14">
        <v>0</v>
      </c>
      <c r="HG15" s="14">
        <v>0</v>
      </c>
      <c r="HH15" s="14">
        <v>0</v>
      </c>
      <c r="HI15" s="14">
        <v>0</v>
      </c>
      <c r="HJ15" s="13">
        <v>0</v>
      </c>
      <c r="HK15" s="14">
        <v>0</v>
      </c>
      <c r="HL15" s="14">
        <v>0</v>
      </c>
      <c r="HM15" s="13">
        <v>0</v>
      </c>
      <c r="HN15" s="14">
        <v>0</v>
      </c>
      <c r="HO15" s="14">
        <v>0</v>
      </c>
      <c r="HP15" s="14">
        <v>0</v>
      </c>
      <c r="HQ15" s="14">
        <v>0</v>
      </c>
      <c r="HR15" s="14">
        <v>0</v>
      </c>
      <c r="HS15" s="14">
        <v>0</v>
      </c>
      <c r="HT15" s="14">
        <v>0</v>
      </c>
      <c r="HU15" s="14">
        <v>0</v>
      </c>
      <c r="HV15" s="14">
        <v>0</v>
      </c>
      <c r="HW15" s="14">
        <v>0</v>
      </c>
      <c r="HX15" s="14">
        <v>0</v>
      </c>
      <c r="HY15" s="14">
        <v>0</v>
      </c>
      <c r="HZ15" s="14">
        <v>0</v>
      </c>
      <c r="IA15" s="14">
        <v>0</v>
      </c>
      <c r="IB15" s="14">
        <v>0</v>
      </c>
      <c r="IC15" s="14">
        <v>0</v>
      </c>
      <c r="ID15" s="14">
        <v>0</v>
      </c>
      <c r="IE15" s="14">
        <v>0</v>
      </c>
      <c r="IF15" s="14">
        <v>0</v>
      </c>
      <c r="IG15" s="13">
        <f t="shared" ref="IG15:IP16" si="438">C15+BS15+AK15+DA15+EI15+FQ15+GY15</f>
        <v>0</v>
      </c>
      <c r="IH15" s="13">
        <f t="shared" si="438"/>
        <v>0</v>
      </c>
      <c r="II15" s="13">
        <f t="shared" si="438"/>
        <v>0</v>
      </c>
      <c r="IJ15" s="13">
        <f t="shared" si="438"/>
        <v>25000</v>
      </c>
      <c r="IK15" s="13">
        <f t="shared" si="438"/>
        <v>25000</v>
      </c>
      <c r="IL15" s="13">
        <f t="shared" si="438"/>
        <v>35000</v>
      </c>
      <c r="IM15" s="13">
        <f t="shared" si="438"/>
        <v>25000</v>
      </c>
      <c r="IN15" s="13">
        <f t="shared" si="438"/>
        <v>25000</v>
      </c>
      <c r="IO15" s="13">
        <f t="shared" si="438"/>
        <v>25000</v>
      </c>
      <c r="IP15" s="13">
        <f t="shared" si="438"/>
        <v>25000</v>
      </c>
      <c r="IQ15" s="13">
        <f t="shared" ref="IQ15:IZ16" si="439">M15+CC15+AU15+DK15+ES15+GA15+HI15</f>
        <v>25000</v>
      </c>
      <c r="IR15" s="13">
        <f t="shared" si="439"/>
        <v>25000</v>
      </c>
      <c r="IS15" s="13">
        <f t="shared" si="439"/>
        <v>25000</v>
      </c>
      <c r="IT15" s="13">
        <f t="shared" si="439"/>
        <v>25000</v>
      </c>
      <c r="IU15" s="13">
        <f t="shared" si="439"/>
        <v>25000</v>
      </c>
      <c r="IV15" s="13">
        <f t="shared" si="439"/>
        <v>25000</v>
      </c>
      <c r="IW15" s="13">
        <f t="shared" si="439"/>
        <v>25000</v>
      </c>
      <c r="IX15" s="13">
        <f t="shared" si="439"/>
        <v>0</v>
      </c>
      <c r="IY15" s="13">
        <f t="shared" si="439"/>
        <v>25000</v>
      </c>
      <c r="IZ15" s="13">
        <f t="shared" si="439"/>
        <v>0</v>
      </c>
      <c r="JA15" s="13">
        <f t="shared" ref="JA15:JC16" si="440">W15+CM15+BE15+DU15+FC15+GK15+HS15</f>
        <v>0</v>
      </c>
      <c r="JB15" s="13">
        <f t="shared" si="440"/>
        <v>0</v>
      </c>
      <c r="JC15" s="13">
        <f t="shared" si="440"/>
        <v>0</v>
      </c>
      <c r="JD15" s="13">
        <f t="shared" ref="JD15:JI16" si="441">Z15+BH15+CP15+DX15+FF15+GN15+HV15</f>
        <v>0</v>
      </c>
      <c r="JE15" s="13">
        <f t="shared" si="441"/>
        <v>0</v>
      </c>
      <c r="JF15" s="13">
        <f t="shared" si="441"/>
        <v>0</v>
      </c>
      <c r="JG15" s="13">
        <f t="shared" si="441"/>
        <v>0</v>
      </c>
      <c r="JH15" s="13">
        <f t="shared" si="441"/>
        <v>0</v>
      </c>
      <c r="JI15" s="13">
        <f t="shared" si="441"/>
        <v>0</v>
      </c>
      <c r="JJ15" s="13">
        <f t="shared" ref="JJ15:JN16" si="442">AF15+BN15+CV15+ED15+FL15+GT15+IB15</f>
        <v>0</v>
      </c>
      <c r="JK15" s="13">
        <f t="shared" si="442"/>
        <v>0</v>
      </c>
      <c r="JL15" s="13">
        <f t="shared" si="442"/>
        <v>0</v>
      </c>
      <c r="JM15" s="13">
        <f t="shared" si="442"/>
        <v>0</v>
      </c>
      <c r="JN15" s="13">
        <f t="shared" si="442"/>
        <v>0</v>
      </c>
    </row>
    <row r="16" spans="1:289" x14ac:dyDescent="0.25">
      <c r="A16" s="5">
        <v>1402</v>
      </c>
      <c r="B16" s="9" t="s">
        <v>6</v>
      </c>
      <c r="C16" s="13">
        <v>2300</v>
      </c>
      <c r="D16" s="13">
        <v>2300</v>
      </c>
      <c r="E16" s="13">
        <v>1652.55</v>
      </c>
      <c r="F16" s="13">
        <v>2556</v>
      </c>
      <c r="G16" s="13">
        <v>2332.71</v>
      </c>
      <c r="H16" s="13">
        <v>0</v>
      </c>
      <c r="I16" s="13">
        <v>2250</v>
      </c>
      <c r="J16" s="13">
        <v>2827.71</v>
      </c>
      <c r="K16" s="13">
        <v>4562.1000000000004</v>
      </c>
      <c r="L16" s="13">
        <v>2430</v>
      </c>
      <c r="M16" s="13">
        <v>2430</v>
      </c>
      <c r="N16" s="13">
        <v>0</v>
      </c>
      <c r="O16" s="13">
        <v>2520</v>
      </c>
      <c r="P16" s="13">
        <v>4200</v>
      </c>
      <c r="Q16" s="13">
        <v>2125.98</v>
      </c>
      <c r="R16" s="13">
        <v>2340</v>
      </c>
      <c r="S16" s="13">
        <v>2080.16</v>
      </c>
      <c r="T16" s="13">
        <v>2080.16</v>
      </c>
      <c r="U16" s="13">
        <v>2070</v>
      </c>
      <c r="V16" s="13">
        <v>2070</v>
      </c>
      <c r="W16" s="13">
        <v>0</v>
      </c>
      <c r="X16" s="13">
        <v>2070</v>
      </c>
      <c r="Y16" s="13">
        <v>4900</v>
      </c>
      <c r="Z16" s="13">
        <v>4858.8999999999996</v>
      </c>
      <c r="AA16" s="13">
        <v>5000</v>
      </c>
      <c r="AB16" s="13">
        <v>4827.54</v>
      </c>
      <c r="AC16" s="13">
        <v>4827.54</v>
      </c>
      <c r="AD16" s="13">
        <v>5000</v>
      </c>
      <c r="AE16" s="13">
        <v>5003.4399999999996</v>
      </c>
      <c r="AF16" s="13">
        <v>5003.4399999999996</v>
      </c>
      <c r="AG16" s="13">
        <v>4572</v>
      </c>
      <c r="AH16" s="13">
        <v>4572</v>
      </c>
      <c r="AI16" s="59">
        <v>4503.55</v>
      </c>
      <c r="AJ16" s="13">
        <v>4432</v>
      </c>
      <c r="AK16" s="13">
        <v>17480</v>
      </c>
      <c r="AL16" s="13">
        <v>17480</v>
      </c>
      <c r="AM16" s="13">
        <v>12559.38</v>
      </c>
      <c r="AN16" s="13">
        <v>11928</v>
      </c>
      <c r="AO16" s="13">
        <v>10885.98</v>
      </c>
      <c r="AP16" s="13">
        <v>0</v>
      </c>
      <c r="AQ16" s="13">
        <v>10500</v>
      </c>
      <c r="AR16" s="13">
        <v>13195.98</v>
      </c>
      <c r="AS16" s="13">
        <v>21289.8</v>
      </c>
      <c r="AT16" s="13">
        <v>11340</v>
      </c>
      <c r="AU16" s="13">
        <v>11340</v>
      </c>
      <c r="AV16" s="13">
        <v>0</v>
      </c>
      <c r="AW16" s="13">
        <v>11760</v>
      </c>
      <c r="AX16" s="13">
        <v>19800</v>
      </c>
      <c r="AY16" s="13">
        <v>9921.24</v>
      </c>
      <c r="AZ16" s="13">
        <v>10920</v>
      </c>
      <c r="BA16" s="13">
        <v>9707.41</v>
      </c>
      <c r="BB16" s="13">
        <v>9707.41</v>
      </c>
      <c r="BC16" s="13">
        <v>9660</v>
      </c>
      <c r="BD16" s="13">
        <v>9660</v>
      </c>
      <c r="BE16" s="13">
        <v>0</v>
      </c>
      <c r="BF16" s="13">
        <v>9660</v>
      </c>
      <c r="BG16" s="13">
        <v>20600</v>
      </c>
      <c r="BH16" s="13">
        <v>20515.330000000002</v>
      </c>
      <c r="BI16" s="13">
        <v>19000</v>
      </c>
      <c r="BJ16" s="13">
        <v>18344.71</v>
      </c>
      <c r="BK16" s="13">
        <v>18344.71</v>
      </c>
      <c r="BL16" s="13">
        <v>19000</v>
      </c>
      <c r="BM16" s="13">
        <v>19013.080000000002</v>
      </c>
      <c r="BN16" s="13">
        <v>19013.080000000002</v>
      </c>
      <c r="BO16" s="13">
        <v>20828</v>
      </c>
      <c r="BP16" s="13">
        <v>20828</v>
      </c>
      <c r="BQ16" s="13">
        <v>20516.2</v>
      </c>
      <c r="BR16" s="13">
        <v>21052</v>
      </c>
      <c r="BS16" s="13">
        <v>10580</v>
      </c>
      <c r="BT16" s="13">
        <v>10580</v>
      </c>
      <c r="BU16" s="13">
        <v>7601.73</v>
      </c>
      <c r="BV16" s="13">
        <v>4550</v>
      </c>
      <c r="BW16" s="13">
        <v>4147.04</v>
      </c>
      <c r="BX16" s="13">
        <v>0</v>
      </c>
      <c r="BY16" s="13">
        <v>4000</v>
      </c>
      <c r="BZ16" s="13">
        <v>5027.04</v>
      </c>
      <c r="CA16" s="13">
        <v>8110.4</v>
      </c>
      <c r="CB16" s="13">
        <v>4320</v>
      </c>
      <c r="CC16" s="13">
        <v>4320</v>
      </c>
      <c r="CD16" s="13">
        <v>0</v>
      </c>
      <c r="CE16" s="13">
        <v>4480</v>
      </c>
      <c r="CF16" s="13">
        <v>7500</v>
      </c>
      <c r="CG16" s="13">
        <v>3779.52</v>
      </c>
      <c r="CH16" s="13">
        <v>4160</v>
      </c>
      <c r="CI16" s="13">
        <v>3698</v>
      </c>
      <c r="CJ16" s="13">
        <v>3698.06</v>
      </c>
      <c r="CK16" s="13">
        <v>3680</v>
      </c>
      <c r="CL16" s="13">
        <v>3680</v>
      </c>
      <c r="CM16" s="13">
        <v>0</v>
      </c>
      <c r="CN16" s="13">
        <v>3680</v>
      </c>
      <c r="CO16" s="13">
        <v>6500</v>
      </c>
      <c r="CP16" s="13">
        <v>6478.53</v>
      </c>
      <c r="CQ16" s="13">
        <v>7500</v>
      </c>
      <c r="CR16" s="13">
        <v>7241.33</v>
      </c>
      <c r="CS16" s="13">
        <v>7241.33</v>
      </c>
      <c r="CT16" s="13">
        <v>7500</v>
      </c>
      <c r="CU16" s="13">
        <v>7505.16</v>
      </c>
      <c r="CV16" s="13">
        <v>7505.16</v>
      </c>
      <c r="CW16" s="13">
        <v>6604</v>
      </c>
      <c r="CX16" s="13">
        <v>6604</v>
      </c>
      <c r="CY16" s="13">
        <v>6505.14</v>
      </c>
      <c r="CZ16" s="13">
        <v>6648</v>
      </c>
      <c r="DA16" s="13">
        <v>460</v>
      </c>
      <c r="DB16" s="13">
        <v>460</v>
      </c>
      <c r="DC16" s="13">
        <v>330.51</v>
      </c>
      <c r="DD16" s="13">
        <v>284</v>
      </c>
      <c r="DE16" s="13">
        <v>259.19</v>
      </c>
      <c r="DF16" s="13"/>
      <c r="DG16" s="13">
        <v>250</v>
      </c>
      <c r="DH16" s="13">
        <v>314.19</v>
      </c>
      <c r="DI16" s="13">
        <v>506.9</v>
      </c>
      <c r="DJ16" s="13">
        <v>270</v>
      </c>
      <c r="DK16" s="13">
        <v>270</v>
      </c>
      <c r="DL16" s="13">
        <v>0</v>
      </c>
      <c r="DM16" s="13">
        <v>280</v>
      </c>
      <c r="DN16" s="13">
        <v>450</v>
      </c>
      <c r="DO16" s="13">
        <v>236.22</v>
      </c>
      <c r="DP16" s="13">
        <v>260</v>
      </c>
      <c r="DQ16" s="13">
        <v>231.13</v>
      </c>
      <c r="DR16" s="13">
        <v>231.13</v>
      </c>
      <c r="DS16" s="13">
        <v>230</v>
      </c>
      <c r="DT16" s="13">
        <v>230</v>
      </c>
      <c r="DU16" s="13">
        <v>0</v>
      </c>
      <c r="DV16" s="13">
        <v>230</v>
      </c>
      <c r="DW16" s="13">
        <v>6000</v>
      </c>
      <c r="DX16" s="13">
        <v>5938.65</v>
      </c>
      <c r="DY16" s="13">
        <v>2000</v>
      </c>
      <c r="DZ16" s="13">
        <v>1931.02</v>
      </c>
      <c r="EA16" s="13">
        <v>1931.02</v>
      </c>
      <c r="EB16" s="13">
        <v>2000</v>
      </c>
      <c r="EC16" s="13">
        <v>2001.37</v>
      </c>
      <c r="ED16" s="13">
        <v>2001.37</v>
      </c>
      <c r="EE16" s="13">
        <v>2032</v>
      </c>
      <c r="EF16" s="13">
        <v>2032</v>
      </c>
      <c r="EG16" s="13">
        <v>2001.58</v>
      </c>
      <c r="EH16" s="13">
        <v>6648</v>
      </c>
      <c r="EI16" s="13">
        <v>4600</v>
      </c>
      <c r="EJ16" s="13">
        <v>4600</v>
      </c>
      <c r="EK16" s="13">
        <v>3305.1</v>
      </c>
      <c r="EL16" s="13">
        <v>2840</v>
      </c>
      <c r="EM16" s="13">
        <v>2591.9</v>
      </c>
      <c r="EN16" s="13">
        <v>0</v>
      </c>
      <c r="EO16" s="13">
        <v>2500</v>
      </c>
      <c r="EP16" s="13">
        <v>3141.9</v>
      </c>
      <c r="EQ16" s="13">
        <v>5069</v>
      </c>
      <c r="ER16" s="13">
        <v>2700</v>
      </c>
      <c r="ES16" s="13">
        <v>2700</v>
      </c>
      <c r="ET16" s="13">
        <v>0</v>
      </c>
      <c r="EU16" s="13">
        <v>2800</v>
      </c>
      <c r="EV16" s="13">
        <v>4500</v>
      </c>
      <c r="EW16" s="13">
        <v>2362.1999999999998</v>
      </c>
      <c r="EX16" s="13">
        <v>2600</v>
      </c>
      <c r="EY16" s="13">
        <v>2311</v>
      </c>
      <c r="EZ16" s="13">
        <v>2311.29</v>
      </c>
      <c r="FA16" s="13">
        <v>2300</v>
      </c>
      <c r="FB16" s="13">
        <v>2300</v>
      </c>
      <c r="FC16" s="13">
        <v>0</v>
      </c>
      <c r="FD16" s="13">
        <v>2300</v>
      </c>
      <c r="FE16" s="13">
        <v>4400</v>
      </c>
      <c r="FF16" s="13">
        <v>4319.0200000000004</v>
      </c>
      <c r="FG16" s="13">
        <v>4000</v>
      </c>
      <c r="FH16" s="13">
        <v>3862.05</v>
      </c>
      <c r="FI16" s="13">
        <v>3862.05</v>
      </c>
      <c r="FJ16" s="13">
        <v>4000</v>
      </c>
      <c r="FK16" s="13">
        <v>4000</v>
      </c>
      <c r="FL16" s="13">
        <v>4002.75</v>
      </c>
      <c r="FM16" s="13">
        <v>4572</v>
      </c>
      <c r="FN16" s="13">
        <v>4572</v>
      </c>
      <c r="FO16" s="13">
        <v>4503.55</v>
      </c>
      <c r="FP16" s="13">
        <v>4986</v>
      </c>
      <c r="FQ16" s="13">
        <v>10580</v>
      </c>
      <c r="FR16" s="13">
        <v>10580</v>
      </c>
      <c r="FS16" s="13">
        <v>7601.73</v>
      </c>
      <c r="FT16" s="13">
        <v>6248</v>
      </c>
      <c r="FU16" s="13">
        <v>5702.18</v>
      </c>
      <c r="FV16" s="13">
        <v>0</v>
      </c>
      <c r="FW16" s="13">
        <v>5500</v>
      </c>
      <c r="FX16" s="13">
        <v>6912.1809999999996</v>
      </c>
      <c r="FY16" s="13">
        <v>11151.8</v>
      </c>
      <c r="FZ16" s="13">
        <v>5940</v>
      </c>
      <c r="GA16" s="13">
        <v>5940</v>
      </c>
      <c r="GB16" s="13">
        <v>0</v>
      </c>
      <c r="GC16" s="13">
        <v>6160</v>
      </c>
      <c r="GD16" s="13">
        <v>10300</v>
      </c>
      <c r="GE16" s="13">
        <v>5196.84</v>
      </c>
      <c r="GF16" s="13">
        <v>5720</v>
      </c>
      <c r="GG16" s="13">
        <v>5084.82</v>
      </c>
      <c r="GH16" s="13">
        <v>5084.82</v>
      </c>
      <c r="GI16" s="13">
        <v>5060</v>
      </c>
      <c r="GJ16" s="13">
        <v>5060</v>
      </c>
      <c r="GK16" s="13">
        <v>0</v>
      </c>
      <c r="GL16" s="13">
        <v>5060</v>
      </c>
      <c r="GM16" s="13">
        <v>11900</v>
      </c>
      <c r="GN16" s="13">
        <v>11877.3</v>
      </c>
      <c r="GO16" s="13">
        <v>12500</v>
      </c>
      <c r="GP16" s="13">
        <v>12068.88</v>
      </c>
      <c r="GQ16" s="13">
        <v>12068.88</v>
      </c>
      <c r="GR16" s="13">
        <v>12500</v>
      </c>
      <c r="GS16" s="13">
        <v>12508.6</v>
      </c>
      <c r="GT16" s="13">
        <v>12508.6</v>
      </c>
      <c r="GU16" s="13">
        <v>12192</v>
      </c>
      <c r="GV16" s="13">
        <v>12192</v>
      </c>
      <c r="GW16" s="13">
        <v>12009.48</v>
      </c>
      <c r="GX16" s="13">
        <v>11080</v>
      </c>
      <c r="GY16" s="13">
        <v>0</v>
      </c>
      <c r="GZ16" s="13">
        <v>0</v>
      </c>
      <c r="HA16" s="13">
        <v>20100</v>
      </c>
      <c r="HB16" s="13">
        <v>0</v>
      </c>
      <c r="HC16" s="13">
        <v>0</v>
      </c>
      <c r="HD16" s="13">
        <v>0</v>
      </c>
      <c r="HE16" s="13">
        <v>0</v>
      </c>
      <c r="HF16" s="13">
        <v>0</v>
      </c>
      <c r="HG16" s="13">
        <v>0</v>
      </c>
      <c r="HH16" s="13">
        <v>0</v>
      </c>
      <c r="HI16" s="13">
        <v>0</v>
      </c>
      <c r="HJ16" s="13">
        <v>0</v>
      </c>
      <c r="HK16" s="13">
        <v>0</v>
      </c>
      <c r="HL16" s="13">
        <v>0</v>
      </c>
      <c r="HM16" s="13">
        <v>0</v>
      </c>
      <c r="HN16" s="13">
        <v>0</v>
      </c>
      <c r="HO16" s="13">
        <v>0</v>
      </c>
      <c r="HP16" s="13">
        <v>0</v>
      </c>
      <c r="HQ16" s="13">
        <v>0</v>
      </c>
      <c r="HR16" s="13">
        <v>0</v>
      </c>
      <c r="HS16" s="13">
        <v>0</v>
      </c>
      <c r="HT16" s="13">
        <v>0</v>
      </c>
      <c r="HU16" s="13">
        <v>0</v>
      </c>
      <c r="HV16" s="13">
        <v>0</v>
      </c>
      <c r="HW16" s="13">
        <v>0</v>
      </c>
      <c r="HX16" s="13">
        <v>0</v>
      </c>
      <c r="HY16" s="13">
        <v>0</v>
      </c>
      <c r="HZ16" s="13">
        <v>0</v>
      </c>
      <c r="IA16" s="13">
        <v>0</v>
      </c>
      <c r="IB16" s="13">
        <v>0</v>
      </c>
      <c r="IC16" s="13">
        <v>0</v>
      </c>
      <c r="ID16" s="13">
        <v>0</v>
      </c>
      <c r="IE16" s="13">
        <v>0</v>
      </c>
      <c r="IF16" s="13">
        <v>0</v>
      </c>
      <c r="IG16" s="13">
        <f t="shared" si="438"/>
        <v>46000</v>
      </c>
      <c r="IH16" s="13">
        <f t="shared" si="438"/>
        <v>46000</v>
      </c>
      <c r="II16" s="13">
        <f t="shared" si="438"/>
        <v>53150.999999999993</v>
      </c>
      <c r="IJ16" s="13">
        <f t="shared" si="438"/>
        <v>28406</v>
      </c>
      <c r="IK16" s="13">
        <f t="shared" si="438"/>
        <v>25919</v>
      </c>
      <c r="IL16" s="13">
        <f t="shared" si="438"/>
        <v>0</v>
      </c>
      <c r="IM16" s="13">
        <f t="shared" si="438"/>
        <v>25000</v>
      </c>
      <c r="IN16" s="13">
        <f t="shared" si="438"/>
        <v>31419.001</v>
      </c>
      <c r="IO16" s="13">
        <f t="shared" si="438"/>
        <v>50690</v>
      </c>
      <c r="IP16" s="13">
        <f t="shared" si="438"/>
        <v>27000</v>
      </c>
      <c r="IQ16" s="13">
        <f t="shared" si="439"/>
        <v>27000</v>
      </c>
      <c r="IR16" s="13">
        <f t="shared" si="439"/>
        <v>0</v>
      </c>
      <c r="IS16" s="13">
        <f t="shared" si="439"/>
        <v>28000</v>
      </c>
      <c r="IT16" s="13">
        <f t="shared" si="439"/>
        <v>46750</v>
      </c>
      <c r="IU16" s="13">
        <f t="shared" si="439"/>
        <v>23622</v>
      </c>
      <c r="IV16" s="13">
        <f t="shared" si="439"/>
        <v>26000</v>
      </c>
      <c r="IW16" s="13">
        <f t="shared" si="439"/>
        <v>23112.519999999997</v>
      </c>
      <c r="IX16" s="13">
        <f t="shared" si="439"/>
        <v>23112.87</v>
      </c>
      <c r="IY16" s="13">
        <f t="shared" si="439"/>
        <v>23000</v>
      </c>
      <c r="IZ16" s="13">
        <f t="shared" si="439"/>
        <v>23000</v>
      </c>
      <c r="JA16" s="13">
        <f t="shared" si="440"/>
        <v>0</v>
      </c>
      <c r="JB16" s="13">
        <f t="shared" si="440"/>
        <v>23000</v>
      </c>
      <c r="JC16" s="13">
        <f t="shared" si="440"/>
        <v>54300</v>
      </c>
      <c r="JD16" s="13">
        <f t="shared" si="441"/>
        <v>53987.73000000001</v>
      </c>
      <c r="JE16" s="13">
        <f t="shared" si="441"/>
        <v>50000</v>
      </c>
      <c r="JF16" s="13">
        <f t="shared" si="441"/>
        <v>48275.53</v>
      </c>
      <c r="JG16" s="13">
        <f t="shared" si="441"/>
        <v>48275.53</v>
      </c>
      <c r="JH16" s="13">
        <f t="shared" si="441"/>
        <v>50000</v>
      </c>
      <c r="JI16" s="13">
        <f t="shared" si="441"/>
        <v>50031.65</v>
      </c>
      <c r="JJ16" s="13">
        <f t="shared" si="442"/>
        <v>50034.400000000001</v>
      </c>
      <c r="JK16" s="13">
        <f t="shared" si="442"/>
        <v>50800</v>
      </c>
      <c r="JL16" s="13">
        <f t="shared" si="442"/>
        <v>50800</v>
      </c>
      <c r="JM16" s="13">
        <f t="shared" si="442"/>
        <v>50039.5</v>
      </c>
      <c r="JN16" s="13">
        <f t="shared" si="442"/>
        <v>54846</v>
      </c>
    </row>
    <row r="17" spans="1:274" ht="15" customHeight="1" x14ac:dyDescent="0.25">
      <c r="A17" s="5">
        <v>15</v>
      </c>
      <c r="B17" s="8" t="s">
        <v>84</v>
      </c>
      <c r="C17" s="12">
        <f t="shared" ref="C17:D17" si="443">SUM(C18:C20)</f>
        <v>1180.77</v>
      </c>
      <c r="D17" s="12">
        <f t="shared" si="443"/>
        <v>180.77</v>
      </c>
      <c r="E17" s="12">
        <f t="shared" ref="E17:HD17" si="444">SUM(E18:E20)</f>
        <v>207.43</v>
      </c>
      <c r="F17" s="12">
        <f t="shared" si="444"/>
        <v>1111</v>
      </c>
      <c r="G17" s="12">
        <f t="shared" ref="G17" si="445">SUM(G18:G20)</f>
        <v>911</v>
      </c>
      <c r="H17" s="12">
        <f t="shared" si="444"/>
        <v>676.82999999999993</v>
      </c>
      <c r="I17" s="12">
        <f t="shared" si="444"/>
        <v>1264</v>
      </c>
      <c r="J17" s="12">
        <f t="shared" ref="J17" si="446">SUM(J18:J20)</f>
        <v>1264</v>
      </c>
      <c r="K17" s="12">
        <f t="shared" si="444"/>
        <v>499.47</v>
      </c>
      <c r="L17" s="12">
        <f t="shared" ref="L17:M17" si="447">SUM(L18:L20)</f>
        <v>948</v>
      </c>
      <c r="M17" s="12">
        <f t="shared" si="447"/>
        <v>948</v>
      </c>
      <c r="N17" s="12">
        <f>SUM(N18:N20)</f>
        <v>1195.56</v>
      </c>
      <c r="O17" s="12">
        <f t="shared" ref="O17" si="448">SUM(O18:O20)</f>
        <v>933</v>
      </c>
      <c r="P17" s="12">
        <f t="shared" ref="P17:S17" si="449">SUM(P18:P20)</f>
        <v>933</v>
      </c>
      <c r="Q17" s="12">
        <f>SUM(Q18:Q20)</f>
        <v>1315.31</v>
      </c>
      <c r="R17" s="12">
        <f t="shared" ref="R17" si="450">SUM(R18:R20)</f>
        <v>1086.5900000000001</v>
      </c>
      <c r="S17" s="12">
        <f t="shared" si="449"/>
        <v>1122</v>
      </c>
      <c r="T17" s="12">
        <f>SUM(T18:T20)</f>
        <v>604.00999999999988</v>
      </c>
      <c r="U17" s="12">
        <f t="shared" ref="U17" si="451">SUM(U18:U20)</f>
        <v>1257</v>
      </c>
      <c r="V17" s="12">
        <f t="shared" ref="V17:Y17" si="452">SUM(V18:V20)</f>
        <v>1257</v>
      </c>
      <c r="W17" s="12">
        <f t="shared" si="452"/>
        <v>936.88000000000011</v>
      </c>
      <c r="X17" s="12">
        <f t="shared" ref="X17" si="453">SUM(X18:X20)</f>
        <v>1016</v>
      </c>
      <c r="Y17" s="12">
        <f t="shared" si="452"/>
        <v>1016</v>
      </c>
      <c r="Z17" s="12">
        <f t="shared" ref="Z17:AD17" si="454">SUM(Z18:Z20)</f>
        <v>5644.98</v>
      </c>
      <c r="AA17" s="12">
        <f t="shared" si="454"/>
        <v>1300</v>
      </c>
      <c r="AB17" s="12">
        <f t="shared" ref="AB17:AJ17" si="455">SUM(AB18:AB20)</f>
        <v>1300</v>
      </c>
      <c r="AC17" s="12">
        <f t="shared" si="454"/>
        <v>584.52</v>
      </c>
      <c r="AD17" s="12">
        <f t="shared" si="454"/>
        <v>960</v>
      </c>
      <c r="AE17" s="12">
        <f t="shared" si="455"/>
        <v>1316.1599999999999</v>
      </c>
      <c r="AF17" s="12">
        <f t="shared" ref="AF17" si="456">SUM(AF18:AF20)</f>
        <v>2523.96</v>
      </c>
      <c r="AG17" s="12">
        <f t="shared" ref="AG17:AI17" si="457">SUM(AG18:AG20)</f>
        <v>1000</v>
      </c>
      <c r="AH17" s="12">
        <f t="shared" si="457"/>
        <v>1000</v>
      </c>
      <c r="AI17" s="12">
        <f t="shared" si="457"/>
        <v>2957.5499999999997</v>
      </c>
      <c r="AJ17" s="12">
        <f t="shared" si="455"/>
        <v>1072</v>
      </c>
      <c r="AK17" s="12">
        <f>SUM(AK18:AK20)</f>
        <v>9472.9599999999991</v>
      </c>
      <c r="AL17" s="12">
        <f t="shared" ref="AL17:AP17" si="458">SUM(AL18:AL20)</f>
        <v>1872.96</v>
      </c>
      <c r="AM17" s="12">
        <f t="shared" si="458"/>
        <v>1576.32</v>
      </c>
      <c r="AN17" s="12">
        <f t="shared" ref="AN17" si="459">SUM(AN18:AN20)</f>
        <v>106500</v>
      </c>
      <c r="AO17" s="12">
        <f t="shared" si="458"/>
        <v>84739.08</v>
      </c>
      <c r="AP17" s="12">
        <f t="shared" si="458"/>
        <v>3158.46</v>
      </c>
      <c r="AQ17" s="12">
        <f>SUM(AQ18:AQ20)</f>
        <v>74452.58</v>
      </c>
      <c r="AR17" s="12">
        <f>SUM(AR18:AR20)</f>
        <v>84115.53</v>
      </c>
      <c r="AS17" s="12">
        <f>SUM(AS18:AS20)</f>
        <v>95126.17</v>
      </c>
      <c r="AT17" s="12">
        <f t="shared" ref="AT17" si="460">SUM(AT18:AT20)</f>
        <v>116084</v>
      </c>
      <c r="AU17" s="12">
        <f>SUM(AU18:AU20)</f>
        <v>184706.21</v>
      </c>
      <c r="AV17" s="12">
        <f t="shared" ref="AV17:AW17" si="461">SUM(AV18:AV20)</f>
        <v>157079.44</v>
      </c>
      <c r="AW17" s="12">
        <f t="shared" si="461"/>
        <v>126760</v>
      </c>
      <c r="AX17" s="12">
        <f t="shared" ref="AX17:BC17" si="462">SUM(AX18:AX20)</f>
        <v>170584.73</v>
      </c>
      <c r="AY17" s="12">
        <f t="shared" si="462"/>
        <v>92257.39</v>
      </c>
      <c r="AZ17" s="12">
        <f t="shared" ref="AZ17:BA17" si="463">SUM(AZ18:AZ20)</f>
        <v>55870.75</v>
      </c>
      <c r="BA17" s="12">
        <f t="shared" si="463"/>
        <v>46495.58</v>
      </c>
      <c r="BB17" s="12">
        <f t="shared" si="462"/>
        <v>43278.29</v>
      </c>
      <c r="BC17" s="12">
        <f t="shared" si="462"/>
        <v>66366</v>
      </c>
      <c r="BD17" s="12">
        <f>SUM(BD18:BD20)</f>
        <v>47114.29</v>
      </c>
      <c r="BE17" s="12">
        <f>SUM(BE18:BE20)</f>
        <v>44820.409999999996</v>
      </c>
      <c r="BF17" s="12">
        <f t="shared" ref="BF17" si="464">SUM(BF18:BF20)</f>
        <v>100528</v>
      </c>
      <c r="BG17" s="12">
        <f>SUM(BG18:BG20)</f>
        <v>100528</v>
      </c>
      <c r="BH17" s="12">
        <f t="shared" ref="BH17:BK17" si="465">SUM(BH18:BH20)</f>
        <v>35700.400000000001</v>
      </c>
      <c r="BI17" s="12">
        <f t="shared" ref="BI17" si="466">SUM(BI18:BI20)</f>
        <v>5700</v>
      </c>
      <c r="BJ17" s="12">
        <f t="shared" si="465"/>
        <v>5700</v>
      </c>
      <c r="BK17" s="12">
        <f t="shared" si="465"/>
        <v>2221.1000000000004</v>
      </c>
      <c r="BL17" s="12">
        <f t="shared" ref="BL17:BR17" si="467">SUM(BL18:BL20)</f>
        <v>45304.63</v>
      </c>
      <c r="BM17" s="12">
        <f t="shared" ref="BM17" si="468">SUM(BM18:BM20)</f>
        <v>90468</v>
      </c>
      <c r="BN17" s="12">
        <f>SUM(BN18:BN20)</f>
        <v>93172.63</v>
      </c>
      <c r="BO17" s="12">
        <f t="shared" ref="BO17:BQ17" si="469">SUM(BO18:BO20)</f>
        <v>65451.92</v>
      </c>
      <c r="BP17" s="12">
        <f t="shared" si="469"/>
        <v>66310.92</v>
      </c>
      <c r="BQ17" s="12">
        <f t="shared" si="469"/>
        <v>63211.57</v>
      </c>
      <c r="BR17" s="12">
        <f t="shared" si="467"/>
        <v>33805</v>
      </c>
      <c r="BS17" s="12">
        <f>SUM(BS18:BS20)</f>
        <v>5447.99</v>
      </c>
      <c r="BT17" s="12">
        <f>SUM(BT18:BT20)</f>
        <v>847.99</v>
      </c>
      <c r="BU17" s="12">
        <f>SUM(BU18:BU20)</f>
        <v>954.09</v>
      </c>
      <c r="BV17" s="12">
        <f t="shared" ref="BV17" si="470">SUM(BV18:BV20)</f>
        <v>4340</v>
      </c>
      <c r="BW17" s="12">
        <f>SUM(BW18:BW20)</f>
        <v>1040</v>
      </c>
      <c r="BX17" s="12">
        <f>SUM(BX18:BX20)</f>
        <v>1203.2</v>
      </c>
      <c r="BY17" s="12">
        <f>SUM(BY18:BY20)</f>
        <v>36311</v>
      </c>
      <c r="BZ17" s="12">
        <f>SUM(BZ18:BZ20)</f>
        <v>41436.76</v>
      </c>
      <c r="CA17" s="12">
        <f>SUM(CA18:CA20)</f>
        <v>50887.96</v>
      </c>
      <c r="CB17" s="12">
        <f t="shared" ref="CB17" si="471">SUM(CB18:CB20)</f>
        <v>37827</v>
      </c>
      <c r="CC17" s="12">
        <f>SUM(CC18:CC20)</f>
        <v>37827</v>
      </c>
      <c r="CD17" s="12">
        <f t="shared" ref="CD17:CE17" si="472">SUM(CD18:CD20)</f>
        <v>37200.43</v>
      </c>
      <c r="CE17" s="12">
        <f t="shared" si="472"/>
        <v>62202</v>
      </c>
      <c r="CF17" s="12">
        <f t="shared" ref="CF17:CK17" si="473">SUM(CF18:CF20)</f>
        <v>62202</v>
      </c>
      <c r="CG17" s="12">
        <f>SUM(CG18:CG20)</f>
        <v>44328.17</v>
      </c>
      <c r="CH17" s="12">
        <f t="shared" ref="CH17" si="474">SUM(CH18:CH20)</f>
        <v>2865.05</v>
      </c>
      <c r="CI17" s="12">
        <f>SUM(CI18:CI20)</f>
        <v>2928</v>
      </c>
      <c r="CJ17" s="12">
        <f t="shared" si="473"/>
        <v>1073.81</v>
      </c>
      <c r="CK17" s="12">
        <f t="shared" si="473"/>
        <v>3360</v>
      </c>
      <c r="CL17" s="12">
        <f>SUM(CL18:CL20)</f>
        <v>3360</v>
      </c>
      <c r="CM17" s="12">
        <f>SUM(CM18:CM20)</f>
        <v>1665.5700000000002</v>
      </c>
      <c r="CN17" s="12">
        <f t="shared" ref="CN17" si="475">SUM(CN18:CN20)</f>
        <v>44444</v>
      </c>
      <c r="CO17" s="12">
        <f>SUM(CO18:CO20)</f>
        <v>44444</v>
      </c>
      <c r="CP17" s="12">
        <f t="shared" ref="CP17:CZ17" si="476">SUM(CP18:CP20)</f>
        <v>8098.58</v>
      </c>
      <c r="CQ17" s="12">
        <f t="shared" ref="CQ17" si="477">SUM(CQ18:CQ20)</f>
        <v>2180</v>
      </c>
      <c r="CR17" s="12">
        <f t="shared" si="476"/>
        <v>2180</v>
      </c>
      <c r="CS17" s="12">
        <f t="shared" si="476"/>
        <v>8859.19</v>
      </c>
      <c r="CT17" s="12">
        <f t="shared" si="476"/>
        <v>45189.86</v>
      </c>
      <c r="CU17" s="12">
        <f t="shared" ref="CU17:CV17" si="478">SUM(CU18:CU20)</f>
        <v>2024.24</v>
      </c>
      <c r="CV17" s="12">
        <f t="shared" si="478"/>
        <v>3785.59</v>
      </c>
      <c r="CW17" s="12">
        <f t="shared" ref="CW17" si="479">SUM(CW18:CW20)</f>
        <v>10234.120000000001</v>
      </c>
      <c r="CX17" s="12">
        <f t="shared" si="476"/>
        <v>10421.120000000001</v>
      </c>
      <c r="CY17" s="12">
        <f t="shared" si="476"/>
        <v>45388.95</v>
      </c>
      <c r="CZ17" s="12">
        <f t="shared" ref="CZ17:DA17" si="480">SUM(CZ18:CZ20)</f>
        <v>13231</v>
      </c>
      <c r="DA17" s="12">
        <f t="shared" si="480"/>
        <v>236.15</v>
      </c>
      <c r="DB17" s="12">
        <f t="shared" ref="DB17:DF17" si="481">SUM(DB18:DB20)</f>
        <v>36.15</v>
      </c>
      <c r="DC17" s="12">
        <f t="shared" si="481"/>
        <v>41.5</v>
      </c>
      <c r="DD17" s="12">
        <f t="shared" ref="DD17" si="482">SUM(DD18:DD20)</f>
        <v>123</v>
      </c>
      <c r="DE17" s="12">
        <f t="shared" si="481"/>
        <v>163</v>
      </c>
      <c r="DF17" s="12">
        <f t="shared" si="481"/>
        <v>75.180000000000007</v>
      </c>
      <c r="DG17" s="12">
        <f>SUM(DG18:DG20)</f>
        <v>146</v>
      </c>
      <c r="DH17" s="12">
        <f>SUM(DH18:DH20)</f>
        <v>66</v>
      </c>
      <c r="DI17" s="12">
        <f t="shared" ref="DI17:EM17" si="483">SUM(DI18:DI20)</f>
        <v>55.5</v>
      </c>
      <c r="DJ17" s="12">
        <f t="shared" ref="DJ17" si="484">SUM(DJ18:DJ20)</f>
        <v>122</v>
      </c>
      <c r="DK17" s="12">
        <f t="shared" si="483"/>
        <v>122</v>
      </c>
      <c r="DL17" s="12">
        <f t="shared" ref="DL17:DM17" si="485">SUM(DL18:DL20)</f>
        <v>132.84</v>
      </c>
      <c r="DM17" s="12">
        <f t="shared" si="485"/>
        <v>137</v>
      </c>
      <c r="DN17" s="12">
        <f t="shared" ref="DN17:DS17" si="486">SUM(DN18:DN20)</f>
        <v>137</v>
      </c>
      <c r="DO17" s="12">
        <f t="shared" si="483"/>
        <v>146.13999999999999</v>
      </c>
      <c r="DP17" s="12">
        <f t="shared" ref="DP17" si="487">SUM(DP18:DP20)</f>
        <v>154.07</v>
      </c>
      <c r="DQ17" s="12">
        <f t="shared" si="483"/>
        <v>158</v>
      </c>
      <c r="DR17" s="12">
        <f t="shared" si="486"/>
        <v>67.11</v>
      </c>
      <c r="DS17" s="12">
        <f t="shared" si="486"/>
        <v>173</v>
      </c>
      <c r="DT17" s="12">
        <f t="shared" ref="DT17:EC17" si="488">SUM(DT18:DT20)</f>
        <v>173</v>
      </c>
      <c r="DU17" s="12">
        <f t="shared" si="488"/>
        <v>104.1</v>
      </c>
      <c r="DV17" s="12">
        <f t="shared" ref="DV17" si="489">SUM(DV18:DV20)</f>
        <v>152</v>
      </c>
      <c r="DW17" s="12">
        <f t="shared" si="488"/>
        <v>468</v>
      </c>
      <c r="DX17" s="12">
        <f t="shared" si="488"/>
        <v>1991.17</v>
      </c>
      <c r="DY17" s="12">
        <f t="shared" ref="DY17" si="490">SUM(DY18:DY20)</f>
        <v>550</v>
      </c>
      <c r="DZ17" s="12">
        <f t="shared" si="488"/>
        <v>550</v>
      </c>
      <c r="EA17" s="12">
        <f t="shared" si="488"/>
        <v>233.77999999999997</v>
      </c>
      <c r="EB17" s="12">
        <f t="shared" si="488"/>
        <v>344</v>
      </c>
      <c r="EC17" s="12">
        <f t="shared" si="488"/>
        <v>586.46</v>
      </c>
      <c r="ED17" s="12">
        <f t="shared" ref="ED17:EI17" si="491">SUM(ED18:ED20)</f>
        <v>1007.68</v>
      </c>
      <c r="EE17" s="12">
        <f t="shared" ref="EE17:EG17" si="492">SUM(EE18:EE20)</f>
        <v>550</v>
      </c>
      <c r="EF17" s="12">
        <f t="shared" si="492"/>
        <v>550</v>
      </c>
      <c r="EG17" s="12">
        <f t="shared" si="492"/>
        <v>1314.46</v>
      </c>
      <c r="EH17" s="12">
        <f t="shared" si="491"/>
        <v>1458</v>
      </c>
      <c r="EI17" s="12">
        <f t="shared" si="491"/>
        <v>2361.5500000000002</v>
      </c>
      <c r="EJ17" s="12">
        <f t="shared" si="483"/>
        <v>361.55</v>
      </c>
      <c r="EK17" s="12">
        <f t="shared" si="483"/>
        <v>414.82</v>
      </c>
      <c r="EL17" s="12">
        <f t="shared" ref="EL17" si="493">SUM(EL18:EL20)</f>
        <v>4488</v>
      </c>
      <c r="EM17" s="12">
        <f t="shared" si="483"/>
        <v>988</v>
      </c>
      <c r="EN17" s="12">
        <f t="shared" si="444"/>
        <v>752.03</v>
      </c>
      <c r="EO17" s="12">
        <f>SUM(EO18:EO20)</f>
        <v>1360</v>
      </c>
      <c r="EP17" s="12">
        <f>SUM(EP18:EP20)</f>
        <v>560</v>
      </c>
      <c r="EQ17" s="12">
        <f t="shared" ref="EQ17:FU17" si="494">SUM(EQ18:EQ20)</f>
        <v>554.98</v>
      </c>
      <c r="ER17" s="12">
        <f t="shared" ref="ER17:ES17" si="495">SUM(ER18:ER20)</f>
        <v>1370</v>
      </c>
      <c r="ES17" s="12">
        <f t="shared" si="495"/>
        <v>1370</v>
      </c>
      <c r="ET17" s="12">
        <f>SUM(ET18:ET20)</f>
        <v>1328.4099999999999</v>
      </c>
      <c r="EU17" s="12">
        <f>SUM(EU18:EU20)</f>
        <v>1320</v>
      </c>
      <c r="EV17" s="12">
        <f>SUM(EV18:EV20)</f>
        <v>1320</v>
      </c>
      <c r="EW17" s="12">
        <f t="shared" ref="EW17:EY17" si="496">SUM(EW18:EW20)</f>
        <v>1461.46</v>
      </c>
      <c r="EX17" s="12">
        <f t="shared" ref="EX17" si="497">SUM(EX18:EX20)</f>
        <v>1490.6599999999999</v>
      </c>
      <c r="EY17" s="12">
        <f t="shared" si="496"/>
        <v>1530</v>
      </c>
      <c r="EZ17" s="12">
        <f t="shared" ref="EZ17:FA17" si="498">SUM(EZ18:EZ20)</f>
        <v>671.13000000000011</v>
      </c>
      <c r="FA17" s="12">
        <f t="shared" si="498"/>
        <v>43403</v>
      </c>
      <c r="FB17" s="12">
        <f t="shared" ref="FB17:FK17" si="499">SUM(FB18:FB20)</f>
        <v>43426.879999999997</v>
      </c>
      <c r="FC17" s="12">
        <f t="shared" si="499"/>
        <v>42487.88</v>
      </c>
      <c r="FD17" s="12">
        <f t="shared" ref="FD17" si="500">SUM(FD18:FD20)</f>
        <v>34140</v>
      </c>
      <c r="FE17" s="12">
        <f t="shared" si="499"/>
        <v>34140</v>
      </c>
      <c r="FF17" s="12">
        <f t="shared" si="499"/>
        <v>63080.6</v>
      </c>
      <c r="FG17" s="12">
        <f t="shared" ref="FG17" si="501">SUM(FG18:FG20)</f>
        <v>1996</v>
      </c>
      <c r="FH17" s="12">
        <f t="shared" si="499"/>
        <v>1996</v>
      </c>
      <c r="FI17" s="12">
        <f t="shared" si="499"/>
        <v>467.53</v>
      </c>
      <c r="FJ17" s="12">
        <f t="shared" si="499"/>
        <v>46067</v>
      </c>
      <c r="FK17" s="12">
        <f t="shared" si="499"/>
        <v>46188</v>
      </c>
      <c r="FL17" s="12">
        <f t="shared" ref="FL17:FQ17" si="502">SUM(FL18:FL20)</f>
        <v>43580.63</v>
      </c>
      <c r="FM17" s="12">
        <f t="shared" ref="FM17:FO17" si="503">SUM(FM18:FM20)</f>
        <v>25947.8</v>
      </c>
      <c r="FN17" s="12">
        <f t="shared" ref="FN17:FO17" si="504">SUM(FN18:FN20)</f>
        <v>25947.8</v>
      </c>
      <c r="FO17" s="12">
        <f t="shared" si="504"/>
        <v>23521.81</v>
      </c>
      <c r="FP17" s="12">
        <f t="shared" si="502"/>
        <v>5431</v>
      </c>
      <c r="FQ17" s="12">
        <f t="shared" si="502"/>
        <v>5469.97</v>
      </c>
      <c r="FR17" s="12">
        <f t="shared" si="494"/>
        <v>20869.97</v>
      </c>
      <c r="FS17" s="12">
        <f t="shared" si="494"/>
        <v>18589.579999999998</v>
      </c>
      <c r="FT17" s="12">
        <f t="shared" ref="FT17" si="505">SUM(FT18:FT20)</f>
        <v>13067</v>
      </c>
      <c r="FU17" s="12">
        <f t="shared" si="494"/>
        <v>12767</v>
      </c>
      <c r="FV17" s="12">
        <f t="shared" si="444"/>
        <v>8389.69</v>
      </c>
      <c r="FW17" s="12">
        <f>SUM(FW18:FW20)</f>
        <v>15912</v>
      </c>
      <c r="FX17" s="12">
        <f>SUM(FX18:FX20)</f>
        <v>15912</v>
      </c>
      <c r="FY17" s="12">
        <f t="shared" ref="FY17:HC17" si="506">SUM(FY18:FY20)</f>
        <v>6894.53</v>
      </c>
      <c r="FZ17" s="12">
        <f t="shared" ref="FZ17" si="507">SUM(FZ18:FZ20)</f>
        <v>12080</v>
      </c>
      <c r="GA17" s="12">
        <f t="shared" si="506"/>
        <v>12080</v>
      </c>
      <c r="GB17" s="12">
        <f t="shared" ref="GB17:GC17" si="508">SUM(GB18:GB20)</f>
        <v>6890.49</v>
      </c>
      <c r="GC17" s="12">
        <f t="shared" si="508"/>
        <v>10764</v>
      </c>
      <c r="GD17" s="12">
        <f t="shared" ref="GD17:GI17" si="509">SUM(GD18:GD20)</f>
        <v>10764</v>
      </c>
      <c r="GE17" s="12">
        <f t="shared" si="506"/>
        <v>8078.6200000000008</v>
      </c>
      <c r="GF17" s="12">
        <f t="shared" ref="GF17" si="510">SUM(GF18:GF20)</f>
        <v>10326.33</v>
      </c>
      <c r="GG17" s="12">
        <f t="shared" si="506"/>
        <v>10226</v>
      </c>
      <c r="GH17" s="12">
        <f t="shared" si="509"/>
        <v>4946.43</v>
      </c>
      <c r="GI17" s="12">
        <f t="shared" si="509"/>
        <v>55916</v>
      </c>
      <c r="GJ17" s="12">
        <f t="shared" ref="GJ17:GS17" si="511">SUM(GJ18:GJ20)</f>
        <v>77853.5</v>
      </c>
      <c r="GK17" s="12">
        <f t="shared" si="511"/>
        <v>49474.649999999994</v>
      </c>
      <c r="GL17" s="12">
        <f t="shared" ref="GL17" si="512">SUM(GL18:GL20)</f>
        <v>16948</v>
      </c>
      <c r="GM17" s="12">
        <f t="shared" si="511"/>
        <v>16948</v>
      </c>
      <c r="GN17" s="12">
        <f t="shared" si="511"/>
        <v>19305.36</v>
      </c>
      <c r="GO17" s="12">
        <f t="shared" ref="GO17" si="513">SUM(GO18:GO20)</f>
        <v>27800</v>
      </c>
      <c r="GP17" s="12">
        <f t="shared" si="511"/>
        <v>25850</v>
      </c>
      <c r="GQ17" s="12">
        <f t="shared" si="511"/>
        <v>4710.28</v>
      </c>
      <c r="GR17" s="12">
        <f t="shared" si="511"/>
        <v>29489</v>
      </c>
      <c r="GS17" s="12">
        <f t="shared" si="511"/>
        <v>39390.39</v>
      </c>
      <c r="GT17" s="12">
        <f t="shared" ref="GT17:GY17" si="514">SUM(GT18:GT20)</f>
        <v>62065.29</v>
      </c>
      <c r="GU17" s="12">
        <f t="shared" ref="GU17:GW17" si="515">SUM(GU18:GU20)</f>
        <v>50922.33</v>
      </c>
      <c r="GV17" s="12">
        <f t="shared" ref="GV17:GW17" si="516">SUM(GV18:GV20)</f>
        <v>50922.33</v>
      </c>
      <c r="GW17" s="12">
        <f t="shared" si="516"/>
        <v>10131.549999999999</v>
      </c>
      <c r="GX17" s="12">
        <f t="shared" si="514"/>
        <v>56702</v>
      </c>
      <c r="GY17" s="12">
        <f t="shared" si="514"/>
        <v>0</v>
      </c>
      <c r="GZ17" s="12">
        <f t="shared" si="506"/>
        <v>660.5</v>
      </c>
      <c r="HA17" s="12">
        <f t="shared" si="506"/>
        <v>660.5</v>
      </c>
      <c r="HB17" s="12">
        <f t="shared" ref="HB17" si="517">SUM(HB18:HB20)</f>
        <v>500</v>
      </c>
      <c r="HC17" s="12">
        <f t="shared" si="506"/>
        <v>1000</v>
      </c>
      <c r="HD17" s="12">
        <f t="shared" si="444"/>
        <v>705.2</v>
      </c>
      <c r="HE17" s="12">
        <f>SUM(HE18:HE20)</f>
        <v>500</v>
      </c>
      <c r="HF17" s="12">
        <f>SUM(HF18:HF20)</f>
        <v>2000</v>
      </c>
      <c r="HG17" s="12">
        <f t="shared" ref="HG17:HO17" si="518">SUM(HG18:HG20)</f>
        <v>1591.47</v>
      </c>
      <c r="HH17" s="12">
        <f t="shared" ref="HH17" si="519">SUM(HH18:HH20)</f>
        <v>2000</v>
      </c>
      <c r="HI17" s="12">
        <f t="shared" si="518"/>
        <v>2000</v>
      </c>
      <c r="HJ17" s="12">
        <f t="shared" ref="HJ17:HK17" si="520">SUM(HJ18:HJ20)</f>
        <v>0</v>
      </c>
      <c r="HK17" s="12">
        <f t="shared" si="520"/>
        <v>1500</v>
      </c>
      <c r="HL17" s="12">
        <f t="shared" ref="HL17:HQ17" si="521">SUM(HL18:HL20)</f>
        <v>1500</v>
      </c>
      <c r="HM17" s="12">
        <f t="shared" si="518"/>
        <v>39542.720000000001</v>
      </c>
      <c r="HN17" s="12">
        <f t="shared" ref="HN17" si="522">SUM(HN18:HN20)</f>
        <v>3606.56</v>
      </c>
      <c r="HO17" s="12">
        <f t="shared" si="518"/>
        <v>1920</v>
      </c>
      <c r="HP17" s="12">
        <f t="shared" si="521"/>
        <v>17.27</v>
      </c>
      <c r="HQ17" s="12">
        <f t="shared" si="521"/>
        <v>0</v>
      </c>
      <c r="HR17" s="12">
        <f t="shared" ref="HR17:IO17" si="523">SUM(HR18:HR20)</f>
        <v>45159.79</v>
      </c>
      <c r="HS17" s="12">
        <f t="shared" si="523"/>
        <v>46832.450000000004</v>
      </c>
      <c r="HT17" s="12">
        <f t="shared" ref="HT17" si="524">SUM(HT18:HT20)</f>
        <v>0</v>
      </c>
      <c r="HU17" s="12">
        <f t="shared" si="523"/>
        <v>1500</v>
      </c>
      <c r="HV17" s="12">
        <f t="shared" si="523"/>
        <v>276.08000000000004</v>
      </c>
      <c r="HW17" s="12">
        <f t="shared" ref="HW17" si="525">SUM(HW18:HW20)</f>
        <v>2085050.3</v>
      </c>
      <c r="HX17" s="12">
        <f t="shared" si="523"/>
        <v>56754.92</v>
      </c>
      <c r="HY17" s="12">
        <f t="shared" si="523"/>
        <v>44619.53</v>
      </c>
      <c r="HZ17" s="12">
        <f t="shared" ref="HZ17:IF17" si="526">SUM(HZ18:HZ20)</f>
        <v>0</v>
      </c>
      <c r="IA17" s="12">
        <f t="shared" ref="IA17" si="527">SUM(IA18:IA20)</f>
        <v>0</v>
      </c>
      <c r="IB17" s="12">
        <f t="shared" si="526"/>
        <v>0</v>
      </c>
      <c r="IC17" s="12">
        <f t="shared" ref="IC17:IE17" si="528">SUM(IC18:IC20)</f>
        <v>0</v>
      </c>
      <c r="ID17" s="12">
        <f t="shared" si="528"/>
        <v>0</v>
      </c>
      <c r="IE17" s="12">
        <f t="shared" si="528"/>
        <v>0</v>
      </c>
      <c r="IF17" s="12">
        <f t="shared" si="526"/>
        <v>0</v>
      </c>
      <c r="IG17" s="12">
        <f t="shared" si="523"/>
        <v>24169.39</v>
      </c>
      <c r="IH17" s="12">
        <f t="shared" ref="IH17" si="529">SUM(IH18:IH20)</f>
        <v>24829.89</v>
      </c>
      <c r="II17" s="12">
        <f t="shared" si="523"/>
        <v>22444.239999999998</v>
      </c>
      <c r="IJ17" s="12">
        <f t="shared" si="523"/>
        <v>130129</v>
      </c>
      <c r="IK17" s="12">
        <f t="shared" ref="IK17" si="530">SUM(IK18:IK20)</f>
        <v>101608.08</v>
      </c>
      <c r="IL17" s="12">
        <f t="shared" si="523"/>
        <v>14960.59</v>
      </c>
      <c r="IM17" s="12">
        <f t="shared" si="523"/>
        <v>129945.58</v>
      </c>
      <c r="IN17" s="12">
        <f t="shared" ref="IN17" si="531">SUM(IN18:IN20)</f>
        <v>145354.29</v>
      </c>
      <c r="IO17" s="12">
        <f t="shared" si="523"/>
        <v>155610.07999999999</v>
      </c>
      <c r="IP17" s="12">
        <f t="shared" ref="IP17:IQ17" si="532">SUM(IP18:IP20)</f>
        <v>170431</v>
      </c>
      <c r="IQ17" s="12">
        <f t="shared" si="532"/>
        <v>239053.21</v>
      </c>
      <c r="IR17" s="12">
        <f t="shared" ref="IR17:IZ17" si="533">SUM(IR18:IR20)</f>
        <v>203827.17</v>
      </c>
      <c r="IS17" s="12">
        <f t="shared" si="533"/>
        <v>203616</v>
      </c>
      <c r="IT17" s="12">
        <f t="shared" ref="IT17" si="534">SUM(IT18:IT20)</f>
        <v>247440.73</v>
      </c>
      <c r="IU17" s="12">
        <f t="shared" si="533"/>
        <v>187129.81</v>
      </c>
      <c r="IV17" s="12">
        <f t="shared" ref="IV17:IY17" si="535">SUM(IV18:IV20)</f>
        <v>75400.009999999995</v>
      </c>
      <c r="IW17" s="12">
        <f t="shared" ref="IW17" si="536">SUM(IW18:IW20)</f>
        <v>64379.58</v>
      </c>
      <c r="IX17" s="12">
        <f t="shared" si="535"/>
        <v>50658.049999999996</v>
      </c>
      <c r="IY17" s="12">
        <f t="shared" si="535"/>
        <v>170475</v>
      </c>
      <c r="IZ17" s="12">
        <f t="shared" si="533"/>
        <v>218344.46</v>
      </c>
      <c r="JA17" s="12">
        <f t="shared" ref="JA17:JC17" si="537">SUM(JA18:JA20)</f>
        <v>186321.94</v>
      </c>
      <c r="JB17" s="12">
        <f t="shared" ref="JB17" si="538">SUM(JB18:JB20)</f>
        <v>197228</v>
      </c>
      <c r="JC17" s="12">
        <f t="shared" si="537"/>
        <v>199044</v>
      </c>
      <c r="JD17" s="12">
        <f t="shared" ref="JD17:JF17" si="539">SUM(JD18:JD20)</f>
        <v>134097.17000000001</v>
      </c>
      <c r="JE17" s="12">
        <f t="shared" ref="JE17" si="540">SUM(JE18:JE20)</f>
        <v>2124576.2999999998</v>
      </c>
      <c r="JF17" s="12">
        <f t="shared" si="539"/>
        <v>94330.92</v>
      </c>
      <c r="JG17" s="12">
        <f t="shared" ref="JG17" si="541">SUM(JG18:JG20)</f>
        <v>61695.93</v>
      </c>
      <c r="JH17" s="12">
        <f t="shared" ref="JH17" si="542">SUM(JH18:JH20)</f>
        <v>167354.49</v>
      </c>
      <c r="JI17" s="12">
        <f t="shared" ref="JI17:JJ17" si="543">SUM(JI18:JI20)</f>
        <v>179973.25</v>
      </c>
      <c r="JJ17" s="12">
        <f t="shared" si="543"/>
        <v>206135.78</v>
      </c>
      <c r="JK17" s="12">
        <f t="shared" ref="JK17:JL17" si="544">SUM(JK18:JK20)</f>
        <v>154106.16999999998</v>
      </c>
      <c r="JL17" s="12">
        <f t="shared" si="544"/>
        <v>155152.16999999998</v>
      </c>
      <c r="JM17" s="12">
        <f t="shared" ref="JM17:JN17" si="545">SUM(JM18:JM20)</f>
        <v>146525.89000000001</v>
      </c>
      <c r="JN17" s="12">
        <f t="shared" si="545"/>
        <v>111699</v>
      </c>
    </row>
    <row r="18" spans="1:274" x14ac:dyDescent="0.25">
      <c r="A18" s="5">
        <v>1501</v>
      </c>
      <c r="B18" s="9" t="s">
        <v>7</v>
      </c>
      <c r="C18" s="13">
        <v>180.77</v>
      </c>
      <c r="D18" s="13">
        <v>180.77</v>
      </c>
      <c r="E18" s="13">
        <v>207.43</v>
      </c>
      <c r="F18" s="13">
        <v>189</v>
      </c>
      <c r="G18" s="13">
        <v>489</v>
      </c>
      <c r="H18" s="13">
        <v>273.8</v>
      </c>
      <c r="I18" s="13">
        <v>544</v>
      </c>
      <c r="J18" s="13">
        <v>544</v>
      </c>
      <c r="K18" s="13">
        <v>299.07</v>
      </c>
      <c r="L18" s="13">
        <v>300</v>
      </c>
      <c r="M18" s="13">
        <v>300</v>
      </c>
      <c r="N18" s="13">
        <v>413.63</v>
      </c>
      <c r="O18" s="13">
        <v>312</v>
      </c>
      <c r="P18" s="13">
        <v>312</v>
      </c>
      <c r="Q18" s="13">
        <v>558.08000000000004</v>
      </c>
      <c r="R18" s="13">
        <v>312</v>
      </c>
      <c r="S18" s="13">
        <v>312</v>
      </c>
      <c r="T18" s="13">
        <v>552.30999999999995</v>
      </c>
      <c r="U18" s="13">
        <v>312</v>
      </c>
      <c r="V18" s="13">
        <v>312</v>
      </c>
      <c r="W18" s="13">
        <v>128.76</v>
      </c>
      <c r="X18" s="13">
        <v>260</v>
      </c>
      <c r="Y18" s="13">
        <v>260</v>
      </c>
      <c r="Z18" s="13">
        <v>155.15</v>
      </c>
      <c r="AA18" s="13">
        <v>300</v>
      </c>
      <c r="AB18" s="13">
        <v>300</v>
      </c>
      <c r="AC18" s="13">
        <v>215.57</v>
      </c>
      <c r="AD18" s="13">
        <v>100</v>
      </c>
      <c r="AE18" s="13">
        <v>300</v>
      </c>
      <c r="AF18" s="13">
        <v>418.67</v>
      </c>
      <c r="AG18" s="13">
        <v>109</v>
      </c>
      <c r="AH18" s="13">
        <v>109</v>
      </c>
      <c r="AI18" s="59">
        <v>364.16</v>
      </c>
      <c r="AJ18" s="13">
        <v>200</v>
      </c>
      <c r="AK18" s="13">
        <v>1872.96</v>
      </c>
      <c r="AL18" s="13">
        <v>1872.96</v>
      </c>
      <c r="AM18" s="13">
        <v>1576.32</v>
      </c>
      <c r="AN18" s="13">
        <v>2200</v>
      </c>
      <c r="AO18" s="13">
        <v>1500</v>
      </c>
      <c r="AP18" s="13">
        <v>1277.68</v>
      </c>
      <c r="AQ18" s="13">
        <v>1972</v>
      </c>
      <c r="AR18" s="13">
        <v>1972</v>
      </c>
      <c r="AS18" s="13">
        <v>1395.71</v>
      </c>
      <c r="AT18" s="13">
        <v>2300</v>
      </c>
      <c r="AU18" s="13">
        <v>2300</v>
      </c>
      <c r="AV18" s="13">
        <v>1930.31</v>
      </c>
      <c r="AW18" s="13">
        <v>2256</v>
      </c>
      <c r="AX18" s="13">
        <v>2256</v>
      </c>
      <c r="AY18" s="13">
        <v>2604.41</v>
      </c>
      <c r="AZ18" s="13">
        <v>2256</v>
      </c>
      <c r="BA18" s="13">
        <v>2256</v>
      </c>
      <c r="BB18" s="13">
        <v>2577.4499999999998</v>
      </c>
      <c r="BC18" s="13">
        <v>2256</v>
      </c>
      <c r="BD18" s="13">
        <v>2256</v>
      </c>
      <c r="BE18" s="13">
        <v>600.88</v>
      </c>
      <c r="BF18" s="13">
        <v>2000</v>
      </c>
      <c r="BG18" s="13">
        <v>2000</v>
      </c>
      <c r="BH18" s="13">
        <v>592.55999999999995</v>
      </c>
      <c r="BI18" s="13">
        <v>2130</v>
      </c>
      <c r="BJ18" s="13">
        <v>2130</v>
      </c>
      <c r="BK18" s="13">
        <v>819.1</v>
      </c>
      <c r="BL18" s="13">
        <v>200</v>
      </c>
      <c r="BM18" s="13">
        <v>1000</v>
      </c>
      <c r="BN18" s="13">
        <v>1591.08</v>
      </c>
      <c r="BO18" s="13">
        <v>141</v>
      </c>
      <c r="BP18" s="13">
        <v>1000</v>
      </c>
      <c r="BQ18" s="13">
        <v>1658.89</v>
      </c>
      <c r="BR18" s="13">
        <v>200</v>
      </c>
      <c r="BS18" s="13">
        <v>847.99</v>
      </c>
      <c r="BT18" s="13">
        <v>847.99</v>
      </c>
      <c r="BU18" s="13">
        <v>954.09</v>
      </c>
      <c r="BV18" s="13">
        <v>2700</v>
      </c>
      <c r="BW18" s="13">
        <v>600</v>
      </c>
      <c r="BX18" s="13">
        <v>486.71</v>
      </c>
      <c r="BY18" s="13">
        <v>1906</v>
      </c>
      <c r="BZ18" s="13">
        <v>1906</v>
      </c>
      <c r="CA18" s="13">
        <v>531.70000000000005</v>
      </c>
      <c r="CB18" s="13">
        <v>1600</v>
      </c>
      <c r="CC18" s="13">
        <v>1600</v>
      </c>
      <c r="CD18" s="13">
        <v>735.35</v>
      </c>
      <c r="CE18" s="13">
        <v>1588</v>
      </c>
      <c r="CF18" s="13">
        <v>1588</v>
      </c>
      <c r="CG18" s="13">
        <v>1236.05</v>
      </c>
      <c r="CH18" s="13">
        <v>1488</v>
      </c>
      <c r="CI18" s="13">
        <v>1488</v>
      </c>
      <c r="CJ18" s="13">
        <v>981.9</v>
      </c>
      <c r="CK18" s="13">
        <v>1680</v>
      </c>
      <c r="CL18" s="13">
        <v>1680</v>
      </c>
      <c r="CM18" s="13">
        <v>228.9</v>
      </c>
      <c r="CN18" s="13">
        <v>1100</v>
      </c>
      <c r="CO18" s="13">
        <v>1100</v>
      </c>
      <c r="CP18" s="13">
        <v>225.74</v>
      </c>
      <c r="CQ18" s="13">
        <v>770</v>
      </c>
      <c r="CR18" s="13">
        <v>770</v>
      </c>
      <c r="CS18" s="13">
        <v>423.96</v>
      </c>
      <c r="CT18" s="13">
        <v>200</v>
      </c>
      <c r="CU18" s="13">
        <v>500</v>
      </c>
      <c r="CV18" s="13">
        <v>627.66</v>
      </c>
      <c r="CW18" s="13">
        <v>213</v>
      </c>
      <c r="CX18" s="13">
        <v>400</v>
      </c>
      <c r="CY18" s="13">
        <v>525.99</v>
      </c>
      <c r="CZ18" s="13">
        <v>250</v>
      </c>
      <c r="DA18" s="13">
        <v>36.15</v>
      </c>
      <c r="DB18" s="13">
        <v>36.15</v>
      </c>
      <c r="DC18" s="13">
        <v>41.5</v>
      </c>
      <c r="DD18" s="13">
        <v>21</v>
      </c>
      <c r="DE18" s="13">
        <v>61</v>
      </c>
      <c r="DF18" s="13">
        <v>30.4</v>
      </c>
      <c r="DG18" s="13">
        <v>66</v>
      </c>
      <c r="DH18" s="13">
        <v>66</v>
      </c>
      <c r="DI18" s="13">
        <v>33.229999999999997</v>
      </c>
      <c r="DJ18" s="13">
        <v>50</v>
      </c>
      <c r="DK18" s="13">
        <v>50</v>
      </c>
      <c r="DL18" s="13">
        <v>45.96</v>
      </c>
      <c r="DM18" s="13">
        <v>68</v>
      </c>
      <c r="DN18" s="13">
        <v>68</v>
      </c>
      <c r="DO18" s="13">
        <v>62.01</v>
      </c>
      <c r="DP18" s="13">
        <v>68</v>
      </c>
      <c r="DQ18" s="13">
        <v>68</v>
      </c>
      <c r="DR18" s="13">
        <v>61.37</v>
      </c>
      <c r="DS18" s="13">
        <v>68</v>
      </c>
      <c r="DT18" s="13">
        <v>68</v>
      </c>
      <c r="DU18" s="13">
        <v>14.3</v>
      </c>
      <c r="DV18" s="13">
        <v>68</v>
      </c>
      <c r="DW18" s="13">
        <v>68</v>
      </c>
      <c r="DX18" s="13">
        <v>28.22</v>
      </c>
      <c r="DY18" s="13">
        <v>150</v>
      </c>
      <c r="DZ18" s="13">
        <v>150</v>
      </c>
      <c r="EA18" s="13">
        <v>86.21</v>
      </c>
      <c r="EB18" s="13">
        <v>0</v>
      </c>
      <c r="EC18" s="13">
        <v>180</v>
      </c>
      <c r="ED18" s="13">
        <v>165.56</v>
      </c>
      <c r="EE18" s="13">
        <v>154</v>
      </c>
      <c r="EF18" s="13">
        <v>154</v>
      </c>
      <c r="EG18" s="13">
        <v>161.84</v>
      </c>
      <c r="EH18" s="13">
        <v>150</v>
      </c>
      <c r="EI18" s="13">
        <v>361.55</v>
      </c>
      <c r="EJ18" s="13">
        <v>361.55</v>
      </c>
      <c r="EK18" s="13">
        <v>414.82</v>
      </c>
      <c r="EL18" s="13">
        <v>3463</v>
      </c>
      <c r="EM18" s="13">
        <v>463</v>
      </c>
      <c r="EN18" s="13">
        <v>304.22000000000003</v>
      </c>
      <c r="EO18" s="13">
        <v>560</v>
      </c>
      <c r="EP18" s="13">
        <v>560</v>
      </c>
      <c r="EQ18" s="13">
        <v>332.32</v>
      </c>
      <c r="ER18" s="13">
        <v>650</v>
      </c>
      <c r="ES18" s="13">
        <v>650</v>
      </c>
      <c r="ET18" s="13">
        <v>459.61</v>
      </c>
      <c r="EU18" s="13">
        <v>630</v>
      </c>
      <c r="EV18" s="13">
        <v>630</v>
      </c>
      <c r="EW18" s="13">
        <v>620.11</v>
      </c>
      <c r="EX18" s="13">
        <v>630</v>
      </c>
      <c r="EY18" s="13">
        <v>630</v>
      </c>
      <c r="EZ18" s="13">
        <v>613.69000000000005</v>
      </c>
      <c r="FA18" s="13">
        <v>930</v>
      </c>
      <c r="FB18" s="13">
        <v>930</v>
      </c>
      <c r="FC18" s="13">
        <v>143.07</v>
      </c>
      <c r="FD18" s="13">
        <v>1000</v>
      </c>
      <c r="FE18" s="13">
        <v>1000</v>
      </c>
      <c r="FF18" s="13">
        <v>141.09</v>
      </c>
      <c r="FG18" s="13">
        <v>1244</v>
      </c>
      <c r="FH18" s="13">
        <v>1244</v>
      </c>
      <c r="FI18" s="13">
        <v>172.38</v>
      </c>
      <c r="FJ18" s="13">
        <v>3000</v>
      </c>
      <c r="FK18" s="13">
        <v>3000</v>
      </c>
      <c r="FL18" s="13">
        <v>335.84</v>
      </c>
      <c r="FM18" s="13">
        <v>4459</v>
      </c>
      <c r="FN18" s="13">
        <v>4459</v>
      </c>
      <c r="FO18" s="13">
        <v>364.16</v>
      </c>
      <c r="FP18" s="13">
        <v>4450</v>
      </c>
      <c r="FQ18" s="13">
        <v>869.97</v>
      </c>
      <c r="FR18" s="13">
        <v>869.97</v>
      </c>
      <c r="FS18" s="13">
        <v>954.03</v>
      </c>
      <c r="FT18" s="13">
        <v>1062</v>
      </c>
      <c r="FU18" s="13">
        <v>762</v>
      </c>
      <c r="FV18" s="13">
        <v>669.24</v>
      </c>
      <c r="FW18" s="13">
        <v>652</v>
      </c>
      <c r="FX18" s="13">
        <v>652</v>
      </c>
      <c r="FY18" s="13">
        <v>731.03</v>
      </c>
      <c r="FZ18" s="13">
        <v>700</v>
      </c>
      <c r="GA18" s="13">
        <v>700</v>
      </c>
      <c r="GB18" s="13">
        <v>1011.11</v>
      </c>
      <c r="GC18" s="13">
        <v>646</v>
      </c>
      <c r="GD18" s="13">
        <v>646</v>
      </c>
      <c r="GE18" s="13">
        <v>1364.24</v>
      </c>
      <c r="GF18" s="13">
        <v>646</v>
      </c>
      <c r="GG18" s="13">
        <v>646</v>
      </c>
      <c r="GH18" s="13">
        <v>1350.05</v>
      </c>
      <c r="GI18" s="13">
        <v>646</v>
      </c>
      <c r="GJ18" s="13">
        <v>646</v>
      </c>
      <c r="GK18" s="13">
        <v>314.74</v>
      </c>
      <c r="GL18" s="13">
        <v>500</v>
      </c>
      <c r="GM18" s="13">
        <v>500</v>
      </c>
      <c r="GN18" s="13">
        <v>268.07</v>
      </c>
      <c r="GO18" s="13">
        <v>850</v>
      </c>
      <c r="GP18" s="13">
        <v>850</v>
      </c>
      <c r="GQ18" s="13">
        <v>538.9</v>
      </c>
      <c r="GR18" s="13">
        <v>100</v>
      </c>
      <c r="GS18" s="13">
        <v>1000</v>
      </c>
      <c r="GT18" s="13">
        <v>1040.25</v>
      </c>
      <c r="GU18" s="13">
        <v>124</v>
      </c>
      <c r="GV18" s="13">
        <v>124</v>
      </c>
      <c r="GW18" s="13">
        <v>971.01</v>
      </c>
      <c r="GX18" s="13">
        <v>100</v>
      </c>
      <c r="GY18" s="13">
        <v>0</v>
      </c>
      <c r="GZ18" s="13">
        <v>498.5</v>
      </c>
      <c r="HA18" s="13">
        <v>498.5</v>
      </c>
      <c r="HB18" s="13">
        <v>500</v>
      </c>
      <c r="HC18" s="13">
        <v>0</v>
      </c>
      <c r="HD18" s="13">
        <v>0</v>
      </c>
      <c r="HE18" s="13">
        <v>0</v>
      </c>
      <c r="HF18" s="13">
        <v>0</v>
      </c>
      <c r="HG18" s="13">
        <v>0</v>
      </c>
      <c r="HH18" s="13">
        <v>0</v>
      </c>
      <c r="HI18" s="13">
        <v>0</v>
      </c>
      <c r="HJ18" s="13">
        <v>0</v>
      </c>
      <c r="HK18" s="13">
        <v>0</v>
      </c>
      <c r="HL18" s="13">
        <v>0</v>
      </c>
      <c r="HM18" s="13">
        <v>0</v>
      </c>
      <c r="HN18" s="13">
        <v>0</v>
      </c>
      <c r="HO18" s="13">
        <v>20</v>
      </c>
      <c r="HP18" s="13">
        <v>17.27</v>
      </c>
      <c r="HQ18" s="13">
        <v>0</v>
      </c>
      <c r="HR18" s="13">
        <v>0</v>
      </c>
      <c r="HS18" s="13">
        <v>0</v>
      </c>
      <c r="HT18" s="13">
        <v>0</v>
      </c>
      <c r="HU18" s="13">
        <v>0</v>
      </c>
      <c r="HV18" s="13">
        <v>0</v>
      </c>
      <c r="HW18" s="13">
        <v>0</v>
      </c>
      <c r="HX18" s="13">
        <v>0</v>
      </c>
      <c r="HY18" s="13">
        <v>0</v>
      </c>
      <c r="HZ18" s="13">
        <v>0</v>
      </c>
      <c r="IA18" s="13">
        <v>0</v>
      </c>
      <c r="IB18" s="13">
        <v>0</v>
      </c>
      <c r="IC18" s="13">
        <v>0</v>
      </c>
      <c r="ID18" s="13">
        <v>0</v>
      </c>
      <c r="IE18" s="13">
        <v>0</v>
      </c>
      <c r="IF18" s="13">
        <v>0</v>
      </c>
      <c r="IG18" s="13">
        <f t="shared" ref="IG18:IP20" si="546">C18+BS18+AK18+DA18+EI18+FQ18+GY18</f>
        <v>4169.3900000000003</v>
      </c>
      <c r="IH18" s="13">
        <f t="shared" si="546"/>
        <v>4667.8900000000003</v>
      </c>
      <c r="II18" s="13">
        <f t="shared" si="546"/>
        <v>4646.6900000000005</v>
      </c>
      <c r="IJ18" s="13">
        <f t="shared" si="546"/>
        <v>10135</v>
      </c>
      <c r="IK18" s="13">
        <f t="shared" si="546"/>
        <v>3875</v>
      </c>
      <c r="IL18" s="13">
        <f t="shared" si="546"/>
        <v>3042.05</v>
      </c>
      <c r="IM18" s="13">
        <f t="shared" si="546"/>
        <v>5700</v>
      </c>
      <c r="IN18" s="13">
        <f t="shared" si="546"/>
        <v>5700</v>
      </c>
      <c r="IO18" s="13">
        <f t="shared" si="546"/>
        <v>3323.0600000000004</v>
      </c>
      <c r="IP18" s="13">
        <f t="shared" si="546"/>
        <v>5600</v>
      </c>
      <c r="IQ18" s="13">
        <f t="shared" ref="IQ18:IZ20" si="547">M18+CC18+AU18+DK18+ES18+GA18+HI18</f>
        <v>5600</v>
      </c>
      <c r="IR18" s="13">
        <f t="shared" si="547"/>
        <v>4595.97</v>
      </c>
      <c r="IS18" s="13">
        <f t="shared" si="547"/>
        <v>5500</v>
      </c>
      <c r="IT18" s="13">
        <f t="shared" si="547"/>
        <v>5500</v>
      </c>
      <c r="IU18" s="13">
        <f t="shared" si="547"/>
        <v>6444.9</v>
      </c>
      <c r="IV18" s="13">
        <f t="shared" si="547"/>
        <v>5400</v>
      </c>
      <c r="IW18" s="13">
        <f t="shared" si="547"/>
        <v>5420</v>
      </c>
      <c r="IX18" s="13">
        <f t="shared" si="547"/>
        <v>6154.04</v>
      </c>
      <c r="IY18" s="13">
        <f t="shared" si="547"/>
        <v>5892</v>
      </c>
      <c r="IZ18" s="13">
        <f t="shared" si="547"/>
        <v>5892</v>
      </c>
      <c r="JA18" s="13">
        <f t="shared" ref="JA18:JC20" si="548">W18+CM18+BE18+DU18+FC18+GK18+HS18</f>
        <v>1430.6499999999999</v>
      </c>
      <c r="JB18" s="13">
        <f t="shared" si="548"/>
        <v>4928</v>
      </c>
      <c r="JC18" s="13">
        <f t="shared" si="548"/>
        <v>4928</v>
      </c>
      <c r="JD18" s="13">
        <f t="shared" ref="JD18:JI20" si="549">Z18+BH18+CP18+DX18+FF18+GN18+HV18</f>
        <v>1410.83</v>
      </c>
      <c r="JE18" s="13">
        <f t="shared" si="549"/>
        <v>5444</v>
      </c>
      <c r="JF18" s="13">
        <f t="shared" si="549"/>
        <v>5444</v>
      </c>
      <c r="JG18" s="13">
        <f t="shared" si="549"/>
        <v>2256.1200000000003</v>
      </c>
      <c r="JH18" s="13">
        <f t="shared" si="549"/>
        <v>3600</v>
      </c>
      <c r="JI18" s="13">
        <f t="shared" si="549"/>
        <v>5980</v>
      </c>
      <c r="JJ18" s="13">
        <f t="shared" ref="JJ18:JN20" si="550">AF18+BN18+CV18+ED18+FL18+GT18+IB18</f>
        <v>4179.0599999999995</v>
      </c>
      <c r="JK18" s="13">
        <f t="shared" si="550"/>
        <v>5200</v>
      </c>
      <c r="JL18" s="13">
        <f t="shared" si="550"/>
        <v>6246</v>
      </c>
      <c r="JM18" s="13">
        <f t="shared" si="550"/>
        <v>4046.05</v>
      </c>
      <c r="JN18" s="13">
        <f t="shared" si="550"/>
        <v>5350</v>
      </c>
    </row>
    <row r="19" spans="1:274" x14ac:dyDescent="0.25">
      <c r="A19" s="5">
        <v>1502</v>
      </c>
      <c r="B19" s="9" t="s">
        <v>251</v>
      </c>
      <c r="C19" s="13">
        <v>0</v>
      </c>
      <c r="D19" s="13">
        <v>0</v>
      </c>
      <c r="E19" s="13">
        <v>0</v>
      </c>
      <c r="F19" s="13">
        <v>0</v>
      </c>
      <c r="G19" s="13">
        <v>0</v>
      </c>
      <c r="H19" s="13">
        <v>0</v>
      </c>
      <c r="I19" s="13">
        <v>0</v>
      </c>
      <c r="J19" s="13">
        <v>0</v>
      </c>
      <c r="K19" s="13">
        <v>0</v>
      </c>
      <c r="L19" s="13">
        <v>0</v>
      </c>
      <c r="M19" s="13">
        <v>0</v>
      </c>
      <c r="N19" s="13">
        <v>0</v>
      </c>
      <c r="O19" s="13">
        <v>0</v>
      </c>
      <c r="P19" s="13">
        <v>0</v>
      </c>
      <c r="Q19" s="13">
        <v>31.48</v>
      </c>
      <c r="R19" s="13">
        <v>0</v>
      </c>
      <c r="S19" s="13">
        <v>0</v>
      </c>
      <c r="T19" s="13">
        <v>34.4</v>
      </c>
      <c r="U19" s="13">
        <v>0</v>
      </c>
      <c r="V19" s="13">
        <v>0</v>
      </c>
      <c r="W19" s="13">
        <v>30.92</v>
      </c>
      <c r="X19" s="13">
        <v>0</v>
      </c>
      <c r="Y19" s="13">
        <v>0</v>
      </c>
      <c r="Z19" s="13">
        <v>4562.5</v>
      </c>
      <c r="AA19" s="13">
        <v>0</v>
      </c>
      <c r="AB19" s="13">
        <v>0</v>
      </c>
      <c r="AC19" s="13">
        <v>99.66</v>
      </c>
      <c r="AD19" s="13">
        <v>0</v>
      </c>
      <c r="AE19" s="13">
        <v>156.16</v>
      </c>
      <c r="AF19" s="13">
        <v>386.4</v>
      </c>
      <c r="AG19" s="13">
        <v>0</v>
      </c>
      <c r="AH19" s="13">
        <v>0</v>
      </c>
      <c r="AI19" s="60">
        <v>1869.85</v>
      </c>
      <c r="AJ19" s="13">
        <v>0</v>
      </c>
      <c r="AK19" s="13">
        <v>0</v>
      </c>
      <c r="AL19" s="13">
        <v>0</v>
      </c>
      <c r="AM19" s="13">
        <v>0</v>
      </c>
      <c r="AN19" s="13">
        <v>100000</v>
      </c>
      <c r="AO19" s="13">
        <v>81939.08</v>
      </c>
      <c r="AP19" s="13">
        <v>0</v>
      </c>
      <c r="AQ19" s="13">
        <v>69120.58</v>
      </c>
      <c r="AR19" s="13">
        <v>82143.53</v>
      </c>
      <c r="AS19" s="13">
        <v>92795.28</v>
      </c>
      <c r="AT19" s="13">
        <v>110760</v>
      </c>
      <c r="AU19" s="13">
        <v>179382.21</v>
      </c>
      <c r="AV19" s="13">
        <v>151500.16</v>
      </c>
      <c r="AW19" s="13">
        <v>121606</v>
      </c>
      <c r="AX19" s="13">
        <v>165430.73000000001</v>
      </c>
      <c r="AY19" s="13">
        <v>86266.19</v>
      </c>
      <c r="AZ19" s="13">
        <v>50000</v>
      </c>
      <c r="BA19" s="13">
        <v>40459.58</v>
      </c>
      <c r="BB19" s="13">
        <v>40620.120000000003</v>
      </c>
      <c r="BC19" s="13">
        <v>59700</v>
      </c>
      <c r="BD19" s="13">
        <v>40448.29</v>
      </c>
      <c r="BE19" s="13">
        <v>40592.58</v>
      </c>
      <c r="BF19" s="13">
        <v>95000</v>
      </c>
      <c r="BG19" s="13">
        <v>95000</v>
      </c>
      <c r="BH19" s="13">
        <v>31192.5</v>
      </c>
      <c r="BI19" s="13">
        <v>0</v>
      </c>
      <c r="BJ19" s="13">
        <v>0</v>
      </c>
      <c r="BK19" s="13">
        <v>378.72</v>
      </c>
      <c r="BL19" s="13">
        <v>41836.629999999997</v>
      </c>
      <c r="BM19" s="13">
        <v>86200</v>
      </c>
      <c r="BN19" s="13">
        <v>85049.82</v>
      </c>
      <c r="BO19" s="13">
        <v>61251.92</v>
      </c>
      <c r="BP19" s="13">
        <v>61251.92</v>
      </c>
      <c r="BQ19" s="13">
        <v>58256.54</v>
      </c>
      <c r="BR19" s="13">
        <v>29463</v>
      </c>
      <c r="BS19" s="13">
        <v>0</v>
      </c>
      <c r="BT19" s="13">
        <v>0</v>
      </c>
      <c r="BU19" s="13">
        <v>0</v>
      </c>
      <c r="BV19" s="13">
        <v>0</v>
      </c>
      <c r="BW19" s="13">
        <v>0</v>
      </c>
      <c r="BX19" s="13">
        <v>0</v>
      </c>
      <c r="BY19" s="13">
        <v>33125</v>
      </c>
      <c r="BZ19" s="13">
        <v>38250.76</v>
      </c>
      <c r="CA19" s="13">
        <v>50000</v>
      </c>
      <c r="CB19" s="13">
        <v>35075</v>
      </c>
      <c r="CC19" s="13">
        <v>35075</v>
      </c>
      <c r="CD19" s="13">
        <v>35075</v>
      </c>
      <c r="CE19" s="13">
        <v>59510</v>
      </c>
      <c r="CF19" s="13">
        <v>59510</v>
      </c>
      <c r="CG19" s="13">
        <v>41801.919999999998</v>
      </c>
      <c r="CH19" s="13">
        <v>0</v>
      </c>
      <c r="CI19" s="13">
        <v>0</v>
      </c>
      <c r="CJ19" s="13">
        <v>61.16</v>
      </c>
      <c r="CK19" s="13">
        <v>0</v>
      </c>
      <c r="CL19" s="13">
        <v>0</v>
      </c>
      <c r="CM19" s="13">
        <v>54.97</v>
      </c>
      <c r="CN19" s="13">
        <v>42000</v>
      </c>
      <c r="CO19" s="13">
        <v>42000</v>
      </c>
      <c r="CP19" s="13">
        <v>6636.4</v>
      </c>
      <c r="CQ19" s="13">
        <v>0</v>
      </c>
      <c r="CR19" s="13">
        <v>0</v>
      </c>
      <c r="CS19" s="13">
        <v>8031.3</v>
      </c>
      <c r="CT19" s="13">
        <v>43699.86</v>
      </c>
      <c r="CU19" s="13">
        <v>234.24</v>
      </c>
      <c r="CV19" s="13">
        <v>579.6</v>
      </c>
      <c r="CW19" s="13">
        <v>8734.1200000000008</v>
      </c>
      <c r="CX19" s="13">
        <v>8734.1200000000008</v>
      </c>
      <c r="CY19" s="13">
        <v>43817.84</v>
      </c>
      <c r="CZ19" s="13">
        <v>11673</v>
      </c>
      <c r="DA19" s="13">
        <v>0</v>
      </c>
      <c r="DB19" s="13">
        <v>0</v>
      </c>
      <c r="DC19" s="13">
        <v>0</v>
      </c>
      <c r="DD19" s="13">
        <v>0</v>
      </c>
      <c r="DE19" s="13">
        <v>0</v>
      </c>
      <c r="DF19" s="13">
        <v>0</v>
      </c>
      <c r="DG19" s="13">
        <v>0</v>
      </c>
      <c r="DH19" s="13">
        <v>0</v>
      </c>
      <c r="DI19" s="13">
        <v>0</v>
      </c>
      <c r="DJ19" s="13">
        <v>0</v>
      </c>
      <c r="DK19" s="13">
        <v>0</v>
      </c>
      <c r="DL19" s="13">
        <v>0</v>
      </c>
      <c r="DM19" s="13">
        <v>0</v>
      </c>
      <c r="DN19" s="13">
        <v>0</v>
      </c>
      <c r="DO19" s="13">
        <v>3.5</v>
      </c>
      <c r="DP19" s="13">
        <v>0</v>
      </c>
      <c r="DQ19" s="13">
        <v>0</v>
      </c>
      <c r="DR19" s="13">
        <v>3.82</v>
      </c>
      <c r="DS19" s="13">
        <v>0</v>
      </c>
      <c r="DT19" s="13">
        <v>0</v>
      </c>
      <c r="DU19" s="13">
        <v>3.44</v>
      </c>
      <c r="DV19" s="13">
        <v>0</v>
      </c>
      <c r="DW19" s="13">
        <v>0</v>
      </c>
      <c r="DX19" s="13">
        <v>829.56</v>
      </c>
      <c r="DY19" s="13">
        <v>0</v>
      </c>
      <c r="DZ19" s="13">
        <v>0</v>
      </c>
      <c r="EA19" s="13">
        <v>39.86</v>
      </c>
      <c r="EB19" s="13">
        <v>0</v>
      </c>
      <c r="EC19" s="13">
        <v>62.46</v>
      </c>
      <c r="ED19" s="13">
        <v>154.56</v>
      </c>
      <c r="EE19" s="13">
        <v>0</v>
      </c>
      <c r="EF19" s="13">
        <v>0</v>
      </c>
      <c r="EG19" s="13">
        <v>831.05</v>
      </c>
      <c r="EH19" s="13">
        <v>0</v>
      </c>
      <c r="EI19" s="13">
        <v>0</v>
      </c>
      <c r="EJ19" s="13">
        <v>0</v>
      </c>
      <c r="EK19" s="13">
        <v>0</v>
      </c>
      <c r="EL19" s="13">
        <v>0</v>
      </c>
      <c r="EM19" s="13">
        <v>0</v>
      </c>
      <c r="EN19" s="13">
        <v>0</v>
      </c>
      <c r="EO19" s="13">
        <v>0</v>
      </c>
      <c r="EP19" s="13">
        <v>0</v>
      </c>
      <c r="EQ19" s="13">
        <v>0</v>
      </c>
      <c r="ER19" s="13">
        <v>0</v>
      </c>
      <c r="ES19" s="13">
        <v>0</v>
      </c>
      <c r="ET19" s="13">
        <v>0</v>
      </c>
      <c r="EU19" s="13">
        <v>0</v>
      </c>
      <c r="EV19" s="13">
        <v>0</v>
      </c>
      <c r="EW19" s="13">
        <v>34.979999999999997</v>
      </c>
      <c r="EX19" s="13">
        <v>0</v>
      </c>
      <c r="EY19" s="13">
        <v>0</v>
      </c>
      <c r="EZ19" s="13">
        <v>38.22</v>
      </c>
      <c r="FA19" s="13">
        <v>41423</v>
      </c>
      <c r="FB19" s="13">
        <v>41446.879999999997</v>
      </c>
      <c r="FC19" s="13">
        <v>41481.24</v>
      </c>
      <c r="FD19" s="13">
        <v>32300</v>
      </c>
      <c r="FE19" s="13">
        <v>32300</v>
      </c>
      <c r="FF19" s="13">
        <v>62115.23</v>
      </c>
      <c r="FG19" s="13">
        <v>0</v>
      </c>
      <c r="FH19" s="13">
        <v>0</v>
      </c>
      <c r="FI19" s="13">
        <v>79.73</v>
      </c>
      <c r="FJ19" s="13">
        <v>42379</v>
      </c>
      <c r="FK19" s="13">
        <v>42500</v>
      </c>
      <c r="FL19" s="13">
        <v>41869.68</v>
      </c>
      <c r="FM19" s="13">
        <v>20597.8</v>
      </c>
      <c r="FN19" s="13">
        <v>20597.8</v>
      </c>
      <c r="FO19" s="13">
        <v>22434.11</v>
      </c>
      <c r="FP19" s="13">
        <v>0</v>
      </c>
      <c r="FQ19" s="13">
        <v>0</v>
      </c>
      <c r="FR19" s="13">
        <v>0</v>
      </c>
      <c r="FS19" s="13">
        <v>0</v>
      </c>
      <c r="FT19" s="13">
        <v>0</v>
      </c>
      <c r="FU19" s="13">
        <v>0</v>
      </c>
      <c r="FV19" s="13">
        <v>0</v>
      </c>
      <c r="FW19" s="13">
        <v>0</v>
      </c>
      <c r="FX19" s="13">
        <v>0</v>
      </c>
      <c r="FY19" s="13">
        <v>0</v>
      </c>
      <c r="FZ19" s="13">
        <v>0</v>
      </c>
      <c r="GA19" s="13">
        <v>0</v>
      </c>
      <c r="GB19" s="13">
        <v>0</v>
      </c>
      <c r="GC19" s="13">
        <v>0</v>
      </c>
      <c r="GD19" s="13">
        <v>0</v>
      </c>
      <c r="GE19" s="13">
        <v>76.95</v>
      </c>
      <c r="GF19" s="13">
        <v>0</v>
      </c>
      <c r="GG19" s="13">
        <v>0</v>
      </c>
      <c r="GH19" s="13">
        <v>84.09</v>
      </c>
      <c r="GI19" s="13">
        <v>40460</v>
      </c>
      <c r="GJ19" s="13">
        <v>35833.5</v>
      </c>
      <c r="GK19" s="13">
        <v>35909.07</v>
      </c>
      <c r="GL19" s="13">
        <v>0</v>
      </c>
      <c r="GM19" s="13">
        <v>0</v>
      </c>
      <c r="GN19" s="13">
        <v>7880.72</v>
      </c>
      <c r="GO19" s="13">
        <v>0</v>
      </c>
      <c r="GP19" s="13">
        <v>0</v>
      </c>
      <c r="GQ19" s="13">
        <v>249.16</v>
      </c>
      <c r="GR19" s="13">
        <v>0</v>
      </c>
      <c r="GS19" s="13">
        <v>390.39</v>
      </c>
      <c r="GT19" s="13">
        <v>965.98</v>
      </c>
      <c r="GU19" s="13">
        <v>42122.33</v>
      </c>
      <c r="GV19" s="13">
        <v>42122.33</v>
      </c>
      <c r="GW19" s="13">
        <v>4986.28</v>
      </c>
      <c r="GX19" s="13">
        <v>42122</v>
      </c>
      <c r="GY19" s="13">
        <v>0</v>
      </c>
      <c r="GZ19" s="13">
        <v>0</v>
      </c>
      <c r="HA19" s="13">
        <v>0</v>
      </c>
      <c r="HB19" s="13">
        <v>0</v>
      </c>
      <c r="HC19" s="13">
        <v>0</v>
      </c>
      <c r="HD19" s="13">
        <v>0</v>
      </c>
      <c r="HE19" s="13">
        <v>0</v>
      </c>
      <c r="HF19" s="13">
        <v>0</v>
      </c>
      <c r="HG19" s="13">
        <v>0</v>
      </c>
      <c r="HH19" s="13">
        <v>0</v>
      </c>
      <c r="HI19" s="13">
        <v>0</v>
      </c>
      <c r="HJ19" s="13">
        <v>0</v>
      </c>
      <c r="HK19" s="13">
        <v>0</v>
      </c>
      <c r="HL19" s="13">
        <v>0</v>
      </c>
      <c r="HM19" s="13">
        <v>39542.720000000001</v>
      </c>
      <c r="HN19" s="13">
        <v>0</v>
      </c>
      <c r="HO19" s="13">
        <v>0</v>
      </c>
      <c r="HP19" s="13">
        <v>0</v>
      </c>
      <c r="HQ19" s="13">
        <v>0</v>
      </c>
      <c r="HR19" s="13">
        <v>45159.79</v>
      </c>
      <c r="HS19" s="13">
        <v>45159.79</v>
      </c>
      <c r="HT19" s="13">
        <v>0</v>
      </c>
      <c r="HU19" s="13">
        <v>0</v>
      </c>
      <c r="HV19" s="13">
        <v>9.92</v>
      </c>
      <c r="HW19" s="13">
        <v>2085050.3</v>
      </c>
      <c r="HX19" s="13">
        <v>56754.92</v>
      </c>
      <c r="HY19" s="13">
        <v>44619.53</v>
      </c>
      <c r="HZ19" s="13">
        <v>0</v>
      </c>
      <c r="IA19" s="13">
        <v>0</v>
      </c>
      <c r="IB19" s="13">
        <v>0</v>
      </c>
      <c r="IC19" s="13">
        <v>0</v>
      </c>
      <c r="ID19" s="13">
        <v>0</v>
      </c>
      <c r="IE19" s="13"/>
      <c r="IF19" s="13">
        <v>0</v>
      </c>
      <c r="IG19" s="13">
        <f t="shared" si="546"/>
        <v>0</v>
      </c>
      <c r="IH19" s="13">
        <f t="shared" si="546"/>
        <v>0</v>
      </c>
      <c r="II19" s="13">
        <f t="shared" si="546"/>
        <v>0</v>
      </c>
      <c r="IJ19" s="13">
        <f t="shared" si="546"/>
        <v>100000</v>
      </c>
      <c r="IK19" s="13">
        <f t="shared" si="546"/>
        <v>81939.08</v>
      </c>
      <c r="IL19" s="13">
        <f t="shared" si="546"/>
        <v>0</v>
      </c>
      <c r="IM19" s="13">
        <f t="shared" si="546"/>
        <v>102245.58</v>
      </c>
      <c r="IN19" s="13">
        <f t="shared" si="546"/>
        <v>120394.29000000001</v>
      </c>
      <c r="IO19" s="13">
        <f t="shared" si="546"/>
        <v>142795.28</v>
      </c>
      <c r="IP19" s="13">
        <f t="shared" si="546"/>
        <v>145835</v>
      </c>
      <c r="IQ19" s="13">
        <f t="shared" si="547"/>
        <v>214457.21</v>
      </c>
      <c r="IR19" s="13">
        <f t="shared" si="547"/>
        <v>186575.16</v>
      </c>
      <c r="IS19" s="13">
        <f t="shared" si="547"/>
        <v>181116</v>
      </c>
      <c r="IT19" s="13">
        <f t="shared" si="547"/>
        <v>224940.73</v>
      </c>
      <c r="IU19" s="13">
        <f t="shared" si="547"/>
        <v>167757.74</v>
      </c>
      <c r="IV19" s="13">
        <f t="shared" si="547"/>
        <v>50000</v>
      </c>
      <c r="IW19" s="13">
        <f t="shared" si="547"/>
        <v>40459.58</v>
      </c>
      <c r="IX19" s="13">
        <f t="shared" si="547"/>
        <v>40841.81</v>
      </c>
      <c r="IY19" s="13">
        <f t="shared" si="547"/>
        <v>141583</v>
      </c>
      <c r="IZ19" s="13">
        <f t="shared" si="547"/>
        <v>162888.46</v>
      </c>
      <c r="JA19" s="13">
        <f t="shared" si="548"/>
        <v>163232.01</v>
      </c>
      <c r="JB19" s="13">
        <f t="shared" si="548"/>
        <v>169300</v>
      </c>
      <c r="JC19" s="13">
        <f t="shared" si="548"/>
        <v>169300</v>
      </c>
      <c r="JD19" s="13">
        <f t="shared" si="549"/>
        <v>113226.83</v>
      </c>
      <c r="JE19" s="13">
        <f t="shared" si="549"/>
        <v>2085050.3</v>
      </c>
      <c r="JF19" s="13">
        <f t="shared" si="549"/>
        <v>56754.92</v>
      </c>
      <c r="JG19" s="13">
        <f t="shared" si="549"/>
        <v>53497.96</v>
      </c>
      <c r="JH19" s="13">
        <f t="shared" si="549"/>
        <v>127915.48999999999</v>
      </c>
      <c r="JI19" s="13">
        <f t="shared" si="549"/>
        <v>129543.25000000001</v>
      </c>
      <c r="JJ19" s="13">
        <f t="shared" si="550"/>
        <v>129006.04</v>
      </c>
      <c r="JK19" s="13">
        <f t="shared" si="550"/>
        <v>132706.16999999998</v>
      </c>
      <c r="JL19" s="13">
        <f t="shared" si="550"/>
        <v>132706.16999999998</v>
      </c>
      <c r="JM19" s="13">
        <f t="shared" si="550"/>
        <v>132195.67000000001</v>
      </c>
      <c r="JN19" s="13">
        <f t="shared" si="550"/>
        <v>83258</v>
      </c>
    </row>
    <row r="20" spans="1:274" x14ac:dyDescent="0.25">
      <c r="A20" s="5">
        <v>1599</v>
      </c>
      <c r="B20" s="9" t="s">
        <v>8</v>
      </c>
      <c r="C20" s="13">
        <v>1000</v>
      </c>
      <c r="D20" s="13">
        <v>0</v>
      </c>
      <c r="E20" s="13">
        <v>0</v>
      </c>
      <c r="F20" s="13">
        <v>922</v>
      </c>
      <c r="G20" s="13">
        <v>422</v>
      </c>
      <c r="H20" s="13">
        <v>403.03</v>
      </c>
      <c r="I20" s="13">
        <v>720</v>
      </c>
      <c r="J20" s="13">
        <v>720</v>
      </c>
      <c r="K20" s="13">
        <v>200.4</v>
      </c>
      <c r="L20" s="13">
        <v>648</v>
      </c>
      <c r="M20" s="13">
        <v>648</v>
      </c>
      <c r="N20" s="13">
        <v>781.93</v>
      </c>
      <c r="O20" s="13">
        <v>621</v>
      </c>
      <c r="P20" s="13">
        <v>621</v>
      </c>
      <c r="Q20" s="13">
        <v>725.75</v>
      </c>
      <c r="R20" s="13">
        <v>774.59</v>
      </c>
      <c r="S20" s="13">
        <v>810</v>
      </c>
      <c r="T20" s="13">
        <v>17.3</v>
      </c>
      <c r="U20" s="13">
        <v>945</v>
      </c>
      <c r="V20" s="13">
        <v>945</v>
      </c>
      <c r="W20" s="13">
        <v>777.2</v>
      </c>
      <c r="X20" s="13">
        <v>756</v>
      </c>
      <c r="Y20" s="13">
        <v>756</v>
      </c>
      <c r="Z20" s="13">
        <v>927.33</v>
      </c>
      <c r="AA20" s="13">
        <v>1000</v>
      </c>
      <c r="AB20" s="13">
        <v>1000</v>
      </c>
      <c r="AC20" s="13">
        <v>269.29000000000002</v>
      </c>
      <c r="AD20" s="13">
        <v>860</v>
      </c>
      <c r="AE20" s="13">
        <v>860</v>
      </c>
      <c r="AF20" s="13">
        <v>1718.89</v>
      </c>
      <c r="AG20" s="13">
        <v>891</v>
      </c>
      <c r="AH20" s="13">
        <v>891</v>
      </c>
      <c r="AI20" s="59">
        <v>723.54</v>
      </c>
      <c r="AJ20" s="13">
        <v>872</v>
      </c>
      <c r="AK20" s="13">
        <v>7600</v>
      </c>
      <c r="AL20" s="13">
        <v>0</v>
      </c>
      <c r="AM20" s="13">
        <v>0</v>
      </c>
      <c r="AN20" s="13">
        <v>4300</v>
      </c>
      <c r="AO20" s="13">
        <v>1300</v>
      </c>
      <c r="AP20" s="13">
        <v>1880.78</v>
      </c>
      <c r="AQ20" s="13">
        <v>3360</v>
      </c>
      <c r="AR20" s="13">
        <v>0</v>
      </c>
      <c r="AS20" s="13">
        <v>935.18</v>
      </c>
      <c r="AT20" s="13">
        <v>3024</v>
      </c>
      <c r="AU20" s="13">
        <v>3024</v>
      </c>
      <c r="AV20" s="13">
        <v>3648.97</v>
      </c>
      <c r="AW20" s="13">
        <v>2898</v>
      </c>
      <c r="AX20" s="13">
        <v>2898</v>
      </c>
      <c r="AY20" s="13">
        <v>3386.79</v>
      </c>
      <c r="AZ20" s="13">
        <v>3614.75</v>
      </c>
      <c r="BA20" s="13">
        <v>3780</v>
      </c>
      <c r="BB20" s="13">
        <v>80.72</v>
      </c>
      <c r="BC20" s="13">
        <v>4410</v>
      </c>
      <c r="BD20" s="13">
        <v>4410</v>
      </c>
      <c r="BE20" s="13">
        <v>3626.95</v>
      </c>
      <c r="BF20" s="13">
        <v>3528</v>
      </c>
      <c r="BG20" s="13">
        <v>3528</v>
      </c>
      <c r="BH20" s="13">
        <v>3915.34</v>
      </c>
      <c r="BI20" s="13">
        <v>3570</v>
      </c>
      <c r="BJ20" s="13">
        <v>3570</v>
      </c>
      <c r="BK20" s="13">
        <v>1023.28</v>
      </c>
      <c r="BL20" s="13">
        <v>3268</v>
      </c>
      <c r="BM20" s="13">
        <v>3268</v>
      </c>
      <c r="BN20" s="13">
        <v>6531.73</v>
      </c>
      <c r="BO20" s="13">
        <v>4059</v>
      </c>
      <c r="BP20" s="13">
        <v>4059</v>
      </c>
      <c r="BQ20" s="13">
        <v>3296.14</v>
      </c>
      <c r="BR20" s="13">
        <v>4142</v>
      </c>
      <c r="BS20" s="13">
        <v>4600</v>
      </c>
      <c r="BT20" s="13">
        <v>0</v>
      </c>
      <c r="BU20" s="13">
        <v>0</v>
      </c>
      <c r="BV20" s="13">
        <v>1640</v>
      </c>
      <c r="BW20" s="13">
        <v>440</v>
      </c>
      <c r="BX20" s="13">
        <v>716.49</v>
      </c>
      <c r="BY20" s="13">
        <v>1280</v>
      </c>
      <c r="BZ20" s="13">
        <v>1280</v>
      </c>
      <c r="CA20" s="13">
        <v>356.26</v>
      </c>
      <c r="CB20" s="13">
        <v>1152</v>
      </c>
      <c r="CC20" s="13">
        <v>1152</v>
      </c>
      <c r="CD20" s="13">
        <v>1390.08</v>
      </c>
      <c r="CE20" s="13">
        <v>1104</v>
      </c>
      <c r="CF20" s="13">
        <v>1104</v>
      </c>
      <c r="CG20" s="13">
        <v>1290.2</v>
      </c>
      <c r="CH20" s="13">
        <v>1377.05</v>
      </c>
      <c r="CI20" s="13">
        <v>1440</v>
      </c>
      <c r="CJ20" s="13">
        <v>30.75</v>
      </c>
      <c r="CK20" s="13">
        <v>1680</v>
      </c>
      <c r="CL20" s="13">
        <v>1680</v>
      </c>
      <c r="CM20" s="13">
        <v>1381.7</v>
      </c>
      <c r="CN20" s="13">
        <v>1344</v>
      </c>
      <c r="CO20" s="13">
        <v>1344</v>
      </c>
      <c r="CP20" s="13">
        <v>1236.44</v>
      </c>
      <c r="CQ20" s="13">
        <v>1410</v>
      </c>
      <c r="CR20" s="13">
        <v>1410</v>
      </c>
      <c r="CS20" s="13">
        <v>403.93</v>
      </c>
      <c r="CT20" s="13">
        <v>1290</v>
      </c>
      <c r="CU20" s="13">
        <v>1290</v>
      </c>
      <c r="CV20" s="13">
        <v>2578.33</v>
      </c>
      <c r="CW20" s="13">
        <v>1287</v>
      </c>
      <c r="CX20" s="13">
        <v>1287</v>
      </c>
      <c r="CY20" s="13">
        <v>1045.1199999999999</v>
      </c>
      <c r="CZ20" s="13">
        <v>1308</v>
      </c>
      <c r="DA20" s="13">
        <v>200</v>
      </c>
      <c r="DB20" s="13">
        <v>0</v>
      </c>
      <c r="DC20" s="13">
        <v>0</v>
      </c>
      <c r="DD20" s="13">
        <v>102</v>
      </c>
      <c r="DE20" s="13">
        <v>102</v>
      </c>
      <c r="DF20" s="13">
        <v>44.78</v>
      </c>
      <c r="DG20" s="13">
        <v>80</v>
      </c>
      <c r="DH20" s="13">
        <v>0</v>
      </c>
      <c r="DI20" s="13">
        <v>22.27</v>
      </c>
      <c r="DJ20" s="13">
        <v>72</v>
      </c>
      <c r="DK20" s="13">
        <v>72</v>
      </c>
      <c r="DL20" s="13">
        <v>86.88</v>
      </c>
      <c r="DM20" s="13">
        <v>69</v>
      </c>
      <c r="DN20" s="13">
        <v>69</v>
      </c>
      <c r="DO20" s="13">
        <v>80.63</v>
      </c>
      <c r="DP20" s="13">
        <v>86.07</v>
      </c>
      <c r="DQ20" s="13">
        <v>90</v>
      </c>
      <c r="DR20" s="13">
        <v>1.92</v>
      </c>
      <c r="DS20" s="13">
        <v>105</v>
      </c>
      <c r="DT20" s="13">
        <v>105</v>
      </c>
      <c r="DU20" s="13">
        <v>86.36</v>
      </c>
      <c r="DV20" s="13">
        <v>84</v>
      </c>
      <c r="DW20" s="13">
        <v>400</v>
      </c>
      <c r="DX20" s="13">
        <v>1133.3900000000001</v>
      </c>
      <c r="DY20" s="13">
        <v>400</v>
      </c>
      <c r="DZ20" s="13">
        <v>400</v>
      </c>
      <c r="EA20" s="13">
        <v>107.71</v>
      </c>
      <c r="EB20" s="13">
        <v>344</v>
      </c>
      <c r="EC20" s="13">
        <v>344</v>
      </c>
      <c r="ED20" s="13">
        <v>687.56</v>
      </c>
      <c r="EE20" s="13">
        <v>396</v>
      </c>
      <c r="EF20" s="13">
        <v>396</v>
      </c>
      <c r="EG20" s="13">
        <v>321.57</v>
      </c>
      <c r="EH20" s="13">
        <v>1308</v>
      </c>
      <c r="EI20" s="13">
        <v>2000</v>
      </c>
      <c r="EJ20" s="13">
        <v>0</v>
      </c>
      <c r="EK20" s="13">
        <v>0</v>
      </c>
      <c r="EL20" s="13">
        <v>1025</v>
      </c>
      <c r="EM20" s="13">
        <v>525</v>
      </c>
      <c r="EN20" s="13">
        <v>447.81</v>
      </c>
      <c r="EO20" s="13">
        <v>800</v>
      </c>
      <c r="EP20" s="13">
        <v>0</v>
      </c>
      <c r="EQ20" s="13">
        <v>222.66</v>
      </c>
      <c r="ER20" s="13">
        <v>720</v>
      </c>
      <c r="ES20" s="13">
        <v>720</v>
      </c>
      <c r="ET20" s="13">
        <v>868.8</v>
      </c>
      <c r="EU20" s="13">
        <v>690</v>
      </c>
      <c r="EV20" s="13">
        <v>690</v>
      </c>
      <c r="EW20" s="13">
        <v>806.37</v>
      </c>
      <c r="EX20" s="13">
        <v>860.66</v>
      </c>
      <c r="EY20" s="13">
        <v>900</v>
      </c>
      <c r="EZ20" s="13">
        <v>19.22</v>
      </c>
      <c r="FA20" s="13">
        <v>1050</v>
      </c>
      <c r="FB20" s="13">
        <v>1050</v>
      </c>
      <c r="FC20" s="13">
        <v>863.57</v>
      </c>
      <c r="FD20" s="13">
        <v>840</v>
      </c>
      <c r="FE20" s="13">
        <v>840</v>
      </c>
      <c r="FF20" s="13">
        <v>824.28</v>
      </c>
      <c r="FG20" s="13">
        <v>752</v>
      </c>
      <c r="FH20" s="13">
        <v>752</v>
      </c>
      <c r="FI20" s="13">
        <v>215.42</v>
      </c>
      <c r="FJ20" s="13">
        <v>688</v>
      </c>
      <c r="FK20" s="13">
        <v>688</v>
      </c>
      <c r="FL20" s="13">
        <v>1375.11</v>
      </c>
      <c r="FM20" s="13">
        <v>891</v>
      </c>
      <c r="FN20" s="13">
        <v>891</v>
      </c>
      <c r="FO20" s="13">
        <v>723.54</v>
      </c>
      <c r="FP20" s="13">
        <v>981</v>
      </c>
      <c r="FQ20" s="13">
        <v>4600</v>
      </c>
      <c r="FR20" s="13">
        <v>20000</v>
      </c>
      <c r="FS20" s="13">
        <v>17635.55</v>
      </c>
      <c r="FT20" s="13">
        <v>12005</v>
      </c>
      <c r="FU20" s="13">
        <v>12005</v>
      </c>
      <c r="FV20" s="13">
        <v>7720.45</v>
      </c>
      <c r="FW20" s="13">
        <v>15260</v>
      </c>
      <c r="FX20" s="13">
        <v>15260</v>
      </c>
      <c r="FY20" s="13">
        <v>6163.5</v>
      </c>
      <c r="FZ20" s="13">
        <v>11380</v>
      </c>
      <c r="GA20" s="13">
        <v>11380</v>
      </c>
      <c r="GB20" s="13">
        <v>5879.38</v>
      </c>
      <c r="GC20" s="13">
        <v>10118</v>
      </c>
      <c r="GD20" s="13">
        <v>10118</v>
      </c>
      <c r="GE20" s="13">
        <v>6637.43</v>
      </c>
      <c r="GF20" s="13">
        <v>9680.33</v>
      </c>
      <c r="GG20" s="13">
        <v>9580</v>
      </c>
      <c r="GH20" s="13">
        <v>3512.29</v>
      </c>
      <c r="GI20" s="13">
        <v>14810</v>
      </c>
      <c r="GJ20" s="13">
        <v>41374</v>
      </c>
      <c r="GK20" s="13">
        <v>13250.84</v>
      </c>
      <c r="GL20" s="13">
        <v>16448</v>
      </c>
      <c r="GM20" s="13">
        <v>16448</v>
      </c>
      <c r="GN20" s="13">
        <v>11156.57</v>
      </c>
      <c r="GO20" s="13">
        <v>26950</v>
      </c>
      <c r="GP20" s="13">
        <v>25000</v>
      </c>
      <c r="GQ20" s="13">
        <v>3922.22</v>
      </c>
      <c r="GR20" s="13">
        <v>29389</v>
      </c>
      <c r="GS20" s="13">
        <v>38000</v>
      </c>
      <c r="GT20" s="13">
        <v>60059.06</v>
      </c>
      <c r="GU20" s="13">
        <v>8676</v>
      </c>
      <c r="GV20" s="13">
        <v>8676</v>
      </c>
      <c r="GW20" s="13">
        <v>4174.26</v>
      </c>
      <c r="GX20" s="13">
        <v>14480</v>
      </c>
      <c r="GY20" s="13">
        <v>0</v>
      </c>
      <c r="GZ20" s="13">
        <v>162</v>
      </c>
      <c r="HA20" s="13">
        <v>162</v>
      </c>
      <c r="HB20" s="13">
        <v>0</v>
      </c>
      <c r="HC20" s="13">
        <v>1000</v>
      </c>
      <c r="HD20" s="13">
        <v>705.2</v>
      </c>
      <c r="HE20" s="13">
        <v>500</v>
      </c>
      <c r="HF20" s="13">
        <v>2000</v>
      </c>
      <c r="HG20" s="13">
        <v>1591.47</v>
      </c>
      <c r="HH20" s="13">
        <v>2000</v>
      </c>
      <c r="HI20" s="13">
        <v>2000</v>
      </c>
      <c r="HJ20" s="13">
        <v>0</v>
      </c>
      <c r="HK20" s="13">
        <v>1500</v>
      </c>
      <c r="HL20" s="13">
        <v>1500</v>
      </c>
      <c r="HM20" s="13">
        <v>0</v>
      </c>
      <c r="HN20" s="13">
        <v>3606.56</v>
      </c>
      <c r="HO20" s="13">
        <v>1900</v>
      </c>
      <c r="HP20" s="13">
        <v>0</v>
      </c>
      <c r="HQ20" s="13"/>
      <c r="HR20" s="13"/>
      <c r="HS20" s="13">
        <v>1672.66</v>
      </c>
      <c r="HT20" s="13">
        <v>0</v>
      </c>
      <c r="HU20" s="13">
        <v>1500</v>
      </c>
      <c r="HV20" s="13">
        <v>266.16000000000003</v>
      </c>
      <c r="HW20" s="13">
        <v>0</v>
      </c>
      <c r="HX20" s="13">
        <v>0</v>
      </c>
      <c r="HY20" s="13">
        <v>0</v>
      </c>
      <c r="HZ20" s="13">
        <v>0</v>
      </c>
      <c r="IA20" s="13">
        <v>0</v>
      </c>
      <c r="IB20" s="13">
        <v>0</v>
      </c>
      <c r="IC20" s="13">
        <v>0</v>
      </c>
      <c r="ID20" s="13">
        <v>0</v>
      </c>
      <c r="IE20" s="13">
        <v>0</v>
      </c>
      <c r="IF20" s="13">
        <v>0</v>
      </c>
      <c r="IG20" s="13">
        <f t="shared" si="546"/>
        <v>20000</v>
      </c>
      <c r="IH20" s="13">
        <f t="shared" si="546"/>
        <v>20162</v>
      </c>
      <c r="II20" s="13">
        <f t="shared" si="546"/>
        <v>17797.55</v>
      </c>
      <c r="IJ20" s="13">
        <f t="shared" si="546"/>
        <v>19994</v>
      </c>
      <c r="IK20" s="13">
        <f t="shared" si="546"/>
        <v>15794</v>
      </c>
      <c r="IL20" s="13">
        <f t="shared" si="546"/>
        <v>11918.54</v>
      </c>
      <c r="IM20" s="13">
        <f t="shared" si="546"/>
        <v>22000</v>
      </c>
      <c r="IN20" s="13">
        <f t="shared" si="546"/>
        <v>19260</v>
      </c>
      <c r="IO20" s="13">
        <f t="shared" si="546"/>
        <v>9491.74</v>
      </c>
      <c r="IP20" s="13">
        <f t="shared" si="546"/>
        <v>18996</v>
      </c>
      <c r="IQ20" s="13">
        <f t="shared" si="547"/>
        <v>18996</v>
      </c>
      <c r="IR20" s="13">
        <f t="shared" si="547"/>
        <v>12656.04</v>
      </c>
      <c r="IS20" s="13">
        <f t="shared" si="547"/>
        <v>17000</v>
      </c>
      <c r="IT20" s="13">
        <f t="shared" si="547"/>
        <v>17000</v>
      </c>
      <c r="IU20" s="13">
        <f t="shared" si="547"/>
        <v>12927.17</v>
      </c>
      <c r="IV20" s="13">
        <f t="shared" si="547"/>
        <v>20000.009999999998</v>
      </c>
      <c r="IW20" s="13">
        <f t="shared" si="547"/>
        <v>18500</v>
      </c>
      <c r="IX20" s="13">
        <f t="shared" si="547"/>
        <v>3662.2</v>
      </c>
      <c r="IY20" s="13">
        <f t="shared" si="547"/>
        <v>23000</v>
      </c>
      <c r="IZ20" s="13">
        <f t="shared" si="547"/>
        <v>49564</v>
      </c>
      <c r="JA20" s="13">
        <f t="shared" si="548"/>
        <v>21659.279999999999</v>
      </c>
      <c r="JB20" s="13">
        <f t="shared" si="548"/>
        <v>23000</v>
      </c>
      <c r="JC20" s="13">
        <f t="shared" si="548"/>
        <v>24816</v>
      </c>
      <c r="JD20" s="13">
        <f t="shared" si="549"/>
        <v>19459.509999999998</v>
      </c>
      <c r="JE20" s="13">
        <f t="shared" si="549"/>
        <v>34082</v>
      </c>
      <c r="JF20" s="13">
        <f t="shared" si="549"/>
        <v>32132</v>
      </c>
      <c r="JG20" s="13">
        <f t="shared" si="549"/>
        <v>5941.85</v>
      </c>
      <c r="JH20" s="13">
        <f t="shared" si="549"/>
        <v>35839</v>
      </c>
      <c r="JI20" s="13">
        <f t="shared" si="549"/>
        <v>44450</v>
      </c>
      <c r="JJ20" s="13">
        <f t="shared" si="550"/>
        <v>72950.679999999993</v>
      </c>
      <c r="JK20" s="13">
        <f t="shared" si="550"/>
        <v>16200</v>
      </c>
      <c r="JL20" s="13">
        <f t="shared" si="550"/>
        <v>16200</v>
      </c>
      <c r="JM20" s="13">
        <f t="shared" si="550"/>
        <v>10284.169999999998</v>
      </c>
      <c r="JN20" s="13">
        <f t="shared" si="550"/>
        <v>23091</v>
      </c>
    </row>
    <row r="21" spans="1:274" ht="20.100000000000001" customHeight="1" x14ac:dyDescent="0.25">
      <c r="A21" s="5">
        <v>2</v>
      </c>
      <c r="B21" s="7" t="s">
        <v>86</v>
      </c>
      <c r="C21" s="11">
        <f>SUM(C22:C46)</f>
        <v>142390.44000000003</v>
      </c>
      <c r="D21" s="11">
        <f>SUM(D22:D46)</f>
        <v>200548.11</v>
      </c>
      <c r="E21" s="11">
        <f t="shared" ref="E21:GA21" si="551">SUM(E22:E46)</f>
        <v>177101.91</v>
      </c>
      <c r="F21" s="11">
        <f t="shared" si="551"/>
        <v>80946</v>
      </c>
      <c r="G21" s="11">
        <f t="shared" ref="G21" si="552">SUM(G22:G46)</f>
        <v>220607.27000000002</v>
      </c>
      <c r="H21" s="11">
        <f t="shared" si="551"/>
        <v>226534.91</v>
      </c>
      <c r="I21" s="11">
        <f t="shared" si="551"/>
        <v>78353.62</v>
      </c>
      <c r="J21" s="11">
        <f t="shared" ref="J21" si="553">SUM(J22:J46)</f>
        <v>86180.89</v>
      </c>
      <c r="K21" s="11">
        <f t="shared" si="551"/>
        <v>88264.41</v>
      </c>
      <c r="L21" s="11">
        <f t="shared" ref="L21:M21" si="554">SUM(L22:L46)</f>
        <v>139288</v>
      </c>
      <c r="M21" s="11">
        <f t="shared" si="554"/>
        <v>129498.19</v>
      </c>
      <c r="N21" s="11">
        <f>SUM(N22:N45)</f>
        <v>84472.75</v>
      </c>
      <c r="O21" s="11">
        <f t="shared" ref="O21" si="555">SUM(O22:O46)</f>
        <v>301990</v>
      </c>
      <c r="P21" s="11">
        <f t="shared" ref="P21:S21" si="556">SUM(P22:P46)</f>
        <v>321227</v>
      </c>
      <c r="Q21" s="11">
        <f>SUM(Q22:Q45)</f>
        <v>172515.83999999997</v>
      </c>
      <c r="R21" s="11">
        <f t="shared" ref="R21" si="557">SUM(R22:R46)</f>
        <v>115630.1</v>
      </c>
      <c r="S21" s="11">
        <f t="shared" si="556"/>
        <v>223662.31</v>
      </c>
      <c r="T21" s="11">
        <f>SUM(T22:T45)</f>
        <v>215544.59999999998</v>
      </c>
      <c r="U21" s="11">
        <f t="shared" ref="U21" si="558">SUM(U22:U46)</f>
        <v>61089</v>
      </c>
      <c r="V21" s="11">
        <f t="shared" ref="V21:Y21" si="559">SUM(V22:V46)</f>
        <v>144418.29999999999</v>
      </c>
      <c r="W21" s="11">
        <f t="shared" si="559"/>
        <v>167350.06</v>
      </c>
      <c r="X21" s="11">
        <f t="shared" ref="X21" si="560">SUM(X22:X46)</f>
        <v>54840</v>
      </c>
      <c r="Y21" s="11">
        <f t="shared" si="559"/>
        <v>85865</v>
      </c>
      <c r="Z21" s="11">
        <f t="shared" ref="Z21:AD21" si="561">SUM(Z22:Z46)</f>
        <v>76645.19</v>
      </c>
      <c r="AA21" s="11">
        <f t="shared" si="561"/>
        <v>262800</v>
      </c>
      <c r="AB21" s="11">
        <f t="shared" ref="AB21:AJ21" si="562">SUM(AB22:AB46)</f>
        <v>278499.33999999997</v>
      </c>
      <c r="AC21" s="11">
        <f t="shared" si="561"/>
        <v>106019.54</v>
      </c>
      <c r="AD21" s="11">
        <f t="shared" si="561"/>
        <v>445494</v>
      </c>
      <c r="AE21" s="11">
        <f t="shared" si="562"/>
        <v>378480</v>
      </c>
      <c r="AF21" s="11">
        <f t="shared" ref="AF21" si="563">SUM(AF22:AF46)</f>
        <v>128545.31999999999</v>
      </c>
      <c r="AG21" s="11">
        <f t="shared" ref="AG21:AI21" si="564">SUM(AG22:AG46)</f>
        <v>626314</v>
      </c>
      <c r="AH21" s="11">
        <f t="shared" si="564"/>
        <v>414864</v>
      </c>
      <c r="AI21" s="11">
        <f t="shared" si="564"/>
        <v>140714.79</v>
      </c>
      <c r="AJ21" s="11">
        <f t="shared" si="562"/>
        <v>574448</v>
      </c>
      <c r="AK21" s="11">
        <f>SUM(AK22:AK46)</f>
        <v>1306369.2</v>
      </c>
      <c r="AL21" s="11">
        <f>SUM(AL22:AL46)</f>
        <v>1179787.24</v>
      </c>
      <c r="AM21" s="11">
        <f>SUM(AM22:AM46)</f>
        <v>961300.72</v>
      </c>
      <c r="AN21" s="11">
        <f t="shared" ref="AN21" si="565">SUM(AN22:AN46)</f>
        <v>821734</v>
      </c>
      <c r="AO21" s="11">
        <f>SUM(AO22:AO46)</f>
        <v>896433.86</v>
      </c>
      <c r="AP21" s="11">
        <f>SUM(AP22:AP46)</f>
        <v>836630.39</v>
      </c>
      <c r="AQ21" s="11">
        <f t="shared" ref="AQ21" si="566">SUM(AQ22:AQ46)</f>
        <v>677705.3600000001</v>
      </c>
      <c r="AR21" s="11">
        <f>SUM(AR22:AR46)</f>
        <v>672355.18</v>
      </c>
      <c r="AS21" s="11">
        <f>SUM(AS22:AS46)</f>
        <v>605437.1100000001</v>
      </c>
      <c r="AT21" s="11">
        <f t="shared" ref="AT21" si="567">SUM(AT22:AT46)</f>
        <v>614527</v>
      </c>
      <c r="AU21" s="11">
        <f>SUM(AU22:AU46)</f>
        <v>653466.51</v>
      </c>
      <c r="AV21" s="11">
        <f t="shared" ref="AV21" si="568">SUM(AV22:AV45)</f>
        <v>579996.81999999995</v>
      </c>
      <c r="AW21" s="11">
        <f t="shared" ref="AW21" si="569">SUM(AW22:AW46)</f>
        <v>691506</v>
      </c>
      <c r="AX21" s="11">
        <f t="shared" ref="AX21:BC21" si="570">SUM(AX22:AX46)</f>
        <v>691506</v>
      </c>
      <c r="AY21" s="11">
        <f t="shared" ref="AY21" si="571">SUM(AY22:AY45)</f>
        <v>709966.52</v>
      </c>
      <c r="AZ21" s="11">
        <f t="shared" ref="AZ21:BA21" si="572">SUM(AZ22:AZ46)</f>
        <v>727658.5</v>
      </c>
      <c r="BA21" s="11">
        <f t="shared" si="572"/>
        <v>834622.4</v>
      </c>
      <c r="BB21" s="11">
        <f t="shared" si="570"/>
        <v>711501.19</v>
      </c>
      <c r="BC21" s="11">
        <f t="shared" si="570"/>
        <v>642593</v>
      </c>
      <c r="BD21" s="11">
        <f>SUM(BD22:BD46)</f>
        <v>669219.6</v>
      </c>
      <c r="BE21" s="11">
        <f>SUM(BE22:BE46)</f>
        <v>763571.42999999993</v>
      </c>
      <c r="BF21" s="11">
        <f t="shared" ref="BF21" si="573">SUM(BF22:BF46)</f>
        <v>831500</v>
      </c>
      <c r="BG21" s="11">
        <f>SUM(BG22:BG46)</f>
        <v>732500</v>
      </c>
      <c r="BH21" s="11">
        <f t="shared" ref="BH21:BK21" si="574">SUM(BH22:BH46)</f>
        <v>671758.79</v>
      </c>
      <c r="BI21" s="11">
        <f t="shared" ref="BI21" si="575">SUM(BI22:BI46)</f>
        <v>948250</v>
      </c>
      <c r="BJ21" s="11">
        <f t="shared" si="574"/>
        <v>920225.42999999993</v>
      </c>
      <c r="BK21" s="11">
        <f t="shared" si="574"/>
        <v>779558.69000000006</v>
      </c>
      <c r="BL21" s="11">
        <f t="shared" ref="BL21:BR21" si="576">SUM(BL22:BL46)</f>
        <v>737517</v>
      </c>
      <c r="BM21" s="11">
        <f t="shared" ref="BM21" si="577">SUM(BM22:BM46)</f>
        <v>703781.92</v>
      </c>
      <c r="BN21" s="11">
        <f>SUM(BN22:BN46)</f>
        <v>564232.9</v>
      </c>
      <c r="BO21" s="11">
        <f t="shared" ref="BO21:BQ21" si="578">SUM(BO22:BO46)</f>
        <v>645454</v>
      </c>
      <c r="BP21" s="11">
        <f t="shared" si="578"/>
        <v>839044</v>
      </c>
      <c r="BQ21" s="11">
        <f t="shared" si="578"/>
        <v>386301.34</v>
      </c>
      <c r="BR21" s="11">
        <f t="shared" si="576"/>
        <v>629131</v>
      </c>
      <c r="BS21" s="11">
        <f>SUM(BS22:BS46)</f>
        <v>491892.20999999996</v>
      </c>
      <c r="BT21" s="11">
        <f>SUM(BT22:BT46)</f>
        <v>488446.32999999996</v>
      </c>
      <c r="BU21" s="11">
        <f>SUM(BU22:BU46)</f>
        <v>435009.18</v>
      </c>
      <c r="BV21" s="11">
        <f t="shared" ref="BV21" si="579">SUM(BV22:BV46)</f>
        <v>326088</v>
      </c>
      <c r="BW21" s="11">
        <f>SUM(BW22:BW46)</f>
        <v>357644.25</v>
      </c>
      <c r="BX21" s="11">
        <f>SUM(BX22:BX46)</f>
        <v>285147.63</v>
      </c>
      <c r="BY21" s="11">
        <f t="shared" ref="BY21" si="580">SUM(BY22:BY46)</f>
        <v>294446.70999999996</v>
      </c>
      <c r="BZ21" s="11">
        <f>SUM(BZ22:BZ46)</f>
        <v>278413.03000000003</v>
      </c>
      <c r="CA21" s="11">
        <f>SUM(CA22:CA46)</f>
        <v>248380.32</v>
      </c>
      <c r="CB21" s="11">
        <f t="shared" ref="CB21" si="581">SUM(CB22:CB46)</f>
        <v>279832</v>
      </c>
      <c r="CC21" s="11">
        <f>SUM(CC22:CC46)</f>
        <v>272300.90000000002</v>
      </c>
      <c r="CD21" s="11">
        <f t="shared" ref="CD21:CG21" si="582">SUM(CD22:CD45)</f>
        <v>232071.33000000002</v>
      </c>
      <c r="CE21" s="11">
        <f t="shared" ref="CE21" si="583">SUM(CE22:CE46)</f>
        <v>196001</v>
      </c>
      <c r="CF21" s="11">
        <f t="shared" ref="CF21:CK21" si="584">SUM(CF22:CF46)</f>
        <v>196001</v>
      </c>
      <c r="CG21" s="11">
        <f t="shared" si="582"/>
        <v>168252.77999999997</v>
      </c>
      <c r="CH21" s="11">
        <f t="shared" ref="CH21:CI21" si="585">SUM(CH22:CH46)</f>
        <v>205908.4</v>
      </c>
      <c r="CI21" s="11">
        <f t="shared" si="585"/>
        <v>166224.30000000002</v>
      </c>
      <c r="CJ21" s="11">
        <f t="shared" si="584"/>
        <v>144851.79</v>
      </c>
      <c r="CK21" s="11">
        <f t="shared" si="584"/>
        <v>153010</v>
      </c>
      <c r="CL21" s="11">
        <f t="shared" ref="CL21:CM21" si="586">SUM(CL22:CL46)</f>
        <v>153424</v>
      </c>
      <c r="CM21" s="11">
        <f t="shared" si="586"/>
        <v>114876.83000000002</v>
      </c>
      <c r="CN21" s="11">
        <f>SUM(CN22:CN46)</f>
        <v>139220</v>
      </c>
      <c r="CO21" s="11">
        <f>SUM(CO22:CO46)</f>
        <v>139220</v>
      </c>
      <c r="CP21" s="11">
        <f t="shared" ref="CP21:CZ21" si="587">SUM(CP22:CP46)</f>
        <v>122277.37</v>
      </c>
      <c r="CQ21" s="11">
        <f t="shared" ref="CQ21" si="588">SUM(CQ22:CQ46)</f>
        <v>140329</v>
      </c>
      <c r="CR21" s="11">
        <f t="shared" si="587"/>
        <v>163049</v>
      </c>
      <c r="CS21" s="11">
        <f t="shared" si="587"/>
        <v>142606.80000000002</v>
      </c>
      <c r="CT21" s="11">
        <f t="shared" si="587"/>
        <v>161004</v>
      </c>
      <c r="CU21" s="11">
        <f t="shared" ref="CU21:CV21" si="589">SUM(CU22:CU46)</f>
        <v>154004</v>
      </c>
      <c r="CV21" s="11">
        <f t="shared" si="589"/>
        <v>133128.82</v>
      </c>
      <c r="CW21" s="11">
        <f t="shared" ref="CW21" si="590">SUM(CW22:CW46)</f>
        <v>139357.6</v>
      </c>
      <c r="CX21" s="11">
        <f t="shared" si="587"/>
        <v>174741.6</v>
      </c>
      <c r="CY21" s="11">
        <f t="shared" si="587"/>
        <v>116720.89</v>
      </c>
      <c r="CZ21" s="11">
        <f t="shared" ref="CZ21:DA21" si="591">SUM(CZ22:CZ46)</f>
        <v>158695</v>
      </c>
      <c r="DA21" s="11">
        <f t="shared" si="591"/>
        <v>242151.2</v>
      </c>
      <c r="DB21" s="11">
        <f t="shared" si="551"/>
        <v>374305.41</v>
      </c>
      <c r="DC21" s="11">
        <f t="shared" si="551"/>
        <v>946589.19000000006</v>
      </c>
      <c r="DD21" s="11">
        <f t="shared" ref="DD21" si="592">SUM(DD22:DD46)</f>
        <v>171553</v>
      </c>
      <c r="DE21" s="11">
        <f t="shared" si="551"/>
        <v>278094.5</v>
      </c>
      <c r="DF21" s="11">
        <f t="shared" si="551"/>
        <v>211472.8</v>
      </c>
      <c r="DG21" s="11">
        <f t="shared" ref="DG21" si="593">SUM(DG22:DG46)</f>
        <v>217022.51</v>
      </c>
      <c r="DH21" s="11">
        <f t="shared" si="551"/>
        <v>220589.29</v>
      </c>
      <c r="DI21" s="11">
        <f t="shared" si="551"/>
        <v>115258.04</v>
      </c>
      <c r="DJ21" s="11">
        <f t="shared" ref="DJ21" si="594">SUM(DJ22:DJ46)</f>
        <v>83191</v>
      </c>
      <c r="DK21" s="11">
        <f t="shared" si="551"/>
        <v>132648.44</v>
      </c>
      <c r="DL21" s="11">
        <f t="shared" ref="DL21:DO21" si="595">SUM(DL22:DL45)</f>
        <v>286155.46000000002</v>
      </c>
      <c r="DM21" s="11">
        <f t="shared" ref="DM21" si="596">SUM(DM22:DM46)</f>
        <v>187873</v>
      </c>
      <c r="DN21" s="11">
        <f t="shared" ref="DN21:DS21" si="597">SUM(DN22:DN46)</f>
        <v>507873</v>
      </c>
      <c r="DO21" s="11">
        <f t="shared" si="595"/>
        <v>452773.56</v>
      </c>
      <c r="DP21" s="11">
        <f t="shared" ref="DP21:DQ21" si="598">SUM(DP22:DP46)</f>
        <v>116907.33</v>
      </c>
      <c r="DQ21" s="11">
        <f t="shared" si="598"/>
        <v>533540.04</v>
      </c>
      <c r="DR21" s="11">
        <f t="shared" si="597"/>
        <v>710040.06</v>
      </c>
      <c r="DS21" s="11">
        <f t="shared" si="597"/>
        <v>623757</v>
      </c>
      <c r="DT21" s="11">
        <f t="shared" ref="DT21:EC21" si="599">SUM(DT22:DT46)</f>
        <v>769173.55</v>
      </c>
      <c r="DU21" s="11">
        <f t="shared" si="599"/>
        <v>1077751.46</v>
      </c>
      <c r="DV21" s="11">
        <f t="shared" ref="DV21" si="600">SUM(DV22:DV46)</f>
        <v>418462</v>
      </c>
      <c r="DW21" s="11">
        <f t="shared" si="599"/>
        <v>740324</v>
      </c>
      <c r="DX21" s="11">
        <f t="shared" si="599"/>
        <v>923513.51</v>
      </c>
      <c r="DY21" s="11">
        <f t="shared" ref="DY21" si="601">SUM(DY22:DY46)</f>
        <v>572200</v>
      </c>
      <c r="DZ21" s="11">
        <f t="shared" si="599"/>
        <v>981100</v>
      </c>
      <c r="EA21" s="11">
        <f t="shared" si="599"/>
        <v>1141364.25</v>
      </c>
      <c r="EB21" s="11">
        <f t="shared" si="599"/>
        <v>612122.4</v>
      </c>
      <c r="EC21" s="11">
        <f t="shared" si="599"/>
        <v>610713.19999999995</v>
      </c>
      <c r="ED21" s="11">
        <f t="shared" ref="ED21:EI21" si="602">SUM(ED22:ED46)</f>
        <v>1501147.73</v>
      </c>
      <c r="EE21" s="11">
        <f t="shared" ref="EE21:EG21" si="603">SUM(EE22:EE46)</f>
        <v>922068</v>
      </c>
      <c r="EF21" s="11">
        <f t="shared" si="603"/>
        <v>942224</v>
      </c>
      <c r="EG21" s="11">
        <f t="shared" si="603"/>
        <v>1704926.3499999999</v>
      </c>
      <c r="EH21" s="11">
        <f t="shared" si="602"/>
        <v>854590</v>
      </c>
      <c r="EI21" s="11">
        <f t="shared" si="602"/>
        <v>403401.31</v>
      </c>
      <c r="EJ21" s="11">
        <f t="shared" si="551"/>
        <v>454998.74</v>
      </c>
      <c r="EK21" s="11">
        <f t="shared" si="551"/>
        <v>369643.4</v>
      </c>
      <c r="EL21" s="11">
        <f t="shared" ref="EL21" si="604">SUM(EL22:EL46)</f>
        <v>361398.35</v>
      </c>
      <c r="EM21" s="11">
        <f t="shared" si="551"/>
        <v>332753.44</v>
      </c>
      <c r="EN21" s="11">
        <f t="shared" si="551"/>
        <v>256732.82</v>
      </c>
      <c r="EO21" s="11">
        <f t="shared" ref="EO21" si="605">SUM(EO22:EO46)</f>
        <v>235726.56</v>
      </c>
      <c r="EP21" s="11">
        <f t="shared" si="551"/>
        <v>195165.15</v>
      </c>
      <c r="EQ21" s="11">
        <f t="shared" si="551"/>
        <v>163973.5</v>
      </c>
      <c r="ER21" s="11">
        <f t="shared" ref="ER21:ES21" si="606">SUM(ER22:ER46)</f>
        <v>159927</v>
      </c>
      <c r="ES21" s="11">
        <f t="shared" si="606"/>
        <v>144732</v>
      </c>
      <c r="ET21" s="11">
        <f>SUM(ET22:ET45)</f>
        <v>130763.70000000001</v>
      </c>
      <c r="EU21" s="11">
        <f>SUM(EU22:EU46)</f>
        <v>126034</v>
      </c>
      <c r="EV21" s="11">
        <f>SUM(EV22:EV46)</f>
        <v>126034</v>
      </c>
      <c r="EW21" s="11">
        <f t="shared" ref="EW21" si="607">SUM(EW22:EW45)</f>
        <v>108490.71</v>
      </c>
      <c r="EX21" s="11">
        <f t="shared" ref="EX21:EY21" si="608">SUM(EX22:EX46)</f>
        <v>138721.96</v>
      </c>
      <c r="EY21" s="11">
        <f t="shared" si="608"/>
        <v>119891.18</v>
      </c>
      <c r="EZ21" s="11">
        <f t="shared" ref="EZ21:FA21" si="609">SUM(EZ22:EZ46)</f>
        <v>105962</v>
      </c>
      <c r="FA21" s="11">
        <f t="shared" si="609"/>
        <v>112549</v>
      </c>
      <c r="FB21" s="11">
        <f t="shared" ref="FB21:FK21" si="610">SUM(FB22:FB46)</f>
        <v>112775.34</v>
      </c>
      <c r="FC21" s="11">
        <f t="shared" si="610"/>
        <v>111208.65</v>
      </c>
      <c r="FD21" s="11">
        <f t="shared" ref="FD21" si="611">SUM(FD22:FD46)</f>
        <v>127562</v>
      </c>
      <c r="FE21" s="11">
        <f t="shared" si="610"/>
        <v>117232</v>
      </c>
      <c r="FF21" s="11">
        <f t="shared" si="610"/>
        <v>113167.76</v>
      </c>
      <c r="FG21" s="11">
        <f t="shared" ref="FG21" si="612">SUM(FG22:FG46)</f>
        <v>140224</v>
      </c>
      <c r="FH21" s="11">
        <f t="shared" si="610"/>
        <v>156873.46000000002</v>
      </c>
      <c r="FI21" s="11">
        <f t="shared" si="610"/>
        <v>101502.35</v>
      </c>
      <c r="FJ21" s="11">
        <f t="shared" si="610"/>
        <v>161560.79999999999</v>
      </c>
      <c r="FK21" s="11">
        <f t="shared" si="610"/>
        <v>163169</v>
      </c>
      <c r="FL21" s="11">
        <f t="shared" ref="FL21:FQ21" si="613">SUM(FL22:FL46)</f>
        <v>136616.70000000001</v>
      </c>
      <c r="FM21" s="11">
        <f t="shared" ref="FM21:FO21" si="614">SUM(FM22:FM46)</f>
        <v>154968</v>
      </c>
      <c r="FN21" s="11">
        <f t="shared" ref="FN21:FO21" si="615">SUM(FN22:FN46)</f>
        <v>157188.24</v>
      </c>
      <c r="FO21" s="11">
        <f t="shared" si="615"/>
        <v>144805.11000000002</v>
      </c>
      <c r="FP21" s="11">
        <f t="shared" si="613"/>
        <v>174389</v>
      </c>
      <c r="FQ21" s="11">
        <f t="shared" si="613"/>
        <v>644911.77999999991</v>
      </c>
      <c r="FR21" s="11">
        <f t="shared" si="551"/>
        <v>675986.41</v>
      </c>
      <c r="FS21" s="11">
        <f t="shared" si="551"/>
        <v>651202.93000000005</v>
      </c>
      <c r="FT21" s="11">
        <f t="shared" ref="FT21" si="616">SUM(FT22:FT46)</f>
        <v>950496</v>
      </c>
      <c r="FU21" s="11">
        <f t="shared" si="551"/>
        <v>946502.14</v>
      </c>
      <c r="FV21" s="11">
        <f t="shared" si="551"/>
        <v>838568.7</v>
      </c>
      <c r="FW21" s="11">
        <f t="shared" ref="FW21" si="617">SUM(FW22:FW46)</f>
        <v>773152.73</v>
      </c>
      <c r="FX21" s="11">
        <f t="shared" si="551"/>
        <v>873018.27</v>
      </c>
      <c r="FY21" s="11">
        <f t="shared" si="551"/>
        <v>675313.39</v>
      </c>
      <c r="FZ21" s="11">
        <f t="shared" ref="FZ21" si="618">SUM(FZ22:FZ46)</f>
        <v>688955</v>
      </c>
      <c r="GA21" s="11">
        <f t="shared" si="551"/>
        <v>671452</v>
      </c>
      <c r="GB21" s="11">
        <f>SUM(GB22:GB46)</f>
        <v>642443.3899999999</v>
      </c>
      <c r="GC21" s="11">
        <f t="shared" ref="GC21:GD21" si="619">SUM(GC22:GC46)</f>
        <v>809887</v>
      </c>
      <c r="GD21" s="11">
        <f t="shared" si="619"/>
        <v>821513</v>
      </c>
      <c r="GE21" s="11">
        <f>SUM(GE22:GE46)</f>
        <v>630435.13</v>
      </c>
      <c r="GF21" s="11">
        <f t="shared" ref="GF21:GG21" si="620">SUM(GF22:GF46)</f>
        <v>887459.42999999993</v>
      </c>
      <c r="GG21" s="11">
        <f t="shared" si="620"/>
        <v>802368.81</v>
      </c>
      <c r="GH21" s="11">
        <f t="shared" ref="GH21:HQ21" si="621">SUM(GH22:GH46)</f>
        <v>879044.36</v>
      </c>
      <c r="GI21" s="11">
        <f t="shared" si="621"/>
        <v>776796</v>
      </c>
      <c r="GJ21" s="11">
        <f t="shared" ref="GJ21:GS21" si="622">SUM(GJ22:GJ46)</f>
        <v>786944.5</v>
      </c>
      <c r="GK21" s="11">
        <f t="shared" si="622"/>
        <v>781331.17</v>
      </c>
      <c r="GL21" s="11">
        <f t="shared" ref="GL21" si="623">SUM(GL22:GL46)</f>
        <v>836797</v>
      </c>
      <c r="GM21" s="11">
        <f t="shared" si="622"/>
        <v>834217</v>
      </c>
      <c r="GN21" s="11">
        <f t="shared" si="622"/>
        <v>774490.74000000011</v>
      </c>
      <c r="GO21" s="11">
        <f t="shared" ref="GO21" si="624">SUM(GO22:GO46)</f>
        <v>957096</v>
      </c>
      <c r="GP21" s="11">
        <f t="shared" si="622"/>
        <v>1090402.8500000001</v>
      </c>
      <c r="GQ21" s="11">
        <f t="shared" si="622"/>
        <v>941958.1100000001</v>
      </c>
      <c r="GR21" s="11">
        <f t="shared" si="622"/>
        <v>923688</v>
      </c>
      <c r="GS21" s="11">
        <f t="shared" si="622"/>
        <v>933638</v>
      </c>
      <c r="GT21" s="11">
        <f t="shared" ref="GT21:GY21" si="625">SUM(GT22:GT46)</f>
        <v>938285.89000000025</v>
      </c>
      <c r="GU21" s="11">
        <f t="shared" ref="GU21:GW21" si="626">SUM(GU22:GU46)</f>
        <v>938344</v>
      </c>
      <c r="GV21" s="11">
        <f t="shared" ref="GV21:GW21" si="627">SUM(GV22:GV46)</f>
        <v>976254</v>
      </c>
      <c r="GW21" s="11">
        <f t="shared" si="627"/>
        <v>745245.94000000006</v>
      </c>
      <c r="GX21" s="11">
        <f t="shared" si="625"/>
        <v>882536</v>
      </c>
      <c r="GY21" s="11">
        <f t="shared" si="625"/>
        <v>0</v>
      </c>
      <c r="GZ21" s="11">
        <f t="shared" si="621"/>
        <v>1907.44</v>
      </c>
      <c r="HA21" s="11">
        <f t="shared" si="621"/>
        <v>3815.34</v>
      </c>
      <c r="HB21" s="11">
        <f t="shared" ref="HB21" si="628">SUM(HB22:HB46)</f>
        <v>10300</v>
      </c>
      <c r="HC21" s="11">
        <f t="shared" si="621"/>
        <v>130350</v>
      </c>
      <c r="HD21" s="11">
        <f t="shared" si="621"/>
        <v>144695.40999999997</v>
      </c>
      <c r="HE21" s="11">
        <f t="shared" ref="HE21" si="629">SUM(HE22:HE46)</f>
        <v>249756.08000000002</v>
      </c>
      <c r="HF21" s="11">
        <f t="shared" si="621"/>
        <v>303519.05</v>
      </c>
      <c r="HG21" s="11">
        <f t="shared" si="621"/>
        <v>200880.21</v>
      </c>
      <c r="HH21" s="11">
        <f t="shared" ref="HH21" si="630">SUM(HH22:HH46)</f>
        <v>326266</v>
      </c>
      <c r="HI21" s="11">
        <f t="shared" si="621"/>
        <v>286017.06</v>
      </c>
      <c r="HJ21" s="11">
        <f t="shared" ref="HJ21:HL21" si="631">SUM(HJ22:HJ46)</f>
        <v>203196.9</v>
      </c>
      <c r="HK21" s="11">
        <f t="shared" ref="HK21" si="632">SUM(HK22:HK46)</f>
        <v>373401</v>
      </c>
      <c r="HL21" s="11">
        <f t="shared" si="631"/>
        <v>430521.17000000004</v>
      </c>
      <c r="HM21" s="11">
        <f t="shared" si="621"/>
        <v>236369.72</v>
      </c>
      <c r="HN21" s="11">
        <f t="shared" ref="HN21:HO21" si="633">SUM(HN22:HN46)</f>
        <v>371903.31999999995</v>
      </c>
      <c r="HO21" s="11">
        <f t="shared" si="633"/>
        <v>398811.28</v>
      </c>
      <c r="HP21" s="11">
        <f t="shared" si="621"/>
        <v>296389.69</v>
      </c>
      <c r="HQ21" s="11">
        <f t="shared" si="621"/>
        <v>286216</v>
      </c>
      <c r="HR21" s="11">
        <f t="shared" ref="HR21:IO21" si="634">SUM(HR22:HR46)</f>
        <v>275817</v>
      </c>
      <c r="HS21" s="11">
        <f t="shared" si="634"/>
        <v>217194.69</v>
      </c>
      <c r="HT21" s="11">
        <f t="shared" ref="HT21" si="635">SUM(HT22:HT46)</f>
        <v>231472</v>
      </c>
      <c r="HU21" s="11">
        <f t="shared" si="634"/>
        <v>231472</v>
      </c>
      <c r="HV21" s="11">
        <f t="shared" si="634"/>
        <v>236902.81</v>
      </c>
      <c r="HW21" s="11">
        <f t="shared" ref="HW21" si="636">SUM(HW22:HW46)</f>
        <v>0</v>
      </c>
      <c r="HX21" s="11">
        <f t="shared" si="634"/>
        <v>0</v>
      </c>
      <c r="HY21" s="11">
        <f t="shared" si="634"/>
        <v>2887.2</v>
      </c>
      <c r="HZ21" s="11">
        <f t="shared" ref="HZ21:IF21" si="637">SUM(HZ22:HZ46)</f>
        <v>0</v>
      </c>
      <c r="IA21" s="11">
        <f t="shared" ref="IA21" si="638">SUM(IA22:IA46)</f>
        <v>0</v>
      </c>
      <c r="IB21" s="11">
        <f t="shared" si="637"/>
        <v>2869.43</v>
      </c>
      <c r="IC21" s="11">
        <f t="shared" ref="IC21:IE21" si="639">SUM(IC22:IC46)</f>
        <v>0</v>
      </c>
      <c r="ID21" s="11">
        <f t="shared" si="639"/>
        <v>0</v>
      </c>
      <c r="IE21" s="11">
        <f t="shared" si="639"/>
        <v>0</v>
      </c>
      <c r="IF21" s="11">
        <f t="shared" si="637"/>
        <v>0</v>
      </c>
      <c r="IG21" s="11">
        <f t="shared" si="634"/>
        <v>3231116.1399999997</v>
      </c>
      <c r="IH21" s="11">
        <f t="shared" ref="IH21" si="640">SUM(IH22:IH46)</f>
        <v>3375979.6800000006</v>
      </c>
      <c r="II21" s="11">
        <f t="shared" si="634"/>
        <v>3544662.6700000009</v>
      </c>
      <c r="IJ21" s="11">
        <f t="shared" si="634"/>
        <v>2722515.35</v>
      </c>
      <c r="IK21" s="11">
        <f t="shared" ref="IK21" si="641">SUM(IK22:IK46)</f>
        <v>3162385.46</v>
      </c>
      <c r="IL21" s="11">
        <f t="shared" si="634"/>
        <v>2799782.66</v>
      </c>
      <c r="IM21" s="11">
        <f t="shared" si="634"/>
        <v>2526163.5700000003</v>
      </c>
      <c r="IN21" s="11">
        <f t="shared" ref="IN21" si="642">SUM(IN22:IN46)</f>
        <v>2629240.8600000003</v>
      </c>
      <c r="IO21" s="11">
        <f t="shared" si="634"/>
        <v>2097506.98</v>
      </c>
      <c r="IP21" s="11">
        <f t="shared" ref="IP21:IQ21" si="643">SUM(IP22:IP46)</f>
        <v>2291986</v>
      </c>
      <c r="IQ21" s="11">
        <f t="shared" si="643"/>
        <v>2290115.1</v>
      </c>
      <c r="IR21" s="11">
        <f t="shared" ref="IR21:IZ21" si="644">SUM(IR22:IR46)</f>
        <v>2159100.35</v>
      </c>
      <c r="IS21" s="11">
        <f t="shared" si="644"/>
        <v>2686692</v>
      </c>
      <c r="IT21" s="11">
        <f t="shared" ref="IT21" si="645">SUM(IT22:IT46)</f>
        <v>3094675.17</v>
      </c>
      <c r="IU21" s="11">
        <f t="shared" si="644"/>
        <v>2478804.2599999998</v>
      </c>
      <c r="IV21" s="11">
        <f t="shared" ref="IV21:IY21" si="646">SUM(IV22:IV46)</f>
        <v>2564189.04</v>
      </c>
      <c r="IW21" s="11">
        <f t="shared" ref="IW21" si="647">SUM(IW22:IW46)</f>
        <v>3079120.3200000003</v>
      </c>
      <c r="IX21" s="11">
        <f t="shared" si="646"/>
        <v>3063333.69</v>
      </c>
      <c r="IY21" s="11">
        <f t="shared" si="646"/>
        <v>2656010</v>
      </c>
      <c r="IZ21" s="11">
        <f t="shared" si="644"/>
        <v>2911772.29</v>
      </c>
      <c r="JA21" s="11">
        <f t="shared" ref="JA21:JC21" si="648">SUM(JA22:JA46)</f>
        <v>3233284.29</v>
      </c>
      <c r="JB21" s="11">
        <f t="shared" ref="JB21" si="649">SUM(JB22:JB46)</f>
        <v>2639853</v>
      </c>
      <c r="JC21" s="11">
        <f t="shared" si="648"/>
        <v>2880830</v>
      </c>
      <c r="JD21" s="11">
        <f t="shared" ref="JD21:JF21" si="650">SUM(JD22:JD46)</f>
        <v>2918756.17</v>
      </c>
      <c r="JE21" s="11">
        <f t="shared" ref="JE21" si="651">SUM(JE22:JE46)</f>
        <v>3020899</v>
      </c>
      <c r="JF21" s="11">
        <f t="shared" si="650"/>
        <v>3590150.08</v>
      </c>
      <c r="JG21" s="11">
        <f t="shared" ref="JG21" si="652">SUM(JG22:JG46)</f>
        <v>3215896.94</v>
      </c>
      <c r="JH21" s="11">
        <f t="shared" ref="JH21" si="653">SUM(JH22:JH46)</f>
        <v>3041386.2</v>
      </c>
      <c r="JI21" s="11">
        <f t="shared" ref="JI21:JJ21" si="654">SUM(JI22:JI46)</f>
        <v>2943786.12</v>
      </c>
      <c r="JJ21" s="11">
        <f t="shared" si="654"/>
        <v>3404826.79</v>
      </c>
      <c r="JK21" s="11">
        <f t="shared" ref="JK21:JL21" si="655">SUM(JK22:JK46)</f>
        <v>3426505.6</v>
      </c>
      <c r="JL21" s="11">
        <f t="shared" si="655"/>
        <v>3504315.84</v>
      </c>
      <c r="JM21" s="11">
        <f t="shared" ref="JM21:JN21" si="656">SUM(JM22:JM46)</f>
        <v>3238714.4199999995</v>
      </c>
      <c r="JN21" s="11">
        <f t="shared" si="656"/>
        <v>3273789</v>
      </c>
    </row>
    <row r="22" spans="1:274" x14ac:dyDescent="0.25">
      <c r="A22" s="5">
        <v>2101</v>
      </c>
      <c r="B22" s="9" t="s">
        <v>9</v>
      </c>
      <c r="C22" s="13">
        <v>3263.33</v>
      </c>
      <c r="D22" s="13">
        <v>3263.33</v>
      </c>
      <c r="E22" s="13">
        <v>615.35</v>
      </c>
      <c r="F22" s="13">
        <v>2834</v>
      </c>
      <c r="G22" s="13">
        <v>834</v>
      </c>
      <c r="H22" s="13">
        <v>1021.37</v>
      </c>
      <c r="I22" s="13">
        <v>1187.7</v>
      </c>
      <c r="J22" s="13">
        <v>300</v>
      </c>
      <c r="K22" s="13">
        <v>131.43</v>
      </c>
      <c r="L22" s="13">
        <v>878</v>
      </c>
      <c r="M22" s="13">
        <v>878</v>
      </c>
      <c r="N22" s="13">
        <v>123.92</v>
      </c>
      <c r="O22" s="13">
        <v>780</v>
      </c>
      <c r="P22" s="13">
        <v>780</v>
      </c>
      <c r="Q22" s="13">
        <v>1409.88</v>
      </c>
      <c r="R22" s="13">
        <v>1209.8399999999999</v>
      </c>
      <c r="S22" s="13">
        <v>2120</v>
      </c>
      <c r="T22" s="13">
        <v>1601.42</v>
      </c>
      <c r="U22" s="13">
        <v>729</v>
      </c>
      <c r="V22" s="13">
        <v>729</v>
      </c>
      <c r="W22" s="13">
        <v>246.2</v>
      </c>
      <c r="X22" s="13">
        <v>729</v>
      </c>
      <c r="Y22" s="13">
        <v>729</v>
      </c>
      <c r="Z22" s="13">
        <v>365.09</v>
      </c>
      <c r="AA22" s="13">
        <v>900</v>
      </c>
      <c r="AB22" s="13">
        <v>1000</v>
      </c>
      <c r="AC22" s="13">
        <v>786.25</v>
      </c>
      <c r="AD22" s="13">
        <v>900</v>
      </c>
      <c r="AE22" s="13">
        <v>900</v>
      </c>
      <c r="AF22" s="13">
        <v>242.28</v>
      </c>
      <c r="AG22" s="13">
        <v>657</v>
      </c>
      <c r="AH22" s="13">
        <v>657</v>
      </c>
      <c r="AI22" s="13">
        <v>562.79</v>
      </c>
      <c r="AJ22" s="13">
        <v>616</v>
      </c>
      <c r="AK22" s="13">
        <v>24801.33</v>
      </c>
      <c r="AL22" s="13">
        <v>24801.33</v>
      </c>
      <c r="AM22" s="13">
        <v>7909.71</v>
      </c>
      <c r="AN22" s="13">
        <v>17430</v>
      </c>
      <c r="AO22" s="13">
        <v>8430</v>
      </c>
      <c r="AP22" s="13">
        <v>9265.3700000000008</v>
      </c>
      <c r="AQ22" s="13">
        <v>9845.9</v>
      </c>
      <c r="AR22" s="13">
        <v>2200</v>
      </c>
      <c r="AS22" s="13">
        <v>1663.33</v>
      </c>
      <c r="AT22" s="13">
        <v>6630</v>
      </c>
      <c r="AU22" s="13">
        <v>2500</v>
      </c>
      <c r="AV22" s="13">
        <v>1934.33</v>
      </c>
      <c r="AW22" s="13">
        <v>4680</v>
      </c>
      <c r="AX22" s="13">
        <v>4680</v>
      </c>
      <c r="AY22" s="13">
        <v>6256.14</v>
      </c>
      <c r="AZ22" s="13">
        <v>7695.08</v>
      </c>
      <c r="BA22" s="13">
        <v>6700</v>
      </c>
      <c r="BB22" s="13">
        <v>3735.04</v>
      </c>
      <c r="BC22" s="13">
        <v>5452</v>
      </c>
      <c r="BD22" s="13">
        <v>5452</v>
      </c>
      <c r="BE22" s="13">
        <v>2495.14</v>
      </c>
      <c r="BF22" s="13">
        <v>2750</v>
      </c>
      <c r="BG22" s="13">
        <v>2750</v>
      </c>
      <c r="BH22" s="13">
        <v>2887.61</v>
      </c>
      <c r="BI22" s="13">
        <v>5000</v>
      </c>
      <c r="BJ22" s="13">
        <v>5000</v>
      </c>
      <c r="BK22" s="13">
        <v>3174</v>
      </c>
      <c r="BL22" s="13">
        <v>5120</v>
      </c>
      <c r="BM22" s="13">
        <v>2120</v>
      </c>
      <c r="BN22" s="13">
        <v>920.64</v>
      </c>
      <c r="BO22" s="13">
        <v>3693</v>
      </c>
      <c r="BP22" s="13">
        <v>3693</v>
      </c>
      <c r="BQ22" s="13">
        <v>3353.79</v>
      </c>
      <c r="BR22" s="13">
        <v>3426</v>
      </c>
      <c r="BS22" s="13">
        <v>15011.33</v>
      </c>
      <c r="BT22" s="13">
        <v>15011.33</v>
      </c>
      <c r="BU22" s="13">
        <v>3806.65</v>
      </c>
      <c r="BV22" s="13">
        <v>7500</v>
      </c>
      <c r="BW22" s="13">
        <v>3650</v>
      </c>
      <c r="BX22" s="13">
        <v>2974.76</v>
      </c>
      <c r="BY22" s="13">
        <v>3177.05</v>
      </c>
      <c r="BZ22" s="13">
        <v>2200</v>
      </c>
      <c r="CA22" s="13">
        <v>1522.25</v>
      </c>
      <c r="CB22" s="13">
        <v>3237</v>
      </c>
      <c r="CC22" s="13">
        <v>2000</v>
      </c>
      <c r="CD22" s="13">
        <v>1370.42</v>
      </c>
      <c r="CE22" s="13">
        <v>1872</v>
      </c>
      <c r="CF22" s="13">
        <v>1872</v>
      </c>
      <c r="CG22" s="13">
        <v>1217.1099999999999</v>
      </c>
      <c r="CH22" s="13">
        <v>2888.52</v>
      </c>
      <c r="CI22" s="13">
        <v>2500</v>
      </c>
      <c r="CJ22" s="13">
        <v>1333.37</v>
      </c>
      <c r="CK22" s="13">
        <v>2485</v>
      </c>
      <c r="CL22" s="13">
        <v>2485</v>
      </c>
      <c r="CM22" s="13">
        <v>1127.69</v>
      </c>
      <c r="CN22" s="13">
        <v>700</v>
      </c>
      <c r="CO22" s="13">
        <v>700</v>
      </c>
      <c r="CP22" s="13">
        <v>1386.78</v>
      </c>
      <c r="CQ22" s="13">
        <v>2891</v>
      </c>
      <c r="CR22" s="13">
        <v>2891</v>
      </c>
      <c r="CS22" s="13">
        <v>2797.59</v>
      </c>
      <c r="CT22" s="13">
        <v>4300</v>
      </c>
      <c r="CU22" s="13">
        <v>4300</v>
      </c>
      <c r="CV22" s="13">
        <v>392.22</v>
      </c>
      <c r="CW22" s="13">
        <v>2599</v>
      </c>
      <c r="CX22" s="13">
        <v>2599</v>
      </c>
      <c r="CY22" s="13">
        <v>1837.52</v>
      </c>
      <c r="CZ22" s="13">
        <v>2574</v>
      </c>
      <c r="DA22" s="13">
        <v>652.66999999999996</v>
      </c>
      <c r="DB22" s="13">
        <v>652.66999999999996</v>
      </c>
      <c r="DC22" s="13">
        <v>123.07</v>
      </c>
      <c r="DD22" s="13">
        <v>315</v>
      </c>
      <c r="DE22" s="13">
        <v>315</v>
      </c>
      <c r="DF22" s="13">
        <v>113.5</v>
      </c>
      <c r="DG22" s="13">
        <v>644</v>
      </c>
      <c r="DH22" s="13">
        <v>50</v>
      </c>
      <c r="DI22" s="13">
        <v>14.61</v>
      </c>
      <c r="DJ22" s="13">
        <v>98</v>
      </c>
      <c r="DK22" s="13">
        <v>98</v>
      </c>
      <c r="DL22" s="13">
        <v>13.77</v>
      </c>
      <c r="DM22" s="13">
        <v>117</v>
      </c>
      <c r="DN22" s="13">
        <v>117</v>
      </c>
      <c r="DO22" s="13">
        <v>64.430000000000007</v>
      </c>
      <c r="DP22" s="13">
        <v>134.43</v>
      </c>
      <c r="DQ22" s="13">
        <v>100</v>
      </c>
      <c r="DR22" s="13">
        <v>42.4</v>
      </c>
      <c r="DS22" s="13">
        <v>81</v>
      </c>
      <c r="DT22" s="13">
        <v>81</v>
      </c>
      <c r="DU22" s="13">
        <v>27.36</v>
      </c>
      <c r="DV22" s="13">
        <v>5300</v>
      </c>
      <c r="DW22" s="13">
        <v>5300</v>
      </c>
      <c r="DX22" s="13">
        <v>446.22</v>
      </c>
      <c r="DY22" s="13">
        <v>400</v>
      </c>
      <c r="DZ22" s="13">
        <v>400</v>
      </c>
      <c r="EA22" s="13">
        <v>333.19</v>
      </c>
      <c r="EB22" s="13">
        <v>360</v>
      </c>
      <c r="EC22" s="13">
        <v>360</v>
      </c>
      <c r="ED22" s="13">
        <v>96.9</v>
      </c>
      <c r="EE22" s="13">
        <v>292</v>
      </c>
      <c r="EF22" s="13">
        <v>292</v>
      </c>
      <c r="EG22" s="13">
        <v>250.12</v>
      </c>
      <c r="EH22" s="13">
        <v>924</v>
      </c>
      <c r="EI22" s="13">
        <v>6526.67</v>
      </c>
      <c r="EJ22" s="13">
        <v>6526.67</v>
      </c>
      <c r="EK22" s="13">
        <v>4280.7299999999996</v>
      </c>
      <c r="EL22" s="13">
        <v>7649</v>
      </c>
      <c r="EM22" s="13">
        <v>4649</v>
      </c>
      <c r="EN22" s="13">
        <v>2751.86</v>
      </c>
      <c r="EO22" s="13">
        <v>2139.34</v>
      </c>
      <c r="EP22" s="13">
        <v>1300</v>
      </c>
      <c r="EQ22" s="13">
        <v>936.03</v>
      </c>
      <c r="ER22" s="13">
        <v>1755</v>
      </c>
      <c r="ES22" s="13">
        <v>1000</v>
      </c>
      <c r="ET22" s="13">
        <v>227.84</v>
      </c>
      <c r="EU22" s="13">
        <v>1404</v>
      </c>
      <c r="EV22" s="13">
        <v>1404</v>
      </c>
      <c r="EW22" s="13">
        <v>764.33</v>
      </c>
      <c r="EX22" s="13">
        <v>2000</v>
      </c>
      <c r="EY22" s="13">
        <v>1800</v>
      </c>
      <c r="EZ22" s="13">
        <v>423.81</v>
      </c>
      <c r="FA22" s="13">
        <v>1302</v>
      </c>
      <c r="FB22" s="13">
        <v>1302</v>
      </c>
      <c r="FC22" s="13">
        <v>553.57000000000005</v>
      </c>
      <c r="FD22" s="13">
        <v>80</v>
      </c>
      <c r="FE22" s="13">
        <v>250</v>
      </c>
      <c r="FF22" s="13">
        <v>824.52</v>
      </c>
      <c r="FG22" s="13">
        <v>1598</v>
      </c>
      <c r="FH22" s="13">
        <v>1600</v>
      </c>
      <c r="FI22" s="13">
        <v>929.02</v>
      </c>
      <c r="FJ22" s="13">
        <v>1330</v>
      </c>
      <c r="FK22" s="13">
        <v>1330</v>
      </c>
      <c r="FL22" s="13">
        <v>259.81</v>
      </c>
      <c r="FM22" s="13">
        <v>1267</v>
      </c>
      <c r="FN22" s="13">
        <v>1267</v>
      </c>
      <c r="FO22" s="13">
        <v>721.39</v>
      </c>
      <c r="FP22" s="13">
        <v>1303</v>
      </c>
      <c r="FQ22" s="13">
        <v>15073.92</v>
      </c>
      <c r="FR22" s="13">
        <v>15073.92</v>
      </c>
      <c r="FS22" s="13">
        <v>2830.63</v>
      </c>
      <c r="FT22" s="13">
        <v>6928</v>
      </c>
      <c r="FU22" s="13">
        <v>4928</v>
      </c>
      <c r="FV22" s="13">
        <v>2496.65</v>
      </c>
      <c r="FW22" s="13">
        <v>2903.28</v>
      </c>
      <c r="FX22" s="13">
        <v>500</v>
      </c>
      <c r="FY22" s="13">
        <v>321.25</v>
      </c>
      <c r="FZ22" s="13">
        <v>2145</v>
      </c>
      <c r="GA22" s="13">
        <v>1000</v>
      </c>
      <c r="GB22" s="13">
        <v>302.89</v>
      </c>
      <c r="GC22" s="13">
        <v>2184</v>
      </c>
      <c r="GD22" s="13">
        <v>2184</v>
      </c>
      <c r="GE22" s="13">
        <v>1417.47</v>
      </c>
      <c r="GF22" s="13">
        <v>2957.38</v>
      </c>
      <c r="GG22" s="13">
        <v>2200</v>
      </c>
      <c r="GH22" s="13">
        <v>969.57</v>
      </c>
      <c r="GI22" s="13">
        <v>1783</v>
      </c>
      <c r="GJ22" s="13">
        <v>1783</v>
      </c>
      <c r="GK22" s="13">
        <v>921.62</v>
      </c>
      <c r="GL22" s="13">
        <v>1500</v>
      </c>
      <c r="GM22" s="13">
        <v>1500</v>
      </c>
      <c r="GN22" s="13">
        <v>892.43</v>
      </c>
      <c r="GO22" s="13">
        <v>2502</v>
      </c>
      <c r="GP22" s="13">
        <v>2502</v>
      </c>
      <c r="GQ22" s="13">
        <v>1965.64</v>
      </c>
      <c r="GR22" s="13">
        <v>2600</v>
      </c>
      <c r="GS22" s="13">
        <v>2600</v>
      </c>
      <c r="GT22" s="13">
        <v>605.70000000000005</v>
      </c>
      <c r="GU22" s="13">
        <v>1802</v>
      </c>
      <c r="GV22" s="13">
        <v>1802</v>
      </c>
      <c r="GW22" s="13">
        <v>1500.71</v>
      </c>
      <c r="GX22" s="13">
        <v>1590</v>
      </c>
      <c r="GY22" s="13">
        <v>0</v>
      </c>
      <c r="GZ22" s="13">
        <v>0</v>
      </c>
      <c r="HA22" s="13">
        <v>0</v>
      </c>
      <c r="HB22" s="13">
        <v>0</v>
      </c>
      <c r="HC22" s="13">
        <v>1400</v>
      </c>
      <c r="HD22" s="13">
        <v>2724.79</v>
      </c>
      <c r="HE22" s="13">
        <v>5523.72</v>
      </c>
      <c r="HF22" s="13">
        <v>1441</v>
      </c>
      <c r="HG22" s="13">
        <v>873.54</v>
      </c>
      <c r="HH22" s="13">
        <v>4158</v>
      </c>
      <c r="HI22" s="13">
        <v>4158</v>
      </c>
      <c r="HJ22" s="13">
        <v>822.25</v>
      </c>
      <c r="HK22" s="13">
        <v>3113</v>
      </c>
      <c r="HL22" s="13">
        <v>3113</v>
      </c>
      <c r="HM22" s="13">
        <v>2349.16</v>
      </c>
      <c r="HN22" s="13">
        <v>3714.75</v>
      </c>
      <c r="HO22" s="13">
        <v>2000</v>
      </c>
      <c r="HP22" s="13">
        <v>1668.26</v>
      </c>
      <c r="HQ22" s="13">
        <v>2603</v>
      </c>
      <c r="HR22" s="13">
        <v>2603</v>
      </c>
      <c r="HS22" s="13">
        <v>987.8</v>
      </c>
      <c r="HT22" s="13">
        <v>2100</v>
      </c>
      <c r="HU22" s="13">
        <v>2100</v>
      </c>
      <c r="HV22" s="13">
        <v>1182.45</v>
      </c>
      <c r="HW22" s="13">
        <v>0</v>
      </c>
      <c r="HX22" s="13">
        <v>0</v>
      </c>
      <c r="HY22" s="13">
        <v>0</v>
      </c>
      <c r="HZ22" s="13">
        <v>0</v>
      </c>
      <c r="IA22" s="13">
        <v>0</v>
      </c>
      <c r="IB22" s="13">
        <v>0</v>
      </c>
      <c r="IC22" s="13">
        <v>0</v>
      </c>
      <c r="ID22" s="13">
        <v>0</v>
      </c>
      <c r="IE22" s="13">
        <v>0</v>
      </c>
      <c r="IF22" s="13">
        <v>0</v>
      </c>
      <c r="IG22" s="13">
        <f t="shared" ref="IG22:IG39" si="657">C22+BS22+AK22+DA22+EI22+FQ22+GY22</f>
        <v>65329.25</v>
      </c>
      <c r="IH22" s="13">
        <f t="shared" ref="IH22:IH39" si="658">D22+BT22+AL22+DB22+EJ22+FR22+GZ22</f>
        <v>65329.25</v>
      </c>
      <c r="II22" s="13">
        <f t="shared" ref="II22:II39" si="659">E22+BU22+AM22+DC22+EK22+FS22+HA22</f>
        <v>19566.14</v>
      </c>
      <c r="IJ22" s="13">
        <f t="shared" ref="IJ22:IJ39" si="660">F22+BV22+AN22+DD22+EL22+FT22+HB22</f>
        <v>42656</v>
      </c>
      <c r="IK22" s="13">
        <f t="shared" ref="IK22:IK39" si="661">G22+BW22+AO22+DE22+EM22+FU22+HC22</f>
        <v>24206</v>
      </c>
      <c r="IL22" s="13">
        <f t="shared" ref="IL22:IL39" si="662">H22+BX22+AP22+DF22+EN22+FV22+HD22</f>
        <v>21348.300000000003</v>
      </c>
      <c r="IM22" s="13">
        <f t="shared" ref="IM22:IM39" si="663">I22+BY22+AQ22+DG22+EO22+FW22+HE22</f>
        <v>25420.989999999998</v>
      </c>
      <c r="IN22" s="13">
        <f t="shared" ref="IN22:IN39" si="664">J22+BZ22+AR22+DH22+EP22+FX22+HF22</f>
        <v>7991</v>
      </c>
      <c r="IO22" s="13">
        <f t="shared" ref="IO22:IO39" si="665">K22+CA22+AS22+DI22+EQ22+FY22+HG22</f>
        <v>5462.4400000000005</v>
      </c>
      <c r="IP22" s="13">
        <f t="shared" ref="IP22:IP39" si="666">L22+CB22+AT22+DJ22+ER22+FZ22+HH22</f>
        <v>18901</v>
      </c>
      <c r="IQ22" s="13">
        <f t="shared" ref="IQ22:IQ39" si="667">M22+CC22+AU22+DK22+ES22+GA22+HI22</f>
        <v>11634</v>
      </c>
      <c r="IR22" s="13">
        <f t="shared" ref="IR22:IR39" si="668">N22+CD22+AV22+DL22+ET22+GB22+HJ22</f>
        <v>4795.42</v>
      </c>
      <c r="IS22" s="13">
        <f t="shared" ref="IS22:IS39" si="669">O22+CE22+AW22+DM22+EU22+GC22+HK22</f>
        <v>14150</v>
      </c>
      <c r="IT22" s="13">
        <f t="shared" ref="IT22:IT39" si="670">P22+CF22+AX22+DN22+EV22+GD22+HL22</f>
        <v>14150</v>
      </c>
      <c r="IU22" s="13">
        <f t="shared" ref="IU22:IU39" si="671">Q22+CG22+AY22+DO22+EW22+GE22+HM22</f>
        <v>13478.52</v>
      </c>
      <c r="IV22" s="13">
        <f t="shared" ref="IV22:IV39" si="672">R22+CH22+AZ22+DP22+EX22+GF22+HN22</f>
        <v>20600</v>
      </c>
      <c r="IW22" s="13">
        <f t="shared" ref="IW22:IW39" si="673">S22+CI22+BA22+DQ22+EY22+GG22+HO22</f>
        <v>17420</v>
      </c>
      <c r="IX22" s="13">
        <f t="shared" ref="IX22:IX39" si="674">T22+CJ22+BB22+DR22+EZ22+GH22+HP22</f>
        <v>9773.869999999999</v>
      </c>
      <c r="IY22" s="13">
        <f t="shared" ref="IY22:IY39" si="675">U22+CK22+BC22+DS22+FA22+GI22+HQ22</f>
        <v>14435</v>
      </c>
      <c r="IZ22" s="13">
        <f t="shared" ref="IZ22:IZ39" si="676">V22+CL22+BD22+DT22+FB22+GJ22+HR22</f>
        <v>14435</v>
      </c>
      <c r="JA22" s="13">
        <f t="shared" ref="JA22:JA39" si="677">W22+CM22+BE22+DU22+FC22+GK22+HS22</f>
        <v>6359.38</v>
      </c>
      <c r="JB22" s="13">
        <f t="shared" ref="JB22:JB39" si="678">X22+CN22+BF22+DV22+FD22+GL22+HT22</f>
        <v>13159</v>
      </c>
      <c r="JC22" s="13">
        <f t="shared" ref="JC22:JC39" si="679">Y22+CO22+BG22+DW22+FE22+GM22+HU22</f>
        <v>13329</v>
      </c>
      <c r="JD22" s="13">
        <f t="shared" ref="JD22:JD46" si="680">Z22+BH22+CP22+DX22+FF22+GN22+HV22</f>
        <v>7985.1000000000013</v>
      </c>
      <c r="JE22" s="13">
        <f t="shared" ref="JE22:JE46" si="681">AA22+BI22+CQ22+DY22+FG22+GO22+HW22</f>
        <v>13291</v>
      </c>
      <c r="JF22" s="13">
        <f t="shared" ref="JF22:JF46" si="682">AB22+BJ22+CR22+DZ22+FH22+GP22+HX22</f>
        <v>13393</v>
      </c>
      <c r="JG22" s="13">
        <f t="shared" ref="JG22:JG46" si="683">AC22+BK22+CS22+EA22+FI22+GQ22+HY22</f>
        <v>9985.6899999999987</v>
      </c>
      <c r="JH22" s="13">
        <f t="shared" ref="JH22:JH46" si="684">AD22+BL22+CT22+EB22+FJ22+GR22+HZ22</f>
        <v>14610</v>
      </c>
      <c r="JI22" s="13">
        <f t="shared" ref="JI22:JI46" si="685">AE22+BM22+CU22+EC22+FK22+GS22+IA22</f>
        <v>11610</v>
      </c>
      <c r="JJ22" s="13">
        <f t="shared" ref="JJ22:JN37" si="686">AF22+BN22+CV22+ED22+FL22+GT22+IB22</f>
        <v>2517.5500000000002</v>
      </c>
      <c r="JK22" s="13">
        <f t="shared" si="686"/>
        <v>10310</v>
      </c>
      <c r="JL22" s="13">
        <f t="shared" si="686"/>
        <v>10310</v>
      </c>
      <c r="JM22" s="13">
        <f t="shared" si="686"/>
        <v>8226.32</v>
      </c>
      <c r="JN22" s="13">
        <f t="shared" si="686"/>
        <v>10433</v>
      </c>
    </row>
    <row r="23" spans="1:274" x14ac:dyDescent="0.25">
      <c r="A23" s="5">
        <v>2102</v>
      </c>
      <c r="B23" s="9" t="s">
        <v>317</v>
      </c>
      <c r="C23" s="13">
        <v>0</v>
      </c>
      <c r="D23" s="13">
        <v>0</v>
      </c>
      <c r="E23" s="13">
        <v>0</v>
      </c>
      <c r="F23" s="13">
        <v>0</v>
      </c>
      <c r="G23" s="13">
        <v>0</v>
      </c>
      <c r="H23" s="13">
        <v>0</v>
      </c>
      <c r="I23" s="13">
        <v>0</v>
      </c>
      <c r="J23" s="13">
        <v>0</v>
      </c>
      <c r="K23" s="13">
        <v>0</v>
      </c>
      <c r="L23" s="13">
        <v>0</v>
      </c>
      <c r="M23" s="13">
        <v>0</v>
      </c>
      <c r="N23" s="13">
        <v>0</v>
      </c>
      <c r="O23" s="13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13">
        <v>0</v>
      </c>
      <c r="AD23" s="13">
        <v>0</v>
      </c>
      <c r="AE23" s="13">
        <v>0</v>
      </c>
      <c r="AF23" s="13">
        <v>0</v>
      </c>
      <c r="AG23" s="13">
        <v>0</v>
      </c>
      <c r="AH23" s="13">
        <v>0</v>
      </c>
      <c r="AI23" s="13">
        <v>0</v>
      </c>
      <c r="AJ23" s="13">
        <v>0</v>
      </c>
      <c r="AK23" s="13">
        <v>0</v>
      </c>
      <c r="AL23" s="13">
        <v>0</v>
      </c>
      <c r="AM23" s="13">
        <v>0</v>
      </c>
      <c r="AN23" s="13">
        <v>0</v>
      </c>
      <c r="AO23" s="13">
        <v>0</v>
      </c>
      <c r="AP23" s="13">
        <v>0</v>
      </c>
      <c r="AQ23" s="13">
        <v>0</v>
      </c>
      <c r="AR23" s="13">
        <v>0</v>
      </c>
      <c r="AS23" s="13">
        <v>0</v>
      </c>
      <c r="AT23" s="13">
        <v>0</v>
      </c>
      <c r="AU23" s="13">
        <v>0</v>
      </c>
      <c r="AV23" s="13">
        <v>0</v>
      </c>
      <c r="AW23" s="13">
        <v>0</v>
      </c>
      <c r="AX23" s="13">
        <v>0</v>
      </c>
      <c r="AY23" s="13">
        <v>0</v>
      </c>
      <c r="AZ23" s="13">
        <v>0</v>
      </c>
      <c r="BA23" s="13">
        <v>0</v>
      </c>
      <c r="BB23" s="13">
        <v>0</v>
      </c>
      <c r="BC23" s="13">
        <v>0</v>
      </c>
      <c r="BD23" s="13">
        <v>0</v>
      </c>
      <c r="BE23" s="13">
        <v>0</v>
      </c>
      <c r="BF23" s="13">
        <v>0</v>
      </c>
      <c r="BG23" s="13">
        <v>0</v>
      </c>
      <c r="BH23" s="13">
        <v>0</v>
      </c>
      <c r="BI23" s="13">
        <v>0</v>
      </c>
      <c r="BJ23" s="13">
        <v>0</v>
      </c>
      <c r="BK23" s="13">
        <v>0</v>
      </c>
      <c r="BL23" s="13">
        <v>20000</v>
      </c>
      <c r="BM23" s="13">
        <v>0</v>
      </c>
      <c r="BN23" s="13"/>
      <c r="BO23" s="13">
        <f>40000-40000</f>
        <v>0</v>
      </c>
      <c r="BP23" s="13">
        <f>40000-40000</f>
        <v>0</v>
      </c>
      <c r="BQ23" s="13">
        <v>0</v>
      </c>
      <c r="BR23" s="13">
        <f>40000-40000</f>
        <v>0</v>
      </c>
      <c r="BS23" s="13">
        <v>1854.74</v>
      </c>
      <c r="BT23" s="13">
        <v>1854.74</v>
      </c>
      <c r="BU23" s="13">
        <v>1435.89</v>
      </c>
      <c r="BV23" s="13">
        <v>1200</v>
      </c>
      <c r="BW23" s="13">
        <v>1500</v>
      </c>
      <c r="BX23" s="13">
        <v>1353.02</v>
      </c>
      <c r="BY23" s="13">
        <v>1139.3399999999999</v>
      </c>
      <c r="BZ23" s="13">
        <v>1139.3399999999999</v>
      </c>
      <c r="CA23" s="13">
        <v>1136.3499999999999</v>
      </c>
      <c r="CB23" s="13">
        <v>1800</v>
      </c>
      <c r="CC23" s="13">
        <v>1800</v>
      </c>
      <c r="CD23" s="13">
        <v>1270.26</v>
      </c>
      <c r="CE23" s="13">
        <v>1784</v>
      </c>
      <c r="CF23" s="13">
        <v>1784</v>
      </c>
      <c r="CG23" s="13">
        <v>1216.78</v>
      </c>
      <c r="CH23" s="13">
        <v>1462.3</v>
      </c>
      <c r="CI23" s="13">
        <v>2000</v>
      </c>
      <c r="CJ23" s="13">
        <v>1648.47</v>
      </c>
      <c r="CK23" s="13">
        <v>1984</v>
      </c>
      <c r="CL23" s="13">
        <v>1984</v>
      </c>
      <c r="CM23" s="13">
        <v>485.61</v>
      </c>
      <c r="CN23" s="13">
        <v>2000</v>
      </c>
      <c r="CO23" s="13">
        <v>2000</v>
      </c>
      <c r="CP23" s="13">
        <v>701.48</v>
      </c>
      <c r="CQ23" s="13">
        <v>1740</v>
      </c>
      <c r="CR23" s="13">
        <v>1740</v>
      </c>
      <c r="CS23" s="13">
        <v>149</v>
      </c>
      <c r="CT23" s="13">
        <v>1440</v>
      </c>
      <c r="CU23" s="13">
        <v>1440</v>
      </c>
      <c r="CV23" s="13">
        <v>147.04</v>
      </c>
      <c r="CW23" s="13">
        <v>1440</v>
      </c>
      <c r="CX23" s="13">
        <v>1440</v>
      </c>
      <c r="CY23" s="13">
        <v>0</v>
      </c>
      <c r="CZ23" s="13">
        <v>880</v>
      </c>
      <c r="DA23" s="13">
        <v>0</v>
      </c>
      <c r="DB23" s="13">
        <v>0</v>
      </c>
      <c r="DC23" s="13">
        <v>0</v>
      </c>
      <c r="DD23" s="13">
        <v>0</v>
      </c>
      <c r="DE23" s="13">
        <v>0</v>
      </c>
      <c r="DF23" s="13">
        <v>0</v>
      </c>
      <c r="DG23" s="13">
        <v>0</v>
      </c>
      <c r="DH23" s="13">
        <v>0</v>
      </c>
      <c r="DI23" s="13">
        <v>0</v>
      </c>
      <c r="DJ23" s="13">
        <v>0</v>
      </c>
      <c r="DK23" s="13">
        <v>3.49</v>
      </c>
      <c r="DL23" s="13">
        <v>0</v>
      </c>
      <c r="DM23" s="13">
        <v>0</v>
      </c>
      <c r="DN23" s="13">
        <v>0</v>
      </c>
      <c r="DO23" s="13">
        <v>0</v>
      </c>
      <c r="DP23" s="13">
        <v>0</v>
      </c>
      <c r="DQ23" s="13">
        <v>0</v>
      </c>
      <c r="DR23" s="13">
        <v>0</v>
      </c>
      <c r="DS23" s="13">
        <v>0</v>
      </c>
      <c r="DT23" s="13">
        <v>0</v>
      </c>
      <c r="DU23" s="13">
        <v>0</v>
      </c>
      <c r="DV23" s="13">
        <v>0</v>
      </c>
      <c r="DW23" s="13">
        <v>0</v>
      </c>
      <c r="DX23" s="13">
        <v>0</v>
      </c>
      <c r="DY23" s="13">
        <v>0</v>
      </c>
      <c r="DZ23" s="13">
        <v>0</v>
      </c>
      <c r="EA23" s="13">
        <v>0</v>
      </c>
      <c r="EB23" s="13">
        <v>0</v>
      </c>
      <c r="EC23" s="13">
        <v>0</v>
      </c>
      <c r="ED23" s="13">
        <v>0</v>
      </c>
      <c r="EE23" s="13">
        <v>0</v>
      </c>
      <c r="EF23" s="13">
        <v>0</v>
      </c>
      <c r="EG23" s="13">
        <v>0</v>
      </c>
      <c r="EH23" s="13">
        <v>0</v>
      </c>
      <c r="EI23" s="13">
        <v>0</v>
      </c>
      <c r="EJ23" s="13">
        <v>0</v>
      </c>
      <c r="EK23" s="13">
        <v>0</v>
      </c>
      <c r="EL23" s="13">
        <v>0</v>
      </c>
      <c r="EM23" s="13">
        <v>0</v>
      </c>
      <c r="EN23" s="13">
        <v>0</v>
      </c>
      <c r="EO23" s="13">
        <v>0</v>
      </c>
      <c r="EP23" s="13">
        <v>0</v>
      </c>
      <c r="EQ23" s="13">
        <v>0</v>
      </c>
      <c r="ER23" s="13">
        <v>0</v>
      </c>
      <c r="ES23" s="13">
        <v>0</v>
      </c>
      <c r="ET23" s="13">
        <v>0</v>
      </c>
      <c r="EU23" s="13">
        <v>0</v>
      </c>
      <c r="EV23" s="13">
        <v>0</v>
      </c>
      <c r="EW23" s="13">
        <v>0</v>
      </c>
      <c r="EX23" s="13">
        <v>0</v>
      </c>
      <c r="EY23" s="13">
        <v>0</v>
      </c>
      <c r="EZ23" s="13">
        <v>0</v>
      </c>
      <c r="FA23" s="13">
        <v>0</v>
      </c>
      <c r="FB23" s="13">
        <v>0</v>
      </c>
      <c r="FC23" s="13">
        <v>0</v>
      </c>
      <c r="FD23" s="13">
        <v>0</v>
      </c>
      <c r="FE23" s="13">
        <v>0</v>
      </c>
      <c r="FF23" s="13">
        <v>0</v>
      </c>
      <c r="FG23" s="13">
        <v>0</v>
      </c>
      <c r="FH23" s="13">
        <v>0</v>
      </c>
      <c r="FI23" s="13">
        <v>0</v>
      </c>
      <c r="FJ23" s="13">
        <v>0</v>
      </c>
      <c r="FK23" s="13">
        <v>0</v>
      </c>
      <c r="FL23" s="13">
        <v>0</v>
      </c>
      <c r="FM23" s="13">
        <v>0</v>
      </c>
      <c r="FN23" s="13">
        <v>0</v>
      </c>
      <c r="FO23" s="13">
        <v>0</v>
      </c>
      <c r="FP23" s="13">
        <v>0</v>
      </c>
      <c r="FQ23" s="13">
        <v>245.16</v>
      </c>
      <c r="FR23" s="13">
        <v>245.16</v>
      </c>
      <c r="FS23" s="13">
        <v>125</v>
      </c>
      <c r="FT23" s="13">
        <v>250</v>
      </c>
      <c r="FU23" s="13">
        <v>250</v>
      </c>
      <c r="FV23" s="13">
        <v>198.5</v>
      </c>
      <c r="FW23" s="13">
        <v>163.93</v>
      </c>
      <c r="FX23" s="13">
        <v>100</v>
      </c>
      <c r="FY23" s="13">
        <v>64</v>
      </c>
      <c r="FZ23" s="13">
        <v>100</v>
      </c>
      <c r="GA23" s="13">
        <v>100</v>
      </c>
      <c r="GB23" s="13">
        <v>60</v>
      </c>
      <c r="GC23" s="13">
        <v>100</v>
      </c>
      <c r="GD23" s="13">
        <v>100</v>
      </c>
      <c r="GE23" s="13">
        <v>380.7</v>
      </c>
      <c r="GF23" s="13">
        <v>700</v>
      </c>
      <c r="GG23" s="13">
        <v>500</v>
      </c>
      <c r="GH23" s="13">
        <v>178</v>
      </c>
      <c r="GI23" s="13">
        <v>300</v>
      </c>
      <c r="GJ23" s="13">
        <v>300</v>
      </c>
      <c r="GK23" s="13">
        <v>30</v>
      </c>
      <c r="GL23" s="13">
        <v>100</v>
      </c>
      <c r="GM23" s="13">
        <v>520</v>
      </c>
      <c r="GN23" s="13">
        <v>535</v>
      </c>
      <c r="GO23" s="13">
        <v>100</v>
      </c>
      <c r="GP23" s="13">
        <v>100</v>
      </c>
      <c r="GQ23" s="13">
        <v>0</v>
      </c>
      <c r="GR23" s="13">
        <v>100</v>
      </c>
      <c r="GS23" s="13">
        <v>100</v>
      </c>
      <c r="GT23" s="13">
        <v>67.040000000000006</v>
      </c>
      <c r="GU23" s="13">
        <v>380</v>
      </c>
      <c r="GV23" s="13">
        <v>380</v>
      </c>
      <c r="GW23" s="13">
        <v>0</v>
      </c>
      <c r="GX23" s="13">
        <v>150</v>
      </c>
      <c r="GY23" s="13">
        <v>0</v>
      </c>
      <c r="GZ23" s="13">
        <v>0</v>
      </c>
      <c r="HA23" s="13">
        <v>0</v>
      </c>
      <c r="HB23" s="13">
        <v>0</v>
      </c>
      <c r="HC23" s="13">
        <v>0</v>
      </c>
      <c r="HD23" s="13">
        <v>0</v>
      </c>
      <c r="HE23" s="13">
        <v>286.72000000000003</v>
      </c>
      <c r="HF23" s="13">
        <v>0</v>
      </c>
      <c r="HG23" s="13">
        <v>0</v>
      </c>
      <c r="HH23" s="13">
        <v>0</v>
      </c>
      <c r="HI23" s="13">
        <v>0</v>
      </c>
      <c r="HJ23" s="13">
        <v>0</v>
      </c>
      <c r="HK23" s="13">
        <v>0</v>
      </c>
      <c r="HL23" s="13">
        <v>0</v>
      </c>
      <c r="HM23" s="13">
        <v>74.95</v>
      </c>
      <c r="HN23" s="13">
        <v>321.7</v>
      </c>
      <c r="HO23" s="13">
        <v>321.7</v>
      </c>
      <c r="HP23" s="13">
        <v>0</v>
      </c>
      <c r="HQ23" s="13"/>
      <c r="HR23" s="13"/>
      <c r="HS23" s="13">
        <v>0</v>
      </c>
      <c r="HT23" s="13">
        <v>0</v>
      </c>
      <c r="HU23" s="13">
        <v>0</v>
      </c>
      <c r="HV23" s="13">
        <v>0</v>
      </c>
      <c r="HW23" s="13">
        <v>0</v>
      </c>
      <c r="HX23" s="13">
        <v>0</v>
      </c>
      <c r="HY23" s="13">
        <v>0</v>
      </c>
      <c r="HZ23" s="13">
        <v>0</v>
      </c>
      <c r="IA23" s="13">
        <v>0</v>
      </c>
      <c r="IB23" s="13">
        <v>0</v>
      </c>
      <c r="IC23" s="13">
        <v>0</v>
      </c>
      <c r="ID23" s="13">
        <v>0</v>
      </c>
      <c r="IE23" s="13">
        <v>0</v>
      </c>
      <c r="IF23" s="13">
        <v>0</v>
      </c>
      <c r="IG23" s="13">
        <f t="shared" si="657"/>
        <v>2099.9</v>
      </c>
      <c r="IH23" s="13">
        <f t="shared" si="658"/>
        <v>2099.9</v>
      </c>
      <c r="II23" s="13">
        <f t="shared" si="659"/>
        <v>1560.89</v>
      </c>
      <c r="IJ23" s="13">
        <f t="shared" si="660"/>
        <v>1450</v>
      </c>
      <c r="IK23" s="13">
        <f t="shared" si="661"/>
        <v>1750</v>
      </c>
      <c r="IL23" s="13">
        <f t="shared" si="662"/>
        <v>1551.52</v>
      </c>
      <c r="IM23" s="13">
        <f t="shared" si="663"/>
        <v>1589.99</v>
      </c>
      <c r="IN23" s="13">
        <f t="shared" si="664"/>
        <v>1239.3399999999999</v>
      </c>
      <c r="IO23" s="13">
        <f t="shared" si="665"/>
        <v>1200.3499999999999</v>
      </c>
      <c r="IP23" s="13">
        <f t="shared" si="666"/>
        <v>1900</v>
      </c>
      <c r="IQ23" s="13">
        <f t="shared" si="667"/>
        <v>1903.49</v>
      </c>
      <c r="IR23" s="13">
        <f t="shared" si="668"/>
        <v>1330.26</v>
      </c>
      <c r="IS23" s="13">
        <f t="shared" si="669"/>
        <v>1884</v>
      </c>
      <c r="IT23" s="13">
        <f t="shared" si="670"/>
        <v>1884</v>
      </c>
      <c r="IU23" s="13">
        <f t="shared" si="671"/>
        <v>1672.43</v>
      </c>
      <c r="IV23" s="13">
        <f t="shared" si="672"/>
        <v>2484</v>
      </c>
      <c r="IW23" s="13">
        <f t="shared" si="673"/>
        <v>2821.7</v>
      </c>
      <c r="IX23" s="13">
        <f t="shared" si="674"/>
        <v>1826.47</v>
      </c>
      <c r="IY23" s="13">
        <f t="shared" si="675"/>
        <v>2284</v>
      </c>
      <c r="IZ23" s="13">
        <f t="shared" si="676"/>
        <v>2284</v>
      </c>
      <c r="JA23" s="13">
        <f t="shared" si="677"/>
        <v>515.61</v>
      </c>
      <c r="JB23" s="13">
        <f t="shared" si="678"/>
        <v>2100</v>
      </c>
      <c r="JC23" s="13">
        <f t="shared" si="679"/>
        <v>2520</v>
      </c>
      <c r="JD23" s="13">
        <f t="shared" si="680"/>
        <v>1236.48</v>
      </c>
      <c r="JE23" s="13">
        <f t="shared" si="681"/>
        <v>1840</v>
      </c>
      <c r="JF23" s="13">
        <f t="shared" si="682"/>
        <v>1840</v>
      </c>
      <c r="JG23" s="13">
        <f t="shared" si="683"/>
        <v>149</v>
      </c>
      <c r="JH23" s="13">
        <f t="shared" si="684"/>
        <v>21540</v>
      </c>
      <c r="JI23" s="13">
        <f t="shared" si="685"/>
        <v>1540</v>
      </c>
      <c r="JJ23" s="13">
        <f t="shared" si="686"/>
        <v>214.07999999999998</v>
      </c>
      <c r="JK23" s="13">
        <f t="shared" si="686"/>
        <v>1820</v>
      </c>
      <c r="JL23" s="13">
        <f t="shared" si="686"/>
        <v>1820</v>
      </c>
      <c r="JM23" s="13">
        <f t="shared" si="686"/>
        <v>0</v>
      </c>
      <c r="JN23" s="13">
        <f t="shared" si="686"/>
        <v>1030</v>
      </c>
    </row>
    <row r="24" spans="1:274" x14ac:dyDescent="0.25">
      <c r="A24" s="5">
        <v>2103</v>
      </c>
      <c r="B24" s="9" t="s">
        <v>10</v>
      </c>
      <c r="C24" s="13">
        <v>963.47</v>
      </c>
      <c r="D24" s="13">
        <v>1135.1199999999999</v>
      </c>
      <c r="E24" s="13">
        <v>1474.12</v>
      </c>
      <c r="F24" s="13">
        <v>1390</v>
      </c>
      <c r="G24" s="13">
        <v>500</v>
      </c>
      <c r="H24" s="13">
        <v>498.17</v>
      </c>
      <c r="I24" s="13">
        <v>521.30999999999995</v>
      </c>
      <c r="J24" s="13">
        <v>0</v>
      </c>
      <c r="K24" s="13">
        <v>0</v>
      </c>
      <c r="L24" s="13">
        <v>0</v>
      </c>
      <c r="M24" s="13">
        <v>31.41</v>
      </c>
      <c r="N24" s="13">
        <v>31.41</v>
      </c>
      <c r="O24" s="13">
        <v>32</v>
      </c>
      <c r="P24" s="13">
        <v>33</v>
      </c>
      <c r="Q24" s="13">
        <v>47.3</v>
      </c>
      <c r="R24" s="13">
        <v>33.299999999999997</v>
      </c>
      <c r="S24" s="13">
        <v>220.3</v>
      </c>
      <c r="T24" s="13">
        <v>33.299999999999997</v>
      </c>
      <c r="U24" s="13">
        <v>29</v>
      </c>
      <c r="V24" s="13">
        <v>33.299999999999997</v>
      </c>
      <c r="W24" s="13">
        <v>33.299999999999997</v>
      </c>
      <c r="X24" s="13">
        <v>30</v>
      </c>
      <c r="Y24" s="13">
        <v>30</v>
      </c>
      <c r="Z24" s="13">
        <v>0</v>
      </c>
      <c r="AA24" s="13">
        <v>100</v>
      </c>
      <c r="AB24" s="13">
        <v>40</v>
      </c>
      <c r="AC24" s="13">
        <v>0</v>
      </c>
      <c r="AD24" s="13">
        <v>40</v>
      </c>
      <c r="AE24" s="13">
        <v>40</v>
      </c>
      <c r="AF24" s="13"/>
      <c r="AG24" s="13">
        <v>0</v>
      </c>
      <c r="AH24" s="13">
        <v>0</v>
      </c>
      <c r="AI24" s="13">
        <v>0</v>
      </c>
      <c r="AJ24" s="13">
        <v>0</v>
      </c>
      <c r="AK24" s="13">
        <v>3441.15</v>
      </c>
      <c r="AL24" s="13">
        <v>4398.51</v>
      </c>
      <c r="AM24" s="13">
        <v>4866.51</v>
      </c>
      <c r="AN24" s="13">
        <v>643</v>
      </c>
      <c r="AO24" s="13">
        <v>643</v>
      </c>
      <c r="AP24" s="13">
        <v>514.36</v>
      </c>
      <c r="AQ24" s="13">
        <v>465.57</v>
      </c>
      <c r="AR24" s="13">
        <v>0</v>
      </c>
      <c r="AS24" s="13">
        <v>133</v>
      </c>
      <c r="AT24" s="13">
        <v>200</v>
      </c>
      <c r="AU24" s="13">
        <v>200</v>
      </c>
      <c r="AV24" s="13">
        <v>281.58</v>
      </c>
      <c r="AW24" s="13">
        <v>427</v>
      </c>
      <c r="AX24" s="13">
        <v>427</v>
      </c>
      <c r="AY24" s="13">
        <v>151.19999999999999</v>
      </c>
      <c r="AZ24" s="13">
        <v>455.4</v>
      </c>
      <c r="BA24" s="13">
        <v>455.4</v>
      </c>
      <c r="BB24" s="13">
        <v>155.4</v>
      </c>
      <c r="BC24" s="13">
        <v>380</v>
      </c>
      <c r="BD24" s="13">
        <v>380</v>
      </c>
      <c r="BE24" s="13">
        <v>155.4</v>
      </c>
      <c r="BF24" s="13">
        <v>140</v>
      </c>
      <c r="BG24" s="13">
        <v>140</v>
      </c>
      <c r="BH24" s="13">
        <v>0</v>
      </c>
      <c r="BI24" s="13">
        <v>150</v>
      </c>
      <c r="BJ24" s="13">
        <v>150</v>
      </c>
      <c r="BK24" s="13">
        <v>0</v>
      </c>
      <c r="BL24" s="13">
        <v>152</v>
      </c>
      <c r="BM24" s="13">
        <v>152</v>
      </c>
      <c r="BN24" s="13"/>
      <c r="BO24" s="13">
        <v>0</v>
      </c>
      <c r="BP24" s="13">
        <v>200</v>
      </c>
      <c r="BQ24" s="13">
        <v>200</v>
      </c>
      <c r="BR24" s="13">
        <v>200</v>
      </c>
      <c r="BS24" s="13">
        <v>1898.37</v>
      </c>
      <c r="BT24" s="13">
        <v>2609.38</v>
      </c>
      <c r="BU24" s="13">
        <v>3287.38</v>
      </c>
      <c r="BV24" s="13">
        <v>770</v>
      </c>
      <c r="BW24" s="13">
        <v>170</v>
      </c>
      <c r="BX24" s="13">
        <v>53.28</v>
      </c>
      <c r="BY24" s="13">
        <v>273.77</v>
      </c>
      <c r="BZ24" s="13">
        <v>119</v>
      </c>
      <c r="CA24" s="13">
        <v>0</v>
      </c>
      <c r="CB24" s="13">
        <v>100</v>
      </c>
      <c r="CC24" s="13">
        <v>100</v>
      </c>
      <c r="CD24" s="13">
        <v>77.09</v>
      </c>
      <c r="CE24" s="13">
        <v>156</v>
      </c>
      <c r="CF24" s="13">
        <v>156</v>
      </c>
      <c r="CG24" s="13">
        <v>57.6</v>
      </c>
      <c r="CH24" s="13">
        <v>159.19999999999999</v>
      </c>
      <c r="CI24" s="13">
        <v>59.2</v>
      </c>
      <c r="CJ24" s="13">
        <v>59.2</v>
      </c>
      <c r="CK24" s="13">
        <v>51</v>
      </c>
      <c r="CL24" s="13">
        <v>59.2</v>
      </c>
      <c r="CM24" s="13">
        <v>59.2</v>
      </c>
      <c r="CN24" s="13">
        <v>55</v>
      </c>
      <c r="CO24" s="13">
        <v>55</v>
      </c>
      <c r="CP24" s="13">
        <v>0</v>
      </c>
      <c r="CQ24" s="13">
        <v>60</v>
      </c>
      <c r="CR24" s="13">
        <v>60</v>
      </c>
      <c r="CS24" s="13">
        <v>0</v>
      </c>
      <c r="CT24" s="13">
        <v>60</v>
      </c>
      <c r="CU24" s="13">
        <v>60</v>
      </c>
      <c r="CV24" s="13">
        <v>0</v>
      </c>
      <c r="CW24" s="13">
        <v>0</v>
      </c>
      <c r="CX24" s="13">
        <v>0</v>
      </c>
      <c r="CY24" s="13">
        <v>0</v>
      </c>
      <c r="CZ24" s="13">
        <v>0</v>
      </c>
      <c r="DA24" s="13">
        <v>82.54</v>
      </c>
      <c r="DB24" s="13">
        <v>110.41</v>
      </c>
      <c r="DC24" s="13">
        <v>110.41</v>
      </c>
      <c r="DD24" s="13">
        <v>5</v>
      </c>
      <c r="DE24" s="13">
        <v>5</v>
      </c>
      <c r="DF24" s="13">
        <v>3.33</v>
      </c>
      <c r="DG24" s="13">
        <v>16</v>
      </c>
      <c r="DH24" s="13">
        <v>0</v>
      </c>
      <c r="DI24" s="13">
        <v>0</v>
      </c>
      <c r="DJ24" s="13">
        <v>0</v>
      </c>
      <c r="DK24" s="13">
        <v>0</v>
      </c>
      <c r="DL24" s="13">
        <v>3.49</v>
      </c>
      <c r="DM24" s="13">
        <v>0</v>
      </c>
      <c r="DN24" s="13">
        <v>0</v>
      </c>
      <c r="DO24" s="13">
        <v>3.6</v>
      </c>
      <c r="DP24" s="13">
        <v>3.7</v>
      </c>
      <c r="DQ24" s="13">
        <v>3.7</v>
      </c>
      <c r="DR24" s="13">
        <v>3.7</v>
      </c>
      <c r="DS24" s="13">
        <v>3</v>
      </c>
      <c r="DT24" s="13">
        <v>32.700000000000003</v>
      </c>
      <c r="DU24" s="13">
        <v>32.700000000000003</v>
      </c>
      <c r="DV24" s="13">
        <v>4</v>
      </c>
      <c r="DW24" s="13">
        <v>4</v>
      </c>
      <c r="DX24" s="13">
        <v>0</v>
      </c>
      <c r="DY24" s="13">
        <v>100</v>
      </c>
      <c r="DZ24" s="13">
        <v>0</v>
      </c>
      <c r="EA24" s="13">
        <v>0</v>
      </c>
      <c r="EB24" s="13">
        <v>16</v>
      </c>
      <c r="EC24" s="13">
        <v>16</v>
      </c>
      <c r="ED24" s="13"/>
      <c r="EE24" s="13">
        <v>0</v>
      </c>
      <c r="EF24" s="13">
        <v>0</v>
      </c>
      <c r="EG24" s="13">
        <v>0</v>
      </c>
      <c r="EH24" s="13">
        <v>0</v>
      </c>
      <c r="EI24" s="13">
        <v>6167.96</v>
      </c>
      <c r="EJ24" s="13">
        <v>6167.96</v>
      </c>
      <c r="EK24" s="13">
        <v>6167.78</v>
      </c>
      <c r="EL24" s="13">
        <v>14146</v>
      </c>
      <c r="EM24" s="13">
        <v>14146</v>
      </c>
      <c r="EN24" s="13">
        <v>11558.24</v>
      </c>
      <c r="EO24" s="13">
        <v>11576.27</v>
      </c>
      <c r="EP24" s="13">
        <v>11576.27</v>
      </c>
      <c r="EQ24" s="13">
        <v>11058.06</v>
      </c>
      <c r="ER24" s="13">
        <v>10865</v>
      </c>
      <c r="ES24" s="13">
        <v>10865</v>
      </c>
      <c r="ET24" s="13">
        <v>10341.41</v>
      </c>
      <c r="EU24" s="13">
        <v>8367</v>
      </c>
      <c r="EV24" s="13">
        <v>8367</v>
      </c>
      <c r="EW24" s="13">
        <v>9034.56</v>
      </c>
      <c r="EX24" s="13">
        <v>8403.2800000000007</v>
      </c>
      <c r="EY24" s="13">
        <v>8848</v>
      </c>
      <c r="EZ24" s="13">
        <v>6779.94</v>
      </c>
      <c r="FA24" s="13">
        <v>6134</v>
      </c>
      <c r="FB24" s="13">
        <v>8000</v>
      </c>
      <c r="FC24" s="13">
        <v>6797.14</v>
      </c>
      <c r="FD24" s="13">
        <v>5800</v>
      </c>
      <c r="FE24" s="13">
        <v>6800</v>
      </c>
      <c r="FF24" s="13">
        <v>7241.24</v>
      </c>
      <c r="FG24" s="13">
        <v>7832</v>
      </c>
      <c r="FH24" s="13">
        <v>7832</v>
      </c>
      <c r="FI24" s="13">
        <v>6835.34</v>
      </c>
      <c r="FJ24" s="13">
        <v>8047</v>
      </c>
      <c r="FK24" s="13">
        <v>8047</v>
      </c>
      <c r="FL24" s="13">
        <v>7662.25</v>
      </c>
      <c r="FM24" s="13">
        <v>7270</v>
      </c>
      <c r="FN24" s="13">
        <v>7270</v>
      </c>
      <c r="FO24" s="13">
        <v>6601.35</v>
      </c>
      <c r="FP24" s="13">
        <v>7670</v>
      </c>
      <c r="FQ24" s="13">
        <v>2016.52</v>
      </c>
      <c r="FR24" s="13">
        <v>2581.38</v>
      </c>
      <c r="FS24" s="13">
        <v>3049.38</v>
      </c>
      <c r="FT24" s="13">
        <v>401</v>
      </c>
      <c r="FU24" s="13">
        <v>101</v>
      </c>
      <c r="FV24" s="13">
        <v>203.76</v>
      </c>
      <c r="FW24" s="13">
        <v>195.08</v>
      </c>
      <c r="FX24" s="13">
        <v>0</v>
      </c>
      <c r="FY24" s="13">
        <v>133</v>
      </c>
      <c r="FZ24" s="13">
        <v>150</v>
      </c>
      <c r="GA24" s="13">
        <v>150</v>
      </c>
      <c r="GB24" s="13">
        <v>211.78</v>
      </c>
      <c r="GC24" s="13">
        <v>177</v>
      </c>
      <c r="GD24" s="13">
        <v>177</v>
      </c>
      <c r="GE24" s="13">
        <v>79.2</v>
      </c>
      <c r="GF24" s="13">
        <v>231.4</v>
      </c>
      <c r="GG24" s="13">
        <v>231.4</v>
      </c>
      <c r="GH24" s="13">
        <v>81.400000000000006</v>
      </c>
      <c r="GI24" s="13">
        <v>193</v>
      </c>
      <c r="GJ24" s="13">
        <v>341.5</v>
      </c>
      <c r="GK24" s="13">
        <v>341.5</v>
      </c>
      <c r="GL24" s="13">
        <v>200</v>
      </c>
      <c r="GM24" s="13">
        <v>200</v>
      </c>
      <c r="GN24" s="13">
        <v>0</v>
      </c>
      <c r="GO24" s="13">
        <v>250</v>
      </c>
      <c r="GP24" s="13">
        <v>250</v>
      </c>
      <c r="GQ24" s="13">
        <v>0</v>
      </c>
      <c r="GR24" s="13">
        <v>250</v>
      </c>
      <c r="GS24" s="13">
        <v>250</v>
      </c>
      <c r="GT24" s="13"/>
      <c r="GU24" s="13">
        <v>150</v>
      </c>
      <c r="GV24" s="13">
        <v>150</v>
      </c>
      <c r="GW24" s="13">
        <v>0</v>
      </c>
      <c r="GX24" s="13">
        <v>150</v>
      </c>
      <c r="GY24" s="13">
        <v>0</v>
      </c>
      <c r="GZ24" s="13">
        <v>0</v>
      </c>
      <c r="HA24" s="13">
        <v>0</v>
      </c>
      <c r="HB24" s="13">
        <v>0</v>
      </c>
      <c r="HC24" s="13">
        <v>0</v>
      </c>
      <c r="HD24" s="13">
        <v>73.260000000000005</v>
      </c>
      <c r="HE24" s="13">
        <v>2899.04</v>
      </c>
      <c r="HF24" s="13">
        <v>1181.8499999999999</v>
      </c>
      <c r="HG24" s="13">
        <v>1181.8499999999999</v>
      </c>
      <c r="HH24" s="13">
        <v>1510</v>
      </c>
      <c r="HI24" s="13">
        <v>1510</v>
      </c>
      <c r="HJ24" s="13">
        <v>1181.8499999999999</v>
      </c>
      <c r="HK24" s="13">
        <v>2359</v>
      </c>
      <c r="HL24" s="13">
        <v>2359</v>
      </c>
      <c r="HM24" s="13">
        <v>1186.5999999999999</v>
      </c>
      <c r="HN24" s="13">
        <v>1848.72</v>
      </c>
      <c r="HO24" s="13">
        <v>189.3</v>
      </c>
      <c r="HP24" s="13">
        <v>203.14</v>
      </c>
      <c r="HQ24" s="13">
        <v>1054</v>
      </c>
      <c r="HR24" s="13">
        <v>300</v>
      </c>
      <c r="HS24" s="13">
        <v>157.19999999999999</v>
      </c>
      <c r="HT24" s="13">
        <v>1370</v>
      </c>
      <c r="HU24" s="13">
        <v>1370</v>
      </c>
      <c r="HV24" s="13">
        <v>159.88999999999999</v>
      </c>
      <c r="HW24" s="13">
        <v>0</v>
      </c>
      <c r="HX24" s="13">
        <v>0</v>
      </c>
      <c r="HY24" s="13">
        <v>0</v>
      </c>
      <c r="HZ24" s="13">
        <v>0</v>
      </c>
      <c r="IA24" s="13">
        <v>0</v>
      </c>
      <c r="IB24" s="13">
        <v>0</v>
      </c>
      <c r="IC24" s="13">
        <v>0</v>
      </c>
      <c r="ID24" s="13">
        <v>0</v>
      </c>
      <c r="IE24" s="13">
        <v>0</v>
      </c>
      <c r="IF24" s="13">
        <v>0</v>
      </c>
      <c r="IG24" s="13">
        <f t="shared" si="657"/>
        <v>14570.01</v>
      </c>
      <c r="IH24" s="13">
        <f t="shared" si="658"/>
        <v>17002.760000000002</v>
      </c>
      <c r="II24" s="13">
        <f t="shared" si="659"/>
        <v>18955.580000000002</v>
      </c>
      <c r="IJ24" s="13">
        <f t="shared" si="660"/>
        <v>17355</v>
      </c>
      <c r="IK24" s="13">
        <f t="shared" si="661"/>
        <v>15565</v>
      </c>
      <c r="IL24" s="13">
        <f t="shared" si="662"/>
        <v>12904.4</v>
      </c>
      <c r="IM24" s="13">
        <f t="shared" si="663"/>
        <v>15947.04</v>
      </c>
      <c r="IN24" s="13">
        <f t="shared" si="664"/>
        <v>12877.12</v>
      </c>
      <c r="IO24" s="13">
        <f t="shared" si="665"/>
        <v>12505.91</v>
      </c>
      <c r="IP24" s="13">
        <f t="shared" si="666"/>
        <v>12825</v>
      </c>
      <c r="IQ24" s="13">
        <f t="shared" si="667"/>
        <v>12856.41</v>
      </c>
      <c r="IR24" s="13">
        <f t="shared" si="668"/>
        <v>12128.61</v>
      </c>
      <c r="IS24" s="13">
        <f t="shared" si="669"/>
        <v>11518</v>
      </c>
      <c r="IT24" s="13">
        <f t="shared" si="670"/>
        <v>11519</v>
      </c>
      <c r="IU24" s="13">
        <f t="shared" si="671"/>
        <v>10560.060000000001</v>
      </c>
      <c r="IV24" s="13">
        <f t="shared" si="672"/>
        <v>11135</v>
      </c>
      <c r="IW24" s="13">
        <f t="shared" si="673"/>
        <v>10007.299999999999</v>
      </c>
      <c r="IX24" s="13">
        <f t="shared" si="674"/>
        <v>7316.08</v>
      </c>
      <c r="IY24" s="13">
        <f t="shared" si="675"/>
        <v>7844</v>
      </c>
      <c r="IZ24" s="13">
        <f t="shared" si="676"/>
        <v>9146.7000000000007</v>
      </c>
      <c r="JA24" s="13">
        <f t="shared" si="677"/>
        <v>7576.4400000000005</v>
      </c>
      <c r="JB24" s="13">
        <f t="shared" si="678"/>
        <v>7599</v>
      </c>
      <c r="JC24" s="13">
        <f t="shared" si="679"/>
        <v>8599</v>
      </c>
      <c r="JD24" s="13">
        <f t="shared" si="680"/>
        <v>7401.13</v>
      </c>
      <c r="JE24" s="13">
        <f t="shared" si="681"/>
        <v>8492</v>
      </c>
      <c r="JF24" s="13">
        <f t="shared" si="682"/>
        <v>8332</v>
      </c>
      <c r="JG24" s="13">
        <f t="shared" si="683"/>
        <v>6835.34</v>
      </c>
      <c r="JH24" s="13">
        <f t="shared" si="684"/>
        <v>8565</v>
      </c>
      <c r="JI24" s="13">
        <f t="shared" si="685"/>
        <v>8565</v>
      </c>
      <c r="JJ24" s="13">
        <f t="shared" si="686"/>
        <v>7662.25</v>
      </c>
      <c r="JK24" s="13">
        <f t="shared" si="686"/>
        <v>7420</v>
      </c>
      <c r="JL24" s="13">
        <f t="shared" si="686"/>
        <v>7620</v>
      </c>
      <c r="JM24" s="13">
        <f t="shared" si="686"/>
        <v>6801.35</v>
      </c>
      <c r="JN24" s="13">
        <f t="shared" si="686"/>
        <v>8020</v>
      </c>
    </row>
    <row r="25" spans="1:274" x14ac:dyDescent="0.25">
      <c r="A25" s="5">
        <v>2104</v>
      </c>
      <c r="B25" s="9" t="s">
        <v>11</v>
      </c>
      <c r="C25" s="13">
        <v>2188.7399999999998</v>
      </c>
      <c r="D25" s="13">
        <v>2188.7399999999998</v>
      </c>
      <c r="E25" s="13">
        <v>2503.36</v>
      </c>
      <c r="F25" s="13">
        <v>4779</v>
      </c>
      <c r="G25" s="13">
        <v>4179</v>
      </c>
      <c r="H25" s="13">
        <v>3377.75</v>
      </c>
      <c r="I25" s="13">
        <v>3467.21</v>
      </c>
      <c r="J25" s="13">
        <v>3000</v>
      </c>
      <c r="K25" s="13">
        <v>2231.98</v>
      </c>
      <c r="L25" s="13">
        <v>2948</v>
      </c>
      <c r="M25" s="13">
        <v>2948</v>
      </c>
      <c r="N25" s="13">
        <v>2416.5300000000002</v>
      </c>
      <c r="O25" s="13">
        <v>2340</v>
      </c>
      <c r="P25" s="13">
        <v>2340</v>
      </c>
      <c r="Q25" s="13">
        <v>2271.5700000000002</v>
      </c>
      <c r="R25" s="13">
        <v>3028.69</v>
      </c>
      <c r="S25" s="13">
        <v>2106</v>
      </c>
      <c r="T25" s="13">
        <v>1829.03</v>
      </c>
      <c r="U25" s="13">
        <v>2454</v>
      </c>
      <c r="V25" s="13">
        <v>2454</v>
      </c>
      <c r="W25" s="13">
        <v>2441.54</v>
      </c>
      <c r="X25" s="13">
        <v>2600</v>
      </c>
      <c r="Y25" s="13">
        <v>2600</v>
      </c>
      <c r="Z25" s="13">
        <v>1698.51</v>
      </c>
      <c r="AA25" s="13">
        <v>4000</v>
      </c>
      <c r="AB25" s="13">
        <v>4000</v>
      </c>
      <c r="AC25" s="13">
        <v>2251.9</v>
      </c>
      <c r="AD25" s="13">
        <v>3000</v>
      </c>
      <c r="AE25" s="13">
        <v>3000</v>
      </c>
      <c r="AF25" s="13">
        <v>1720.74</v>
      </c>
      <c r="AG25" s="13">
        <v>2907</v>
      </c>
      <c r="AH25" s="13">
        <v>2907</v>
      </c>
      <c r="AI25" s="13">
        <v>1624.97</v>
      </c>
      <c r="AJ25" s="13">
        <v>2160</v>
      </c>
      <c r="AK25" s="13">
        <v>16634.419999999998</v>
      </c>
      <c r="AL25" s="13">
        <v>16634.419999999998</v>
      </c>
      <c r="AM25" s="13">
        <v>19025.39</v>
      </c>
      <c r="AN25" s="13">
        <v>22302</v>
      </c>
      <c r="AO25" s="13">
        <v>18302</v>
      </c>
      <c r="AP25" s="13">
        <v>15762.81</v>
      </c>
      <c r="AQ25" s="13">
        <v>16180.33</v>
      </c>
      <c r="AR25" s="13">
        <v>16180.33</v>
      </c>
      <c r="AS25" s="13">
        <v>10415.959999999999</v>
      </c>
      <c r="AT25" s="13">
        <v>13993</v>
      </c>
      <c r="AU25" s="13">
        <v>13993</v>
      </c>
      <c r="AV25" s="13">
        <v>11277.09</v>
      </c>
      <c r="AW25" s="13">
        <v>11154</v>
      </c>
      <c r="AX25" s="13">
        <v>11154</v>
      </c>
      <c r="AY25" s="13">
        <v>11213.76</v>
      </c>
      <c r="AZ25" s="13">
        <v>12918.03</v>
      </c>
      <c r="BA25" s="13">
        <v>10179</v>
      </c>
      <c r="BB25" s="13">
        <v>9344.09</v>
      </c>
      <c r="BC25" s="13">
        <v>12368</v>
      </c>
      <c r="BD25" s="13">
        <v>12368</v>
      </c>
      <c r="BE25" s="13">
        <v>12154.43</v>
      </c>
      <c r="BF25" s="13">
        <v>13000</v>
      </c>
      <c r="BG25" s="13">
        <v>13000</v>
      </c>
      <c r="BH25" s="13">
        <v>7836.96</v>
      </c>
      <c r="BI25" s="13">
        <v>16150</v>
      </c>
      <c r="BJ25" s="13">
        <v>96150</v>
      </c>
      <c r="BK25" s="13">
        <v>88252.24</v>
      </c>
      <c r="BL25" s="13">
        <v>130350</v>
      </c>
      <c r="BM25" s="13">
        <v>130350</v>
      </c>
      <c r="BN25" s="13">
        <v>65214.09</v>
      </c>
      <c r="BO25" s="13">
        <f>105193+40000</f>
        <v>145193</v>
      </c>
      <c r="BP25" s="13">
        <v>145193</v>
      </c>
      <c r="BQ25" s="13">
        <v>97345.19</v>
      </c>
      <c r="BR25" s="13">
        <v>127860</v>
      </c>
      <c r="BS25" s="13">
        <v>10897.93</v>
      </c>
      <c r="BT25" s="13">
        <v>10897.93</v>
      </c>
      <c r="BU25" s="13">
        <v>12286.76</v>
      </c>
      <c r="BV25" s="13">
        <v>10000</v>
      </c>
      <c r="BW25" s="13">
        <v>10500</v>
      </c>
      <c r="BX25" s="13">
        <v>7673.24</v>
      </c>
      <c r="BY25" s="13">
        <v>8459.02</v>
      </c>
      <c r="BZ25" s="13">
        <v>8459.02</v>
      </c>
      <c r="CA25" s="13">
        <v>6470.65</v>
      </c>
      <c r="CB25" s="13">
        <v>6490</v>
      </c>
      <c r="CC25" s="13">
        <v>6490</v>
      </c>
      <c r="CD25" s="13">
        <v>5517.5</v>
      </c>
      <c r="CE25" s="13">
        <v>6162</v>
      </c>
      <c r="CF25" s="13">
        <v>6162</v>
      </c>
      <c r="CG25" s="13">
        <v>4303.8</v>
      </c>
      <c r="CH25" s="13">
        <v>6131.15</v>
      </c>
      <c r="CI25" s="13">
        <v>4368</v>
      </c>
      <c r="CJ25" s="13">
        <v>3733.54</v>
      </c>
      <c r="CK25" s="13">
        <v>5875</v>
      </c>
      <c r="CL25" s="13">
        <v>5875</v>
      </c>
      <c r="CM25" s="13">
        <v>4578.6400000000003</v>
      </c>
      <c r="CN25" s="13">
        <v>5200</v>
      </c>
      <c r="CO25" s="13">
        <v>5200</v>
      </c>
      <c r="CP25" s="13">
        <v>2746.46</v>
      </c>
      <c r="CQ25" s="13">
        <v>6800</v>
      </c>
      <c r="CR25" s="13">
        <v>6800</v>
      </c>
      <c r="CS25" s="13">
        <v>3600.47</v>
      </c>
      <c r="CT25" s="13">
        <v>5100</v>
      </c>
      <c r="CU25" s="13">
        <v>5100</v>
      </c>
      <c r="CV25" s="13">
        <v>3616.77</v>
      </c>
      <c r="CW25" s="13">
        <v>4894</v>
      </c>
      <c r="CX25" s="13">
        <v>40000</v>
      </c>
      <c r="CY25" s="13">
        <v>2867.64</v>
      </c>
      <c r="CZ25" s="13">
        <v>3590</v>
      </c>
      <c r="DA25" s="13">
        <v>437.75</v>
      </c>
      <c r="DB25" s="13">
        <v>437.75</v>
      </c>
      <c r="DC25" s="13">
        <v>500.69</v>
      </c>
      <c r="DD25" s="13">
        <v>530</v>
      </c>
      <c r="DE25" s="13">
        <v>530</v>
      </c>
      <c r="DF25" s="13">
        <v>375.29</v>
      </c>
      <c r="DG25" s="13">
        <v>1880</v>
      </c>
      <c r="DH25" s="13">
        <v>500</v>
      </c>
      <c r="DI25" s="13">
        <v>248.02</v>
      </c>
      <c r="DJ25" s="13">
        <v>328</v>
      </c>
      <c r="DK25" s="13">
        <v>328</v>
      </c>
      <c r="DL25" s="13">
        <v>1080.53</v>
      </c>
      <c r="DM25" s="13">
        <v>273</v>
      </c>
      <c r="DN25" s="13">
        <v>273</v>
      </c>
      <c r="DO25" s="13">
        <v>252.39</v>
      </c>
      <c r="DP25" s="13">
        <v>290.98</v>
      </c>
      <c r="DQ25" s="13">
        <v>234</v>
      </c>
      <c r="DR25" s="13">
        <v>203.23</v>
      </c>
      <c r="DS25" s="13">
        <v>283</v>
      </c>
      <c r="DT25" s="13">
        <v>283</v>
      </c>
      <c r="DU25" s="13">
        <v>271.27999999999997</v>
      </c>
      <c r="DV25" s="13">
        <v>290</v>
      </c>
      <c r="DW25" s="13">
        <v>1290</v>
      </c>
      <c r="DX25" s="13">
        <v>2310.86</v>
      </c>
      <c r="DY25" s="13">
        <v>2000</v>
      </c>
      <c r="DZ25" s="13">
        <v>2000</v>
      </c>
      <c r="EA25" s="13">
        <v>953.85</v>
      </c>
      <c r="EB25" s="13">
        <v>1500</v>
      </c>
      <c r="EC25" s="13">
        <v>1500</v>
      </c>
      <c r="ED25" s="13">
        <v>681.81</v>
      </c>
      <c r="EE25" s="13">
        <v>1592</v>
      </c>
      <c r="EF25" s="13">
        <v>1592</v>
      </c>
      <c r="EG25" s="13">
        <v>722.02</v>
      </c>
      <c r="EH25" s="13">
        <v>3540</v>
      </c>
      <c r="EI25" s="13">
        <v>4627.62</v>
      </c>
      <c r="EJ25" s="13">
        <v>4627.62</v>
      </c>
      <c r="EK25" s="13">
        <v>5022.42</v>
      </c>
      <c r="EL25" s="13">
        <v>5410</v>
      </c>
      <c r="EM25" s="13">
        <v>5410</v>
      </c>
      <c r="EN25" s="13">
        <v>3753.05</v>
      </c>
      <c r="EO25" s="13">
        <v>3852.46</v>
      </c>
      <c r="EP25" s="13">
        <v>3500</v>
      </c>
      <c r="EQ25" s="13">
        <v>2480.0100000000002</v>
      </c>
      <c r="ER25" s="13">
        <v>3276</v>
      </c>
      <c r="ES25" s="13">
        <v>3276</v>
      </c>
      <c r="ET25" s="13">
        <v>2685.03</v>
      </c>
      <c r="EU25" s="13">
        <v>2574</v>
      </c>
      <c r="EV25" s="13">
        <v>2574</v>
      </c>
      <c r="EW25" s="13">
        <v>2530.7600000000002</v>
      </c>
      <c r="EX25" s="13">
        <v>3729.51</v>
      </c>
      <c r="EY25" s="13">
        <v>2340</v>
      </c>
      <c r="EZ25" s="13">
        <v>2032.26</v>
      </c>
      <c r="FA25" s="13">
        <v>2828</v>
      </c>
      <c r="FB25" s="13">
        <v>2828</v>
      </c>
      <c r="FC25" s="13">
        <v>2749.39</v>
      </c>
      <c r="FD25" s="13">
        <v>3150</v>
      </c>
      <c r="FE25" s="13">
        <v>3150</v>
      </c>
      <c r="FF25" s="13">
        <v>1643.39</v>
      </c>
      <c r="FG25" s="13">
        <v>3700</v>
      </c>
      <c r="FH25" s="13">
        <v>3700</v>
      </c>
      <c r="FI25" s="13">
        <v>1908.45</v>
      </c>
      <c r="FJ25" s="13">
        <v>2900</v>
      </c>
      <c r="FK25" s="13">
        <v>2900</v>
      </c>
      <c r="FL25" s="13">
        <v>1519.23</v>
      </c>
      <c r="FM25" s="13">
        <v>3407</v>
      </c>
      <c r="FN25" s="13">
        <v>3407</v>
      </c>
      <c r="FO25" s="13">
        <v>2098.12</v>
      </c>
      <c r="FP25" s="13">
        <v>2930</v>
      </c>
      <c r="FQ25" s="13">
        <v>13018.27</v>
      </c>
      <c r="FR25" s="13">
        <v>13018.27</v>
      </c>
      <c r="FS25" s="13">
        <v>11607.89</v>
      </c>
      <c r="FT25" s="13">
        <v>11782</v>
      </c>
      <c r="FU25" s="13">
        <v>10000</v>
      </c>
      <c r="FV25" s="13">
        <v>8493.2800000000007</v>
      </c>
      <c r="FW25" s="13">
        <v>8639.34</v>
      </c>
      <c r="FX25" s="13">
        <v>8639.34</v>
      </c>
      <c r="FY25" s="13">
        <v>5590.11</v>
      </c>
      <c r="FZ25" s="13">
        <v>7753</v>
      </c>
      <c r="GA25" s="13">
        <v>7753</v>
      </c>
      <c r="GB25" s="13">
        <v>6734.75</v>
      </c>
      <c r="GC25" s="13">
        <v>7098</v>
      </c>
      <c r="GD25" s="13">
        <v>7098</v>
      </c>
      <c r="GE25" s="13">
        <v>8695.32</v>
      </c>
      <c r="GF25" s="13">
        <v>9721.31</v>
      </c>
      <c r="GG25" s="13">
        <v>8112</v>
      </c>
      <c r="GH25" s="13">
        <v>8907.33</v>
      </c>
      <c r="GI25" s="13">
        <v>9995</v>
      </c>
      <c r="GJ25" s="13">
        <v>9995</v>
      </c>
      <c r="GK25" s="13">
        <v>14019.58</v>
      </c>
      <c r="GL25" s="13">
        <v>15600</v>
      </c>
      <c r="GM25" s="13">
        <v>15600</v>
      </c>
      <c r="GN25" s="13">
        <v>5098.95</v>
      </c>
      <c r="GO25" s="13">
        <v>15250</v>
      </c>
      <c r="GP25" s="13">
        <v>15250</v>
      </c>
      <c r="GQ25" s="13">
        <v>8420.41</v>
      </c>
      <c r="GR25" s="13">
        <v>10750</v>
      </c>
      <c r="GS25" s="13">
        <v>10750</v>
      </c>
      <c r="GT25" s="13">
        <v>8268.91</v>
      </c>
      <c r="GU25" s="13">
        <v>8502</v>
      </c>
      <c r="GV25" s="13">
        <v>8502</v>
      </c>
      <c r="GW25" s="13">
        <v>6345.53</v>
      </c>
      <c r="GX25" s="13">
        <v>5950</v>
      </c>
      <c r="GY25" s="13">
        <v>0</v>
      </c>
      <c r="GZ25" s="13">
        <v>0</v>
      </c>
      <c r="HA25" s="13">
        <v>0</v>
      </c>
      <c r="HB25" s="13">
        <v>0</v>
      </c>
      <c r="HC25" s="13">
        <v>6000</v>
      </c>
      <c r="HD25" s="13">
        <v>5825.23</v>
      </c>
      <c r="HE25" s="13">
        <v>12691.64</v>
      </c>
      <c r="HF25" s="13">
        <v>8861.31</v>
      </c>
      <c r="HG25" s="13">
        <v>4327.79</v>
      </c>
      <c r="HH25" s="13">
        <v>9812</v>
      </c>
      <c r="HI25" s="13">
        <v>9812</v>
      </c>
      <c r="HJ25" s="13">
        <v>4877.1899999999996</v>
      </c>
      <c r="HK25" s="13">
        <v>8349</v>
      </c>
      <c r="HL25" s="13">
        <v>8349</v>
      </c>
      <c r="HM25" s="13">
        <v>5732.6</v>
      </c>
      <c r="HN25" s="13">
        <v>7880.33</v>
      </c>
      <c r="HO25" s="13">
        <v>7711</v>
      </c>
      <c r="HP25" s="13">
        <v>5958.18</v>
      </c>
      <c r="HQ25" s="13">
        <v>6056</v>
      </c>
      <c r="HR25" s="13">
        <v>6056</v>
      </c>
      <c r="HS25" s="13">
        <v>5692.75</v>
      </c>
      <c r="HT25" s="13">
        <v>8800</v>
      </c>
      <c r="HU25" s="13">
        <v>8800</v>
      </c>
      <c r="HV25" s="13">
        <v>4734.1000000000004</v>
      </c>
      <c r="HW25" s="13">
        <v>0</v>
      </c>
      <c r="HX25" s="13">
        <v>0</v>
      </c>
      <c r="HY25" s="13">
        <v>0</v>
      </c>
      <c r="HZ25" s="13">
        <v>0</v>
      </c>
      <c r="IA25" s="13">
        <v>0</v>
      </c>
      <c r="IB25" s="13">
        <v>0</v>
      </c>
      <c r="IC25" s="13">
        <v>0</v>
      </c>
      <c r="ID25" s="13">
        <v>0</v>
      </c>
      <c r="IE25" s="13">
        <v>0</v>
      </c>
      <c r="IF25" s="13">
        <v>0</v>
      </c>
      <c r="IG25" s="13">
        <f t="shared" si="657"/>
        <v>47804.729999999996</v>
      </c>
      <c r="IH25" s="13">
        <f t="shared" si="658"/>
        <v>47804.729999999996</v>
      </c>
      <c r="II25" s="13">
        <f t="shared" si="659"/>
        <v>50946.51</v>
      </c>
      <c r="IJ25" s="13">
        <f t="shared" si="660"/>
        <v>54803</v>
      </c>
      <c r="IK25" s="13">
        <f t="shared" si="661"/>
        <v>54921</v>
      </c>
      <c r="IL25" s="13">
        <f t="shared" si="662"/>
        <v>45260.649999999994</v>
      </c>
      <c r="IM25" s="13">
        <f t="shared" si="663"/>
        <v>55170</v>
      </c>
      <c r="IN25" s="13">
        <f t="shared" si="664"/>
        <v>49140</v>
      </c>
      <c r="IO25" s="13">
        <f t="shared" si="665"/>
        <v>31764.519999999997</v>
      </c>
      <c r="IP25" s="13">
        <f t="shared" si="666"/>
        <v>44600</v>
      </c>
      <c r="IQ25" s="13">
        <f t="shared" si="667"/>
        <v>44600</v>
      </c>
      <c r="IR25" s="13">
        <f t="shared" si="668"/>
        <v>34588.620000000003</v>
      </c>
      <c r="IS25" s="13">
        <f t="shared" si="669"/>
        <v>37950</v>
      </c>
      <c r="IT25" s="13">
        <f t="shared" si="670"/>
        <v>37950</v>
      </c>
      <c r="IU25" s="13">
        <f t="shared" si="671"/>
        <v>35000.199999999997</v>
      </c>
      <c r="IV25" s="13">
        <f t="shared" si="672"/>
        <v>43700</v>
      </c>
      <c r="IW25" s="13">
        <f t="shared" si="673"/>
        <v>35050</v>
      </c>
      <c r="IX25" s="13">
        <f t="shared" si="674"/>
        <v>32007.659999999996</v>
      </c>
      <c r="IY25" s="13">
        <f t="shared" si="675"/>
        <v>39859</v>
      </c>
      <c r="IZ25" s="13">
        <f t="shared" si="676"/>
        <v>39859</v>
      </c>
      <c r="JA25" s="13">
        <f t="shared" si="677"/>
        <v>41907.61</v>
      </c>
      <c r="JB25" s="13">
        <f t="shared" si="678"/>
        <v>48640</v>
      </c>
      <c r="JC25" s="13">
        <f t="shared" si="679"/>
        <v>49640</v>
      </c>
      <c r="JD25" s="13">
        <f t="shared" si="680"/>
        <v>26069.230000000003</v>
      </c>
      <c r="JE25" s="13">
        <f t="shared" si="681"/>
        <v>47900</v>
      </c>
      <c r="JF25" s="13">
        <f t="shared" si="682"/>
        <v>127900</v>
      </c>
      <c r="JG25" s="13">
        <f t="shared" si="683"/>
        <v>105387.32</v>
      </c>
      <c r="JH25" s="13">
        <f t="shared" si="684"/>
        <v>153600</v>
      </c>
      <c r="JI25" s="13">
        <f t="shared" si="685"/>
        <v>153600</v>
      </c>
      <c r="JJ25" s="13">
        <f t="shared" si="686"/>
        <v>81021.55</v>
      </c>
      <c r="JK25" s="13">
        <f t="shared" si="686"/>
        <v>166495</v>
      </c>
      <c r="JL25" s="13">
        <f t="shared" si="686"/>
        <v>201601</v>
      </c>
      <c r="JM25" s="13">
        <f t="shared" si="686"/>
        <v>111003.47</v>
      </c>
      <c r="JN25" s="13">
        <f t="shared" si="686"/>
        <v>146030</v>
      </c>
    </row>
    <row r="26" spans="1:274" x14ac:dyDescent="0.25">
      <c r="A26" s="5">
        <v>2107</v>
      </c>
      <c r="B26" s="9" t="s">
        <v>12</v>
      </c>
      <c r="C26" s="13">
        <v>0</v>
      </c>
      <c r="D26" s="13">
        <v>0</v>
      </c>
      <c r="E26" s="13">
        <v>0</v>
      </c>
      <c r="F26" s="13">
        <v>0</v>
      </c>
      <c r="G26" s="13">
        <v>0</v>
      </c>
      <c r="H26" s="13">
        <v>0</v>
      </c>
      <c r="I26" s="13">
        <v>0</v>
      </c>
      <c r="J26" s="13">
        <v>0</v>
      </c>
      <c r="K26" s="13">
        <v>0</v>
      </c>
      <c r="L26" s="13">
        <v>0</v>
      </c>
      <c r="M26" s="13">
        <v>0</v>
      </c>
      <c r="N26" s="13">
        <v>0</v>
      </c>
      <c r="O26" s="13">
        <v>0</v>
      </c>
      <c r="P26" s="13">
        <v>0</v>
      </c>
      <c r="Q26" s="13">
        <v>0</v>
      </c>
      <c r="R26" s="13">
        <v>0</v>
      </c>
      <c r="S26" s="13">
        <v>0</v>
      </c>
      <c r="T26" s="13">
        <v>0</v>
      </c>
      <c r="U26" s="13">
        <v>0</v>
      </c>
      <c r="V26" s="13">
        <v>0</v>
      </c>
      <c r="W26" s="13">
        <v>0</v>
      </c>
      <c r="X26" s="13">
        <v>0</v>
      </c>
      <c r="Y26" s="13">
        <v>0</v>
      </c>
      <c r="Z26" s="13">
        <v>0</v>
      </c>
      <c r="AA26" s="13">
        <v>0</v>
      </c>
      <c r="AB26" s="13">
        <v>0</v>
      </c>
      <c r="AC26" s="13">
        <v>0</v>
      </c>
      <c r="AD26" s="13">
        <v>0</v>
      </c>
      <c r="AE26" s="13">
        <v>0</v>
      </c>
      <c r="AF26" s="13">
        <v>0</v>
      </c>
      <c r="AG26" s="13">
        <v>0</v>
      </c>
      <c r="AH26" s="13">
        <v>0</v>
      </c>
      <c r="AI26" s="13">
        <v>0</v>
      </c>
      <c r="AJ26" s="13">
        <v>0</v>
      </c>
      <c r="AK26" s="13">
        <v>39000</v>
      </c>
      <c r="AL26" s="13">
        <v>9711.99</v>
      </c>
      <c r="AM26" s="13">
        <v>9711.99</v>
      </c>
      <c r="AN26" s="13">
        <v>0</v>
      </c>
      <c r="AO26" s="13">
        <v>0</v>
      </c>
      <c r="AP26" s="13">
        <v>0</v>
      </c>
      <c r="AQ26" s="13">
        <v>0</v>
      </c>
      <c r="AR26" s="13">
        <v>0</v>
      </c>
      <c r="AS26" s="13">
        <v>0</v>
      </c>
      <c r="AT26" s="13">
        <v>0</v>
      </c>
      <c r="AU26" s="13">
        <v>0</v>
      </c>
      <c r="AV26" s="13">
        <v>0</v>
      </c>
      <c r="AW26" s="13">
        <v>0</v>
      </c>
      <c r="AX26" s="13">
        <v>0</v>
      </c>
      <c r="AY26" s="13">
        <v>0</v>
      </c>
      <c r="AZ26" s="13">
        <v>0</v>
      </c>
      <c r="BA26" s="13">
        <v>0</v>
      </c>
      <c r="BB26" s="13">
        <v>0</v>
      </c>
      <c r="BC26" s="13">
        <v>0</v>
      </c>
      <c r="BD26" s="13">
        <v>0</v>
      </c>
      <c r="BE26" s="13">
        <v>0</v>
      </c>
      <c r="BF26" s="13">
        <v>0</v>
      </c>
      <c r="BG26" s="13">
        <v>0</v>
      </c>
      <c r="BH26" s="13">
        <v>0</v>
      </c>
      <c r="BI26" s="13">
        <v>0</v>
      </c>
      <c r="BJ26" s="13">
        <v>0</v>
      </c>
      <c r="BK26" s="13">
        <v>0</v>
      </c>
      <c r="BL26" s="13">
        <v>0</v>
      </c>
      <c r="BM26" s="13">
        <v>0</v>
      </c>
      <c r="BN26" s="13">
        <v>0</v>
      </c>
      <c r="BO26" s="13">
        <v>0</v>
      </c>
      <c r="BP26" s="13">
        <v>0</v>
      </c>
      <c r="BQ26" s="13">
        <v>0</v>
      </c>
      <c r="BR26" s="13">
        <v>0</v>
      </c>
      <c r="BS26" s="13">
        <v>0</v>
      </c>
      <c r="BT26" s="13">
        <v>0</v>
      </c>
      <c r="BU26" s="13">
        <v>0</v>
      </c>
      <c r="BV26" s="13">
        <v>0</v>
      </c>
      <c r="BW26" s="13">
        <v>0</v>
      </c>
      <c r="BX26" s="13">
        <v>0</v>
      </c>
      <c r="BY26" s="13">
        <v>0</v>
      </c>
      <c r="BZ26" s="13">
        <v>0</v>
      </c>
      <c r="CA26" s="13">
        <v>0</v>
      </c>
      <c r="CB26" s="13">
        <v>0</v>
      </c>
      <c r="CC26" s="13">
        <v>0</v>
      </c>
      <c r="CD26" s="13">
        <v>0</v>
      </c>
      <c r="CE26" s="13">
        <v>0</v>
      </c>
      <c r="CF26" s="13">
        <v>0</v>
      </c>
      <c r="CG26" s="13">
        <v>0</v>
      </c>
      <c r="CH26" s="13">
        <v>0</v>
      </c>
      <c r="CI26" s="13">
        <v>0</v>
      </c>
      <c r="CJ26" s="13">
        <v>0</v>
      </c>
      <c r="CK26" s="13">
        <v>0</v>
      </c>
      <c r="CL26" s="13">
        <v>0</v>
      </c>
      <c r="CM26" s="13">
        <v>0</v>
      </c>
      <c r="CN26" s="13">
        <v>0</v>
      </c>
      <c r="CO26" s="13">
        <v>0</v>
      </c>
      <c r="CP26" s="13">
        <v>0</v>
      </c>
      <c r="CQ26" s="13">
        <v>0</v>
      </c>
      <c r="CR26" s="13">
        <v>0</v>
      </c>
      <c r="CS26" s="13">
        <v>0</v>
      </c>
      <c r="CT26" s="13">
        <v>0</v>
      </c>
      <c r="CU26" s="13">
        <v>0</v>
      </c>
      <c r="CV26" s="13">
        <v>0</v>
      </c>
      <c r="CW26" s="13">
        <v>0</v>
      </c>
      <c r="CX26" s="13">
        <v>0</v>
      </c>
      <c r="CY26" s="13">
        <v>0</v>
      </c>
      <c r="CZ26" s="13">
        <v>0</v>
      </c>
      <c r="DA26" s="13">
        <v>0</v>
      </c>
      <c r="DB26" s="13">
        <v>0</v>
      </c>
      <c r="DC26" s="13">
        <v>0</v>
      </c>
      <c r="DD26" s="13">
        <v>0</v>
      </c>
      <c r="DE26" s="13">
        <v>0</v>
      </c>
      <c r="DF26" s="13">
        <v>0</v>
      </c>
      <c r="DG26" s="13">
        <v>0</v>
      </c>
      <c r="DH26" s="13">
        <v>0</v>
      </c>
      <c r="DI26" s="13">
        <v>0</v>
      </c>
      <c r="DJ26" s="13">
        <v>0</v>
      </c>
      <c r="DK26" s="13">
        <v>0</v>
      </c>
      <c r="DL26" s="13">
        <v>0</v>
      </c>
      <c r="DM26" s="13">
        <v>0</v>
      </c>
      <c r="DN26" s="13">
        <v>0</v>
      </c>
      <c r="DO26" s="13">
        <v>0</v>
      </c>
      <c r="DP26" s="13">
        <v>0</v>
      </c>
      <c r="DQ26" s="13">
        <v>0</v>
      </c>
      <c r="DR26" s="13">
        <v>0</v>
      </c>
      <c r="DS26" s="13">
        <v>0</v>
      </c>
      <c r="DT26" s="13">
        <v>0</v>
      </c>
      <c r="DU26" s="13">
        <v>0</v>
      </c>
      <c r="DV26" s="13">
        <v>0</v>
      </c>
      <c r="DW26" s="13">
        <v>0</v>
      </c>
      <c r="DX26" s="13">
        <v>0</v>
      </c>
      <c r="DY26" s="13">
        <v>0</v>
      </c>
      <c r="DZ26" s="13">
        <v>0</v>
      </c>
      <c r="EA26" s="13">
        <v>0</v>
      </c>
      <c r="EB26" s="13">
        <v>0</v>
      </c>
      <c r="EC26" s="13">
        <v>0</v>
      </c>
      <c r="ED26" s="13">
        <v>0</v>
      </c>
      <c r="EE26" s="13">
        <v>0</v>
      </c>
      <c r="EF26" s="13">
        <v>0</v>
      </c>
      <c r="EG26" s="13">
        <v>0</v>
      </c>
      <c r="EH26" s="13">
        <v>0</v>
      </c>
      <c r="EI26" s="13">
        <v>0</v>
      </c>
      <c r="EJ26" s="13">
        <v>0</v>
      </c>
      <c r="EK26" s="13">
        <v>0</v>
      </c>
      <c r="EL26" s="13">
        <v>0</v>
      </c>
      <c r="EM26" s="13">
        <v>0</v>
      </c>
      <c r="EN26" s="13">
        <v>0</v>
      </c>
      <c r="EO26" s="13">
        <v>0</v>
      </c>
      <c r="EP26" s="13">
        <v>0</v>
      </c>
      <c r="EQ26" s="13">
        <v>0</v>
      </c>
      <c r="ER26" s="13">
        <v>0</v>
      </c>
      <c r="ES26" s="13">
        <v>0</v>
      </c>
      <c r="ET26" s="13">
        <v>0</v>
      </c>
      <c r="EU26" s="13">
        <v>0</v>
      </c>
      <c r="EV26" s="13">
        <v>0</v>
      </c>
      <c r="EW26" s="13">
        <v>0</v>
      </c>
      <c r="EX26" s="13">
        <v>0</v>
      </c>
      <c r="EY26" s="13">
        <v>0</v>
      </c>
      <c r="EZ26" s="13">
        <v>0</v>
      </c>
      <c r="FA26" s="13">
        <v>0</v>
      </c>
      <c r="FB26" s="13">
        <v>0</v>
      </c>
      <c r="FC26" s="13">
        <v>0</v>
      </c>
      <c r="FD26" s="13">
        <v>0</v>
      </c>
      <c r="FE26" s="13">
        <v>0</v>
      </c>
      <c r="FF26" s="13">
        <v>0</v>
      </c>
      <c r="FG26" s="13">
        <v>0</v>
      </c>
      <c r="FH26" s="13">
        <v>0</v>
      </c>
      <c r="FI26" s="13">
        <v>0</v>
      </c>
      <c r="FJ26" s="13">
        <v>0</v>
      </c>
      <c r="FK26" s="13">
        <v>0</v>
      </c>
      <c r="FL26" s="13">
        <v>0</v>
      </c>
      <c r="FM26" s="13">
        <v>0</v>
      </c>
      <c r="FN26" s="13">
        <v>0</v>
      </c>
      <c r="FO26" s="13">
        <v>0</v>
      </c>
      <c r="FP26" s="13">
        <v>0</v>
      </c>
      <c r="FQ26" s="13">
        <v>0</v>
      </c>
      <c r="FR26" s="13">
        <v>0</v>
      </c>
      <c r="FS26" s="13">
        <v>0</v>
      </c>
      <c r="FT26" s="13">
        <v>0</v>
      </c>
      <c r="FU26" s="13">
        <v>0</v>
      </c>
      <c r="FV26" s="13">
        <v>0</v>
      </c>
      <c r="FW26" s="13">
        <v>0</v>
      </c>
      <c r="FX26" s="13">
        <v>0</v>
      </c>
      <c r="FY26" s="13">
        <v>0</v>
      </c>
      <c r="FZ26" s="13">
        <v>0</v>
      </c>
      <c r="GA26" s="13">
        <v>0</v>
      </c>
      <c r="GB26" s="13">
        <v>0</v>
      </c>
      <c r="GC26" s="13">
        <v>0</v>
      </c>
      <c r="GD26" s="13">
        <v>0</v>
      </c>
      <c r="GE26" s="13">
        <v>0</v>
      </c>
      <c r="GF26" s="13">
        <v>0</v>
      </c>
      <c r="GG26" s="13">
        <v>0</v>
      </c>
      <c r="GH26" s="13">
        <v>0</v>
      </c>
      <c r="GI26" s="13">
        <v>0</v>
      </c>
      <c r="GJ26" s="13">
        <v>0</v>
      </c>
      <c r="GK26" s="13">
        <v>0</v>
      </c>
      <c r="GL26" s="13">
        <v>0</v>
      </c>
      <c r="GM26" s="13">
        <v>0</v>
      </c>
      <c r="GN26" s="13">
        <v>0</v>
      </c>
      <c r="GO26" s="13">
        <v>0</v>
      </c>
      <c r="GP26" s="13">
        <v>0</v>
      </c>
      <c r="GQ26" s="13">
        <v>0</v>
      </c>
      <c r="GR26" s="13">
        <v>0</v>
      </c>
      <c r="GS26" s="13">
        <v>0</v>
      </c>
      <c r="GT26" s="13">
        <v>0</v>
      </c>
      <c r="GU26" s="13">
        <v>0</v>
      </c>
      <c r="GV26" s="13">
        <v>0</v>
      </c>
      <c r="GW26" s="13">
        <v>0</v>
      </c>
      <c r="GX26" s="13">
        <v>0</v>
      </c>
      <c r="GY26" s="13">
        <v>0</v>
      </c>
      <c r="GZ26" s="13">
        <v>0</v>
      </c>
      <c r="HA26" s="13">
        <v>0</v>
      </c>
      <c r="HB26" s="13">
        <v>0</v>
      </c>
      <c r="HC26" s="13">
        <v>0</v>
      </c>
      <c r="HD26" s="13">
        <v>0</v>
      </c>
      <c r="HE26" s="13">
        <v>0</v>
      </c>
      <c r="HF26" s="13">
        <v>0</v>
      </c>
      <c r="HG26" s="13">
        <v>0</v>
      </c>
      <c r="HH26" s="13">
        <v>0</v>
      </c>
      <c r="HI26" s="13">
        <v>0</v>
      </c>
      <c r="HJ26" s="13">
        <v>0</v>
      </c>
      <c r="HK26" s="13">
        <v>0</v>
      </c>
      <c r="HL26" s="13">
        <v>0</v>
      </c>
      <c r="HM26" s="13">
        <v>0</v>
      </c>
      <c r="HN26" s="13">
        <v>0</v>
      </c>
      <c r="HO26" s="13">
        <v>0</v>
      </c>
      <c r="HP26" s="13">
        <v>0</v>
      </c>
      <c r="HQ26" s="13">
        <v>0</v>
      </c>
      <c r="HR26" s="13">
        <v>0</v>
      </c>
      <c r="HS26" s="13">
        <v>0</v>
      </c>
      <c r="HT26" s="13">
        <v>0</v>
      </c>
      <c r="HU26" s="13">
        <v>0</v>
      </c>
      <c r="HV26" s="13">
        <v>0</v>
      </c>
      <c r="HW26" s="13">
        <v>0</v>
      </c>
      <c r="HX26" s="13">
        <v>0</v>
      </c>
      <c r="HY26" s="13">
        <v>0</v>
      </c>
      <c r="HZ26" s="13">
        <v>0</v>
      </c>
      <c r="IA26" s="13">
        <v>0</v>
      </c>
      <c r="IB26" s="13">
        <v>0</v>
      </c>
      <c r="IC26" s="13">
        <v>0</v>
      </c>
      <c r="ID26" s="13">
        <v>0</v>
      </c>
      <c r="IE26" s="13">
        <v>0</v>
      </c>
      <c r="IF26" s="13">
        <v>0</v>
      </c>
      <c r="IG26" s="13">
        <f t="shared" si="657"/>
        <v>39000</v>
      </c>
      <c r="IH26" s="13">
        <f t="shared" si="658"/>
        <v>9711.99</v>
      </c>
      <c r="II26" s="13">
        <f t="shared" si="659"/>
        <v>9711.99</v>
      </c>
      <c r="IJ26" s="13">
        <f t="shared" si="660"/>
        <v>0</v>
      </c>
      <c r="IK26" s="13">
        <f t="shared" si="661"/>
        <v>0</v>
      </c>
      <c r="IL26" s="13">
        <f t="shared" si="662"/>
        <v>0</v>
      </c>
      <c r="IM26" s="13">
        <f t="shared" si="663"/>
        <v>0</v>
      </c>
      <c r="IN26" s="13">
        <f t="shared" si="664"/>
        <v>0</v>
      </c>
      <c r="IO26" s="13">
        <f t="shared" si="665"/>
        <v>0</v>
      </c>
      <c r="IP26" s="13">
        <f t="shared" si="666"/>
        <v>0</v>
      </c>
      <c r="IQ26" s="13">
        <f t="shared" si="667"/>
        <v>0</v>
      </c>
      <c r="IR26" s="13">
        <f t="shared" si="668"/>
        <v>0</v>
      </c>
      <c r="IS26" s="13">
        <f t="shared" si="669"/>
        <v>0</v>
      </c>
      <c r="IT26" s="13">
        <f t="shared" si="670"/>
        <v>0</v>
      </c>
      <c r="IU26" s="13">
        <f t="shared" si="671"/>
        <v>0</v>
      </c>
      <c r="IV26" s="13">
        <f t="shared" si="672"/>
        <v>0</v>
      </c>
      <c r="IW26" s="13">
        <f t="shared" si="673"/>
        <v>0</v>
      </c>
      <c r="IX26" s="13">
        <f t="shared" si="674"/>
        <v>0</v>
      </c>
      <c r="IY26" s="13">
        <f t="shared" si="675"/>
        <v>0</v>
      </c>
      <c r="IZ26" s="13">
        <f t="shared" si="676"/>
        <v>0</v>
      </c>
      <c r="JA26" s="13">
        <f t="shared" si="677"/>
        <v>0</v>
      </c>
      <c r="JB26" s="13">
        <f t="shared" si="678"/>
        <v>0</v>
      </c>
      <c r="JC26" s="13">
        <f t="shared" si="679"/>
        <v>0</v>
      </c>
      <c r="JD26" s="13">
        <f t="shared" si="680"/>
        <v>0</v>
      </c>
      <c r="JE26" s="13">
        <f t="shared" si="681"/>
        <v>0</v>
      </c>
      <c r="JF26" s="13">
        <f t="shared" si="682"/>
        <v>0</v>
      </c>
      <c r="JG26" s="13">
        <f t="shared" si="683"/>
        <v>0</v>
      </c>
      <c r="JH26" s="13">
        <f t="shared" si="684"/>
        <v>0</v>
      </c>
      <c r="JI26" s="13">
        <f t="shared" si="685"/>
        <v>0</v>
      </c>
      <c r="JJ26" s="13">
        <f t="shared" si="686"/>
        <v>0</v>
      </c>
      <c r="JK26" s="13">
        <f t="shared" si="686"/>
        <v>0</v>
      </c>
      <c r="JL26" s="13">
        <f t="shared" si="686"/>
        <v>0</v>
      </c>
      <c r="JM26" s="13">
        <f t="shared" si="686"/>
        <v>0</v>
      </c>
      <c r="JN26" s="13">
        <f t="shared" si="686"/>
        <v>0</v>
      </c>
    </row>
    <row r="27" spans="1:274" x14ac:dyDescent="0.25">
      <c r="A27" s="5">
        <v>2108</v>
      </c>
      <c r="B27" s="9" t="s">
        <v>13</v>
      </c>
      <c r="C27" s="13">
        <v>2535</v>
      </c>
      <c r="D27" s="13">
        <v>2535</v>
      </c>
      <c r="E27" s="13">
        <v>0</v>
      </c>
      <c r="F27" s="13">
        <v>0</v>
      </c>
      <c r="G27" s="13">
        <v>1868</v>
      </c>
      <c r="H27" s="13">
        <v>1340</v>
      </c>
      <c r="I27" s="13">
        <v>1800</v>
      </c>
      <c r="J27" s="13">
        <v>1800</v>
      </c>
      <c r="K27" s="13">
        <v>1279</v>
      </c>
      <c r="L27" s="13">
        <v>1981</v>
      </c>
      <c r="M27" s="13">
        <v>1981</v>
      </c>
      <c r="N27" s="13">
        <v>939</v>
      </c>
      <c r="O27" s="13">
        <v>1900</v>
      </c>
      <c r="P27" s="13">
        <v>1900</v>
      </c>
      <c r="Q27" s="13">
        <v>27</v>
      </c>
      <c r="R27" s="13">
        <v>1927</v>
      </c>
      <c r="S27" s="13">
        <v>1927</v>
      </c>
      <c r="T27" s="13">
        <v>31.05</v>
      </c>
      <c r="U27" s="13">
        <v>26430</v>
      </c>
      <c r="V27" s="13">
        <v>370</v>
      </c>
      <c r="W27" s="13">
        <v>1384.2</v>
      </c>
      <c r="X27" s="13">
        <v>2600</v>
      </c>
      <c r="Y27" s="13">
        <v>2600</v>
      </c>
      <c r="Z27" s="13">
        <v>469.8</v>
      </c>
      <c r="AA27" s="13">
        <v>300</v>
      </c>
      <c r="AB27" s="13">
        <v>1600</v>
      </c>
      <c r="AC27" s="13">
        <v>184</v>
      </c>
      <c r="AD27" s="13">
        <v>1564</v>
      </c>
      <c r="AE27" s="13">
        <v>1380</v>
      </c>
      <c r="AF27" s="13">
        <v>2065</v>
      </c>
      <c r="AG27" s="13">
        <v>2910</v>
      </c>
      <c r="AH27" s="13">
        <v>2910</v>
      </c>
      <c r="AI27" s="13">
        <v>2502.3000000000002</v>
      </c>
      <c r="AJ27" s="13">
        <v>1624</v>
      </c>
      <c r="AK27" s="13">
        <v>6300</v>
      </c>
      <c r="AL27" s="13">
        <v>6300</v>
      </c>
      <c r="AM27" s="13">
        <v>2480</v>
      </c>
      <c r="AN27" s="13">
        <v>7700</v>
      </c>
      <c r="AO27" s="13">
        <v>4700</v>
      </c>
      <c r="AP27" s="13">
        <v>2660</v>
      </c>
      <c r="AQ27" s="13">
        <v>3100</v>
      </c>
      <c r="AR27" s="13">
        <v>3100</v>
      </c>
      <c r="AS27" s="13">
        <v>1618</v>
      </c>
      <c r="AT27" s="13">
        <v>3728</v>
      </c>
      <c r="AU27" s="13">
        <v>3906</v>
      </c>
      <c r="AV27" s="13">
        <v>4032</v>
      </c>
      <c r="AW27" s="13">
        <v>3350</v>
      </c>
      <c r="AX27" s="13">
        <v>3350</v>
      </c>
      <c r="AY27" s="13">
        <v>1576</v>
      </c>
      <c r="AZ27" s="13">
        <v>2476</v>
      </c>
      <c r="BA27" s="13">
        <v>2476</v>
      </c>
      <c r="BB27" s="13">
        <v>789.9</v>
      </c>
      <c r="BC27" s="13">
        <v>2495</v>
      </c>
      <c r="BD27" s="13">
        <v>14169.6</v>
      </c>
      <c r="BE27" s="13">
        <v>15709.6</v>
      </c>
      <c r="BF27" s="13">
        <v>15100</v>
      </c>
      <c r="BG27" s="13">
        <v>15100</v>
      </c>
      <c r="BH27" s="13">
        <v>893.6</v>
      </c>
      <c r="BI27" s="13">
        <v>10000</v>
      </c>
      <c r="BJ27" s="13">
        <v>14000</v>
      </c>
      <c r="BK27" s="13">
        <v>7668.8</v>
      </c>
      <c r="BL27" s="13">
        <v>8753</v>
      </c>
      <c r="BM27" s="13">
        <v>8000</v>
      </c>
      <c r="BN27" s="13">
        <v>13672.6</v>
      </c>
      <c r="BO27" s="13">
        <v>9326</v>
      </c>
      <c r="BP27" s="13">
        <v>9326</v>
      </c>
      <c r="BQ27" s="13">
        <v>7466.7</v>
      </c>
      <c r="BR27" s="13">
        <v>9768</v>
      </c>
      <c r="BS27" s="13">
        <v>3978</v>
      </c>
      <c r="BT27" s="13">
        <v>3978</v>
      </c>
      <c r="BU27" s="13">
        <v>3770</v>
      </c>
      <c r="BV27" s="13">
        <v>7300</v>
      </c>
      <c r="BW27" s="13">
        <v>2300</v>
      </c>
      <c r="BX27" s="13">
        <v>1880</v>
      </c>
      <c r="BY27" s="13">
        <v>2900</v>
      </c>
      <c r="BZ27" s="13">
        <v>2900</v>
      </c>
      <c r="CA27" s="13">
        <v>824</v>
      </c>
      <c r="CB27" s="13">
        <v>3044</v>
      </c>
      <c r="CC27" s="13">
        <v>3044</v>
      </c>
      <c r="CD27" s="13">
        <v>1931</v>
      </c>
      <c r="CE27" s="13">
        <v>2400</v>
      </c>
      <c r="CF27" s="13">
        <v>2400</v>
      </c>
      <c r="CG27" s="13">
        <v>1098</v>
      </c>
      <c r="CH27" s="13">
        <v>2648</v>
      </c>
      <c r="CI27" s="13">
        <v>2648</v>
      </c>
      <c r="CJ27" s="13">
        <v>205.2</v>
      </c>
      <c r="CK27" s="13">
        <v>2655</v>
      </c>
      <c r="CL27" s="13">
        <v>680.8</v>
      </c>
      <c r="CM27" s="13">
        <v>1810.8</v>
      </c>
      <c r="CN27" s="13">
        <v>3200</v>
      </c>
      <c r="CO27" s="13">
        <v>3200</v>
      </c>
      <c r="CP27" s="13">
        <v>2476.4</v>
      </c>
      <c r="CQ27" s="13">
        <v>4433</v>
      </c>
      <c r="CR27" s="13">
        <v>6900</v>
      </c>
      <c r="CS27" s="13">
        <v>4237</v>
      </c>
      <c r="CT27" s="13">
        <v>1569</v>
      </c>
      <c r="CU27" s="13">
        <v>1569</v>
      </c>
      <c r="CV27" s="13">
        <v>2528.5</v>
      </c>
      <c r="CW27" s="13">
        <v>3368</v>
      </c>
      <c r="CX27" s="13">
        <v>3646</v>
      </c>
      <c r="CY27" s="13">
        <v>6545.1</v>
      </c>
      <c r="CZ27" s="13">
        <v>8026</v>
      </c>
      <c r="DA27" s="13">
        <v>0</v>
      </c>
      <c r="DB27" s="13">
        <v>0</v>
      </c>
      <c r="DC27" s="13">
        <v>0</v>
      </c>
      <c r="DD27" s="13">
        <v>0</v>
      </c>
      <c r="DE27" s="13">
        <v>0</v>
      </c>
      <c r="DF27" s="13">
        <v>0</v>
      </c>
      <c r="DG27" s="13">
        <v>0</v>
      </c>
      <c r="DH27" s="13">
        <v>0</v>
      </c>
      <c r="DI27" s="13">
        <v>9</v>
      </c>
      <c r="DJ27" s="13">
        <v>9</v>
      </c>
      <c r="DK27" s="13">
        <v>9</v>
      </c>
      <c r="DL27" s="13">
        <v>6</v>
      </c>
      <c r="DM27" s="13">
        <v>0</v>
      </c>
      <c r="DN27" s="13">
        <v>0</v>
      </c>
      <c r="DO27" s="13">
        <v>3</v>
      </c>
      <c r="DP27" s="13">
        <v>3</v>
      </c>
      <c r="DQ27" s="13">
        <v>4</v>
      </c>
      <c r="DR27" s="13">
        <v>303.45</v>
      </c>
      <c r="DS27" s="13">
        <v>3</v>
      </c>
      <c r="DT27" s="13">
        <v>3.8</v>
      </c>
      <c r="DU27" s="13">
        <v>3.8</v>
      </c>
      <c r="DV27" s="13">
        <v>4</v>
      </c>
      <c r="DW27" s="13">
        <v>100</v>
      </c>
      <c r="DX27" s="13">
        <v>3971.88</v>
      </c>
      <c r="DY27" s="13">
        <v>200</v>
      </c>
      <c r="DZ27" s="13">
        <v>500</v>
      </c>
      <c r="EA27" s="13">
        <v>958.4</v>
      </c>
      <c r="EB27" s="13">
        <v>10.4</v>
      </c>
      <c r="EC27" s="13">
        <v>158</v>
      </c>
      <c r="ED27" s="13">
        <v>168.8</v>
      </c>
      <c r="EE27" s="13">
        <v>11</v>
      </c>
      <c r="EF27" s="13">
        <v>11</v>
      </c>
      <c r="EG27" s="13">
        <v>10.8</v>
      </c>
      <c r="EH27" s="13">
        <v>158</v>
      </c>
      <c r="EI27" s="13">
        <v>6130</v>
      </c>
      <c r="EJ27" s="13">
        <v>6130</v>
      </c>
      <c r="EK27" s="13">
        <v>1585.6</v>
      </c>
      <c r="EL27" s="13">
        <v>3100</v>
      </c>
      <c r="EM27" s="13">
        <v>1600</v>
      </c>
      <c r="EN27" s="13">
        <v>840</v>
      </c>
      <c r="EO27" s="13">
        <v>6600</v>
      </c>
      <c r="EP27" s="13">
        <v>6600</v>
      </c>
      <c r="EQ27" s="13">
        <v>3155</v>
      </c>
      <c r="ER27" s="13">
        <v>1690</v>
      </c>
      <c r="ES27" s="13">
        <v>1690</v>
      </c>
      <c r="ET27" s="13">
        <v>595</v>
      </c>
      <c r="EU27" s="13">
        <v>1100</v>
      </c>
      <c r="EV27" s="13">
        <v>1100</v>
      </c>
      <c r="EW27" s="13">
        <v>630</v>
      </c>
      <c r="EX27" s="13">
        <v>1630</v>
      </c>
      <c r="EY27" s="13">
        <v>5230</v>
      </c>
      <c r="EZ27" s="13">
        <v>5284.5</v>
      </c>
      <c r="FA27" s="13">
        <v>3085</v>
      </c>
      <c r="FB27" s="13">
        <v>1445.34</v>
      </c>
      <c r="FC27" s="13">
        <v>2788</v>
      </c>
      <c r="FD27" s="13">
        <v>4200</v>
      </c>
      <c r="FE27" s="13">
        <v>4200</v>
      </c>
      <c r="FF27" s="13">
        <v>1427.6</v>
      </c>
      <c r="FG27" s="13">
        <v>4137</v>
      </c>
      <c r="FH27" s="13">
        <v>3500</v>
      </c>
      <c r="FI27" s="13">
        <v>1695.8</v>
      </c>
      <c r="FJ27" s="13">
        <v>3100.8</v>
      </c>
      <c r="FK27" s="13">
        <v>1500</v>
      </c>
      <c r="FL27" s="13">
        <v>3342</v>
      </c>
      <c r="FM27" s="13">
        <v>2235</v>
      </c>
      <c r="FN27" s="13">
        <v>2235</v>
      </c>
      <c r="FO27" s="13">
        <v>2736.3</v>
      </c>
      <c r="FP27" s="13">
        <v>2610</v>
      </c>
      <c r="FQ27" s="13">
        <v>5042</v>
      </c>
      <c r="FR27" s="13">
        <v>5042</v>
      </c>
      <c r="FS27" s="13">
        <v>4800</v>
      </c>
      <c r="FT27" s="13">
        <v>7070</v>
      </c>
      <c r="FU27" s="13">
        <v>37070</v>
      </c>
      <c r="FV27" s="13">
        <v>30557.88</v>
      </c>
      <c r="FW27" s="13">
        <v>31440</v>
      </c>
      <c r="FX27" s="13">
        <v>8000</v>
      </c>
      <c r="FY27" s="13">
        <v>967</v>
      </c>
      <c r="FZ27" s="13">
        <v>12900</v>
      </c>
      <c r="GA27" s="13">
        <v>12900</v>
      </c>
      <c r="GB27" s="13">
        <v>8568.52</v>
      </c>
      <c r="GC27" s="13">
        <v>9650</v>
      </c>
      <c r="GD27" s="13">
        <v>9650</v>
      </c>
      <c r="GE27" s="13">
        <v>7232.34</v>
      </c>
      <c r="GF27" s="13">
        <v>29767.21</v>
      </c>
      <c r="GG27" s="13">
        <v>9316</v>
      </c>
      <c r="GH27" s="13">
        <v>30641.66</v>
      </c>
      <c r="GI27" s="13">
        <v>9064</v>
      </c>
      <c r="GJ27" s="13">
        <v>9064</v>
      </c>
      <c r="GK27" s="13">
        <v>3511.16</v>
      </c>
      <c r="GL27" s="13">
        <v>24900</v>
      </c>
      <c r="GM27" s="13">
        <v>24900</v>
      </c>
      <c r="GN27" s="13">
        <v>23653.17</v>
      </c>
      <c r="GO27" s="13">
        <v>38795</v>
      </c>
      <c r="GP27" s="13">
        <v>38795</v>
      </c>
      <c r="GQ27" s="13">
        <v>8859.32</v>
      </c>
      <c r="GR27" s="13">
        <v>47083</v>
      </c>
      <c r="GS27" s="13">
        <v>47083</v>
      </c>
      <c r="GT27" s="13">
        <v>14274.94</v>
      </c>
      <c r="GU27" s="13">
        <v>49867</v>
      </c>
      <c r="GV27" s="13">
        <v>49867</v>
      </c>
      <c r="GW27" s="13">
        <v>11174.81</v>
      </c>
      <c r="GX27" s="13">
        <v>14438</v>
      </c>
      <c r="GY27" s="13">
        <v>0</v>
      </c>
      <c r="GZ27" s="13">
        <v>0</v>
      </c>
      <c r="HA27" s="13">
        <v>0</v>
      </c>
      <c r="HB27" s="13">
        <v>0</v>
      </c>
      <c r="HC27" s="13">
        <v>0</v>
      </c>
      <c r="HD27" s="13">
        <v>0</v>
      </c>
      <c r="HE27" s="13">
        <v>0</v>
      </c>
      <c r="HF27" s="13">
        <v>0</v>
      </c>
      <c r="HG27" s="13">
        <v>0</v>
      </c>
      <c r="HH27" s="13">
        <v>0</v>
      </c>
      <c r="HI27" s="13">
        <v>19.8</v>
      </c>
      <c r="HJ27" s="13">
        <v>336.6</v>
      </c>
      <c r="HK27" s="13">
        <v>300</v>
      </c>
      <c r="HL27" s="13">
        <v>1000</v>
      </c>
      <c r="HM27" s="13">
        <v>907.43</v>
      </c>
      <c r="HN27" s="13">
        <v>6548.79</v>
      </c>
      <c r="HO27" s="13">
        <v>6548.79</v>
      </c>
      <c r="HP27" s="13">
        <v>176</v>
      </c>
      <c r="HQ27" s="13">
        <v>1262</v>
      </c>
      <c r="HR27" s="13">
        <v>1262</v>
      </c>
      <c r="HS27" s="13">
        <v>141.9</v>
      </c>
      <c r="HT27" s="13">
        <v>0</v>
      </c>
      <c r="HU27" s="13">
        <v>0</v>
      </c>
      <c r="HV27" s="13">
        <v>35.479999999999997</v>
      </c>
      <c r="HW27" s="13">
        <v>0</v>
      </c>
      <c r="HX27" s="13">
        <v>0</v>
      </c>
      <c r="HY27" s="13">
        <v>0</v>
      </c>
      <c r="HZ27" s="13">
        <v>0</v>
      </c>
      <c r="IA27" s="13">
        <v>0</v>
      </c>
      <c r="IB27" s="13">
        <v>0</v>
      </c>
      <c r="IC27" s="13">
        <v>0</v>
      </c>
      <c r="ID27" s="13">
        <v>0</v>
      </c>
      <c r="IE27" s="13">
        <v>0</v>
      </c>
      <c r="IF27" s="13">
        <v>0</v>
      </c>
      <c r="IG27" s="13">
        <f t="shared" si="657"/>
        <v>23985</v>
      </c>
      <c r="IH27" s="13">
        <f t="shared" si="658"/>
        <v>23985</v>
      </c>
      <c r="II27" s="13">
        <f t="shared" si="659"/>
        <v>12635.6</v>
      </c>
      <c r="IJ27" s="13">
        <f t="shared" si="660"/>
        <v>25170</v>
      </c>
      <c r="IK27" s="13">
        <f t="shared" si="661"/>
        <v>47538</v>
      </c>
      <c r="IL27" s="13">
        <f t="shared" si="662"/>
        <v>37277.880000000005</v>
      </c>
      <c r="IM27" s="13">
        <f t="shared" si="663"/>
        <v>45840</v>
      </c>
      <c r="IN27" s="13">
        <f t="shared" si="664"/>
        <v>22400</v>
      </c>
      <c r="IO27" s="13">
        <f t="shared" si="665"/>
        <v>7852</v>
      </c>
      <c r="IP27" s="13">
        <f t="shared" si="666"/>
        <v>23352</v>
      </c>
      <c r="IQ27" s="13">
        <f t="shared" si="667"/>
        <v>23549.8</v>
      </c>
      <c r="IR27" s="13">
        <f t="shared" si="668"/>
        <v>16408.12</v>
      </c>
      <c r="IS27" s="13">
        <f t="shared" si="669"/>
        <v>18700</v>
      </c>
      <c r="IT27" s="13">
        <f t="shared" si="670"/>
        <v>19400</v>
      </c>
      <c r="IU27" s="13">
        <f t="shared" si="671"/>
        <v>11473.77</v>
      </c>
      <c r="IV27" s="13">
        <f t="shared" si="672"/>
        <v>45000</v>
      </c>
      <c r="IW27" s="13">
        <f t="shared" si="673"/>
        <v>28149.79</v>
      </c>
      <c r="IX27" s="13">
        <f t="shared" si="674"/>
        <v>37431.760000000002</v>
      </c>
      <c r="IY27" s="13">
        <f t="shared" si="675"/>
        <v>44994</v>
      </c>
      <c r="IZ27" s="13">
        <f t="shared" si="676"/>
        <v>26995.539999999997</v>
      </c>
      <c r="JA27" s="13">
        <f t="shared" si="677"/>
        <v>25349.46</v>
      </c>
      <c r="JB27" s="13">
        <f t="shared" si="678"/>
        <v>50004</v>
      </c>
      <c r="JC27" s="13">
        <f t="shared" si="679"/>
        <v>50100</v>
      </c>
      <c r="JD27" s="13">
        <f t="shared" si="680"/>
        <v>32927.93</v>
      </c>
      <c r="JE27" s="13">
        <f t="shared" si="681"/>
        <v>57865</v>
      </c>
      <c r="JF27" s="13">
        <f t="shared" si="682"/>
        <v>65295</v>
      </c>
      <c r="JG27" s="13">
        <f t="shared" si="683"/>
        <v>23603.32</v>
      </c>
      <c r="JH27" s="13">
        <f t="shared" si="684"/>
        <v>62080.2</v>
      </c>
      <c r="JI27" s="13">
        <f t="shared" si="685"/>
        <v>59690</v>
      </c>
      <c r="JJ27" s="13">
        <f t="shared" si="686"/>
        <v>36051.839999999997</v>
      </c>
      <c r="JK27" s="13">
        <f t="shared" si="686"/>
        <v>67717</v>
      </c>
      <c r="JL27" s="13">
        <f t="shared" si="686"/>
        <v>67995</v>
      </c>
      <c r="JM27" s="13">
        <f t="shared" si="686"/>
        <v>30436.009999999995</v>
      </c>
      <c r="JN27" s="13">
        <f t="shared" si="686"/>
        <v>36624</v>
      </c>
    </row>
    <row r="28" spans="1:274" x14ac:dyDescent="0.25">
      <c r="A28" s="5">
        <v>2109</v>
      </c>
      <c r="B28" s="9" t="s">
        <v>14</v>
      </c>
      <c r="C28" s="13">
        <v>60000</v>
      </c>
      <c r="D28" s="13">
        <v>80000</v>
      </c>
      <c r="E28" s="13">
        <v>17579.46</v>
      </c>
      <c r="F28" s="13">
        <v>17160</v>
      </c>
      <c r="G28" s="13">
        <v>0</v>
      </c>
      <c r="H28" s="13">
        <v>0</v>
      </c>
      <c r="I28" s="13">
        <v>5868.85</v>
      </c>
      <c r="J28" s="13">
        <v>5868.85</v>
      </c>
      <c r="K28" s="13">
        <v>5868.42</v>
      </c>
      <c r="L28" s="13">
        <v>53585</v>
      </c>
      <c r="M28" s="13">
        <v>53585</v>
      </c>
      <c r="N28" s="13">
        <v>17868.43</v>
      </c>
      <c r="O28" s="13">
        <v>24305</v>
      </c>
      <c r="P28" s="13">
        <v>26000</v>
      </c>
      <c r="Q28" s="13">
        <v>32199.919999999998</v>
      </c>
      <c r="R28" s="13">
        <v>5584.8</v>
      </c>
      <c r="S28" s="13">
        <v>8868.42</v>
      </c>
      <c r="T28" s="13">
        <v>8868.42</v>
      </c>
      <c r="U28" s="13">
        <v>5870</v>
      </c>
      <c r="V28" s="13">
        <v>3500</v>
      </c>
      <c r="W28" s="13">
        <v>5900</v>
      </c>
      <c r="X28" s="13">
        <v>0</v>
      </c>
      <c r="Y28" s="13">
        <v>0</v>
      </c>
      <c r="Z28" s="13">
        <v>0</v>
      </c>
      <c r="AA28" s="13">
        <v>7200</v>
      </c>
      <c r="AB28" s="13">
        <v>7200</v>
      </c>
      <c r="AC28" s="13">
        <v>0</v>
      </c>
      <c r="AD28" s="13">
        <v>7200</v>
      </c>
      <c r="AE28" s="13">
        <v>7200</v>
      </c>
      <c r="AF28" s="13"/>
      <c r="AG28" s="13">
        <v>0</v>
      </c>
      <c r="AH28" s="13">
        <v>0</v>
      </c>
      <c r="AI28" s="13">
        <v>0</v>
      </c>
      <c r="AJ28" s="13">
        <v>30000</v>
      </c>
      <c r="AK28" s="13">
        <v>0</v>
      </c>
      <c r="AL28" s="13">
        <v>0</v>
      </c>
      <c r="AM28" s="13">
        <v>0</v>
      </c>
      <c r="AN28" s="13">
        <v>0</v>
      </c>
      <c r="AO28" s="13">
        <v>0</v>
      </c>
      <c r="AP28" s="13">
        <v>0</v>
      </c>
      <c r="AQ28" s="13">
        <v>819.67</v>
      </c>
      <c r="AR28" s="13">
        <v>976</v>
      </c>
      <c r="AS28" s="13">
        <v>800</v>
      </c>
      <c r="AT28" s="13">
        <v>1560</v>
      </c>
      <c r="AU28" s="13">
        <v>1560</v>
      </c>
      <c r="AV28" s="13">
        <v>0</v>
      </c>
      <c r="AW28" s="13">
        <v>1560</v>
      </c>
      <c r="AX28" s="13">
        <v>1560</v>
      </c>
      <c r="AY28" s="13">
        <v>0</v>
      </c>
      <c r="AZ28" s="13">
        <v>1819.67</v>
      </c>
      <c r="BA28" s="13">
        <v>800</v>
      </c>
      <c r="BB28" s="13">
        <v>500</v>
      </c>
      <c r="BC28" s="13">
        <v>1820</v>
      </c>
      <c r="BD28" s="13">
        <v>1820</v>
      </c>
      <c r="BE28" s="13">
        <v>1000</v>
      </c>
      <c r="BF28" s="13">
        <v>800</v>
      </c>
      <c r="BG28" s="13">
        <v>800</v>
      </c>
      <c r="BH28" s="13">
        <v>1600</v>
      </c>
      <c r="BI28" s="13">
        <v>3600</v>
      </c>
      <c r="BJ28" s="13">
        <v>0</v>
      </c>
      <c r="BK28" s="13">
        <v>0</v>
      </c>
      <c r="BL28" s="13">
        <v>0</v>
      </c>
      <c r="BM28" s="13">
        <v>0</v>
      </c>
      <c r="BN28" s="13">
        <v>3416</v>
      </c>
      <c r="BO28" s="13">
        <v>2000</v>
      </c>
      <c r="BP28" s="13">
        <v>2440</v>
      </c>
      <c r="BQ28" s="13">
        <v>2000</v>
      </c>
      <c r="BR28" s="13">
        <v>3416</v>
      </c>
      <c r="BS28" s="13">
        <v>0</v>
      </c>
      <c r="BT28" s="13">
        <v>0</v>
      </c>
      <c r="BU28" s="13">
        <v>0</v>
      </c>
      <c r="BV28" s="13">
        <v>0</v>
      </c>
      <c r="BW28" s="13">
        <v>0</v>
      </c>
      <c r="BX28" s="13">
        <v>0</v>
      </c>
      <c r="BY28" s="13">
        <v>0</v>
      </c>
      <c r="BZ28" s="13">
        <v>1200</v>
      </c>
      <c r="CA28" s="13">
        <v>1200</v>
      </c>
      <c r="CB28" s="13">
        <v>940</v>
      </c>
      <c r="CC28" s="13">
        <v>1200</v>
      </c>
      <c r="CD28" s="13">
        <v>1200</v>
      </c>
      <c r="CE28" s="13">
        <v>936</v>
      </c>
      <c r="CF28" s="13">
        <v>936</v>
      </c>
      <c r="CG28" s="13">
        <v>900</v>
      </c>
      <c r="CH28" s="13">
        <v>983.61</v>
      </c>
      <c r="CI28" s="13">
        <v>430.81</v>
      </c>
      <c r="CJ28" s="13">
        <v>430.81</v>
      </c>
      <c r="CK28" s="13">
        <v>1000</v>
      </c>
      <c r="CL28" s="13">
        <v>1000</v>
      </c>
      <c r="CM28" s="13">
        <v>0</v>
      </c>
      <c r="CN28" s="13">
        <v>800</v>
      </c>
      <c r="CO28" s="13">
        <v>800</v>
      </c>
      <c r="CP28" s="13">
        <v>0</v>
      </c>
      <c r="CQ28" s="13">
        <v>0</v>
      </c>
      <c r="CR28" s="13">
        <v>0</v>
      </c>
      <c r="CS28" s="13">
        <v>0</v>
      </c>
      <c r="CT28" s="13">
        <v>0</v>
      </c>
      <c r="CU28" s="13">
        <v>0</v>
      </c>
      <c r="CV28" s="13">
        <v>0</v>
      </c>
      <c r="CW28" s="13">
        <v>0</v>
      </c>
      <c r="CX28" s="13">
        <v>0</v>
      </c>
      <c r="CY28" s="13">
        <v>0</v>
      </c>
      <c r="CZ28" s="13">
        <v>0</v>
      </c>
      <c r="DA28" s="13">
        <v>0</v>
      </c>
      <c r="DB28" s="13">
        <v>0</v>
      </c>
      <c r="DC28" s="13">
        <v>0</v>
      </c>
      <c r="DD28" s="13">
        <v>0</v>
      </c>
      <c r="DE28" s="13">
        <v>0</v>
      </c>
      <c r="DF28" s="13">
        <v>0</v>
      </c>
      <c r="DG28" s="13">
        <v>800</v>
      </c>
      <c r="DH28" s="13">
        <v>9</v>
      </c>
      <c r="DI28" s="13">
        <v>0</v>
      </c>
      <c r="DJ28" s="13">
        <v>761</v>
      </c>
      <c r="DK28" s="13">
        <v>4098</v>
      </c>
      <c r="DL28" s="13">
        <v>4098</v>
      </c>
      <c r="DM28" s="13">
        <v>761</v>
      </c>
      <c r="DN28" s="13">
        <v>761</v>
      </c>
      <c r="DO28" s="13">
        <v>0</v>
      </c>
      <c r="DP28" s="13">
        <v>409.84</v>
      </c>
      <c r="DQ28" s="13">
        <v>409.84</v>
      </c>
      <c r="DR28" s="13">
        <v>15233</v>
      </c>
      <c r="DS28" s="13">
        <v>0</v>
      </c>
      <c r="DT28" s="13">
        <v>0</v>
      </c>
      <c r="DU28" s="13">
        <v>9000</v>
      </c>
      <c r="DV28" s="13">
        <v>0</v>
      </c>
      <c r="DW28" s="13">
        <v>0</v>
      </c>
      <c r="DX28" s="13">
        <v>0</v>
      </c>
      <c r="DY28" s="13">
        <v>0</v>
      </c>
      <c r="DZ28" s="13">
        <v>0</v>
      </c>
      <c r="EA28" s="13">
        <v>0</v>
      </c>
      <c r="EB28" s="13">
        <v>0</v>
      </c>
      <c r="EC28" s="13">
        <v>0</v>
      </c>
      <c r="ED28" s="13">
        <v>0</v>
      </c>
      <c r="EE28" s="13">
        <v>0</v>
      </c>
      <c r="EF28" s="13">
        <v>0</v>
      </c>
      <c r="EG28" s="13">
        <v>0</v>
      </c>
      <c r="EH28" s="13">
        <v>0</v>
      </c>
      <c r="EI28" s="13">
        <v>0</v>
      </c>
      <c r="EJ28" s="13">
        <v>0</v>
      </c>
      <c r="EK28" s="13">
        <v>0</v>
      </c>
      <c r="EL28" s="13">
        <v>0</v>
      </c>
      <c r="EM28" s="13">
        <v>0</v>
      </c>
      <c r="EN28" s="13">
        <v>0</v>
      </c>
      <c r="EO28" s="13">
        <v>0</v>
      </c>
      <c r="EP28" s="13">
        <v>0</v>
      </c>
      <c r="EQ28" s="13">
        <v>0</v>
      </c>
      <c r="ER28" s="13">
        <v>0</v>
      </c>
      <c r="ES28" s="13">
        <v>0</v>
      </c>
      <c r="ET28" s="13">
        <v>0</v>
      </c>
      <c r="EU28" s="13">
        <v>0</v>
      </c>
      <c r="EV28" s="13">
        <v>0</v>
      </c>
      <c r="EW28" s="13">
        <v>0</v>
      </c>
      <c r="EX28" s="13">
        <v>0</v>
      </c>
      <c r="EY28" s="13">
        <v>0</v>
      </c>
      <c r="EZ28" s="13">
        <v>0</v>
      </c>
      <c r="FA28" s="13">
        <v>0</v>
      </c>
      <c r="FB28" s="13">
        <v>0</v>
      </c>
      <c r="FC28" s="13">
        <v>0</v>
      </c>
      <c r="FD28" s="13">
        <v>0</v>
      </c>
      <c r="FE28" s="13">
        <v>0</v>
      </c>
      <c r="FF28" s="13">
        <v>0</v>
      </c>
      <c r="FG28" s="13">
        <v>0</v>
      </c>
      <c r="FH28" s="13">
        <v>0</v>
      </c>
      <c r="FI28" s="13">
        <v>0</v>
      </c>
      <c r="FJ28" s="13">
        <v>0</v>
      </c>
      <c r="FK28" s="13">
        <v>0</v>
      </c>
      <c r="FL28" s="13">
        <v>0</v>
      </c>
      <c r="FM28" s="13">
        <v>0</v>
      </c>
      <c r="FN28" s="13">
        <v>0</v>
      </c>
      <c r="FO28" s="13">
        <v>0</v>
      </c>
      <c r="FP28" s="13">
        <v>0</v>
      </c>
      <c r="FQ28" s="13">
        <v>0</v>
      </c>
      <c r="FR28" s="13">
        <v>0</v>
      </c>
      <c r="FS28" s="13">
        <v>0</v>
      </c>
      <c r="FT28" s="13">
        <v>0</v>
      </c>
      <c r="FU28" s="13">
        <v>0</v>
      </c>
      <c r="FV28" s="13">
        <v>0</v>
      </c>
      <c r="FW28" s="13">
        <v>0</v>
      </c>
      <c r="FX28" s="13">
        <v>0</v>
      </c>
      <c r="FY28" s="13">
        <v>0</v>
      </c>
      <c r="FZ28" s="13">
        <v>0</v>
      </c>
      <c r="GA28" s="13">
        <v>0</v>
      </c>
      <c r="GB28" s="13">
        <v>0</v>
      </c>
      <c r="GC28" s="13">
        <v>0</v>
      </c>
      <c r="GD28" s="13">
        <v>0</v>
      </c>
      <c r="GE28" s="13">
        <v>0</v>
      </c>
      <c r="GF28" s="13">
        <v>0</v>
      </c>
      <c r="GG28" s="13">
        <v>0</v>
      </c>
      <c r="GH28" s="13">
        <v>0</v>
      </c>
      <c r="GI28" s="13">
        <v>0</v>
      </c>
      <c r="GJ28" s="13">
        <v>0</v>
      </c>
      <c r="GK28" s="13">
        <v>0</v>
      </c>
      <c r="GL28" s="13">
        <v>0</v>
      </c>
      <c r="GM28" s="13">
        <v>0</v>
      </c>
      <c r="GN28" s="13">
        <v>0</v>
      </c>
      <c r="GO28" s="13">
        <v>0</v>
      </c>
      <c r="GP28" s="13">
        <v>0</v>
      </c>
      <c r="GQ28" s="13">
        <v>0</v>
      </c>
      <c r="GR28" s="13">
        <v>0</v>
      </c>
      <c r="GS28" s="13">
        <v>0</v>
      </c>
      <c r="GT28" s="13">
        <v>0</v>
      </c>
      <c r="GU28" s="13">
        <v>0</v>
      </c>
      <c r="GV28" s="13">
        <v>0</v>
      </c>
      <c r="GW28" s="13">
        <v>0</v>
      </c>
      <c r="GX28" s="13">
        <v>0</v>
      </c>
      <c r="GY28" s="13">
        <v>0</v>
      </c>
      <c r="GZ28" s="13">
        <v>0</v>
      </c>
      <c r="HA28" s="13">
        <v>0</v>
      </c>
      <c r="HB28" s="13">
        <v>0</v>
      </c>
      <c r="HC28" s="13">
        <v>0</v>
      </c>
      <c r="HD28" s="13">
        <v>0</v>
      </c>
      <c r="HE28" s="13">
        <v>1647.48</v>
      </c>
      <c r="HF28" s="13">
        <v>1769.87</v>
      </c>
      <c r="HG28" s="13">
        <v>176</v>
      </c>
      <c r="HH28" s="13">
        <v>13055</v>
      </c>
      <c r="HI28" s="13">
        <v>13055</v>
      </c>
      <c r="HJ28" s="13">
        <v>2192.61</v>
      </c>
      <c r="HK28" s="13">
        <v>7774</v>
      </c>
      <c r="HL28" s="13">
        <v>2494</v>
      </c>
      <c r="HM28" s="13">
        <v>1511.05</v>
      </c>
      <c r="HN28" s="13">
        <v>2191.92</v>
      </c>
      <c r="HO28" s="13">
        <v>1500</v>
      </c>
      <c r="HP28" s="13">
        <v>1401.05</v>
      </c>
      <c r="HQ28" s="13">
        <v>1471</v>
      </c>
      <c r="HR28" s="13">
        <v>0</v>
      </c>
      <c r="HS28" s="13">
        <v>2200</v>
      </c>
      <c r="HT28" s="13">
        <v>350</v>
      </c>
      <c r="HU28" s="13">
        <v>350</v>
      </c>
      <c r="HV28" s="13">
        <v>0</v>
      </c>
      <c r="HW28" s="13">
        <v>0</v>
      </c>
      <c r="HX28" s="13">
        <v>0</v>
      </c>
      <c r="HY28" s="13">
        <v>0</v>
      </c>
      <c r="HZ28" s="13">
        <v>0</v>
      </c>
      <c r="IA28" s="13">
        <v>0</v>
      </c>
      <c r="IB28" s="13">
        <v>0</v>
      </c>
      <c r="IC28" s="13">
        <v>0</v>
      </c>
      <c r="ID28" s="13">
        <v>0</v>
      </c>
      <c r="IE28" s="13">
        <v>0</v>
      </c>
      <c r="IF28" s="13">
        <v>0</v>
      </c>
      <c r="IG28" s="13">
        <f t="shared" si="657"/>
        <v>60000</v>
      </c>
      <c r="IH28" s="13">
        <f t="shared" si="658"/>
        <v>80000</v>
      </c>
      <c r="II28" s="13">
        <f t="shared" si="659"/>
        <v>17579.46</v>
      </c>
      <c r="IJ28" s="13">
        <f t="shared" si="660"/>
        <v>17160</v>
      </c>
      <c r="IK28" s="13">
        <f t="shared" si="661"/>
        <v>0</v>
      </c>
      <c r="IL28" s="13">
        <f t="shared" si="662"/>
        <v>0</v>
      </c>
      <c r="IM28" s="13">
        <f t="shared" si="663"/>
        <v>9136</v>
      </c>
      <c r="IN28" s="13">
        <f t="shared" si="664"/>
        <v>9823.7200000000012</v>
      </c>
      <c r="IO28" s="13">
        <f t="shared" si="665"/>
        <v>8044.42</v>
      </c>
      <c r="IP28" s="13">
        <f t="shared" si="666"/>
        <v>69901</v>
      </c>
      <c r="IQ28" s="13">
        <f t="shared" si="667"/>
        <v>73498</v>
      </c>
      <c r="IR28" s="13">
        <f t="shared" si="668"/>
        <v>25359.040000000001</v>
      </c>
      <c r="IS28" s="13">
        <f t="shared" si="669"/>
        <v>35336</v>
      </c>
      <c r="IT28" s="13">
        <f t="shared" si="670"/>
        <v>31751</v>
      </c>
      <c r="IU28" s="13">
        <f t="shared" si="671"/>
        <v>34610.97</v>
      </c>
      <c r="IV28" s="13">
        <f t="shared" si="672"/>
        <v>10989.84</v>
      </c>
      <c r="IW28" s="13">
        <f t="shared" si="673"/>
        <v>12009.07</v>
      </c>
      <c r="IX28" s="13">
        <f t="shared" si="674"/>
        <v>26433.279999999999</v>
      </c>
      <c r="IY28" s="13">
        <f t="shared" si="675"/>
        <v>10161</v>
      </c>
      <c r="IZ28" s="13">
        <f t="shared" si="676"/>
        <v>6320</v>
      </c>
      <c r="JA28" s="13">
        <f t="shared" si="677"/>
        <v>18100</v>
      </c>
      <c r="JB28" s="13">
        <f t="shared" si="678"/>
        <v>1950</v>
      </c>
      <c r="JC28" s="13">
        <f t="shared" si="679"/>
        <v>1950</v>
      </c>
      <c r="JD28" s="13">
        <f t="shared" si="680"/>
        <v>1600</v>
      </c>
      <c r="JE28" s="13">
        <f t="shared" si="681"/>
        <v>10800</v>
      </c>
      <c r="JF28" s="13">
        <f t="shared" si="682"/>
        <v>7200</v>
      </c>
      <c r="JG28" s="13">
        <f t="shared" si="683"/>
        <v>0</v>
      </c>
      <c r="JH28" s="13">
        <f t="shared" si="684"/>
        <v>7200</v>
      </c>
      <c r="JI28" s="13">
        <f t="shared" si="685"/>
        <v>7200</v>
      </c>
      <c r="JJ28" s="13">
        <f t="shared" si="686"/>
        <v>3416</v>
      </c>
      <c r="JK28" s="13">
        <f t="shared" si="686"/>
        <v>2000</v>
      </c>
      <c r="JL28" s="13">
        <f t="shared" si="686"/>
        <v>2440</v>
      </c>
      <c r="JM28" s="13">
        <f t="shared" si="686"/>
        <v>2000</v>
      </c>
      <c r="JN28" s="13">
        <f t="shared" si="686"/>
        <v>33416</v>
      </c>
    </row>
    <row r="29" spans="1:274" x14ac:dyDescent="0.25">
      <c r="A29" s="5">
        <v>2112</v>
      </c>
      <c r="B29" s="9" t="s">
        <v>15</v>
      </c>
      <c r="C29" s="13">
        <v>900</v>
      </c>
      <c r="D29" s="13">
        <v>0</v>
      </c>
      <c r="E29" s="13">
        <v>0</v>
      </c>
      <c r="F29" s="13">
        <v>0</v>
      </c>
      <c r="G29" s="13">
        <v>0</v>
      </c>
      <c r="H29" s="13">
        <v>0</v>
      </c>
      <c r="I29" s="13">
        <v>0</v>
      </c>
      <c r="J29" s="13">
        <v>180</v>
      </c>
      <c r="K29" s="13">
        <v>180</v>
      </c>
      <c r="L29" s="13">
        <v>0</v>
      </c>
      <c r="M29" s="13">
        <v>0</v>
      </c>
      <c r="N29" s="13">
        <v>0</v>
      </c>
      <c r="O29" s="13">
        <v>624</v>
      </c>
      <c r="P29" s="13">
        <v>624</v>
      </c>
      <c r="Q29" s="13">
        <v>0</v>
      </c>
      <c r="R29" s="13">
        <v>204.92</v>
      </c>
      <c r="S29" s="13">
        <v>790</v>
      </c>
      <c r="T29" s="13">
        <v>727</v>
      </c>
      <c r="U29" s="13">
        <v>205</v>
      </c>
      <c r="V29" s="13">
        <v>205</v>
      </c>
      <c r="W29" s="13">
        <v>0</v>
      </c>
      <c r="X29" s="13">
        <v>205</v>
      </c>
      <c r="Y29" s="13">
        <v>205</v>
      </c>
      <c r="Z29" s="13">
        <v>0</v>
      </c>
      <c r="AA29" s="13">
        <v>0</v>
      </c>
      <c r="AB29" s="13">
        <v>0</v>
      </c>
      <c r="AC29" s="13">
        <v>0</v>
      </c>
      <c r="AD29" s="13">
        <v>0</v>
      </c>
      <c r="AE29" s="13">
        <v>0</v>
      </c>
      <c r="AF29" s="13">
        <v>0</v>
      </c>
      <c r="AG29" s="13">
        <v>0</v>
      </c>
      <c r="AH29" s="13">
        <v>0</v>
      </c>
      <c r="AI29" s="13">
        <v>0</v>
      </c>
      <c r="AJ29" s="13">
        <v>0</v>
      </c>
      <c r="AK29" s="13">
        <v>6840</v>
      </c>
      <c r="AL29" s="13">
        <v>0</v>
      </c>
      <c r="AM29" s="13">
        <v>0</v>
      </c>
      <c r="AN29" s="13">
        <v>0</v>
      </c>
      <c r="AO29" s="13">
        <v>0</v>
      </c>
      <c r="AP29" s="13">
        <v>0</v>
      </c>
      <c r="AQ29" s="13">
        <v>655.74</v>
      </c>
      <c r="AR29" s="13">
        <v>0</v>
      </c>
      <c r="AS29" s="13">
        <v>0</v>
      </c>
      <c r="AT29" s="13">
        <v>0</v>
      </c>
      <c r="AU29" s="13">
        <v>0</v>
      </c>
      <c r="AV29" s="13">
        <v>0</v>
      </c>
      <c r="AW29" s="13">
        <v>0</v>
      </c>
      <c r="AX29" s="13">
        <v>0</v>
      </c>
      <c r="AY29" s="13">
        <v>0</v>
      </c>
      <c r="AZ29" s="13">
        <v>0</v>
      </c>
      <c r="BA29" s="13">
        <v>0</v>
      </c>
      <c r="BB29" s="13">
        <v>0</v>
      </c>
      <c r="BC29" s="13">
        <v>0</v>
      </c>
      <c r="BD29" s="13">
        <v>0</v>
      </c>
      <c r="BE29" s="13">
        <v>0</v>
      </c>
      <c r="BF29" s="13">
        <v>0</v>
      </c>
      <c r="BG29" s="13">
        <v>0</v>
      </c>
      <c r="BH29" s="13">
        <v>0</v>
      </c>
      <c r="BI29" s="13">
        <v>0</v>
      </c>
      <c r="BJ29" s="13">
        <v>0</v>
      </c>
      <c r="BK29" s="13">
        <v>0</v>
      </c>
      <c r="BL29" s="13">
        <v>0</v>
      </c>
      <c r="BM29" s="13">
        <v>0</v>
      </c>
      <c r="BN29" s="13">
        <v>0</v>
      </c>
      <c r="BO29" s="13">
        <v>0</v>
      </c>
      <c r="BP29" s="13">
        <v>0</v>
      </c>
      <c r="BQ29" s="13">
        <v>0</v>
      </c>
      <c r="BR29" s="13">
        <v>0</v>
      </c>
      <c r="BS29" s="13">
        <v>4140</v>
      </c>
      <c r="BT29" s="13">
        <v>0</v>
      </c>
      <c r="BU29" s="13">
        <v>0</v>
      </c>
      <c r="BV29" s="13">
        <v>0</v>
      </c>
      <c r="BW29" s="13">
        <v>0</v>
      </c>
      <c r="BX29" s="13">
        <v>0</v>
      </c>
      <c r="BY29" s="13">
        <v>0</v>
      </c>
      <c r="BZ29" s="13">
        <v>0</v>
      </c>
      <c r="CA29" s="13">
        <v>0</v>
      </c>
      <c r="CB29" s="13">
        <v>0</v>
      </c>
      <c r="CC29" s="13">
        <v>0</v>
      </c>
      <c r="CD29" s="13">
        <v>0</v>
      </c>
      <c r="CE29" s="13">
        <v>0</v>
      </c>
      <c r="CF29" s="13">
        <v>0</v>
      </c>
      <c r="CG29" s="13">
        <v>0</v>
      </c>
      <c r="CH29" s="13">
        <v>0</v>
      </c>
      <c r="CI29" s="13">
        <v>0</v>
      </c>
      <c r="CJ29" s="13">
        <v>0</v>
      </c>
      <c r="CK29" s="13">
        <v>0</v>
      </c>
      <c r="CL29" s="13">
        <v>0</v>
      </c>
      <c r="CM29" s="13">
        <v>0</v>
      </c>
      <c r="CN29" s="13">
        <v>0</v>
      </c>
      <c r="CO29" s="13">
        <v>0</v>
      </c>
      <c r="CP29" s="13">
        <v>0</v>
      </c>
      <c r="CQ29" s="13">
        <v>0</v>
      </c>
      <c r="CR29" s="13">
        <v>0</v>
      </c>
      <c r="CS29" s="13">
        <v>0</v>
      </c>
      <c r="CT29" s="13">
        <v>0</v>
      </c>
      <c r="CU29" s="13">
        <v>0</v>
      </c>
      <c r="CV29" s="13">
        <v>0</v>
      </c>
      <c r="CW29" s="13">
        <v>0</v>
      </c>
      <c r="CX29" s="13">
        <v>0</v>
      </c>
      <c r="CY29" s="13">
        <v>0</v>
      </c>
      <c r="CZ29" s="13">
        <v>0</v>
      </c>
      <c r="DA29" s="13">
        <v>180</v>
      </c>
      <c r="DB29" s="13">
        <v>0</v>
      </c>
      <c r="DC29" s="13">
        <v>0</v>
      </c>
      <c r="DD29" s="13">
        <v>0</v>
      </c>
      <c r="DE29" s="13">
        <v>0</v>
      </c>
      <c r="DF29" s="13">
        <v>0</v>
      </c>
      <c r="DG29" s="13">
        <v>0</v>
      </c>
      <c r="DH29" s="13">
        <v>0</v>
      </c>
      <c r="DI29" s="13">
        <v>0</v>
      </c>
      <c r="DJ29" s="13">
        <v>0</v>
      </c>
      <c r="DK29" s="13">
        <v>0</v>
      </c>
      <c r="DL29" s="13">
        <v>0</v>
      </c>
      <c r="DM29" s="13">
        <v>0</v>
      </c>
      <c r="DN29" s="13">
        <v>0</v>
      </c>
      <c r="DO29" s="13">
        <v>0</v>
      </c>
      <c r="DP29" s="13">
        <v>0</v>
      </c>
      <c r="DQ29" s="13">
        <v>0</v>
      </c>
      <c r="DR29" s="13">
        <v>0</v>
      </c>
      <c r="DS29" s="13">
        <v>0</v>
      </c>
      <c r="DT29" s="13">
        <v>0</v>
      </c>
      <c r="DU29" s="13">
        <v>0</v>
      </c>
      <c r="DV29" s="13">
        <v>0</v>
      </c>
      <c r="DW29" s="13">
        <v>0</v>
      </c>
      <c r="DX29" s="13">
        <v>901</v>
      </c>
      <c r="DY29" s="13">
        <v>800</v>
      </c>
      <c r="DZ29" s="13">
        <v>800</v>
      </c>
      <c r="EA29" s="13">
        <v>0</v>
      </c>
      <c r="EB29" s="13">
        <v>0</v>
      </c>
      <c r="EC29" s="13">
        <v>0</v>
      </c>
      <c r="ED29" s="13">
        <v>0</v>
      </c>
      <c r="EE29" s="13">
        <v>0</v>
      </c>
      <c r="EF29" s="13">
        <v>0</v>
      </c>
      <c r="EG29" s="13">
        <v>0</v>
      </c>
      <c r="EH29" s="13">
        <v>0</v>
      </c>
      <c r="EI29" s="13">
        <v>1800</v>
      </c>
      <c r="EJ29" s="13">
        <v>17937.349999999999</v>
      </c>
      <c r="EK29" s="13">
        <v>9393.8799999999992</v>
      </c>
      <c r="EL29" s="13">
        <v>17937.349999999999</v>
      </c>
      <c r="EM29" s="13">
        <v>7937.35</v>
      </c>
      <c r="EN29" s="13">
        <v>467</v>
      </c>
      <c r="EO29" s="13">
        <v>8196.7199999999993</v>
      </c>
      <c r="EP29" s="13">
        <v>400</v>
      </c>
      <c r="EQ29" s="13">
        <v>430</v>
      </c>
      <c r="ER29" s="13">
        <v>1248</v>
      </c>
      <c r="ES29" s="13">
        <v>1248</v>
      </c>
      <c r="ET29" s="13">
        <v>0</v>
      </c>
      <c r="EU29" s="13">
        <v>2340</v>
      </c>
      <c r="EV29" s="13">
        <v>2340</v>
      </c>
      <c r="EW29" s="13">
        <v>188.54</v>
      </c>
      <c r="EX29" s="13">
        <v>614.75</v>
      </c>
      <c r="EY29" s="13">
        <v>310</v>
      </c>
      <c r="EZ29" s="13">
        <v>0</v>
      </c>
      <c r="FA29" s="13">
        <v>254</v>
      </c>
      <c r="FB29" s="13">
        <v>254</v>
      </c>
      <c r="FC29" s="13">
        <v>0</v>
      </c>
      <c r="FD29" s="13">
        <v>254</v>
      </c>
      <c r="FE29" s="13">
        <v>254</v>
      </c>
      <c r="FF29" s="13">
        <v>0</v>
      </c>
      <c r="FG29" s="13">
        <v>0</v>
      </c>
      <c r="FH29" s="13">
        <v>0</v>
      </c>
      <c r="FI29" s="13">
        <v>0</v>
      </c>
      <c r="FJ29" s="13">
        <v>0</v>
      </c>
      <c r="FK29" s="13">
        <v>0</v>
      </c>
      <c r="FL29" s="13">
        <v>0</v>
      </c>
      <c r="FM29" s="13">
        <v>0</v>
      </c>
      <c r="FN29" s="13">
        <v>0</v>
      </c>
      <c r="FO29" s="13">
        <v>0</v>
      </c>
      <c r="FP29" s="13">
        <v>0</v>
      </c>
      <c r="FQ29" s="13">
        <v>4140</v>
      </c>
      <c r="FR29" s="13">
        <v>0</v>
      </c>
      <c r="FS29" s="13">
        <v>0</v>
      </c>
      <c r="FT29" s="13">
        <v>0</v>
      </c>
      <c r="FU29" s="13">
        <v>0</v>
      </c>
      <c r="FV29" s="13">
        <v>0</v>
      </c>
      <c r="FW29" s="13">
        <v>0</v>
      </c>
      <c r="FX29" s="13">
        <v>0</v>
      </c>
      <c r="FY29" s="13">
        <v>0</v>
      </c>
      <c r="FZ29" s="13">
        <v>0</v>
      </c>
      <c r="GA29" s="13">
        <v>0</v>
      </c>
      <c r="GB29" s="13">
        <v>0</v>
      </c>
      <c r="GC29" s="13">
        <v>0</v>
      </c>
      <c r="GD29" s="13">
        <v>0</v>
      </c>
      <c r="GE29" s="13">
        <v>0</v>
      </c>
      <c r="GF29" s="13">
        <v>0</v>
      </c>
      <c r="GG29" s="13">
        <v>0</v>
      </c>
      <c r="GH29" s="13">
        <v>0</v>
      </c>
      <c r="GI29" s="13">
        <v>0</v>
      </c>
      <c r="GJ29" s="13">
        <v>0</v>
      </c>
      <c r="GK29" s="13">
        <v>0</v>
      </c>
      <c r="GL29" s="13">
        <v>0</v>
      </c>
      <c r="GM29" s="13">
        <v>0</v>
      </c>
      <c r="GN29" s="13">
        <v>0</v>
      </c>
      <c r="GO29" s="13">
        <v>0</v>
      </c>
      <c r="GP29" s="13">
        <v>0</v>
      </c>
      <c r="GQ29" s="13">
        <v>0</v>
      </c>
      <c r="GR29" s="13">
        <v>0</v>
      </c>
      <c r="GS29" s="13">
        <v>0</v>
      </c>
      <c r="GT29" s="13">
        <v>0</v>
      </c>
      <c r="GU29" s="13">
        <v>0</v>
      </c>
      <c r="GV29" s="13">
        <v>0</v>
      </c>
      <c r="GW29" s="13">
        <v>0</v>
      </c>
      <c r="GX29" s="13">
        <v>0</v>
      </c>
      <c r="GY29" s="13">
        <v>0</v>
      </c>
      <c r="GZ29" s="13">
        <v>0</v>
      </c>
      <c r="HA29" s="13">
        <v>0</v>
      </c>
      <c r="HB29" s="13">
        <v>0</v>
      </c>
      <c r="HC29" s="13">
        <v>0</v>
      </c>
      <c r="HD29" s="13">
        <v>63.14</v>
      </c>
      <c r="HE29" s="13">
        <v>0</v>
      </c>
      <c r="HF29" s="13">
        <v>127.6</v>
      </c>
      <c r="HG29" s="13">
        <v>134.19999999999999</v>
      </c>
      <c r="HH29" s="13">
        <v>352</v>
      </c>
      <c r="HI29" s="13">
        <v>352</v>
      </c>
      <c r="HJ29" s="13">
        <v>0</v>
      </c>
      <c r="HK29" s="13">
        <v>836</v>
      </c>
      <c r="HL29" s="13">
        <v>836</v>
      </c>
      <c r="HM29" s="13">
        <v>41.47</v>
      </c>
      <c r="HN29" s="13">
        <v>270.49</v>
      </c>
      <c r="HO29" s="13">
        <v>300</v>
      </c>
      <c r="HP29" s="13">
        <v>118.8</v>
      </c>
      <c r="HQ29" s="13">
        <v>101</v>
      </c>
      <c r="HR29" s="13">
        <v>101</v>
      </c>
      <c r="HS29" s="13">
        <v>0</v>
      </c>
      <c r="HT29" s="13">
        <v>45</v>
      </c>
      <c r="HU29" s="13">
        <v>45</v>
      </c>
      <c r="HV29" s="13">
        <v>0</v>
      </c>
      <c r="HW29" s="13">
        <v>0</v>
      </c>
      <c r="HX29" s="13">
        <v>0</v>
      </c>
      <c r="HY29" s="13">
        <v>0</v>
      </c>
      <c r="HZ29" s="13">
        <v>0</v>
      </c>
      <c r="IA29" s="13">
        <v>0</v>
      </c>
      <c r="IB29" s="13">
        <v>0</v>
      </c>
      <c r="IC29" s="13">
        <v>0</v>
      </c>
      <c r="ID29" s="13">
        <v>0</v>
      </c>
      <c r="IE29" s="13">
        <v>0</v>
      </c>
      <c r="IF29" s="13">
        <v>0</v>
      </c>
      <c r="IG29" s="13">
        <f t="shared" si="657"/>
        <v>18000</v>
      </c>
      <c r="IH29" s="13">
        <f t="shared" si="658"/>
        <v>17937.349999999999</v>
      </c>
      <c r="II29" s="13">
        <f t="shared" si="659"/>
        <v>9393.8799999999992</v>
      </c>
      <c r="IJ29" s="13">
        <f t="shared" si="660"/>
        <v>17937.349999999999</v>
      </c>
      <c r="IK29" s="13">
        <f t="shared" si="661"/>
        <v>7937.35</v>
      </c>
      <c r="IL29" s="13">
        <f t="shared" si="662"/>
        <v>530.14</v>
      </c>
      <c r="IM29" s="13">
        <f t="shared" si="663"/>
        <v>8852.4599999999991</v>
      </c>
      <c r="IN29" s="13">
        <f t="shared" si="664"/>
        <v>707.6</v>
      </c>
      <c r="IO29" s="13">
        <f t="shared" si="665"/>
        <v>744.2</v>
      </c>
      <c r="IP29" s="13">
        <f t="shared" si="666"/>
        <v>1600</v>
      </c>
      <c r="IQ29" s="13">
        <f t="shared" si="667"/>
        <v>1600</v>
      </c>
      <c r="IR29" s="13">
        <f t="shared" si="668"/>
        <v>0</v>
      </c>
      <c r="IS29" s="13">
        <f t="shared" si="669"/>
        <v>3800</v>
      </c>
      <c r="IT29" s="13">
        <f t="shared" si="670"/>
        <v>3800</v>
      </c>
      <c r="IU29" s="13">
        <f t="shared" si="671"/>
        <v>230.01</v>
      </c>
      <c r="IV29" s="13">
        <f t="shared" si="672"/>
        <v>1090.1599999999999</v>
      </c>
      <c r="IW29" s="13">
        <f t="shared" si="673"/>
        <v>1400</v>
      </c>
      <c r="IX29" s="13">
        <f t="shared" si="674"/>
        <v>845.8</v>
      </c>
      <c r="IY29" s="13">
        <f t="shared" si="675"/>
        <v>560</v>
      </c>
      <c r="IZ29" s="13">
        <f t="shared" si="676"/>
        <v>560</v>
      </c>
      <c r="JA29" s="13">
        <f t="shared" si="677"/>
        <v>0</v>
      </c>
      <c r="JB29" s="13">
        <f t="shared" si="678"/>
        <v>504</v>
      </c>
      <c r="JC29" s="13">
        <f t="shared" si="679"/>
        <v>504</v>
      </c>
      <c r="JD29" s="13">
        <f t="shared" si="680"/>
        <v>901</v>
      </c>
      <c r="JE29" s="13">
        <f t="shared" si="681"/>
        <v>800</v>
      </c>
      <c r="JF29" s="13">
        <f t="shared" si="682"/>
        <v>800</v>
      </c>
      <c r="JG29" s="13">
        <f t="shared" si="683"/>
        <v>0</v>
      </c>
      <c r="JH29" s="13">
        <f t="shared" si="684"/>
        <v>0</v>
      </c>
      <c r="JI29" s="13">
        <f t="shared" si="685"/>
        <v>0</v>
      </c>
      <c r="JJ29" s="13">
        <f t="shared" si="686"/>
        <v>0</v>
      </c>
      <c r="JK29" s="13">
        <f t="shared" si="686"/>
        <v>0</v>
      </c>
      <c r="JL29" s="13">
        <f t="shared" si="686"/>
        <v>0</v>
      </c>
      <c r="JM29" s="13">
        <f t="shared" si="686"/>
        <v>0</v>
      </c>
      <c r="JN29" s="13">
        <f t="shared" si="686"/>
        <v>0</v>
      </c>
    </row>
    <row r="30" spans="1:274" x14ac:dyDescent="0.25">
      <c r="A30" s="5">
        <v>2113</v>
      </c>
      <c r="B30" s="9" t="s">
        <v>16</v>
      </c>
      <c r="C30" s="13">
        <v>11378.25</v>
      </c>
      <c r="D30" s="13">
        <v>11378.25</v>
      </c>
      <c r="E30" s="13">
        <v>9896.59</v>
      </c>
      <c r="F30" s="13">
        <v>0</v>
      </c>
      <c r="G30" s="13">
        <v>3717.25</v>
      </c>
      <c r="H30" s="13">
        <v>3717.25</v>
      </c>
      <c r="I30" s="13">
        <v>0</v>
      </c>
      <c r="J30" s="13">
        <v>0</v>
      </c>
      <c r="K30" s="13">
        <v>0</v>
      </c>
      <c r="L30" s="13">
        <v>0</v>
      </c>
      <c r="M30" s="13">
        <v>0</v>
      </c>
      <c r="N30" s="13">
        <v>0</v>
      </c>
      <c r="O30" s="13">
        <v>0</v>
      </c>
      <c r="P30" s="13">
        <v>0</v>
      </c>
      <c r="Q30" s="13">
        <v>0</v>
      </c>
      <c r="R30" s="13">
        <v>0</v>
      </c>
      <c r="S30" s="13">
        <v>415.14</v>
      </c>
      <c r="T30" s="13">
        <v>1094.46</v>
      </c>
      <c r="U30" s="13">
        <v>2705</v>
      </c>
      <c r="V30" s="13">
        <v>2705</v>
      </c>
      <c r="W30" s="13">
        <v>964.71</v>
      </c>
      <c r="X30" s="13">
        <v>2704</v>
      </c>
      <c r="Y30" s="13">
        <v>704</v>
      </c>
      <c r="Z30" s="13">
        <v>0</v>
      </c>
      <c r="AA30" s="13">
        <v>0</v>
      </c>
      <c r="AB30" s="13">
        <v>200</v>
      </c>
      <c r="AC30" s="13">
        <v>95.79</v>
      </c>
      <c r="AD30" s="13">
        <v>38450</v>
      </c>
      <c r="AE30" s="13">
        <v>0</v>
      </c>
      <c r="AF30" s="13">
        <v>103.43</v>
      </c>
      <c r="AG30" s="13">
        <v>0</v>
      </c>
      <c r="AH30" s="13">
        <v>0</v>
      </c>
      <c r="AI30" s="13">
        <v>44.52</v>
      </c>
      <c r="AJ30" s="13">
        <v>0</v>
      </c>
      <c r="AK30" s="13">
        <v>86474.67</v>
      </c>
      <c r="AL30" s="13">
        <v>86474.67</v>
      </c>
      <c r="AM30" s="13">
        <v>75213.97</v>
      </c>
      <c r="AN30" s="13">
        <v>0</v>
      </c>
      <c r="AO30" s="13">
        <v>23347.200000000001</v>
      </c>
      <c r="AP30" s="13">
        <v>17347.2</v>
      </c>
      <c r="AQ30" s="13">
        <v>0</v>
      </c>
      <c r="AR30" s="13">
        <v>0</v>
      </c>
      <c r="AS30" s="13">
        <v>0</v>
      </c>
      <c r="AT30" s="13">
        <v>0</v>
      </c>
      <c r="AU30" s="13">
        <v>0</v>
      </c>
      <c r="AV30" s="13">
        <v>0</v>
      </c>
      <c r="AW30" s="13">
        <v>0</v>
      </c>
      <c r="AX30" s="13">
        <v>0</v>
      </c>
      <c r="AY30" s="13">
        <v>0</v>
      </c>
      <c r="AZ30" s="13">
        <v>0</v>
      </c>
      <c r="BA30" s="13">
        <v>0</v>
      </c>
      <c r="BB30" s="13">
        <v>0</v>
      </c>
      <c r="BC30" s="13">
        <v>0</v>
      </c>
      <c r="BD30" s="13">
        <v>0</v>
      </c>
      <c r="BE30" s="13">
        <v>0</v>
      </c>
      <c r="BF30" s="13">
        <v>0</v>
      </c>
      <c r="BG30" s="13">
        <v>0</v>
      </c>
      <c r="BH30" s="13">
        <v>0</v>
      </c>
      <c r="BI30" s="13">
        <v>0</v>
      </c>
      <c r="BJ30" s="13">
        <v>0</v>
      </c>
      <c r="BK30" s="13">
        <v>0</v>
      </c>
      <c r="BL30" s="13">
        <v>0</v>
      </c>
      <c r="BM30" s="13">
        <v>0</v>
      </c>
      <c r="BN30" s="13">
        <v>0</v>
      </c>
      <c r="BO30" s="13">
        <v>0</v>
      </c>
      <c r="BP30" s="13">
        <v>0</v>
      </c>
      <c r="BQ30" s="13">
        <v>0</v>
      </c>
      <c r="BR30" s="13">
        <v>0</v>
      </c>
      <c r="BS30" s="13">
        <v>65197.57</v>
      </c>
      <c r="BT30" s="13">
        <v>65197.57</v>
      </c>
      <c r="BU30" s="13">
        <v>56947.09</v>
      </c>
      <c r="BV30" s="13">
        <v>12500</v>
      </c>
      <c r="BW30" s="13">
        <v>29481.33</v>
      </c>
      <c r="BX30" s="13">
        <v>19911.330000000002</v>
      </c>
      <c r="BY30" s="13">
        <v>11475.41</v>
      </c>
      <c r="BZ30" s="13">
        <v>13452</v>
      </c>
      <c r="CA30" s="13">
        <v>13664</v>
      </c>
      <c r="CB30" s="13">
        <v>10562</v>
      </c>
      <c r="CC30" s="13">
        <v>12071.9</v>
      </c>
      <c r="CD30" s="13">
        <v>13171.12</v>
      </c>
      <c r="CE30" s="13">
        <v>10764</v>
      </c>
      <c r="CF30" s="13">
        <v>10764</v>
      </c>
      <c r="CG30" s="13">
        <v>12554.25</v>
      </c>
      <c r="CH30" s="13">
        <v>14590.16</v>
      </c>
      <c r="CI30" s="13">
        <v>11154</v>
      </c>
      <c r="CJ30" s="13">
        <v>11368.59</v>
      </c>
      <c r="CK30" s="13">
        <v>13800</v>
      </c>
      <c r="CL30" s="13">
        <v>13800</v>
      </c>
      <c r="CM30" s="13">
        <v>2337.92</v>
      </c>
      <c r="CN30" s="13">
        <v>11300</v>
      </c>
      <c r="CO30" s="13">
        <v>4300</v>
      </c>
      <c r="CP30" s="13">
        <v>0</v>
      </c>
      <c r="CQ30" s="13">
        <v>0</v>
      </c>
      <c r="CR30" s="13">
        <v>400</v>
      </c>
      <c r="CS30" s="13">
        <v>117.78</v>
      </c>
      <c r="CT30" s="13">
        <v>0</v>
      </c>
      <c r="CU30" s="13">
        <v>0</v>
      </c>
      <c r="CV30" s="13">
        <v>0</v>
      </c>
      <c r="CW30" s="13">
        <v>0</v>
      </c>
      <c r="CX30" s="13">
        <v>0</v>
      </c>
      <c r="CY30" s="13">
        <v>0</v>
      </c>
      <c r="CZ30" s="13">
        <v>0</v>
      </c>
      <c r="DA30" s="13">
        <v>2275.65</v>
      </c>
      <c r="DB30" s="13">
        <v>2275.65</v>
      </c>
      <c r="DC30" s="13">
        <v>1979.31</v>
      </c>
      <c r="DD30" s="13">
        <v>0</v>
      </c>
      <c r="DE30" s="13">
        <v>413.02</v>
      </c>
      <c r="DF30" s="13">
        <v>413.02</v>
      </c>
      <c r="DG30" s="13">
        <v>0</v>
      </c>
      <c r="DH30" s="13">
        <v>0</v>
      </c>
      <c r="DI30" s="13">
        <v>0</v>
      </c>
      <c r="DJ30" s="13">
        <v>0</v>
      </c>
      <c r="DK30" s="13">
        <v>0</v>
      </c>
      <c r="DL30" s="13">
        <v>0</v>
      </c>
      <c r="DM30" s="13">
        <v>0</v>
      </c>
      <c r="DN30" s="13">
        <v>0</v>
      </c>
      <c r="DO30" s="13">
        <v>0</v>
      </c>
      <c r="DP30" s="13">
        <v>0</v>
      </c>
      <c r="DQ30" s="13">
        <v>0</v>
      </c>
      <c r="DR30" s="13">
        <v>0</v>
      </c>
      <c r="DS30" s="13">
        <v>0</v>
      </c>
      <c r="DT30" s="13">
        <v>168</v>
      </c>
      <c r="DU30" s="13">
        <v>168</v>
      </c>
      <c r="DV30" s="13">
        <v>0</v>
      </c>
      <c r="DW30" s="13">
        <v>0</v>
      </c>
      <c r="DX30" s="13">
        <v>1075.2</v>
      </c>
      <c r="DY30" s="13">
        <v>900</v>
      </c>
      <c r="DZ30" s="13">
        <v>19200</v>
      </c>
      <c r="EA30" s="13">
        <v>10099.4</v>
      </c>
      <c r="EB30" s="13">
        <v>14200</v>
      </c>
      <c r="EC30" s="13">
        <v>14300</v>
      </c>
      <c r="ED30" s="13">
        <v>41672.47</v>
      </c>
      <c r="EE30" s="13">
        <v>49200</v>
      </c>
      <c r="EF30" s="13">
        <v>49200</v>
      </c>
      <c r="EG30" s="13">
        <v>47981.55</v>
      </c>
      <c r="EH30" s="13">
        <v>49060</v>
      </c>
      <c r="EI30" s="13">
        <v>22756.49</v>
      </c>
      <c r="EJ30" s="13">
        <v>22756.49</v>
      </c>
      <c r="EK30" s="13">
        <v>19793.13</v>
      </c>
      <c r="EL30" s="13">
        <v>0</v>
      </c>
      <c r="EM30" s="13">
        <v>4130.28</v>
      </c>
      <c r="EN30" s="13">
        <v>4130.28</v>
      </c>
      <c r="EO30" s="13">
        <v>0</v>
      </c>
      <c r="EP30" s="13">
        <v>0</v>
      </c>
      <c r="EQ30" s="13">
        <v>0</v>
      </c>
      <c r="ER30" s="13">
        <v>0</v>
      </c>
      <c r="ES30" s="13">
        <v>0</v>
      </c>
      <c r="ET30" s="13">
        <v>0</v>
      </c>
      <c r="EU30" s="13">
        <v>0</v>
      </c>
      <c r="EV30" s="13">
        <v>0</v>
      </c>
      <c r="EW30" s="13">
        <v>1412.73</v>
      </c>
      <c r="EX30" s="13">
        <v>2000</v>
      </c>
      <c r="EY30" s="13">
        <v>2000</v>
      </c>
      <c r="EZ30" s="13">
        <v>1899.68</v>
      </c>
      <c r="FA30" s="13">
        <v>2049</v>
      </c>
      <c r="FB30" s="13">
        <v>2049</v>
      </c>
      <c r="FC30" s="13">
        <v>284.54000000000002</v>
      </c>
      <c r="FD30" s="13">
        <v>2049</v>
      </c>
      <c r="FE30" s="13">
        <v>549</v>
      </c>
      <c r="FF30" s="13">
        <v>135.26</v>
      </c>
      <c r="FG30" s="13">
        <v>1000</v>
      </c>
      <c r="FH30" s="13">
        <v>1000</v>
      </c>
      <c r="FI30" s="13">
        <v>71.239999999999995</v>
      </c>
      <c r="FJ30" s="13">
        <v>8000</v>
      </c>
      <c r="FK30" s="13">
        <v>4000</v>
      </c>
      <c r="FL30" s="13">
        <v>797.5</v>
      </c>
      <c r="FM30" s="13">
        <v>8000</v>
      </c>
      <c r="FN30" s="13">
        <v>8000</v>
      </c>
      <c r="FO30" s="13">
        <v>4957.47</v>
      </c>
      <c r="FP30" s="13">
        <v>8000</v>
      </c>
      <c r="FQ30" s="13">
        <v>80756.710000000006</v>
      </c>
      <c r="FR30" s="13">
        <v>80756.710000000006</v>
      </c>
      <c r="FS30" s="13">
        <v>97703.39</v>
      </c>
      <c r="FT30" s="13">
        <v>265490</v>
      </c>
      <c r="FU30" s="13">
        <v>257900.92</v>
      </c>
      <c r="FV30" s="13">
        <v>280729.77</v>
      </c>
      <c r="FW30" s="13">
        <v>206419.67</v>
      </c>
      <c r="FX30" s="13">
        <v>206419.67</v>
      </c>
      <c r="FY30" s="13">
        <v>228826.23999999999</v>
      </c>
      <c r="FZ30" s="13">
        <v>234550</v>
      </c>
      <c r="GA30" s="13">
        <v>218000</v>
      </c>
      <c r="GB30" s="13">
        <v>198087.8</v>
      </c>
      <c r="GC30" s="13">
        <v>280500</v>
      </c>
      <c r="GD30" s="13">
        <v>280500</v>
      </c>
      <c r="GE30" s="13">
        <v>224393.54</v>
      </c>
      <c r="GF30" s="13">
        <v>280639.7</v>
      </c>
      <c r="GG30" s="13">
        <v>262480</v>
      </c>
      <c r="GH30" s="13">
        <v>254231.53</v>
      </c>
      <c r="GI30" s="13">
        <v>268987</v>
      </c>
      <c r="GJ30" s="13">
        <v>268987</v>
      </c>
      <c r="GK30" s="13">
        <v>273271.18</v>
      </c>
      <c r="GL30" s="13">
        <v>268987</v>
      </c>
      <c r="GM30" s="13">
        <v>268987</v>
      </c>
      <c r="GN30" s="13">
        <v>256051.74</v>
      </c>
      <c r="GO30" s="13">
        <v>296132</v>
      </c>
      <c r="GP30" s="13">
        <v>290000</v>
      </c>
      <c r="GQ30" s="13">
        <v>241205.34</v>
      </c>
      <c r="GR30" s="13">
        <v>239000</v>
      </c>
      <c r="GS30" s="13">
        <v>239000</v>
      </c>
      <c r="GT30" s="13">
        <v>244422.22</v>
      </c>
      <c r="GU30" s="13">
        <v>243700</v>
      </c>
      <c r="GV30" s="13">
        <v>265000</v>
      </c>
      <c r="GW30" s="13">
        <v>246792.12</v>
      </c>
      <c r="GX30" s="13">
        <v>248083</v>
      </c>
      <c r="GY30" s="13">
        <v>0</v>
      </c>
      <c r="GZ30" s="13">
        <v>0</v>
      </c>
      <c r="HA30" s="13">
        <v>0</v>
      </c>
      <c r="HB30" s="13">
        <v>0</v>
      </c>
      <c r="HC30" s="13">
        <v>4200</v>
      </c>
      <c r="HD30" s="13">
        <v>4922.3599999999997</v>
      </c>
      <c r="HE30" s="13">
        <v>0</v>
      </c>
      <c r="HF30" s="13">
        <v>5720</v>
      </c>
      <c r="HG30" s="13">
        <v>5790.15</v>
      </c>
      <c r="HH30" s="13">
        <v>8708</v>
      </c>
      <c r="HI30" s="13">
        <v>8708</v>
      </c>
      <c r="HJ30" s="13">
        <v>5578.01</v>
      </c>
      <c r="HK30" s="13">
        <v>12234</v>
      </c>
      <c r="HL30" s="13">
        <v>12234</v>
      </c>
      <c r="HM30" s="13">
        <v>1542.54</v>
      </c>
      <c r="HN30" s="13">
        <v>11209.84</v>
      </c>
      <c r="HO30" s="13">
        <v>6414</v>
      </c>
      <c r="HP30" s="13">
        <v>2054.48</v>
      </c>
      <c r="HQ30" s="13">
        <v>1395</v>
      </c>
      <c r="HR30" s="13">
        <v>1395</v>
      </c>
      <c r="HS30" s="13">
        <v>2251.44</v>
      </c>
      <c r="HT30" s="13">
        <v>34950</v>
      </c>
      <c r="HU30" s="13">
        <v>34950</v>
      </c>
      <c r="HV30" s="13">
        <v>859.51</v>
      </c>
      <c r="HW30" s="13">
        <v>0</v>
      </c>
      <c r="HX30" s="13">
        <v>0</v>
      </c>
      <c r="HY30" s="13">
        <v>0</v>
      </c>
      <c r="HZ30" s="13">
        <v>0</v>
      </c>
      <c r="IA30" s="13">
        <v>0</v>
      </c>
      <c r="IB30" s="13">
        <v>0</v>
      </c>
      <c r="IC30" s="13">
        <v>0</v>
      </c>
      <c r="ID30" s="13">
        <v>0</v>
      </c>
      <c r="IE30" s="13">
        <v>0</v>
      </c>
      <c r="IF30" s="13">
        <v>0</v>
      </c>
      <c r="IG30" s="13">
        <f t="shared" si="657"/>
        <v>268839.33999999997</v>
      </c>
      <c r="IH30" s="13">
        <f t="shared" si="658"/>
        <v>268839.33999999997</v>
      </c>
      <c r="II30" s="13">
        <f t="shared" si="659"/>
        <v>261533.47999999998</v>
      </c>
      <c r="IJ30" s="13">
        <f t="shared" si="660"/>
        <v>277990</v>
      </c>
      <c r="IK30" s="13">
        <f t="shared" si="661"/>
        <v>323190</v>
      </c>
      <c r="IL30" s="13">
        <f t="shared" si="662"/>
        <v>331171.21000000002</v>
      </c>
      <c r="IM30" s="13">
        <f t="shared" si="663"/>
        <v>217895.08000000002</v>
      </c>
      <c r="IN30" s="13">
        <f t="shared" si="664"/>
        <v>225591.67</v>
      </c>
      <c r="IO30" s="13">
        <f t="shared" si="665"/>
        <v>248280.38999999998</v>
      </c>
      <c r="IP30" s="13">
        <f t="shared" si="666"/>
        <v>253820</v>
      </c>
      <c r="IQ30" s="13">
        <f t="shared" si="667"/>
        <v>238779.9</v>
      </c>
      <c r="IR30" s="13">
        <f t="shared" si="668"/>
        <v>216836.93</v>
      </c>
      <c r="IS30" s="13">
        <f t="shared" si="669"/>
        <v>303498</v>
      </c>
      <c r="IT30" s="13">
        <f t="shared" si="670"/>
        <v>303498</v>
      </c>
      <c r="IU30" s="13">
        <f t="shared" si="671"/>
        <v>239903.06000000003</v>
      </c>
      <c r="IV30" s="13">
        <f t="shared" si="672"/>
        <v>308439.7</v>
      </c>
      <c r="IW30" s="13">
        <f t="shared" si="673"/>
        <v>282463.14</v>
      </c>
      <c r="IX30" s="13">
        <f t="shared" si="674"/>
        <v>270648.74</v>
      </c>
      <c r="IY30" s="13">
        <f t="shared" si="675"/>
        <v>288936</v>
      </c>
      <c r="IZ30" s="13">
        <f t="shared" si="676"/>
        <v>289104</v>
      </c>
      <c r="JA30" s="13">
        <f t="shared" si="677"/>
        <v>279277.78999999998</v>
      </c>
      <c r="JB30" s="13">
        <f t="shared" si="678"/>
        <v>319990</v>
      </c>
      <c r="JC30" s="13">
        <f t="shared" si="679"/>
        <v>309490</v>
      </c>
      <c r="JD30" s="13">
        <f t="shared" si="680"/>
        <v>258121.71</v>
      </c>
      <c r="JE30" s="13">
        <f t="shared" si="681"/>
        <v>298032</v>
      </c>
      <c r="JF30" s="13">
        <f t="shared" si="682"/>
        <v>310800</v>
      </c>
      <c r="JG30" s="13">
        <f t="shared" si="683"/>
        <v>251589.55</v>
      </c>
      <c r="JH30" s="13">
        <f t="shared" si="684"/>
        <v>299650</v>
      </c>
      <c r="JI30" s="13">
        <f t="shared" si="685"/>
        <v>257300</v>
      </c>
      <c r="JJ30" s="13">
        <f t="shared" si="686"/>
        <v>286995.62</v>
      </c>
      <c r="JK30" s="13">
        <f t="shared" si="686"/>
        <v>300900</v>
      </c>
      <c r="JL30" s="13">
        <f t="shared" si="686"/>
        <v>322200</v>
      </c>
      <c r="JM30" s="13">
        <f t="shared" si="686"/>
        <v>299775.65999999997</v>
      </c>
      <c r="JN30" s="13">
        <f t="shared" si="686"/>
        <v>305143</v>
      </c>
    </row>
    <row r="31" spans="1:274" x14ac:dyDescent="0.25">
      <c r="A31" s="5">
        <v>2114</v>
      </c>
      <c r="B31" s="9" t="s">
        <v>17</v>
      </c>
      <c r="C31" s="13">
        <v>4591.1400000000003</v>
      </c>
      <c r="D31" s="13">
        <v>4591.1400000000003</v>
      </c>
      <c r="E31" s="13">
        <v>3675.36</v>
      </c>
      <c r="F31" s="13">
        <v>8730</v>
      </c>
      <c r="G31" s="13">
        <v>3710.7</v>
      </c>
      <c r="H31" s="13">
        <v>7421.4</v>
      </c>
      <c r="I31" s="13">
        <v>6344.26</v>
      </c>
      <c r="J31" s="13">
        <v>3200</v>
      </c>
      <c r="K31" s="13">
        <v>2280.62</v>
      </c>
      <c r="L31" s="13">
        <v>4060</v>
      </c>
      <c r="M31" s="13">
        <v>4060</v>
      </c>
      <c r="N31" s="13">
        <v>3827.82</v>
      </c>
      <c r="O31" s="13">
        <v>3845</v>
      </c>
      <c r="P31" s="13">
        <v>3845</v>
      </c>
      <c r="Q31" s="13">
        <v>4009.15</v>
      </c>
      <c r="R31" s="13">
        <v>3366.35</v>
      </c>
      <c r="S31" s="13">
        <v>3326.4</v>
      </c>
      <c r="T31" s="13">
        <v>3287.67</v>
      </c>
      <c r="U31" s="13">
        <v>3375</v>
      </c>
      <c r="V31" s="13">
        <v>3375</v>
      </c>
      <c r="W31" s="13">
        <v>2829</v>
      </c>
      <c r="X31" s="13">
        <v>5150</v>
      </c>
      <c r="Y31" s="13">
        <v>5150</v>
      </c>
      <c r="Z31" s="13">
        <v>3625.54</v>
      </c>
      <c r="AA31" s="13">
        <v>6000</v>
      </c>
      <c r="AB31" s="13">
        <v>6000</v>
      </c>
      <c r="AC31" s="13">
        <v>5057.28</v>
      </c>
      <c r="AD31" s="13">
        <v>7500</v>
      </c>
      <c r="AE31" s="13">
        <v>8500</v>
      </c>
      <c r="AF31" s="13">
        <v>9243.5400000000009</v>
      </c>
      <c r="AG31" s="13">
        <v>6300</v>
      </c>
      <c r="AH31" s="13">
        <v>6300</v>
      </c>
      <c r="AI31" s="13">
        <v>5162.68</v>
      </c>
      <c r="AJ31" s="13">
        <v>5600</v>
      </c>
      <c r="AK31" s="13">
        <v>34892.639999999999</v>
      </c>
      <c r="AL31" s="13">
        <v>34892.639999999999</v>
      </c>
      <c r="AM31" s="13">
        <v>27932.74</v>
      </c>
      <c r="AN31" s="13">
        <v>4740</v>
      </c>
      <c r="AO31" s="13">
        <v>34633.199999999997</v>
      </c>
      <c r="AP31" s="13">
        <v>34633.199999999997</v>
      </c>
      <c r="AQ31" s="13">
        <v>29606.560000000001</v>
      </c>
      <c r="AR31" s="13">
        <v>14800</v>
      </c>
      <c r="AS31" s="13">
        <v>10642.88</v>
      </c>
      <c r="AT31" s="13">
        <v>18950</v>
      </c>
      <c r="AU31" s="13">
        <v>18950</v>
      </c>
      <c r="AV31" s="13">
        <v>17863.169999999998</v>
      </c>
      <c r="AW31" s="13">
        <v>17943</v>
      </c>
      <c r="AX31" s="13">
        <v>17943</v>
      </c>
      <c r="AY31" s="13">
        <v>18709.29</v>
      </c>
      <c r="AZ31" s="13">
        <v>15709.62</v>
      </c>
      <c r="BA31" s="13">
        <v>15523</v>
      </c>
      <c r="BB31" s="13">
        <v>15342.45</v>
      </c>
      <c r="BC31" s="13">
        <v>15750</v>
      </c>
      <c r="BD31" s="13">
        <v>15750</v>
      </c>
      <c r="BE31" s="13">
        <v>13201.98</v>
      </c>
      <c r="BF31" s="13">
        <v>23900</v>
      </c>
      <c r="BG31" s="13">
        <v>23900</v>
      </c>
      <c r="BH31" s="13">
        <v>15307.8</v>
      </c>
      <c r="BI31" s="13">
        <v>22900</v>
      </c>
      <c r="BJ31" s="13">
        <v>22900</v>
      </c>
      <c r="BK31" s="13">
        <v>19225.07</v>
      </c>
      <c r="BL31" s="13">
        <v>28500</v>
      </c>
      <c r="BM31" s="13">
        <v>28500</v>
      </c>
      <c r="BN31" s="13">
        <v>19639.37</v>
      </c>
      <c r="BO31" s="13">
        <v>28700</v>
      </c>
      <c r="BP31" s="13">
        <v>28700</v>
      </c>
      <c r="BQ31" s="13">
        <v>23504.29</v>
      </c>
      <c r="BR31" s="13">
        <v>26600</v>
      </c>
      <c r="BS31" s="13">
        <v>21119.23</v>
      </c>
      <c r="BT31" s="13">
        <v>21119.23</v>
      </c>
      <c r="BU31" s="13">
        <v>16906.66</v>
      </c>
      <c r="BV31" s="13">
        <v>15520</v>
      </c>
      <c r="BW31" s="13">
        <v>13193.6</v>
      </c>
      <c r="BX31" s="13">
        <v>13193.6</v>
      </c>
      <c r="BY31" s="13">
        <v>11278.69</v>
      </c>
      <c r="BZ31" s="13">
        <v>6400</v>
      </c>
      <c r="CA31" s="13">
        <v>4054.43</v>
      </c>
      <c r="CB31" s="13">
        <v>7220</v>
      </c>
      <c r="CC31" s="13">
        <v>7220</v>
      </c>
      <c r="CD31" s="13">
        <v>6805.03</v>
      </c>
      <c r="CE31" s="13">
        <v>6835</v>
      </c>
      <c r="CF31" s="13">
        <v>6835</v>
      </c>
      <c r="CG31" s="13">
        <v>7127.33</v>
      </c>
      <c r="CH31" s="13">
        <v>5984.62</v>
      </c>
      <c r="CI31" s="13">
        <v>5914</v>
      </c>
      <c r="CJ31" s="13">
        <v>5844.75</v>
      </c>
      <c r="CK31" s="13">
        <v>6000</v>
      </c>
      <c r="CL31" s="13">
        <v>6000</v>
      </c>
      <c r="CM31" s="13">
        <v>5029.32</v>
      </c>
      <c r="CN31" s="13">
        <v>9100</v>
      </c>
      <c r="CO31" s="13">
        <v>9100</v>
      </c>
      <c r="CP31" s="13">
        <v>4834.04</v>
      </c>
      <c r="CQ31" s="13">
        <v>9060</v>
      </c>
      <c r="CR31" s="13">
        <v>9060</v>
      </c>
      <c r="CS31" s="13">
        <v>7583.07</v>
      </c>
      <c r="CT31" s="13">
        <v>11250</v>
      </c>
      <c r="CU31" s="13">
        <v>11250</v>
      </c>
      <c r="CV31" s="13">
        <v>7752.41</v>
      </c>
      <c r="CW31" s="13">
        <v>9100</v>
      </c>
      <c r="CX31" s="13">
        <v>9100</v>
      </c>
      <c r="CY31" s="13">
        <v>7458.31</v>
      </c>
      <c r="CZ31" s="13">
        <v>8400</v>
      </c>
      <c r="DA31" s="13">
        <v>918.23</v>
      </c>
      <c r="DB31" s="13">
        <v>918.23</v>
      </c>
      <c r="DC31" s="13">
        <v>735.08</v>
      </c>
      <c r="DD31" s="13">
        <v>970</v>
      </c>
      <c r="DE31" s="13">
        <v>824.6</v>
      </c>
      <c r="DF31" s="13">
        <v>824.6</v>
      </c>
      <c r="DG31" s="13">
        <v>704.92</v>
      </c>
      <c r="DH31" s="13">
        <v>400</v>
      </c>
      <c r="DI31" s="13">
        <v>253.4</v>
      </c>
      <c r="DJ31" s="13">
        <v>451</v>
      </c>
      <c r="DK31" s="13">
        <v>451</v>
      </c>
      <c r="DL31" s="13">
        <v>425.32</v>
      </c>
      <c r="DM31" s="13">
        <v>427</v>
      </c>
      <c r="DN31" s="13">
        <v>427</v>
      </c>
      <c r="DO31" s="13">
        <v>445.45</v>
      </c>
      <c r="DP31" s="13">
        <v>374.04</v>
      </c>
      <c r="DQ31" s="13">
        <v>370</v>
      </c>
      <c r="DR31" s="13">
        <v>365.31</v>
      </c>
      <c r="DS31" s="13">
        <v>375</v>
      </c>
      <c r="DT31" s="13">
        <v>375</v>
      </c>
      <c r="DU31" s="13">
        <v>314.33999999999997</v>
      </c>
      <c r="DV31" s="13">
        <v>600</v>
      </c>
      <c r="DW31" s="13">
        <v>3600</v>
      </c>
      <c r="DX31" s="13">
        <v>4431.22</v>
      </c>
      <c r="DY31" s="13">
        <v>2500</v>
      </c>
      <c r="DZ31" s="13">
        <v>2500</v>
      </c>
      <c r="EA31" s="13">
        <v>2037.14</v>
      </c>
      <c r="EB31" s="13">
        <v>3000</v>
      </c>
      <c r="EC31" s="13">
        <v>3000</v>
      </c>
      <c r="ED31" s="13">
        <v>2067.3000000000002</v>
      </c>
      <c r="EE31" s="13">
        <v>2800</v>
      </c>
      <c r="EF31" s="13">
        <v>2800</v>
      </c>
      <c r="EG31" s="13">
        <v>2293.69</v>
      </c>
      <c r="EH31" s="13">
        <v>8400</v>
      </c>
      <c r="EI31" s="13">
        <v>9182.27</v>
      </c>
      <c r="EJ31" s="13">
        <v>9182.27</v>
      </c>
      <c r="EK31" s="13">
        <v>7350.72</v>
      </c>
      <c r="EL31" s="13">
        <v>9700</v>
      </c>
      <c r="EM31" s="13">
        <v>8246</v>
      </c>
      <c r="EN31" s="13">
        <v>8246</v>
      </c>
      <c r="EO31" s="13">
        <v>7049.18</v>
      </c>
      <c r="EP31" s="13">
        <v>3600</v>
      </c>
      <c r="EQ31" s="13">
        <v>2534.02</v>
      </c>
      <c r="ER31" s="13">
        <v>4512</v>
      </c>
      <c r="ES31" s="13">
        <v>4512</v>
      </c>
      <c r="ET31" s="13">
        <v>4253.1400000000003</v>
      </c>
      <c r="EU31" s="13">
        <v>4272</v>
      </c>
      <c r="EV31" s="13">
        <v>4272</v>
      </c>
      <c r="EW31" s="13">
        <v>4454.59</v>
      </c>
      <c r="EX31" s="13">
        <v>3740.38</v>
      </c>
      <c r="EY31" s="13">
        <v>3696</v>
      </c>
      <c r="EZ31" s="13">
        <v>3652.95</v>
      </c>
      <c r="FA31" s="13">
        <v>3750</v>
      </c>
      <c r="FB31" s="13">
        <v>3750</v>
      </c>
      <c r="FC31" s="13">
        <v>3143.32</v>
      </c>
      <c r="FD31" s="13">
        <v>5700</v>
      </c>
      <c r="FE31" s="13">
        <v>5700</v>
      </c>
      <c r="FF31" s="13">
        <v>3222.7</v>
      </c>
      <c r="FG31" s="13">
        <v>4832</v>
      </c>
      <c r="FH31" s="13">
        <v>4832</v>
      </c>
      <c r="FI31" s="13">
        <v>4047.38</v>
      </c>
      <c r="FJ31" s="13">
        <v>6000</v>
      </c>
      <c r="FK31" s="13">
        <v>6000</v>
      </c>
      <c r="FL31" s="13">
        <v>4134.6099999999997</v>
      </c>
      <c r="FM31" s="13">
        <v>6300</v>
      </c>
      <c r="FN31" s="13">
        <v>6300</v>
      </c>
      <c r="FO31" s="13">
        <v>5158.8</v>
      </c>
      <c r="FP31" s="13">
        <v>6300</v>
      </c>
      <c r="FQ31" s="13">
        <v>21119.23</v>
      </c>
      <c r="FR31" s="13">
        <v>21119.23</v>
      </c>
      <c r="FS31" s="13">
        <v>16906.64</v>
      </c>
      <c r="FT31" s="13">
        <v>21340</v>
      </c>
      <c r="FU31" s="13">
        <v>9070.6</v>
      </c>
      <c r="FV31" s="13">
        <v>18141.2</v>
      </c>
      <c r="FW31" s="13">
        <v>15508.2</v>
      </c>
      <c r="FX31" s="13">
        <v>7800</v>
      </c>
      <c r="FY31" s="13">
        <v>5574.85</v>
      </c>
      <c r="FZ31" s="13">
        <v>9925</v>
      </c>
      <c r="GA31" s="13">
        <v>9925</v>
      </c>
      <c r="GB31" s="13">
        <v>9356.92</v>
      </c>
      <c r="GC31" s="13">
        <v>9400</v>
      </c>
      <c r="GD31" s="13">
        <v>9400</v>
      </c>
      <c r="GE31" s="13">
        <v>9800.11</v>
      </c>
      <c r="GF31" s="13">
        <v>8228.85</v>
      </c>
      <c r="GG31" s="13">
        <v>8131</v>
      </c>
      <c r="GH31" s="13">
        <v>8036.55</v>
      </c>
      <c r="GI31" s="13">
        <v>8250</v>
      </c>
      <c r="GJ31" s="13">
        <v>8250</v>
      </c>
      <c r="GK31" s="13">
        <v>6915.32</v>
      </c>
      <c r="GL31" s="13">
        <v>12500</v>
      </c>
      <c r="GM31" s="13">
        <v>12500</v>
      </c>
      <c r="GN31" s="13">
        <v>8862.44</v>
      </c>
      <c r="GO31" s="13">
        <v>15100</v>
      </c>
      <c r="GP31" s="13">
        <v>15100</v>
      </c>
      <c r="GQ31" s="13">
        <v>12642.35</v>
      </c>
      <c r="GR31" s="13">
        <v>18750</v>
      </c>
      <c r="GS31" s="13">
        <v>18750</v>
      </c>
      <c r="GT31" s="13">
        <v>12920.69</v>
      </c>
      <c r="GU31" s="13">
        <v>16800</v>
      </c>
      <c r="GV31" s="13">
        <v>16800</v>
      </c>
      <c r="GW31" s="13">
        <v>13763.95</v>
      </c>
      <c r="GX31" s="13">
        <v>14000</v>
      </c>
      <c r="GY31" s="13">
        <v>0</v>
      </c>
      <c r="GZ31" s="13">
        <v>0</v>
      </c>
      <c r="HA31" s="13">
        <v>0</v>
      </c>
      <c r="HB31" s="13">
        <v>0</v>
      </c>
      <c r="HC31" s="13">
        <v>0</v>
      </c>
      <c r="HD31" s="13">
        <v>1649.2</v>
      </c>
      <c r="HE31" s="13">
        <v>15508.2</v>
      </c>
      <c r="HF31" s="13">
        <v>1192</v>
      </c>
      <c r="HG31" s="13">
        <v>709.92</v>
      </c>
      <c r="HH31" s="13">
        <v>1880</v>
      </c>
      <c r="HI31" s="13">
        <v>1880</v>
      </c>
      <c r="HJ31" s="13">
        <v>1577.36</v>
      </c>
      <c r="HK31" s="13">
        <v>1780</v>
      </c>
      <c r="HL31" s="13">
        <v>1780</v>
      </c>
      <c r="HM31" s="13">
        <v>1778.38</v>
      </c>
      <c r="HN31" s="13">
        <v>1496.15</v>
      </c>
      <c r="HO31" s="13">
        <v>1540</v>
      </c>
      <c r="HP31" s="13">
        <v>1508.75</v>
      </c>
      <c r="HQ31" s="13">
        <v>1500</v>
      </c>
      <c r="HR31" s="13">
        <v>1500</v>
      </c>
      <c r="HS31" s="13">
        <v>1405.72</v>
      </c>
      <c r="HT31" s="13">
        <v>2300</v>
      </c>
      <c r="HU31" s="13">
        <v>2300</v>
      </c>
      <c r="HV31" s="13">
        <v>1509.32</v>
      </c>
      <c r="HW31" s="13">
        <v>0</v>
      </c>
      <c r="HX31" s="13">
        <v>0</v>
      </c>
      <c r="HY31" s="13">
        <v>0</v>
      </c>
      <c r="HZ31" s="13">
        <v>0</v>
      </c>
      <c r="IA31" s="13">
        <v>0</v>
      </c>
      <c r="IB31" s="13">
        <v>0</v>
      </c>
      <c r="IC31" s="13">
        <v>0</v>
      </c>
      <c r="ID31" s="13">
        <v>0</v>
      </c>
      <c r="IE31" s="13">
        <v>0</v>
      </c>
      <c r="IF31" s="13">
        <v>0</v>
      </c>
      <c r="IG31" s="13">
        <f t="shared" si="657"/>
        <v>91822.739999999991</v>
      </c>
      <c r="IH31" s="13">
        <f t="shared" si="658"/>
        <v>91822.739999999991</v>
      </c>
      <c r="II31" s="13">
        <f t="shared" si="659"/>
        <v>73507.200000000012</v>
      </c>
      <c r="IJ31" s="13">
        <f t="shared" si="660"/>
        <v>61000</v>
      </c>
      <c r="IK31" s="13">
        <f t="shared" si="661"/>
        <v>69678.7</v>
      </c>
      <c r="IL31" s="13">
        <f t="shared" si="662"/>
        <v>84109.2</v>
      </c>
      <c r="IM31" s="13">
        <f t="shared" si="663"/>
        <v>86000.01</v>
      </c>
      <c r="IN31" s="13">
        <f t="shared" si="664"/>
        <v>37392</v>
      </c>
      <c r="IO31" s="13">
        <f t="shared" si="665"/>
        <v>26050.120000000003</v>
      </c>
      <c r="IP31" s="13">
        <f t="shared" si="666"/>
        <v>46998</v>
      </c>
      <c r="IQ31" s="13">
        <f t="shared" si="667"/>
        <v>46998</v>
      </c>
      <c r="IR31" s="13">
        <f t="shared" si="668"/>
        <v>44108.759999999995</v>
      </c>
      <c r="IS31" s="13">
        <f t="shared" si="669"/>
        <v>44502</v>
      </c>
      <c r="IT31" s="13">
        <f t="shared" si="670"/>
        <v>44502</v>
      </c>
      <c r="IU31" s="13">
        <f t="shared" si="671"/>
        <v>46324.299999999996</v>
      </c>
      <c r="IV31" s="13">
        <f t="shared" si="672"/>
        <v>38900.01</v>
      </c>
      <c r="IW31" s="13">
        <f t="shared" si="673"/>
        <v>38500.400000000001</v>
      </c>
      <c r="IX31" s="13">
        <f t="shared" si="674"/>
        <v>38038.430000000008</v>
      </c>
      <c r="IY31" s="13">
        <f t="shared" si="675"/>
        <v>39000</v>
      </c>
      <c r="IZ31" s="13">
        <f t="shared" si="676"/>
        <v>39000</v>
      </c>
      <c r="JA31" s="13">
        <f t="shared" si="677"/>
        <v>32839</v>
      </c>
      <c r="JB31" s="13">
        <f t="shared" si="678"/>
        <v>59250</v>
      </c>
      <c r="JC31" s="13">
        <f t="shared" si="679"/>
        <v>62250</v>
      </c>
      <c r="JD31" s="13">
        <f t="shared" si="680"/>
        <v>41793.060000000005</v>
      </c>
      <c r="JE31" s="13">
        <f t="shared" si="681"/>
        <v>60392</v>
      </c>
      <c r="JF31" s="13">
        <f t="shared" si="682"/>
        <v>60392</v>
      </c>
      <c r="JG31" s="13">
        <f t="shared" si="683"/>
        <v>50592.289999999994</v>
      </c>
      <c r="JH31" s="13">
        <f t="shared" si="684"/>
        <v>75000</v>
      </c>
      <c r="JI31" s="13">
        <f t="shared" si="685"/>
        <v>76000</v>
      </c>
      <c r="JJ31" s="13">
        <f t="shared" si="686"/>
        <v>55757.920000000006</v>
      </c>
      <c r="JK31" s="13">
        <f t="shared" si="686"/>
        <v>70000</v>
      </c>
      <c r="JL31" s="13">
        <f t="shared" si="686"/>
        <v>70000</v>
      </c>
      <c r="JM31" s="13">
        <f t="shared" si="686"/>
        <v>57341.72</v>
      </c>
      <c r="JN31" s="13">
        <f t="shared" si="686"/>
        <v>69300</v>
      </c>
    </row>
    <row r="32" spans="1:274" x14ac:dyDescent="0.25">
      <c r="A32" s="5">
        <v>2115</v>
      </c>
      <c r="B32" s="9" t="s">
        <v>18</v>
      </c>
      <c r="C32" s="13">
        <v>1704.05</v>
      </c>
      <c r="D32" s="13">
        <v>1704.05</v>
      </c>
      <c r="E32" s="13">
        <v>1048.29</v>
      </c>
      <c r="F32" s="13">
        <v>2570</v>
      </c>
      <c r="G32" s="13">
        <v>2570</v>
      </c>
      <c r="H32" s="13">
        <v>907.44</v>
      </c>
      <c r="I32" s="13">
        <v>1180.33</v>
      </c>
      <c r="J32" s="13">
        <v>1180.33</v>
      </c>
      <c r="K32" s="13">
        <v>696.39</v>
      </c>
      <c r="L32" s="13">
        <v>3344</v>
      </c>
      <c r="M32" s="13">
        <v>3344</v>
      </c>
      <c r="N32" s="13">
        <v>2278.71</v>
      </c>
      <c r="O32" s="13">
        <v>3165</v>
      </c>
      <c r="P32" s="13">
        <v>3106</v>
      </c>
      <c r="Q32" s="13">
        <v>2918.06</v>
      </c>
      <c r="R32" s="13">
        <v>3204.59</v>
      </c>
      <c r="S32" s="13">
        <v>3040.49</v>
      </c>
      <c r="T32" s="13">
        <v>2627.98</v>
      </c>
      <c r="U32" s="13"/>
      <c r="V32" s="13">
        <v>2300</v>
      </c>
      <c r="W32" s="13">
        <v>1783.02</v>
      </c>
      <c r="X32" s="13">
        <v>2300</v>
      </c>
      <c r="Y32" s="13">
        <v>2300</v>
      </c>
      <c r="Z32" s="13">
        <v>466.54</v>
      </c>
      <c r="AA32" s="13">
        <v>3600</v>
      </c>
      <c r="AB32" s="13">
        <v>3200</v>
      </c>
      <c r="AC32" s="13">
        <v>2369.35</v>
      </c>
      <c r="AD32" s="13">
        <v>4380</v>
      </c>
      <c r="AE32" s="13">
        <v>3000</v>
      </c>
      <c r="AF32" s="13">
        <v>3147.41</v>
      </c>
      <c r="AG32" s="13">
        <v>2840</v>
      </c>
      <c r="AH32" s="13">
        <v>2840</v>
      </c>
      <c r="AI32" s="13">
        <v>2938.48</v>
      </c>
      <c r="AJ32" s="13">
        <v>2881</v>
      </c>
      <c r="AK32" s="13">
        <v>12950.8</v>
      </c>
      <c r="AL32" s="13">
        <v>12950.8</v>
      </c>
      <c r="AM32" s="13">
        <v>7966.9</v>
      </c>
      <c r="AN32" s="13">
        <v>11998</v>
      </c>
      <c r="AO32" s="13">
        <v>5998</v>
      </c>
      <c r="AP32" s="13">
        <v>4234.74</v>
      </c>
      <c r="AQ32" s="13">
        <v>5508.2</v>
      </c>
      <c r="AR32" s="13">
        <v>5508.2</v>
      </c>
      <c r="AS32" s="13">
        <v>3499.8</v>
      </c>
      <c r="AT32" s="13">
        <v>17035</v>
      </c>
      <c r="AU32" s="13">
        <v>17035</v>
      </c>
      <c r="AV32" s="13">
        <v>11669</v>
      </c>
      <c r="AW32" s="13">
        <v>15748</v>
      </c>
      <c r="AX32" s="13">
        <v>15748</v>
      </c>
      <c r="AY32" s="13">
        <v>16027.53</v>
      </c>
      <c r="AZ32" s="13">
        <v>14954.75</v>
      </c>
      <c r="BA32" s="13">
        <v>15011</v>
      </c>
      <c r="BB32" s="13">
        <v>12693.93</v>
      </c>
      <c r="BC32" s="13">
        <v>9548</v>
      </c>
      <c r="BD32" s="13">
        <v>12000</v>
      </c>
      <c r="BE32" s="13">
        <v>9106.83</v>
      </c>
      <c r="BF32" s="13">
        <v>124400</v>
      </c>
      <c r="BG32" s="13">
        <v>9400</v>
      </c>
      <c r="BH32" s="13">
        <v>5289.86</v>
      </c>
      <c r="BI32" s="13">
        <v>14280</v>
      </c>
      <c r="BJ32" s="13">
        <v>14280</v>
      </c>
      <c r="BK32" s="13">
        <v>9671.24</v>
      </c>
      <c r="BL32" s="13">
        <v>11894</v>
      </c>
      <c r="BM32" s="13">
        <v>11894</v>
      </c>
      <c r="BN32" s="13">
        <v>12106.29</v>
      </c>
      <c r="BO32" s="13">
        <v>12938</v>
      </c>
      <c r="BP32" s="13">
        <v>12938</v>
      </c>
      <c r="BQ32" s="13">
        <v>13376.76</v>
      </c>
      <c r="BR32" s="13">
        <v>14930</v>
      </c>
      <c r="BS32" s="13">
        <v>22578.94</v>
      </c>
      <c r="BT32" s="13">
        <v>22578.94</v>
      </c>
      <c r="BU32" s="13">
        <v>19835.12</v>
      </c>
      <c r="BV32" s="13">
        <v>20070</v>
      </c>
      <c r="BW32" s="13">
        <v>17070</v>
      </c>
      <c r="BX32" s="13">
        <v>18106.7</v>
      </c>
      <c r="BY32" s="13">
        <v>16078.69</v>
      </c>
      <c r="BZ32" s="13">
        <v>10500</v>
      </c>
      <c r="CA32" s="13">
        <v>9405.4699999999993</v>
      </c>
      <c r="CB32" s="13">
        <v>17159</v>
      </c>
      <c r="CC32" s="13">
        <v>17159</v>
      </c>
      <c r="CD32" s="13">
        <v>11042.34</v>
      </c>
      <c r="CE32" s="13">
        <v>16735</v>
      </c>
      <c r="CF32" s="13">
        <v>16735</v>
      </c>
      <c r="CG32" s="13">
        <v>9269.66</v>
      </c>
      <c r="CH32" s="13">
        <v>6557.05</v>
      </c>
      <c r="CI32" s="13">
        <v>15493</v>
      </c>
      <c r="CJ32" s="13">
        <v>14168.84</v>
      </c>
      <c r="CK32" s="13">
        <v>16025</v>
      </c>
      <c r="CL32" s="13">
        <v>16025</v>
      </c>
      <c r="CM32" s="13">
        <v>12321.51</v>
      </c>
      <c r="CN32" s="13">
        <v>16500</v>
      </c>
      <c r="CO32" s="13">
        <v>16500</v>
      </c>
      <c r="CP32" s="13">
        <v>4349.78</v>
      </c>
      <c r="CQ32" s="13">
        <v>17680</v>
      </c>
      <c r="CR32" s="13">
        <v>4900</v>
      </c>
      <c r="CS32" s="13">
        <v>3551.84</v>
      </c>
      <c r="CT32" s="13">
        <v>4695</v>
      </c>
      <c r="CU32" s="13">
        <v>4695</v>
      </c>
      <c r="CV32" s="13">
        <v>4721.12</v>
      </c>
      <c r="CW32" s="13">
        <v>4102</v>
      </c>
      <c r="CX32" s="13">
        <v>4102</v>
      </c>
      <c r="CY32" s="13">
        <v>4245.1899999999996</v>
      </c>
      <c r="CZ32" s="13">
        <v>4322</v>
      </c>
      <c r="DA32" s="13">
        <v>340.81</v>
      </c>
      <c r="DB32" s="13">
        <v>340.81</v>
      </c>
      <c r="DC32" s="13">
        <v>209.66</v>
      </c>
      <c r="DD32" s="13">
        <v>285</v>
      </c>
      <c r="DE32" s="13">
        <v>285</v>
      </c>
      <c r="DF32" s="13">
        <v>100.83</v>
      </c>
      <c r="DG32" s="13">
        <v>131.15</v>
      </c>
      <c r="DH32" s="13">
        <v>131.15</v>
      </c>
      <c r="DI32" s="13">
        <v>77.38</v>
      </c>
      <c r="DJ32" s="13">
        <v>372</v>
      </c>
      <c r="DK32" s="13">
        <v>372</v>
      </c>
      <c r="DL32" s="13">
        <v>253.21</v>
      </c>
      <c r="DM32" s="13">
        <v>312</v>
      </c>
      <c r="DN32" s="13">
        <v>312</v>
      </c>
      <c r="DO32" s="13">
        <v>324.22000000000003</v>
      </c>
      <c r="DP32" s="13">
        <v>356.07</v>
      </c>
      <c r="DQ32" s="13">
        <v>340</v>
      </c>
      <c r="DR32" s="13">
        <v>291.98</v>
      </c>
      <c r="DS32" s="13">
        <v>195</v>
      </c>
      <c r="DT32" s="13">
        <v>195</v>
      </c>
      <c r="DU32" s="13">
        <v>198.12</v>
      </c>
      <c r="DV32" s="13">
        <v>250</v>
      </c>
      <c r="DW32" s="13">
        <v>500</v>
      </c>
      <c r="DX32" s="13">
        <v>570.22</v>
      </c>
      <c r="DY32" s="13">
        <v>1400</v>
      </c>
      <c r="DZ32" s="13">
        <v>3000</v>
      </c>
      <c r="EA32" s="13">
        <v>4163.0200000000004</v>
      </c>
      <c r="EB32" s="13">
        <v>1652</v>
      </c>
      <c r="EC32" s="13">
        <v>1652</v>
      </c>
      <c r="ED32" s="13">
        <v>6399.21</v>
      </c>
      <c r="EE32" s="13">
        <v>1712</v>
      </c>
      <c r="EF32" s="13">
        <v>3000</v>
      </c>
      <c r="EG32" s="13">
        <v>4947.8900000000003</v>
      </c>
      <c r="EH32" s="13">
        <v>4722</v>
      </c>
      <c r="EI32" s="13">
        <v>3408.11</v>
      </c>
      <c r="EJ32" s="13">
        <v>3408.11</v>
      </c>
      <c r="EK32" s="13">
        <v>2096.5300000000002</v>
      </c>
      <c r="EL32" s="13">
        <v>2856</v>
      </c>
      <c r="EM32" s="13">
        <v>2856</v>
      </c>
      <c r="EN32" s="13">
        <v>1008.26</v>
      </c>
      <c r="EO32" s="13">
        <v>1311.48</v>
      </c>
      <c r="EP32" s="13">
        <v>1311.48</v>
      </c>
      <c r="EQ32" s="13">
        <v>773.76</v>
      </c>
      <c r="ER32" s="13">
        <v>4287</v>
      </c>
      <c r="ES32" s="13">
        <v>4287</v>
      </c>
      <c r="ET32" s="13">
        <v>2531.89</v>
      </c>
      <c r="EU32" s="13">
        <v>4022</v>
      </c>
      <c r="EV32" s="13">
        <v>4022</v>
      </c>
      <c r="EW32" s="13">
        <v>3242.3</v>
      </c>
      <c r="EX32" s="13">
        <v>3560.66</v>
      </c>
      <c r="EY32" s="13">
        <v>3388</v>
      </c>
      <c r="EZ32" s="13">
        <v>2920</v>
      </c>
      <c r="FA32" s="13">
        <v>1946</v>
      </c>
      <c r="FB32" s="13">
        <v>1946</v>
      </c>
      <c r="FC32" s="13">
        <v>1981.15</v>
      </c>
      <c r="FD32" s="13">
        <v>2600</v>
      </c>
      <c r="FE32" s="13">
        <v>1600</v>
      </c>
      <c r="FF32" s="13">
        <v>414.69</v>
      </c>
      <c r="FG32" s="13">
        <v>2816</v>
      </c>
      <c r="FH32" s="13">
        <v>2816</v>
      </c>
      <c r="FI32" s="13">
        <v>1957.27</v>
      </c>
      <c r="FJ32" s="13">
        <v>2804</v>
      </c>
      <c r="FK32" s="13">
        <v>2804</v>
      </c>
      <c r="FL32" s="13">
        <v>2517.9299999999998</v>
      </c>
      <c r="FM32" s="13">
        <v>3340</v>
      </c>
      <c r="FN32" s="13">
        <v>3340</v>
      </c>
      <c r="FO32" s="13">
        <v>2935.91</v>
      </c>
      <c r="FP32" s="13">
        <v>3241</v>
      </c>
      <c r="FQ32" s="13">
        <v>10694.27</v>
      </c>
      <c r="FR32" s="13">
        <v>10694.27</v>
      </c>
      <c r="FS32" s="13">
        <v>4865.3900000000003</v>
      </c>
      <c r="FT32" s="13">
        <v>23858</v>
      </c>
      <c r="FU32" s="13">
        <v>5858</v>
      </c>
      <c r="FV32" s="13">
        <v>3913.24</v>
      </c>
      <c r="FW32" s="13">
        <v>18645.57</v>
      </c>
      <c r="FX32" s="13">
        <v>10000</v>
      </c>
      <c r="FY32" s="13">
        <v>3772.26</v>
      </c>
      <c r="FZ32" s="13">
        <v>17070</v>
      </c>
      <c r="GA32" s="13">
        <v>17070</v>
      </c>
      <c r="GB32" s="13">
        <v>7957.15</v>
      </c>
      <c r="GC32" s="13">
        <v>14040</v>
      </c>
      <c r="GD32" s="13">
        <v>14040</v>
      </c>
      <c r="GE32" s="13">
        <v>8892.31</v>
      </c>
      <c r="GF32" s="13">
        <v>14197.11</v>
      </c>
      <c r="GG32" s="13">
        <v>10730</v>
      </c>
      <c r="GH32" s="13">
        <v>7407.85</v>
      </c>
      <c r="GI32" s="13">
        <v>11900</v>
      </c>
      <c r="GJ32" s="13">
        <v>11900</v>
      </c>
      <c r="GK32" s="13">
        <v>8391.58</v>
      </c>
      <c r="GL32" s="13">
        <v>13000</v>
      </c>
      <c r="GM32" s="13">
        <v>20000</v>
      </c>
      <c r="GN32" s="13">
        <v>12915.34</v>
      </c>
      <c r="GO32" s="13">
        <v>12760</v>
      </c>
      <c r="GP32" s="13">
        <v>12760</v>
      </c>
      <c r="GQ32" s="13">
        <v>9231.98</v>
      </c>
      <c r="GR32" s="13">
        <v>11055</v>
      </c>
      <c r="GS32" s="13">
        <v>11055</v>
      </c>
      <c r="GT32" s="13">
        <v>8309.8799999999992</v>
      </c>
      <c r="GU32" s="13">
        <v>10623</v>
      </c>
      <c r="GV32" s="13">
        <v>10623</v>
      </c>
      <c r="GW32" s="13">
        <v>7988.39</v>
      </c>
      <c r="GX32" s="13">
        <v>10253</v>
      </c>
      <c r="GY32" s="13">
        <v>0</v>
      </c>
      <c r="GZ32" s="13">
        <v>0</v>
      </c>
      <c r="HA32" s="13">
        <v>0</v>
      </c>
      <c r="HB32" s="13">
        <v>0</v>
      </c>
      <c r="HC32" s="13">
        <v>1000</v>
      </c>
      <c r="HD32" s="13">
        <v>1442.88</v>
      </c>
      <c r="HE32" s="13">
        <v>9428.19</v>
      </c>
      <c r="HF32" s="13">
        <v>6298.86</v>
      </c>
      <c r="HG32" s="13">
        <v>2180.62</v>
      </c>
      <c r="HH32" s="13">
        <v>16717</v>
      </c>
      <c r="HI32" s="13">
        <v>16717</v>
      </c>
      <c r="HJ32" s="13">
        <v>6323.04</v>
      </c>
      <c r="HK32" s="13">
        <v>15220</v>
      </c>
      <c r="HL32" s="13">
        <v>15220</v>
      </c>
      <c r="HM32" s="13">
        <v>7836.84</v>
      </c>
      <c r="HN32" s="13">
        <v>9422.65</v>
      </c>
      <c r="HO32" s="13">
        <v>13541</v>
      </c>
      <c r="HP32" s="13">
        <v>6861.04</v>
      </c>
      <c r="HQ32" s="13">
        <v>2753</v>
      </c>
      <c r="HR32" s="13">
        <v>5000</v>
      </c>
      <c r="HS32" s="13">
        <v>3793.6</v>
      </c>
      <c r="HT32" s="13">
        <v>4000</v>
      </c>
      <c r="HU32" s="13">
        <v>4000</v>
      </c>
      <c r="HV32" s="13">
        <v>5736.87</v>
      </c>
      <c r="HW32" s="13">
        <v>0</v>
      </c>
      <c r="HX32" s="13">
        <v>0</v>
      </c>
      <c r="HY32" s="13">
        <v>0</v>
      </c>
      <c r="HZ32" s="13">
        <v>0</v>
      </c>
      <c r="IA32" s="13">
        <v>0</v>
      </c>
      <c r="IB32" s="13">
        <v>0</v>
      </c>
      <c r="IC32" s="13">
        <v>0</v>
      </c>
      <c r="ID32" s="13">
        <v>0</v>
      </c>
      <c r="IE32" s="13">
        <v>0</v>
      </c>
      <c r="IF32" s="13">
        <v>0</v>
      </c>
      <c r="IG32" s="13">
        <f t="shared" si="657"/>
        <v>51676.979999999996</v>
      </c>
      <c r="IH32" s="13">
        <f t="shared" si="658"/>
        <v>51676.979999999996</v>
      </c>
      <c r="II32" s="13">
        <f t="shared" si="659"/>
        <v>36021.89</v>
      </c>
      <c r="IJ32" s="13">
        <f t="shared" si="660"/>
        <v>61637</v>
      </c>
      <c r="IK32" s="13">
        <f t="shared" si="661"/>
        <v>35637</v>
      </c>
      <c r="IL32" s="13">
        <f t="shared" si="662"/>
        <v>29714.09</v>
      </c>
      <c r="IM32" s="13">
        <f t="shared" si="663"/>
        <v>52283.61</v>
      </c>
      <c r="IN32" s="13">
        <f t="shared" si="664"/>
        <v>34930.019999999997</v>
      </c>
      <c r="IO32" s="13">
        <f t="shared" si="665"/>
        <v>20405.679999999997</v>
      </c>
      <c r="IP32" s="13">
        <f t="shared" si="666"/>
        <v>75984</v>
      </c>
      <c r="IQ32" s="13">
        <f t="shared" si="667"/>
        <v>75984</v>
      </c>
      <c r="IR32" s="13">
        <f t="shared" si="668"/>
        <v>42055.34</v>
      </c>
      <c r="IS32" s="13">
        <f t="shared" si="669"/>
        <v>69242</v>
      </c>
      <c r="IT32" s="13">
        <f t="shared" si="670"/>
        <v>69183</v>
      </c>
      <c r="IU32" s="13">
        <f t="shared" si="671"/>
        <v>48510.92</v>
      </c>
      <c r="IV32" s="13">
        <f t="shared" si="672"/>
        <v>52252.88</v>
      </c>
      <c r="IW32" s="13">
        <f t="shared" si="673"/>
        <v>61543.49</v>
      </c>
      <c r="IX32" s="13">
        <f t="shared" si="674"/>
        <v>46971.62</v>
      </c>
      <c r="IY32" s="13">
        <f t="shared" si="675"/>
        <v>42367</v>
      </c>
      <c r="IZ32" s="13">
        <f t="shared" si="676"/>
        <v>49366</v>
      </c>
      <c r="JA32" s="13">
        <f t="shared" si="677"/>
        <v>37575.81</v>
      </c>
      <c r="JB32" s="13">
        <f t="shared" si="678"/>
        <v>163050</v>
      </c>
      <c r="JC32" s="13">
        <f t="shared" si="679"/>
        <v>54300</v>
      </c>
      <c r="JD32" s="13">
        <f t="shared" si="680"/>
        <v>29743.3</v>
      </c>
      <c r="JE32" s="13">
        <f t="shared" si="681"/>
        <v>52536</v>
      </c>
      <c r="JF32" s="13">
        <f t="shared" si="682"/>
        <v>40956</v>
      </c>
      <c r="JG32" s="13">
        <f t="shared" si="683"/>
        <v>30944.7</v>
      </c>
      <c r="JH32" s="13">
        <f t="shared" si="684"/>
        <v>36480</v>
      </c>
      <c r="JI32" s="13">
        <f t="shared" si="685"/>
        <v>35100</v>
      </c>
      <c r="JJ32" s="13">
        <f t="shared" si="686"/>
        <v>37201.839999999997</v>
      </c>
      <c r="JK32" s="13">
        <f t="shared" si="686"/>
        <v>35555</v>
      </c>
      <c r="JL32" s="13">
        <f t="shared" si="686"/>
        <v>36843</v>
      </c>
      <c r="JM32" s="13">
        <f t="shared" si="686"/>
        <v>36432.620000000003</v>
      </c>
      <c r="JN32" s="13">
        <f t="shared" si="686"/>
        <v>40349</v>
      </c>
    </row>
    <row r="33" spans="1:274" x14ac:dyDescent="0.25">
      <c r="A33" s="5">
        <v>2116</v>
      </c>
      <c r="B33" s="9" t="s">
        <v>19</v>
      </c>
      <c r="C33" s="13">
        <v>6841.71</v>
      </c>
      <c r="D33" s="13">
        <v>11892.91</v>
      </c>
      <c r="E33" s="13">
        <v>14885.46</v>
      </c>
      <c r="F33" s="13">
        <v>10962</v>
      </c>
      <c r="G33" s="13">
        <v>10962</v>
      </c>
      <c r="H33" s="13">
        <v>10460.200000000001</v>
      </c>
      <c r="I33" s="13">
        <v>9752.4599999999991</v>
      </c>
      <c r="J33" s="13">
        <v>7052.46</v>
      </c>
      <c r="K33" s="13">
        <v>5059.5200000000004</v>
      </c>
      <c r="L33" s="13">
        <v>7300</v>
      </c>
      <c r="M33" s="13">
        <v>7300</v>
      </c>
      <c r="N33" s="13">
        <v>7319.05</v>
      </c>
      <c r="O33" s="13">
        <v>5070</v>
      </c>
      <c r="P33" s="13">
        <v>5070</v>
      </c>
      <c r="Q33" s="13">
        <v>6318.53</v>
      </c>
      <c r="R33" s="13">
        <v>5236.3599999999997</v>
      </c>
      <c r="S33" s="13">
        <v>3600</v>
      </c>
      <c r="T33" s="13">
        <v>4453.75</v>
      </c>
      <c r="U33" s="13">
        <v>4352</v>
      </c>
      <c r="V33" s="13">
        <v>4352</v>
      </c>
      <c r="W33" s="13">
        <v>3725.35</v>
      </c>
      <c r="X33" s="13">
        <v>3900</v>
      </c>
      <c r="Y33" s="13">
        <v>3900</v>
      </c>
      <c r="Z33" s="13">
        <v>5156.83</v>
      </c>
      <c r="AA33" s="13">
        <v>5300</v>
      </c>
      <c r="AB33" s="13">
        <v>17000</v>
      </c>
      <c r="AC33" s="13">
        <v>15311.56</v>
      </c>
      <c r="AD33" s="13">
        <v>18250</v>
      </c>
      <c r="AE33" s="13">
        <v>9250</v>
      </c>
      <c r="AF33" s="13">
        <v>6969.88</v>
      </c>
      <c r="AG33" s="13">
        <v>9450</v>
      </c>
      <c r="AH33" s="13">
        <v>8000</v>
      </c>
      <c r="AI33" s="13">
        <v>3708.43</v>
      </c>
      <c r="AJ33" s="13">
        <v>6800</v>
      </c>
      <c r="AK33" s="13">
        <v>51997.01</v>
      </c>
      <c r="AL33" s="13">
        <v>90385.7</v>
      </c>
      <c r="AM33" s="13">
        <v>113128.82</v>
      </c>
      <c r="AN33" s="13">
        <v>51156</v>
      </c>
      <c r="AO33" s="13">
        <v>51156</v>
      </c>
      <c r="AP33" s="13">
        <v>48814.13</v>
      </c>
      <c r="AQ33" s="13">
        <v>45511.48</v>
      </c>
      <c r="AR33" s="13">
        <v>32911.480000000003</v>
      </c>
      <c r="AS33" s="13">
        <v>23611.09</v>
      </c>
      <c r="AT33" s="13">
        <v>34070</v>
      </c>
      <c r="AU33" s="13">
        <v>34070</v>
      </c>
      <c r="AV33" s="13">
        <v>34155.64</v>
      </c>
      <c r="AW33" s="13">
        <v>23400</v>
      </c>
      <c r="AX33" s="13">
        <v>23400</v>
      </c>
      <c r="AY33" s="13">
        <v>29486.45</v>
      </c>
      <c r="AZ33" s="13">
        <v>24436.36</v>
      </c>
      <c r="BA33" s="13">
        <v>16800</v>
      </c>
      <c r="BB33" s="13">
        <v>20784.189999999999</v>
      </c>
      <c r="BC33" s="13">
        <v>20311</v>
      </c>
      <c r="BD33" s="13">
        <v>20311</v>
      </c>
      <c r="BE33" s="13">
        <v>17384.88</v>
      </c>
      <c r="BF33" s="13">
        <v>18200</v>
      </c>
      <c r="BG33" s="13">
        <v>18200</v>
      </c>
      <c r="BH33" s="13">
        <v>21773.22</v>
      </c>
      <c r="BI33" s="13">
        <v>20100</v>
      </c>
      <c r="BJ33" s="13">
        <v>58900</v>
      </c>
      <c r="BK33" s="13">
        <v>58235.12</v>
      </c>
      <c r="BL33" s="13">
        <v>69350</v>
      </c>
      <c r="BM33" s="13">
        <v>40350</v>
      </c>
      <c r="BN33" s="13">
        <v>26485.22</v>
      </c>
      <c r="BO33" s="13">
        <v>43050</v>
      </c>
      <c r="BP33" s="13">
        <v>31000</v>
      </c>
      <c r="BQ33" s="13">
        <v>15477.7</v>
      </c>
      <c r="BR33" s="13">
        <v>32300</v>
      </c>
      <c r="BS33" s="13">
        <v>31471.87</v>
      </c>
      <c r="BT33" s="13">
        <v>54707.16</v>
      </c>
      <c r="BU33" s="13">
        <v>68472.740000000005</v>
      </c>
      <c r="BV33" s="13">
        <v>19490</v>
      </c>
      <c r="BW33" s="13">
        <v>21490</v>
      </c>
      <c r="BX33" s="13">
        <v>18595.87</v>
      </c>
      <c r="BY33" s="13">
        <v>17337.7</v>
      </c>
      <c r="BZ33" s="13">
        <v>12537.7</v>
      </c>
      <c r="CA33" s="13">
        <v>8994.7099999999991</v>
      </c>
      <c r="CB33" s="13">
        <v>12980</v>
      </c>
      <c r="CC33" s="13">
        <v>12980</v>
      </c>
      <c r="CD33" s="13">
        <v>13011.66</v>
      </c>
      <c r="CE33" s="13">
        <v>8970</v>
      </c>
      <c r="CF33" s="13">
        <v>8970</v>
      </c>
      <c r="CG33" s="13">
        <v>11232.93</v>
      </c>
      <c r="CH33" s="13">
        <v>9309.09</v>
      </c>
      <c r="CI33" s="13">
        <v>6400</v>
      </c>
      <c r="CJ33" s="13">
        <v>7917.8</v>
      </c>
      <c r="CK33" s="13">
        <v>7738</v>
      </c>
      <c r="CL33" s="13">
        <v>7738</v>
      </c>
      <c r="CM33" s="13">
        <v>6622.8</v>
      </c>
      <c r="CN33" s="13">
        <v>6900</v>
      </c>
      <c r="CO33" s="13">
        <v>6900</v>
      </c>
      <c r="CP33" s="13">
        <v>7649.07</v>
      </c>
      <c r="CQ33" s="13">
        <v>7935</v>
      </c>
      <c r="CR33" s="13">
        <v>24000</v>
      </c>
      <c r="CS33" s="13">
        <v>22947.27</v>
      </c>
      <c r="CT33" s="13">
        <v>27375</v>
      </c>
      <c r="CU33" s="13">
        <v>12375</v>
      </c>
      <c r="CV33" s="13">
        <v>10454.76</v>
      </c>
      <c r="CW33" s="13">
        <v>13650</v>
      </c>
      <c r="CX33" s="13">
        <v>13650</v>
      </c>
      <c r="CY33" s="13">
        <v>5966.92</v>
      </c>
      <c r="CZ33" s="13">
        <v>10200</v>
      </c>
      <c r="DA33" s="13">
        <v>1368.34</v>
      </c>
      <c r="DB33" s="13">
        <v>2378.58</v>
      </c>
      <c r="DC33" s="13">
        <v>2977.08</v>
      </c>
      <c r="DD33" s="13">
        <v>1218</v>
      </c>
      <c r="DE33" s="13">
        <v>1218</v>
      </c>
      <c r="DF33" s="13">
        <v>1162.22</v>
      </c>
      <c r="DG33" s="13">
        <v>1083.6099999999999</v>
      </c>
      <c r="DH33" s="13">
        <v>783.61</v>
      </c>
      <c r="DI33" s="13">
        <v>562.16</v>
      </c>
      <c r="DJ33" s="13">
        <v>810</v>
      </c>
      <c r="DK33" s="13">
        <v>810</v>
      </c>
      <c r="DL33" s="13">
        <v>813.23</v>
      </c>
      <c r="DM33" s="13">
        <v>624</v>
      </c>
      <c r="DN33" s="13">
        <v>624</v>
      </c>
      <c r="DO33" s="13">
        <v>702.08</v>
      </c>
      <c r="DP33" s="13">
        <v>581.82000000000005</v>
      </c>
      <c r="DQ33" s="13">
        <v>400</v>
      </c>
      <c r="DR33" s="13">
        <v>494.85</v>
      </c>
      <c r="DS33" s="13">
        <v>484</v>
      </c>
      <c r="DT33" s="13">
        <v>484</v>
      </c>
      <c r="DU33" s="13">
        <v>413.95</v>
      </c>
      <c r="DV33" s="13">
        <v>450</v>
      </c>
      <c r="DW33" s="13">
        <v>2500</v>
      </c>
      <c r="DX33" s="13">
        <v>6302.8</v>
      </c>
      <c r="DY33" s="13">
        <v>8000</v>
      </c>
      <c r="DZ33" s="13">
        <v>50000</v>
      </c>
      <c r="EA33" s="13">
        <v>36111.769999999997</v>
      </c>
      <c r="EB33" s="13">
        <v>88000</v>
      </c>
      <c r="EC33" s="13">
        <v>42000</v>
      </c>
      <c r="ED33" s="13">
        <v>24770.09</v>
      </c>
      <c r="EE33" s="13">
        <v>68200</v>
      </c>
      <c r="EF33" s="13">
        <v>59000</v>
      </c>
      <c r="EG33" s="13">
        <v>22146.06</v>
      </c>
      <c r="EH33" s="13">
        <v>63200</v>
      </c>
      <c r="EI33" s="13">
        <v>13683.42</v>
      </c>
      <c r="EJ33" s="13">
        <v>23785.72</v>
      </c>
      <c r="EK33" s="13">
        <v>29770.75</v>
      </c>
      <c r="EL33" s="13">
        <v>12180</v>
      </c>
      <c r="EM33" s="13">
        <v>12180</v>
      </c>
      <c r="EN33" s="13">
        <v>11622.42</v>
      </c>
      <c r="EO33" s="13">
        <v>10836.07</v>
      </c>
      <c r="EP33" s="13">
        <v>7836.07</v>
      </c>
      <c r="EQ33" s="13">
        <v>5621.69</v>
      </c>
      <c r="ER33" s="13">
        <v>8112</v>
      </c>
      <c r="ES33" s="13">
        <v>8112</v>
      </c>
      <c r="ET33" s="13">
        <v>8132.3</v>
      </c>
      <c r="EU33" s="13">
        <v>5460</v>
      </c>
      <c r="EV33" s="13">
        <v>5460</v>
      </c>
      <c r="EW33" s="13">
        <v>7020.59</v>
      </c>
      <c r="EX33" s="13">
        <v>5818.18</v>
      </c>
      <c r="EY33" s="13">
        <v>4000</v>
      </c>
      <c r="EZ33" s="13">
        <v>4948.6099999999997</v>
      </c>
      <c r="FA33" s="13">
        <v>4836</v>
      </c>
      <c r="FB33" s="13">
        <v>4836</v>
      </c>
      <c r="FC33" s="13">
        <v>4139.25</v>
      </c>
      <c r="FD33" s="13">
        <v>4400</v>
      </c>
      <c r="FE33" s="13">
        <v>3400</v>
      </c>
      <c r="FF33" s="13">
        <v>4583.8100000000004</v>
      </c>
      <c r="FG33" s="13">
        <v>4232</v>
      </c>
      <c r="FH33" s="13">
        <v>12400</v>
      </c>
      <c r="FI33" s="13">
        <v>12277.56</v>
      </c>
      <c r="FJ33" s="13">
        <v>14600</v>
      </c>
      <c r="FK33" s="13">
        <v>8500</v>
      </c>
      <c r="FL33" s="13">
        <v>5575.87</v>
      </c>
      <c r="FM33" s="13">
        <v>9450</v>
      </c>
      <c r="FN33" s="13">
        <v>8000</v>
      </c>
      <c r="FO33" s="13">
        <v>3688.45</v>
      </c>
      <c r="FP33" s="13">
        <v>7650</v>
      </c>
      <c r="FQ33" s="13">
        <v>31471.87</v>
      </c>
      <c r="FR33" s="13">
        <v>54762.1</v>
      </c>
      <c r="FS33" s="13">
        <v>68527.63</v>
      </c>
      <c r="FT33" s="13">
        <v>26796</v>
      </c>
      <c r="FU33" s="13">
        <v>26796</v>
      </c>
      <c r="FV33" s="13">
        <v>25569.26</v>
      </c>
      <c r="FW33" s="13">
        <v>23839.34</v>
      </c>
      <c r="FX33" s="13">
        <v>17239.34</v>
      </c>
      <c r="FY33" s="13">
        <v>12367.71</v>
      </c>
      <c r="FZ33" s="13">
        <v>17840</v>
      </c>
      <c r="GA33" s="13">
        <v>17840</v>
      </c>
      <c r="GB33" s="13">
        <v>17891.09</v>
      </c>
      <c r="GC33" s="13">
        <v>23868</v>
      </c>
      <c r="GD33" s="13">
        <v>23868</v>
      </c>
      <c r="GE33" s="13">
        <v>25352.09</v>
      </c>
      <c r="GF33" s="13">
        <v>24254.55</v>
      </c>
      <c r="GG33" s="13">
        <v>17400</v>
      </c>
      <c r="GH33" s="13">
        <v>22679.93</v>
      </c>
      <c r="GI33" s="13">
        <v>20967</v>
      </c>
      <c r="GJ33" s="13">
        <v>20967</v>
      </c>
      <c r="GK33" s="13">
        <v>18218.29</v>
      </c>
      <c r="GL33" s="13">
        <v>18300</v>
      </c>
      <c r="GM33" s="13">
        <v>18300</v>
      </c>
      <c r="GN33" s="13">
        <v>24329.9</v>
      </c>
      <c r="GO33" s="13">
        <v>25725</v>
      </c>
      <c r="GP33" s="13">
        <v>81500</v>
      </c>
      <c r="GQ33" s="13">
        <v>77700.820000000007</v>
      </c>
      <c r="GR33" s="13">
        <v>83625</v>
      </c>
      <c r="GS33" s="13">
        <v>50625</v>
      </c>
      <c r="GT33" s="13">
        <v>43901.5</v>
      </c>
      <c r="GU33" s="13">
        <v>64100</v>
      </c>
      <c r="GV33" s="13">
        <v>40000</v>
      </c>
      <c r="GW33" s="13">
        <v>18151.29</v>
      </c>
      <c r="GX33" s="13">
        <v>37800</v>
      </c>
      <c r="GY33" s="13">
        <v>0</v>
      </c>
      <c r="GZ33" s="13">
        <v>0</v>
      </c>
      <c r="HA33" s="13">
        <v>0</v>
      </c>
      <c r="HB33" s="13">
        <v>0</v>
      </c>
      <c r="HC33" s="13">
        <v>24000</v>
      </c>
      <c r="HD33" s="13">
        <v>23513.67</v>
      </c>
      <c r="HE33" s="13">
        <v>23839.34</v>
      </c>
      <c r="HF33" s="13">
        <v>17239.349999999999</v>
      </c>
      <c r="HG33" s="13">
        <v>12917.06</v>
      </c>
      <c r="HH33" s="13">
        <v>22880</v>
      </c>
      <c r="HI33" s="13">
        <v>22880</v>
      </c>
      <c r="HJ33" s="13">
        <v>17299.43</v>
      </c>
      <c r="HK33" s="13">
        <v>19008</v>
      </c>
      <c r="HL33" s="13">
        <v>19008</v>
      </c>
      <c r="HM33" s="13">
        <v>15617.55</v>
      </c>
      <c r="HN33" s="13">
        <v>6963.64</v>
      </c>
      <c r="HO33" s="13">
        <v>10692</v>
      </c>
      <c r="HP33" s="13">
        <v>13082.25</v>
      </c>
      <c r="HQ33" s="13">
        <v>12911</v>
      </c>
      <c r="HR33" s="13">
        <v>12911</v>
      </c>
      <c r="HS33" s="13">
        <v>10854.68</v>
      </c>
      <c r="HT33" s="13">
        <v>11450</v>
      </c>
      <c r="HU33" s="13">
        <v>11450</v>
      </c>
      <c r="HV33" s="13">
        <v>13962.14</v>
      </c>
      <c r="HW33" s="13">
        <v>0</v>
      </c>
      <c r="HX33" s="13">
        <v>0</v>
      </c>
      <c r="HY33" s="13">
        <v>0</v>
      </c>
      <c r="HZ33" s="13">
        <v>0</v>
      </c>
      <c r="IA33" s="13">
        <v>0</v>
      </c>
      <c r="IB33" s="13">
        <v>0</v>
      </c>
      <c r="IC33" s="13">
        <v>0</v>
      </c>
      <c r="ID33" s="13">
        <v>0</v>
      </c>
      <c r="IE33" s="13">
        <v>0</v>
      </c>
      <c r="IF33" s="13">
        <v>0</v>
      </c>
      <c r="IG33" s="13">
        <f t="shared" si="657"/>
        <v>136834.22</v>
      </c>
      <c r="IH33" s="13">
        <f t="shared" si="658"/>
        <v>237912.17</v>
      </c>
      <c r="II33" s="13">
        <f t="shared" si="659"/>
        <v>297762.48</v>
      </c>
      <c r="IJ33" s="13">
        <f t="shared" si="660"/>
        <v>121802</v>
      </c>
      <c r="IK33" s="13">
        <f t="shared" si="661"/>
        <v>147802</v>
      </c>
      <c r="IL33" s="13">
        <f t="shared" si="662"/>
        <v>139737.76999999999</v>
      </c>
      <c r="IM33" s="13">
        <f t="shared" si="663"/>
        <v>132200</v>
      </c>
      <c r="IN33" s="13">
        <f t="shared" si="664"/>
        <v>95600.010000000009</v>
      </c>
      <c r="IO33" s="13">
        <f t="shared" si="665"/>
        <v>69133.94</v>
      </c>
      <c r="IP33" s="13">
        <f t="shared" si="666"/>
        <v>103992</v>
      </c>
      <c r="IQ33" s="13">
        <f t="shared" si="667"/>
        <v>103992</v>
      </c>
      <c r="IR33" s="13">
        <f t="shared" si="668"/>
        <v>98622.399999999994</v>
      </c>
      <c r="IS33" s="13">
        <f t="shared" si="669"/>
        <v>86400</v>
      </c>
      <c r="IT33" s="13">
        <f t="shared" si="670"/>
        <v>86400</v>
      </c>
      <c r="IU33" s="13">
        <f t="shared" si="671"/>
        <v>95730.22</v>
      </c>
      <c r="IV33" s="13">
        <f t="shared" si="672"/>
        <v>76600</v>
      </c>
      <c r="IW33" s="13">
        <f t="shared" si="673"/>
        <v>59292</v>
      </c>
      <c r="IX33" s="13">
        <f t="shared" si="674"/>
        <v>74361.38</v>
      </c>
      <c r="IY33" s="13">
        <f t="shared" si="675"/>
        <v>71599</v>
      </c>
      <c r="IZ33" s="13">
        <f t="shared" si="676"/>
        <v>71599</v>
      </c>
      <c r="JA33" s="13">
        <f t="shared" si="677"/>
        <v>61359.200000000004</v>
      </c>
      <c r="JB33" s="13">
        <f t="shared" si="678"/>
        <v>63600</v>
      </c>
      <c r="JC33" s="13">
        <f t="shared" si="679"/>
        <v>64650</v>
      </c>
      <c r="JD33" s="13">
        <f t="shared" si="680"/>
        <v>83757.77</v>
      </c>
      <c r="JE33" s="13">
        <f t="shared" si="681"/>
        <v>71292</v>
      </c>
      <c r="JF33" s="13">
        <f t="shared" si="682"/>
        <v>243800</v>
      </c>
      <c r="JG33" s="13">
        <f t="shared" si="683"/>
        <v>222584.1</v>
      </c>
      <c r="JH33" s="13">
        <f t="shared" si="684"/>
        <v>301200</v>
      </c>
      <c r="JI33" s="13">
        <f t="shared" si="685"/>
        <v>163100</v>
      </c>
      <c r="JJ33" s="13">
        <f t="shared" si="686"/>
        <v>118157.31999999999</v>
      </c>
      <c r="JK33" s="13">
        <f t="shared" si="686"/>
        <v>207900</v>
      </c>
      <c r="JL33" s="13">
        <f t="shared" si="686"/>
        <v>159650</v>
      </c>
      <c r="JM33" s="13">
        <f t="shared" si="686"/>
        <v>69138.850000000006</v>
      </c>
      <c r="JN33" s="13">
        <f t="shared" si="686"/>
        <v>157950</v>
      </c>
    </row>
    <row r="34" spans="1:274" x14ac:dyDescent="0.25">
      <c r="A34" s="5">
        <v>2117</v>
      </c>
      <c r="B34" s="9" t="s">
        <v>20</v>
      </c>
      <c r="C34" s="13">
        <v>18692.8</v>
      </c>
      <c r="D34" s="13">
        <v>18692.8</v>
      </c>
      <c r="E34" s="13">
        <v>10344.56</v>
      </c>
      <c r="F34" s="13">
        <v>13781</v>
      </c>
      <c r="G34" s="13">
        <v>19781</v>
      </c>
      <c r="H34" s="13">
        <v>11791.57</v>
      </c>
      <c r="I34" s="13">
        <v>18110.900000000001</v>
      </c>
      <c r="J34" s="13">
        <v>18110.900000000001</v>
      </c>
      <c r="K34" s="13">
        <v>12282.05</v>
      </c>
      <c r="L34" s="13">
        <v>31045</v>
      </c>
      <c r="M34" s="13">
        <v>19045</v>
      </c>
      <c r="N34" s="13">
        <v>16584.29</v>
      </c>
      <c r="O34" s="13">
        <v>15528</v>
      </c>
      <c r="P34" s="13">
        <v>15528</v>
      </c>
      <c r="Q34" s="13">
        <v>11415.47</v>
      </c>
      <c r="R34" s="13">
        <v>16054.66</v>
      </c>
      <c r="S34" s="13">
        <v>6692.55</v>
      </c>
      <c r="T34" s="13">
        <v>6462.75</v>
      </c>
      <c r="U34" s="13">
        <v>1818</v>
      </c>
      <c r="V34" s="13">
        <v>10000</v>
      </c>
      <c r="W34" s="13">
        <v>7061.81</v>
      </c>
      <c r="X34" s="13">
        <v>7000</v>
      </c>
      <c r="Y34" s="13">
        <v>7000</v>
      </c>
      <c r="Z34" s="13">
        <v>10004.68</v>
      </c>
      <c r="AA34" s="13">
        <v>8600</v>
      </c>
      <c r="AB34" s="13">
        <v>16000</v>
      </c>
      <c r="AC34" s="13">
        <v>19574.89</v>
      </c>
      <c r="AD34" s="13">
        <v>33700</v>
      </c>
      <c r="AE34" s="13">
        <v>13700</v>
      </c>
      <c r="AF34" s="13">
        <v>11096.74</v>
      </c>
      <c r="AG34" s="13">
        <v>13610</v>
      </c>
      <c r="AH34" s="13">
        <v>13610</v>
      </c>
      <c r="AI34" s="13">
        <v>6197.65</v>
      </c>
      <c r="AJ34" s="13">
        <v>10667</v>
      </c>
      <c r="AK34" s="13">
        <v>831221.63</v>
      </c>
      <c r="AL34" s="13">
        <v>721221.63</v>
      </c>
      <c r="AM34" s="13">
        <v>602408.75</v>
      </c>
      <c r="AN34" s="13">
        <v>180790</v>
      </c>
      <c r="AO34" s="13">
        <v>336580</v>
      </c>
      <c r="AP34" s="13">
        <v>306523.5</v>
      </c>
      <c r="AQ34" s="13">
        <v>184187.89</v>
      </c>
      <c r="AR34" s="13">
        <v>175187.89</v>
      </c>
      <c r="AS34" s="13">
        <v>106236.65</v>
      </c>
      <c r="AT34" s="13">
        <v>163328</v>
      </c>
      <c r="AU34" s="13">
        <v>163328</v>
      </c>
      <c r="AV34" s="13">
        <v>131624.26</v>
      </c>
      <c r="AW34" s="13">
        <v>147414</v>
      </c>
      <c r="AX34" s="13">
        <v>147414</v>
      </c>
      <c r="AY34" s="13">
        <v>136379.42000000001</v>
      </c>
      <c r="AZ34" s="13">
        <v>156237.64000000001</v>
      </c>
      <c r="BA34" s="13">
        <v>140777</v>
      </c>
      <c r="BB34" s="13">
        <v>134396.15</v>
      </c>
      <c r="BC34" s="13">
        <v>143127</v>
      </c>
      <c r="BD34" s="13">
        <v>91977</v>
      </c>
      <c r="BE34" s="13">
        <v>76052.87</v>
      </c>
      <c r="BF34" s="13">
        <v>74400</v>
      </c>
      <c r="BG34" s="13">
        <v>74400</v>
      </c>
      <c r="BH34" s="13">
        <v>78139.820000000007</v>
      </c>
      <c r="BI34" s="13">
        <v>80000</v>
      </c>
      <c r="BJ34" s="13">
        <v>100000</v>
      </c>
      <c r="BK34" s="13">
        <v>81403</v>
      </c>
      <c r="BL34" s="13">
        <v>21000</v>
      </c>
      <c r="BM34" s="13">
        <v>21000</v>
      </c>
      <c r="BN34" s="13">
        <v>23586.53</v>
      </c>
      <c r="BO34" s="13">
        <v>22453</v>
      </c>
      <c r="BP34" s="13">
        <v>22453</v>
      </c>
      <c r="BQ34" s="13">
        <v>20605.740000000002</v>
      </c>
      <c r="BR34" s="13">
        <v>42168</v>
      </c>
      <c r="BS34" s="13">
        <v>136085.70000000001</v>
      </c>
      <c r="BT34" s="13">
        <v>136085.70000000001</v>
      </c>
      <c r="BU34" s="13">
        <v>99262.42</v>
      </c>
      <c r="BV34" s="13">
        <v>64638</v>
      </c>
      <c r="BW34" s="13">
        <v>73458</v>
      </c>
      <c r="BX34" s="13">
        <v>46135.77</v>
      </c>
      <c r="BY34" s="13">
        <v>35226.31</v>
      </c>
      <c r="BZ34" s="13">
        <v>34354.31</v>
      </c>
      <c r="CA34" s="13">
        <v>26820.25</v>
      </c>
      <c r="CB34" s="13">
        <v>45085</v>
      </c>
      <c r="CC34" s="13">
        <v>33085</v>
      </c>
      <c r="CD34" s="13">
        <v>19263.169999999998</v>
      </c>
      <c r="CE34" s="13">
        <v>14957</v>
      </c>
      <c r="CF34" s="13">
        <v>14957</v>
      </c>
      <c r="CG34" s="13">
        <v>18492.099999999999</v>
      </c>
      <c r="CH34" s="13">
        <v>12938.44</v>
      </c>
      <c r="CI34" s="13">
        <v>11843</v>
      </c>
      <c r="CJ34" s="13">
        <v>11097.37</v>
      </c>
      <c r="CK34" s="13">
        <v>12032</v>
      </c>
      <c r="CL34" s="13">
        <v>12032</v>
      </c>
      <c r="CM34" s="13">
        <v>7378.04</v>
      </c>
      <c r="CN34" s="13">
        <v>7500</v>
      </c>
      <c r="CO34" s="13">
        <v>13205</v>
      </c>
      <c r="CP34" s="13">
        <v>19602.98</v>
      </c>
      <c r="CQ34" s="13">
        <v>5412</v>
      </c>
      <c r="CR34" s="13">
        <v>15000</v>
      </c>
      <c r="CS34" s="13">
        <v>14394.32</v>
      </c>
      <c r="CT34" s="13">
        <v>16400</v>
      </c>
      <c r="CU34" s="13">
        <v>16400</v>
      </c>
      <c r="CV34" s="13">
        <v>10678.58</v>
      </c>
      <c r="CW34" s="13">
        <v>10417</v>
      </c>
      <c r="CX34" s="13">
        <v>10417</v>
      </c>
      <c r="CY34" s="13">
        <v>7098.85</v>
      </c>
      <c r="CZ34" s="13">
        <v>12065</v>
      </c>
      <c r="DA34" s="13">
        <v>2721.37</v>
      </c>
      <c r="DB34" s="13">
        <v>2721.37</v>
      </c>
      <c r="DC34" s="13">
        <v>605.94000000000005</v>
      </c>
      <c r="DD34" s="13">
        <v>20087</v>
      </c>
      <c r="DE34" s="13">
        <v>6087</v>
      </c>
      <c r="DF34" s="13">
        <v>119.09</v>
      </c>
      <c r="DG34" s="13">
        <v>145.66</v>
      </c>
      <c r="DH34" s="13">
        <v>200</v>
      </c>
      <c r="DI34" s="13">
        <v>142.47</v>
      </c>
      <c r="DJ34" s="13">
        <v>0</v>
      </c>
      <c r="DK34" s="13">
        <v>34.950000000000003</v>
      </c>
      <c r="DL34" s="13">
        <v>34.950000000000003</v>
      </c>
      <c r="DM34" s="13">
        <v>24</v>
      </c>
      <c r="DN34" s="13">
        <v>24</v>
      </c>
      <c r="DO34" s="13">
        <v>46.19</v>
      </c>
      <c r="DP34" s="13">
        <v>9.43</v>
      </c>
      <c r="DQ34" s="13">
        <v>9</v>
      </c>
      <c r="DR34" s="13">
        <v>799.41</v>
      </c>
      <c r="DS34" s="13">
        <v>5</v>
      </c>
      <c r="DT34" s="13">
        <v>200</v>
      </c>
      <c r="DU34" s="13">
        <v>118.87</v>
      </c>
      <c r="DV34" s="13">
        <v>2</v>
      </c>
      <c r="DW34" s="13">
        <v>800</v>
      </c>
      <c r="DX34" s="13">
        <v>2869.02</v>
      </c>
      <c r="DY34" s="13">
        <v>1100</v>
      </c>
      <c r="DZ34" s="13">
        <v>2800</v>
      </c>
      <c r="EA34" s="13">
        <v>230.04</v>
      </c>
      <c r="EB34" s="13">
        <v>0</v>
      </c>
      <c r="EC34" s="13">
        <v>0</v>
      </c>
      <c r="ED34" s="13">
        <v>9630.32</v>
      </c>
      <c r="EE34" s="13">
        <v>2</v>
      </c>
      <c r="EF34" s="13">
        <v>6000</v>
      </c>
      <c r="EG34" s="13">
        <v>11913.15</v>
      </c>
      <c r="EH34" s="13">
        <v>10</v>
      </c>
      <c r="EI34" s="13">
        <v>125077.91</v>
      </c>
      <c r="EJ34" s="13">
        <v>125077.91</v>
      </c>
      <c r="EK34" s="13">
        <v>102624.71</v>
      </c>
      <c r="EL34" s="13">
        <v>33351</v>
      </c>
      <c r="EM34" s="13">
        <v>58437</v>
      </c>
      <c r="EN34" s="13">
        <v>43945.07</v>
      </c>
      <c r="EO34" s="13">
        <v>32075.200000000001</v>
      </c>
      <c r="EP34" s="13">
        <v>32075.200000000001</v>
      </c>
      <c r="EQ34" s="13">
        <v>20239.7</v>
      </c>
      <c r="ER34" s="13">
        <v>42992</v>
      </c>
      <c r="ES34" s="13">
        <v>20992</v>
      </c>
      <c r="ET34" s="13">
        <v>19829.38</v>
      </c>
      <c r="EU34" s="13">
        <v>19995</v>
      </c>
      <c r="EV34" s="13">
        <v>19995</v>
      </c>
      <c r="EW34" s="13">
        <v>14049.27</v>
      </c>
      <c r="EX34" s="13">
        <v>14562.99</v>
      </c>
      <c r="EY34" s="13">
        <v>13505</v>
      </c>
      <c r="EZ34" s="13">
        <v>14954.18</v>
      </c>
      <c r="FA34" s="13">
        <v>14522</v>
      </c>
      <c r="FB34" s="13">
        <v>14522</v>
      </c>
      <c r="FC34" s="13">
        <v>13080.63</v>
      </c>
      <c r="FD34" s="13">
        <v>14500</v>
      </c>
      <c r="FE34" s="13">
        <v>4500</v>
      </c>
      <c r="FF34" s="13">
        <v>9586.56</v>
      </c>
      <c r="FG34" s="13">
        <v>16329</v>
      </c>
      <c r="FH34" s="13">
        <v>10329</v>
      </c>
      <c r="FI34" s="13">
        <v>8275.43</v>
      </c>
      <c r="FJ34" s="13">
        <v>10400</v>
      </c>
      <c r="FK34" s="13">
        <v>10400</v>
      </c>
      <c r="FL34" s="13">
        <v>3475.57</v>
      </c>
      <c r="FM34" s="13">
        <v>1850</v>
      </c>
      <c r="FN34" s="13">
        <v>1850</v>
      </c>
      <c r="FO34" s="13">
        <v>1855.7</v>
      </c>
      <c r="FP34" s="13">
        <v>1922</v>
      </c>
      <c r="FQ34" s="13">
        <v>152652.87</v>
      </c>
      <c r="FR34" s="13">
        <v>152652.87</v>
      </c>
      <c r="FS34" s="13">
        <v>140543.41</v>
      </c>
      <c r="FT34" s="13">
        <v>165463</v>
      </c>
      <c r="FU34" s="13">
        <v>119477.89</v>
      </c>
      <c r="FV34" s="13">
        <v>82785.570000000007</v>
      </c>
      <c r="FW34" s="13">
        <v>81013.789999999994</v>
      </c>
      <c r="FX34" s="13">
        <v>81013.789999999994</v>
      </c>
      <c r="FY34" s="13">
        <v>54942.79</v>
      </c>
      <c r="FZ34" s="13">
        <v>60900</v>
      </c>
      <c r="GA34" s="13">
        <v>50900</v>
      </c>
      <c r="GB34" s="13">
        <v>46186.89</v>
      </c>
      <c r="GC34" s="13">
        <v>76055</v>
      </c>
      <c r="GD34" s="13">
        <v>76055</v>
      </c>
      <c r="GE34" s="13">
        <v>44619.73</v>
      </c>
      <c r="GF34" s="13">
        <v>74942.27</v>
      </c>
      <c r="GG34" s="13">
        <v>39353</v>
      </c>
      <c r="GH34" s="13">
        <v>45381.21</v>
      </c>
      <c r="GI34" s="13">
        <v>45868</v>
      </c>
      <c r="GJ34" s="13">
        <v>55868</v>
      </c>
      <c r="GK34" s="13">
        <v>57168.99</v>
      </c>
      <c r="GL34" s="13">
        <v>45700</v>
      </c>
      <c r="GM34" s="13">
        <v>35700</v>
      </c>
      <c r="GN34" s="13">
        <v>26015.83</v>
      </c>
      <c r="GO34" s="13">
        <v>54310</v>
      </c>
      <c r="GP34" s="13">
        <v>54310</v>
      </c>
      <c r="GQ34" s="13">
        <v>24497.07</v>
      </c>
      <c r="GR34" s="13">
        <v>32600</v>
      </c>
      <c r="GS34" s="13">
        <v>32600</v>
      </c>
      <c r="GT34" s="13">
        <v>18536.07</v>
      </c>
      <c r="GU34" s="13">
        <v>21966</v>
      </c>
      <c r="GV34" s="13">
        <v>21966</v>
      </c>
      <c r="GW34" s="13">
        <v>10119.34</v>
      </c>
      <c r="GX34" s="13">
        <v>24505</v>
      </c>
      <c r="GY34" s="13">
        <v>0</v>
      </c>
      <c r="GZ34" s="13">
        <v>0</v>
      </c>
      <c r="HA34" s="13">
        <v>0</v>
      </c>
      <c r="HB34" s="13">
        <v>0</v>
      </c>
      <c r="HC34" s="13">
        <v>21500</v>
      </c>
      <c r="HD34" s="13">
        <v>28587.66</v>
      </c>
      <c r="HE34" s="13">
        <v>24367.14</v>
      </c>
      <c r="HF34" s="13">
        <v>70726</v>
      </c>
      <c r="HG34" s="13">
        <v>44536.63</v>
      </c>
      <c r="HH34" s="13">
        <v>96844</v>
      </c>
      <c r="HI34" s="13">
        <v>63500</v>
      </c>
      <c r="HJ34" s="13">
        <v>45112.07</v>
      </c>
      <c r="HK34" s="13">
        <v>77274</v>
      </c>
      <c r="HL34" s="13">
        <v>77274</v>
      </c>
      <c r="HM34" s="13">
        <v>46962.77</v>
      </c>
      <c r="HN34" s="13">
        <v>60444</v>
      </c>
      <c r="HO34" s="13">
        <v>59846</v>
      </c>
      <c r="HP34" s="13">
        <v>44634.400000000001</v>
      </c>
      <c r="HQ34" s="13">
        <v>47188</v>
      </c>
      <c r="HR34" s="13">
        <v>47188</v>
      </c>
      <c r="HS34" s="13">
        <v>29632.37</v>
      </c>
      <c r="HT34" s="13">
        <v>32150</v>
      </c>
      <c r="HU34" s="13">
        <v>32150</v>
      </c>
      <c r="HV34" s="13">
        <v>31815.360000000001</v>
      </c>
      <c r="HW34" s="13">
        <v>0</v>
      </c>
      <c r="HX34" s="13">
        <v>0</v>
      </c>
      <c r="HY34" s="13">
        <v>0</v>
      </c>
      <c r="HZ34" s="13">
        <v>0</v>
      </c>
      <c r="IA34" s="13">
        <v>0</v>
      </c>
      <c r="IB34" s="13">
        <v>0</v>
      </c>
      <c r="IC34" s="13">
        <v>0</v>
      </c>
      <c r="ID34" s="13">
        <v>0</v>
      </c>
      <c r="IE34" s="13">
        <v>0</v>
      </c>
      <c r="IF34" s="13">
        <v>0</v>
      </c>
      <c r="IG34" s="13">
        <f t="shared" si="657"/>
        <v>1266452.2799999998</v>
      </c>
      <c r="IH34" s="13">
        <f t="shared" si="658"/>
        <v>1156452.28</v>
      </c>
      <c r="II34" s="13">
        <f t="shared" si="659"/>
        <v>955789.78999999992</v>
      </c>
      <c r="IJ34" s="13">
        <f t="shared" si="660"/>
        <v>478110</v>
      </c>
      <c r="IK34" s="13">
        <f t="shared" si="661"/>
        <v>635320.89</v>
      </c>
      <c r="IL34" s="13">
        <f t="shared" si="662"/>
        <v>519888.23</v>
      </c>
      <c r="IM34" s="13">
        <f t="shared" si="663"/>
        <v>375126.89</v>
      </c>
      <c r="IN34" s="13">
        <f t="shared" si="664"/>
        <v>411668.09</v>
      </c>
      <c r="IO34" s="13">
        <f t="shared" si="665"/>
        <v>265200.54000000004</v>
      </c>
      <c r="IP34" s="13">
        <f t="shared" si="666"/>
        <v>440194</v>
      </c>
      <c r="IQ34" s="13">
        <f t="shared" si="667"/>
        <v>350884.95</v>
      </c>
      <c r="IR34" s="13">
        <f t="shared" si="668"/>
        <v>278635.01</v>
      </c>
      <c r="IS34" s="13">
        <f t="shared" si="669"/>
        <v>351247</v>
      </c>
      <c r="IT34" s="13">
        <f t="shared" si="670"/>
        <v>351247</v>
      </c>
      <c r="IU34" s="13">
        <f t="shared" si="671"/>
        <v>271964.95</v>
      </c>
      <c r="IV34" s="13">
        <f t="shared" si="672"/>
        <v>335189.43</v>
      </c>
      <c r="IW34" s="13">
        <f t="shared" si="673"/>
        <v>272025.55</v>
      </c>
      <c r="IX34" s="13">
        <f t="shared" si="674"/>
        <v>257725.46999999997</v>
      </c>
      <c r="IY34" s="13">
        <f t="shared" si="675"/>
        <v>264560</v>
      </c>
      <c r="IZ34" s="13">
        <f t="shared" si="676"/>
        <v>231787</v>
      </c>
      <c r="JA34" s="13">
        <f t="shared" si="677"/>
        <v>190493.58</v>
      </c>
      <c r="JB34" s="13">
        <f t="shared" si="678"/>
        <v>181252</v>
      </c>
      <c r="JC34" s="13">
        <f t="shared" si="679"/>
        <v>167755</v>
      </c>
      <c r="JD34" s="13">
        <f t="shared" si="680"/>
        <v>178034.25</v>
      </c>
      <c r="JE34" s="13">
        <f t="shared" si="681"/>
        <v>165751</v>
      </c>
      <c r="JF34" s="13">
        <f t="shared" si="682"/>
        <v>198439</v>
      </c>
      <c r="JG34" s="13">
        <f t="shared" si="683"/>
        <v>148374.75</v>
      </c>
      <c r="JH34" s="13">
        <f t="shared" si="684"/>
        <v>114100</v>
      </c>
      <c r="JI34" s="13">
        <f t="shared" si="685"/>
        <v>94100</v>
      </c>
      <c r="JJ34" s="13">
        <f t="shared" si="686"/>
        <v>77003.81</v>
      </c>
      <c r="JK34" s="13">
        <f t="shared" si="686"/>
        <v>70298</v>
      </c>
      <c r="JL34" s="13">
        <f t="shared" si="686"/>
        <v>76296</v>
      </c>
      <c r="JM34" s="13">
        <f t="shared" si="686"/>
        <v>57790.429999999993</v>
      </c>
      <c r="JN34" s="13">
        <f t="shared" si="686"/>
        <v>91337</v>
      </c>
    </row>
    <row r="35" spans="1:274" x14ac:dyDescent="0.25">
      <c r="A35" s="5">
        <v>2118</v>
      </c>
      <c r="B35" s="9" t="s">
        <v>248</v>
      </c>
      <c r="C35" s="13">
        <v>0</v>
      </c>
      <c r="D35" s="13">
        <v>0</v>
      </c>
      <c r="E35" s="13">
        <v>0</v>
      </c>
      <c r="F35" s="13">
        <v>11410</v>
      </c>
      <c r="G35" s="13">
        <v>13410</v>
      </c>
      <c r="H35" s="13">
        <v>13320.58</v>
      </c>
      <c r="I35" s="13">
        <v>8114.75</v>
      </c>
      <c r="J35" s="13">
        <v>9900</v>
      </c>
      <c r="K35" s="13">
        <v>8018.9</v>
      </c>
      <c r="L35" s="13">
        <v>9126</v>
      </c>
      <c r="M35" s="13">
        <v>11200</v>
      </c>
      <c r="N35" s="13">
        <v>11589.68</v>
      </c>
      <c r="O35" s="13">
        <v>6884</v>
      </c>
      <c r="P35" s="13">
        <v>6884</v>
      </c>
      <c r="Q35" s="13">
        <v>4680.16</v>
      </c>
      <c r="R35" s="13">
        <v>7492.87</v>
      </c>
      <c r="S35" s="13">
        <v>8950.5</v>
      </c>
      <c r="T35" s="13">
        <v>8761</v>
      </c>
      <c r="U35" s="13">
        <v>7493</v>
      </c>
      <c r="V35" s="13">
        <v>7493</v>
      </c>
      <c r="W35" s="13">
        <v>8087.69</v>
      </c>
      <c r="X35" s="13">
        <v>7490</v>
      </c>
      <c r="Y35" s="13">
        <v>7490</v>
      </c>
      <c r="Z35" s="13">
        <v>9099.43</v>
      </c>
      <c r="AA35" s="13">
        <v>10200</v>
      </c>
      <c r="AB35" s="13">
        <v>15650</v>
      </c>
      <c r="AC35" s="13">
        <v>13371.85</v>
      </c>
      <c r="AD35" s="13">
        <v>18870</v>
      </c>
      <c r="AE35" s="13">
        <v>25870</v>
      </c>
      <c r="AF35" s="13">
        <v>17292.87</v>
      </c>
      <c r="AG35" s="13">
        <v>17820</v>
      </c>
      <c r="AH35" s="13">
        <v>17820</v>
      </c>
      <c r="AI35" s="13">
        <v>6774.22</v>
      </c>
      <c r="AJ35" s="13">
        <v>9200</v>
      </c>
      <c r="AK35" s="13">
        <v>0</v>
      </c>
      <c r="AL35" s="13">
        <v>0</v>
      </c>
      <c r="AM35" s="13">
        <v>0</v>
      </c>
      <c r="AN35" s="13">
        <v>53250</v>
      </c>
      <c r="AO35" s="13">
        <v>62500</v>
      </c>
      <c r="AP35" s="13">
        <v>62162.7</v>
      </c>
      <c r="AQ35" s="13">
        <v>37868.85</v>
      </c>
      <c r="AR35" s="13">
        <v>46200</v>
      </c>
      <c r="AS35" s="13">
        <v>37421.53</v>
      </c>
      <c r="AT35" s="13">
        <v>42588</v>
      </c>
      <c r="AU35" s="13">
        <v>52400</v>
      </c>
      <c r="AV35" s="13">
        <v>54085.13</v>
      </c>
      <c r="AW35" s="13">
        <v>32125</v>
      </c>
      <c r="AX35" s="13">
        <v>32125</v>
      </c>
      <c r="AY35" s="13">
        <v>21840.74</v>
      </c>
      <c r="AZ35" s="13">
        <v>34966.720000000001</v>
      </c>
      <c r="BA35" s="13">
        <v>41769</v>
      </c>
      <c r="BB35" s="13">
        <v>40884.699999999997</v>
      </c>
      <c r="BC35" s="13">
        <v>34967</v>
      </c>
      <c r="BD35" s="13">
        <v>34967</v>
      </c>
      <c r="BE35" s="13">
        <v>37742.550000000003</v>
      </c>
      <c r="BF35" s="13">
        <v>34950</v>
      </c>
      <c r="BG35" s="13">
        <v>34950</v>
      </c>
      <c r="BH35" s="13">
        <v>38419.760000000002</v>
      </c>
      <c r="BI35" s="13">
        <v>38600</v>
      </c>
      <c r="BJ35" s="13">
        <v>69470</v>
      </c>
      <c r="BK35" s="13">
        <v>66946.509999999995</v>
      </c>
      <c r="BL35" s="13">
        <v>71706</v>
      </c>
      <c r="BM35" s="13">
        <v>90706</v>
      </c>
      <c r="BN35" s="13">
        <v>65712.91</v>
      </c>
      <c r="BO35" s="13">
        <v>81180</v>
      </c>
      <c r="BP35" s="13">
        <v>81180</v>
      </c>
      <c r="BQ35" s="13">
        <v>30728.23</v>
      </c>
      <c r="BR35" s="13">
        <v>43700</v>
      </c>
      <c r="BS35" s="13">
        <v>0</v>
      </c>
      <c r="BT35" s="13">
        <v>0</v>
      </c>
      <c r="BU35" s="13">
        <v>0</v>
      </c>
      <c r="BV35" s="13">
        <v>20290</v>
      </c>
      <c r="BW35" s="13">
        <v>23810</v>
      </c>
      <c r="BX35" s="13">
        <v>23681.03</v>
      </c>
      <c r="BY35" s="13">
        <v>14426.23</v>
      </c>
      <c r="BZ35" s="13">
        <v>17600</v>
      </c>
      <c r="CA35" s="13">
        <v>14255.81</v>
      </c>
      <c r="CB35" s="13">
        <v>16224</v>
      </c>
      <c r="CC35" s="13">
        <v>20000</v>
      </c>
      <c r="CD35" s="13">
        <v>20603.86</v>
      </c>
      <c r="CE35" s="13">
        <v>12238</v>
      </c>
      <c r="CF35" s="13">
        <v>12238</v>
      </c>
      <c r="CG35" s="13">
        <v>8320.2800000000007</v>
      </c>
      <c r="CH35" s="13">
        <v>13320.66</v>
      </c>
      <c r="CI35" s="13">
        <v>15912</v>
      </c>
      <c r="CJ35" s="13">
        <v>15575.12</v>
      </c>
      <c r="CK35" s="13">
        <v>13321</v>
      </c>
      <c r="CL35" s="13">
        <v>13321</v>
      </c>
      <c r="CM35" s="13">
        <v>14378.12</v>
      </c>
      <c r="CN35" s="13">
        <v>13310</v>
      </c>
      <c r="CO35" s="13">
        <v>13310</v>
      </c>
      <c r="CP35" s="13">
        <v>12132.56</v>
      </c>
      <c r="CQ35" s="13">
        <v>15225</v>
      </c>
      <c r="CR35" s="13">
        <v>23475</v>
      </c>
      <c r="CS35" s="13">
        <v>19988.98</v>
      </c>
      <c r="CT35" s="13">
        <v>28305</v>
      </c>
      <c r="CU35" s="13">
        <v>35305</v>
      </c>
      <c r="CV35" s="13">
        <v>25939.33</v>
      </c>
      <c r="CW35" s="13">
        <v>25740</v>
      </c>
      <c r="CX35" s="13">
        <v>25740</v>
      </c>
      <c r="CY35" s="13">
        <v>9794.7099999999991</v>
      </c>
      <c r="CZ35" s="13">
        <v>13800</v>
      </c>
      <c r="DA35" s="13">
        <v>0</v>
      </c>
      <c r="DB35" s="13">
        <v>0</v>
      </c>
      <c r="DC35" s="13">
        <v>0</v>
      </c>
      <c r="DD35" s="13">
        <v>1268</v>
      </c>
      <c r="DE35" s="13">
        <v>1488</v>
      </c>
      <c r="DF35" s="13">
        <v>1480.06</v>
      </c>
      <c r="DG35" s="13">
        <v>901.64</v>
      </c>
      <c r="DH35" s="13">
        <v>1100</v>
      </c>
      <c r="DI35" s="13">
        <v>890.98</v>
      </c>
      <c r="DJ35" s="13">
        <v>1015</v>
      </c>
      <c r="DK35" s="13">
        <v>1300</v>
      </c>
      <c r="DL35" s="13">
        <v>1287.74</v>
      </c>
      <c r="DM35" s="13">
        <v>780</v>
      </c>
      <c r="DN35" s="13">
        <v>780</v>
      </c>
      <c r="DO35" s="13">
        <v>520.02</v>
      </c>
      <c r="DP35" s="13">
        <v>832.54</v>
      </c>
      <c r="DQ35" s="13">
        <v>994.5</v>
      </c>
      <c r="DR35" s="13">
        <v>973.45</v>
      </c>
      <c r="DS35" s="13">
        <v>833</v>
      </c>
      <c r="DT35" s="13">
        <v>833</v>
      </c>
      <c r="DU35" s="13">
        <v>898.63</v>
      </c>
      <c r="DV35" s="13">
        <v>832</v>
      </c>
      <c r="DW35" s="13">
        <v>13000</v>
      </c>
      <c r="DX35" s="13">
        <v>11121.51</v>
      </c>
      <c r="DY35" s="13">
        <v>8000</v>
      </c>
      <c r="DZ35" s="13">
        <v>48000</v>
      </c>
      <c r="EA35" s="13">
        <v>45578.28</v>
      </c>
      <c r="EB35" s="13">
        <v>7548</v>
      </c>
      <c r="EC35" s="13">
        <v>25000</v>
      </c>
      <c r="ED35" s="13">
        <v>17267.14</v>
      </c>
      <c r="EE35" s="13">
        <v>7920</v>
      </c>
      <c r="EF35" s="13">
        <v>18000</v>
      </c>
      <c r="EG35" s="13">
        <v>12040.5</v>
      </c>
      <c r="EH35" s="13">
        <v>13800</v>
      </c>
      <c r="EI35" s="13">
        <v>0</v>
      </c>
      <c r="EJ35" s="13">
        <v>0</v>
      </c>
      <c r="EK35" s="13">
        <v>0</v>
      </c>
      <c r="EL35" s="13">
        <v>12679</v>
      </c>
      <c r="EM35" s="13">
        <v>14879</v>
      </c>
      <c r="EN35" s="13">
        <v>14800.65</v>
      </c>
      <c r="EO35" s="13">
        <v>9016.39</v>
      </c>
      <c r="EP35" s="13">
        <v>11000</v>
      </c>
      <c r="EQ35" s="13">
        <v>8909.89</v>
      </c>
      <c r="ER35" s="13">
        <v>10140</v>
      </c>
      <c r="ES35" s="13">
        <v>12500</v>
      </c>
      <c r="ET35" s="13">
        <v>12877.41</v>
      </c>
      <c r="EU35" s="13">
        <v>7649</v>
      </c>
      <c r="EV35" s="13">
        <v>7649</v>
      </c>
      <c r="EW35" s="13">
        <v>5200.18</v>
      </c>
      <c r="EX35" s="13">
        <v>8325.41</v>
      </c>
      <c r="EY35" s="13">
        <v>9945</v>
      </c>
      <c r="EZ35" s="13">
        <v>9734.4500000000007</v>
      </c>
      <c r="FA35" s="13">
        <v>8325</v>
      </c>
      <c r="FB35" s="13">
        <v>8325</v>
      </c>
      <c r="FC35" s="13">
        <v>8986.32</v>
      </c>
      <c r="FD35" s="13">
        <v>8320</v>
      </c>
      <c r="FE35" s="13">
        <v>8320</v>
      </c>
      <c r="FF35" s="13">
        <v>8088.37</v>
      </c>
      <c r="FG35" s="13">
        <v>8120</v>
      </c>
      <c r="FH35" s="13">
        <v>12520</v>
      </c>
      <c r="FI35" s="13">
        <v>10734.76</v>
      </c>
      <c r="FJ35" s="13">
        <v>15096</v>
      </c>
      <c r="FK35" s="13">
        <v>25096</v>
      </c>
      <c r="FL35" s="13">
        <v>13834.3</v>
      </c>
      <c r="FM35" s="13">
        <v>17820</v>
      </c>
      <c r="FN35" s="13">
        <v>17820</v>
      </c>
      <c r="FO35" s="13">
        <v>6739.26</v>
      </c>
      <c r="FP35" s="13">
        <v>10350</v>
      </c>
      <c r="FQ35" s="13">
        <v>4389.76</v>
      </c>
      <c r="FR35" s="13">
        <v>4389.76</v>
      </c>
      <c r="FS35" s="13">
        <v>0</v>
      </c>
      <c r="FT35" s="13">
        <v>27894</v>
      </c>
      <c r="FU35" s="13">
        <v>32734</v>
      </c>
      <c r="FV35" s="13">
        <v>32561.37</v>
      </c>
      <c r="FW35" s="13">
        <v>19836.07</v>
      </c>
      <c r="FX35" s="13">
        <v>24200</v>
      </c>
      <c r="FY35" s="13">
        <v>19601.75</v>
      </c>
      <c r="FZ35" s="13">
        <v>22308</v>
      </c>
      <c r="GA35" s="13">
        <v>27500</v>
      </c>
      <c r="GB35" s="13">
        <v>28330.29</v>
      </c>
      <c r="GC35" s="13">
        <v>41740</v>
      </c>
      <c r="GD35" s="13">
        <v>41740</v>
      </c>
      <c r="GE35" s="13">
        <v>53493.120000000003</v>
      </c>
      <c r="GF35" s="13">
        <v>47406.07</v>
      </c>
      <c r="GG35" s="13">
        <v>54639</v>
      </c>
      <c r="GH35" s="13">
        <v>61210.400000000001</v>
      </c>
      <c r="GI35" s="13">
        <v>47406</v>
      </c>
      <c r="GJ35" s="13">
        <v>47406</v>
      </c>
      <c r="GK35" s="13">
        <v>47362.95</v>
      </c>
      <c r="GL35" s="13">
        <v>47400</v>
      </c>
      <c r="GM35" s="13">
        <v>47400</v>
      </c>
      <c r="GN35" s="13">
        <v>41508.25</v>
      </c>
      <c r="GO35" s="13">
        <v>60875</v>
      </c>
      <c r="GP35" s="13">
        <v>140625</v>
      </c>
      <c r="GQ35" s="13">
        <v>134758.01</v>
      </c>
      <c r="GR35" s="13">
        <v>113175</v>
      </c>
      <c r="GS35" s="13">
        <v>130175</v>
      </c>
      <c r="GT35" s="13">
        <v>103652.34</v>
      </c>
      <c r="GU35" s="13">
        <v>114520</v>
      </c>
      <c r="GV35" s="13">
        <v>114520</v>
      </c>
      <c r="GW35" s="13">
        <v>44266.02</v>
      </c>
      <c r="GX35" s="13">
        <v>64000</v>
      </c>
      <c r="GY35" s="13">
        <v>0</v>
      </c>
      <c r="GZ35" s="13">
        <v>0</v>
      </c>
      <c r="HA35" s="13">
        <v>0</v>
      </c>
      <c r="HB35" s="13">
        <v>0</v>
      </c>
      <c r="HC35" s="13">
        <v>20500</v>
      </c>
      <c r="HD35" s="13">
        <v>15240.48</v>
      </c>
      <c r="HE35" s="13">
        <v>19836.07</v>
      </c>
      <c r="HF35" s="13">
        <v>24200</v>
      </c>
      <c r="HG35" s="13">
        <v>24441.759999999998</v>
      </c>
      <c r="HH35" s="13">
        <v>28600</v>
      </c>
      <c r="HI35" s="13">
        <v>35200</v>
      </c>
      <c r="HJ35" s="13">
        <v>28330.3</v>
      </c>
      <c r="HK35" s="13">
        <v>28604</v>
      </c>
      <c r="HL35" s="13">
        <v>28604</v>
      </c>
      <c r="HM35" s="13">
        <v>20691.990000000002</v>
      </c>
      <c r="HN35" s="13">
        <v>24715.74</v>
      </c>
      <c r="HO35" s="13">
        <v>37290</v>
      </c>
      <c r="HP35" s="13">
        <v>30170.59</v>
      </c>
      <c r="HQ35" s="13">
        <v>24716</v>
      </c>
      <c r="HR35" s="13">
        <v>24716</v>
      </c>
      <c r="HS35" s="13">
        <v>25840.37</v>
      </c>
      <c r="HT35" s="13">
        <v>24705</v>
      </c>
      <c r="HU35" s="13">
        <v>24705</v>
      </c>
      <c r="HV35" s="13">
        <v>20198.59</v>
      </c>
      <c r="HW35" s="13">
        <v>0</v>
      </c>
      <c r="HX35" s="13">
        <v>0</v>
      </c>
      <c r="HY35" s="13">
        <v>0</v>
      </c>
      <c r="HZ35" s="13">
        <v>0</v>
      </c>
      <c r="IA35" s="13">
        <v>0</v>
      </c>
      <c r="IB35" s="13">
        <v>0</v>
      </c>
      <c r="IC35" s="13">
        <v>0</v>
      </c>
      <c r="ID35" s="13">
        <v>0</v>
      </c>
      <c r="IE35" s="13">
        <v>0</v>
      </c>
      <c r="IF35" s="13">
        <v>0</v>
      </c>
      <c r="IG35" s="13">
        <f t="shared" si="657"/>
        <v>4389.76</v>
      </c>
      <c r="IH35" s="13">
        <f t="shared" si="658"/>
        <v>4389.76</v>
      </c>
      <c r="II35" s="13">
        <f t="shared" si="659"/>
        <v>0</v>
      </c>
      <c r="IJ35" s="13">
        <f t="shared" si="660"/>
        <v>126791</v>
      </c>
      <c r="IK35" s="13">
        <f t="shared" si="661"/>
        <v>169321</v>
      </c>
      <c r="IL35" s="13">
        <f t="shared" si="662"/>
        <v>163246.87</v>
      </c>
      <c r="IM35" s="13">
        <f t="shared" si="663"/>
        <v>110000</v>
      </c>
      <c r="IN35" s="13">
        <f t="shared" si="664"/>
        <v>134200</v>
      </c>
      <c r="IO35" s="13">
        <f t="shared" si="665"/>
        <v>113540.62</v>
      </c>
      <c r="IP35" s="13">
        <f t="shared" si="666"/>
        <v>130001</v>
      </c>
      <c r="IQ35" s="13">
        <f t="shared" si="667"/>
        <v>160100</v>
      </c>
      <c r="IR35" s="13">
        <f t="shared" si="668"/>
        <v>157104.41</v>
      </c>
      <c r="IS35" s="13">
        <f t="shared" si="669"/>
        <v>130020</v>
      </c>
      <c r="IT35" s="13">
        <f t="shared" si="670"/>
        <v>130020</v>
      </c>
      <c r="IU35" s="13">
        <f t="shared" si="671"/>
        <v>114746.49</v>
      </c>
      <c r="IV35" s="13">
        <f t="shared" si="672"/>
        <v>137060.00999999998</v>
      </c>
      <c r="IW35" s="13">
        <f t="shared" si="673"/>
        <v>169500</v>
      </c>
      <c r="IX35" s="13">
        <f t="shared" si="674"/>
        <v>167309.71</v>
      </c>
      <c r="IY35" s="13">
        <f t="shared" si="675"/>
        <v>137061</v>
      </c>
      <c r="IZ35" s="13">
        <f t="shared" si="676"/>
        <v>137061</v>
      </c>
      <c r="JA35" s="13">
        <f t="shared" si="677"/>
        <v>143296.63</v>
      </c>
      <c r="JB35" s="13">
        <f t="shared" si="678"/>
        <v>137007</v>
      </c>
      <c r="JC35" s="13">
        <f t="shared" si="679"/>
        <v>149175</v>
      </c>
      <c r="JD35" s="13">
        <f t="shared" si="680"/>
        <v>140568.47</v>
      </c>
      <c r="JE35" s="13">
        <f t="shared" si="681"/>
        <v>141020</v>
      </c>
      <c r="JF35" s="13">
        <f t="shared" si="682"/>
        <v>309740</v>
      </c>
      <c r="JG35" s="13">
        <f t="shared" si="683"/>
        <v>291378.39</v>
      </c>
      <c r="JH35" s="13">
        <f t="shared" si="684"/>
        <v>254700</v>
      </c>
      <c r="JI35" s="13">
        <f t="shared" si="685"/>
        <v>332152</v>
      </c>
      <c r="JJ35" s="13">
        <f t="shared" si="686"/>
        <v>243698.88999999998</v>
      </c>
      <c r="JK35" s="13">
        <f t="shared" si="686"/>
        <v>265000</v>
      </c>
      <c r="JL35" s="13">
        <f t="shared" si="686"/>
        <v>275080</v>
      </c>
      <c r="JM35" s="13">
        <f t="shared" si="686"/>
        <v>110342.94</v>
      </c>
      <c r="JN35" s="13">
        <f t="shared" si="686"/>
        <v>154850</v>
      </c>
    </row>
    <row r="36" spans="1:274" x14ac:dyDescent="0.25">
      <c r="A36" s="5">
        <v>2119</v>
      </c>
      <c r="B36" s="9" t="s">
        <v>21</v>
      </c>
      <c r="C36" s="13">
        <v>0</v>
      </c>
      <c r="D36" s="13">
        <v>0</v>
      </c>
      <c r="E36" s="13">
        <v>0</v>
      </c>
      <c r="F36" s="13">
        <v>0</v>
      </c>
      <c r="G36" s="13">
        <v>0</v>
      </c>
      <c r="H36" s="13">
        <v>0</v>
      </c>
      <c r="I36" s="13">
        <v>0</v>
      </c>
      <c r="J36" s="13">
        <v>0</v>
      </c>
      <c r="K36" s="13">
        <v>0</v>
      </c>
      <c r="L36" s="13">
        <v>0</v>
      </c>
      <c r="M36" s="13">
        <v>0</v>
      </c>
      <c r="N36" s="13">
        <v>0</v>
      </c>
      <c r="O36" s="13">
        <v>0</v>
      </c>
      <c r="P36" s="13">
        <v>0</v>
      </c>
      <c r="Q36" s="13">
        <v>0</v>
      </c>
      <c r="R36" s="13">
        <v>0</v>
      </c>
      <c r="S36" s="13">
        <v>0</v>
      </c>
      <c r="T36" s="13">
        <v>0</v>
      </c>
      <c r="U36" s="13">
        <v>0</v>
      </c>
      <c r="V36" s="13">
        <v>0</v>
      </c>
      <c r="W36" s="13">
        <v>0</v>
      </c>
      <c r="X36" s="13">
        <v>0</v>
      </c>
      <c r="Y36" s="13">
        <v>0</v>
      </c>
      <c r="Z36" s="13">
        <v>0</v>
      </c>
      <c r="AA36" s="13">
        <v>0</v>
      </c>
      <c r="AB36" s="13">
        <v>0</v>
      </c>
      <c r="AC36" s="13">
        <v>0</v>
      </c>
      <c r="AD36" s="13">
        <v>0</v>
      </c>
      <c r="AE36" s="13">
        <v>0</v>
      </c>
      <c r="AF36" s="13">
        <v>0</v>
      </c>
      <c r="AG36" s="13">
        <v>0</v>
      </c>
      <c r="AH36" s="13">
        <v>0</v>
      </c>
      <c r="AI36" s="13">
        <v>0</v>
      </c>
      <c r="AJ36" s="13">
        <v>0</v>
      </c>
      <c r="AK36" s="13">
        <v>0</v>
      </c>
      <c r="AL36" s="13">
        <v>0</v>
      </c>
      <c r="AM36" s="13">
        <v>0</v>
      </c>
      <c r="AN36" s="13">
        <v>0</v>
      </c>
      <c r="AO36" s="13">
        <v>0</v>
      </c>
      <c r="AP36" s="13">
        <v>0</v>
      </c>
      <c r="AQ36" s="13">
        <v>0</v>
      </c>
      <c r="AR36" s="13">
        <v>0</v>
      </c>
      <c r="AS36" s="13">
        <v>0</v>
      </c>
      <c r="AT36" s="13">
        <v>0</v>
      </c>
      <c r="AU36" s="13">
        <v>0</v>
      </c>
      <c r="AV36" s="13">
        <v>0</v>
      </c>
      <c r="AW36" s="13">
        <v>0</v>
      </c>
      <c r="AX36" s="13">
        <v>0</v>
      </c>
      <c r="AY36" s="13">
        <v>0</v>
      </c>
      <c r="AZ36" s="13">
        <v>0</v>
      </c>
      <c r="BA36" s="13">
        <v>0</v>
      </c>
      <c r="BB36" s="13">
        <v>0</v>
      </c>
      <c r="BC36" s="13">
        <v>0</v>
      </c>
      <c r="BD36" s="13">
        <v>0</v>
      </c>
      <c r="BE36" s="13">
        <v>0</v>
      </c>
      <c r="BF36" s="13">
        <v>0</v>
      </c>
      <c r="BG36" s="13">
        <v>0</v>
      </c>
      <c r="BH36" s="13">
        <v>0</v>
      </c>
      <c r="BI36" s="13">
        <v>0</v>
      </c>
      <c r="BJ36" s="13">
        <v>0</v>
      </c>
      <c r="BK36" s="13">
        <v>0</v>
      </c>
      <c r="BL36" s="13">
        <v>0</v>
      </c>
      <c r="BM36" s="13">
        <v>0</v>
      </c>
      <c r="BN36" s="13">
        <v>0</v>
      </c>
      <c r="BO36" s="13">
        <v>0</v>
      </c>
      <c r="BP36" s="13">
        <v>0</v>
      </c>
      <c r="BQ36" s="13">
        <v>0</v>
      </c>
      <c r="BR36" s="13">
        <v>0</v>
      </c>
      <c r="BS36" s="13">
        <v>8782</v>
      </c>
      <c r="BT36" s="13">
        <v>8782</v>
      </c>
      <c r="BU36" s="13">
        <v>10192</v>
      </c>
      <c r="BV36" s="13">
        <v>0</v>
      </c>
      <c r="BW36" s="13">
        <v>0</v>
      </c>
      <c r="BX36" s="13">
        <v>0</v>
      </c>
      <c r="BY36" s="13">
        <v>0</v>
      </c>
      <c r="BZ36" s="13">
        <v>0</v>
      </c>
      <c r="CA36" s="13">
        <v>0</v>
      </c>
      <c r="CB36" s="13">
        <v>0</v>
      </c>
      <c r="CC36" s="13">
        <v>0</v>
      </c>
      <c r="CD36" s="13">
        <v>0</v>
      </c>
      <c r="CE36" s="13">
        <v>0</v>
      </c>
      <c r="CF36" s="13">
        <v>0</v>
      </c>
      <c r="CG36" s="13">
        <v>0</v>
      </c>
      <c r="CH36" s="13">
        <v>0</v>
      </c>
      <c r="CI36" s="13">
        <v>0</v>
      </c>
      <c r="CJ36" s="13">
        <v>0</v>
      </c>
      <c r="CK36" s="13">
        <v>0</v>
      </c>
      <c r="CL36" s="13">
        <v>0</v>
      </c>
      <c r="CM36" s="13">
        <v>0</v>
      </c>
      <c r="CN36" s="13">
        <v>0</v>
      </c>
      <c r="CO36" s="13">
        <v>0</v>
      </c>
      <c r="CP36" s="13">
        <v>0</v>
      </c>
      <c r="CQ36" s="13">
        <v>0</v>
      </c>
      <c r="CR36" s="13">
        <v>0</v>
      </c>
      <c r="CS36" s="13">
        <v>0</v>
      </c>
      <c r="CT36" s="13">
        <v>0</v>
      </c>
      <c r="CU36" s="13">
        <v>0</v>
      </c>
      <c r="CV36" s="13">
        <v>0</v>
      </c>
      <c r="CW36" s="13">
        <v>0</v>
      </c>
      <c r="CX36" s="13">
        <v>0</v>
      </c>
      <c r="CY36" s="13">
        <v>0</v>
      </c>
      <c r="CZ36" s="13">
        <v>0</v>
      </c>
      <c r="DA36" s="13">
        <v>999.46</v>
      </c>
      <c r="DB36" s="13">
        <v>0</v>
      </c>
      <c r="DC36" s="13">
        <v>0</v>
      </c>
      <c r="DD36" s="13">
        <v>0</v>
      </c>
      <c r="DE36" s="13">
        <v>0</v>
      </c>
      <c r="DF36" s="13">
        <v>0</v>
      </c>
      <c r="DG36" s="13">
        <v>0</v>
      </c>
      <c r="DH36" s="13">
        <v>0</v>
      </c>
      <c r="DI36" s="13">
        <v>0</v>
      </c>
      <c r="DJ36" s="13">
        <v>0</v>
      </c>
      <c r="DK36" s="13">
        <v>0</v>
      </c>
      <c r="DL36" s="13">
        <v>0</v>
      </c>
      <c r="DM36" s="13">
        <v>0</v>
      </c>
      <c r="DN36" s="13">
        <v>0</v>
      </c>
      <c r="DO36" s="13">
        <v>0</v>
      </c>
      <c r="DP36" s="13">
        <v>0</v>
      </c>
      <c r="DQ36" s="13">
        <v>0</v>
      </c>
      <c r="DR36" s="13">
        <v>0</v>
      </c>
      <c r="DS36" s="13">
        <v>0</v>
      </c>
      <c r="DT36" s="13">
        <v>0</v>
      </c>
      <c r="DU36" s="13">
        <v>0</v>
      </c>
      <c r="DV36" s="13">
        <v>0</v>
      </c>
      <c r="DW36" s="13">
        <v>0</v>
      </c>
      <c r="DX36" s="13">
        <v>0</v>
      </c>
      <c r="DY36" s="13">
        <v>0</v>
      </c>
      <c r="DZ36" s="13">
        <v>0</v>
      </c>
      <c r="EA36" s="13">
        <v>0</v>
      </c>
      <c r="EB36" s="13">
        <v>0</v>
      </c>
      <c r="EC36" s="13">
        <v>0</v>
      </c>
      <c r="ED36" s="13">
        <v>0</v>
      </c>
      <c r="EE36" s="13">
        <v>0</v>
      </c>
      <c r="EF36" s="13">
        <v>0</v>
      </c>
      <c r="EG36" s="13">
        <v>0</v>
      </c>
      <c r="EH36" s="13">
        <v>0</v>
      </c>
      <c r="EI36" s="13">
        <v>82173.8</v>
      </c>
      <c r="EJ36" s="13">
        <v>82173.8</v>
      </c>
      <c r="EK36" s="13">
        <v>62814.18</v>
      </c>
      <c r="EL36" s="13">
        <v>41000</v>
      </c>
      <c r="EM36" s="13">
        <v>9000</v>
      </c>
      <c r="EN36" s="13">
        <v>7247.98</v>
      </c>
      <c r="EO36" s="13">
        <v>983.61</v>
      </c>
      <c r="EP36" s="13">
        <v>1200</v>
      </c>
      <c r="EQ36" s="13">
        <v>1010.98</v>
      </c>
      <c r="ER36" s="13">
        <v>1300</v>
      </c>
      <c r="ES36" s="13">
        <v>1300</v>
      </c>
      <c r="ET36" s="13">
        <v>643.35</v>
      </c>
      <c r="EU36" s="13">
        <v>936</v>
      </c>
      <c r="EV36" s="13">
        <v>936</v>
      </c>
      <c r="EW36" s="13">
        <v>0</v>
      </c>
      <c r="EX36" s="13">
        <v>819.67</v>
      </c>
      <c r="EY36" s="13">
        <v>819.67</v>
      </c>
      <c r="EZ36" s="13">
        <v>0</v>
      </c>
      <c r="FA36" s="13">
        <v>481</v>
      </c>
      <c r="FB36" s="13">
        <v>481</v>
      </c>
      <c r="FC36" s="13">
        <v>0</v>
      </c>
      <c r="FD36" s="13">
        <v>481</v>
      </c>
      <c r="FE36" s="13">
        <v>481</v>
      </c>
      <c r="FF36" s="13">
        <v>0</v>
      </c>
      <c r="FG36" s="13">
        <v>0</v>
      </c>
      <c r="FH36" s="13">
        <v>0</v>
      </c>
      <c r="FI36" s="13">
        <v>0</v>
      </c>
      <c r="FJ36" s="13">
        <v>0</v>
      </c>
      <c r="FK36" s="13">
        <v>0</v>
      </c>
      <c r="FL36" s="13">
        <v>0</v>
      </c>
      <c r="FM36" s="13">
        <v>0</v>
      </c>
      <c r="FN36" s="13">
        <v>0</v>
      </c>
      <c r="FO36" s="13">
        <v>0</v>
      </c>
      <c r="FP36" s="13">
        <v>0</v>
      </c>
      <c r="FQ36" s="13">
        <v>0</v>
      </c>
      <c r="FR36" s="13">
        <v>0</v>
      </c>
      <c r="FS36" s="13">
        <v>0</v>
      </c>
      <c r="FT36" s="13">
        <v>0</v>
      </c>
      <c r="FU36" s="13">
        <v>0</v>
      </c>
      <c r="FV36" s="13">
        <v>0</v>
      </c>
      <c r="FW36" s="13">
        <v>0</v>
      </c>
      <c r="FX36" s="13">
        <v>0</v>
      </c>
      <c r="FY36" s="13">
        <v>0</v>
      </c>
      <c r="FZ36" s="13">
        <v>0</v>
      </c>
      <c r="GA36" s="13">
        <v>0</v>
      </c>
      <c r="GB36" s="13">
        <v>0</v>
      </c>
      <c r="GC36" s="13">
        <v>0</v>
      </c>
      <c r="GD36" s="13">
        <v>0</v>
      </c>
      <c r="GE36" s="13">
        <v>0</v>
      </c>
      <c r="GF36" s="13">
        <v>0</v>
      </c>
      <c r="GG36" s="13">
        <v>0</v>
      </c>
      <c r="GH36" s="13">
        <v>0</v>
      </c>
      <c r="GI36" s="13">
        <v>0</v>
      </c>
      <c r="GJ36" s="13">
        <v>0</v>
      </c>
      <c r="GK36" s="13">
        <v>0</v>
      </c>
      <c r="GL36" s="13">
        <v>0</v>
      </c>
      <c r="GM36" s="13">
        <v>0</v>
      </c>
      <c r="GN36" s="13">
        <v>0</v>
      </c>
      <c r="GO36" s="13">
        <v>0</v>
      </c>
      <c r="GP36" s="13">
        <v>0</v>
      </c>
      <c r="GQ36" s="13">
        <v>0</v>
      </c>
      <c r="GR36" s="13">
        <v>0</v>
      </c>
      <c r="GS36" s="13">
        <v>0</v>
      </c>
      <c r="GT36" s="13">
        <v>0</v>
      </c>
      <c r="GU36" s="13">
        <v>0</v>
      </c>
      <c r="GV36" s="13">
        <v>0</v>
      </c>
      <c r="GW36" s="13">
        <v>0</v>
      </c>
      <c r="GX36" s="13">
        <v>0</v>
      </c>
      <c r="GY36" s="13">
        <v>0</v>
      </c>
      <c r="GZ36" s="13">
        <v>0</v>
      </c>
      <c r="HA36" s="13">
        <v>0</v>
      </c>
      <c r="HB36" s="13">
        <v>0</v>
      </c>
      <c r="HC36" s="13">
        <v>0</v>
      </c>
      <c r="HD36" s="13">
        <v>0</v>
      </c>
      <c r="HE36" s="13">
        <v>39.340000000000003</v>
      </c>
      <c r="HF36" s="13">
        <v>0</v>
      </c>
      <c r="HG36" s="13">
        <v>0</v>
      </c>
      <c r="HH36" s="13">
        <v>0</v>
      </c>
      <c r="HI36" s="13">
        <v>0</v>
      </c>
      <c r="HJ36" s="13">
        <v>37.700000000000003</v>
      </c>
      <c r="HK36" s="13">
        <v>264</v>
      </c>
      <c r="HL36" s="13">
        <v>264</v>
      </c>
      <c r="HM36" s="13">
        <v>0</v>
      </c>
      <c r="HN36" s="13">
        <v>180.33</v>
      </c>
      <c r="HO36" s="13">
        <v>180.33</v>
      </c>
      <c r="HP36" s="13">
        <v>0</v>
      </c>
      <c r="HQ36" s="13">
        <v>19</v>
      </c>
      <c r="HR36" s="13">
        <v>19</v>
      </c>
      <c r="HS36" s="13">
        <v>0</v>
      </c>
      <c r="HT36" s="13">
        <v>480</v>
      </c>
      <c r="HU36" s="13">
        <v>480</v>
      </c>
      <c r="HV36" s="13">
        <v>0</v>
      </c>
      <c r="HW36" s="13">
        <v>0</v>
      </c>
      <c r="HX36" s="13">
        <v>0</v>
      </c>
      <c r="HY36" s="13">
        <v>0</v>
      </c>
      <c r="HZ36" s="13">
        <v>0</v>
      </c>
      <c r="IA36" s="13">
        <v>0</v>
      </c>
      <c r="IB36" s="13">
        <v>0</v>
      </c>
      <c r="IC36" s="13">
        <v>0</v>
      </c>
      <c r="ID36" s="13">
        <v>0</v>
      </c>
      <c r="IE36" s="13">
        <v>0</v>
      </c>
      <c r="IF36" s="13">
        <v>0</v>
      </c>
      <c r="IG36" s="13">
        <f t="shared" si="657"/>
        <v>91955.260000000009</v>
      </c>
      <c r="IH36" s="13">
        <f t="shared" si="658"/>
        <v>90955.8</v>
      </c>
      <c r="II36" s="13">
        <f t="shared" si="659"/>
        <v>73006.179999999993</v>
      </c>
      <c r="IJ36" s="13">
        <f t="shared" si="660"/>
        <v>41000</v>
      </c>
      <c r="IK36" s="13">
        <f t="shared" si="661"/>
        <v>9000</v>
      </c>
      <c r="IL36" s="13">
        <f t="shared" si="662"/>
        <v>7247.98</v>
      </c>
      <c r="IM36" s="13">
        <f t="shared" si="663"/>
        <v>1022.95</v>
      </c>
      <c r="IN36" s="13">
        <f t="shared" si="664"/>
        <v>1200</v>
      </c>
      <c r="IO36" s="13">
        <f t="shared" si="665"/>
        <v>1010.98</v>
      </c>
      <c r="IP36" s="13">
        <f t="shared" si="666"/>
        <v>1300</v>
      </c>
      <c r="IQ36" s="13">
        <f t="shared" si="667"/>
        <v>1300</v>
      </c>
      <c r="IR36" s="13">
        <f t="shared" si="668"/>
        <v>681.05000000000007</v>
      </c>
      <c r="IS36" s="13">
        <f t="shared" si="669"/>
        <v>1200</v>
      </c>
      <c r="IT36" s="13">
        <f t="shared" si="670"/>
        <v>1200</v>
      </c>
      <c r="IU36" s="13">
        <f t="shared" si="671"/>
        <v>0</v>
      </c>
      <c r="IV36" s="13">
        <f t="shared" si="672"/>
        <v>1000</v>
      </c>
      <c r="IW36" s="13">
        <f t="shared" si="673"/>
        <v>1000</v>
      </c>
      <c r="IX36" s="13">
        <f t="shared" si="674"/>
        <v>0</v>
      </c>
      <c r="IY36" s="13">
        <f t="shared" si="675"/>
        <v>500</v>
      </c>
      <c r="IZ36" s="13">
        <f t="shared" si="676"/>
        <v>500</v>
      </c>
      <c r="JA36" s="13">
        <f t="shared" si="677"/>
        <v>0</v>
      </c>
      <c r="JB36" s="13">
        <f t="shared" si="678"/>
        <v>961</v>
      </c>
      <c r="JC36" s="13">
        <f t="shared" si="679"/>
        <v>961</v>
      </c>
      <c r="JD36" s="13">
        <f t="shared" si="680"/>
        <v>0</v>
      </c>
      <c r="JE36" s="13">
        <f t="shared" si="681"/>
        <v>0</v>
      </c>
      <c r="JF36" s="13">
        <f t="shared" si="682"/>
        <v>0</v>
      </c>
      <c r="JG36" s="13">
        <f t="shared" si="683"/>
        <v>0</v>
      </c>
      <c r="JH36" s="13">
        <f t="shared" si="684"/>
        <v>0</v>
      </c>
      <c r="JI36" s="13">
        <f t="shared" si="685"/>
        <v>0</v>
      </c>
      <c r="JJ36" s="13">
        <f t="shared" si="686"/>
        <v>0</v>
      </c>
      <c r="JK36" s="13">
        <f t="shared" si="686"/>
        <v>0</v>
      </c>
      <c r="JL36" s="13">
        <f t="shared" si="686"/>
        <v>0</v>
      </c>
      <c r="JM36" s="13">
        <f t="shared" si="686"/>
        <v>0</v>
      </c>
      <c r="JN36" s="13">
        <f t="shared" si="686"/>
        <v>0</v>
      </c>
    </row>
    <row r="37" spans="1:274" x14ac:dyDescent="0.25">
      <c r="A37" s="5">
        <v>2120</v>
      </c>
      <c r="B37" s="9" t="s">
        <v>22</v>
      </c>
      <c r="C37" s="13">
        <v>0</v>
      </c>
      <c r="D37" s="13">
        <v>0</v>
      </c>
      <c r="E37" s="13">
        <v>0</v>
      </c>
      <c r="F37" s="13">
        <v>0</v>
      </c>
      <c r="G37" s="13">
        <v>0</v>
      </c>
      <c r="H37" s="13">
        <v>0</v>
      </c>
      <c r="I37" s="13">
        <v>0</v>
      </c>
      <c r="J37" s="13">
        <v>0</v>
      </c>
      <c r="K37" s="13">
        <v>0</v>
      </c>
      <c r="L37" s="13">
        <v>0</v>
      </c>
      <c r="M37" s="13">
        <v>0</v>
      </c>
      <c r="N37" s="13">
        <v>0</v>
      </c>
      <c r="O37" s="13">
        <v>0</v>
      </c>
      <c r="P37" s="13">
        <v>0</v>
      </c>
      <c r="Q37" s="13">
        <v>0</v>
      </c>
      <c r="R37" s="13">
        <v>0</v>
      </c>
      <c r="S37" s="13">
        <v>0</v>
      </c>
      <c r="T37" s="13">
        <v>0</v>
      </c>
      <c r="U37" s="13">
        <v>0</v>
      </c>
      <c r="V37" s="13">
        <v>0</v>
      </c>
      <c r="W37" s="13">
        <v>0</v>
      </c>
      <c r="X37" s="13">
        <v>0</v>
      </c>
      <c r="Y37" s="13">
        <v>0</v>
      </c>
      <c r="Z37" s="13">
        <v>0</v>
      </c>
      <c r="AA37" s="13">
        <v>0</v>
      </c>
      <c r="AB37" s="13">
        <v>0</v>
      </c>
      <c r="AC37" s="13">
        <v>0</v>
      </c>
      <c r="AD37" s="13">
        <v>0</v>
      </c>
      <c r="AE37" s="13">
        <v>0</v>
      </c>
      <c r="AF37" s="13">
        <v>0</v>
      </c>
      <c r="AG37" s="13">
        <v>0</v>
      </c>
      <c r="AH37" s="13">
        <v>0</v>
      </c>
      <c r="AI37" s="13">
        <v>0</v>
      </c>
      <c r="AJ37" s="13">
        <v>0</v>
      </c>
      <c r="AK37" s="13">
        <v>1159.43</v>
      </c>
      <c r="AL37" s="13">
        <v>2645.02</v>
      </c>
      <c r="AM37" s="13">
        <v>6278.73</v>
      </c>
      <c r="AN37" s="13">
        <v>18000</v>
      </c>
      <c r="AO37" s="13">
        <v>18000</v>
      </c>
      <c r="AP37" s="13">
        <v>1045.51</v>
      </c>
      <c r="AQ37" s="13">
        <v>15163.93</v>
      </c>
      <c r="AR37" s="13">
        <v>20500</v>
      </c>
      <c r="AS37" s="13">
        <v>21007.38</v>
      </c>
      <c r="AT37" s="13">
        <v>23000</v>
      </c>
      <c r="AU37" s="13">
        <v>40000</v>
      </c>
      <c r="AV37" s="13">
        <v>40369.85</v>
      </c>
      <c r="AW37" s="13">
        <v>38000</v>
      </c>
      <c r="AX37" s="13">
        <v>38000</v>
      </c>
      <c r="AY37" s="13">
        <v>32799.599999999999</v>
      </c>
      <c r="AZ37" s="13">
        <v>32000</v>
      </c>
      <c r="BA37" s="13">
        <v>32000</v>
      </c>
      <c r="BB37" s="13">
        <v>19471.7</v>
      </c>
      <c r="BC37" s="13">
        <v>2500</v>
      </c>
      <c r="BD37" s="13">
        <v>15000</v>
      </c>
      <c r="BE37" s="13">
        <v>18991.21</v>
      </c>
      <c r="BF37" s="13">
        <v>25000</v>
      </c>
      <c r="BG37" s="13">
        <v>40000</v>
      </c>
      <c r="BH37" s="13">
        <v>19044.080000000002</v>
      </c>
      <c r="BI37" s="13">
        <v>22000</v>
      </c>
      <c r="BJ37" s="13">
        <v>22000</v>
      </c>
      <c r="BK37" s="13">
        <v>18933.8</v>
      </c>
      <c r="BL37" s="13">
        <v>20000</v>
      </c>
      <c r="BM37" s="13">
        <v>20000</v>
      </c>
      <c r="BN37" s="13">
        <v>19509.89</v>
      </c>
      <c r="BO37" s="13">
        <v>20000</v>
      </c>
      <c r="BP37" s="13">
        <v>20000</v>
      </c>
      <c r="BQ37" s="13">
        <v>14994.25</v>
      </c>
      <c r="BR37" s="13">
        <v>20000</v>
      </c>
      <c r="BS37" s="13">
        <v>355.6</v>
      </c>
      <c r="BT37" s="13">
        <v>355.6</v>
      </c>
      <c r="BU37" s="13">
        <v>2777.34</v>
      </c>
      <c r="BV37" s="13">
        <v>17800</v>
      </c>
      <c r="BW37" s="13">
        <v>20800</v>
      </c>
      <c r="BX37" s="13">
        <v>3366.53</v>
      </c>
      <c r="BY37" s="13">
        <v>18770.490000000002</v>
      </c>
      <c r="BZ37" s="13">
        <v>6500</v>
      </c>
      <c r="CA37" s="13">
        <v>7308.42</v>
      </c>
      <c r="CB37" s="13">
        <v>20700</v>
      </c>
      <c r="CC37" s="13">
        <v>20700</v>
      </c>
      <c r="CD37" s="13">
        <v>16392.099999999999</v>
      </c>
      <c r="CE37" s="13">
        <v>16000</v>
      </c>
      <c r="CF37" s="13">
        <v>16000</v>
      </c>
      <c r="CG37" s="13">
        <v>9199.7199999999993</v>
      </c>
      <c r="CH37" s="13">
        <v>12450</v>
      </c>
      <c r="CI37" s="13">
        <v>7450</v>
      </c>
      <c r="CJ37" s="13">
        <v>700.25</v>
      </c>
      <c r="CK37" s="13">
        <v>6450</v>
      </c>
      <c r="CL37" s="13">
        <v>6450</v>
      </c>
      <c r="CM37" s="13">
        <v>5544.27</v>
      </c>
      <c r="CN37" s="13">
        <v>6450</v>
      </c>
      <c r="CO37" s="13">
        <v>13450</v>
      </c>
      <c r="CP37" s="13">
        <v>13778.88</v>
      </c>
      <c r="CQ37" s="13">
        <v>15250</v>
      </c>
      <c r="CR37" s="13">
        <v>15250</v>
      </c>
      <c r="CS37" s="13">
        <v>15476.05</v>
      </c>
      <c r="CT37" s="13">
        <v>15450</v>
      </c>
      <c r="CU37" s="13">
        <v>15450</v>
      </c>
      <c r="CV37" s="13">
        <v>16675.09</v>
      </c>
      <c r="CW37" s="13">
        <v>15450</v>
      </c>
      <c r="CX37" s="13">
        <v>15450</v>
      </c>
      <c r="CY37" s="13">
        <v>11460.86</v>
      </c>
      <c r="CZ37" s="13">
        <v>15450</v>
      </c>
      <c r="DA37" s="13">
        <v>0</v>
      </c>
      <c r="DB37" s="13">
        <v>0</v>
      </c>
      <c r="DC37" s="13">
        <v>0</v>
      </c>
      <c r="DD37" s="13">
        <v>0</v>
      </c>
      <c r="DE37" s="13">
        <v>0</v>
      </c>
      <c r="DF37" s="13">
        <v>0</v>
      </c>
      <c r="DG37" s="13">
        <v>0</v>
      </c>
      <c r="DH37" s="13">
        <v>0</v>
      </c>
      <c r="DI37" s="13">
        <v>0</v>
      </c>
      <c r="DJ37" s="13">
        <v>0</v>
      </c>
      <c r="DK37" s="13">
        <v>0</v>
      </c>
      <c r="DL37" s="13">
        <v>0</v>
      </c>
      <c r="DM37" s="13">
        <v>0</v>
      </c>
      <c r="DN37" s="13">
        <v>0</v>
      </c>
      <c r="DO37" s="13">
        <v>0</v>
      </c>
      <c r="DP37" s="13">
        <v>0</v>
      </c>
      <c r="DQ37" s="13">
        <v>0</v>
      </c>
      <c r="DR37" s="13">
        <v>0</v>
      </c>
      <c r="DS37" s="13">
        <v>0</v>
      </c>
      <c r="DT37" s="13">
        <v>0</v>
      </c>
      <c r="DU37" s="13">
        <v>0</v>
      </c>
      <c r="DV37" s="13">
        <v>0</v>
      </c>
      <c r="DW37" s="13">
        <v>0</v>
      </c>
      <c r="DX37" s="13">
        <v>0</v>
      </c>
      <c r="DY37" s="13">
        <v>0</v>
      </c>
      <c r="DZ37" s="13">
        <v>0</v>
      </c>
      <c r="EA37" s="13">
        <v>0</v>
      </c>
      <c r="EB37" s="13">
        <v>0</v>
      </c>
      <c r="EC37" s="13">
        <v>0</v>
      </c>
      <c r="ED37" s="13">
        <v>0</v>
      </c>
      <c r="EE37" s="13">
        <v>0</v>
      </c>
      <c r="EF37" s="13">
        <v>0</v>
      </c>
      <c r="EG37" s="13">
        <v>0</v>
      </c>
      <c r="EH37" s="13">
        <v>0</v>
      </c>
      <c r="EI37" s="13">
        <v>5650</v>
      </c>
      <c r="EJ37" s="13">
        <v>5650</v>
      </c>
      <c r="EK37" s="13">
        <v>700</v>
      </c>
      <c r="EL37" s="13">
        <v>100</v>
      </c>
      <c r="EM37" s="13">
        <v>0</v>
      </c>
      <c r="EN37" s="13">
        <v>0</v>
      </c>
      <c r="EO37" s="13">
        <v>0</v>
      </c>
      <c r="EP37" s="13">
        <v>0</v>
      </c>
      <c r="EQ37" s="13">
        <v>0</v>
      </c>
      <c r="ER37" s="13">
        <v>0</v>
      </c>
      <c r="ES37" s="13">
        <v>0</v>
      </c>
      <c r="ET37" s="13">
        <v>0</v>
      </c>
      <c r="EU37" s="13">
        <v>0</v>
      </c>
      <c r="EV37" s="13">
        <v>0</v>
      </c>
      <c r="EW37" s="13">
        <v>0</v>
      </c>
      <c r="EX37" s="13">
        <v>0</v>
      </c>
      <c r="EY37" s="13">
        <v>0</v>
      </c>
      <c r="EZ37" s="13">
        <v>0</v>
      </c>
      <c r="FA37" s="13">
        <v>0</v>
      </c>
      <c r="FB37" s="13">
        <v>0</v>
      </c>
      <c r="FC37" s="13">
        <v>0</v>
      </c>
      <c r="FD37" s="13">
        <v>0</v>
      </c>
      <c r="FE37" s="13">
        <v>0</v>
      </c>
      <c r="FF37" s="13">
        <v>0</v>
      </c>
      <c r="FG37" s="13">
        <v>0</v>
      </c>
      <c r="FH37" s="13">
        <v>0</v>
      </c>
      <c r="FI37" s="13">
        <v>0</v>
      </c>
      <c r="FJ37" s="13">
        <v>0</v>
      </c>
      <c r="FK37" s="13">
        <v>0</v>
      </c>
      <c r="FL37" s="13">
        <v>0</v>
      </c>
      <c r="FM37" s="13">
        <v>0</v>
      </c>
      <c r="FN37" s="13">
        <v>0</v>
      </c>
      <c r="FO37" s="13">
        <v>0</v>
      </c>
      <c r="FP37" s="13">
        <v>0</v>
      </c>
      <c r="FQ37" s="13">
        <v>119647.29</v>
      </c>
      <c r="FR37" s="13">
        <v>119647.29</v>
      </c>
      <c r="FS37" s="13">
        <v>60260.51</v>
      </c>
      <c r="FT37" s="13">
        <v>99000</v>
      </c>
      <c r="FU37" s="13">
        <v>99000</v>
      </c>
      <c r="FV37" s="13">
        <v>42013.59</v>
      </c>
      <c r="FW37" s="13">
        <v>90983.61</v>
      </c>
      <c r="FX37" s="13">
        <v>74983.61</v>
      </c>
      <c r="FY37" s="13">
        <v>23621.99</v>
      </c>
      <c r="FZ37" s="13">
        <v>74000</v>
      </c>
      <c r="GA37" s="13">
        <v>90000</v>
      </c>
      <c r="GB37" s="13">
        <v>85962.03</v>
      </c>
      <c r="GC37" s="13">
        <v>90000</v>
      </c>
      <c r="GD37" s="13">
        <v>90000</v>
      </c>
      <c r="GE37" s="13">
        <v>35227.96</v>
      </c>
      <c r="GF37" s="13">
        <v>66000</v>
      </c>
      <c r="GG37" s="13">
        <v>66000</v>
      </c>
      <c r="GH37" s="13">
        <v>65286.98</v>
      </c>
      <c r="GI37" s="13">
        <v>70566</v>
      </c>
      <c r="GJ37" s="13">
        <v>70566</v>
      </c>
      <c r="GK37" s="13">
        <v>65423.98</v>
      </c>
      <c r="GL37" s="13">
        <v>69500</v>
      </c>
      <c r="GM37" s="13">
        <v>69500</v>
      </c>
      <c r="GN37" s="13">
        <v>59728.06</v>
      </c>
      <c r="GO37" s="13">
        <v>49650</v>
      </c>
      <c r="GP37" s="13">
        <v>72000</v>
      </c>
      <c r="GQ37" s="13">
        <v>80625.39</v>
      </c>
      <c r="GR37" s="13">
        <v>34100</v>
      </c>
      <c r="GS37" s="13">
        <v>60000</v>
      </c>
      <c r="GT37" s="13">
        <v>105225.82</v>
      </c>
      <c r="GU37" s="13">
        <v>34300</v>
      </c>
      <c r="GV37" s="13">
        <v>61000</v>
      </c>
      <c r="GW37" s="13">
        <v>66604.25</v>
      </c>
      <c r="GX37" s="13">
        <v>57800</v>
      </c>
      <c r="GY37" s="13">
        <v>0</v>
      </c>
      <c r="GZ37" s="13">
        <v>0</v>
      </c>
      <c r="HA37" s="13">
        <v>0</v>
      </c>
      <c r="HB37" s="13">
        <v>0</v>
      </c>
      <c r="HC37" s="13">
        <v>200</v>
      </c>
      <c r="HD37" s="13">
        <v>2621.11</v>
      </c>
      <c r="HE37" s="13">
        <v>27481.97</v>
      </c>
      <c r="HF37" s="13">
        <v>3000</v>
      </c>
      <c r="HG37" s="13">
        <v>368.01</v>
      </c>
      <c r="HH37" s="13">
        <v>3000</v>
      </c>
      <c r="HI37" s="13">
        <v>3000</v>
      </c>
      <c r="HJ37" s="13">
        <v>6368.5</v>
      </c>
      <c r="HK37" s="13">
        <v>0</v>
      </c>
      <c r="HL37" s="13">
        <v>293.17</v>
      </c>
      <c r="HM37" s="13">
        <v>293.17</v>
      </c>
      <c r="HN37" s="13">
        <v>0</v>
      </c>
      <c r="HO37" s="13">
        <v>23199</v>
      </c>
      <c r="HP37" s="13">
        <v>7601.88</v>
      </c>
      <c r="HQ37" s="13">
        <v>7494</v>
      </c>
      <c r="HR37" s="13">
        <v>7494</v>
      </c>
      <c r="HS37" s="13">
        <v>4397.18</v>
      </c>
      <c r="HT37" s="13">
        <v>7300</v>
      </c>
      <c r="HU37" s="13">
        <v>7300</v>
      </c>
      <c r="HV37" s="13">
        <v>10168.450000000001</v>
      </c>
      <c r="HW37" s="13">
        <v>0</v>
      </c>
      <c r="HX37" s="13">
        <v>0</v>
      </c>
      <c r="HY37" s="13">
        <v>2887.2</v>
      </c>
      <c r="HZ37" s="13">
        <v>0</v>
      </c>
      <c r="IA37" s="13">
        <v>0</v>
      </c>
      <c r="IB37" s="13">
        <v>2869.43</v>
      </c>
      <c r="IC37" s="13">
        <v>0</v>
      </c>
      <c r="ID37" s="13">
        <v>0</v>
      </c>
      <c r="IE37" s="13">
        <v>0</v>
      </c>
      <c r="IF37" s="13">
        <v>0</v>
      </c>
      <c r="IG37" s="13">
        <f t="shared" si="657"/>
        <v>126812.31999999999</v>
      </c>
      <c r="IH37" s="13">
        <f t="shared" si="658"/>
        <v>128297.90999999999</v>
      </c>
      <c r="II37" s="13">
        <f t="shared" si="659"/>
        <v>70016.58</v>
      </c>
      <c r="IJ37" s="13">
        <f t="shared" si="660"/>
        <v>134900</v>
      </c>
      <c r="IK37" s="13">
        <f t="shared" si="661"/>
        <v>138000</v>
      </c>
      <c r="IL37" s="13">
        <f t="shared" si="662"/>
        <v>49046.74</v>
      </c>
      <c r="IM37" s="13">
        <f t="shared" si="663"/>
        <v>152400</v>
      </c>
      <c r="IN37" s="13">
        <f t="shared" si="664"/>
        <v>104983.61</v>
      </c>
      <c r="IO37" s="13">
        <f t="shared" si="665"/>
        <v>52305.80000000001</v>
      </c>
      <c r="IP37" s="13">
        <f t="shared" si="666"/>
        <v>120700</v>
      </c>
      <c r="IQ37" s="13">
        <f t="shared" si="667"/>
        <v>153700</v>
      </c>
      <c r="IR37" s="13">
        <f t="shared" si="668"/>
        <v>149092.47999999998</v>
      </c>
      <c r="IS37" s="13">
        <f t="shared" si="669"/>
        <v>144000</v>
      </c>
      <c r="IT37" s="13">
        <f t="shared" si="670"/>
        <v>144293.17000000001</v>
      </c>
      <c r="IU37" s="13">
        <f t="shared" si="671"/>
        <v>77520.45</v>
      </c>
      <c r="IV37" s="13">
        <f t="shared" si="672"/>
        <v>110450</v>
      </c>
      <c r="IW37" s="13">
        <f t="shared" si="673"/>
        <v>128649</v>
      </c>
      <c r="IX37" s="13">
        <f t="shared" si="674"/>
        <v>93060.810000000012</v>
      </c>
      <c r="IY37" s="13">
        <f t="shared" si="675"/>
        <v>87010</v>
      </c>
      <c r="IZ37" s="13">
        <f t="shared" si="676"/>
        <v>99510</v>
      </c>
      <c r="JA37" s="13">
        <f t="shared" si="677"/>
        <v>94356.640000000014</v>
      </c>
      <c r="JB37" s="13">
        <f t="shared" si="678"/>
        <v>108250</v>
      </c>
      <c r="JC37" s="13">
        <f t="shared" si="679"/>
        <v>130250</v>
      </c>
      <c r="JD37" s="13">
        <f t="shared" si="680"/>
        <v>102719.46999999999</v>
      </c>
      <c r="JE37" s="13">
        <f t="shared" si="681"/>
        <v>86900</v>
      </c>
      <c r="JF37" s="13">
        <f t="shared" si="682"/>
        <v>109250</v>
      </c>
      <c r="JG37" s="13">
        <f t="shared" si="683"/>
        <v>117922.43999999999</v>
      </c>
      <c r="JH37" s="13">
        <f t="shared" si="684"/>
        <v>69550</v>
      </c>
      <c r="JI37" s="13">
        <f t="shared" si="685"/>
        <v>95450</v>
      </c>
      <c r="JJ37" s="13">
        <f t="shared" si="686"/>
        <v>144280.22999999998</v>
      </c>
      <c r="JK37" s="13">
        <f t="shared" si="686"/>
        <v>69750</v>
      </c>
      <c r="JL37" s="13">
        <f t="shared" si="686"/>
        <v>96450</v>
      </c>
      <c r="JM37" s="13">
        <f t="shared" si="686"/>
        <v>93059.36</v>
      </c>
      <c r="JN37" s="13">
        <f t="shared" si="686"/>
        <v>93250</v>
      </c>
    </row>
    <row r="38" spans="1:274" x14ac:dyDescent="0.25">
      <c r="A38" s="5">
        <v>2121</v>
      </c>
      <c r="B38" s="9" t="s">
        <v>23</v>
      </c>
      <c r="C38" s="13">
        <v>1118.32</v>
      </c>
      <c r="D38" s="13">
        <v>1118.32</v>
      </c>
      <c r="E38" s="13">
        <v>0</v>
      </c>
      <c r="F38" s="13">
        <v>0</v>
      </c>
      <c r="G38" s="13">
        <v>0</v>
      </c>
      <c r="H38" s="13">
        <v>0</v>
      </c>
      <c r="I38" s="13">
        <v>0</v>
      </c>
      <c r="J38" s="13">
        <v>0</v>
      </c>
      <c r="K38" s="13">
        <v>0</v>
      </c>
      <c r="L38" s="13">
        <v>0</v>
      </c>
      <c r="M38" s="13">
        <v>104.78</v>
      </c>
      <c r="N38" s="13">
        <v>416.91</v>
      </c>
      <c r="O38" s="13">
        <v>400</v>
      </c>
      <c r="P38" s="13">
        <v>2000</v>
      </c>
      <c r="Q38" s="13">
        <v>1561.06</v>
      </c>
      <c r="R38" s="13">
        <v>400</v>
      </c>
      <c r="S38" s="13">
        <v>400</v>
      </c>
      <c r="T38" s="13">
        <v>303.75</v>
      </c>
      <c r="U38" s="13">
        <v>82</v>
      </c>
      <c r="V38" s="13">
        <v>82</v>
      </c>
      <c r="W38" s="13">
        <v>0</v>
      </c>
      <c r="X38" s="13">
        <v>82</v>
      </c>
      <c r="Y38" s="13">
        <v>82</v>
      </c>
      <c r="Z38" s="13">
        <v>0</v>
      </c>
      <c r="AA38" s="13">
        <v>0</v>
      </c>
      <c r="AB38" s="13">
        <v>0</v>
      </c>
      <c r="AC38" s="13">
        <v>0</v>
      </c>
      <c r="AD38" s="13">
        <v>6300</v>
      </c>
      <c r="AE38" s="13">
        <v>300</v>
      </c>
      <c r="AF38" s="13"/>
      <c r="AG38" s="13">
        <v>0</v>
      </c>
      <c r="AH38" s="13">
        <v>0</v>
      </c>
      <c r="AI38" s="13">
        <v>0</v>
      </c>
      <c r="AJ38" s="13">
        <v>0</v>
      </c>
      <c r="AK38" s="13">
        <v>631.14</v>
      </c>
      <c r="AL38" s="13">
        <v>631.14</v>
      </c>
      <c r="AM38" s="13">
        <v>347.9</v>
      </c>
      <c r="AN38" s="13">
        <v>6400</v>
      </c>
      <c r="AO38" s="13">
        <v>6400</v>
      </c>
      <c r="AP38" s="13">
        <v>559.58000000000004</v>
      </c>
      <c r="AQ38" s="13">
        <v>6229.51</v>
      </c>
      <c r="AR38" s="13">
        <v>150</v>
      </c>
      <c r="AS38" s="13">
        <v>5062.55</v>
      </c>
      <c r="AT38" s="13">
        <v>3790</v>
      </c>
      <c r="AU38" s="13">
        <v>3790</v>
      </c>
      <c r="AV38" s="13">
        <v>2332.0500000000002</v>
      </c>
      <c r="AW38" s="13">
        <v>3310</v>
      </c>
      <c r="AX38" s="13">
        <v>3310</v>
      </c>
      <c r="AY38" s="13">
        <v>1167.68</v>
      </c>
      <c r="AZ38" s="13">
        <v>5510</v>
      </c>
      <c r="BA38" s="13">
        <v>5510</v>
      </c>
      <c r="BB38" s="13">
        <v>1580.09</v>
      </c>
      <c r="BC38" s="13">
        <v>4352</v>
      </c>
      <c r="BD38" s="13">
        <v>4352</v>
      </c>
      <c r="BE38" s="13">
        <v>5938.68</v>
      </c>
      <c r="BF38" s="13">
        <v>5200</v>
      </c>
      <c r="BG38" s="13">
        <v>6200</v>
      </c>
      <c r="BH38" s="13">
        <v>10159.92</v>
      </c>
      <c r="BI38" s="13">
        <v>13350</v>
      </c>
      <c r="BJ38" s="13">
        <v>15000</v>
      </c>
      <c r="BK38" s="13">
        <v>10126.379999999999</v>
      </c>
      <c r="BL38" s="13">
        <v>10500</v>
      </c>
      <c r="BM38" s="13">
        <v>10500</v>
      </c>
      <c r="BN38" s="13">
        <v>11303.83</v>
      </c>
      <c r="BO38" s="13">
        <v>14650</v>
      </c>
      <c r="BP38" s="13">
        <v>14650</v>
      </c>
      <c r="BQ38" s="13">
        <v>5156.1000000000004</v>
      </c>
      <c r="BR38" s="13">
        <v>14150</v>
      </c>
      <c r="BS38" s="13">
        <v>1520.37</v>
      </c>
      <c r="BT38" s="13">
        <v>1520.37</v>
      </c>
      <c r="BU38" s="13">
        <v>1188.04</v>
      </c>
      <c r="BV38" s="13">
        <v>3200</v>
      </c>
      <c r="BW38" s="13">
        <v>3700</v>
      </c>
      <c r="BX38" s="13">
        <v>973.8</v>
      </c>
      <c r="BY38" s="13">
        <v>3360.66</v>
      </c>
      <c r="BZ38" s="13">
        <v>1100</v>
      </c>
      <c r="CA38" s="13">
        <v>1008</v>
      </c>
      <c r="CB38" s="13">
        <v>3200</v>
      </c>
      <c r="CC38" s="13">
        <v>3200</v>
      </c>
      <c r="CD38" s="13">
        <v>1643.77</v>
      </c>
      <c r="CE38" s="13">
        <v>1315</v>
      </c>
      <c r="CF38" s="13">
        <v>1315</v>
      </c>
      <c r="CG38" s="13">
        <v>862.04</v>
      </c>
      <c r="CH38" s="13">
        <v>844.26</v>
      </c>
      <c r="CI38" s="13">
        <v>844.26</v>
      </c>
      <c r="CJ38" s="13">
        <v>1008.58</v>
      </c>
      <c r="CK38" s="13">
        <v>1721</v>
      </c>
      <c r="CL38" s="13">
        <v>1721</v>
      </c>
      <c r="CM38" s="13">
        <v>1107.3599999999999</v>
      </c>
      <c r="CN38" s="13">
        <v>2500</v>
      </c>
      <c r="CO38" s="13">
        <v>2500</v>
      </c>
      <c r="CP38" s="13">
        <v>985.29</v>
      </c>
      <c r="CQ38" s="13">
        <v>3600</v>
      </c>
      <c r="CR38" s="13">
        <v>3600</v>
      </c>
      <c r="CS38" s="13">
        <v>1020.99</v>
      </c>
      <c r="CT38" s="13">
        <v>1500</v>
      </c>
      <c r="CU38" s="13">
        <v>1500</v>
      </c>
      <c r="CV38" s="13">
        <v>1315.85</v>
      </c>
      <c r="CW38" s="13">
        <v>1575</v>
      </c>
      <c r="CX38" s="13">
        <v>1575</v>
      </c>
      <c r="CY38" s="13">
        <v>893.85</v>
      </c>
      <c r="CZ38" s="13">
        <v>1586</v>
      </c>
      <c r="DA38" s="13">
        <v>16.61</v>
      </c>
      <c r="DB38" s="13">
        <v>16.61</v>
      </c>
      <c r="DC38" s="13">
        <v>0</v>
      </c>
      <c r="DD38" s="13">
        <v>0</v>
      </c>
      <c r="DE38" s="13">
        <v>0</v>
      </c>
      <c r="DF38" s="13">
        <v>0</v>
      </c>
      <c r="DG38" s="13">
        <v>0</v>
      </c>
      <c r="DH38" s="13">
        <v>0</v>
      </c>
      <c r="DI38" s="13">
        <v>0</v>
      </c>
      <c r="DJ38" s="13">
        <v>0</v>
      </c>
      <c r="DK38" s="13">
        <v>0</v>
      </c>
      <c r="DL38" s="13">
        <v>0</v>
      </c>
      <c r="DM38" s="13">
        <v>0</v>
      </c>
      <c r="DN38" s="13">
        <v>0</v>
      </c>
      <c r="DO38" s="13">
        <v>0</v>
      </c>
      <c r="DP38" s="13">
        <v>0</v>
      </c>
      <c r="DQ38" s="13">
        <v>0</v>
      </c>
      <c r="DR38" s="13">
        <v>0</v>
      </c>
      <c r="DS38" s="13">
        <v>0</v>
      </c>
      <c r="DT38" s="13">
        <v>0</v>
      </c>
      <c r="DU38" s="13">
        <v>0</v>
      </c>
      <c r="DV38" s="13">
        <v>0</v>
      </c>
      <c r="DW38" s="13">
        <v>1500</v>
      </c>
      <c r="DX38" s="13">
        <v>1350.61</v>
      </c>
      <c r="DY38" s="13">
        <v>0</v>
      </c>
      <c r="DZ38" s="13">
        <v>0</v>
      </c>
      <c r="EA38" s="13">
        <v>0</v>
      </c>
      <c r="EB38" s="13">
        <v>0</v>
      </c>
      <c r="EC38" s="13">
        <v>0</v>
      </c>
      <c r="ED38" s="13">
        <v>0</v>
      </c>
      <c r="EE38" s="13">
        <v>0</v>
      </c>
      <c r="EF38" s="13">
        <v>0</v>
      </c>
      <c r="EG38" s="13">
        <v>12.3</v>
      </c>
      <c r="EH38" s="13">
        <v>0</v>
      </c>
      <c r="EI38" s="13">
        <v>65564.58</v>
      </c>
      <c r="EJ38" s="13">
        <v>65564.58</v>
      </c>
      <c r="EK38" s="13">
        <v>28102.12</v>
      </c>
      <c r="EL38" s="13">
        <v>12500</v>
      </c>
      <c r="EM38" s="13">
        <v>2500</v>
      </c>
      <c r="EN38" s="13">
        <v>1516.48</v>
      </c>
      <c r="EO38" s="13">
        <v>6680.33</v>
      </c>
      <c r="EP38" s="13">
        <v>4100</v>
      </c>
      <c r="EQ38" s="13">
        <v>3544.3</v>
      </c>
      <c r="ER38" s="13">
        <v>5300</v>
      </c>
      <c r="ES38" s="13">
        <v>5300</v>
      </c>
      <c r="ET38" s="13">
        <v>4250.46</v>
      </c>
      <c r="EU38" s="13">
        <v>6720</v>
      </c>
      <c r="EV38" s="13">
        <v>6720</v>
      </c>
      <c r="EW38" s="13">
        <v>1328.3</v>
      </c>
      <c r="EX38" s="13">
        <v>5320</v>
      </c>
      <c r="EY38" s="13">
        <v>5320</v>
      </c>
      <c r="EZ38" s="13">
        <v>721.92</v>
      </c>
      <c r="FA38" s="13">
        <v>4541</v>
      </c>
      <c r="FB38" s="13">
        <v>4541</v>
      </c>
      <c r="FC38" s="13">
        <v>1125.03</v>
      </c>
      <c r="FD38" s="13">
        <v>4700</v>
      </c>
      <c r="FE38" s="13">
        <v>2700</v>
      </c>
      <c r="FF38" s="13">
        <v>1007.44</v>
      </c>
      <c r="FG38" s="13">
        <v>2650</v>
      </c>
      <c r="FH38" s="13">
        <v>2650</v>
      </c>
      <c r="FI38" s="13">
        <v>407.3</v>
      </c>
      <c r="FJ38" s="13">
        <v>1650</v>
      </c>
      <c r="FK38" s="13">
        <v>1650</v>
      </c>
      <c r="FL38" s="13">
        <v>860.99</v>
      </c>
      <c r="FM38" s="13">
        <v>2100</v>
      </c>
      <c r="FN38" s="13">
        <v>2100</v>
      </c>
      <c r="FO38" s="13">
        <v>1090.8900000000001</v>
      </c>
      <c r="FP38" s="13">
        <v>1800</v>
      </c>
      <c r="FQ38" s="13">
        <v>485.86</v>
      </c>
      <c r="FR38" s="13">
        <v>485.86</v>
      </c>
      <c r="FS38" s="13">
        <v>0</v>
      </c>
      <c r="FT38" s="13">
        <v>0</v>
      </c>
      <c r="FU38" s="13">
        <v>0</v>
      </c>
      <c r="FV38" s="13">
        <v>0</v>
      </c>
      <c r="FW38" s="13">
        <v>0</v>
      </c>
      <c r="FX38" s="13">
        <v>0</v>
      </c>
      <c r="FY38" s="13">
        <v>0</v>
      </c>
      <c r="FZ38" s="13">
        <v>0</v>
      </c>
      <c r="GA38" s="13">
        <v>0</v>
      </c>
      <c r="GB38" s="13">
        <v>0</v>
      </c>
      <c r="GC38" s="13">
        <v>0</v>
      </c>
      <c r="GD38" s="13">
        <v>0</v>
      </c>
      <c r="GE38" s="13">
        <v>0</v>
      </c>
      <c r="GF38" s="13">
        <v>210</v>
      </c>
      <c r="GG38" s="13">
        <v>210</v>
      </c>
      <c r="GH38" s="13">
        <v>0</v>
      </c>
      <c r="GI38" s="13">
        <v>210</v>
      </c>
      <c r="GJ38" s="13">
        <v>210</v>
      </c>
      <c r="GK38" s="13">
        <v>0</v>
      </c>
      <c r="GL38" s="13">
        <v>200</v>
      </c>
      <c r="GM38" s="13">
        <v>200</v>
      </c>
      <c r="GN38" s="13">
        <v>19.510000000000002</v>
      </c>
      <c r="GO38" s="13">
        <v>0</v>
      </c>
      <c r="GP38" s="13">
        <v>0</v>
      </c>
      <c r="GQ38" s="13">
        <v>2.06</v>
      </c>
      <c r="GR38" s="13">
        <v>0</v>
      </c>
      <c r="GS38" s="13">
        <v>50</v>
      </c>
      <c r="GT38" s="13">
        <v>19.8</v>
      </c>
      <c r="GU38" s="13">
        <v>10</v>
      </c>
      <c r="GV38" s="13">
        <v>10</v>
      </c>
      <c r="GW38" s="13">
        <v>12.36</v>
      </c>
      <c r="GX38" s="13">
        <v>20</v>
      </c>
      <c r="GY38" s="13">
        <v>0</v>
      </c>
      <c r="GZ38" s="13">
        <v>984.84</v>
      </c>
      <c r="HA38" s="13">
        <v>1969.22</v>
      </c>
      <c r="HB38" s="13">
        <v>4000</v>
      </c>
      <c r="HC38" s="13">
        <v>350</v>
      </c>
      <c r="HD38" s="13">
        <v>391.39</v>
      </c>
      <c r="HE38" s="13">
        <v>2579.5100000000002</v>
      </c>
      <c r="HF38" s="13">
        <v>240</v>
      </c>
      <c r="HG38" s="13">
        <v>240.22</v>
      </c>
      <c r="HH38" s="13">
        <v>410</v>
      </c>
      <c r="HI38" s="13">
        <v>410</v>
      </c>
      <c r="HJ38" s="13">
        <v>2752.51</v>
      </c>
      <c r="HK38" s="13">
        <v>185</v>
      </c>
      <c r="HL38" s="13">
        <v>400</v>
      </c>
      <c r="HM38" s="13">
        <v>592.92999999999995</v>
      </c>
      <c r="HN38" s="13">
        <v>1405.74</v>
      </c>
      <c r="HO38" s="13">
        <v>2703</v>
      </c>
      <c r="HP38" s="13">
        <v>837.51</v>
      </c>
      <c r="HQ38" s="13">
        <v>2353</v>
      </c>
      <c r="HR38" s="13">
        <v>2353</v>
      </c>
      <c r="HS38" s="13">
        <v>1032.1099999999999</v>
      </c>
      <c r="HT38" s="13">
        <v>4700</v>
      </c>
      <c r="HU38" s="13">
        <v>4700</v>
      </c>
      <c r="HV38" s="13">
        <v>3240.67</v>
      </c>
      <c r="HW38" s="13">
        <v>0</v>
      </c>
      <c r="HX38" s="13">
        <v>0</v>
      </c>
      <c r="HY38" s="13">
        <v>0</v>
      </c>
      <c r="HZ38" s="13">
        <v>0</v>
      </c>
      <c r="IA38" s="13">
        <v>0</v>
      </c>
      <c r="IB38" s="13">
        <v>0</v>
      </c>
      <c r="IC38" s="13">
        <v>0</v>
      </c>
      <c r="ID38" s="13">
        <v>0</v>
      </c>
      <c r="IE38" s="13"/>
      <c r="IF38" s="13">
        <v>0</v>
      </c>
      <c r="IG38" s="13">
        <f t="shared" si="657"/>
        <v>69336.88</v>
      </c>
      <c r="IH38" s="13">
        <f t="shared" si="658"/>
        <v>70321.72</v>
      </c>
      <c r="II38" s="13">
        <f t="shared" si="659"/>
        <v>31607.279999999999</v>
      </c>
      <c r="IJ38" s="13">
        <f t="shared" si="660"/>
        <v>26100</v>
      </c>
      <c r="IK38" s="13">
        <f t="shared" si="661"/>
        <v>12950</v>
      </c>
      <c r="IL38" s="13">
        <f t="shared" si="662"/>
        <v>3441.25</v>
      </c>
      <c r="IM38" s="13">
        <f t="shared" si="663"/>
        <v>18850.010000000002</v>
      </c>
      <c r="IN38" s="13">
        <f t="shared" si="664"/>
        <v>5590</v>
      </c>
      <c r="IO38" s="13">
        <f t="shared" si="665"/>
        <v>9855.07</v>
      </c>
      <c r="IP38" s="13">
        <f t="shared" si="666"/>
        <v>12700</v>
      </c>
      <c r="IQ38" s="13">
        <f t="shared" si="667"/>
        <v>12804.78</v>
      </c>
      <c r="IR38" s="13">
        <f t="shared" si="668"/>
        <v>11395.699999999999</v>
      </c>
      <c r="IS38" s="13">
        <f t="shared" si="669"/>
        <v>11930</v>
      </c>
      <c r="IT38" s="13">
        <f t="shared" si="670"/>
        <v>13745</v>
      </c>
      <c r="IU38" s="13">
        <f t="shared" si="671"/>
        <v>5512.01</v>
      </c>
      <c r="IV38" s="13">
        <f t="shared" si="672"/>
        <v>13690</v>
      </c>
      <c r="IW38" s="13">
        <f t="shared" si="673"/>
        <v>14987.26</v>
      </c>
      <c r="IX38" s="13">
        <f t="shared" si="674"/>
        <v>4451.8500000000004</v>
      </c>
      <c r="IY38" s="13">
        <f t="shared" si="675"/>
        <v>13259</v>
      </c>
      <c r="IZ38" s="13">
        <f t="shared" si="676"/>
        <v>13259</v>
      </c>
      <c r="JA38" s="13">
        <f t="shared" si="677"/>
        <v>9203.18</v>
      </c>
      <c r="JB38" s="13">
        <f t="shared" si="678"/>
        <v>17382</v>
      </c>
      <c r="JC38" s="13">
        <f t="shared" si="679"/>
        <v>17882</v>
      </c>
      <c r="JD38" s="13">
        <f t="shared" si="680"/>
        <v>16763.440000000002</v>
      </c>
      <c r="JE38" s="13">
        <f t="shared" si="681"/>
        <v>19600</v>
      </c>
      <c r="JF38" s="13">
        <f t="shared" si="682"/>
        <v>21250</v>
      </c>
      <c r="JG38" s="13">
        <f t="shared" si="683"/>
        <v>11556.729999999998</v>
      </c>
      <c r="JH38" s="13">
        <f t="shared" si="684"/>
        <v>19950</v>
      </c>
      <c r="JI38" s="13">
        <f t="shared" si="685"/>
        <v>14000</v>
      </c>
      <c r="JJ38" s="13">
        <f t="shared" ref="JJ38:JN46" si="687">AF38+BN38+CV38+ED38+FL38+GT38+IB38</f>
        <v>13500.47</v>
      </c>
      <c r="JK38" s="13">
        <f t="shared" si="687"/>
        <v>18335</v>
      </c>
      <c r="JL38" s="13">
        <f t="shared" si="687"/>
        <v>18335</v>
      </c>
      <c r="JM38" s="13">
        <f t="shared" si="687"/>
        <v>7165.5000000000009</v>
      </c>
      <c r="JN38" s="13">
        <f t="shared" si="687"/>
        <v>17556</v>
      </c>
    </row>
    <row r="39" spans="1:274" x14ac:dyDescent="0.25">
      <c r="A39" s="5">
        <v>2122</v>
      </c>
      <c r="B39" s="9" t="s">
        <v>24</v>
      </c>
      <c r="C39" s="13">
        <v>1953.72</v>
      </c>
      <c r="D39" s="13">
        <v>1953.72</v>
      </c>
      <c r="E39" s="13">
        <v>1894.32</v>
      </c>
      <c r="F39" s="13">
        <v>3330</v>
      </c>
      <c r="G39" s="13">
        <v>3330</v>
      </c>
      <c r="H39" s="13">
        <v>2920.08</v>
      </c>
      <c r="I39" s="13">
        <v>2397.54</v>
      </c>
      <c r="J39" s="13">
        <v>3473.6</v>
      </c>
      <c r="K39" s="13">
        <v>3473.6</v>
      </c>
      <c r="L39" s="13">
        <v>3468</v>
      </c>
      <c r="M39" s="13">
        <v>3468</v>
      </c>
      <c r="N39" s="13">
        <v>2841.16</v>
      </c>
      <c r="O39" s="13">
        <v>2970</v>
      </c>
      <c r="P39" s="13">
        <v>2970</v>
      </c>
      <c r="Q39" s="13">
        <v>2815.59</v>
      </c>
      <c r="R39" s="13">
        <v>2970</v>
      </c>
      <c r="S39" s="13">
        <v>2970</v>
      </c>
      <c r="T39" s="13">
        <v>2736.16</v>
      </c>
      <c r="U39" s="13">
        <v>2970</v>
      </c>
      <c r="V39" s="13">
        <v>2970</v>
      </c>
      <c r="W39" s="13">
        <v>4329.83</v>
      </c>
      <c r="X39" s="13">
        <v>2970</v>
      </c>
      <c r="Y39" s="13">
        <v>2970</v>
      </c>
      <c r="Z39" s="13">
        <v>3004.23</v>
      </c>
      <c r="AA39" s="13">
        <v>3400</v>
      </c>
      <c r="AB39" s="13">
        <v>3409.34</v>
      </c>
      <c r="AC39" s="13">
        <v>3409.34</v>
      </c>
      <c r="AD39" s="13">
        <v>3340</v>
      </c>
      <c r="AE39" s="13">
        <v>3340</v>
      </c>
      <c r="AF39" s="13">
        <v>3338.03</v>
      </c>
      <c r="AG39" s="13">
        <v>3420</v>
      </c>
      <c r="AH39" s="13">
        <v>3420</v>
      </c>
      <c r="AI39" s="13">
        <v>834.51</v>
      </c>
      <c r="AJ39" s="13">
        <v>3200</v>
      </c>
      <c r="AK39" s="13">
        <v>14848.26</v>
      </c>
      <c r="AL39" s="13">
        <v>14848.26</v>
      </c>
      <c r="AM39" s="13">
        <v>14396.84</v>
      </c>
      <c r="AN39" s="13">
        <v>15540</v>
      </c>
      <c r="AO39" s="13">
        <v>15540</v>
      </c>
      <c r="AP39" s="13">
        <v>13627.02</v>
      </c>
      <c r="AQ39" s="13">
        <v>11188.52</v>
      </c>
      <c r="AR39" s="13">
        <v>16210.14</v>
      </c>
      <c r="AS39" s="13">
        <v>16210.14</v>
      </c>
      <c r="AT39" s="13">
        <v>16181</v>
      </c>
      <c r="AU39" s="13">
        <v>16181</v>
      </c>
      <c r="AV39" s="13">
        <v>13258.74</v>
      </c>
      <c r="AW39" s="13">
        <v>13860</v>
      </c>
      <c r="AX39" s="13">
        <v>13860</v>
      </c>
      <c r="AY39" s="13">
        <v>13139.41</v>
      </c>
      <c r="AZ39" s="13">
        <v>13860</v>
      </c>
      <c r="BA39" s="13">
        <v>13860</v>
      </c>
      <c r="BB39" s="13">
        <v>12768.76</v>
      </c>
      <c r="BC39" s="13">
        <v>13860</v>
      </c>
      <c r="BD39" s="13">
        <v>13860</v>
      </c>
      <c r="BE39" s="13">
        <v>20205.91</v>
      </c>
      <c r="BF39" s="13">
        <v>13860</v>
      </c>
      <c r="BG39" s="13">
        <v>13860</v>
      </c>
      <c r="BH39" s="13">
        <v>12684.52</v>
      </c>
      <c r="BI39" s="13">
        <v>12700</v>
      </c>
      <c r="BJ39" s="13">
        <v>12955.43</v>
      </c>
      <c r="BK39" s="13">
        <v>12955.43</v>
      </c>
      <c r="BL39" s="13">
        <v>12692</v>
      </c>
      <c r="BM39" s="13">
        <v>12692</v>
      </c>
      <c r="BN39" s="13">
        <v>12684.52</v>
      </c>
      <c r="BO39" s="13">
        <v>15580</v>
      </c>
      <c r="BP39" s="13">
        <v>15580</v>
      </c>
      <c r="BQ39" s="13">
        <v>3801.64</v>
      </c>
      <c r="BR39" s="13">
        <v>15200</v>
      </c>
      <c r="BS39" s="13">
        <v>12440.67</v>
      </c>
      <c r="BT39" s="13">
        <v>13177.14</v>
      </c>
      <c r="BU39" s="13">
        <v>13405.02</v>
      </c>
      <c r="BV39" s="13">
        <v>10620</v>
      </c>
      <c r="BW39" s="13">
        <v>8620</v>
      </c>
      <c r="BX39" s="13">
        <v>8452.49</v>
      </c>
      <c r="BY39" s="13">
        <v>8032.79</v>
      </c>
      <c r="BZ39" s="13">
        <v>10344.049999999999</v>
      </c>
      <c r="CA39" s="13">
        <v>10344.049999999999</v>
      </c>
      <c r="CB39" s="13">
        <v>10333</v>
      </c>
      <c r="CC39" s="13">
        <v>10333</v>
      </c>
      <c r="CD39" s="13">
        <v>8815.31</v>
      </c>
      <c r="CE39" s="13">
        <v>9500</v>
      </c>
      <c r="CF39" s="13">
        <v>9500</v>
      </c>
      <c r="CG39" s="13">
        <v>8709.57</v>
      </c>
      <c r="CH39" s="13">
        <v>9247.08</v>
      </c>
      <c r="CI39" s="13">
        <v>8780</v>
      </c>
      <c r="CJ39" s="13">
        <v>8515.3700000000008</v>
      </c>
      <c r="CK39" s="13">
        <v>9248</v>
      </c>
      <c r="CL39" s="13">
        <v>9248</v>
      </c>
      <c r="CM39" s="13">
        <v>11926.18</v>
      </c>
      <c r="CN39" s="13">
        <v>9600</v>
      </c>
      <c r="CO39" s="13">
        <v>9600</v>
      </c>
      <c r="CP39" s="13">
        <v>7733.64</v>
      </c>
      <c r="CQ39" s="13">
        <v>9008</v>
      </c>
      <c r="CR39" s="13">
        <v>9008</v>
      </c>
      <c r="CS39" s="13">
        <v>8674.75</v>
      </c>
      <c r="CT39" s="13">
        <v>9060</v>
      </c>
      <c r="CU39" s="13">
        <v>9060</v>
      </c>
      <c r="CV39" s="13">
        <v>8713.43</v>
      </c>
      <c r="CW39" s="13">
        <v>9190</v>
      </c>
      <c r="CX39" s="13">
        <v>9190</v>
      </c>
      <c r="CY39" s="13">
        <v>4672.82</v>
      </c>
      <c r="CZ39" s="13">
        <v>8800</v>
      </c>
      <c r="DA39" s="13">
        <v>390.74</v>
      </c>
      <c r="DB39" s="13">
        <v>390.74</v>
      </c>
      <c r="DC39" s="13">
        <v>378.86</v>
      </c>
      <c r="DD39" s="13">
        <v>370</v>
      </c>
      <c r="DE39" s="13">
        <v>370</v>
      </c>
      <c r="DF39" s="13">
        <v>324.45</v>
      </c>
      <c r="DG39" s="13">
        <v>266.39</v>
      </c>
      <c r="DH39" s="13">
        <v>266.39</v>
      </c>
      <c r="DI39" s="13">
        <v>385.96</v>
      </c>
      <c r="DJ39" s="13">
        <v>386</v>
      </c>
      <c r="DK39" s="13">
        <v>386</v>
      </c>
      <c r="DL39" s="13">
        <v>315.69</v>
      </c>
      <c r="DM39" s="13">
        <v>330</v>
      </c>
      <c r="DN39" s="13">
        <v>330</v>
      </c>
      <c r="DO39" s="13">
        <v>312.85000000000002</v>
      </c>
      <c r="DP39" s="13">
        <v>330</v>
      </c>
      <c r="DQ39" s="13">
        <v>330</v>
      </c>
      <c r="DR39" s="13">
        <v>304.02</v>
      </c>
      <c r="DS39" s="13">
        <v>330</v>
      </c>
      <c r="DT39" s="13">
        <v>330</v>
      </c>
      <c r="DU39" s="13">
        <v>481.09</v>
      </c>
      <c r="DV39" s="13">
        <v>330</v>
      </c>
      <c r="DW39" s="13">
        <v>1330</v>
      </c>
      <c r="DX39" s="13">
        <v>3671.83</v>
      </c>
      <c r="DY39" s="13">
        <v>3600</v>
      </c>
      <c r="DZ39" s="13">
        <v>3600</v>
      </c>
      <c r="EA39" s="13">
        <v>2142.92</v>
      </c>
      <c r="EB39" s="13">
        <v>2936</v>
      </c>
      <c r="EC39" s="13">
        <v>2936</v>
      </c>
      <c r="ED39" s="13">
        <v>2310.21</v>
      </c>
      <c r="EE39" s="13">
        <v>2820</v>
      </c>
      <c r="EF39" s="13">
        <v>2820</v>
      </c>
      <c r="EG39" s="13">
        <v>1708.39</v>
      </c>
      <c r="EH39" s="13">
        <v>6200</v>
      </c>
      <c r="EI39" s="13">
        <v>3907.44</v>
      </c>
      <c r="EJ39" s="13">
        <v>3907.44</v>
      </c>
      <c r="EK39" s="13">
        <v>3788.65</v>
      </c>
      <c r="EL39" s="13">
        <v>3700</v>
      </c>
      <c r="EM39" s="13">
        <v>3700</v>
      </c>
      <c r="EN39" s="13">
        <v>3244.53</v>
      </c>
      <c r="EO39" s="13">
        <v>2663.93</v>
      </c>
      <c r="EP39" s="13">
        <v>3859.56</v>
      </c>
      <c r="EQ39" s="13">
        <v>3859.56</v>
      </c>
      <c r="ER39" s="13">
        <v>3855</v>
      </c>
      <c r="ES39" s="13">
        <v>3855</v>
      </c>
      <c r="ET39" s="13">
        <v>3156.84</v>
      </c>
      <c r="EU39" s="13">
        <v>3300</v>
      </c>
      <c r="EV39" s="13">
        <v>3300</v>
      </c>
      <c r="EW39" s="13">
        <v>3128.43</v>
      </c>
      <c r="EX39" s="13">
        <v>3300</v>
      </c>
      <c r="EY39" s="13">
        <v>3300</v>
      </c>
      <c r="EZ39" s="13">
        <v>3040.18</v>
      </c>
      <c r="FA39" s="13">
        <v>3300</v>
      </c>
      <c r="FB39" s="13">
        <v>3300</v>
      </c>
      <c r="FC39" s="13">
        <v>4810.93</v>
      </c>
      <c r="FD39" s="13">
        <v>3300</v>
      </c>
      <c r="FE39" s="13">
        <v>3300</v>
      </c>
      <c r="FF39" s="13">
        <v>2670.42</v>
      </c>
      <c r="FG39" s="13">
        <v>2671</v>
      </c>
      <c r="FH39" s="13">
        <v>2727.46</v>
      </c>
      <c r="FI39" s="13">
        <v>2727.46</v>
      </c>
      <c r="FJ39" s="13">
        <v>2672</v>
      </c>
      <c r="FK39" s="13">
        <v>2672</v>
      </c>
      <c r="FL39" s="13">
        <v>2670.42</v>
      </c>
      <c r="FM39" s="13">
        <v>3420</v>
      </c>
      <c r="FN39" s="13">
        <v>3420</v>
      </c>
      <c r="FO39" s="13">
        <v>834.51</v>
      </c>
      <c r="FP39" s="13">
        <v>3600</v>
      </c>
      <c r="FQ39" s="13">
        <v>9427.11</v>
      </c>
      <c r="FR39" s="13">
        <v>9427.11</v>
      </c>
      <c r="FS39" s="13">
        <v>9153.89</v>
      </c>
      <c r="FT39" s="13">
        <v>8290</v>
      </c>
      <c r="FU39" s="13">
        <v>8290</v>
      </c>
      <c r="FV39" s="13">
        <v>7284.64</v>
      </c>
      <c r="FW39" s="13">
        <v>5983.61</v>
      </c>
      <c r="FX39" s="13">
        <v>8644</v>
      </c>
      <c r="FY39" s="13">
        <v>8644</v>
      </c>
      <c r="FZ39" s="13">
        <v>8630</v>
      </c>
      <c r="GA39" s="13">
        <v>8630</v>
      </c>
      <c r="GB39" s="13">
        <v>7062.05</v>
      </c>
      <c r="GC39" s="13">
        <v>7410</v>
      </c>
      <c r="GD39" s="13">
        <v>7410</v>
      </c>
      <c r="GE39" s="13">
        <v>6999.53</v>
      </c>
      <c r="GF39" s="13">
        <v>7410</v>
      </c>
      <c r="GG39" s="13">
        <v>7410</v>
      </c>
      <c r="GH39" s="13">
        <v>6805.39</v>
      </c>
      <c r="GI39" s="13">
        <v>7410</v>
      </c>
      <c r="GJ39" s="13">
        <v>7410</v>
      </c>
      <c r="GK39" s="13">
        <v>11095.84</v>
      </c>
      <c r="GL39" s="13">
        <v>7410</v>
      </c>
      <c r="GM39" s="13">
        <v>7410</v>
      </c>
      <c r="GN39" s="13">
        <v>7783.62</v>
      </c>
      <c r="GO39" s="13">
        <v>8647</v>
      </c>
      <c r="GP39" s="13">
        <v>9000</v>
      </c>
      <c r="GQ39" s="13">
        <v>8956.43</v>
      </c>
      <c r="GR39" s="13">
        <v>8800</v>
      </c>
      <c r="GS39" s="13">
        <v>8800</v>
      </c>
      <c r="GT39" s="13">
        <v>8776.66</v>
      </c>
      <c r="GU39" s="13">
        <v>9620</v>
      </c>
      <c r="GV39" s="13">
        <v>9620</v>
      </c>
      <c r="GW39" s="13">
        <v>2332.2199999999998</v>
      </c>
      <c r="GX39" s="13">
        <v>8500</v>
      </c>
      <c r="GY39" s="13">
        <v>0</v>
      </c>
      <c r="GZ39" s="13">
        <v>0</v>
      </c>
      <c r="HA39" s="13">
        <v>0</v>
      </c>
      <c r="HB39" s="13">
        <v>300</v>
      </c>
      <c r="HC39" s="13">
        <v>0</v>
      </c>
      <c r="HD39" s="13">
        <v>0</v>
      </c>
      <c r="HE39" s="13">
        <v>0</v>
      </c>
      <c r="HF39" s="13">
        <v>0</v>
      </c>
      <c r="HG39" s="13">
        <v>0</v>
      </c>
      <c r="HH39" s="13">
        <v>0</v>
      </c>
      <c r="HI39" s="13">
        <v>0</v>
      </c>
      <c r="HJ39" s="13">
        <v>0</v>
      </c>
      <c r="HK39" s="13">
        <v>0</v>
      </c>
      <c r="HL39" s="13">
        <v>0</v>
      </c>
      <c r="HM39" s="13">
        <v>0</v>
      </c>
      <c r="HN39" s="13">
        <v>0</v>
      </c>
      <c r="HO39" s="13">
        <v>0</v>
      </c>
      <c r="HP39" s="13">
        <v>0</v>
      </c>
      <c r="HQ39" s="13">
        <v>0</v>
      </c>
      <c r="HR39" s="13">
        <v>0</v>
      </c>
      <c r="HS39" s="13">
        <v>0</v>
      </c>
      <c r="HT39" s="13">
        <v>0</v>
      </c>
      <c r="HU39" s="13">
        <v>0</v>
      </c>
      <c r="HV39" s="13">
        <v>0</v>
      </c>
      <c r="HW39" s="13">
        <v>0</v>
      </c>
      <c r="HX39" s="13">
        <v>0</v>
      </c>
      <c r="HY39" s="13">
        <v>0</v>
      </c>
      <c r="HZ39" s="13">
        <v>0</v>
      </c>
      <c r="IA39" s="13">
        <v>0</v>
      </c>
      <c r="IB39" s="13">
        <v>0</v>
      </c>
      <c r="IC39" s="13">
        <v>0</v>
      </c>
      <c r="ID39" s="13">
        <v>0</v>
      </c>
      <c r="IE39" s="13">
        <v>0</v>
      </c>
      <c r="IF39" s="13">
        <v>0</v>
      </c>
      <c r="IG39" s="13">
        <f t="shared" si="657"/>
        <v>42967.94</v>
      </c>
      <c r="IH39" s="13">
        <f t="shared" si="658"/>
        <v>43704.41</v>
      </c>
      <c r="II39" s="13">
        <f t="shared" si="659"/>
        <v>43017.58</v>
      </c>
      <c r="IJ39" s="13">
        <f t="shared" si="660"/>
        <v>42150</v>
      </c>
      <c r="IK39" s="13">
        <f t="shared" si="661"/>
        <v>39850</v>
      </c>
      <c r="IL39" s="13">
        <f t="shared" si="662"/>
        <v>35853.21</v>
      </c>
      <c r="IM39" s="13">
        <f t="shared" si="663"/>
        <v>30532.78</v>
      </c>
      <c r="IN39" s="13">
        <f t="shared" si="664"/>
        <v>42797.74</v>
      </c>
      <c r="IO39" s="13">
        <f t="shared" si="665"/>
        <v>42917.31</v>
      </c>
      <c r="IP39" s="13">
        <f t="shared" si="666"/>
        <v>42853</v>
      </c>
      <c r="IQ39" s="13">
        <f t="shared" si="667"/>
        <v>42853</v>
      </c>
      <c r="IR39" s="13">
        <f t="shared" si="668"/>
        <v>35449.79</v>
      </c>
      <c r="IS39" s="13">
        <f t="shared" si="669"/>
        <v>37370</v>
      </c>
      <c r="IT39" s="13">
        <f t="shared" si="670"/>
        <v>37370</v>
      </c>
      <c r="IU39" s="13">
        <f t="shared" si="671"/>
        <v>35105.379999999997</v>
      </c>
      <c r="IV39" s="13">
        <f t="shared" si="672"/>
        <v>37117.08</v>
      </c>
      <c r="IW39" s="13">
        <f t="shared" si="673"/>
        <v>36650</v>
      </c>
      <c r="IX39" s="13">
        <f t="shared" si="674"/>
        <v>34169.880000000005</v>
      </c>
      <c r="IY39" s="13">
        <f t="shared" si="675"/>
        <v>37118</v>
      </c>
      <c r="IZ39" s="13">
        <f t="shared" si="676"/>
        <v>37118</v>
      </c>
      <c r="JA39" s="13">
        <f t="shared" si="677"/>
        <v>52849.78</v>
      </c>
      <c r="JB39" s="13">
        <f t="shared" si="678"/>
        <v>37470</v>
      </c>
      <c r="JC39" s="13">
        <f t="shared" si="679"/>
        <v>38470</v>
      </c>
      <c r="JD39" s="13">
        <f t="shared" si="680"/>
        <v>37548.26</v>
      </c>
      <c r="JE39" s="13">
        <f t="shared" si="681"/>
        <v>40026</v>
      </c>
      <c r="JF39" s="13">
        <f t="shared" si="682"/>
        <v>40700.229999999996</v>
      </c>
      <c r="JG39" s="13">
        <f t="shared" si="683"/>
        <v>38866.33</v>
      </c>
      <c r="JH39" s="13">
        <f t="shared" si="684"/>
        <v>39500</v>
      </c>
      <c r="JI39" s="13">
        <f t="shared" si="685"/>
        <v>39500</v>
      </c>
      <c r="JJ39" s="13">
        <f t="shared" si="687"/>
        <v>38493.270000000004</v>
      </c>
      <c r="JK39" s="13">
        <f t="shared" si="687"/>
        <v>44050</v>
      </c>
      <c r="JL39" s="13">
        <f t="shared" si="687"/>
        <v>44050</v>
      </c>
      <c r="JM39" s="13">
        <f t="shared" si="687"/>
        <v>14184.089999999998</v>
      </c>
      <c r="JN39" s="13">
        <f t="shared" si="687"/>
        <v>45500</v>
      </c>
    </row>
    <row r="40" spans="1:274" x14ac:dyDescent="0.25">
      <c r="A40" s="5">
        <v>2123</v>
      </c>
      <c r="B40" s="9" t="s">
        <v>25</v>
      </c>
      <c r="C40" s="13">
        <v>10185.27</v>
      </c>
      <c r="D40" s="13">
        <v>10185.27</v>
      </c>
      <c r="E40" s="13">
        <v>9002.4</v>
      </c>
      <c r="F40" s="13">
        <v>0</v>
      </c>
      <c r="G40" s="13">
        <v>2055.13</v>
      </c>
      <c r="H40" s="13">
        <v>2055.13</v>
      </c>
      <c r="I40" s="13">
        <v>13114.75</v>
      </c>
      <c r="J40" s="13">
        <v>2114.75</v>
      </c>
      <c r="K40" s="13">
        <v>143.79</v>
      </c>
      <c r="L40" s="13">
        <v>67</v>
      </c>
      <c r="M40" s="13">
        <v>67</v>
      </c>
      <c r="N40" s="13">
        <v>120</v>
      </c>
      <c r="O40" s="13">
        <v>147</v>
      </c>
      <c r="P40" s="13">
        <v>147</v>
      </c>
      <c r="Q40" s="13">
        <v>120</v>
      </c>
      <c r="R40" s="13">
        <v>8316.7199999999993</v>
      </c>
      <c r="S40" s="13">
        <v>2683.51</v>
      </c>
      <c r="T40" s="13">
        <v>2020</v>
      </c>
      <c r="U40" s="13">
        <v>2570</v>
      </c>
      <c r="V40" s="13">
        <v>3080</v>
      </c>
      <c r="W40" s="13">
        <v>3080</v>
      </c>
      <c r="X40" s="13">
        <v>2570</v>
      </c>
      <c r="Y40" s="13">
        <v>2570</v>
      </c>
      <c r="Z40" s="13">
        <v>400</v>
      </c>
      <c r="AA40" s="13">
        <v>3200</v>
      </c>
      <c r="AB40" s="13">
        <v>3200</v>
      </c>
      <c r="AC40" s="13">
        <v>2722.6</v>
      </c>
      <c r="AD40" s="13">
        <v>4500</v>
      </c>
      <c r="AE40" s="13">
        <v>4500</v>
      </c>
      <c r="AF40" s="13"/>
      <c r="AG40" s="13">
        <v>31400</v>
      </c>
      <c r="AH40" s="13">
        <v>26400</v>
      </c>
      <c r="AI40" s="13">
        <v>15500</v>
      </c>
      <c r="AJ40" s="13">
        <v>26400</v>
      </c>
      <c r="AK40" s="13">
        <v>41096.01</v>
      </c>
      <c r="AL40" s="13">
        <v>41096.01</v>
      </c>
      <c r="AM40" s="13">
        <v>5221.01</v>
      </c>
      <c r="AN40" s="13">
        <v>0</v>
      </c>
      <c r="AO40" s="13">
        <v>1191.97</v>
      </c>
      <c r="AP40" s="13">
        <v>1191.97</v>
      </c>
      <c r="AQ40" s="13">
        <v>13114.75</v>
      </c>
      <c r="AR40" s="13">
        <v>3114.75</v>
      </c>
      <c r="AS40" s="13">
        <v>1250.92</v>
      </c>
      <c r="AT40" s="13">
        <v>1764</v>
      </c>
      <c r="AU40" s="13">
        <v>3143.51</v>
      </c>
      <c r="AV40" s="13">
        <v>4842.6400000000003</v>
      </c>
      <c r="AW40" s="13">
        <v>2262</v>
      </c>
      <c r="AX40" s="13">
        <v>2262</v>
      </c>
      <c r="AY40" s="13">
        <v>2083</v>
      </c>
      <c r="AZ40" s="13">
        <v>26875.41</v>
      </c>
      <c r="BA40" s="13">
        <v>1794</v>
      </c>
      <c r="BB40" s="13">
        <v>437.5</v>
      </c>
      <c r="BC40" s="13">
        <v>0</v>
      </c>
      <c r="BD40" s="13">
        <v>0</v>
      </c>
      <c r="BE40" s="13">
        <v>0</v>
      </c>
      <c r="BF40" s="13">
        <v>0</v>
      </c>
      <c r="BG40" s="13">
        <v>0</v>
      </c>
      <c r="BH40" s="13">
        <v>0</v>
      </c>
      <c r="BI40" s="13">
        <v>0</v>
      </c>
      <c r="BJ40" s="13">
        <v>2000</v>
      </c>
      <c r="BK40" s="13">
        <v>1600</v>
      </c>
      <c r="BL40" s="13">
        <v>2000</v>
      </c>
      <c r="BM40" s="13">
        <v>2000</v>
      </c>
      <c r="BN40" s="13"/>
      <c r="BO40" s="13">
        <v>2000</v>
      </c>
      <c r="BP40" s="13">
        <v>2000</v>
      </c>
      <c r="BQ40" s="13">
        <v>0</v>
      </c>
      <c r="BR40" s="13">
        <v>0</v>
      </c>
      <c r="BS40" s="13">
        <v>74242.36</v>
      </c>
      <c r="BT40" s="13">
        <v>74242.36</v>
      </c>
      <c r="BU40" s="13">
        <v>66429.59</v>
      </c>
      <c r="BV40" s="13">
        <v>0</v>
      </c>
      <c r="BW40" s="13">
        <v>55000</v>
      </c>
      <c r="BX40" s="13">
        <v>47008.480000000003</v>
      </c>
      <c r="BY40" s="13">
        <v>54877.05</v>
      </c>
      <c r="BZ40" s="13">
        <v>54877.05</v>
      </c>
      <c r="CA40" s="13">
        <v>31617.29</v>
      </c>
      <c r="CB40" s="13">
        <v>35260</v>
      </c>
      <c r="CC40" s="13">
        <v>35260</v>
      </c>
      <c r="CD40" s="13">
        <v>35432.5</v>
      </c>
      <c r="CE40" s="13">
        <v>37700</v>
      </c>
      <c r="CF40" s="13">
        <v>37700</v>
      </c>
      <c r="CG40" s="13">
        <v>32034.9</v>
      </c>
      <c r="CH40" s="13">
        <v>42926.23</v>
      </c>
      <c r="CI40" s="13">
        <v>6960</v>
      </c>
      <c r="CJ40" s="13">
        <v>10075</v>
      </c>
      <c r="CK40" s="13">
        <v>5705</v>
      </c>
      <c r="CL40" s="13">
        <v>5705</v>
      </c>
      <c r="CM40" s="13">
        <v>5799.92</v>
      </c>
      <c r="CN40" s="13">
        <v>5705</v>
      </c>
      <c r="CO40" s="13">
        <v>0</v>
      </c>
      <c r="CP40" s="13">
        <v>0</v>
      </c>
      <c r="CQ40" s="13">
        <v>0</v>
      </c>
      <c r="CR40" s="13">
        <v>0</v>
      </c>
      <c r="CS40" s="13">
        <v>0</v>
      </c>
      <c r="CT40" s="13">
        <v>200</v>
      </c>
      <c r="CU40" s="13">
        <v>1200</v>
      </c>
      <c r="CV40" s="13">
        <v>620.4</v>
      </c>
      <c r="CW40" s="13">
        <v>219.6</v>
      </c>
      <c r="CX40" s="13">
        <v>219.6</v>
      </c>
      <c r="CY40" s="13">
        <v>0</v>
      </c>
      <c r="CZ40" s="13">
        <v>400</v>
      </c>
      <c r="DA40" s="13">
        <v>7938.35</v>
      </c>
      <c r="DB40" s="13">
        <v>7938.35</v>
      </c>
      <c r="DC40" s="13">
        <v>4175.6000000000004</v>
      </c>
      <c r="DD40" s="13">
        <v>0</v>
      </c>
      <c r="DE40" s="13">
        <v>26.64</v>
      </c>
      <c r="DF40" s="13">
        <v>26.64</v>
      </c>
      <c r="DG40" s="13">
        <v>4800</v>
      </c>
      <c r="DH40" s="13">
        <v>11500</v>
      </c>
      <c r="DI40" s="13">
        <v>6177.64</v>
      </c>
      <c r="DJ40" s="13">
        <v>4758</v>
      </c>
      <c r="DK40" s="13">
        <v>4758</v>
      </c>
      <c r="DL40" s="13">
        <v>4870</v>
      </c>
      <c r="DM40" s="13">
        <v>4825</v>
      </c>
      <c r="DN40" s="13">
        <v>4825</v>
      </c>
      <c r="DO40" s="13">
        <v>6622</v>
      </c>
      <c r="DP40" s="13">
        <v>5070</v>
      </c>
      <c r="DQ40" s="13">
        <v>7170</v>
      </c>
      <c r="DR40" s="13">
        <v>12910</v>
      </c>
      <c r="DS40" s="13">
        <v>0</v>
      </c>
      <c r="DT40" s="13">
        <v>5700</v>
      </c>
      <c r="DU40" s="13">
        <v>3500</v>
      </c>
      <c r="DV40" s="13">
        <v>0</v>
      </c>
      <c r="DW40" s="13">
        <v>0</v>
      </c>
      <c r="DX40" s="13">
        <v>6095</v>
      </c>
      <c r="DY40" s="13">
        <v>6000</v>
      </c>
      <c r="DZ40" s="13">
        <v>7300</v>
      </c>
      <c r="EA40" s="13">
        <v>5315.4</v>
      </c>
      <c r="EB40" s="13">
        <v>8000</v>
      </c>
      <c r="EC40" s="13">
        <v>8600</v>
      </c>
      <c r="ED40" s="13">
        <v>28500</v>
      </c>
      <c r="EE40" s="13">
        <v>8010</v>
      </c>
      <c r="EF40" s="13">
        <v>20000</v>
      </c>
      <c r="EG40" s="13">
        <v>11522</v>
      </c>
      <c r="EH40" s="13">
        <v>3900</v>
      </c>
      <c r="EI40" s="13">
        <v>16871.849999999999</v>
      </c>
      <c r="EJ40" s="13">
        <v>16871.849999999999</v>
      </c>
      <c r="EK40" s="13">
        <v>3203.95</v>
      </c>
      <c r="EL40" s="13">
        <v>0</v>
      </c>
      <c r="EM40" s="13">
        <v>12756.37</v>
      </c>
      <c r="EN40" s="13">
        <v>12599.26</v>
      </c>
      <c r="EO40" s="13">
        <v>25409.84</v>
      </c>
      <c r="EP40" s="13">
        <v>10409.84</v>
      </c>
      <c r="EQ40" s="13">
        <v>8959.2900000000009</v>
      </c>
      <c r="ER40" s="13">
        <v>4230</v>
      </c>
      <c r="ES40" s="13">
        <v>4230</v>
      </c>
      <c r="ET40" s="13">
        <v>2386.02</v>
      </c>
      <c r="EU40" s="13">
        <v>3025</v>
      </c>
      <c r="EV40" s="13">
        <v>3025</v>
      </c>
      <c r="EW40" s="13">
        <v>4110</v>
      </c>
      <c r="EX40" s="13">
        <v>21162.62</v>
      </c>
      <c r="EY40" s="13">
        <v>1655</v>
      </c>
      <c r="EZ40" s="13">
        <v>1655</v>
      </c>
      <c r="FA40" s="13">
        <v>5753</v>
      </c>
      <c r="FB40" s="13">
        <v>5753</v>
      </c>
      <c r="FC40" s="13">
        <v>2990</v>
      </c>
      <c r="FD40" s="13">
        <v>4000</v>
      </c>
      <c r="FE40" s="13">
        <v>8000</v>
      </c>
      <c r="FF40" s="13">
        <v>4325</v>
      </c>
      <c r="FG40" s="13">
        <v>4972</v>
      </c>
      <c r="FH40" s="13">
        <v>4972</v>
      </c>
      <c r="FI40" s="13">
        <v>4739.6000000000004</v>
      </c>
      <c r="FJ40" s="13">
        <v>5100</v>
      </c>
      <c r="FK40" s="13">
        <v>5100</v>
      </c>
      <c r="FL40" s="13">
        <v>4959.3</v>
      </c>
      <c r="FM40" s="13">
        <v>5080</v>
      </c>
      <c r="FN40" s="13">
        <v>5080</v>
      </c>
      <c r="FO40" s="13">
        <v>4959.3</v>
      </c>
      <c r="FP40" s="13">
        <v>5130</v>
      </c>
      <c r="FQ40" s="13">
        <v>43822.080000000002</v>
      </c>
      <c r="FR40" s="13">
        <v>43822.080000000002</v>
      </c>
      <c r="FS40" s="13">
        <v>67443.149999999994</v>
      </c>
      <c r="FT40" s="13">
        <v>93780</v>
      </c>
      <c r="FU40" s="13">
        <v>133780</v>
      </c>
      <c r="FV40" s="13">
        <v>121968.27</v>
      </c>
      <c r="FW40" s="13">
        <v>66557.38</v>
      </c>
      <c r="FX40" s="13">
        <v>89000</v>
      </c>
      <c r="FY40" s="13">
        <v>91755.96</v>
      </c>
      <c r="FZ40" s="13">
        <v>61440</v>
      </c>
      <c r="GA40" s="13">
        <v>70640</v>
      </c>
      <c r="GB40" s="13">
        <v>94975.5</v>
      </c>
      <c r="GC40" s="13">
        <v>69406</v>
      </c>
      <c r="GD40" s="13">
        <v>69406</v>
      </c>
      <c r="GE40" s="13">
        <v>77925.789999999994</v>
      </c>
      <c r="GF40" s="13">
        <v>66700</v>
      </c>
      <c r="GG40" s="13">
        <v>69336</v>
      </c>
      <c r="GH40" s="13">
        <v>79907.92</v>
      </c>
      <c r="GI40" s="13">
        <v>57766</v>
      </c>
      <c r="GJ40" s="13">
        <v>57766</v>
      </c>
      <c r="GK40" s="13">
        <v>65150.96</v>
      </c>
      <c r="GL40" s="13">
        <v>69800</v>
      </c>
      <c r="GM40" s="13">
        <v>69800</v>
      </c>
      <c r="GN40" s="13">
        <v>3303.74</v>
      </c>
      <c r="GO40" s="13">
        <v>112641</v>
      </c>
      <c r="GP40" s="13">
        <v>92000</v>
      </c>
      <c r="GQ40" s="13">
        <v>97384.56</v>
      </c>
      <c r="GR40" s="13">
        <v>63600</v>
      </c>
      <c r="GS40" s="13">
        <v>63600</v>
      </c>
      <c r="GT40" s="13">
        <v>66736.429999999993</v>
      </c>
      <c r="GU40" s="13">
        <v>76564</v>
      </c>
      <c r="GV40" s="13">
        <v>76564</v>
      </c>
      <c r="GW40" s="13">
        <v>13522.94</v>
      </c>
      <c r="GX40" s="13">
        <v>69204</v>
      </c>
      <c r="GY40" s="13">
        <v>0</v>
      </c>
      <c r="GZ40" s="13">
        <v>0</v>
      </c>
      <c r="HA40" s="13">
        <v>0</v>
      </c>
      <c r="HB40" s="13">
        <v>0</v>
      </c>
      <c r="HC40" s="13">
        <v>6000</v>
      </c>
      <c r="HD40" s="13">
        <v>4677</v>
      </c>
      <c r="HE40" s="13">
        <v>7452.23</v>
      </c>
      <c r="HF40" s="13">
        <v>8601.2099999999991</v>
      </c>
      <c r="HG40" s="13">
        <v>4495.8599999999997</v>
      </c>
      <c r="HH40" s="13">
        <v>20495</v>
      </c>
      <c r="HI40" s="13">
        <v>11370.26</v>
      </c>
      <c r="HJ40" s="13">
        <v>1616.29</v>
      </c>
      <c r="HK40" s="13">
        <v>2808</v>
      </c>
      <c r="HL40" s="13">
        <v>3000</v>
      </c>
      <c r="HM40" s="13">
        <v>5058.5</v>
      </c>
      <c r="HN40" s="13">
        <v>22957.22</v>
      </c>
      <c r="HO40" s="13">
        <v>3185</v>
      </c>
      <c r="HP40" s="13">
        <v>4489.0600000000004</v>
      </c>
      <c r="HQ40" s="13">
        <v>15421</v>
      </c>
      <c r="HR40" s="13">
        <v>5000</v>
      </c>
      <c r="HS40" s="13">
        <v>2353.9699999999998</v>
      </c>
      <c r="HT40" s="13">
        <v>3100</v>
      </c>
      <c r="HU40" s="13">
        <v>3100</v>
      </c>
      <c r="HV40" s="13">
        <v>2523.12</v>
      </c>
      <c r="HW40" s="13">
        <v>0</v>
      </c>
      <c r="HX40" s="13">
        <v>0</v>
      </c>
      <c r="HY40" s="13">
        <v>0</v>
      </c>
      <c r="HZ40" s="13">
        <v>0</v>
      </c>
      <c r="IA40" s="13">
        <v>0</v>
      </c>
      <c r="IB40" s="13">
        <v>0</v>
      </c>
      <c r="IC40" s="13">
        <v>0</v>
      </c>
      <c r="ID40" s="13">
        <v>0</v>
      </c>
      <c r="IE40" s="13">
        <v>0</v>
      </c>
      <c r="IF40" s="13">
        <v>0</v>
      </c>
      <c r="IG40" s="13">
        <f t="shared" ref="IG40:IP46" si="688">C40+BS40+AK40+DA40+EI40+FQ40+GY40</f>
        <v>194155.92000000004</v>
      </c>
      <c r="IH40" s="13">
        <f t="shared" si="688"/>
        <v>194155.92000000004</v>
      </c>
      <c r="II40" s="13">
        <f t="shared" si="688"/>
        <v>155475.69999999998</v>
      </c>
      <c r="IJ40" s="13">
        <f t="shared" si="688"/>
        <v>93780</v>
      </c>
      <c r="IK40" s="13">
        <f t="shared" si="688"/>
        <v>210810.11</v>
      </c>
      <c r="IL40" s="13">
        <f t="shared" si="688"/>
        <v>189526.75</v>
      </c>
      <c r="IM40" s="13">
        <f t="shared" si="688"/>
        <v>185326.00000000003</v>
      </c>
      <c r="IN40" s="13">
        <f t="shared" si="688"/>
        <v>179617.6</v>
      </c>
      <c r="IO40" s="13">
        <f t="shared" si="688"/>
        <v>144400.75</v>
      </c>
      <c r="IP40" s="13">
        <f t="shared" si="688"/>
        <v>128014</v>
      </c>
      <c r="IQ40" s="13">
        <f t="shared" ref="IQ40:IZ46" si="689">M40+CC40+AU40+DK40+ES40+GA40+HI40</f>
        <v>129468.77</v>
      </c>
      <c r="IR40" s="13">
        <f t="shared" si="689"/>
        <v>144242.95000000001</v>
      </c>
      <c r="IS40" s="13">
        <f t="shared" si="689"/>
        <v>120173</v>
      </c>
      <c r="IT40" s="13">
        <f t="shared" si="689"/>
        <v>120365</v>
      </c>
      <c r="IU40" s="13">
        <f t="shared" si="689"/>
        <v>127954.19</v>
      </c>
      <c r="IV40" s="13">
        <f t="shared" si="689"/>
        <v>194008.19999999998</v>
      </c>
      <c r="IW40" s="13">
        <f t="shared" si="689"/>
        <v>92783.510000000009</v>
      </c>
      <c r="IX40" s="13">
        <f t="shared" si="689"/>
        <v>111494.48</v>
      </c>
      <c r="IY40" s="13">
        <f t="shared" si="689"/>
        <v>87215</v>
      </c>
      <c r="IZ40" s="13">
        <f t="shared" si="689"/>
        <v>83004</v>
      </c>
      <c r="JA40" s="13">
        <f>W40+CM40+BC40+DU40+FC40+GK40+HS40</f>
        <v>82874.850000000006</v>
      </c>
      <c r="JB40" s="13">
        <f t="shared" ref="JB40:JC46" si="690">X40+CN40+BF40+DV40+FD40+GL40+HT40</f>
        <v>85175</v>
      </c>
      <c r="JC40" s="13">
        <f t="shared" si="690"/>
        <v>83470</v>
      </c>
      <c r="JD40" s="13">
        <f t="shared" si="680"/>
        <v>16646.86</v>
      </c>
      <c r="JE40" s="13">
        <f t="shared" si="681"/>
        <v>126813</v>
      </c>
      <c r="JF40" s="13">
        <f t="shared" si="682"/>
        <v>109472</v>
      </c>
      <c r="JG40" s="13">
        <f t="shared" si="683"/>
        <v>111762.16</v>
      </c>
      <c r="JH40" s="13">
        <f t="shared" si="684"/>
        <v>83400</v>
      </c>
      <c r="JI40" s="13">
        <f t="shared" si="685"/>
        <v>85000</v>
      </c>
      <c r="JJ40" s="13">
        <f t="shared" si="687"/>
        <v>100816.13</v>
      </c>
      <c r="JK40" s="13">
        <f t="shared" si="687"/>
        <v>123273.60000000001</v>
      </c>
      <c r="JL40" s="13">
        <f t="shared" si="687"/>
        <v>130263.6</v>
      </c>
      <c r="JM40" s="13">
        <f t="shared" si="687"/>
        <v>45504.24</v>
      </c>
      <c r="JN40" s="13">
        <f t="shared" si="687"/>
        <v>105034</v>
      </c>
    </row>
    <row r="41" spans="1:274" ht="15" customHeight="1" x14ac:dyDescent="0.25">
      <c r="A41" s="5">
        <v>2124</v>
      </c>
      <c r="B41" s="9" t="s">
        <v>26</v>
      </c>
      <c r="C41" s="13">
        <v>5432.32</v>
      </c>
      <c r="D41" s="13">
        <v>1000</v>
      </c>
      <c r="E41" s="13">
        <v>0</v>
      </c>
      <c r="F41" s="13">
        <v>0</v>
      </c>
      <c r="G41" s="13">
        <v>0</v>
      </c>
      <c r="H41" s="13">
        <v>0</v>
      </c>
      <c r="I41" s="13">
        <v>0</v>
      </c>
      <c r="J41" s="13">
        <v>0</v>
      </c>
      <c r="K41" s="13">
        <v>0</v>
      </c>
      <c r="L41" s="13">
        <v>0</v>
      </c>
      <c r="M41" s="13">
        <v>0</v>
      </c>
      <c r="N41" s="13">
        <v>0</v>
      </c>
      <c r="O41" s="13">
        <v>0</v>
      </c>
      <c r="P41" s="13">
        <v>0</v>
      </c>
      <c r="Q41" s="13">
        <v>0</v>
      </c>
      <c r="R41" s="13">
        <v>0</v>
      </c>
      <c r="S41" s="13">
        <v>0</v>
      </c>
      <c r="T41" s="13">
        <v>0</v>
      </c>
      <c r="U41" s="13">
        <v>0</v>
      </c>
      <c r="V41" s="13">
        <v>0</v>
      </c>
      <c r="W41" s="13">
        <v>0</v>
      </c>
      <c r="X41" s="13">
        <v>0</v>
      </c>
      <c r="Y41" s="13">
        <v>0</v>
      </c>
      <c r="Z41" s="13">
        <v>0</v>
      </c>
      <c r="AA41" s="13">
        <v>0</v>
      </c>
      <c r="AB41" s="13">
        <v>0</v>
      </c>
      <c r="AC41" s="13">
        <v>0</v>
      </c>
      <c r="AD41" s="13">
        <v>0</v>
      </c>
      <c r="AE41" s="13">
        <v>0</v>
      </c>
      <c r="AF41" s="13">
        <v>0</v>
      </c>
      <c r="AG41" s="13">
        <v>0</v>
      </c>
      <c r="AH41" s="13">
        <v>0</v>
      </c>
      <c r="AI41" s="13">
        <v>0</v>
      </c>
      <c r="AJ41" s="13">
        <v>0</v>
      </c>
      <c r="AK41" s="13">
        <v>41285.589999999997</v>
      </c>
      <c r="AL41" s="13">
        <v>20000</v>
      </c>
      <c r="AM41" s="13">
        <v>0</v>
      </c>
      <c r="AN41" s="13">
        <v>0</v>
      </c>
      <c r="AO41" s="13">
        <v>0</v>
      </c>
      <c r="AP41" s="13">
        <v>0</v>
      </c>
      <c r="AQ41" s="13">
        <v>0</v>
      </c>
      <c r="AR41" s="13">
        <v>0</v>
      </c>
      <c r="AS41" s="13">
        <v>0</v>
      </c>
      <c r="AT41" s="13">
        <v>0</v>
      </c>
      <c r="AU41" s="13">
        <v>0</v>
      </c>
      <c r="AV41" s="13">
        <v>0</v>
      </c>
      <c r="AW41" s="13">
        <v>0</v>
      </c>
      <c r="AX41" s="13">
        <v>0</v>
      </c>
      <c r="AY41" s="13">
        <v>0</v>
      </c>
      <c r="AZ41" s="13">
        <v>0</v>
      </c>
      <c r="BA41" s="13">
        <v>0</v>
      </c>
      <c r="BB41" s="13">
        <v>0</v>
      </c>
      <c r="BC41" s="13">
        <v>0</v>
      </c>
      <c r="BD41" s="13">
        <v>0</v>
      </c>
      <c r="BE41" s="13">
        <v>0</v>
      </c>
      <c r="BF41" s="13">
        <v>0</v>
      </c>
      <c r="BG41" s="13">
        <v>0</v>
      </c>
      <c r="BH41" s="13">
        <v>0</v>
      </c>
      <c r="BI41" s="13">
        <v>0</v>
      </c>
      <c r="BJ41" s="13">
        <v>0</v>
      </c>
      <c r="BK41" s="13">
        <v>0</v>
      </c>
      <c r="BL41" s="13">
        <v>0</v>
      </c>
      <c r="BM41" s="13">
        <v>0</v>
      </c>
      <c r="BN41" s="13">
        <v>0</v>
      </c>
      <c r="BO41" s="13">
        <v>0</v>
      </c>
      <c r="BP41" s="13">
        <v>0</v>
      </c>
      <c r="BQ41" s="13">
        <v>0</v>
      </c>
      <c r="BR41" s="13">
        <v>0</v>
      </c>
      <c r="BS41" s="13">
        <v>24988.65</v>
      </c>
      <c r="BT41" s="13">
        <v>1000</v>
      </c>
      <c r="BU41" s="13">
        <v>0</v>
      </c>
      <c r="BV41" s="13">
        <v>0</v>
      </c>
      <c r="BW41" s="13">
        <v>0</v>
      </c>
      <c r="BX41" s="13">
        <v>0</v>
      </c>
      <c r="BY41" s="13">
        <v>0</v>
      </c>
      <c r="BZ41" s="13">
        <v>0</v>
      </c>
      <c r="CA41" s="13">
        <v>0</v>
      </c>
      <c r="CB41" s="13">
        <v>0</v>
      </c>
      <c r="CC41" s="13">
        <v>0</v>
      </c>
      <c r="CD41" s="13">
        <v>0</v>
      </c>
      <c r="CE41" s="13">
        <v>0</v>
      </c>
      <c r="CF41" s="13">
        <v>0</v>
      </c>
      <c r="CG41" s="13">
        <v>0</v>
      </c>
      <c r="CH41" s="13">
        <v>3377.05</v>
      </c>
      <c r="CI41" s="13">
        <v>3377.05</v>
      </c>
      <c r="CJ41" s="13">
        <v>0</v>
      </c>
      <c r="CK41" s="13">
        <v>0</v>
      </c>
      <c r="CL41" s="13">
        <v>0</v>
      </c>
      <c r="CM41" s="13">
        <v>0</v>
      </c>
      <c r="CN41" s="13">
        <v>0</v>
      </c>
      <c r="CO41" s="13">
        <v>0</v>
      </c>
      <c r="CP41" s="13">
        <v>0</v>
      </c>
      <c r="CQ41" s="13">
        <v>0</v>
      </c>
      <c r="CR41" s="13">
        <v>0</v>
      </c>
      <c r="CS41" s="13">
        <v>0</v>
      </c>
      <c r="CT41" s="13">
        <v>0</v>
      </c>
      <c r="CU41" s="13">
        <v>0</v>
      </c>
      <c r="CV41" s="13">
        <v>0</v>
      </c>
      <c r="CW41" s="13">
        <v>0</v>
      </c>
      <c r="CX41" s="13">
        <v>0</v>
      </c>
      <c r="CY41" s="13">
        <v>0</v>
      </c>
      <c r="CZ41" s="13">
        <v>0</v>
      </c>
      <c r="DA41" s="13">
        <v>1086.46</v>
      </c>
      <c r="DB41" s="13">
        <v>1086.46</v>
      </c>
      <c r="DC41" s="13">
        <v>0</v>
      </c>
      <c r="DD41" s="13">
        <v>0</v>
      </c>
      <c r="DE41" s="13">
        <v>0</v>
      </c>
      <c r="DF41" s="13">
        <v>0</v>
      </c>
      <c r="DG41" s="13">
        <v>0</v>
      </c>
      <c r="DH41" s="13">
        <v>0</v>
      </c>
      <c r="DI41" s="13">
        <v>0</v>
      </c>
      <c r="DJ41" s="13">
        <v>0</v>
      </c>
      <c r="DK41" s="13">
        <v>0</v>
      </c>
      <c r="DL41" s="13">
        <v>0</v>
      </c>
      <c r="DM41" s="13">
        <v>0</v>
      </c>
      <c r="DN41" s="13">
        <v>0</v>
      </c>
      <c r="DO41" s="13">
        <v>0</v>
      </c>
      <c r="DP41" s="13">
        <v>0</v>
      </c>
      <c r="DQ41" s="13">
        <v>0</v>
      </c>
      <c r="DR41" s="13">
        <v>0</v>
      </c>
      <c r="DS41" s="13">
        <v>0</v>
      </c>
      <c r="DT41" s="13">
        <v>0</v>
      </c>
      <c r="DU41" s="13">
        <v>0</v>
      </c>
      <c r="DV41" s="13">
        <v>0</v>
      </c>
      <c r="DW41" s="13">
        <v>0</v>
      </c>
      <c r="DX41" s="13">
        <v>0</v>
      </c>
      <c r="DY41" s="13">
        <v>6000</v>
      </c>
      <c r="DZ41" s="13">
        <v>7000</v>
      </c>
      <c r="EA41" s="13">
        <v>7612.12</v>
      </c>
      <c r="EB41" s="13">
        <v>6000</v>
      </c>
      <c r="EC41" s="13">
        <v>20000</v>
      </c>
      <c r="ED41" s="13">
        <v>14205</v>
      </c>
      <c r="EE41" s="13">
        <v>18000</v>
      </c>
      <c r="EF41" s="13">
        <v>18000</v>
      </c>
      <c r="EG41" s="13">
        <v>7450</v>
      </c>
      <c r="EH41" s="13">
        <v>10500</v>
      </c>
      <c r="EI41" s="13">
        <v>10864.63</v>
      </c>
      <c r="EJ41" s="13">
        <v>1000</v>
      </c>
      <c r="EK41" s="13">
        <v>0</v>
      </c>
      <c r="EL41" s="13">
        <v>0</v>
      </c>
      <c r="EM41" s="13">
        <v>0</v>
      </c>
      <c r="EN41" s="13">
        <v>0</v>
      </c>
      <c r="EO41" s="13">
        <v>0</v>
      </c>
      <c r="EP41" s="13">
        <v>0</v>
      </c>
      <c r="EQ41" s="13">
        <v>0</v>
      </c>
      <c r="ER41" s="13">
        <v>0</v>
      </c>
      <c r="ES41" s="13">
        <v>0</v>
      </c>
      <c r="ET41" s="13">
        <v>0</v>
      </c>
      <c r="EU41" s="13">
        <v>0</v>
      </c>
      <c r="EV41" s="13">
        <v>0</v>
      </c>
      <c r="EW41" s="13">
        <v>0</v>
      </c>
      <c r="EX41" s="13">
        <v>0</v>
      </c>
      <c r="EY41" s="13">
        <v>0</v>
      </c>
      <c r="EZ41" s="13">
        <v>0</v>
      </c>
      <c r="FA41" s="13">
        <v>0</v>
      </c>
      <c r="FB41" s="13">
        <v>0</v>
      </c>
      <c r="FC41" s="13">
        <v>0</v>
      </c>
      <c r="FD41" s="13">
        <v>0</v>
      </c>
      <c r="FE41" s="13">
        <v>0</v>
      </c>
      <c r="FF41" s="13">
        <v>0</v>
      </c>
      <c r="FG41" s="13">
        <v>0</v>
      </c>
      <c r="FH41" s="13">
        <v>0</v>
      </c>
      <c r="FI41" s="13">
        <v>0</v>
      </c>
      <c r="FJ41" s="13">
        <v>0</v>
      </c>
      <c r="FK41" s="13">
        <v>0</v>
      </c>
      <c r="FL41" s="13">
        <v>0</v>
      </c>
      <c r="FM41" s="13">
        <v>0</v>
      </c>
      <c r="FN41" s="13">
        <v>0</v>
      </c>
      <c r="FO41" s="13">
        <v>0</v>
      </c>
      <c r="FP41" s="13">
        <v>0</v>
      </c>
      <c r="FQ41" s="13">
        <v>55921.5</v>
      </c>
      <c r="FR41" s="13">
        <v>55921.5</v>
      </c>
      <c r="FS41" s="13">
        <v>39760.65</v>
      </c>
      <c r="FT41" s="13">
        <v>65440</v>
      </c>
      <c r="FU41" s="13">
        <v>95440</v>
      </c>
      <c r="FV41" s="13">
        <v>86107.83</v>
      </c>
      <c r="FW41" s="13">
        <v>119672.13</v>
      </c>
      <c r="FX41" s="13">
        <v>216000</v>
      </c>
      <c r="FY41" s="13">
        <v>148219.57999999999</v>
      </c>
      <c r="FZ41" s="13">
        <v>70200</v>
      </c>
      <c r="GA41" s="13">
        <v>50000</v>
      </c>
      <c r="GB41" s="13">
        <v>51479.38</v>
      </c>
      <c r="GC41" s="13">
        <v>88374</v>
      </c>
      <c r="GD41" s="13">
        <v>100000</v>
      </c>
      <c r="GE41" s="13">
        <v>28618.44</v>
      </c>
      <c r="GF41" s="13">
        <v>96106.559999999998</v>
      </c>
      <c r="GG41" s="13">
        <v>88335</v>
      </c>
      <c r="GH41" s="13">
        <v>148564.93</v>
      </c>
      <c r="GI41" s="13">
        <v>95738</v>
      </c>
      <c r="GJ41" s="13">
        <v>95738</v>
      </c>
      <c r="GK41" s="13">
        <v>107511.79</v>
      </c>
      <c r="GL41" s="13">
        <v>125700</v>
      </c>
      <c r="GM41" s="13">
        <v>125700</v>
      </c>
      <c r="GN41" s="13">
        <v>75995.62</v>
      </c>
      <c r="GO41" s="13">
        <v>126847</v>
      </c>
      <c r="GP41" s="13">
        <v>130000</v>
      </c>
      <c r="GQ41" s="13">
        <v>118267.19</v>
      </c>
      <c r="GR41" s="13">
        <v>123200</v>
      </c>
      <c r="GS41" s="13">
        <v>123200</v>
      </c>
      <c r="GT41" s="13">
        <v>148881.16</v>
      </c>
      <c r="GU41" s="13">
        <v>147800</v>
      </c>
      <c r="GV41" s="13">
        <v>147800</v>
      </c>
      <c r="GW41" s="13">
        <v>100034.7</v>
      </c>
      <c r="GX41" s="13">
        <v>160600</v>
      </c>
      <c r="GY41" s="13">
        <v>0</v>
      </c>
      <c r="GZ41" s="13">
        <v>0</v>
      </c>
      <c r="HA41" s="13">
        <v>0</v>
      </c>
      <c r="HB41" s="13">
        <v>1000</v>
      </c>
      <c r="HC41" s="13">
        <v>7500</v>
      </c>
      <c r="HD41" s="13">
        <v>8145.56</v>
      </c>
      <c r="HE41" s="13">
        <v>22327.87</v>
      </c>
      <c r="HF41" s="13">
        <v>47520</v>
      </c>
      <c r="HG41" s="13">
        <v>34981.1</v>
      </c>
      <c r="HH41" s="13">
        <v>19800</v>
      </c>
      <c r="HI41" s="13">
        <v>15400</v>
      </c>
      <c r="HJ41" s="13">
        <v>10791.29</v>
      </c>
      <c r="HK41" s="13">
        <v>24926</v>
      </c>
      <c r="HL41" s="13">
        <v>24926</v>
      </c>
      <c r="HM41" s="13">
        <v>6296.05</v>
      </c>
      <c r="HN41" s="13">
        <v>21143.439999999999</v>
      </c>
      <c r="HO41" s="13">
        <v>24915</v>
      </c>
      <c r="HP41" s="13">
        <v>30932.36</v>
      </c>
      <c r="HQ41" s="13">
        <v>21062</v>
      </c>
      <c r="HR41" s="13">
        <v>21062</v>
      </c>
      <c r="HS41" s="13">
        <v>23652.58</v>
      </c>
      <c r="HT41" s="13">
        <v>23200</v>
      </c>
      <c r="HU41" s="13">
        <v>23200</v>
      </c>
      <c r="HV41" s="13">
        <v>11837.36</v>
      </c>
      <c r="HW41" s="13">
        <v>0</v>
      </c>
      <c r="HX41" s="13">
        <v>0</v>
      </c>
      <c r="HY41" s="13">
        <v>0</v>
      </c>
      <c r="HZ41" s="13">
        <v>0</v>
      </c>
      <c r="IA41" s="13">
        <v>0</v>
      </c>
      <c r="IB41" s="13">
        <v>0</v>
      </c>
      <c r="IC41" s="13">
        <v>0</v>
      </c>
      <c r="ID41" s="13">
        <v>0</v>
      </c>
      <c r="IE41" s="13">
        <v>0</v>
      </c>
      <c r="IF41" s="13">
        <v>0</v>
      </c>
      <c r="IG41" s="13">
        <f t="shared" si="688"/>
        <v>139579.15000000002</v>
      </c>
      <c r="IH41" s="13">
        <f t="shared" si="688"/>
        <v>80007.959999999992</v>
      </c>
      <c r="II41" s="13">
        <f t="shared" si="688"/>
        <v>39760.65</v>
      </c>
      <c r="IJ41" s="13">
        <f t="shared" si="688"/>
        <v>66440</v>
      </c>
      <c r="IK41" s="13">
        <f t="shared" si="688"/>
        <v>102940</v>
      </c>
      <c r="IL41" s="13">
        <f t="shared" si="688"/>
        <v>94253.39</v>
      </c>
      <c r="IM41" s="13">
        <f t="shared" si="688"/>
        <v>142000</v>
      </c>
      <c r="IN41" s="13">
        <f t="shared" si="688"/>
        <v>263520</v>
      </c>
      <c r="IO41" s="13">
        <f t="shared" si="688"/>
        <v>183200.68</v>
      </c>
      <c r="IP41" s="13">
        <f t="shared" si="688"/>
        <v>90000</v>
      </c>
      <c r="IQ41" s="13">
        <f t="shared" si="689"/>
        <v>65400</v>
      </c>
      <c r="IR41" s="13">
        <f t="shared" si="689"/>
        <v>62270.67</v>
      </c>
      <c r="IS41" s="13">
        <f t="shared" si="689"/>
        <v>113300</v>
      </c>
      <c r="IT41" s="13">
        <f t="shared" si="689"/>
        <v>124926</v>
      </c>
      <c r="IU41" s="13">
        <f t="shared" si="689"/>
        <v>34914.49</v>
      </c>
      <c r="IV41" s="13">
        <f t="shared" si="689"/>
        <v>120627.05</v>
      </c>
      <c r="IW41" s="13">
        <f t="shared" si="689"/>
        <v>116627.05</v>
      </c>
      <c r="IX41" s="13">
        <f t="shared" si="689"/>
        <v>179497.28999999998</v>
      </c>
      <c r="IY41" s="13">
        <f t="shared" si="689"/>
        <v>116800</v>
      </c>
      <c r="IZ41" s="13">
        <f t="shared" si="689"/>
        <v>116800</v>
      </c>
      <c r="JA41" s="13">
        <f t="shared" ref="JA41:JA46" si="691">W41+CM41+BE41+DU41+FC41+GK41+HS41</f>
        <v>131164.37</v>
      </c>
      <c r="JB41" s="13">
        <f t="shared" si="690"/>
        <v>148900</v>
      </c>
      <c r="JC41" s="13">
        <f t="shared" si="690"/>
        <v>148900</v>
      </c>
      <c r="JD41" s="13">
        <f t="shared" si="680"/>
        <v>87832.98</v>
      </c>
      <c r="JE41" s="13">
        <f t="shared" si="681"/>
        <v>132847</v>
      </c>
      <c r="JF41" s="13">
        <f t="shared" si="682"/>
        <v>137000</v>
      </c>
      <c r="JG41" s="13">
        <f t="shared" si="683"/>
        <v>125879.31</v>
      </c>
      <c r="JH41" s="13">
        <f t="shared" si="684"/>
        <v>129200</v>
      </c>
      <c r="JI41" s="13">
        <f t="shared" si="685"/>
        <v>143200</v>
      </c>
      <c r="JJ41" s="13">
        <f t="shared" si="687"/>
        <v>163086.16</v>
      </c>
      <c r="JK41" s="13">
        <f t="shared" si="687"/>
        <v>165800</v>
      </c>
      <c r="JL41" s="13">
        <f t="shared" si="687"/>
        <v>165800</v>
      </c>
      <c r="JM41" s="13">
        <f t="shared" si="687"/>
        <v>107484.7</v>
      </c>
      <c r="JN41" s="13">
        <f t="shared" si="687"/>
        <v>171100</v>
      </c>
    </row>
    <row r="42" spans="1:274" x14ac:dyDescent="0.25">
      <c r="A42" s="5">
        <v>2125</v>
      </c>
      <c r="B42" s="9" t="s">
        <v>27</v>
      </c>
      <c r="C42" s="13">
        <v>3711.12</v>
      </c>
      <c r="D42" s="13">
        <v>3711.12</v>
      </c>
      <c r="E42" s="13">
        <v>2482.3200000000002</v>
      </c>
      <c r="F42" s="13">
        <v>50</v>
      </c>
      <c r="G42" s="13">
        <v>290.19</v>
      </c>
      <c r="H42" s="13">
        <v>290.19</v>
      </c>
      <c r="I42" s="13">
        <v>0</v>
      </c>
      <c r="J42" s="13">
        <v>0</v>
      </c>
      <c r="K42" s="13">
        <v>0</v>
      </c>
      <c r="L42" s="13">
        <v>0</v>
      </c>
      <c r="M42" s="13">
        <v>0</v>
      </c>
      <c r="N42" s="13">
        <v>0</v>
      </c>
      <c r="O42" s="13">
        <v>0</v>
      </c>
      <c r="P42" s="13">
        <v>0</v>
      </c>
      <c r="Q42" s="13">
        <v>0</v>
      </c>
      <c r="R42" s="13">
        <v>0</v>
      </c>
      <c r="S42" s="13">
        <v>0</v>
      </c>
      <c r="T42" s="13">
        <v>0</v>
      </c>
      <c r="U42" s="13">
        <v>0</v>
      </c>
      <c r="V42" s="13">
        <v>770</v>
      </c>
      <c r="W42" s="13">
        <v>770</v>
      </c>
      <c r="X42" s="13">
        <v>0</v>
      </c>
      <c r="Y42" s="13">
        <v>0</v>
      </c>
      <c r="Z42" s="13">
        <v>0</v>
      </c>
      <c r="AA42" s="13">
        <v>0</v>
      </c>
      <c r="AB42" s="13">
        <v>0</v>
      </c>
      <c r="AC42" s="13">
        <v>0</v>
      </c>
      <c r="AD42" s="13">
        <v>0</v>
      </c>
      <c r="AE42" s="13">
        <v>0</v>
      </c>
      <c r="AF42" s="13">
        <v>0</v>
      </c>
      <c r="AG42" s="13">
        <v>0</v>
      </c>
      <c r="AH42" s="13">
        <v>0</v>
      </c>
      <c r="AI42" s="13">
        <v>0</v>
      </c>
      <c r="AJ42" s="13">
        <v>0</v>
      </c>
      <c r="AK42" s="13">
        <v>41195.120000000003</v>
      </c>
      <c r="AL42" s="13">
        <v>41195.120000000003</v>
      </c>
      <c r="AM42" s="13">
        <v>32779.74</v>
      </c>
      <c r="AN42" s="13">
        <v>14765</v>
      </c>
      <c r="AO42" s="13">
        <v>18282.490000000002</v>
      </c>
      <c r="AP42" s="13">
        <v>10406.52</v>
      </c>
      <c r="AQ42" s="13">
        <v>6316.39</v>
      </c>
      <c r="AR42" s="13">
        <v>6316.39</v>
      </c>
      <c r="AS42" s="13">
        <v>6279.73</v>
      </c>
      <c r="AT42" s="13">
        <v>8443</v>
      </c>
      <c r="AU42" s="13">
        <v>8443</v>
      </c>
      <c r="AV42" s="13">
        <v>5240</v>
      </c>
      <c r="AW42" s="13">
        <v>8831</v>
      </c>
      <c r="AX42" s="13">
        <v>8831</v>
      </c>
      <c r="AY42" s="13">
        <v>6980</v>
      </c>
      <c r="AZ42" s="13">
        <v>7793</v>
      </c>
      <c r="BA42" s="13">
        <v>7793</v>
      </c>
      <c r="BB42" s="13">
        <v>7793</v>
      </c>
      <c r="BC42" s="13">
        <v>7793</v>
      </c>
      <c r="BD42" s="13">
        <v>7793</v>
      </c>
      <c r="BE42" s="13">
        <v>3423</v>
      </c>
      <c r="BF42" s="13">
        <v>7800</v>
      </c>
      <c r="BG42" s="13">
        <v>7800</v>
      </c>
      <c r="BH42" s="13">
        <v>5163</v>
      </c>
      <c r="BI42" s="13">
        <v>12720</v>
      </c>
      <c r="BJ42" s="13">
        <v>10720</v>
      </c>
      <c r="BK42" s="13">
        <v>3184.2</v>
      </c>
      <c r="BL42" s="13">
        <v>3200</v>
      </c>
      <c r="BM42" s="13">
        <v>3200</v>
      </c>
      <c r="BN42" s="13">
        <v>3410.5</v>
      </c>
      <c r="BO42" s="13">
        <v>3200</v>
      </c>
      <c r="BP42" s="13">
        <v>3200</v>
      </c>
      <c r="BQ42" s="13">
        <v>3238.87</v>
      </c>
      <c r="BR42" s="13">
        <v>3366</v>
      </c>
      <c r="BS42" s="13">
        <v>21728.880000000001</v>
      </c>
      <c r="BT42" s="13">
        <v>21728.880000000001</v>
      </c>
      <c r="BU42" s="13">
        <v>12638.78</v>
      </c>
      <c r="BV42" s="13">
        <v>3400</v>
      </c>
      <c r="BW42" s="13">
        <v>3915.9</v>
      </c>
      <c r="BX42" s="13">
        <v>1735.91</v>
      </c>
      <c r="BY42" s="13">
        <v>2833.61</v>
      </c>
      <c r="BZ42" s="13">
        <v>4730.5600000000004</v>
      </c>
      <c r="CA42" s="13">
        <v>4304.16</v>
      </c>
      <c r="CB42" s="13">
        <v>1060</v>
      </c>
      <c r="CC42" s="13">
        <v>1220</v>
      </c>
      <c r="CD42" s="13">
        <v>1220</v>
      </c>
      <c r="CE42" s="13">
        <v>1170</v>
      </c>
      <c r="CF42" s="13">
        <v>1170</v>
      </c>
      <c r="CG42" s="13">
        <v>1381.04</v>
      </c>
      <c r="CH42" s="13">
        <v>0</v>
      </c>
      <c r="CI42" s="13">
        <v>0</v>
      </c>
      <c r="CJ42" s="13">
        <v>1220</v>
      </c>
      <c r="CK42" s="13">
        <v>1420</v>
      </c>
      <c r="CL42" s="13">
        <v>3800</v>
      </c>
      <c r="CM42" s="13">
        <v>3528.24</v>
      </c>
      <c r="CN42" s="13">
        <v>1200</v>
      </c>
      <c r="CO42" s="13">
        <v>1200</v>
      </c>
      <c r="CP42" s="13">
        <v>70</v>
      </c>
      <c r="CQ42" s="13">
        <v>1520</v>
      </c>
      <c r="CR42" s="13">
        <v>150</v>
      </c>
      <c r="CS42" s="13">
        <v>0</v>
      </c>
      <c r="CT42" s="13">
        <v>100</v>
      </c>
      <c r="CU42" s="13">
        <v>100</v>
      </c>
      <c r="CV42" s="13"/>
      <c r="CW42" s="13">
        <v>100</v>
      </c>
      <c r="CX42" s="13">
        <v>100</v>
      </c>
      <c r="CY42" s="13">
        <v>0</v>
      </c>
      <c r="CZ42" s="13">
        <v>0</v>
      </c>
      <c r="DA42" s="13">
        <v>742.22</v>
      </c>
      <c r="DB42" s="13">
        <v>742.22</v>
      </c>
      <c r="DC42" s="13">
        <v>496.47</v>
      </c>
      <c r="DD42" s="13">
        <v>5</v>
      </c>
      <c r="DE42" s="13">
        <v>32.24</v>
      </c>
      <c r="DF42" s="13">
        <v>32.24</v>
      </c>
      <c r="DG42" s="13">
        <v>0</v>
      </c>
      <c r="DH42" s="13">
        <v>0</v>
      </c>
      <c r="DI42" s="13">
        <v>0</v>
      </c>
      <c r="DJ42" s="13">
        <v>0</v>
      </c>
      <c r="DK42" s="13">
        <v>0</v>
      </c>
      <c r="DL42" s="13">
        <v>0</v>
      </c>
      <c r="DM42" s="13">
        <v>0</v>
      </c>
      <c r="DN42" s="13">
        <v>0</v>
      </c>
      <c r="DO42" s="13">
        <v>0</v>
      </c>
      <c r="DP42" s="13">
        <v>0</v>
      </c>
      <c r="DQ42" s="13">
        <v>0</v>
      </c>
      <c r="DR42" s="13">
        <v>0</v>
      </c>
      <c r="DS42" s="13">
        <v>0</v>
      </c>
      <c r="DT42" s="13">
        <v>0</v>
      </c>
      <c r="DU42" s="13">
        <v>0</v>
      </c>
      <c r="DV42" s="13">
        <v>0</v>
      </c>
      <c r="DW42" s="13">
        <v>0</v>
      </c>
      <c r="DX42" s="13">
        <v>2950</v>
      </c>
      <c r="DY42" s="13">
        <v>1200</v>
      </c>
      <c r="DZ42" s="13">
        <v>4000</v>
      </c>
      <c r="EA42" s="13">
        <v>1045.19</v>
      </c>
      <c r="EB42" s="13">
        <v>3900</v>
      </c>
      <c r="EC42" s="13">
        <v>3900</v>
      </c>
      <c r="ED42" s="13">
        <v>6358.5</v>
      </c>
      <c r="EE42" s="13">
        <v>16500</v>
      </c>
      <c r="EF42" s="13">
        <v>16500</v>
      </c>
      <c r="EG42" s="13">
        <v>10337.5</v>
      </c>
      <c r="EH42" s="13">
        <v>8750</v>
      </c>
      <c r="EI42" s="13">
        <v>14972.63</v>
      </c>
      <c r="EJ42" s="13">
        <v>14972.63</v>
      </c>
      <c r="EK42" s="13">
        <v>6672.7</v>
      </c>
      <c r="EL42" s="13">
        <v>2390</v>
      </c>
      <c r="EM42" s="13">
        <v>2712.44</v>
      </c>
      <c r="EN42" s="13">
        <v>794.44</v>
      </c>
      <c r="EO42" s="13">
        <v>1986.89</v>
      </c>
      <c r="EP42" s="13">
        <v>1986.89</v>
      </c>
      <c r="EQ42" s="13">
        <v>404</v>
      </c>
      <c r="ER42" s="13">
        <v>1800</v>
      </c>
      <c r="ES42" s="13">
        <v>3000</v>
      </c>
      <c r="ET42" s="13">
        <v>2855</v>
      </c>
      <c r="EU42" s="13">
        <v>1798</v>
      </c>
      <c r="EV42" s="13">
        <v>1798</v>
      </c>
      <c r="EW42" s="13">
        <v>2705</v>
      </c>
      <c r="EX42" s="13">
        <v>5138.6000000000004</v>
      </c>
      <c r="EY42" s="13">
        <v>5138.6000000000004</v>
      </c>
      <c r="EZ42" s="13">
        <v>2955.99</v>
      </c>
      <c r="FA42" s="13">
        <v>3253</v>
      </c>
      <c r="FB42" s="13">
        <v>3253</v>
      </c>
      <c r="FC42" s="13">
        <v>2832.56</v>
      </c>
      <c r="FD42" s="13">
        <v>4400</v>
      </c>
      <c r="FE42" s="13">
        <v>4400</v>
      </c>
      <c r="FF42" s="13">
        <v>3258</v>
      </c>
      <c r="FG42" s="13">
        <v>5341</v>
      </c>
      <c r="FH42" s="13">
        <v>5341</v>
      </c>
      <c r="FI42" s="13">
        <v>3240</v>
      </c>
      <c r="FJ42" s="13">
        <v>671</v>
      </c>
      <c r="FK42" s="13">
        <v>2000</v>
      </c>
      <c r="FL42" s="13">
        <v>1598.2</v>
      </c>
      <c r="FM42" s="13">
        <v>1500</v>
      </c>
      <c r="FN42" s="13">
        <v>1500</v>
      </c>
      <c r="FO42" s="13">
        <v>1464</v>
      </c>
      <c r="FP42" s="13">
        <v>1500</v>
      </c>
      <c r="FQ42" s="13">
        <v>52509.63</v>
      </c>
      <c r="FR42" s="13">
        <v>67069.17</v>
      </c>
      <c r="FS42" s="13">
        <v>96688.92</v>
      </c>
      <c r="FT42" s="13">
        <v>114349</v>
      </c>
      <c r="FU42" s="13">
        <v>89670.73</v>
      </c>
      <c r="FV42" s="13">
        <v>83640.179999999993</v>
      </c>
      <c r="FW42" s="13">
        <v>72589.34</v>
      </c>
      <c r="FX42" s="13">
        <v>72589.34</v>
      </c>
      <c r="FY42" s="13">
        <v>62835.23</v>
      </c>
      <c r="FZ42" s="13">
        <v>66477</v>
      </c>
      <c r="GA42" s="13">
        <v>66477</v>
      </c>
      <c r="GB42" s="13">
        <v>59501.84</v>
      </c>
      <c r="GC42" s="13">
        <v>62515</v>
      </c>
      <c r="GD42" s="13">
        <v>62515</v>
      </c>
      <c r="GE42" s="13">
        <v>92648.31</v>
      </c>
      <c r="GF42" s="13">
        <v>94561.61</v>
      </c>
      <c r="GG42" s="13">
        <v>94560</v>
      </c>
      <c r="GH42" s="13">
        <v>77715.03</v>
      </c>
      <c r="GI42" s="13">
        <v>89053</v>
      </c>
      <c r="GJ42" s="13">
        <v>89053</v>
      </c>
      <c r="GK42" s="13">
        <v>76295.899999999994</v>
      </c>
      <c r="GL42" s="13">
        <v>85000</v>
      </c>
      <c r="GM42" s="13">
        <v>85000</v>
      </c>
      <c r="GN42" s="13">
        <v>73520.69</v>
      </c>
      <c r="GO42" s="13">
        <v>101882</v>
      </c>
      <c r="GP42" s="13">
        <v>80882</v>
      </c>
      <c r="GQ42" s="13">
        <v>62776.89</v>
      </c>
      <c r="GR42" s="13">
        <v>81600</v>
      </c>
      <c r="GS42" s="13">
        <v>81600</v>
      </c>
      <c r="GT42" s="13">
        <v>88721.67</v>
      </c>
      <c r="GU42" s="13">
        <v>86650</v>
      </c>
      <c r="GV42" s="13">
        <v>86650</v>
      </c>
      <c r="GW42" s="13">
        <v>73306.37</v>
      </c>
      <c r="GX42" s="13">
        <v>86223</v>
      </c>
      <c r="GY42" s="13">
        <v>0</v>
      </c>
      <c r="GZ42" s="13">
        <v>0</v>
      </c>
      <c r="HA42" s="13">
        <v>0</v>
      </c>
      <c r="HB42" s="13">
        <v>1000</v>
      </c>
      <c r="HC42" s="13">
        <v>3200</v>
      </c>
      <c r="HD42" s="13">
        <v>3808.68</v>
      </c>
      <c r="HE42" s="13">
        <v>0</v>
      </c>
      <c r="HF42" s="13">
        <v>15900</v>
      </c>
      <c r="HG42" s="13">
        <v>7153.79</v>
      </c>
      <c r="HH42" s="13">
        <v>18130</v>
      </c>
      <c r="HI42" s="13">
        <v>18130</v>
      </c>
      <c r="HJ42" s="13">
        <v>8124.41</v>
      </c>
      <c r="HK42" s="13">
        <v>17287</v>
      </c>
      <c r="HL42" s="13">
        <v>17287</v>
      </c>
      <c r="HM42" s="13">
        <v>13249.68</v>
      </c>
      <c r="HN42" s="13">
        <v>24391.46</v>
      </c>
      <c r="HO42" s="13">
        <v>21350</v>
      </c>
      <c r="HP42" s="13">
        <v>12744.65</v>
      </c>
      <c r="HQ42" s="13">
        <v>17974</v>
      </c>
      <c r="HR42" s="13">
        <v>17974</v>
      </c>
      <c r="HS42" s="13">
        <v>12408.09</v>
      </c>
      <c r="HT42" s="13">
        <v>21700</v>
      </c>
      <c r="HU42" s="13">
        <v>21700</v>
      </c>
      <c r="HV42" s="13">
        <v>9791.31</v>
      </c>
      <c r="HW42" s="13">
        <v>0</v>
      </c>
      <c r="HX42" s="13">
        <v>0</v>
      </c>
      <c r="HY42" s="13">
        <v>0</v>
      </c>
      <c r="HZ42" s="13">
        <v>0</v>
      </c>
      <c r="IA42" s="13">
        <v>0</v>
      </c>
      <c r="IB42" s="13">
        <v>0</v>
      </c>
      <c r="IC42" s="13">
        <v>0</v>
      </c>
      <c r="ID42" s="13">
        <v>0</v>
      </c>
      <c r="IE42" s="13">
        <v>0</v>
      </c>
      <c r="IF42" s="13">
        <v>0</v>
      </c>
      <c r="IG42" s="13">
        <f t="shared" si="688"/>
        <v>134859.6</v>
      </c>
      <c r="IH42" s="13">
        <f t="shared" si="688"/>
        <v>149419.14000000001</v>
      </c>
      <c r="II42" s="13">
        <f t="shared" si="688"/>
        <v>151758.93</v>
      </c>
      <c r="IJ42" s="13">
        <f t="shared" si="688"/>
        <v>135959</v>
      </c>
      <c r="IK42" s="13">
        <f t="shared" si="688"/>
        <v>118103.98999999999</v>
      </c>
      <c r="IL42" s="13">
        <f t="shared" si="688"/>
        <v>100708.15999999999</v>
      </c>
      <c r="IM42" s="13">
        <f t="shared" si="688"/>
        <v>83726.23</v>
      </c>
      <c r="IN42" s="13">
        <f t="shared" si="688"/>
        <v>101523.18</v>
      </c>
      <c r="IO42" s="13">
        <f t="shared" si="688"/>
        <v>80976.909999999989</v>
      </c>
      <c r="IP42" s="13">
        <f t="shared" si="688"/>
        <v>95910</v>
      </c>
      <c r="IQ42" s="13">
        <f t="shared" si="689"/>
        <v>97270</v>
      </c>
      <c r="IR42" s="13">
        <f t="shared" si="689"/>
        <v>76941.25</v>
      </c>
      <c r="IS42" s="13">
        <f t="shared" si="689"/>
        <v>91601</v>
      </c>
      <c r="IT42" s="13">
        <f t="shared" si="689"/>
        <v>91601</v>
      </c>
      <c r="IU42" s="13">
        <f t="shared" si="689"/>
        <v>116964.03</v>
      </c>
      <c r="IV42" s="13">
        <f t="shared" si="689"/>
        <v>131884.67000000001</v>
      </c>
      <c r="IW42" s="13">
        <f t="shared" si="689"/>
        <v>128841.60000000001</v>
      </c>
      <c r="IX42" s="13">
        <f t="shared" si="689"/>
        <v>102428.67</v>
      </c>
      <c r="IY42" s="13">
        <f t="shared" si="689"/>
        <v>119493</v>
      </c>
      <c r="IZ42" s="13">
        <f t="shared" si="689"/>
        <v>122643</v>
      </c>
      <c r="JA42" s="13">
        <f t="shared" si="691"/>
        <v>99257.79</v>
      </c>
      <c r="JB42" s="13">
        <f t="shared" si="690"/>
        <v>120100</v>
      </c>
      <c r="JC42" s="13">
        <f t="shared" si="690"/>
        <v>120100</v>
      </c>
      <c r="JD42" s="13">
        <f t="shared" si="680"/>
        <v>94753</v>
      </c>
      <c r="JE42" s="13">
        <f t="shared" si="681"/>
        <v>122663</v>
      </c>
      <c r="JF42" s="13">
        <f t="shared" si="682"/>
        <v>101093</v>
      </c>
      <c r="JG42" s="13">
        <f t="shared" si="683"/>
        <v>70246.28</v>
      </c>
      <c r="JH42" s="13">
        <f t="shared" si="684"/>
        <v>89471</v>
      </c>
      <c r="JI42" s="13">
        <f t="shared" si="685"/>
        <v>90800</v>
      </c>
      <c r="JJ42" s="13">
        <f t="shared" si="687"/>
        <v>100088.87</v>
      </c>
      <c r="JK42" s="13">
        <f t="shared" si="687"/>
        <v>107950</v>
      </c>
      <c r="JL42" s="13">
        <f t="shared" si="687"/>
        <v>107950</v>
      </c>
      <c r="JM42" s="13">
        <f t="shared" si="687"/>
        <v>88346.739999999991</v>
      </c>
      <c r="JN42" s="13">
        <f t="shared" si="687"/>
        <v>99839</v>
      </c>
    </row>
    <row r="43" spans="1:274" x14ac:dyDescent="0.25">
      <c r="A43" s="5">
        <v>2126</v>
      </c>
      <c r="B43" s="9" t="s">
        <v>28</v>
      </c>
      <c r="C43" s="13">
        <v>0</v>
      </c>
      <c r="D43" s="13">
        <v>0</v>
      </c>
      <c r="E43" s="13">
        <v>0</v>
      </c>
      <c r="F43" s="13">
        <v>0</v>
      </c>
      <c r="G43" s="13">
        <v>0</v>
      </c>
      <c r="H43" s="13">
        <v>0</v>
      </c>
      <c r="I43" s="13">
        <v>0</v>
      </c>
      <c r="J43" s="13">
        <v>0</v>
      </c>
      <c r="K43" s="13">
        <v>0</v>
      </c>
      <c r="L43" s="13">
        <v>0</v>
      </c>
      <c r="M43" s="13">
        <v>0</v>
      </c>
      <c r="N43" s="13">
        <v>0</v>
      </c>
      <c r="O43" s="13">
        <v>0</v>
      </c>
      <c r="P43" s="13">
        <v>0</v>
      </c>
      <c r="Q43" s="13">
        <v>0</v>
      </c>
      <c r="R43" s="13">
        <v>0</v>
      </c>
      <c r="S43" s="13">
        <v>0</v>
      </c>
      <c r="T43" s="13">
        <v>0</v>
      </c>
      <c r="U43" s="13">
        <v>0</v>
      </c>
      <c r="V43" s="13">
        <v>0</v>
      </c>
      <c r="W43" s="13">
        <v>0</v>
      </c>
      <c r="X43" s="13">
        <v>0</v>
      </c>
      <c r="Y43" s="13">
        <v>0</v>
      </c>
      <c r="Z43" s="13">
        <v>0</v>
      </c>
      <c r="AA43" s="13">
        <v>0</v>
      </c>
      <c r="AB43" s="13">
        <v>0</v>
      </c>
      <c r="AC43" s="13">
        <v>0</v>
      </c>
      <c r="AD43" s="13">
        <v>0</v>
      </c>
      <c r="AE43" s="13">
        <v>0</v>
      </c>
      <c r="AF43" s="13">
        <v>0</v>
      </c>
      <c r="AG43" s="13">
        <v>0</v>
      </c>
      <c r="AH43" s="13">
        <v>0</v>
      </c>
      <c r="AI43" s="13">
        <v>0</v>
      </c>
      <c r="AJ43" s="13">
        <v>0</v>
      </c>
      <c r="AK43" s="13">
        <v>0</v>
      </c>
      <c r="AL43" s="13">
        <v>0</v>
      </c>
      <c r="AM43" s="13">
        <v>0</v>
      </c>
      <c r="AN43" s="13">
        <v>0</v>
      </c>
      <c r="AO43" s="13">
        <v>0</v>
      </c>
      <c r="AP43" s="13">
        <v>0</v>
      </c>
      <c r="AQ43" s="13">
        <v>0</v>
      </c>
      <c r="AR43" s="13">
        <v>0</v>
      </c>
      <c r="AS43" s="13">
        <v>0</v>
      </c>
      <c r="AT43" s="13">
        <v>0</v>
      </c>
      <c r="AU43" s="13">
        <v>0</v>
      </c>
      <c r="AV43" s="13">
        <v>0</v>
      </c>
      <c r="AW43" s="13">
        <v>0</v>
      </c>
      <c r="AX43" s="13">
        <v>0</v>
      </c>
      <c r="AY43" s="13">
        <v>0</v>
      </c>
      <c r="AZ43" s="13">
        <v>0</v>
      </c>
      <c r="BA43" s="13">
        <v>0</v>
      </c>
      <c r="BB43" s="13">
        <v>0</v>
      </c>
      <c r="BC43" s="13">
        <v>0</v>
      </c>
      <c r="BD43" s="13">
        <v>0</v>
      </c>
      <c r="BE43" s="13">
        <v>0</v>
      </c>
      <c r="BF43" s="13">
        <v>0</v>
      </c>
      <c r="BG43" s="13">
        <v>0</v>
      </c>
      <c r="BH43" s="13">
        <v>0</v>
      </c>
      <c r="BI43" s="13">
        <v>0</v>
      </c>
      <c r="BJ43" s="13">
        <v>0</v>
      </c>
      <c r="BK43" s="13">
        <v>0</v>
      </c>
      <c r="BL43" s="13">
        <v>0</v>
      </c>
      <c r="BM43" s="13">
        <v>0</v>
      </c>
      <c r="BN43" s="13">
        <v>0</v>
      </c>
      <c r="BO43" s="13">
        <v>0</v>
      </c>
      <c r="BP43" s="13">
        <v>0</v>
      </c>
      <c r="BQ43" s="13">
        <v>0</v>
      </c>
      <c r="BR43" s="13">
        <v>0</v>
      </c>
      <c r="BS43" s="13">
        <v>0</v>
      </c>
      <c r="BT43" s="13">
        <v>0</v>
      </c>
      <c r="BU43" s="13">
        <v>0</v>
      </c>
      <c r="BV43" s="13">
        <v>0</v>
      </c>
      <c r="BW43" s="13">
        <v>0</v>
      </c>
      <c r="BX43" s="13">
        <v>0</v>
      </c>
      <c r="BY43" s="13">
        <v>0</v>
      </c>
      <c r="BZ43" s="13">
        <v>0</v>
      </c>
      <c r="CA43" s="13">
        <v>0</v>
      </c>
      <c r="CB43" s="13">
        <v>0</v>
      </c>
      <c r="CC43" s="13">
        <v>0</v>
      </c>
      <c r="CD43" s="13">
        <v>0</v>
      </c>
      <c r="CE43" s="13">
        <v>0</v>
      </c>
      <c r="CF43" s="13">
        <v>0</v>
      </c>
      <c r="CG43" s="13">
        <v>0</v>
      </c>
      <c r="CH43" s="13">
        <v>0</v>
      </c>
      <c r="CI43" s="13">
        <v>0</v>
      </c>
      <c r="CJ43" s="13">
        <v>0</v>
      </c>
      <c r="CK43" s="13">
        <v>0</v>
      </c>
      <c r="CL43" s="13">
        <v>0</v>
      </c>
      <c r="CM43" s="13">
        <v>0</v>
      </c>
      <c r="CN43" s="13">
        <v>0</v>
      </c>
      <c r="CO43" s="13">
        <v>0</v>
      </c>
      <c r="CP43" s="13">
        <v>0</v>
      </c>
      <c r="CQ43" s="13">
        <v>0</v>
      </c>
      <c r="CR43" s="13">
        <v>0</v>
      </c>
      <c r="CS43" s="13">
        <v>0</v>
      </c>
      <c r="CT43" s="13">
        <v>0</v>
      </c>
      <c r="CU43" s="13">
        <v>0</v>
      </c>
      <c r="CV43" s="13">
        <v>0</v>
      </c>
      <c r="CW43" s="13">
        <v>0</v>
      </c>
      <c r="CX43" s="13">
        <v>0</v>
      </c>
      <c r="CY43" s="13">
        <v>0</v>
      </c>
      <c r="CZ43" s="13">
        <v>0</v>
      </c>
      <c r="DA43" s="13">
        <v>0</v>
      </c>
      <c r="DB43" s="13">
        <v>0</v>
      </c>
      <c r="DC43" s="13">
        <v>0</v>
      </c>
      <c r="DD43" s="13">
        <v>0</v>
      </c>
      <c r="DE43" s="13">
        <v>0</v>
      </c>
      <c r="DF43" s="13">
        <v>0</v>
      </c>
      <c r="DG43" s="13">
        <v>0</v>
      </c>
      <c r="DH43" s="13">
        <v>0</v>
      </c>
      <c r="DI43" s="13">
        <v>0</v>
      </c>
      <c r="DJ43" s="13">
        <v>0</v>
      </c>
      <c r="DK43" s="13">
        <v>0</v>
      </c>
      <c r="DL43" s="13">
        <v>0</v>
      </c>
      <c r="DM43" s="13">
        <v>0</v>
      </c>
      <c r="DN43" s="13">
        <v>0</v>
      </c>
      <c r="DO43" s="13">
        <v>0</v>
      </c>
      <c r="DP43" s="13">
        <v>0</v>
      </c>
      <c r="DQ43" s="13">
        <v>0</v>
      </c>
      <c r="DR43" s="13">
        <v>0</v>
      </c>
      <c r="DS43" s="13">
        <v>0</v>
      </c>
      <c r="DT43" s="13">
        <v>0</v>
      </c>
      <c r="DU43" s="13">
        <v>0</v>
      </c>
      <c r="DV43" s="13">
        <v>0</v>
      </c>
      <c r="DW43" s="13">
        <v>0</v>
      </c>
      <c r="DX43" s="13">
        <v>0</v>
      </c>
      <c r="DY43" s="13">
        <v>0</v>
      </c>
      <c r="DZ43" s="13">
        <v>0</v>
      </c>
      <c r="EA43" s="13">
        <v>0</v>
      </c>
      <c r="EB43" s="13">
        <v>0</v>
      </c>
      <c r="EC43" s="13">
        <v>12291.2</v>
      </c>
      <c r="ED43" s="13">
        <v>12291.2</v>
      </c>
      <c r="EE43" s="13">
        <v>0</v>
      </c>
      <c r="EF43" s="13">
        <v>0</v>
      </c>
      <c r="EG43" s="13">
        <v>0</v>
      </c>
      <c r="EH43" s="13">
        <v>0</v>
      </c>
      <c r="EI43" s="13">
        <v>0</v>
      </c>
      <c r="EJ43" s="13">
        <v>0</v>
      </c>
      <c r="EK43" s="13">
        <v>601.20000000000005</v>
      </c>
      <c r="EL43" s="13">
        <v>500</v>
      </c>
      <c r="EM43" s="13">
        <v>2700</v>
      </c>
      <c r="EN43" s="13">
        <v>2693.09</v>
      </c>
      <c r="EO43" s="13">
        <v>3278.69</v>
      </c>
      <c r="EP43" s="13">
        <v>9000</v>
      </c>
      <c r="EQ43" s="13">
        <v>6678.98</v>
      </c>
      <c r="ER43" s="13">
        <v>6000</v>
      </c>
      <c r="ES43" s="13">
        <v>10000</v>
      </c>
      <c r="ET43" s="13">
        <v>6090.85</v>
      </c>
      <c r="EU43" s="13">
        <v>4700</v>
      </c>
      <c r="EV43" s="13">
        <v>4700</v>
      </c>
      <c r="EW43" s="13">
        <v>3263.98</v>
      </c>
      <c r="EX43" s="13">
        <v>4300</v>
      </c>
      <c r="EY43" s="13">
        <v>4300</v>
      </c>
      <c r="EZ43" s="13">
        <v>4763.41</v>
      </c>
      <c r="FA43" s="13">
        <v>3800</v>
      </c>
      <c r="FB43" s="13">
        <v>3800</v>
      </c>
      <c r="FC43" s="13">
        <v>0</v>
      </c>
      <c r="FD43" s="13">
        <v>3800</v>
      </c>
      <c r="FE43" s="13">
        <v>3800</v>
      </c>
      <c r="FF43" s="13">
        <v>2137.6</v>
      </c>
      <c r="FG43" s="13">
        <v>1800</v>
      </c>
      <c r="FH43" s="13">
        <v>1800</v>
      </c>
      <c r="FI43" s="13">
        <v>0</v>
      </c>
      <c r="FJ43" s="13">
        <v>100</v>
      </c>
      <c r="FK43" s="13">
        <v>2080</v>
      </c>
      <c r="FL43" s="13">
        <v>2080</v>
      </c>
      <c r="FM43" s="13">
        <v>0</v>
      </c>
      <c r="FN43" s="13">
        <v>3670.24</v>
      </c>
      <c r="FO43" s="13">
        <v>10453.24</v>
      </c>
      <c r="FP43" s="13">
        <v>18932</v>
      </c>
      <c r="FQ43" s="13">
        <v>0</v>
      </c>
      <c r="FR43" s="13">
        <v>0</v>
      </c>
      <c r="FS43" s="13">
        <v>0</v>
      </c>
      <c r="FT43" s="13">
        <v>0</v>
      </c>
      <c r="FU43" s="13">
        <v>0</v>
      </c>
      <c r="FV43" s="13">
        <v>0</v>
      </c>
      <c r="FW43" s="13">
        <v>0</v>
      </c>
      <c r="FX43" s="13">
        <v>0</v>
      </c>
      <c r="FY43" s="13">
        <v>0</v>
      </c>
      <c r="FZ43" s="13">
        <v>0</v>
      </c>
      <c r="GA43" s="13">
        <v>0</v>
      </c>
      <c r="GB43" s="13">
        <v>0</v>
      </c>
      <c r="GC43" s="13">
        <v>0</v>
      </c>
      <c r="GD43" s="13">
        <v>0</v>
      </c>
      <c r="GE43" s="13">
        <v>0</v>
      </c>
      <c r="GF43" s="13">
        <v>0</v>
      </c>
      <c r="GG43" s="13">
        <v>0</v>
      </c>
      <c r="GH43" s="13">
        <v>0</v>
      </c>
      <c r="GI43" s="13">
        <v>0</v>
      </c>
      <c r="GJ43" s="13">
        <v>0</v>
      </c>
      <c r="GK43" s="13">
        <v>0</v>
      </c>
      <c r="GL43" s="13">
        <v>0</v>
      </c>
      <c r="GM43" s="13">
        <v>0</v>
      </c>
      <c r="GN43" s="13">
        <v>6412.8</v>
      </c>
      <c r="GO43" s="13">
        <v>0</v>
      </c>
      <c r="GP43" s="13">
        <v>0</v>
      </c>
      <c r="GQ43" s="13">
        <v>0</v>
      </c>
      <c r="GR43" s="13">
        <v>0</v>
      </c>
      <c r="GS43" s="13">
        <v>0</v>
      </c>
      <c r="GT43" s="13">
        <v>10391.959999999999</v>
      </c>
      <c r="GU43" s="13">
        <v>0</v>
      </c>
      <c r="GV43" s="13">
        <v>0</v>
      </c>
      <c r="GW43" s="13">
        <v>1843.68</v>
      </c>
      <c r="GX43" s="13">
        <v>0</v>
      </c>
      <c r="GY43" s="13">
        <v>0</v>
      </c>
      <c r="GZ43" s="13">
        <v>0</v>
      </c>
      <c r="HA43" s="13">
        <v>0</v>
      </c>
      <c r="HB43" s="13">
        <v>0</v>
      </c>
      <c r="HC43" s="13">
        <v>0</v>
      </c>
      <c r="HD43" s="13">
        <v>0</v>
      </c>
      <c r="HE43" s="13">
        <v>0</v>
      </c>
      <c r="HF43" s="13">
        <v>0</v>
      </c>
      <c r="HG43" s="13">
        <v>0</v>
      </c>
      <c r="HH43" s="13">
        <v>0</v>
      </c>
      <c r="HI43" s="13">
        <v>0</v>
      </c>
      <c r="HJ43" s="13">
        <v>105.25</v>
      </c>
      <c r="HK43" s="13">
        <v>0</v>
      </c>
      <c r="HL43" s="13">
        <v>0</v>
      </c>
      <c r="HM43" s="13">
        <v>105.25</v>
      </c>
      <c r="HN43" s="13">
        <v>0</v>
      </c>
      <c r="HO43" s="13">
        <v>0</v>
      </c>
      <c r="HP43" s="13">
        <v>0</v>
      </c>
      <c r="HQ43" s="13">
        <v>0</v>
      </c>
      <c r="HR43" s="13">
        <v>0</v>
      </c>
      <c r="HS43" s="13">
        <v>0</v>
      </c>
      <c r="HT43" s="13">
        <v>0</v>
      </c>
      <c r="HU43" s="13">
        <v>0</v>
      </c>
      <c r="HV43" s="13">
        <v>0</v>
      </c>
      <c r="HW43" s="13">
        <v>0</v>
      </c>
      <c r="HX43" s="13">
        <v>0</v>
      </c>
      <c r="HY43" s="13">
        <v>0</v>
      </c>
      <c r="HZ43" s="13">
        <v>0</v>
      </c>
      <c r="IA43" s="13">
        <v>0</v>
      </c>
      <c r="IB43" s="13">
        <v>0</v>
      </c>
      <c r="IC43" s="13">
        <v>0</v>
      </c>
      <c r="ID43" s="13">
        <v>0</v>
      </c>
      <c r="IE43" s="13">
        <v>0</v>
      </c>
      <c r="IF43" s="13">
        <v>0</v>
      </c>
      <c r="IG43" s="13">
        <f t="shared" si="688"/>
        <v>0</v>
      </c>
      <c r="IH43" s="13">
        <f t="shared" si="688"/>
        <v>0</v>
      </c>
      <c r="II43" s="13">
        <f t="shared" si="688"/>
        <v>601.20000000000005</v>
      </c>
      <c r="IJ43" s="13">
        <f t="shared" si="688"/>
        <v>500</v>
      </c>
      <c r="IK43" s="13">
        <f t="shared" si="688"/>
        <v>2700</v>
      </c>
      <c r="IL43" s="13">
        <f t="shared" si="688"/>
        <v>2693.09</v>
      </c>
      <c r="IM43" s="13">
        <f t="shared" si="688"/>
        <v>3278.69</v>
      </c>
      <c r="IN43" s="13">
        <f t="shared" si="688"/>
        <v>9000</v>
      </c>
      <c r="IO43" s="13">
        <f t="shared" si="688"/>
        <v>6678.98</v>
      </c>
      <c r="IP43" s="13">
        <f t="shared" si="688"/>
        <v>6000</v>
      </c>
      <c r="IQ43" s="13">
        <f t="shared" si="689"/>
        <v>10000</v>
      </c>
      <c r="IR43" s="13">
        <f t="shared" si="689"/>
        <v>6196.1</v>
      </c>
      <c r="IS43" s="13">
        <f t="shared" si="689"/>
        <v>4700</v>
      </c>
      <c r="IT43" s="13">
        <f t="shared" si="689"/>
        <v>4700</v>
      </c>
      <c r="IU43" s="13">
        <f t="shared" si="689"/>
        <v>3369.23</v>
      </c>
      <c r="IV43" s="13">
        <f t="shared" si="689"/>
        <v>4300</v>
      </c>
      <c r="IW43" s="13">
        <f t="shared" si="689"/>
        <v>4300</v>
      </c>
      <c r="IX43" s="13">
        <f t="shared" si="689"/>
        <v>4763.41</v>
      </c>
      <c r="IY43" s="13">
        <f t="shared" si="689"/>
        <v>3800</v>
      </c>
      <c r="IZ43" s="13">
        <f t="shared" si="689"/>
        <v>3800</v>
      </c>
      <c r="JA43" s="13">
        <f t="shared" si="691"/>
        <v>0</v>
      </c>
      <c r="JB43" s="13">
        <f t="shared" si="690"/>
        <v>3800</v>
      </c>
      <c r="JC43" s="13">
        <f t="shared" si="690"/>
        <v>3800</v>
      </c>
      <c r="JD43" s="13">
        <f t="shared" si="680"/>
        <v>8550.4</v>
      </c>
      <c r="JE43" s="13">
        <f t="shared" si="681"/>
        <v>1800</v>
      </c>
      <c r="JF43" s="13">
        <f t="shared" si="682"/>
        <v>1800</v>
      </c>
      <c r="JG43" s="13">
        <f t="shared" si="683"/>
        <v>0</v>
      </c>
      <c r="JH43" s="13">
        <f t="shared" si="684"/>
        <v>100</v>
      </c>
      <c r="JI43" s="13">
        <f t="shared" si="685"/>
        <v>14371.2</v>
      </c>
      <c r="JJ43" s="13">
        <f t="shared" si="687"/>
        <v>24763.16</v>
      </c>
      <c r="JK43" s="13">
        <f t="shared" si="687"/>
        <v>0</v>
      </c>
      <c r="JL43" s="13">
        <f t="shared" si="687"/>
        <v>3670.24</v>
      </c>
      <c r="JM43" s="13">
        <f t="shared" si="687"/>
        <v>12296.92</v>
      </c>
      <c r="JN43" s="13">
        <f t="shared" si="687"/>
        <v>18932</v>
      </c>
    </row>
    <row r="44" spans="1:274" x14ac:dyDescent="0.25">
      <c r="A44" s="5">
        <v>2127</v>
      </c>
      <c r="B44" s="9" t="s">
        <v>29</v>
      </c>
      <c r="C44" s="13">
        <v>0</v>
      </c>
      <c r="D44" s="13">
        <v>0</v>
      </c>
      <c r="E44" s="13">
        <v>0</v>
      </c>
      <c r="F44" s="13">
        <v>0</v>
      </c>
      <c r="G44" s="13">
        <v>0</v>
      </c>
      <c r="H44" s="13">
        <v>0</v>
      </c>
      <c r="I44" s="13">
        <v>0</v>
      </c>
      <c r="J44" s="13">
        <v>0</v>
      </c>
      <c r="K44" s="13">
        <v>0</v>
      </c>
      <c r="L44" s="13">
        <v>0</v>
      </c>
      <c r="M44" s="13">
        <v>0</v>
      </c>
      <c r="N44" s="13">
        <v>0</v>
      </c>
      <c r="O44" s="13">
        <v>0</v>
      </c>
      <c r="P44" s="13">
        <v>0</v>
      </c>
      <c r="Q44" s="13">
        <v>0</v>
      </c>
      <c r="R44" s="13">
        <v>0</v>
      </c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 s="13">
        <v>0</v>
      </c>
      <c r="AC44" s="13">
        <v>0</v>
      </c>
      <c r="AD44" s="13">
        <v>0</v>
      </c>
      <c r="AE44" s="13">
        <v>0</v>
      </c>
      <c r="AF44" s="13">
        <v>0</v>
      </c>
      <c r="AG44" s="13">
        <v>0</v>
      </c>
      <c r="AH44" s="13">
        <v>0</v>
      </c>
      <c r="AI44" s="13">
        <v>0</v>
      </c>
      <c r="AJ44" s="13">
        <v>0</v>
      </c>
      <c r="AK44" s="13">
        <v>0</v>
      </c>
      <c r="AL44" s="13">
        <v>0</v>
      </c>
      <c r="AM44" s="13">
        <v>0</v>
      </c>
      <c r="AN44" s="13">
        <v>0</v>
      </c>
      <c r="AO44" s="13">
        <v>0</v>
      </c>
      <c r="AP44" s="13">
        <v>0</v>
      </c>
      <c r="AQ44" s="13">
        <v>0</v>
      </c>
      <c r="AR44" s="13">
        <v>0</v>
      </c>
      <c r="AS44" s="13">
        <v>0</v>
      </c>
      <c r="AT44" s="13">
        <v>0</v>
      </c>
      <c r="AU44" s="13">
        <v>0</v>
      </c>
      <c r="AV44" s="13">
        <v>0</v>
      </c>
      <c r="AW44" s="13">
        <v>0</v>
      </c>
      <c r="AX44" s="13">
        <v>0</v>
      </c>
      <c r="AY44" s="13">
        <v>0</v>
      </c>
      <c r="AZ44" s="13">
        <v>0</v>
      </c>
      <c r="BA44" s="13">
        <v>0</v>
      </c>
      <c r="BB44" s="13">
        <v>0</v>
      </c>
      <c r="BC44" s="13">
        <v>0</v>
      </c>
      <c r="BD44" s="13">
        <v>0</v>
      </c>
      <c r="BE44" s="13">
        <v>0</v>
      </c>
      <c r="BF44" s="13">
        <v>0</v>
      </c>
      <c r="BG44" s="13">
        <v>0</v>
      </c>
      <c r="BH44" s="13">
        <v>0</v>
      </c>
      <c r="BI44" s="13">
        <v>0</v>
      </c>
      <c r="BJ44" s="13">
        <v>0</v>
      </c>
      <c r="BK44" s="13">
        <v>0</v>
      </c>
      <c r="BL44" s="13">
        <v>0</v>
      </c>
      <c r="BM44" s="13">
        <v>0</v>
      </c>
      <c r="BN44" s="13">
        <v>0</v>
      </c>
      <c r="BO44" s="13">
        <v>0</v>
      </c>
      <c r="BP44" s="13">
        <v>0</v>
      </c>
      <c r="BQ44" s="13">
        <v>0</v>
      </c>
      <c r="BR44" s="13">
        <v>0</v>
      </c>
      <c r="BS44" s="13">
        <v>0</v>
      </c>
      <c r="BT44" s="13">
        <v>0</v>
      </c>
      <c r="BU44" s="13">
        <v>0</v>
      </c>
      <c r="BV44" s="13">
        <v>0</v>
      </c>
      <c r="BW44" s="13">
        <v>0</v>
      </c>
      <c r="BX44" s="13">
        <v>0</v>
      </c>
      <c r="BY44" s="13">
        <v>0</v>
      </c>
      <c r="BZ44" s="13">
        <v>0</v>
      </c>
      <c r="CA44" s="13">
        <v>0</v>
      </c>
      <c r="CB44" s="13">
        <v>0</v>
      </c>
      <c r="CC44" s="13">
        <v>0</v>
      </c>
      <c r="CD44" s="13">
        <v>0</v>
      </c>
      <c r="CE44" s="13">
        <v>0</v>
      </c>
      <c r="CF44" s="13">
        <v>0</v>
      </c>
      <c r="CG44" s="13">
        <v>0</v>
      </c>
      <c r="CH44" s="13">
        <v>0</v>
      </c>
      <c r="CI44" s="13">
        <v>0</v>
      </c>
      <c r="CJ44" s="13">
        <v>0</v>
      </c>
      <c r="CK44" s="13">
        <v>0</v>
      </c>
      <c r="CL44" s="13">
        <v>0</v>
      </c>
      <c r="CM44" s="13">
        <v>0</v>
      </c>
      <c r="CN44" s="13">
        <v>0</v>
      </c>
      <c r="CO44" s="13">
        <v>0</v>
      </c>
      <c r="CP44" s="13">
        <v>0</v>
      </c>
      <c r="CQ44" s="13">
        <v>0</v>
      </c>
      <c r="CR44" s="13">
        <v>0</v>
      </c>
      <c r="CS44" s="13">
        <v>0</v>
      </c>
      <c r="CT44" s="13">
        <v>0</v>
      </c>
      <c r="CU44" s="13">
        <v>0</v>
      </c>
      <c r="CV44" s="13">
        <v>0</v>
      </c>
      <c r="CW44" s="13">
        <v>0</v>
      </c>
      <c r="CX44" s="13">
        <v>0</v>
      </c>
      <c r="CY44" s="13">
        <v>0</v>
      </c>
      <c r="CZ44" s="13">
        <v>0</v>
      </c>
      <c r="DA44" s="13">
        <v>0</v>
      </c>
      <c r="DB44" s="13">
        <v>0</v>
      </c>
      <c r="DC44" s="13">
        <v>0</v>
      </c>
      <c r="DD44" s="13">
        <v>0</v>
      </c>
      <c r="DE44" s="13">
        <v>0</v>
      </c>
      <c r="DF44" s="13">
        <v>0</v>
      </c>
      <c r="DG44" s="13">
        <v>0</v>
      </c>
      <c r="DH44" s="13">
        <v>0</v>
      </c>
      <c r="DI44" s="13">
        <v>0</v>
      </c>
      <c r="DJ44" s="13">
        <v>0</v>
      </c>
      <c r="DK44" s="13">
        <v>0</v>
      </c>
      <c r="DL44" s="13">
        <v>0</v>
      </c>
      <c r="DM44" s="13">
        <v>0</v>
      </c>
      <c r="DN44" s="13">
        <v>0</v>
      </c>
      <c r="DO44" s="13">
        <v>0</v>
      </c>
      <c r="DP44" s="13">
        <v>0</v>
      </c>
      <c r="DQ44" s="13">
        <v>0</v>
      </c>
      <c r="DR44" s="13">
        <v>0</v>
      </c>
      <c r="DS44" s="13">
        <v>0</v>
      </c>
      <c r="DT44" s="13">
        <v>0</v>
      </c>
      <c r="DU44" s="13">
        <v>0</v>
      </c>
      <c r="DV44" s="13">
        <v>0</v>
      </c>
      <c r="DW44" s="13">
        <v>0</v>
      </c>
      <c r="DX44" s="13">
        <v>0</v>
      </c>
      <c r="DY44" s="13">
        <v>0</v>
      </c>
      <c r="DZ44" s="13">
        <v>0</v>
      </c>
      <c r="EA44" s="13">
        <v>0</v>
      </c>
      <c r="EB44" s="13">
        <v>0</v>
      </c>
      <c r="EC44" s="13">
        <v>0</v>
      </c>
      <c r="ED44" s="13">
        <v>0</v>
      </c>
      <c r="EE44" s="13">
        <v>0</v>
      </c>
      <c r="EF44" s="13">
        <v>0</v>
      </c>
      <c r="EG44" s="13">
        <v>0</v>
      </c>
      <c r="EH44" s="13">
        <v>0</v>
      </c>
      <c r="EI44" s="13">
        <v>435.93</v>
      </c>
      <c r="EJ44" s="13">
        <v>435.93</v>
      </c>
      <c r="EK44" s="13">
        <v>60.5</v>
      </c>
      <c r="EL44" s="13">
        <v>0</v>
      </c>
      <c r="EM44" s="13">
        <v>500</v>
      </c>
      <c r="EN44" s="13">
        <v>452.67</v>
      </c>
      <c r="EO44" s="13">
        <v>409.84</v>
      </c>
      <c r="EP44" s="13">
        <v>409.84</v>
      </c>
      <c r="EQ44" s="13">
        <v>0</v>
      </c>
      <c r="ER44" s="13">
        <v>500</v>
      </c>
      <c r="ES44" s="13">
        <v>500</v>
      </c>
      <c r="ET44" s="13">
        <v>118</v>
      </c>
      <c r="EU44" s="13">
        <v>390</v>
      </c>
      <c r="EV44" s="13">
        <v>390</v>
      </c>
      <c r="EW44" s="13">
        <v>300</v>
      </c>
      <c r="EX44" s="13">
        <v>409.84</v>
      </c>
      <c r="EY44" s="13">
        <v>409.84</v>
      </c>
      <c r="EZ44" s="13">
        <v>0</v>
      </c>
      <c r="FA44" s="13">
        <v>328</v>
      </c>
      <c r="FB44" s="13">
        <v>328</v>
      </c>
      <c r="FC44" s="13">
        <v>315</v>
      </c>
      <c r="FD44" s="13">
        <v>328</v>
      </c>
      <c r="FE44" s="13">
        <v>328</v>
      </c>
      <c r="FF44" s="13">
        <v>1451.13</v>
      </c>
      <c r="FG44" s="13">
        <v>400</v>
      </c>
      <c r="FH44" s="13">
        <v>1060</v>
      </c>
      <c r="FI44" s="13">
        <v>1060</v>
      </c>
      <c r="FJ44" s="13">
        <v>1200</v>
      </c>
      <c r="FK44" s="13">
        <v>1200</v>
      </c>
      <c r="FL44" s="13">
        <v>1569</v>
      </c>
      <c r="FM44" s="13">
        <v>1800</v>
      </c>
      <c r="FN44" s="13">
        <v>1800</v>
      </c>
      <c r="FO44" s="13">
        <v>715.9</v>
      </c>
      <c r="FP44" s="13">
        <v>1800</v>
      </c>
      <c r="FQ44" s="13">
        <v>0</v>
      </c>
      <c r="FR44" s="13">
        <v>0</v>
      </c>
      <c r="FS44" s="13">
        <v>0</v>
      </c>
      <c r="FT44" s="13">
        <v>0</v>
      </c>
      <c r="FU44" s="13">
        <v>0</v>
      </c>
      <c r="FV44" s="13">
        <v>0</v>
      </c>
      <c r="FW44" s="13">
        <v>0</v>
      </c>
      <c r="FX44" s="13">
        <v>0</v>
      </c>
      <c r="FY44" s="13">
        <v>0</v>
      </c>
      <c r="FZ44" s="13">
        <v>0</v>
      </c>
      <c r="GA44" s="13">
        <v>0</v>
      </c>
      <c r="GB44" s="13">
        <v>0</v>
      </c>
      <c r="GC44" s="13">
        <v>0</v>
      </c>
      <c r="GD44" s="13">
        <v>0</v>
      </c>
      <c r="GE44" s="13">
        <v>0</v>
      </c>
      <c r="GF44" s="13">
        <v>0</v>
      </c>
      <c r="GG44" s="13">
        <v>0</v>
      </c>
      <c r="GH44" s="13">
        <v>0</v>
      </c>
      <c r="GI44" s="13">
        <v>0</v>
      </c>
      <c r="GJ44" s="13">
        <v>0</v>
      </c>
      <c r="GK44" s="13">
        <v>0</v>
      </c>
      <c r="GL44" s="13">
        <v>0</v>
      </c>
      <c r="GM44" s="13">
        <v>0</v>
      </c>
      <c r="GN44" s="13">
        <v>0</v>
      </c>
      <c r="GO44" s="13">
        <v>0</v>
      </c>
      <c r="GP44" s="13">
        <v>0</v>
      </c>
      <c r="GQ44" s="13">
        <v>0</v>
      </c>
      <c r="GR44" s="13">
        <v>0</v>
      </c>
      <c r="GS44" s="13">
        <v>0</v>
      </c>
      <c r="GT44" s="13">
        <v>0</v>
      </c>
      <c r="GU44" s="13">
        <v>0</v>
      </c>
      <c r="GV44" s="13">
        <v>0</v>
      </c>
      <c r="GW44" s="13">
        <v>0</v>
      </c>
      <c r="GX44" s="13">
        <v>0</v>
      </c>
      <c r="GY44" s="13">
        <v>0</v>
      </c>
      <c r="GZ44" s="13">
        <v>0</v>
      </c>
      <c r="HA44" s="13">
        <v>0</v>
      </c>
      <c r="HB44" s="13">
        <v>0</v>
      </c>
      <c r="HC44" s="13">
        <v>0</v>
      </c>
      <c r="HD44" s="13">
        <v>0</v>
      </c>
      <c r="HE44" s="13">
        <v>0</v>
      </c>
      <c r="HF44" s="13">
        <v>0</v>
      </c>
      <c r="HG44" s="13">
        <v>0</v>
      </c>
      <c r="HH44" s="13">
        <v>0</v>
      </c>
      <c r="HI44" s="13">
        <v>0</v>
      </c>
      <c r="HJ44" s="13">
        <v>0</v>
      </c>
      <c r="HK44" s="13">
        <v>110</v>
      </c>
      <c r="HL44" s="13">
        <v>110</v>
      </c>
      <c r="HM44" s="13">
        <v>30</v>
      </c>
      <c r="HN44" s="13">
        <v>90.16</v>
      </c>
      <c r="HO44" s="13">
        <v>90.16</v>
      </c>
      <c r="HP44" s="13">
        <v>0</v>
      </c>
      <c r="HQ44" s="13">
        <v>72</v>
      </c>
      <c r="HR44" s="13">
        <v>72</v>
      </c>
      <c r="HS44" s="13">
        <v>36.299999999999997</v>
      </c>
      <c r="HT44" s="13">
        <v>72</v>
      </c>
      <c r="HU44" s="13">
        <v>72</v>
      </c>
      <c r="HV44" s="13">
        <v>0</v>
      </c>
      <c r="HW44" s="13">
        <v>0</v>
      </c>
      <c r="HX44" s="13">
        <v>0</v>
      </c>
      <c r="HY44" s="13">
        <v>0</v>
      </c>
      <c r="HZ44" s="13">
        <v>0</v>
      </c>
      <c r="IA44" s="13">
        <v>0</v>
      </c>
      <c r="IB44" s="13">
        <v>0</v>
      </c>
      <c r="IC44" s="13">
        <v>0</v>
      </c>
      <c r="ID44" s="13">
        <v>0</v>
      </c>
      <c r="IE44" s="13">
        <v>0</v>
      </c>
      <c r="IF44" s="13">
        <v>0</v>
      </c>
      <c r="IG44" s="13">
        <f t="shared" si="688"/>
        <v>435.93</v>
      </c>
      <c r="IH44" s="13">
        <f t="shared" si="688"/>
        <v>435.93</v>
      </c>
      <c r="II44" s="13">
        <f t="shared" si="688"/>
        <v>60.5</v>
      </c>
      <c r="IJ44" s="13">
        <f t="shared" si="688"/>
        <v>0</v>
      </c>
      <c r="IK44" s="13">
        <f t="shared" si="688"/>
        <v>500</v>
      </c>
      <c r="IL44" s="13">
        <f t="shared" si="688"/>
        <v>452.67</v>
      </c>
      <c r="IM44" s="13">
        <f t="shared" si="688"/>
        <v>409.84</v>
      </c>
      <c r="IN44" s="13">
        <f t="shared" si="688"/>
        <v>409.84</v>
      </c>
      <c r="IO44" s="13">
        <f t="shared" si="688"/>
        <v>0</v>
      </c>
      <c r="IP44" s="13">
        <f t="shared" si="688"/>
        <v>500</v>
      </c>
      <c r="IQ44" s="13">
        <f t="shared" si="689"/>
        <v>500</v>
      </c>
      <c r="IR44" s="13">
        <f t="shared" si="689"/>
        <v>118</v>
      </c>
      <c r="IS44" s="13">
        <f t="shared" si="689"/>
        <v>500</v>
      </c>
      <c r="IT44" s="13">
        <f t="shared" si="689"/>
        <v>500</v>
      </c>
      <c r="IU44" s="13">
        <f t="shared" si="689"/>
        <v>330</v>
      </c>
      <c r="IV44" s="13">
        <f t="shared" si="689"/>
        <v>500</v>
      </c>
      <c r="IW44" s="13">
        <f t="shared" si="689"/>
        <v>500</v>
      </c>
      <c r="IX44" s="13">
        <f t="shared" si="689"/>
        <v>0</v>
      </c>
      <c r="IY44" s="13">
        <f t="shared" si="689"/>
        <v>400</v>
      </c>
      <c r="IZ44" s="13">
        <f t="shared" si="689"/>
        <v>400</v>
      </c>
      <c r="JA44" s="13">
        <f t="shared" si="691"/>
        <v>351.3</v>
      </c>
      <c r="JB44" s="13">
        <f t="shared" si="690"/>
        <v>400</v>
      </c>
      <c r="JC44" s="13">
        <f t="shared" si="690"/>
        <v>400</v>
      </c>
      <c r="JD44" s="13">
        <f t="shared" si="680"/>
        <v>1451.13</v>
      </c>
      <c r="JE44" s="13">
        <f t="shared" si="681"/>
        <v>400</v>
      </c>
      <c r="JF44" s="13">
        <f t="shared" si="682"/>
        <v>1060</v>
      </c>
      <c r="JG44" s="13">
        <f t="shared" si="683"/>
        <v>1060</v>
      </c>
      <c r="JH44" s="13">
        <f t="shared" si="684"/>
        <v>1200</v>
      </c>
      <c r="JI44" s="13">
        <f t="shared" si="685"/>
        <v>1200</v>
      </c>
      <c r="JJ44" s="13">
        <f t="shared" si="687"/>
        <v>1569</v>
      </c>
      <c r="JK44" s="13">
        <f t="shared" si="687"/>
        <v>1800</v>
      </c>
      <c r="JL44" s="13">
        <f t="shared" si="687"/>
        <v>1800</v>
      </c>
      <c r="JM44" s="13">
        <f t="shared" si="687"/>
        <v>715.9</v>
      </c>
      <c r="JN44" s="13">
        <f t="shared" si="687"/>
        <v>1800</v>
      </c>
    </row>
    <row r="45" spans="1:274" x14ac:dyDescent="0.25">
      <c r="A45" s="5">
        <v>2298</v>
      </c>
      <c r="B45" s="9" t="s">
        <v>30</v>
      </c>
      <c r="C45" s="13">
        <v>6000</v>
      </c>
      <c r="D45" s="13">
        <v>45198.34</v>
      </c>
      <c r="E45" s="13">
        <v>101700.32</v>
      </c>
      <c r="F45" s="13">
        <v>3950</v>
      </c>
      <c r="G45" s="13">
        <v>153400</v>
      </c>
      <c r="H45" s="13">
        <v>167413.78</v>
      </c>
      <c r="I45" s="13">
        <v>6493.56</v>
      </c>
      <c r="J45" s="13">
        <v>30000</v>
      </c>
      <c r="K45" s="13">
        <v>46618.71</v>
      </c>
      <c r="L45" s="13">
        <v>21486</v>
      </c>
      <c r="M45" s="13">
        <v>21486</v>
      </c>
      <c r="N45" s="13">
        <v>18115.84</v>
      </c>
      <c r="O45" s="13">
        <v>234000</v>
      </c>
      <c r="P45" s="13">
        <v>250000</v>
      </c>
      <c r="Q45" s="13">
        <v>102722.15</v>
      </c>
      <c r="R45" s="13">
        <v>56600</v>
      </c>
      <c r="S45" s="13">
        <v>175552</v>
      </c>
      <c r="T45" s="13">
        <v>170706.86</v>
      </c>
      <c r="U45" s="13">
        <v>7</v>
      </c>
      <c r="V45" s="13">
        <v>100000</v>
      </c>
      <c r="W45" s="13">
        <v>124713.41</v>
      </c>
      <c r="X45" s="13">
        <v>14510</v>
      </c>
      <c r="Y45" s="13">
        <v>47535</v>
      </c>
      <c r="Z45" s="13">
        <v>42354.54</v>
      </c>
      <c r="AA45" s="13">
        <v>210000</v>
      </c>
      <c r="AB45" s="13">
        <v>200000</v>
      </c>
      <c r="AC45" s="13">
        <v>40884.730000000003</v>
      </c>
      <c r="AD45" s="13">
        <v>297500</v>
      </c>
      <c r="AE45" s="13">
        <v>297500</v>
      </c>
      <c r="AF45" s="13">
        <v>73325.399999999994</v>
      </c>
      <c r="AG45" s="13">
        <v>535000</v>
      </c>
      <c r="AH45" s="13">
        <v>330000</v>
      </c>
      <c r="AI45" s="13">
        <v>94864.24</v>
      </c>
      <c r="AJ45" s="13">
        <v>475300</v>
      </c>
      <c r="AK45" s="13">
        <v>51600</v>
      </c>
      <c r="AL45" s="13">
        <v>51600</v>
      </c>
      <c r="AM45" s="13">
        <v>31631.72</v>
      </c>
      <c r="AN45" s="13">
        <v>417020</v>
      </c>
      <c r="AO45" s="13">
        <v>290730</v>
      </c>
      <c r="AP45" s="13">
        <v>307881.78000000003</v>
      </c>
      <c r="AQ45" s="13">
        <v>291942.07</v>
      </c>
      <c r="AR45" s="13">
        <v>329000</v>
      </c>
      <c r="AS45" s="13">
        <v>359534.15</v>
      </c>
      <c r="AT45" s="13">
        <v>259267</v>
      </c>
      <c r="AU45" s="13">
        <v>273967</v>
      </c>
      <c r="AV45" s="13">
        <v>247031.34</v>
      </c>
      <c r="AW45" s="13">
        <v>367442</v>
      </c>
      <c r="AX45" s="13">
        <v>367442</v>
      </c>
      <c r="AY45" s="13">
        <v>412156.3</v>
      </c>
      <c r="AZ45" s="13">
        <v>369950.82</v>
      </c>
      <c r="BA45" s="13">
        <v>523175</v>
      </c>
      <c r="BB45" s="13">
        <v>430824.29</v>
      </c>
      <c r="BC45" s="13">
        <v>367870</v>
      </c>
      <c r="BD45" s="13">
        <v>419020</v>
      </c>
      <c r="BE45" s="13">
        <v>530008.94999999995</v>
      </c>
      <c r="BF45" s="13">
        <v>472000</v>
      </c>
      <c r="BG45" s="13">
        <v>472000</v>
      </c>
      <c r="BH45" s="13">
        <v>452558.64</v>
      </c>
      <c r="BI45" s="13">
        <v>676700</v>
      </c>
      <c r="BJ45" s="13">
        <v>476700</v>
      </c>
      <c r="BK45" s="13">
        <v>398182.9</v>
      </c>
      <c r="BL45" s="13">
        <v>322300</v>
      </c>
      <c r="BM45" s="13">
        <v>322300</v>
      </c>
      <c r="BN45" s="13">
        <v>286552.59000000003</v>
      </c>
      <c r="BO45" s="13">
        <v>241491</v>
      </c>
      <c r="BP45" s="13">
        <v>446491</v>
      </c>
      <c r="BQ45" s="13">
        <v>145052.07999999999</v>
      </c>
      <c r="BR45" s="13">
        <v>272047</v>
      </c>
      <c r="BS45" s="13">
        <v>33600</v>
      </c>
      <c r="BT45" s="13">
        <v>33600</v>
      </c>
      <c r="BU45" s="13">
        <v>42367.7</v>
      </c>
      <c r="BV45" s="13">
        <v>111790</v>
      </c>
      <c r="BW45" s="13">
        <v>68985.42</v>
      </c>
      <c r="BX45" s="13">
        <v>70051.820000000007</v>
      </c>
      <c r="BY45" s="13">
        <v>84799.9</v>
      </c>
      <c r="BZ45" s="13">
        <v>90000</v>
      </c>
      <c r="CA45" s="13">
        <v>105450.48</v>
      </c>
      <c r="CB45" s="13">
        <v>84438</v>
      </c>
      <c r="CC45" s="13">
        <v>84438</v>
      </c>
      <c r="CD45" s="13">
        <v>73304.2</v>
      </c>
      <c r="CE45" s="13">
        <v>46507</v>
      </c>
      <c r="CF45" s="13">
        <v>46507</v>
      </c>
      <c r="CG45" s="13">
        <v>40275.67</v>
      </c>
      <c r="CH45" s="13">
        <v>60090.98</v>
      </c>
      <c r="CI45" s="13">
        <v>60090.98</v>
      </c>
      <c r="CJ45" s="13">
        <v>49949.53</v>
      </c>
      <c r="CK45" s="13">
        <v>45500</v>
      </c>
      <c r="CL45" s="13">
        <v>45500</v>
      </c>
      <c r="CM45" s="13">
        <v>30841.21</v>
      </c>
      <c r="CN45" s="13">
        <v>37200</v>
      </c>
      <c r="CO45" s="13">
        <v>37200</v>
      </c>
      <c r="CP45" s="13">
        <v>43830.01</v>
      </c>
      <c r="CQ45" s="13">
        <v>39715</v>
      </c>
      <c r="CR45" s="13">
        <v>39715</v>
      </c>
      <c r="CS45" s="13">
        <v>37999.54</v>
      </c>
      <c r="CT45" s="13">
        <v>34200</v>
      </c>
      <c r="CU45" s="13">
        <v>34200</v>
      </c>
      <c r="CV45" s="13">
        <v>39573.32</v>
      </c>
      <c r="CW45" s="13">
        <v>37513</v>
      </c>
      <c r="CX45" s="13">
        <v>37513</v>
      </c>
      <c r="CY45" s="13">
        <v>53879.12</v>
      </c>
      <c r="CZ45" s="13">
        <v>68602</v>
      </c>
      <c r="DA45" s="13">
        <v>222000</v>
      </c>
      <c r="DB45" s="13">
        <v>354295.56</v>
      </c>
      <c r="DC45" s="13">
        <v>934297.02</v>
      </c>
      <c r="DD45" s="13">
        <v>146500</v>
      </c>
      <c r="DE45" s="13">
        <v>266500</v>
      </c>
      <c r="DF45" s="13">
        <v>206497.53</v>
      </c>
      <c r="DG45" s="13">
        <v>205649.14</v>
      </c>
      <c r="DH45" s="13">
        <v>205649.14</v>
      </c>
      <c r="DI45" s="13">
        <v>106496.42</v>
      </c>
      <c r="DJ45" s="13">
        <v>74203</v>
      </c>
      <c r="DK45" s="13">
        <v>120000</v>
      </c>
      <c r="DL45" s="13">
        <v>272953.53000000003</v>
      </c>
      <c r="DM45" s="13">
        <v>179400</v>
      </c>
      <c r="DN45" s="13">
        <v>499400</v>
      </c>
      <c r="DO45" s="13">
        <v>443477.33</v>
      </c>
      <c r="DP45" s="13">
        <v>108511.48</v>
      </c>
      <c r="DQ45" s="13">
        <v>523175</v>
      </c>
      <c r="DR45" s="13">
        <v>678115.26</v>
      </c>
      <c r="DS45" s="13">
        <v>621165</v>
      </c>
      <c r="DT45" s="13">
        <v>760488.05</v>
      </c>
      <c r="DU45" s="13">
        <v>1062323.32</v>
      </c>
      <c r="DV45" s="13">
        <v>410400</v>
      </c>
      <c r="DW45" s="13">
        <v>710400</v>
      </c>
      <c r="DX45" s="13">
        <v>875446.14</v>
      </c>
      <c r="DY45" s="13">
        <v>530000</v>
      </c>
      <c r="DZ45" s="13">
        <v>830000</v>
      </c>
      <c r="EA45" s="13">
        <v>1024783.53</v>
      </c>
      <c r="EB45" s="13">
        <v>475000</v>
      </c>
      <c r="EC45" s="13">
        <v>475000</v>
      </c>
      <c r="ED45" s="13">
        <v>1334728.78</v>
      </c>
      <c r="EE45" s="13">
        <v>745009</v>
      </c>
      <c r="EF45" s="13">
        <v>745009</v>
      </c>
      <c r="EG45" s="13">
        <v>1571590.38</v>
      </c>
      <c r="EH45" s="13">
        <v>681426</v>
      </c>
      <c r="EI45" s="13">
        <v>3600</v>
      </c>
      <c r="EJ45" s="13">
        <v>38822.410000000003</v>
      </c>
      <c r="EK45" s="13">
        <v>75613.850000000006</v>
      </c>
      <c r="EL45" s="13">
        <v>182200</v>
      </c>
      <c r="EM45" s="13">
        <v>164414</v>
      </c>
      <c r="EN45" s="13">
        <v>125061.54</v>
      </c>
      <c r="EO45" s="13">
        <v>101660.32</v>
      </c>
      <c r="EP45" s="13">
        <v>85000</v>
      </c>
      <c r="EQ45" s="13">
        <v>83378.23</v>
      </c>
      <c r="ER45" s="13">
        <v>48065</v>
      </c>
      <c r="ES45" s="13">
        <v>48065</v>
      </c>
      <c r="ET45" s="13">
        <v>49789.78</v>
      </c>
      <c r="EU45" s="13">
        <v>47982</v>
      </c>
      <c r="EV45" s="13">
        <v>47982</v>
      </c>
      <c r="EW45" s="13">
        <v>45127.15</v>
      </c>
      <c r="EX45" s="13">
        <v>43886.07</v>
      </c>
      <c r="EY45" s="13">
        <v>43886.07</v>
      </c>
      <c r="EZ45" s="13">
        <v>40195.120000000003</v>
      </c>
      <c r="FA45" s="13">
        <v>42062</v>
      </c>
      <c r="FB45" s="13">
        <v>42062</v>
      </c>
      <c r="FC45" s="13">
        <v>54631.82</v>
      </c>
      <c r="FD45" s="13">
        <v>55500</v>
      </c>
      <c r="FE45" s="13">
        <v>55500</v>
      </c>
      <c r="FF45" s="13">
        <v>61150.03</v>
      </c>
      <c r="FG45" s="13">
        <v>67794</v>
      </c>
      <c r="FH45" s="13">
        <v>77794</v>
      </c>
      <c r="FI45" s="13">
        <v>40595.74</v>
      </c>
      <c r="FJ45" s="13">
        <v>77890</v>
      </c>
      <c r="FK45" s="13">
        <v>77890</v>
      </c>
      <c r="FL45" s="13">
        <v>79759.72</v>
      </c>
      <c r="FM45" s="13">
        <v>80129</v>
      </c>
      <c r="FN45" s="13">
        <v>80129</v>
      </c>
      <c r="FO45" s="13">
        <v>87794.52</v>
      </c>
      <c r="FP45" s="13">
        <v>89651</v>
      </c>
      <c r="FQ45" s="13">
        <v>19277.73</v>
      </c>
      <c r="FR45" s="13">
        <v>19277.73</v>
      </c>
      <c r="FS45" s="13">
        <v>26936.45</v>
      </c>
      <c r="FT45" s="13">
        <v>12365</v>
      </c>
      <c r="FU45" s="13">
        <v>16135</v>
      </c>
      <c r="FV45" s="13">
        <v>11903.71</v>
      </c>
      <c r="FW45" s="13">
        <v>8762.39</v>
      </c>
      <c r="FX45" s="13">
        <v>47889.18</v>
      </c>
      <c r="FY45" s="13">
        <v>8075.67</v>
      </c>
      <c r="FZ45" s="13">
        <v>22567</v>
      </c>
      <c r="GA45" s="13">
        <v>22567</v>
      </c>
      <c r="GB45" s="13">
        <v>18774.509999999998</v>
      </c>
      <c r="GC45" s="13">
        <v>27370</v>
      </c>
      <c r="GD45" s="13">
        <v>27370</v>
      </c>
      <c r="GE45" s="13">
        <v>4659.17</v>
      </c>
      <c r="GF45" s="13">
        <v>63425.41</v>
      </c>
      <c r="GG45" s="13">
        <v>63425.41</v>
      </c>
      <c r="GH45" s="13">
        <v>61038.68</v>
      </c>
      <c r="GI45" s="13">
        <v>31340</v>
      </c>
      <c r="GJ45" s="13">
        <v>31340</v>
      </c>
      <c r="GK45" s="13">
        <v>25395.53</v>
      </c>
      <c r="GL45" s="13">
        <v>31000</v>
      </c>
      <c r="GM45" s="13">
        <v>31000</v>
      </c>
      <c r="GN45" s="13">
        <v>147863.65</v>
      </c>
      <c r="GO45" s="13">
        <v>35630</v>
      </c>
      <c r="GP45" s="13">
        <v>55300</v>
      </c>
      <c r="GQ45" s="13">
        <v>54664.65</v>
      </c>
      <c r="GR45" s="13">
        <v>53400</v>
      </c>
      <c r="GS45" s="13">
        <v>53400</v>
      </c>
      <c r="GT45" s="13">
        <v>54573.1</v>
      </c>
      <c r="GU45" s="13">
        <v>50990</v>
      </c>
      <c r="GV45" s="13">
        <v>65000</v>
      </c>
      <c r="GW45" s="13">
        <v>127487.26</v>
      </c>
      <c r="GX45" s="13">
        <v>79270</v>
      </c>
      <c r="GY45" s="13">
        <v>0</v>
      </c>
      <c r="GZ45" s="13">
        <v>922.6</v>
      </c>
      <c r="HA45" s="13">
        <v>1846.12</v>
      </c>
      <c r="HB45" s="13">
        <v>4000</v>
      </c>
      <c r="HC45" s="13">
        <v>34500</v>
      </c>
      <c r="HD45" s="13">
        <v>41009</v>
      </c>
      <c r="HE45" s="13">
        <v>73847.62</v>
      </c>
      <c r="HF45" s="13">
        <v>89500</v>
      </c>
      <c r="HG45" s="13">
        <v>56371.71</v>
      </c>
      <c r="HH45" s="13">
        <v>59915</v>
      </c>
      <c r="HI45" s="13">
        <v>59915</v>
      </c>
      <c r="HJ45" s="13">
        <v>59770.239999999998</v>
      </c>
      <c r="HK45" s="13">
        <v>150970</v>
      </c>
      <c r="HL45" s="13">
        <v>211970</v>
      </c>
      <c r="HM45" s="13">
        <v>104510.81</v>
      </c>
      <c r="HN45" s="13">
        <v>164706.25</v>
      </c>
      <c r="HO45" s="13">
        <v>175295</v>
      </c>
      <c r="HP45" s="13">
        <v>131947.29</v>
      </c>
      <c r="HQ45" s="13">
        <v>118811</v>
      </c>
      <c r="HR45" s="13">
        <v>118811</v>
      </c>
      <c r="HS45" s="13">
        <v>90356.63</v>
      </c>
      <c r="HT45" s="13">
        <v>48700</v>
      </c>
      <c r="HU45" s="13">
        <v>48700</v>
      </c>
      <c r="HV45" s="13">
        <v>119148.19</v>
      </c>
      <c r="HW45" s="13">
        <v>0</v>
      </c>
      <c r="HX45" s="13">
        <v>0</v>
      </c>
      <c r="HY45" s="13">
        <v>0</v>
      </c>
      <c r="HZ45" s="13">
        <v>0</v>
      </c>
      <c r="IA45" s="13">
        <v>0</v>
      </c>
      <c r="IB45" s="13">
        <v>0</v>
      </c>
      <c r="IC45" s="13">
        <v>0</v>
      </c>
      <c r="ID45" s="13">
        <v>0</v>
      </c>
      <c r="IE45" s="13">
        <v>0</v>
      </c>
      <c r="IF45" s="13">
        <v>0</v>
      </c>
      <c r="IG45" s="13">
        <f t="shared" si="688"/>
        <v>336077.73</v>
      </c>
      <c r="IH45" s="13">
        <f t="shared" si="688"/>
        <v>543716.64</v>
      </c>
      <c r="II45" s="13">
        <f t="shared" si="688"/>
        <v>1214393.1800000002</v>
      </c>
      <c r="IJ45" s="13">
        <f t="shared" si="688"/>
        <v>877825</v>
      </c>
      <c r="IK45" s="13">
        <f t="shared" si="688"/>
        <v>994664.41999999993</v>
      </c>
      <c r="IL45" s="13">
        <f t="shared" si="688"/>
        <v>929819.16</v>
      </c>
      <c r="IM45" s="13">
        <f t="shared" si="688"/>
        <v>773155</v>
      </c>
      <c r="IN45" s="13">
        <f t="shared" si="688"/>
        <v>877038.32000000007</v>
      </c>
      <c r="IO45" s="13">
        <f t="shared" si="688"/>
        <v>765925.37</v>
      </c>
      <c r="IP45" s="13">
        <f t="shared" si="688"/>
        <v>569941</v>
      </c>
      <c r="IQ45" s="13">
        <f t="shared" si="689"/>
        <v>630438</v>
      </c>
      <c r="IR45" s="13">
        <f t="shared" si="689"/>
        <v>739739.44000000006</v>
      </c>
      <c r="IS45" s="13">
        <f t="shared" si="689"/>
        <v>1053671</v>
      </c>
      <c r="IT45" s="13">
        <f t="shared" si="689"/>
        <v>1450671</v>
      </c>
      <c r="IU45" s="13">
        <f t="shared" si="689"/>
        <v>1152928.58</v>
      </c>
      <c r="IV45" s="13">
        <f t="shared" si="689"/>
        <v>867171.01</v>
      </c>
      <c r="IW45" s="13">
        <f t="shared" si="689"/>
        <v>1564599.46</v>
      </c>
      <c r="IX45" s="13">
        <f t="shared" si="689"/>
        <v>1562777.03</v>
      </c>
      <c r="IY45" s="13">
        <f t="shared" si="689"/>
        <v>1226755</v>
      </c>
      <c r="IZ45" s="13">
        <f t="shared" si="689"/>
        <v>1517221.05</v>
      </c>
      <c r="JA45" s="13">
        <f t="shared" si="691"/>
        <v>1918270.87</v>
      </c>
      <c r="JB45" s="13">
        <f t="shared" si="690"/>
        <v>1069310</v>
      </c>
      <c r="JC45" s="13">
        <f t="shared" si="690"/>
        <v>1402335</v>
      </c>
      <c r="JD45" s="13">
        <f t="shared" si="680"/>
        <v>1742351.2</v>
      </c>
      <c r="JE45" s="13">
        <f t="shared" si="681"/>
        <v>1559839</v>
      </c>
      <c r="JF45" s="13">
        <f t="shared" si="682"/>
        <v>1679509</v>
      </c>
      <c r="JG45" s="13">
        <f t="shared" si="683"/>
        <v>1597111.0899999999</v>
      </c>
      <c r="JH45" s="13">
        <f t="shared" si="684"/>
        <v>1260290</v>
      </c>
      <c r="JI45" s="13">
        <f t="shared" si="685"/>
        <v>1260290</v>
      </c>
      <c r="JJ45" s="13">
        <f t="shared" si="687"/>
        <v>1868512.9100000001</v>
      </c>
      <c r="JK45" s="13">
        <f t="shared" si="687"/>
        <v>1690132</v>
      </c>
      <c r="JL45" s="13">
        <f t="shared" si="687"/>
        <v>1704142</v>
      </c>
      <c r="JM45" s="13">
        <f t="shared" si="687"/>
        <v>2080667.5999999999</v>
      </c>
      <c r="JN45" s="13">
        <f t="shared" si="687"/>
        <v>1666296</v>
      </c>
    </row>
    <row r="46" spans="1:274" x14ac:dyDescent="0.25">
      <c r="A46" s="5">
        <v>2299</v>
      </c>
      <c r="B46" s="9" t="s">
        <v>316</v>
      </c>
      <c r="C46" s="13">
        <v>931.2</v>
      </c>
      <c r="D46" s="13">
        <v>0</v>
      </c>
      <c r="E46" s="13">
        <v>0</v>
      </c>
      <c r="F46" s="13">
        <v>0</v>
      </c>
      <c r="G46" s="13">
        <v>0</v>
      </c>
      <c r="H46" s="13">
        <v>0</v>
      </c>
      <c r="I46" s="13">
        <v>0</v>
      </c>
      <c r="J46" s="13">
        <v>0</v>
      </c>
      <c r="K46" s="13">
        <v>0</v>
      </c>
      <c r="L46" s="13">
        <v>0</v>
      </c>
      <c r="M46" s="13">
        <v>0</v>
      </c>
      <c r="N46" s="13">
        <v>0</v>
      </c>
      <c r="O46" s="13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 s="13">
        <v>0</v>
      </c>
      <c r="AC46" s="13">
        <v>0</v>
      </c>
      <c r="AD46" s="13">
        <v>0</v>
      </c>
      <c r="AE46" s="13">
        <v>0</v>
      </c>
      <c r="AF46" s="13">
        <v>0</v>
      </c>
      <c r="AG46" s="13">
        <v>0</v>
      </c>
      <c r="AH46" s="13">
        <v>0</v>
      </c>
      <c r="AI46" s="13">
        <v>0</v>
      </c>
      <c r="AJ46" s="13">
        <v>0</v>
      </c>
      <c r="AK46" s="13">
        <v>0</v>
      </c>
      <c r="AL46" s="13">
        <v>0</v>
      </c>
      <c r="AM46" s="13">
        <v>0</v>
      </c>
      <c r="AN46" s="13">
        <v>0</v>
      </c>
      <c r="AO46" s="13">
        <v>0</v>
      </c>
      <c r="AP46" s="13">
        <v>0</v>
      </c>
      <c r="AQ46" s="13">
        <v>0</v>
      </c>
      <c r="AR46" s="13">
        <v>0</v>
      </c>
      <c r="AS46" s="13">
        <v>50</v>
      </c>
      <c r="AT46" s="13">
        <v>0</v>
      </c>
      <c r="AU46" s="13">
        <v>0</v>
      </c>
      <c r="AV46" s="13">
        <v>0</v>
      </c>
      <c r="AW46" s="13">
        <v>0</v>
      </c>
      <c r="AX46" s="13">
        <v>0</v>
      </c>
      <c r="AY46" s="13">
        <v>0</v>
      </c>
      <c r="AZ46" s="13">
        <v>0</v>
      </c>
      <c r="BA46" s="13">
        <v>0</v>
      </c>
      <c r="BB46" s="13">
        <v>0</v>
      </c>
      <c r="BC46" s="13">
        <v>0</v>
      </c>
      <c r="BD46" s="13">
        <v>0</v>
      </c>
      <c r="BE46" s="13">
        <v>0</v>
      </c>
      <c r="BF46" s="13">
        <v>0</v>
      </c>
      <c r="BG46" s="13">
        <v>0</v>
      </c>
      <c r="BH46" s="13">
        <v>0</v>
      </c>
      <c r="BI46" s="13">
        <v>0</v>
      </c>
      <c r="BJ46" s="13">
        <v>0</v>
      </c>
      <c r="BK46" s="13">
        <v>0</v>
      </c>
      <c r="BL46" s="13">
        <v>0</v>
      </c>
      <c r="BM46" s="13">
        <v>17.920000000000002</v>
      </c>
      <c r="BN46" s="13">
        <v>17.920000000000002</v>
      </c>
      <c r="BO46" s="13">
        <v>0</v>
      </c>
      <c r="BP46" s="13">
        <v>0</v>
      </c>
      <c r="BQ46" s="13">
        <v>0</v>
      </c>
      <c r="BR46" s="13">
        <v>0</v>
      </c>
      <c r="BS46" s="13">
        <v>0</v>
      </c>
      <c r="BT46" s="13">
        <v>0</v>
      </c>
      <c r="BU46" s="13">
        <v>0</v>
      </c>
      <c r="BV46" s="13">
        <v>0</v>
      </c>
      <c r="BW46" s="13">
        <v>0</v>
      </c>
      <c r="BX46" s="13">
        <v>0</v>
      </c>
      <c r="BY46" s="13">
        <v>0</v>
      </c>
      <c r="BZ46" s="13">
        <v>0</v>
      </c>
      <c r="CA46" s="13">
        <v>0</v>
      </c>
      <c r="CB46" s="13">
        <v>0</v>
      </c>
      <c r="CC46" s="13">
        <v>0</v>
      </c>
      <c r="CD46" s="13">
        <v>0</v>
      </c>
      <c r="CE46" s="13">
        <v>0</v>
      </c>
      <c r="CF46" s="13">
        <v>0</v>
      </c>
      <c r="CG46" s="13">
        <v>0</v>
      </c>
      <c r="CH46" s="13">
        <v>0</v>
      </c>
      <c r="CI46" s="13">
        <v>0</v>
      </c>
      <c r="CJ46" s="13">
        <v>0</v>
      </c>
      <c r="CK46" s="13">
        <v>0</v>
      </c>
      <c r="CL46" s="13">
        <v>0</v>
      </c>
      <c r="CM46" s="13">
        <v>0</v>
      </c>
      <c r="CN46" s="13">
        <v>0</v>
      </c>
      <c r="CO46" s="13">
        <v>0</v>
      </c>
      <c r="CP46" s="13">
        <v>0</v>
      </c>
      <c r="CQ46" s="13">
        <v>0</v>
      </c>
      <c r="CR46" s="13">
        <v>100</v>
      </c>
      <c r="CS46" s="13">
        <v>68.150000000000006</v>
      </c>
      <c r="CT46" s="13">
        <v>0</v>
      </c>
      <c r="CU46" s="13">
        <v>0</v>
      </c>
      <c r="CV46" s="13"/>
      <c r="CW46" s="13">
        <v>0</v>
      </c>
      <c r="CX46" s="13">
        <v>0</v>
      </c>
      <c r="CY46" s="13">
        <v>0</v>
      </c>
      <c r="CZ46" s="13">
        <v>0</v>
      </c>
      <c r="DA46" s="13">
        <v>0</v>
      </c>
      <c r="DB46" s="13">
        <v>0</v>
      </c>
      <c r="DC46" s="13">
        <v>0</v>
      </c>
      <c r="DD46" s="13">
        <v>0</v>
      </c>
      <c r="DE46" s="13">
        <v>0</v>
      </c>
      <c r="DF46" s="13">
        <v>0</v>
      </c>
      <c r="DG46" s="13">
        <v>0</v>
      </c>
      <c r="DH46" s="13">
        <v>0</v>
      </c>
      <c r="DI46" s="13">
        <v>0</v>
      </c>
      <c r="DJ46" s="13">
        <v>0</v>
      </c>
      <c r="DK46" s="13">
        <v>0</v>
      </c>
      <c r="DL46" s="13">
        <v>0</v>
      </c>
      <c r="DM46" s="13">
        <v>0</v>
      </c>
      <c r="DN46" s="13">
        <v>0</v>
      </c>
      <c r="DO46" s="13">
        <v>0</v>
      </c>
      <c r="DP46" s="13">
        <v>0</v>
      </c>
      <c r="DQ46" s="13">
        <v>0</v>
      </c>
      <c r="DR46" s="13">
        <v>0</v>
      </c>
      <c r="DS46" s="13">
        <v>0</v>
      </c>
      <c r="DT46" s="13">
        <v>0</v>
      </c>
      <c r="DU46" s="13">
        <v>0</v>
      </c>
      <c r="DV46" s="13">
        <v>0</v>
      </c>
      <c r="DW46" s="13">
        <v>0</v>
      </c>
      <c r="DX46" s="13">
        <v>0</v>
      </c>
      <c r="DY46" s="13">
        <v>0</v>
      </c>
      <c r="DZ46" s="13">
        <v>0</v>
      </c>
      <c r="EA46" s="13">
        <v>0</v>
      </c>
      <c r="EB46" s="13">
        <v>0</v>
      </c>
      <c r="EC46" s="13">
        <v>0</v>
      </c>
      <c r="ED46" s="13">
        <v>0</v>
      </c>
      <c r="EE46" s="13">
        <v>0</v>
      </c>
      <c r="EF46" s="13">
        <v>0</v>
      </c>
      <c r="EG46" s="13">
        <v>0</v>
      </c>
      <c r="EH46" s="13">
        <v>0</v>
      </c>
      <c r="EI46" s="13">
        <v>0</v>
      </c>
      <c r="EJ46" s="13">
        <v>0</v>
      </c>
      <c r="EK46" s="13">
        <v>0</v>
      </c>
      <c r="EL46" s="13">
        <v>0</v>
      </c>
      <c r="EM46" s="13">
        <v>0</v>
      </c>
      <c r="EN46" s="13">
        <v>0</v>
      </c>
      <c r="EO46" s="13">
        <v>0</v>
      </c>
      <c r="EP46" s="13">
        <v>0</v>
      </c>
      <c r="EQ46" s="13">
        <v>0</v>
      </c>
      <c r="ER46" s="13">
        <v>0</v>
      </c>
      <c r="ES46" s="13">
        <v>0</v>
      </c>
      <c r="ET46" s="13">
        <v>0</v>
      </c>
      <c r="EU46" s="13">
        <v>0</v>
      </c>
      <c r="EV46" s="13">
        <v>0</v>
      </c>
      <c r="EW46" s="13">
        <v>0</v>
      </c>
      <c r="EX46" s="13">
        <v>0</v>
      </c>
      <c r="EY46" s="13">
        <v>0</v>
      </c>
      <c r="EZ46" s="13">
        <v>0</v>
      </c>
      <c r="FA46" s="13">
        <v>0</v>
      </c>
      <c r="FB46" s="13">
        <v>0</v>
      </c>
      <c r="FC46" s="13">
        <v>0</v>
      </c>
      <c r="FD46" s="13">
        <v>0</v>
      </c>
      <c r="FE46" s="13">
        <v>0</v>
      </c>
      <c r="FF46" s="13">
        <v>0</v>
      </c>
      <c r="FG46" s="13">
        <v>0</v>
      </c>
      <c r="FH46" s="13">
        <v>0</v>
      </c>
      <c r="FI46" s="13">
        <v>0</v>
      </c>
      <c r="FJ46" s="13">
        <v>0</v>
      </c>
      <c r="FK46" s="13">
        <v>0</v>
      </c>
      <c r="FL46" s="13">
        <v>0</v>
      </c>
      <c r="FM46" s="13">
        <v>0</v>
      </c>
      <c r="FN46" s="13">
        <v>0</v>
      </c>
      <c r="FO46" s="13">
        <v>0</v>
      </c>
      <c r="FP46" s="13">
        <v>0</v>
      </c>
      <c r="FQ46" s="13">
        <v>3200</v>
      </c>
      <c r="FR46" s="13">
        <v>0</v>
      </c>
      <c r="FS46" s="13">
        <v>0</v>
      </c>
      <c r="FT46" s="13">
        <v>0</v>
      </c>
      <c r="FU46" s="13">
        <v>0</v>
      </c>
      <c r="FV46" s="13">
        <v>0</v>
      </c>
      <c r="FW46" s="13">
        <v>0</v>
      </c>
      <c r="FX46" s="13">
        <v>0</v>
      </c>
      <c r="FY46" s="13">
        <v>0</v>
      </c>
      <c r="FZ46" s="13">
        <v>0</v>
      </c>
      <c r="GA46" s="13">
        <v>0</v>
      </c>
      <c r="GB46" s="13">
        <v>1000</v>
      </c>
      <c r="GC46" s="13">
        <v>0</v>
      </c>
      <c r="GD46" s="13">
        <v>0</v>
      </c>
      <c r="GE46" s="13">
        <v>0</v>
      </c>
      <c r="GF46" s="13">
        <v>0</v>
      </c>
      <c r="GG46" s="13">
        <v>0</v>
      </c>
      <c r="GH46" s="13">
        <v>0</v>
      </c>
      <c r="GI46" s="13">
        <v>0</v>
      </c>
      <c r="GJ46" s="13">
        <v>0</v>
      </c>
      <c r="GK46" s="13">
        <v>305</v>
      </c>
      <c r="GL46" s="13">
        <v>0</v>
      </c>
      <c r="GM46" s="13">
        <v>0</v>
      </c>
      <c r="GN46" s="13">
        <v>0</v>
      </c>
      <c r="GO46" s="13">
        <v>0</v>
      </c>
      <c r="GP46" s="13">
        <v>28.85</v>
      </c>
      <c r="GQ46" s="13">
        <v>0</v>
      </c>
      <c r="GR46" s="13">
        <v>0</v>
      </c>
      <c r="GS46" s="13">
        <v>0</v>
      </c>
      <c r="GT46" s="13">
        <v>0</v>
      </c>
      <c r="GU46" s="13">
        <v>0</v>
      </c>
      <c r="GV46" s="13">
        <v>0</v>
      </c>
      <c r="GW46" s="13">
        <v>0</v>
      </c>
      <c r="GX46" s="13">
        <v>0</v>
      </c>
      <c r="GY46" s="13">
        <v>0</v>
      </c>
      <c r="GZ46" s="13">
        <v>0</v>
      </c>
      <c r="HA46" s="13">
        <v>0</v>
      </c>
      <c r="HB46" s="13">
        <v>0</v>
      </c>
      <c r="HC46" s="13">
        <v>0</v>
      </c>
      <c r="HD46" s="13">
        <v>0</v>
      </c>
      <c r="HE46" s="13">
        <v>0</v>
      </c>
      <c r="HF46" s="13">
        <v>0</v>
      </c>
      <c r="HG46" s="13">
        <v>0</v>
      </c>
      <c r="HH46" s="13">
        <v>0</v>
      </c>
      <c r="HI46" s="13">
        <v>0</v>
      </c>
      <c r="HJ46" s="13">
        <v>0</v>
      </c>
      <c r="HK46" s="13">
        <v>0</v>
      </c>
      <c r="HL46" s="13">
        <v>0</v>
      </c>
      <c r="HM46" s="13">
        <v>0</v>
      </c>
      <c r="HN46" s="13">
        <v>0</v>
      </c>
      <c r="HO46" s="13">
        <v>0</v>
      </c>
      <c r="HP46" s="13">
        <v>0</v>
      </c>
      <c r="HQ46" s="13">
        <v>0</v>
      </c>
      <c r="HR46" s="13">
        <v>0</v>
      </c>
      <c r="HS46" s="13">
        <v>0</v>
      </c>
      <c r="HT46" s="13">
        <v>0</v>
      </c>
      <c r="HU46" s="13">
        <v>0</v>
      </c>
      <c r="HV46" s="13">
        <v>0</v>
      </c>
      <c r="HW46" s="13">
        <v>0</v>
      </c>
      <c r="HX46" s="13">
        <v>0</v>
      </c>
      <c r="HY46" s="13">
        <v>0</v>
      </c>
      <c r="HZ46" s="13">
        <v>0</v>
      </c>
      <c r="IA46" s="13">
        <v>0</v>
      </c>
      <c r="IB46" s="13">
        <v>0</v>
      </c>
      <c r="IC46" s="13">
        <v>0</v>
      </c>
      <c r="ID46" s="13">
        <v>0</v>
      </c>
      <c r="IE46" s="13">
        <v>0</v>
      </c>
      <c r="IF46" s="13">
        <v>0</v>
      </c>
      <c r="IG46" s="13">
        <f t="shared" si="688"/>
        <v>4131.2</v>
      </c>
      <c r="IH46" s="13">
        <f t="shared" si="688"/>
        <v>0</v>
      </c>
      <c r="II46" s="13">
        <f t="shared" si="688"/>
        <v>0</v>
      </c>
      <c r="IJ46" s="13">
        <f t="shared" si="688"/>
        <v>0</v>
      </c>
      <c r="IK46" s="13">
        <f t="shared" si="688"/>
        <v>0</v>
      </c>
      <c r="IL46" s="13">
        <f t="shared" si="688"/>
        <v>0</v>
      </c>
      <c r="IM46" s="13">
        <f t="shared" si="688"/>
        <v>0</v>
      </c>
      <c r="IN46" s="13">
        <f t="shared" si="688"/>
        <v>0</v>
      </c>
      <c r="IO46" s="13">
        <f t="shared" si="688"/>
        <v>50</v>
      </c>
      <c r="IP46" s="13">
        <f t="shared" si="688"/>
        <v>0</v>
      </c>
      <c r="IQ46" s="13">
        <f t="shared" si="689"/>
        <v>0</v>
      </c>
      <c r="IR46" s="13">
        <f t="shared" si="689"/>
        <v>1000</v>
      </c>
      <c r="IS46" s="13">
        <f t="shared" si="689"/>
        <v>0</v>
      </c>
      <c r="IT46" s="13">
        <f t="shared" si="689"/>
        <v>0</v>
      </c>
      <c r="IU46" s="13">
        <f t="shared" si="689"/>
        <v>0</v>
      </c>
      <c r="IV46" s="13">
        <f t="shared" si="689"/>
        <v>0</v>
      </c>
      <c r="IW46" s="13">
        <f t="shared" si="689"/>
        <v>0</v>
      </c>
      <c r="IX46" s="13">
        <f t="shared" si="689"/>
        <v>0</v>
      </c>
      <c r="IY46" s="13">
        <f t="shared" si="689"/>
        <v>0</v>
      </c>
      <c r="IZ46" s="13">
        <f t="shared" si="689"/>
        <v>0</v>
      </c>
      <c r="JA46" s="13">
        <f t="shared" si="691"/>
        <v>305</v>
      </c>
      <c r="JB46" s="13">
        <f t="shared" si="690"/>
        <v>0</v>
      </c>
      <c r="JC46" s="13">
        <f t="shared" si="690"/>
        <v>0</v>
      </c>
      <c r="JD46" s="13">
        <f t="shared" si="680"/>
        <v>0</v>
      </c>
      <c r="JE46" s="13">
        <f t="shared" si="681"/>
        <v>0</v>
      </c>
      <c r="JF46" s="13">
        <f t="shared" si="682"/>
        <v>128.85</v>
      </c>
      <c r="JG46" s="13">
        <f t="shared" si="683"/>
        <v>68.150000000000006</v>
      </c>
      <c r="JH46" s="13">
        <f t="shared" si="684"/>
        <v>0</v>
      </c>
      <c r="JI46" s="13">
        <f t="shared" si="685"/>
        <v>17.920000000000002</v>
      </c>
      <c r="JJ46" s="13">
        <f t="shared" si="687"/>
        <v>17.920000000000002</v>
      </c>
      <c r="JK46" s="13">
        <f t="shared" si="687"/>
        <v>0</v>
      </c>
      <c r="JL46" s="13">
        <f t="shared" si="687"/>
        <v>0</v>
      </c>
      <c r="JM46" s="13">
        <f t="shared" si="687"/>
        <v>0</v>
      </c>
      <c r="JN46" s="13">
        <f t="shared" si="687"/>
        <v>0</v>
      </c>
    </row>
    <row r="47" spans="1:274" ht="20.100000000000001" customHeight="1" x14ac:dyDescent="0.25">
      <c r="A47" s="5">
        <v>3</v>
      </c>
      <c r="B47" s="7" t="s">
        <v>87</v>
      </c>
      <c r="C47" s="11">
        <f t="shared" ref="C47:HD47" si="692">C48+C60</f>
        <v>3120563.59</v>
      </c>
      <c r="D47" s="11">
        <f t="shared" ref="D47" si="693">D48+D60</f>
        <v>2581063.59</v>
      </c>
      <c r="E47" s="11">
        <f t="shared" si="692"/>
        <v>2849640.4699999997</v>
      </c>
      <c r="F47" s="11">
        <f t="shared" si="692"/>
        <v>2269900</v>
      </c>
      <c r="G47" s="11">
        <f t="shared" ref="G47" si="694">G48+G60</f>
        <v>2242530.9900000002</v>
      </c>
      <c r="H47" s="11">
        <f t="shared" si="692"/>
        <v>2059036.42</v>
      </c>
      <c r="I47" s="11">
        <f t="shared" si="692"/>
        <v>1540527.55</v>
      </c>
      <c r="J47" s="11">
        <f t="shared" ref="J47" si="695">J48+J60</f>
        <v>1667518.71</v>
      </c>
      <c r="K47" s="11">
        <f t="shared" si="692"/>
        <v>1441381.8900000001</v>
      </c>
      <c r="L47" s="11">
        <f t="shared" ref="L47:M47" si="696">L48+L60</f>
        <v>699850</v>
      </c>
      <c r="M47" s="11">
        <f t="shared" si="696"/>
        <v>1461229.83</v>
      </c>
      <c r="N47" s="11">
        <f>N48+N60</f>
        <v>384745.81</v>
      </c>
      <c r="O47" s="11">
        <f t="shared" ref="O47" si="697">O48+O60</f>
        <v>1968345</v>
      </c>
      <c r="P47" s="11">
        <f t="shared" ref="P47:S47" si="698">P48+P60</f>
        <v>2463513.2400000002</v>
      </c>
      <c r="Q47" s="11">
        <f>Q48+Q60</f>
        <v>1054877.76</v>
      </c>
      <c r="R47" s="11">
        <f t="shared" ref="R47" si="699">R48+R60</f>
        <v>1047757.77</v>
      </c>
      <c r="S47" s="11">
        <f t="shared" si="698"/>
        <v>2468488.27</v>
      </c>
      <c r="T47" s="11">
        <f>T48+T60</f>
        <v>1777349.8399999999</v>
      </c>
      <c r="U47" s="11">
        <f t="shared" ref="U47" si="700">U48+U60</f>
        <v>807422</v>
      </c>
      <c r="V47" s="11">
        <f t="shared" ref="V47:Y47" si="701">V48+V60</f>
        <v>4170076.75</v>
      </c>
      <c r="W47" s="11">
        <f t="shared" si="701"/>
        <v>1886381.2100000002</v>
      </c>
      <c r="X47" s="11">
        <f t="shared" ref="X47" si="702">X48+X60</f>
        <v>4369650</v>
      </c>
      <c r="Y47" s="11">
        <f t="shared" si="701"/>
        <v>4300650</v>
      </c>
      <c r="Z47" s="11">
        <f t="shared" ref="Z47:AD47" si="703">Z48+Z60</f>
        <v>3284799.4699999997</v>
      </c>
      <c r="AA47" s="11">
        <f t="shared" si="703"/>
        <v>403500</v>
      </c>
      <c r="AB47" s="11">
        <f t="shared" ref="AB47:AJ47" si="704">AB48+AB60</f>
        <v>916000</v>
      </c>
      <c r="AC47" s="11">
        <f t="shared" si="703"/>
        <v>569156.58000000007</v>
      </c>
      <c r="AD47" s="11">
        <f t="shared" si="703"/>
        <v>1395500</v>
      </c>
      <c r="AE47" s="11">
        <f t="shared" si="704"/>
        <v>1325500</v>
      </c>
      <c r="AF47" s="11">
        <f t="shared" ref="AF47" si="705">AF48+AF60</f>
        <v>1074003.8899999999</v>
      </c>
      <c r="AG47" s="11">
        <f t="shared" ref="AG47:AI47" si="706">AG48+AG60</f>
        <v>514100</v>
      </c>
      <c r="AH47" s="11">
        <f t="shared" si="706"/>
        <v>575843.04</v>
      </c>
      <c r="AI47" s="11">
        <f t="shared" si="706"/>
        <v>757868.37000000011</v>
      </c>
      <c r="AJ47" s="11">
        <f t="shared" si="704"/>
        <v>636799</v>
      </c>
      <c r="AK47" s="11">
        <f>AK48+AK60</f>
        <v>404746.78</v>
      </c>
      <c r="AL47" s="11">
        <f t="shared" ref="AL47:AP47" si="707">AL48+AL60</f>
        <v>326463.28000000003</v>
      </c>
      <c r="AM47" s="11">
        <f t="shared" si="707"/>
        <v>372817.31</v>
      </c>
      <c r="AN47" s="11">
        <f t="shared" ref="AN47" si="708">AN48+AN60</f>
        <v>496040</v>
      </c>
      <c r="AO47" s="11">
        <f t="shared" si="707"/>
        <v>508882.82000000007</v>
      </c>
      <c r="AP47" s="11">
        <f t="shared" si="707"/>
        <v>508296.34</v>
      </c>
      <c r="AQ47" s="11">
        <f>AQ48+AQ60</f>
        <v>461711.5</v>
      </c>
      <c r="AR47" s="11">
        <f>AR48+AR60</f>
        <v>384207.19</v>
      </c>
      <c r="AS47" s="11">
        <f>AS48+AS60</f>
        <v>383997.85000000003</v>
      </c>
      <c r="AT47" s="11">
        <f t="shared" ref="AT47" si="709">AT48+AT60</f>
        <v>345370</v>
      </c>
      <c r="AU47" s="11">
        <f>AU48+AU60</f>
        <v>391798.96</v>
      </c>
      <c r="AV47" s="11">
        <f>AV48+AV60</f>
        <v>343489.67000000004</v>
      </c>
      <c r="AW47" s="11">
        <f t="shared" ref="AW47" si="710">AW48+AW60</f>
        <v>347800</v>
      </c>
      <c r="AX47" s="11">
        <f t="shared" ref="AX47:BC47" si="711">AX48+AX60</f>
        <v>347800</v>
      </c>
      <c r="AY47" s="11">
        <f>AY48+AY60</f>
        <v>311412.16000000003</v>
      </c>
      <c r="AZ47" s="11">
        <f t="shared" ref="AZ47:BA47" si="712">AZ48+AZ60</f>
        <v>320288.46000000002</v>
      </c>
      <c r="BA47" s="11">
        <f t="shared" si="712"/>
        <v>316694</v>
      </c>
      <c r="BB47" s="11">
        <f t="shared" si="711"/>
        <v>316404.05</v>
      </c>
      <c r="BC47" s="11">
        <f t="shared" si="711"/>
        <v>353235</v>
      </c>
      <c r="BD47" s="11">
        <f>BD48+BD60</f>
        <v>370645</v>
      </c>
      <c r="BE47" s="11">
        <f>BE48+BE60</f>
        <v>398363.56999999995</v>
      </c>
      <c r="BF47" s="11">
        <f t="shared" ref="BF47" si="713">BF48+BF60</f>
        <v>397700</v>
      </c>
      <c r="BG47" s="11">
        <f>BG48+BG60</f>
        <v>428155</v>
      </c>
      <c r="BH47" s="11">
        <f t="shared" ref="BH47:BK47" si="714">BH48+BH60</f>
        <v>344414.31</v>
      </c>
      <c r="BI47" s="11">
        <f t="shared" ref="BI47" si="715">BI48+BI60</f>
        <v>294500</v>
      </c>
      <c r="BJ47" s="11">
        <f t="shared" si="714"/>
        <v>286600</v>
      </c>
      <c r="BK47" s="11">
        <f t="shared" si="714"/>
        <v>239235.58000000002</v>
      </c>
      <c r="BL47" s="11">
        <f t="shared" ref="BL47:BR47" si="716">BL48+BL60</f>
        <v>277400</v>
      </c>
      <c r="BM47" s="11">
        <f t="shared" ref="BM47" si="717">BM48+BM60</f>
        <v>288359.74</v>
      </c>
      <c r="BN47" s="11">
        <f>BN48+BN60</f>
        <v>411603.88</v>
      </c>
      <c r="BO47" s="11">
        <f t="shared" ref="BO47:BQ47" si="718">BO48+BO60</f>
        <v>323900</v>
      </c>
      <c r="BP47" s="11">
        <f t="shared" si="718"/>
        <v>360191.66000000003</v>
      </c>
      <c r="BQ47" s="11">
        <f t="shared" si="718"/>
        <v>390132.02999999997</v>
      </c>
      <c r="BR47" s="11">
        <f t="shared" si="716"/>
        <v>359860</v>
      </c>
      <c r="BS47" s="11">
        <f>BS48+BS60</f>
        <v>212492.51</v>
      </c>
      <c r="BT47" s="11">
        <f>BT48+BT60</f>
        <v>120122.51</v>
      </c>
      <c r="BU47" s="11">
        <f>BU48+BU60</f>
        <v>158622.06</v>
      </c>
      <c r="BV47" s="11">
        <f t="shared" ref="BV47" si="719">BV48+BV60</f>
        <v>161272</v>
      </c>
      <c r="BW47" s="11">
        <f>BW48+BW60</f>
        <v>165921.76999999999</v>
      </c>
      <c r="BX47" s="11">
        <f>BX48+BX60</f>
        <v>165921.76999999999</v>
      </c>
      <c r="BY47" s="11">
        <f>BY48+BY60</f>
        <v>156000</v>
      </c>
      <c r="BZ47" s="11">
        <f>BZ48+BZ60</f>
        <v>144370.75</v>
      </c>
      <c r="CA47" s="11">
        <f>CA48+CA60</f>
        <v>144370.75</v>
      </c>
      <c r="CB47" s="11">
        <f t="shared" ref="CB47" si="720">CB48+CB60</f>
        <v>129600</v>
      </c>
      <c r="CC47" s="11">
        <f>CC48+CC60</f>
        <v>147287.21999999997</v>
      </c>
      <c r="CD47" s="11">
        <f>CD48+CD60</f>
        <v>128949.29999999999</v>
      </c>
      <c r="CE47" s="11">
        <f t="shared" ref="CE47" si="721">CE48+CE60</f>
        <v>130400</v>
      </c>
      <c r="CF47" s="11">
        <f t="shared" ref="CF47:CK47" si="722">CF48+CF60</f>
        <v>130400</v>
      </c>
      <c r="CG47" s="11">
        <f>CG48+CG60</f>
        <v>118633.2</v>
      </c>
      <c r="CH47" s="11">
        <f t="shared" ref="CH47:CI47" si="723">CH48+CH60</f>
        <v>120000</v>
      </c>
      <c r="CI47" s="11">
        <f t="shared" si="723"/>
        <v>114455</v>
      </c>
      <c r="CJ47" s="11">
        <f t="shared" si="722"/>
        <v>114347.35999999999</v>
      </c>
      <c r="CK47" s="11">
        <f t="shared" si="722"/>
        <v>116800</v>
      </c>
      <c r="CL47" s="11">
        <f>CL48+CL60</f>
        <v>119600</v>
      </c>
      <c r="CM47" s="11">
        <f>CM48+CM60</f>
        <v>119749.87</v>
      </c>
      <c r="CN47" s="11">
        <f t="shared" ref="CN47" si="724">CN48+CN60</f>
        <v>120300</v>
      </c>
      <c r="CO47" s="11">
        <f>CO48+CO60</f>
        <v>120300</v>
      </c>
      <c r="CP47" s="11">
        <f t="shared" ref="CP47:CZ47" si="725">CP48+CP60</f>
        <v>90258.47</v>
      </c>
      <c r="CQ47" s="11">
        <f t="shared" ref="CQ47" si="726">CQ48+CQ60</f>
        <v>116250</v>
      </c>
      <c r="CR47" s="11">
        <f t="shared" si="725"/>
        <v>111200</v>
      </c>
      <c r="CS47" s="11">
        <f t="shared" si="725"/>
        <v>74770.5</v>
      </c>
      <c r="CT47" s="11">
        <f t="shared" si="725"/>
        <v>109500</v>
      </c>
      <c r="CU47" s="11">
        <f t="shared" ref="CU47:CV47" si="727">CU48+CU60</f>
        <v>109500</v>
      </c>
      <c r="CV47" s="11">
        <f t="shared" si="727"/>
        <v>144606.77999999997</v>
      </c>
      <c r="CW47" s="11">
        <f t="shared" ref="CW47" si="728">CW48+CW60</f>
        <v>102700</v>
      </c>
      <c r="CX47" s="11">
        <f t="shared" si="725"/>
        <v>111670.53</v>
      </c>
      <c r="CY47" s="11">
        <f t="shared" si="725"/>
        <v>110926.94</v>
      </c>
      <c r="CZ47" s="11">
        <f t="shared" ref="CZ47:DA47" si="729">CZ48+CZ60</f>
        <v>113640</v>
      </c>
      <c r="DA47" s="11">
        <f t="shared" si="729"/>
        <v>2912122.7199999997</v>
      </c>
      <c r="DB47" s="11">
        <f t="shared" ref="DB47:DF47" si="730">DB48+DB60</f>
        <v>2629500</v>
      </c>
      <c r="DC47" s="11">
        <f t="shared" si="730"/>
        <v>2479673.6</v>
      </c>
      <c r="DD47" s="11">
        <f t="shared" ref="DD47" si="731">DD48+DD60</f>
        <v>1859655</v>
      </c>
      <c r="DE47" s="11">
        <f t="shared" si="730"/>
        <v>2821180.03</v>
      </c>
      <c r="DF47" s="11">
        <f t="shared" si="730"/>
        <v>2577875.7400000002</v>
      </c>
      <c r="DG47" s="11">
        <f>DG48+DG60</f>
        <v>1650225.66</v>
      </c>
      <c r="DH47" s="11">
        <f>DH48+DH60</f>
        <v>1455868.22</v>
      </c>
      <c r="DI47" s="11">
        <f t="shared" ref="DI47:EM47" si="732">DI48+DI60</f>
        <v>1216883.8600000001</v>
      </c>
      <c r="DJ47" s="11">
        <f t="shared" ref="DJ47" si="733">DJ48+DJ60</f>
        <v>1229808</v>
      </c>
      <c r="DK47" s="11">
        <f t="shared" si="732"/>
        <v>1702824.45</v>
      </c>
      <c r="DL47" s="11">
        <f>DL48+DL60</f>
        <v>961506.95</v>
      </c>
      <c r="DM47" s="11">
        <f t="shared" ref="DM47" si="734">DM48+DM60</f>
        <v>1300725</v>
      </c>
      <c r="DN47" s="11">
        <f t="shared" ref="DN47:DS47" si="735">DN48+DN60</f>
        <v>1315925</v>
      </c>
      <c r="DO47" s="11">
        <f>DO48+DO60</f>
        <v>890696.01</v>
      </c>
      <c r="DP47" s="11">
        <f t="shared" ref="DP47:DQ47" si="736">DP48+DP60</f>
        <v>2965455</v>
      </c>
      <c r="DQ47" s="11">
        <f t="shared" si="736"/>
        <v>2523391.29</v>
      </c>
      <c r="DR47" s="11">
        <f t="shared" si="735"/>
        <v>2010704.51</v>
      </c>
      <c r="DS47" s="11">
        <f t="shared" si="735"/>
        <v>639267</v>
      </c>
      <c r="DT47" s="11">
        <f t="shared" ref="DT47:EC47" si="737">DT48+DT60</f>
        <v>3322081.99</v>
      </c>
      <c r="DU47" s="11">
        <f t="shared" si="737"/>
        <v>1133698.5699999998</v>
      </c>
      <c r="DV47" s="11">
        <f t="shared" ref="DV47" si="738">DV48+DV60</f>
        <v>1945950</v>
      </c>
      <c r="DW47" s="11">
        <f t="shared" si="737"/>
        <v>1350950</v>
      </c>
      <c r="DX47" s="11">
        <f t="shared" si="737"/>
        <v>1077377.29</v>
      </c>
      <c r="DY47" s="11">
        <f t="shared" ref="DY47" si="739">DY48+DY60</f>
        <v>789400</v>
      </c>
      <c r="DZ47" s="11">
        <f t="shared" si="737"/>
        <v>1203600</v>
      </c>
      <c r="EA47" s="11">
        <f t="shared" si="737"/>
        <v>1045264.67</v>
      </c>
      <c r="EB47" s="11">
        <f t="shared" si="737"/>
        <v>489200</v>
      </c>
      <c r="EC47" s="11">
        <f t="shared" si="737"/>
        <v>744200</v>
      </c>
      <c r="ED47" s="11">
        <f t="shared" ref="ED47:EI47" si="740">ED48+ED60</f>
        <v>1150488.6600000001</v>
      </c>
      <c r="EE47" s="11">
        <f t="shared" ref="EE47:EG47" si="741">EE48+EE60</f>
        <v>908600</v>
      </c>
      <c r="EF47" s="11">
        <f t="shared" si="741"/>
        <v>1075374.68</v>
      </c>
      <c r="EG47" s="11">
        <f t="shared" si="741"/>
        <v>846890.55</v>
      </c>
      <c r="EH47" s="11">
        <f t="shared" si="740"/>
        <v>1180640</v>
      </c>
      <c r="EI47" s="11">
        <f t="shared" si="740"/>
        <v>94597.18</v>
      </c>
      <c r="EJ47" s="11">
        <f t="shared" si="732"/>
        <v>52512.18</v>
      </c>
      <c r="EK47" s="11">
        <f t="shared" si="732"/>
        <v>69251.12</v>
      </c>
      <c r="EL47" s="11">
        <f t="shared" ref="EL47" si="742">EL48+EL60</f>
        <v>101095</v>
      </c>
      <c r="EM47" s="11">
        <f t="shared" si="732"/>
        <v>104153.06</v>
      </c>
      <c r="EN47" s="11">
        <f t="shared" si="692"/>
        <v>104001.11</v>
      </c>
      <c r="EO47" s="11">
        <f>EO48+EO60</f>
        <v>72388.5</v>
      </c>
      <c r="EP47" s="11">
        <f>EP48+EP60</f>
        <v>90546.72</v>
      </c>
      <c r="EQ47" s="11">
        <f t="shared" ref="EQ47:FU47" si="743">EQ48+EQ60</f>
        <v>90546.72</v>
      </c>
      <c r="ER47" s="11">
        <f t="shared" ref="ER47:ES47" si="744">ER48+ER60</f>
        <v>81302</v>
      </c>
      <c r="ES47" s="11">
        <f t="shared" si="744"/>
        <v>92356.52</v>
      </c>
      <c r="ET47" s="11">
        <f>ET48+ET60</f>
        <v>80913.320000000007</v>
      </c>
      <c r="EU47" s="11">
        <f>EU48+EU60</f>
        <v>82000</v>
      </c>
      <c r="EV47" s="11">
        <f>EV48+EV60</f>
        <v>82000</v>
      </c>
      <c r="EW47" s="11">
        <f>EW48+EW60</f>
        <v>74475.760000000009</v>
      </c>
      <c r="EX47" s="11">
        <f t="shared" ref="EX47:EY47" si="745">EX48+EX60</f>
        <v>75500</v>
      </c>
      <c r="EY47" s="11">
        <f t="shared" si="745"/>
        <v>72034</v>
      </c>
      <c r="EZ47" s="11">
        <f t="shared" ref="EZ47:FA47" si="746">EZ48+EZ60</f>
        <v>71807.09</v>
      </c>
      <c r="FA47" s="11">
        <f t="shared" si="746"/>
        <v>73400</v>
      </c>
      <c r="FB47" s="11">
        <f t="shared" ref="FB47:FK47" si="747">FB48+FB60</f>
        <v>75150</v>
      </c>
      <c r="FC47" s="11">
        <f t="shared" si="747"/>
        <v>75193.67</v>
      </c>
      <c r="FD47" s="11">
        <f t="shared" ref="FD47" si="748">FD48+FD60</f>
        <v>79200</v>
      </c>
      <c r="FE47" s="11">
        <f t="shared" si="747"/>
        <v>79200</v>
      </c>
      <c r="FF47" s="11">
        <f t="shared" si="747"/>
        <v>60517.240000000005</v>
      </c>
      <c r="FG47" s="11">
        <f t="shared" ref="FG47" si="749">FG48+FG60</f>
        <v>62000</v>
      </c>
      <c r="FH47" s="11">
        <f t="shared" si="747"/>
        <v>59100</v>
      </c>
      <c r="FI47" s="11">
        <f t="shared" si="747"/>
        <v>39877.589999999997</v>
      </c>
      <c r="FJ47" s="11">
        <f t="shared" si="747"/>
        <v>58400</v>
      </c>
      <c r="FK47" s="11">
        <f t="shared" si="747"/>
        <v>58050</v>
      </c>
      <c r="FL47" s="11">
        <f t="shared" ref="FL47:FQ47" si="750">FL48+FL60</f>
        <v>77123.62</v>
      </c>
      <c r="FM47" s="11">
        <f t="shared" ref="FM47:FO47" si="751">FM48+FM60</f>
        <v>71460</v>
      </c>
      <c r="FN47" s="11">
        <f t="shared" ref="FN47:FO47" si="752">FN48+FN60</f>
        <v>85170.37</v>
      </c>
      <c r="FO47" s="11">
        <f t="shared" si="752"/>
        <v>76795.569999999992</v>
      </c>
      <c r="FP47" s="11">
        <f t="shared" si="750"/>
        <v>85660</v>
      </c>
      <c r="FQ47" s="11">
        <f t="shared" si="750"/>
        <v>753167.75</v>
      </c>
      <c r="FR47" s="11">
        <f t="shared" si="743"/>
        <v>1478276.85</v>
      </c>
      <c r="FS47" s="11">
        <f t="shared" si="743"/>
        <v>1682352.4</v>
      </c>
      <c r="FT47" s="11">
        <f t="shared" ref="FT47" si="753">FT48+FT60</f>
        <v>221749</v>
      </c>
      <c r="FU47" s="11">
        <f t="shared" si="743"/>
        <v>254553.66</v>
      </c>
      <c r="FV47" s="11">
        <f t="shared" si="692"/>
        <v>241190.53</v>
      </c>
      <c r="FW47" s="11">
        <f>FW48+FW60</f>
        <v>158400</v>
      </c>
      <c r="FX47" s="11">
        <f>FX48+FX60</f>
        <v>198509.81</v>
      </c>
      <c r="FY47" s="11">
        <f t="shared" ref="FY47:HC47" si="754">FY48+FY60</f>
        <v>198509.8</v>
      </c>
      <c r="FZ47" s="11">
        <f t="shared" ref="FZ47" si="755">FZ48+FZ60</f>
        <v>178200</v>
      </c>
      <c r="GA47" s="11">
        <f t="shared" si="754"/>
        <v>202519.94</v>
      </c>
      <c r="GB47" s="11">
        <f>GB48+GB60</f>
        <v>187226.29</v>
      </c>
      <c r="GC47" s="11">
        <f t="shared" ref="GC47" si="756">GC48+GC60</f>
        <v>179300</v>
      </c>
      <c r="GD47" s="11">
        <f t="shared" ref="GD47:GI47" si="757">GD48+GD60</f>
        <v>179300</v>
      </c>
      <c r="GE47" s="11">
        <f>GE48+GE60</f>
        <v>163120.62</v>
      </c>
      <c r="GF47" s="11">
        <f t="shared" ref="GF47:GG47" si="758">GF48+GF60</f>
        <v>165000</v>
      </c>
      <c r="GG47" s="11">
        <f t="shared" si="758"/>
        <v>157375</v>
      </c>
      <c r="GH47" s="11">
        <f t="shared" si="757"/>
        <v>157227.62</v>
      </c>
      <c r="GI47" s="11">
        <f t="shared" si="757"/>
        <v>160600</v>
      </c>
      <c r="GJ47" s="11">
        <f t="shared" ref="GJ47:GS47" si="759">GJ48+GJ60</f>
        <v>164460</v>
      </c>
      <c r="GK47" s="11">
        <f t="shared" si="759"/>
        <v>164656.03999999998</v>
      </c>
      <c r="GL47" s="11">
        <f t="shared" ref="GL47" si="760">GL48+GL60</f>
        <v>173750</v>
      </c>
      <c r="GM47" s="11">
        <f t="shared" si="759"/>
        <v>173750</v>
      </c>
      <c r="GN47" s="11">
        <f t="shared" si="759"/>
        <v>165395.32999999999</v>
      </c>
      <c r="GO47" s="11">
        <f t="shared" ref="GO47" si="761">GO48+GO60</f>
        <v>193750</v>
      </c>
      <c r="GP47" s="11">
        <f t="shared" si="759"/>
        <v>184700</v>
      </c>
      <c r="GQ47" s="11">
        <f t="shared" si="759"/>
        <v>124617.48999999999</v>
      </c>
      <c r="GR47" s="11">
        <f t="shared" si="759"/>
        <v>182500</v>
      </c>
      <c r="GS47" s="11">
        <f t="shared" si="759"/>
        <v>181500</v>
      </c>
      <c r="GT47" s="11">
        <f t="shared" ref="GT47:GY47" si="762">GT48+GT60</f>
        <v>241011.31</v>
      </c>
      <c r="GU47" s="11">
        <f t="shared" ref="GU47:GW47" si="763">GU48+GU60</f>
        <v>189600</v>
      </c>
      <c r="GV47" s="11">
        <f t="shared" ref="GV47:GW47" si="764">GV48+GV60</f>
        <v>206160.97</v>
      </c>
      <c r="GW47" s="11">
        <f t="shared" si="764"/>
        <v>204788.15</v>
      </c>
      <c r="GX47" s="11">
        <f t="shared" si="762"/>
        <v>189400</v>
      </c>
      <c r="GY47" s="11">
        <f t="shared" si="762"/>
        <v>0</v>
      </c>
      <c r="GZ47" s="11">
        <f t="shared" si="754"/>
        <v>543849.48</v>
      </c>
      <c r="HA47" s="11">
        <f t="shared" si="754"/>
        <v>548068.82999999996</v>
      </c>
      <c r="HB47" s="11">
        <f t="shared" ref="HB47" si="765">HB48+HB60</f>
        <v>226660</v>
      </c>
      <c r="HC47" s="11">
        <f t="shared" si="754"/>
        <v>269660</v>
      </c>
      <c r="HD47" s="11">
        <f t="shared" si="692"/>
        <v>148434.46000000002</v>
      </c>
      <c r="HE47" s="11">
        <f>HE48+HE60</f>
        <v>74266</v>
      </c>
      <c r="HF47" s="11">
        <f>HF48+HF60</f>
        <v>104211.01</v>
      </c>
      <c r="HG47" s="11">
        <f t="shared" ref="HG47:HI47" si="766">HG48+HG60</f>
        <v>80902.25</v>
      </c>
      <c r="HH47" s="11">
        <f t="shared" ref="HH47" si="767">HH48+HH60</f>
        <v>47308</v>
      </c>
      <c r="HI47" s="11">
        <f t="shared" si="766"/>
        <v>47308</v>
      </c>
      <c r="HJ47" s="11">
        <f>HJ48+HJ60</f>
        <v>84003.78</v>
      </c>
      <c r="HK47" s="11">
        <f t="shared" ref="HK47" si="768">HK48+HK60</f>
        <v>54680</v>
      </c>
      <c r="HL47" s="11">
        <f t="shared" ref="HL47:HQ47" si="769">HL48+HL60</f>
        <v>57140</v>
      </c>
      <c r="HM47" s="11">
        <f>HM48+HM60</f>
        <v>39530.189999999995</v>
      </c>
      <c r="HN47" s="11">
        <f t="shared" ref="HN47:HO47" si="770">HN48+HN60</f>
        <v>142493.53999999998</v>
      </c>
      <c r="HO47" s="11">
        <f t="shared" si="770"/>
        <v>356228</v>
      </c>
      <c r="HP47" s="11">
        <f t="shared" si="769"/>
        <v>69452.19</v>
      </c>
      <c r="HQ47" s="11">
        <f t="shared" si="769"/>
        <v>29084</v>
      </c>
      <c r="HR47" s="11">
        <f t="shared" ref="HR47:IO47" si="771">HR48+HR60</f>
        <v>135312</v>
      </c>
      <c r="HS47" s="11">
        <f t="shared" si="771"/>
        <v>57452.01</v>
      </c>
      <c r="HT47" s="11">
        <f t="shared" ref="HT47" si="772">HT48+HT60</f>
        <v>231100</v>
      </c>
      <c r="HU47" s="11">
        <f t="shared" si="771"/>
        <v>231100</v>
      </c>
      <c r="HV47" s="11">
        <f t="shared" si="771"/>
        <v>20521.920000000002</v>
      </c>
      <c r="HW47" s="11">
        <f t="shared" ref="HW47" si="773">HW48+HW60</f>
        <v>11000</v>
      </c>
      <c r="HX47" s="11">
        <f t="shared" si="771"/>
        <v>42000</v>
      </c>
      <c r="HY47" s="11">
        <f t="shared" si="771"/>
        <v>17394.150000000001</v>
      </c>
      <c r="HZ47" s="11">
        <f t="shared" ref="HZ47:IF47" si="774">HZ48+HZ60</f>
        <v>0</v>
      </c>
      <c r="IA47" s="11">
        <f t="shared" ref="IA47" si="775">IA48+IA60</f>
        <v>0</v>
      </c>
      <c r="IB47" s="11">
        <f t="shared" si="774"/>
        <v>0</v>
      </c>
      <c r="IC47" s="11">
        <f t="shared" ref="IC47:IE47" si="776">IC48+IC60</f>
        <v>0</v>
      </c>
      <c r="ID47" s="11">
        <f t="shared" si="776"/>
        <v>0</v>
      </c>
      <c r="IE47" s="11">
        <f t="shared" si="776"/>
        <v>0</v>
      </c>
      <c r="IF47" s="11">
        <f t="shared" si="774"/>
        <v>0</v>
      </c>
      <c r="IG47" s="11">
        <f t="shared" si="771"/>
        <v>7497690.5300000003</v>
      </c>
      <c r="IH47" s="11">
        <f t="shared" ref="IH47" si="777">IH48+IH60</f>
        <v>7731787.8900000006</v>
      </c>
      <c r="II47" s="11">
        <f t="shared" si="771"/>
        <v>8160425.790000001</v>
      </c>
      <c r="IJ47" s="11">
        <f t="shared" si="771"/>
        <v>5336371</v>
      </c>
      <c r="IK47" s="11">
        <f t="shared" ref="IK47" si="778">IK48+IK60</f>
        <v>6366882.3300000001</v>
      </c>
      <c r="IL47" s="11">
        <f t="shared" si="771"/>
        <v>5804756.3700000001</v>
      </c>
      <c r="IM47" s="11">
        <f t="shared" si="771"/>
        <v>4113519.21</v>
      </c>
      <c r="IN47" s="11">
        <f t="shared" ref="IN47" si="779">IN48+IN60</f>
        <v>4045232.41</v>
      </c>
      <c r="IO47" s="11">
        <f t="shared" si="771"/>
        <v>3556593.12</v>
      </c>
      <c r="IP47" s="11">
        <f t="shared" ref="IP47:IQ47" si="780">IP48+IP60</f>
        <v>2711438</v>
      </c>
      <c r="IQ47" s="11">
        <f t="shared" si="780"/>
        <v>4045324.9200000004</v>
      </c>
      <c r="IR47" s="11">
        <f t="shared" ref="IR47:IZ47" si="781">IR48+IR60</f>
        <v>2170835.12</v>
      </c>
      <c r="IS47" s="11">
        <f t="shared" si="781"/>
        <v>4063250</v>
      </c>
      <c r="IT47" s="11">
        <f t="shared" ref="IT47" si="782">IT48+IT60</f>
        <v>4576078.24</v>
      </c>
      <c r="IU47" s="11">
        <f t="shared" si="781"/>
        <v>2652745.7000000002</v>
      </c>
      <c r="IV47" s="11">
        <f t="shared" ref="IV47:IY47" si="783">IV48+IV60</f>
        <v>4836494.7699999996</v>
      </c>
      <c r="IW47" s="11">
        <f t="shared" ref="IW47" si="784">IW48+IW60</f>
        <v>6008665.5599999996</v>
      </c>
      <c r="IX47" s="11">
        <f t="shared" si="783"/>
        <v>4517292.66</v>
      </c>
      <c r="IY47" s="11">
        <f t="shared" si="783"/>
        <v>2179808</v>
      </c>
      <c r="IZ47" s="11">
        <f t="shared" si="781"/>
        <v>8357325.7400000002</v>
      </c>
      <c r="JA47" s="11">
        <f t="shared" ref="JA47:JC47" si="785">JA48+JA60</f>
        <v>3835494.94</v>
      </c>
      <c r="JB47" s="11">
        <f t="shared" ref="JB47" si="786">JB48+JB60</f>
        <v>7317650</v>
      </c>
      <c r="JC47" s="11">
        <f t="shared" si="785"/>
        <v>6684105</v>
      </c>
      <c r="JD47" s="11">
        <f t="shared" ref="JD47:JF47" si="787">JD48+JD60</f>
        <v>5043284.0299999993</v>
      </c>
      <c r="JE47" s="11">
        <f t="shared" ref="JE47" si="788">JE48+JE60</f>
        <v>1870400</v>
      </c>
      <c r="JF47" s="11">
        <f t="shared" si="787"/>
        <v>2803200</v>
      </c>
      <c r="JG47" s="11">
        <f t="shared" ref="JG47" si="789">JG48+JG60</f>
        <v>2110316.56</v>
      </c>
      <c r="JH47" s="11">
        <f t="shared" ref="JH47" si="790">JH48+JH60</f>
        <v>2512500</v>
      </c>
      <c r="JI47" s="11">
        <f t="shared" ref="JI47:JJ47" si="791">JI48+JI60</f>
        <v>2707109.74</v>
      </c>
      <c r="JJ47" s="11">
        <f t="shared" si="791"/>
        <v>3098838.1399999997</v>
      </c>
      <c r="JK47" s="11">
        <f t="shared" ref="JK47:JL47" si="792">JK48+JK60</f>
        <v>2110360</v>
      </c>
      <c r="JL47" s="11">
        <f t="shared" si="792"/>
        <v>2414411.25</v>
      </c>
      <c r="JM47" s="11">
        <f t="shared" ref="JM47:JN47" si="793">JM48+JM60</f>
        <v>2387401.6100000003</v>
      </c>
      <c r="JN47" s="11">
        <f t="shared" si="793"/>
        <v>2565999</v>
      </c>
    </row>
    <row r="48" spans="1:274" ht="15" customHeight="1" x14ac:dyDescent="0.25">
      <c r="A48" s="5">
        <v>31</v>
      </c>
      <c r="B48" s="8" t="s">
        <v>88</v>
      </c>
      <c r="C48" s="12">
        <f t="shared" ref="C48:D48" si="794">SUM(C49:C58)</f>
        <v>745563.59</v>
      </c>
      <c r="D48" s="12">
        <f t="shared" si="794"/>
        <v>236063.59</v>
      </c>
      <c r="E48" s="12">
        <f t="shared" ref="E48:K48" si="795">SUM(E49:E58)</f>
        <v>343979.16</v>
      </c>
      <c r="F48" s="12">
        <f t="shared" si="795"/>
        <v>155760</v>
      </c>
      <c r="G48" s="12">
        <f t="shared" ref="G48" si="796">SUM(G49:G58)</f>
        <v>133330.99</v>
      </c>
      <c r="H48" s="12">
        <f t="shared" si="795"/>
        <v>128330.98999999999</v>
      </c>
      <c r="I48" s="12">
        <f t="shared" si="795"/>
        <v>127750</v>
      </c>
      <c r="J48" s="12">
        <f t="shared" ref="J48" si="797">SUM(J49:J58)</f>
        <v>149741.16</v>
      </c>
      <c r="K48" s="12">
        <f t="shared" si="795"/>
        <v>131638.76999999999</v>
      </c>
      <c r="L48" s="12">
        <f t="shared" ref="L48:M48" si="798">SUM(L49:L58)</f>
        <v>142900</v>
      </c>
      <c r="M48" s="12">
        <f t="shared" si="798"/>
        <v>438772.08999999997</v>
      </c>
      <c r="N48" s="12">
        <f>SUM(N49:N58)</f>
        <v>138677</v>
      </c>
      <c r="O48" s="12">
        <f t="shared" ref="O48" si="799">SUM(O49:O58)</f>
        <v>834804</v>
      </c>
      <c r="P48" s="12">
        <f t="shared" ref="P48:S48" si="800">SUM(P49:P58)</f>
        <v>949213.5</v>
      </c>
      <c r="Q48" s="12">
        <f>SUM(Q49:Q58)</f>
        <v>214681.13</v>
      </c>
      <c r="R48" s="12">
        <f t="shared" ref="R48" si="801">SUM(R49:R58)</f>
        <v>369236</v>
      </c>
      <c r="S48" s="12">
        <f t="shared" si="800"/>
        <v>416892.26</v>
      </c>
      <c r="T48" s="12">
        <f>SUM(T49:T59)</f>
        <v>449597.5</v>
      </c>
      <c r="U48" s="12">
        <f t="shared" ref="U48:V48" si="802">SUM(U49:U58)</f>
        <v>285700</v>
      </c>
      <c r="V48" s="12">
        <f t="shared" si="802"/>
        <v>1291870</v>
      </c>
      <c r="W48" s="12">
        <f>SUM(W49:W59)</f>
        <v>1113023.6300000001</v>
      </c>
      <c r="X48" s="12">
        <f t="shared" ref="X48:Y48" si="803">SUM(X49:X58)</f>
        <v>406650</v>
      </c>
      <c r="Y48" s="12">
        <f t="shared" si="803"/>
        <v>872650</v>
      </c>
      <c r="Z48" s="12">
        <f t="shared" ref="Z48:EY48" si="804">SUM(Z49:Z59)</f>
        <v>344170.9</v>
      </c>
      <c r="AA48" s="12">
        <f t="shared" ref="AA48" si="805">SUM(AA49:AA59)</f>
        <v>127500</v>
      </c>
      <c r="AB48" s="12">
        <f t="shared" si="804"/>
        <v>336000</v>
      </c>
      <c r="AC48" s="12">
        <f t="shared" ref="AC48" si="806">SUM(AC49:AC59)</f>
        <v>255144.94</v>
      </c>
      <c r="AD48" s="12">
        <f t="shared" ref="AD48:AE48" si="807">SUM(AD49:AD59)</f>
        <v>153000</v>
      </c>
      <c r="AE48" s="12">
        <f t="shared" si="807"/>
        <v>253000</v>
      </c>
      <c r="AF48" s="12">
        <f t="shared" ref="AF48" si="808">SUM(AF49:AF59)</f>
        <v>380543.44999999995</v>
      </c>
      <c r="AG48" s="12">
        <f t="shared" ref="AG48:AJ48" si="809">SUM(AG49:AG59)</f>
        <v>163100</v>
      </c>
      <c r="AH48" s="12">
        <f t="shared" ref="AH48:AI48" si="810">SUM(AH49:AH59)</f>
        <v>224843.04</v>
      </c>
      <c r="AI48" s="12">
        <f t="shared" si="810"/>
        <v>472472.07000000007</v>
      </c>
      <c r="AJ48" s="12">
        <f t="shared" si="809"/>
        <v>239099</v>
      </c>
      <c r="AK48" s="12">
        <f>SUM(AK49:AK59)</f>
        <v>404746.78</v>
      </c>
      <c r="AL48" s="12">
        <f>SUM(AL49:AL59)</f>
        <v>216463.28</v>
      </c>
      <c r="AM48" s="12">
        <f>SUM(AM49:AM59)</f>
        <v>272571.23</v>
      </c>
      <c r="AN48" s="12">
        <f t="shared" ref="AN48" si="811">SUM(AN49:AN59)</f>
        <v>423340</v>
      </c>
      <c r="AO48" s="12">
        <f>SUM(AO49:AO59)</f>
        <v>436182.82000000007</v>
      </c>
      <c r="AP48" s="12">
        <f>SUM(AP49:AP59)</f>
        <v>435544.66000000003</v>
      </c>
      <c r="AQ48" s="12">
        <f t="shared" ref="AQ48" si="812">SUM(AQ49:AQ59)</f>
        <v>409500</v>
      </c>
      <c r="AR48" s="12">
        <f>SUM(AR49:AR59)</f>
        <v>378973.19</v>
      </c>
      <c r="AS48" s="12">
        <f>SUM(AS49:AS59)</f>
        <v>378973.21</v>
      </c>
      <c r="AT48" s="12">
        <f t="shared" ref="AT48" si="813">SUM(AT49:AT59)</f>
        <v>340200</v>
      </c>
      <c r="AU48" s="12">
        <f>SUM(AU49:AU59)</f>
        <v>386628.96</v>
      </c>
      <c r="AV48" s="12">
        <f>SUM(AV49:AV59)</f>
        <v>338491.91000000003</v>
      </c>
      <c r="AW48" s="12">
        <f t="shared" ref="AW48" si="814">SUM(AW49:AW59)</f>
        <v>342300</v>
      </c>
      <c r="AX48" s="12">
        <f>SUM(AX49:AX59)</f>
        <v>342300</v>
      </c>
      <c r="AY48" s="12">
        <f>SUM(AY49:AY59)</f>
        <v>311412.16000000003</v>
      </c>
      <c r="AZ48" s="12">
        <f t="shared" ref="AZ48" si="815">SUM(AZ49:AZ59)</f>
        <v>315000</v>
      </c>
      <c r="BA48" s="12">
        <f>SUM(BA49:BA59)</f>
        <v>300444</v>
      </c>
      <c r="BB48" s="12">
        <f>SUM(BB49:BB59)</f>
        <v>300161.81</v>
      </c>
      <c r="BC48" s="12">
        <f t="shared" ref="BC48" si="816">SUM(BC49:BC59)</f>
        <v>306600</v>
      </c>
      <c r="BD48" s="12">
        <f>SUM(BD49:BD59)</f>
        <v>314000</v>
      </c>
      <c r="BE48" s="12">
        <f>SUM(BE49:BE59)</f>
        <v>314343.40999999997</v>
      </c>
      <c r="BF48" s="12">
        <f t="shared" ref="BF48" si="817">SUM(BF49:BF59)</f>
        <v>315700</v>
      </c>
      <c r="BG48" s="12">
        <f>SUM(BG49:BG59)</f>
        <v>315700</v>
      </c>
      <c r="BH48" s="12">
        <f t="shared" si="804"/>
        <v>285433.34999999998</v>
      </c>
      <c r="BI48" s="12">
        <f t="shared" ref="BI48" si="818">SUM(BI49:BI59)</f>
        <v>294500</v>
      </c>
      <c r="BJ48" s="12">
        <f t="shared" si="804"/>
        <v>286600</v>
      </c>
      <c r="BK48" s="12">
        <f t="shared" si="804"/>
        <v>189418.58000000002</v>
      </c>
      <c r="BL48" s="12">
        <f t="shared" ref="BL48:BR48" si="819">SUM(BL49:BL59)</f>
        <v>277400</v>
      </c>
      <c r="BM48" s="12">
        <f t="shared" ref="BM48" si="820">SUM(BM49:BM59)</f>
        <v>277400</v>
      </c>
      <c r="BN48" s="12">
        <f>SUM(BN49:BN59)</f>
        <v>366337.14</v>
      </c>
      <c r="BO48" s="12">
        <f t="shared" ref="BO48:BQ48" si="821">SUM(BO49:BO59)</f>
        <v>323900</v>
      </c>
      <c r="BP48" s="12">
        <f t="shared" si="821"/>
        <v>352191.66000000003</v>
      </c>
      <c r="BQ48" s="12">
        <f t="shared" si="821"/>
        <v>349846.49</v>
      </c>
      <c r="BR48" s="12">
        <f t="shared" si="819"/>
        <v>359860</v>
      </c>
      <c r="BS48" s="12">
        <f>SUM(BS49:BS59)</f>
        <v>212492.51</v>
      </c>
      <c r="BT48" s="12">
        <f>SUM(BT49:BT59)</f>
        <v>120122.51</v>
      </c>
      <c r="BU48" s="12">
        <f>SUM(BU49:BU59)</f>
        <v>158622.06</v>
      </c>
      <c r="BV48" s="12">
        <f t="shared" ref="BV48" si="822">SUM(BV49:BV59)</f>
        <v>161272</v>
      </c>
      <c r="BW48" s="12">
        <f>SUM(BW49:BW59)</f>
        <v>165921.76999999999</v>
      </c>
      <c r="BX48" s="12">
        <f>SUM(BX49:BX59)</f>
        <v>165921.76999999999</v>
      </c>
      <c r="BY48" s="12">
        <f t="shared" ref="BY48" si="823">SUM(BY49:BY59)</f>
        <v>156000</v>
      </c>
      <c r="BZ48" s="12">
        <f>SUM(BZ49:BZ59)</f>
        <v>144370.75</v>
      </c>
      <c r="CA48" s="12">
        <f>SUM(CA49:CA59)</f>
        <v>144370.75</v>
      </c>
      <c r="CB48" s="12">
        <f t="shared" ref="CB48" si="824">SUM(CB49:CB59)</f>
        <v>129600</v>
      </c>
      <c r="CC48" s="12">
        <f>SUM(CC49:CC59)</f>
        <v>147287.21999999997</v>
      </c>
      <c r="CD48" s="12">
        <f>SUM(CD49:CD59)</f>
        <v>128949.29999999999</v>
      </c>
      <c r="CE48" s="12">
        <f t="shared" ref="CE48" si="825">SUM(CE49:CE59)</f>
        <v>130400</v>
      </c>
      <c r="CF48" s="12">
        <f>SUM(CF49:CF59)</f>
        <v>130400</v>
      </c>
      <c r="CG48" s="12">
        <f>SUM(CG49:CG59)</f>
        <v>118633.2</v>
      </c>
      <c r="CH48" s="12">
        <f t="shared" ref="CH48" si="826">SUM(CH49:CH59)</f>
        <v>120000</v>
      </c>
      <c r="CI48" s="12">
        <f>SUM(CI49:CI59)</f>
        <v>114455</v>
      </c>
      <c r="CJ48" s="12">
        <f>SUM(CJ49:CJ59)</f>
        <v>114347.35999999999</v>
      </c>
      <c r="CK48" s="12">
        <f t="shared" ref="CK48" si="827">SUM(CK49:CK59)</f>
        <v>116800</v>
      </c>
      <c r="CL48" s="12">
        <f>SUM(CL49:CL59)</f>
        <v>119600</v>
      </c>
      <c r="CM48" s="12">
        <f>SUM(CM49:CM59)</f>
        <v>119749.87</v>
      </c>
      <c r="CN48" s="12">
        <f t="shared" ref="CN48" si="828">SUM(CN49:CN59)</f>
        <v>120300</v>
      </c>
      <c r="CO48" s="12">
        <f>SUM(CO49:CO59)</f>
        <v>120300</v>
      </c>
      <c r="CP48" s="12">
        <f t="shared" si="804"/>
        <v>90136.87</v>
      </c>
      <c r="CQ48" s="12">
        <f t="shared" ref="CQ48" si="829">SUM(CQ49:CQ59)</f>
        <v>116250</v>
      </c>
      <c r="CR48" s="12">
        <f t="shared" si="804"/>
        <v>111200</v>
      </c>
      <c r="CS48" s="12">
        <f t="shared" ref="CS48:CZ48" si="830">SUM(CS49:CS59)</f>
        <v>74770.5</v>
      </c>
      <c r="CT48" s="12">
        <f t="shared" si="830"/>
        <v>109500</v>
      </c>
      <c r="CU48" s="12">
        <f t="shared" ref="CU48:CV48" si="831">SUM(CU49:CU59)</f>
        <v>109500</v>
      </c>
      <c r="CV48" s="12">
        <f t="shared" si="831"/>
        <v>144606.77999999997</v>
      </c>
      <c r="CW48" s="12">
        <f t="shared" ref="CW48" si="832">SUM(CW49:CW59)</f>
        <v>102700</v>
      </c>
      <c r="CX48" s="12">
        <f t="shared" si="830"/>
        <v>111670.53</v>
      </c>
      <c r="CY48" s="12">
        <f t="shared" si="830"/>
        <v>110926.94</v>
      </c>
      <c r="CZ48" s="12">
        <f t="shared" ref="CZ48:DA48" si="833">SUM(CZ49:CZ59)</f>
        <v>113640</v>
      </c>
      <c r="DA48" s="12">
        <f t="shared" si="833"/>
        <v>307122.71999999997</v>
      </c>
      <c r="DB48" s="12">
        <f t="shared" si="804"/>
        <v>24500</v>
      </c>
      <c r="DC48" s="12">
        <f t="shared" si="804"/>
        <v>133396.6</v>
      </c>
      <c r="DD48" s="12">
        <f t="shared" ref="DD48" si="834">SUM(DD49:DD59)</f>
        <v>10080</v>
      </c>
      <c r="DE48" s="12">
        <f t="shared" si="804"/>
        <v>46605.03</v>
      </c>
      <c r="DF48" s="12">
        <f t="shared" si="804"/>
        <v>100192.14</v>
      </c>
      <c r="DG48" s="12">
        <f t="shared" ref="DG48" si="835">SUM(DG49:DG59)</f>
        <v>144861.70000000001</v>
      </c>
      <c r="DH48" s="12">
        <f t="shared" si="804"/>
        <v>62504.259999999995</v>
      </c>
      <c r="DI48" s="12">
        <f t="shared" si="804"/>
        <v>83245.2</v>
      </c>
      <c r="DJ48" s="12">
        <f t="shared" ref="DJ48" si="836">SUM(DJ49:DJ59)</f>
        <v>82712</v>
      </c>
      <c r="DK48" s="12">
        <f t="shared" si="804"/>
        <v>310728.45</v>
      </c>
      <c r="DL48" s="12">
        <f t="shared" si="804"/>
        <v>45085.770000000004</v>
      </c>
      <c r="DM48" s="12">
        <f t="shared" ref="DM48" si="837">SUM(DM49:DM59)</f>
        <v>144605</v>
      </c>
      <c r="DN48" s="12">
        <f t="shared" si="804"/>
        <v>144605</v>
      </c>
      <c r="DO48" s="12">
        <f t="shared" si="804"/>
        <v>157214.97999999998</v>
      </c>
      <c r="DP48" s="12">
        <f t="shared" ref="DP48" si="838">SUM(DP49:DP59)</f>
        <v>312287</v>
      </c>
      <c r="DQ48" s="12">
        <f t="shared" si="804"/>
        <v>1072164.29</v>
      </c>
      <c r="DR48" s="12">
        <f t="shared" si="804"/>
        <v>388586.82</v>
      </c>
      <c r="DS48" s="12">
        <f t="shared" ref="DS48" si="839">SUM(DS49:DS59)</f>
        <v>7300</v>
      </c>
      <c r="DT48" s="12">
        <f t="shared" si="804"/>
        <v>278496.56</v>
      </c>
      <c r="DU48" s="12">
        <f t="shared" si="804"/>
        <v>269100.93</v>
      </c>
      <c r="DV48" s="12">
        <f t="shared" ref="DV48" si="840">SUM(DV49:DV59)</f>
        <v>200950</v>
      </c>
      <c r="DW48" s="12">
        <f t="shared" si="804"/>
        <v>220950</v>
      </c>
      <c r="DX48" s="12">
        <f t="shared" si="804"/>
        <v>355333.70999999996</v>
      </c>
      <c r="DY48" s="12">
        <f t="shared" ref="DY48" si="841">SUM(DY49:DY59)</f>
        <v>189400</v>
      </c>
      <c r="DZ48" s="12">
        <f t="shared" si="804"/>
        <v>463600</v>
      </c>
      <c r="EA48" s="12">
        <f t="shared" si="804"/>
        <v>325801.40000000002</v>
      </c>
      <c r="EB48" s="12">
        <f t="shared" si="804"/>
        <v>59200</v>
      </c>
      <c r="EC48" s="12">
        <f t="shared" si="804"/>
        <v>144200</v>
      </c>
      <c r="ED48" s="12">
        <f t="shared" ref="ED48:EI48" si="842">SUM(ED49:ED59)</f>
        <v>214390.35</v>
      </c>
      <c r="EE48" s="12">
        <f t="shared" ref="EE48:EG48" si="843">SUM(EE49:EE59)</f>
        <v>403600</v>
      </c>
      <c r="EF48" s="12">
        <f t="shared" si="843"/>
        <v>405374.68</v>
      </c>
      <c r="EG48" s="12">
        <f t="shared" si="843"/>
        <v>204112.32</v>
      </c>
      <c r="EH48" s="12">
        <f t="shared" si="842"/>
        <v>485640</v>
      </c>
      <c r="EI48" s="12">
        <f t="shared" si="842"/>
        <v>94597.18</v>
      </c>
      <c r="EJ48" s="12">
        <f t="shared" si="804"/>
        <v>52227.18</v>
      </c>
      <c r="EK48" s="12">
        <f t="shared" si="804"/>
        <v>68966.12</v>
      </c>
      <c r="EL48" s="12">
        <f t="shared" ref="EL48" si="844">SUM(EL49:EL59)</f>
        <v>100795</v>
      </c>
      <c r="EM48" s="12">
        <f t="shared" si="804"/>
        <v>103853.06</v>
      </c>
      <c r="EN48" s="12">
        <f t="shared" si="804"/>
        <v>103701.11</v>
      </c>
      <c r="EO48" s="12">
        <f t="shared" ref="EO48" si="845">SUM(EO49:EO59)</f>
        <v>72000</v>
      </c>
      <c r="EP48" s="12">
        <f t="shared" si="804"/>
        <v>90231.72</v>
      </c>
      <c r="EQ48" s="12">
        <f t="shared" si="804"/>
        <v>90231.72</v>
      </c>
      <c r="ER48" s="12">
        <f t="shared" ref="ER48" si="846">SUM(ER49:ER59)</f>
        <v>81000</v>
      </c>
      <c r="ES48" s="12">
        <f t="shared" si="804"/>
        <v>92054.52</v>
      </c>
      <c r="ET48" s="12">
        <f t="shared" si="804"/>
        <v>80593.320000000007</v>
      </c>
      <c r="EU48" s="12">
        <f t="shared" ref="EU48" si="847">SUM(EU49:EU59)</f>
        <v>81500</v>
      </c>
      <c r="EV48" s="12">
        <f t="shared" si="804"/>
        <v>81500</v>
      </c>
      <c r="EW48" s="12">
        <f t="shared" si="804"/>
        <v>74145.760000000009</v>
      </c>
      <c r="EX48" s="12">
        <f t="shared" ref="EX48" si="848">SUM(EX49:EX59)</f>
        <v>75000</v>
      </c>
      <c r="EY48" s="12">
        <f t="shared" si="804"/>
        <v>71534</v>
      </c>
      <c r="EZ48" s="12">
        <f t="shared" ref="EZ48:HV48" si="849">SUM(EZ49:EZ59)</f>
        <v>71467.09</v>
      </c>
      <c r="FA48" s="12">
        <f t="shared" ref="FA48" si="850">SUM(FA49:FA59)</f>
        <v>73000</v>
      </c>
      <c r="FB48" s="12">
        <f t="shared" si="849"/>
        <v>74800</v>
      </c>
      <c r="FC48" s="12">
        <f t="shared" si="849"/>
        <v>74843.67</v>
      </c>
      <c r="FD48" s="12">
        <f t="shared" ref="FD48" si="851">SUM(FD49:FD59)</f>
        <v>78900</v>
      </c>
      <c r="FE48" s="12">
        <f t="shared" si="849"/>
        <v>78900</v>
      </c>
      <c r="FF48" s="12">
        <f t="shared" si="849"/>
        <v>60091.240000000005</v>
      </c>
      <c r="FG48" s="12">
        <f t="shared" ref="FG48" si="852">SUM(FG49:FG59)</f>
        <v>62000</v>
      </c>
      <c r="FH48" s="12">
        <f t="shared" si="849"/>
        <v>59100</v>
      </c>
      <c r="FI48" s="12">
        <f t="shared" si="849"/>
        <v>39877.589999999997</v>
      </c>
      <c r="FJ48" s="12">
        <f t="shared" si="849"/>
        <v>58400</v>
      </c>
      <c r="FK48" s="12">
        <f t="shared" si="849"/>
        <v>58050</v>
      </c>
      <c r="FL48" s="12">
        <f t="shared" ref="FL48:FQ48" si="853">SUM(FL49:FL59)</f>
        <v>77123.62</v>
      </c>
      <c r="FM48" s="12">
        <f t="shared" ref="FM48:FO48" si="854">SUM(FM49:FM59)</f>
        <v>71100</v>
      </c>
      <c r="FN48" s="12">
        <f t="shared" ref="FN48:FO48" si="855">SUM(FN49:FN59)</f>
        <v>84810.37</v>
      </c>
      <c r="FO48" s="12">
        <f t="shared" si="855"/>
        <v>76795.569999999992</v>
      </c>
      <c r="FP48" s="12">
        <f t="shared" si="853"/>
        <v>85280</v>
      </c>
      <c r="FQ48" s="12">
        <f t="shared" si="853"/>
        <v>753167.75</v>
      </c>
      <c r="FR48" s="12">
        <f t="shared" si="849"/>
        <v>1478276.85</v>
      </c>
      <c r="FS48" s="12">
        <f t="shared" si="849"/>
        <v>1682352.4</v>
      </c>
      <c r="FT48" s="12">
        <f t="shared" ref="FT48" si="856">SUM(FT49:FT59)</f>
        <v>221749</v>
      </c>
      <c r="FU48" s="12">
        <f t="shared" si="849"/>
        <v>254553.66</v>
      </c>
      <c r="FV48" s="12">
        <f t="shared" si="849"/>
        <v>241180.93</v>
      </c>
      <c r="FW48" s="12">
        <f t="shared" ref="FW48" si="857">SUM(FW49:FW59)</f>
        <v>158400</v>
      </c>
      <c r="FX48" s="12">
        <f t="shared" si="849"/>
        <v>198509.81</v>
      </c>
      <c r="FY48" s="12">
        <f t="shared" si="849"/>
        <v>198509.8</v>
      </c>
      <c r="FZ48" s="12">
        <f t="shared" ref="FZ48" si="858">SUM(FZ49:FZ59)</f>
        <v>178200</v>
      </c>
      <c r="GA48" s="12">
        <f t="shared" si="849"/>
        <v>202519.94</v>
      </c>
      <c r="GB48" s="12">
        <f t="shared" si="849"/>
        <v>187226.29</v>
      </c>
      <c r="GC48" s="12">
        <f t="shared" ref="GC48" si="859">SUM(GC49:GC59)</f>
        <v>179300</v>
      </c>
      <c r="GD48" s="12">
        <f t="shared" si="849"/>
        <v>179300</v>
      </c>
      <c r="GE48" s="12">
        <f t="shared" si="849"/>
        <v>163120.62</v>
      </c>
      <c r="GF48" s="12">
        <f t="shared" ref="GF48" si="860">SUM(GF49:GF59)</f>
        <v>165000</v>
      </c>
      <c r="GG48" s="12">
        <f t="shared" si="849"/>
        <v>157375</v>
      </c>
      <c r="GH48" s="12">
        <f t="shared" si="849"/>
        <v>157227.62</v>
      </c>
      <c r="GI48" s="12">
        <f t="shared" ref="GI48" si="861">SUM(GI49:GI59)</f>
        <v>160600</v>
      </c>
      <c r="GJ48" s="12">
        <f t="shared" si="849"/>
        <v>164460</v>
      </c>
      <c r="GK48" s="12">
        <f t="shared" si="849"/>
        <v>164656.03999999998</v>
      </c>
      <c r="GL48" s="12">
        <f t="shared" ref="GL48" si="862">SUM(GL49:GL59)</f>
        <v>173750</v>
      </c>
      <c r="GM48" s="12">
        <f t="shared" si="849"/>
        <v>173750</v>
      </c>
      <c r="GN48" s="12">
        <f t="shared" si="849"/>
        <v>165250.93</v>
      </c>
      <c r="GO48" s="12">
        <f t="shared" ref="GO48" si="863">SUM(GO49:GO59)</f>
        <v>193750</v>
      </c>
      <c r="GP48" s="12">
        <f t="shared" si="849"/>
        <v>184700</v>
      </c>
      <c r="GQ48" s="12">
        <f t="shared" ref="GQ48:GS48" si="864">SUM(GQ49:GQ59)</f>
        <v>124617.48999999999</v>
      </c>
      <c r="GR48" s="12">
        <f t="shared" si="864"/>
        <v>182500</v>
      </c>
      <c r="GS48" s="12">
        <f t="shared" si="864"/>
        <v>181500</v>
      </c>
      <c r="GT48" s="12">
        <f t="shared" ref="GT48:GY48" si="865">SUM(GT49:GT59)</f>
        <v>241011.31</v>
      </c>
      <c r="GU48" s="12">
        <f t="shared" ref="GU48:GW48" si="866">SUM(GU49:GU59)</f>
        <v>189600</v>
      </c>
      <c r="GV48" s="12">
        <f t="shared" ref="GV48:GW48" si="867">SUM(GV49:GV59)</f>
        <v>206160.97</v>
      </c>
      <c r="GW48" s="12">
        <f t="shared" si="867"/>
        <v>204788.15</v>
      </c>
      <c r="GX48" s="12">
        <f t="shared" si="865"/>
        <v>189400</v>
      </c>
      <c r="GY48" s="12">
        <f t="shared" si="865"/>
        <v>0</v>
      </c>
      <c r="GZ48" s="12">
        <f t="shared" si="849"/>
        <v>40000</v>
      </c>
      <c r="HA48" s="12">
        <f t="shared" si="849"/>
        <v>26918.080000000002</v>
      </c>
      <c r="HB48" s="12">
        <f t="shared" ref="HB48" si="868">SUM(HB49:HB59)</f>
        <v>0</v>
      </c>
      <c r="HC48" s="12">
        <f t="shared" si="849"/>
        <v>23000</v>
      </c>
      <c r="HD48" s="12">
        <f t="shared" si="849"/>
        <v>22619.39</v>
      </c>
      <c r="HE48" s="12">
        <f t="shared" ref="HE48" si="869">SUM(HE49:HE59)</f>
        <v>13666</v>
      </c>
      <c r="HF48" s="12">
        <f t="shared" si="849"/>
        <v>11.01</v>
      </c>
      <c r="HG48" s="12">
        <f t="shared" si="849"/>
        <v>11.01</v>
      </c>
      <c r="HH48" s="12">
        <f t="shared" ref="HH48" si="870">SUM(HH49:HH59)</f>
        <v>0</v>
      </c>
      <c r="HI48" s="12">
        <f t="shared" si="849"/>
        <v>0</v>
      </c>
      <c r="HJ48" s="12">
        <f t="shared" si="849"/>
        <v>400</v>
      </c>
      <c r="HK48" s="12">
        <f t="shared" ref="HK48" si="871">SUM(HK49:HK59)</f>
        <v>0</v>
      </c>
      <c r="HL48" s="12">
        <f t="shared" si="849"/>
        <v>0</v>
      </c>
      <c r="HM48" s="12">
        <f t="shared" si="849"/>
        <v>28.29</v>
      </c>
      <c r="HN48" s="12">
        <f t="shared" ref="HN48" si="872">SUM(HN49:HN59)</f>
        <v>0</v>
      </c>
      <c r="HO48" s="12">
        <f t="shared" si="849"/>
        <v>0</v>
      </c>
      <c r="HP48" s="12">
        <f t="shared" si="849"/>
        <v>0</v>
      </c>
      <c r="HQ48" s="12">
        <f t="shared" ref="HQ48" si="873">SUM(HQ49:HQ59)</f>
        <v>0</v>
      </c>
      <c r="HR48" s="12">
        <f t="shared" si="849"/>
        <v>312</v>
      </c>
      <c r="HS48" s="12">
        <f t="shared" si="849"/>
        <v>312</v>
      </c>
      <c r="HT48" s="12">
        <f t="shared" ref="HT48" si="874">SUM(HT49:HT59)</f>
        <v>0</v>
      </c>
      <c r="HU48" s="12">
        <f t="shared" si="849"/>
        <v>0</v>
      </c>
      <c r="HV48" s="12">
        <f t="shared" si="849"/>
        <v>78.540000000000006</v>
      </c>
      <c r="HW48" s="12">
        <f>SUM(HW49:HW59)</f>
        <v>0</v>
      </c>
      <c r="HX48" s="12">
        <f>SUM(HX49:HX59)</f>
        <v>0</v>
      </c>
      <c r="HY48" s="12">
        <f t="shared" ref="HY48" si="875">SUM(HY49:HY59)</f>
        <v>0</v>
      </c>
      <c r="HZ48" s="12">
        <f>SUM(HZ49:HZ59)</f>
        <v>0</v>
      </c>
      <c r="IA48" s="12">
        <f>SUM(IA49:IA59)</f>
        <v>0</v>
      </c>
      <c r="IB48" s="12">
        <f>SUM(IB49:IB59)</f>
        <v>0</v>
      </c>
      <c r="IC48" s="12">
        <f t="shared" ref="IC48:IF48" si="876">SUM(IC49:IC59)</f>
        <v>0</v>
      </c>
      <c r="ID48" s="12">
        <f t="shared" ref="ID48:IE48" si="877">SUM(ID49:ID59)</f>
        <v>0</v>
      </c>
      <c r="IE48" s="12">
        <f t="shared" si="877"/>
        <v>0</v>
      </c>
      <c r="IF48" s="12">
        <f t="shared" si="876"/>
        <v>0</v>
      </c>
      <c r="IG48" s="12">
        <f t="shared" ref="IG48:IO48" si="878">SUM(IG49:IG58)</f>
        <v>2517690.5300000003</v>
      </c>
      <c r="IH48" s="12">
        <f t="shared" ref="IH48" si="879">SUM(IH49:IH58)</f>
        <v>2167653.41</v>
      </c>
      <c r="II48" s="12">
        <f t="shared" si="878"/>
        <v>2686805.65</v>
      </c>
      <c r="IJ48" s="12">
        <f t="shared" si="878"/>
        <v>1072996</v>
      </c>
      <c r="IK48" s="12">
        <f t="shared" ref="IK48" si="880">SUM(IK49:IK58)</f>
        <v>1163447.33</v>
      </c>
      <c r="IL48" s="12">
        <f t="shared" si="878"/>
        <v>1197490.99</v>
      </c>
      <c r="IM48" s="12">
        <f t="shared" si="878"/>
        <v>1082177.7</v>
      </c>
      <c r="IN48" s="12">
        <f t="shared" ref="IN48" si="881">SUM(IN49:IN58)</f>
        <v>1024341.9000000001</v>
      </c>
      <c r="IO48" s="12">
        <f t="shared" si="878"/>
        <v>1026980.4600000002</v>
      </c>
      <c r="IP48" s="12">
        <f t="shared" ref="IP48:IQ48" si="882">SUM(IP49:IP58)</f>
        <v>954612</v>
      </c>
      <c r="IQ48" s="12">
        <f t="shared" si="882"/>
        <v>1577991.1800000002</v>
      </c>
      <c r="IR48" s="12">
        <f t="shared" ref="IR48:IZ48" si="883">SUM(IR49:IR58)</f>
        <v>919423.58999999985</v>
      </c>
      <c r="IS48" s="12">
        <f t="shared" si="883"/>
        <v>1712909</v>
      </c>
      <c r="IT48" s="12">
        <f t="shared" ref="IT48" si="884">SUM(IT49:IT58)</f>
        <v>1827318.5</v>
      </c>
      <c r="IU48" s="12">
        <f t="shared" si="883"/>
        <v>1039236.1399999999</v>
      </c>
      <c r="IV48" s="12">
        <f t="shared" ref="IV48:IW48" si="885">SUM(IV49:IV58)</f>
        <v>1356523</v>
      </c>
      <c r="IW48" s="12">
        <f t="shared" si="885"/>
        <v>2132864.5499999998</v>
      </c>
      <c r="IX48" s="12">
        <f>SUM(IX49:IX59)</f>
        <v>1481388.2</v>
      </c>
      <c r="IY48" s="12">
        <f t="shared" ref="IY48" si="886">SUM(IY49:IY58)</f>
        <v>950000</v>
      </c>
      <c r="IZ48" s="12">
        <f t="shared" si="883"/>
        <v>2243538.56</v>
      </c>
      <c r="JA48" s="12">
        <f t="shared" ref="JA48:JC48" si="887">SUM(JA49:JA58)</f>
        <v>2056029.55</v>
      </c>
      <c r="JB48" s="12">
        <f t="shared" ref="JB48" si="888">SUM(JB49:JB58)</f>
        <v>1296250</v>
      </c>
      <c r="JC48" s="12">
        <f t="shared" si="887"/>
        <v>1782250</v>
      </c>
      <c r="JD48" s="12">
        <f t="shared" ref="JD48:JH48" si="889">SUM(JD49:JD59)</f>
        <v>1300495.54</v>
      </c>
      <c r="JE48" s="12">
        <f t="shared" si="889"/>
        <v>983400</v>
      </c>
      <c r="JF48" s="12">
        <f t="shared" si="889"/>
        <v>1441200</v>
      </c>
      <c r="JG48" s="12">
        <f t="shared" si="889"/>
        <v>1009630.5</v>
      </c>
      <c r="JH48" s="12">
        <f t="shared" si="889"/>
        <v>840000</v>
      </c>
      <c r="JI48" s="12">
        <f t="shared" ref="JI48:JJ48" si="890">SUM(JI49:JI59)</f>
        <v>1023650</v>
      </c>
      <c r="JJ48" s="12">
        <f t="shared" si="890"/>
        <v>1424012.65</v>
      </c>
      <c r="JK48" s="12">
        <f t="shared" ref="JK48:JL48" si="891">SUM(JK49:JK59)</f>
        <v>1254000</v>
      </c>
      <c r="JL48" s="12">
        <f t="shared" si="891"/>
        <v>1385051.25</v>
      </c>
      <c r="JM48" s="12">
        <f t="shared" ref="JM48:JN48" si="892">SUM(JM49:JM59)</f>
        <v>1418941.54</v>
      </c>
      <c r="JN48" s="12">
        <f t="shared" si="892"/>
        <v>1472919</v>
      </c>
    </row>
    <row r="49" spans="1:274" x14ac:dyDescent="0.25">
      <c r="A49" s="5">
        <v>3101</v>
      </c>
      <c r="B49" s="9" t="s">
        <v>357</v>
      </c>
      <c r="C49" s="13">
        <v>26113.59</v>
      </c>
      <c r="D49" s="13">
        <v>26113.59</v>
      </c>
      <c r="E49" s="13">
        <v>34483.050000000003</v>
      </c>
      <c r="F49" s="13">
        <v>0</v>
      </c>
      <c r="G49" s="13">
        <v>0</v>
      </c>
      <c r="H49" s="13">
        <v>0</v>
      </c>
      <c r="I49" s="13">
        <v>0</v>
      </c>
      <c r="J49" s="13">
        <v>0</v>
      </c>
      <c r="K49" s="13">
        <v>0</v>
      </c>
      <c r="L49" s="13">
        <v>0</v>
      </c>
      <c r="M49" s="13">
        <v>0</v>
      </c>
      <c r="N49" s="13">
        <v>0</v>
      </c>
      <c r="O49" s="13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 s="13">
        <v>0</v>
      </c>
      <c r="AC49" s="13">
        <v>0</v>
      </c>
      <c r="AD49" s="13">
        <v>0</v>
      </c>
      <c r="AE49" s="13">
        <v>0</v>
      </c>
      <c r="AF49" s="13">
        <v>0</v>
      </c>
      <c r="AG49" s="13">
        <v>0</v>
      </c>
      <c r="AH49" s="13">
        <v>0</v>
      </c>
      <c r="AI49" s="13">
        <v>0</v>
      </c>
      <c r="AJ49" s="13">
        <v>0</v>
      </c>
      <c r="AK49" s="13">
        <v>198463.28</v>
      </c>
      <c r="AL49" s="13">
        <v>198463.28</v>
      </c>
      <c r="AM49" s="13">
        <v>262071.23</v>
      </c>
      <c r="AN49" s="13">
        <v>0</v>
      </c>
      <c r="AO49" s="13">
        <v>0</v>
      </c>
      <c r="AP49" s="13">
        <v>0</v>
      </c>
      <c r="AQ49" s="13">
        <v>0</v>
      </c>
      <c r="AR49" s="13">
        <v>0</v>
      </c>
      <c r="AS49" s="13">
        <v>0</v>
      </c>
      <c r="AT49" s="13">
        <v>0</v>
      </c>
      <c r="AU49" s="13">
        <v>0</v>
      </c>
      <c r="AV49" s="13">
        <v>0</v>
      </c>
      <c r="AW49" s="13">
        <v>0</v>
      </c>
      <c r="AX49" s="13">
        <v>0</v>
      </c>
      <c r="AY49" s="13">
        <v>0</v>
      </c>
      <c r="AZ49" s="13">
        <v>0</v>
      </c>
      <c r="BA49" s="13">
        <v>0</v>
      </c>
      <c r="BB49" s="13">
        <v>0</v>
      </c>
      <c r="BC49" s="13">
        <v>0</v>
      </c>
      <c r="BD49" s="13">
        <v>0</v>
      </c>
      <c r="BE49" s="13">
        <v>0</v>
      </c>
      <c r="BF49" s="13">
        <v>0</v>
      </c>
      <c r="BG49" s="13">
        <v>0</v>
      </c>
      <c r="BH49" s="13">
        <v>0</v>
      </c>
      <c r="BI49" s="13">
        <v>0</v>
      </c>
      <c r="BJ49" s="13">
        <v>0</v>
      </c>
      <c r="BK49" s="13">
        <v>0</v>
      </c>
      <c r="BL49" s="13">
        <v>0</v>
      </c>
      <c r="BM49" s="13">
        <v>0</v>
      </c>
      <c r="BN49" s="13">
        <v>0</v>
      </c>
      <c r="BO49" s="13">
        <v>0</v>
      </c>
      <c r="BP49" s="13">
        <v>0</v>
      </c>
      <c r="BQ49" s="13">
        <v>0</v>
      </c>
      <c r="BR49" s="13">
        <v>0</v>
      </c>
      <c r="BS49" s="13">
        <v>120122.51</v>
      </c>
      <c r="BT49" s="13">
        <v>120122.51</v>
      </c>
      <c r="BU49" s="13">
        <v>158622.06</v>
      </c>
      <c r="BV49" s="13">
        <v>0</v>
      </c>
      <c r="BW49" s="13">
        <v>0</v>
      </c>
      <c r="BX49" s="13">
        <v>0</v>
      </c>
      <c r="BY49" s="13">
        <v>0</v>
      </c>
      <c r="BZ49" s="13">
        <v>0</v>
      </c>
      <c r="CA49" s="13">
        <v>0</v>
      </c>
      <c r="CB49" s="13">
        <v>0</v>
      </c>
      <c r="CC49" s="13">
        <v>0</v>
      </c>
      <c r="CD49" s="13">
        <v>0</v>
      </c>
      <c r="CE49" s="13">
        <v>0</v>
      </c>
      <c r="CF49" s="13">
        <v>0</v>
      </c>
      <c r="CG49" s="13">
        <v>0</v>
      </c>
      <c r="CH49" s="13">
        <v>0</v>
      </c>
      <c r="CI49" s="13">
        <v>0</v>
      </c>
      <c r="CJ49" s="13">
        <v>0</v>
      </c>
      <c r="CK49" s="13">
        <v>0</v>
      </c>
      <c r="CL49" s="13">
        <v>0</v>
      </c>
      <c r="CM49" s="13">
        <v>0</v>
      </c>
      <c r="CN49" s="13">
        <v>0</v>
      </c>
      <c r="CO49" s="13">
        <v>0</v>
      </c>
      <c r="CP49" s="13">
        <v>0</v>
      </c>
      <c r="CQ49" s="13">
        <v>0</v>
      </c>
      <c r="CR49" s="13">
        <v>0</v>
      </c>
      <c r="CS49" s="13">
        <v>0</v>
      </c>
      <c r="CT49" s="13">
        <v>0</v>
      </c>
      <c r="CU49" s="13">
        <v>0</v>
      </c>
      <c r="CV49" s="13">
        <v>0</v>
      </c>
      <c r="CW49" s="13">
        <v>0</v>
      </c>
      <c r="CX49" s="13">
        <v>0</v>
      </c>
      <c r="CY49" s="13">
        <v>0</v>
      </c>
      <c r="CZ49" s="13">
        <v>0</v>
      </c>
      <c r="DA49" s="13">
        <v>205222.72</v>
      </c>
      <c r="DB49" s="13">
        <v>8000</v>
      </c>
      <c r="DC49" s="13">
        <v>6896.6</v>
      </c>
      <c r="DD49" s="13">
        <v>0</v>
      </c>
      <c r="DE49" s="13">
        <v>0</v>
      </c>
      <c r="DF49" s="13">
        <v>0</v>
      </c>
      <c r="DG49" s="13">
        <v>0</v>
      </c>
      <c r="DH49" s="13">
        <v>0</v>
      </c>
      <c r="DI49" s="13">
        <v>0</v>
      </c>
      <c r="DJ49" s="13">
        <v>0</v>
      </c>
      <c r="DK49" s="13">
        <v>0</v>
      </c>
      <c r="DL49" s="13">
        <v>0</v>
      </c>
      <c r="DM49" s="13">
        <v>0</v>
      </c>
      <c r="DN49" s="13">
        <v>0</v>
      </c>
      <c r="DO49" s="13">
        <v>0</v>
      </c>
      <c r="DP49" s="13">
        <v>0</v>
      </c>
      <c r="DQ49" s="13">
        <v>0</v>
      </c>
      <c r="DR49" s="13">
        <v>0</v>
      </c>
      <c r="DS49" s="13">
        <v>0</v>
      </c>
      <c r="DT49" s="13">
        <v>0</v>
      </c>
      <c r="DU49" s="13">
        <v>0</v>
      </c>
      <c r="DV49" s="13">
        <v>0</v>
      </c>
      <c r="DW49" s="13">
        <v>0</v>
      </c>
      <c r="DX49" s="13">
        <v>0</v>
      </c>
      <c r="DY49" s="13">
        <v>0</v>
      </c>
      <c r="DZ49" s="13">
        <v>0</v>
      </c>
      <c r="EA49" s="13">
        <v>0</v>
      </c>
      <c r="EB49" s="13">
        <v>0</v>
      </c>
      <c r="EC49" s="13">
        <v>0</v>
      </c>
      <c r="ED49" s="13">
        <v>0</v>
      </c>
      <c r="EE49" s="13">
        <v>0</v>
      </c>
      <c r="EF49" s="13">
        <v>0</v>
      </c>
      <c r="EG49" s="13">
        <v>0</v>
      </c>
      <c r="EH49" s="13">
        <v>0</v>
      </c>
      <c r="EI49" s="13">
        <v>52227.18</v>
      </c>
      <c r="EJ49" s="13">
        <v>52227.18</v>
      </c>
      <c r="EK49" s="13">
        <v>68966.12</v>
      </c>
      <c r="EL49" s="13">
        <v>0</v>
      </c>
      <c r="EM49" s="13">
        <v>0</v>
      </c>
      <c r="EN49" s="13">
        <v>0</v>
      </c>
      <c r="EO49" s="13">
        <v>0</v>
      </c>
      <c r="EP49" s="13">
        <v>0</v>
      </c>
      <c r="EQ49" s="13">
        <v>0</v>
      </c>
      <c r="ER49" s="13">
        <v>0</v>
      </c>
      <c r="ES49" s="13">
        <v>0</v>
      </c>
      <c r="ET49" s="13">
        <v>0</v>
      </c>
      <c r="EU49" s="13">
        <v>0</v>
      </c>
      <c r="EV49" s="13">
        <v>0</v>
      </c>
      <c r="EW49" s="13">
        <v>0</v>
      </c>
      <c r="EX49" s="13">
        <v>0</v>
      </c>
      <c r="EY49" s="13">
        <v>0</v>
      </c>
      <c r="EZ49" s="13">
        <v>0</v>
      </c>
      <c r="FA49" s="13">
        <v>0</v>
      </c>
      <c r="FB49" s="13">
        <v>0</v>
      </c>
      <c r="FC49" s="13">
        <v>0</v>
      </c>
      <c r="FD49" s="13">
        <v>0</v>
      </c>
      <c r="FE49" s="13">
        <v>0</v>
      </c>
      <c r="FF49" s="13">
        <v>0</v>
      </c>
      <c r="FG49" s="13">
        <v>0</v>
      </c>
      <c r="FH49" s="13">
        <v>0</v>
      </c>
      <c r="FI49" s="13">
        <v>0</v>
      </c>
      <c r="FJ49" s="13">
        <v>0</v>
      </c>
      <c r="FK49" s="13">
        <v>0</v>
      </c>
      <c r="FL49" s="13">
        <v>0</v>
      </c>
      <c r="FM49" s="13">
        <v>0</v>
      </c>
      <c r="FN49" s="13">
        <v>0</v>
      </c>
      <c r="FO49" s="13">
        <v>0</v>
      </c>
      <c r="FP49" s="13">
        <v>0</v>
      </c>
      <c r="FQ49" s="13">
        <v>120122.51</v>
      </c>
      <c r="FR49" s="13">
        <v>120122.51</v>
      </c>
      <c r="FS49" s="13">
        <v>158622.06</v>
      </c>
      <c r="FT49" s="13">
        <v>0</v>
      </c>
      <c r="FU49" s="13">
        <v>0</v>
      </c>
      <c r="FV49" s="13">
        <v>0</v>
      </c>
      <c r="FW49" s="13">
        <v>0</v>
      </c>
      <c r="FX49" s="13">
        <v>0</v>
      </c>
      <c r="FY49" s="13">
        <v>0</v>
      </c>
      <c r="FZ49" s="13">
        <v>0</v>
      </c>
      <c r="GA49" s="13">
        <v>0</v>
      </c>
      <c r="GB49" s="13">
        <v>0</v>
      </c>
      <c r="GC49" s="13">
        <v>0</v>
      </c>
      <c r="GD49" s="13">
        <v>0</v>
      </c>
      <c r="GE49" s="13">
        <v>0</v>
      </c>
      <c r="GF49" s="13">
        <v>0</v>
      </c>
      <c r="GG49" s="13">
        <v>0</v>
      </c>
      <c r="GH49" s="13">
        <v>0</v>
      </c>
      <c r="GI49" s="13">
        <v>0</v>
      </c>
      <c r="GJ49" s="13">
        <v>0</v>
      </c>
      <c r="GK49" s="13">
        <v>0</v>
      </c>
      <c r="GL49" s="13">
        <v>0</v>
      </c>
      <c r="GM49" s="13">
        <v>0</v>
      </c>
      <c r="GN49" s="13">
        <v>0</v>
      </c>
      <c r="GO49" s="13">
        <v>0</v>
      </c>
      <c r="GP49" s="13">
        <v>0</v>
      </c>
      <c r="GQ49" s="13">
        <v>0</v>
      </c>
      <c r="GR49" s="13">
        <v>0</v>
      </c>
      <c r="GS49" s="13">
        <v>0</v>
      </c>
      <c r="GT49" s="13">
        <v>0</v>
      </c>
      <c r="GU49" s="13">
        <v>0</v>
      </c>
      <c r="GV49" s="13">
        <v>0</v>
      </c>
      <c r="GW49" s="13">
        <v>0</v>
      </c>
      <c r="GX49" s="13">
        <v>0</v>
      </c>
      <c r="GY49" s="13">
        <v>0</v>
      </c>
      <c r="GZ49" s="13">
        <v>0</v>
      </c>
      <c r="HA49" s="13">
        <v>0</v>
      </c>
      <c r="HB49" s="13">
        <v>0</v>
      </c>
      <c r="HC49" s="13">
        <v>0</v>
      </c>
      <c r="HD49" s="13">
        <v>0</v>
      </c>
      <c r="HE49" s="13">
        <v>0</v>
      </c>
      <c r="HF49" s="13">
        <v>0</v>
      </c>
      <c r="HG49" s="13">
        <v>0</v>
      </c>
      <c r="HH49" s="13">
        <v>0</v>
      </c>
      <c r="HI49" s="13">
        <v>0</v>
      </c>
      <c r="HJ49" s="13">
        <v>0</v>
      </c>
      <c r="HK49" s="13">
        <v>0</v>
      </c>
      <c r="HL49" s="13">
        <v>0</v>
      </c>
      <c r="HM49" s="13">
        <v>0</v>
      </c>
      <c r="HN49" s="13">
        <v>0</v>
      </c>
      <c r="HO49" s="13">
        <v>0</v>
      </c>
      <c r="HP49" s="13">
        <v>0</v>
      </c>
      <c r="HQ49" s="13">
        <v>0</v>
      </c>
      <c r="HR49" s="13">
        <v>0</v>
      </c>
      <c r="HS49" s="13">
        <v>0</v>
      </c>
      <c r="HT49" s="13">
        <v>0</v>
      </c>
      <c r="HU49" s="13">
        <v>0</v>
      </c>
      <c r="HV49" s="13">
        <v>0</v>
      </c>
      <c r="HW49" s="13">
        <v>0</v>
      </c>
      <c r="HX49" s="13">
        <v>0</v>
      </c>
      <c r="HY49" s="13">
        <v>0</v>
      </c>
      <c r="HZ49" s="13">
        <v>0</v>
      </c>
      <c r="IA49" s="13">
        <v>0</v>
      </c>
      <c r="IB49" s="13">
        <v>0</v>
      </c>
      <c r="IC49" s="13">
        <v>0</v>
      </c>
      <c r="ID49" s="13">
        <v>0</v>
      </c>
      <c r="IE49" s="13">
        <v>0</v>
      </c>
      <c r="IF49" s="13">
        <v>0</v>
      </c>
      <c r="IG49" s="13">
        <f t="shared" ref="IG49:IG59" si="893">C49+BS49+AK49+DA49+EI49+FQ49+GY49</f>
        <v>722271.79</v>
      </c>
      <c r="IH49" s="13">
        <f t="shared" ref="IH49:IH59" si="894">D49+BT49+AL49+DB49+EJ49+FR49+GZ49</f>
        <v>525049.06999999995</v>
      </c>
      <c r="II49" s="13">
        <f t="shared" ref="II49:II59" si="895">E49+BU49+AM49+DC49+EK49+FS49+HA49</f>
        <v>689661.11999999988</v>
      </c>
      <c r="IJ49" s="13">
        <f t="shared" ref="IJ49:IJ59" si="896">F49+BV49+AN49+DD49+EL49+FT49+HB49</f>
        <v>0</v>
      </c>
      <c r="IK49" s="13">
        <f t="shared" ref="IK49:IK59" si="897">G49+BW49+AO49+DE49+EM49+FU49+HC49</f>
        <v>0</v>
      </c>
      <c r="IL49" s="13">
        <f t="shared" ref="IL49:IL59" si="898">H49+BX49+AP49+DF49+EN49+FV49+HD49</f>
        <v>0</v>
      </c>
      <c r="IM49" s="13">
        <f t="shared" ref="IM49:IM59" si="899">I49+BY49+AQ49+DG49+EO49+FW49+HE49</f>
        <v>0</v>
      </c>
      <c r="IN49" s="13">
        <f t="shared" ref="IN49:IN59" si="900">J49+BZ49+AR49+DH49+EP49+FX49+HF49</f>
        <v>0</v>
      </c>
      <c r="IO49" s="13">
        <f t="shared" ref="IO49:IO59" si="901">K49+CA49+AS49+DI49+EQ49+FY49+HG49</f>
        <v>0</v>
      </c>
      <c r="IP49" s="13">
        <f t="shared" ref="IP49:IP59" si="902">L49+CB49+AT49+DJ49+ER49+FZ49+HH49</f>
        <v>0</v>
      </c>
      <c r="IQ49" s="13">
        <f t="shared" ref="IQ49:IQ59" si="903">M49+CC49+AU49+DK49+ES49+GA49+HI49</f>
        <v>0</v>
      </c>
      <c r="IR49" s="13">
        <f t="shared" ref="IR49:IR59" si="904">N49+CD49+AV49+DL49+ET49+GB49+HJ49</f>
        <v>0</v>
      </c>
      <c r="IS49" s="13">
        <f t="shared" ref="IS49:IS59" si="905">O49+CE49+AW49+DM49+EU49+GC49+HK49</f>
        <v>0</v>
      </c>
      <c r="IT49" s="13">
        <f t="shared" ref="IT49:IT59" si="906">P49+CF49+AX49+DN49+EV49+GD49+HL49</f>
        <v>0</v>
      </c>
      <c r="IU49" s="13">
        <f t="shared" ref="IU49:IU59" si="907">Q49+CG49+AY49+DO49+EW49+GE49+HM49</f>
        <v>0</v>
      </c>
      <c r="IV49" s="13">
        <f t="shared" ref="IV49:IV59" si="908">R49+CH49+AZ49+DP49+EX49+GF49+HN49</f>
        <v>0</v>
      </c>
      <c r="IW49" s="13">
        <f t="shared" ref="IW49:IW59" si="909">S49+CI49+BA49+DQ49+EY49+GG49+HO49</f>
        <v>0</v>
      </c>
      <c r="IX49" s="13">
        <f t="shared" ref="IX49:IX59" si="910">T49+CJ49+BB49+DR49+EZ49+GH49+HP49</f>
        <v>0</v>
      </c>
      <c r="IY49" s="13">
        <f t="shared" ref="IY49:IY59" si="911">U49+CK49+BC49+DS49+FA49+GI49+HQ49</f>
        <v>0</v>
      </c>
      <c r="IZ49" s="13">
        <f t="shared" ref="IZ49:IZ59" si="912">V49+CL49+BD49+DT49+FB49+GJ49+HR49</f>
        <v>0</v>
      </c>
      <c r="JA49" s="13">
        <f t="shared" ref="JA49:JA59" si="913">W49+CM49+BE49+DU49+FC49+GK49+HS49</f>
        <v>0</v>
      </c>
      <c r="JB49" s="13">
        <f t="shared" ref="JB49:JB59" si="914">X49+CN49+BF49+DV49+FD49+GL49+HT49</f>
        <v>0</v>
      </c>
      <c r="JC49" s="13">
        <f t="shared" ref="JC49:JC59" si="915">Y49+CO49+BG49+DW49+FE49+GM49+HU49</f>
        <v>0</v>
      </c>
      <c r="JD49" s="13">
        <f t="shared" ref="JD49:JD59" si="916">Z49+BH49+CP49+DX49+FF49+GN49+HV49</f>
        <v>0</v>
      </c>
      <c r="JE49" s="13">
        <f t="shared" ref="JE49:JE59" si="917">AA49+BI49+CQ49+DY49+FG49+GO49+HW49</f>
        <v>0</v>
      </c>
      <c r="JF49" s="13">
        <f t="shared" ref="JF49:JF59" si="918">AB49+BJ49+CR49+DZ49+FH49+GP49+HX49</f>
        <v>0</v>
      </c>
      <c r="JG49" s="13">
        <f t="shared" ref="JG49:JG59" si="919">AC49+BK49+CS49+EA49+FI49+GQ49+HY49</f>
        <v>0</v>
      </c>
      <c r="JH49" s="13">
        <f t="shared" ref="JH49:JH59" si="920">AD49+BL49+CT49+EB49+FJ49+GR49+HZ49</f>
        <v>0</v>
      </c>
      <c r="JI49" s="13">
        <f t="shared" ref="JI49:JI59" si="921">AE49+BM49+CU49+EC49+FK49+GS49+IA49</f>
        <v>0</v>
      </c>
      <c r="JJ49" s="13">
        <f t="shared" ref="JJ49:JN59" si="922">AF49+BN49+CV49+ED49+FL49+GT49+IB49</f>
        <v>0</v>
      </c>
      <c r="JK49" s="13">
        <f t="shared" si="922"/>
        <v>0</v>
      </c>
      <c r="JL49" s="13">
        <f t="shared" si="922"/>
        <v>0</v>
      </c>
      <c r="JM49" s="13">
        <f t="shared" si="922"/>
        <v>0</v>
      </c>
      <c r="JN49" s="13">
        <f t="shared" si="922"/>
        <v>0</v>
      </c>
    </row>
    <row r="50" spans="1:274" ht="30" x14ac:dyDescent="0.25">
      <c r="A50" s="5">
        <v>3103</v>
      </c>
      <c r="B50" s="9" t="s">
        <v>31</v>
      </c>
      <c r="C50" s="13">
        <v>0</v>
      </c>
      <c r="D50" s="13">
        <v>187450</v>
      </c>
      <c r="E50" s="13">
        <v>227752.11</v>
      </c>
      <c r="F50" s="13">
        <v>30000</v>
      </c>
      <c r="G50" s="13">
        <v>0</v>
      </c>
      <c r="H50" s="13">
        <v>0</v>
      </c>
      <c r="I50" s="13">
        <v>0</v>
      </c>
      <c r="J50" s="13">
        <v>60000</v>
      </c>
      <c r="K50" s="13">
        <v>24699.67</v>
      </c>
      <c r="L50" s="13">
        <v>30000</v>
      </c>
      <c r="M50" s="13">
        <v>30000</v>
      </c>
      <c r="N50" s="13">
        <v>48945.06</v>
      </c>
      <c r="O50" s="13">
        <v>262082</v>
      </c>
      <c r="P50" s="13">
        <v>262082</v>
      </c>
      <c r="Q50" s="13">
        <v>57253.760000000002</v>
      </c>
      <c r="R50" s="13">
        <v>20000</v>
      </c>
      <c r="S50" s="13">
        <v>78335</v>
      </c>
      <c r="T50" s="13">
        <v>75650.61</v>
      </c>
      <c r="U50" s="13">
        <v>70000</v>
      </c>
      <c r="V50" s="13">
        <v>71890</v>
      </c>
      <c r="W50" s="13">
        <v>14032.9</v>
      </c>
      <c r="X50" s="13">
        <v>15000</v>
      </c>
      <c r="Y50" s="13">
        <v>15000</v>
      </c>
      <c r="Z50" s="13">
        <v>39370.28</v>
      </c>
      <c r="AA50" s="13">
        <v>45000</v>
      </c>
      <c r="AB50" s="13">
        <v>45000</v>
      </c>
      <c r="AC50" s="13">
        <v>34100</v>
      </c>
      <c r="AD50" s="13">
        <v>30000</v>
      </c>
      <c r="AE50" s="13">
        <v>30000</v>
      </c>
      <c r="AF50" s="13">
        <v>35000</v>
      </c>
      <c r="AG50" s="13">
        <v>62000</v>
      </c>
      <c r="AH50" s="13">
        <v>62000</v>
      </c>
      <c r="AI50" s="13">
        <v>50850</v>
      </c>
      <c r="AJ50" s="13">
        <v>100000</v>
      </c>
      <c r="AK50" s="13">
        <v>0</v>
      </c>
      <c r="AL50" s="13">
        <v>0</v>
      </c>
      <c r="AM50" s="13">
        <v>0</v>
      </c>
      <c r="AN50" s="13">
        <v>0</v>
      </c>
      <c r="AO50" s="13">
        <v>0</v>
      </c>
      <c r="AP50" s="13">
        <v>0</v>
      </c>
      <c r="AQ50" s="13">
        <v>0</v>
      </c>
      <c r="AR50" s="13">
        <v>0</v>
      </c>
      <c r="AS50" s="13">
        <v>0</v>
      </c>
      <c r="AT50" s="13">
        <v>0</v>
      </c>
      <c r="AU50" s="13">
        <v>0</v>
      </c>
      <c r="AV50" s="13">
        <v>0</v>
      </c>
      <c r="AW50" s="13">
        <v>0</v>
      </c>
      <c r="AX50" s="13">
        <v>0</v>
      </c>
      <c r="AY50" s="13">
        <v>0</v>
      </c>
      <c r="AZ50" s="13">
        <v>0</v>
      </c>
      <c r="BA50" s="13">
        <v>0</v>
      </c>
      <c r="BB50" s="13">
        <v>0</v>
      </c>
      <c r="BC50" s="13">
        <v>0</v>
      </c>
      <c r="BD50" s="13">
        <v>0</v>
      </c>
      <c r="BE50" s="13">
        <v>0</v>
      </c>
      <c r="BF50" s="13">
        <v>0</v>
      </c>
      <c r="BG50" s="13">
        <v>0</v>
      </c>
      <c r="BH50" s="13">
        <v>0</v>
      </c>
      <c r="BI50" s="13">
        <v>0</v>
      </c>
      <c r="BJ50" s="13">
        <v>0</v>
      </c>
      <c r="BK50" s="13">
        <v>0</v>
      </c>
      <c r="BL50" s="13">
        <v>0</v>
      </c>
      <c r="BM50" s="13">
        <v>0</v>
      </c>
      <c r="BN50" s="13">
        <v>0</v>
      </c>
      <c r="BO50" s="13">
        <v>0</v>
      </c>
      <c r="BP50" s="13">
        <v>0</v>
      </c>
      <c r="BQ50" s="13">
        <v>0</v>
      </c>
      <c r="BR50" s="13">
        <v>0</v>
      </c>
      <c r="BS50" s="13">
        <v>0</v>
      </c>
      <c r="BT50" s="13">
        <v>0</v>
      </c>
      <c r="BU50" s="13">
        <v>0</v>
      </c>
      <c r="BV50" s="13">
        <v>0</v>
      </c>
      <c r="BW50" s="13">
        <v>0</v>
      </c>
      <c r="BX50" s="13">
        <v>0</v>
      </c>
      <c r="BY50" s="13">
        <v>0</v>
      </c>
      <c r="BZ50" s="13">
        <v>0</v>
      </c>
      <c r="CA50" s="13">
        <v>0</v>
      </c>
      <c r="CB50" s="13">
        <v>0</v>
      </c>
      <c r="CC50" s="13">
        <v>0</v>
      </c>
      <c r="CD50" s="13">
        <v>0</v>
      </c>
      <c r="CE50" s="13">
        <v>0</v>
      </c>
      <c r="CF50" s="13">
        <v>0</v>
      </c>
      <c r="CG50" s="13">
        <v>0</v>
      </c>
      <c r="CH50" s="13">
        <v>0</v>
      </c>
      <c r="CI50" s="13">
        <v>0</v>
      </c>
      <c r="CJ50" s="13">
        <v>0</v>
      </c>
      <c r="CK50" s="13">
        <v>0</v>
      </c>
      <c r="CL50" s="13">
        <v>0</v>
      </c>
      <c r="CM50" s="13">
        <v>0</v>
      </c>
      <c r="CN50" s="13">
        <v>0</v>
      </c>
      <c r="CO50" s="13">
        <v>0</v>
      </c>
      <c r="CP50" s="13">
        <v>0</v>
      </c>
      <c r="CQ50" s="13">
        <v>0</v>
      </c>
      <c r="CR50" s="13">
        <v>0</v>
      </c>
      <c r="CS50" s="13">
        <v>0</v>
      </c>
      <c r="CT50" s="13">
        <v>0</v>
      </c>
      <c r="CU50" s="13">
        <v>0</v>
      </c>
      <c r="CV50" s="13">
        <v>0</v>
      </c>
      <c r="CW50" s="13">
        <v>0</v>
      </c>
      <c r="CX50" s="13">
        <v>0</v>
      </c>
      <c r="CY50" s="13">
        <v>0</v>
      </c>
      <c r="CZ50" s="13">
        <v>0</v>
      </c>
      <c r="DA50" s="13">
        <v>40000</v>
      </c>
      <c r="DB50" s="13">
        <v>0</v>
      </c>
      <c r="DC50" s="13">
        <v>0</v>
      </c>
      <c r="DD50" s="13">
        <v>0</v>
      </c>
      <c r="DE50" s="13">
        <v>0</v>
      </c>
      <c r="DF50" s="13">
        <v>0</v>
      </c>
      <c r="DG50" s="13">
        <v>0</v>
      </c>
      <c r="DH50" s="13">
        <v>0</v>
      </c>
      <c r="DI50" s="13">
        <v>0</v>
      </c>
      <c r="DJ50" s="13">
        <v>0</v>
      </c>
      <c r="DK50" s="13">
        <v>0</v>
      </c>
      <c r="DL50" s="13">
        <v>9600</v>
      </c>
      <c r="DM50" s="13">
        <v>0</v>
      </c>
      <c r="DN50" s="13">
        <v>0</v>
      </c>
      <c r="DO50" s="13">
        <v>20283.599999999999</v>
      </c>
      <c r="DP50" s="13">
        <v>50000</v>
      </c>
      <c r="DQ50" s="13">
        <v>50000</v>
      </c>
      <c r="DR50" s="13">
        <v>0</v>
      </c>
      <c r="DS50" s="13">
        <v>0</v>
      </c>
      <c r="DT50" s="13">
        <v>0</v>
      </c>
      <c r="DU50" s="13">
        <v>0</v>
      </c>
      <c r="DV50" s="13">
        <v>0</v>
      </c>
      <c r="DW50" s="13">
        <v>0</v>
      </c>
      <c r="DX50" s="13">
        <v>0</v>
      </c>
      <c r="DY50" s="13">
        <v>0</v>
      </c>
      <c r="DZ50" s="13">
        <v>0</v>
      </c>
      <c r="EA50" s="13">
        <v>0</v>
      </c>
      <c r="EB50" s="13">
        <v>0</v>
      </c>
      <c r="EC50" s="13">
        <v>0</v>
      </c>
      <c r="ED50" s="13">
        <v>0</v>
      </c>
      <c r="EE50" s="13">
        <v>0</v>
      </c>
      <c r="EF50" s="13">
        <v>0</v>
      </c>
      <c r="EG50" s="13">
        <v>0</v>
      </c>
      <c r="EH50" s="13">
        <v>0</v>
      </c>
      <c r="EI50" s="13">
        <v>0</v>
      </c>
      <c r="EJ50" s="13">
        <v>0</v>
      </c>
      <c r="EK50" s="13">
        <v>0</v>
      </c>
      <c r="EL50" s="13">
        <v>0</v>
      </c>
      <c r="EM50" s="13">
        <v>0</v>
      </c>
      <c r="EN50" s="13">
        <v>0</v>
      </c>
      <c r="EO50" s="13">
        <v>0</v>
      </c>
      <c r="EP50" s="13">
        <v>0</v>
      </c>
      <c r="EQ50" s="13">
        <v>0</v>
      </c>
      <c r="ER50" s="13">
        <v>0</v>
      </c>
      <c r="ES50" s="13">
        <v>0</v>
      </c>
      <c r="ET50" s="13">
        <v>0</v>
      </c>
      <c r="EU50" s="13">
        <v>0</v>
      </c>
      <c r="EV50" s="13">
        <v>0</v>
      </c>
      <c r="EW50" s="13">
        <v>0</v>
      </c>
      <c r="EX50" s="13">
        <v>0</v>
      </c>
      <c r="EY50" s="13">
        <v>0</v>
      </c>
      <c r="EZ50" s="13">
        <v>0</v>
      </c>
      <c r="FA50" s="13">
        <v>0</v>
      </c>
      <c r="FB50" s="13">
        <v>0</v>
      </c>
      <c r="FC50" s="13">
        <v>0</v>
      </c>
      <c r="FD50" s="13">
        <v>0</v>
      </c>
      <c r="FE50" s="13">
        <v>0</v>
      </c>
      <c r="FF50" s="13">
        <v>0</v>
      </c>
      <c r="FG50" s="13">
        <v>0</v>
      </c>
      <c r="FH50" s="13">
        <v>0</v>
      </c>
      <c r="FI50" s="13">
        <v>0</v>
      </c>
      <c r="FJ50" s="13">
        <v>0</v>
      </c>
      <c r="FK50" s="13">
        <v>0</v>
      </c>
      <c r="FL50" s="13">
        <v>0</v>
      </c>
      <c r="FM50" s="13">
        <v>0</v>
      </c>
      <c r="FN50" s="13">
        <v>0</v>
      </c>
      <c r="FO50" s="13">
        <v>0</v>
      </c>
      <c r="FP50" s="13">
        <v>0</v>
      </c>
      <c r="FQ50" s="13">
        <v>0</v>
      </c>
      <c r="FR50" s="13">
        <v>0</v>
      </c>
      <c r="FS50" s="13">
        <v>0</v>
      </c>
      <c r="FT50" s="13">
        <v>0</v>
      </c>
      <c r="FU50" s="13">
        <v>0</v>
      </c>
      <c r="FV50" s="13">
        <v>0</v>
      </c>
      <c r="FW50" s="13">
        <v>0</v>
      </c>
      <c r="FX50" s="13">
        <v>0</v>
      </c>
      <c r="FY50" s="13">
        <v>0</v>
      </c>
      <c r="FZ50" s="13">
        <v>0</v>
      </c>
      <c r="GA50" s="13">
        <v>0</v>
      </c>
      <c r="GB50" s="13">
        <v>0</v>
      </c>
      <c r="GC50" s="13">
        <v>0</v>
      </c>
      <c r="GD50" s="13">
        <v>0</v>
      </c>
      <c r="GE50" s="13">
        <v>0</v>
      </c>
      <c r="GF50" s="13">
        <v>0</v>
      </c>
      <c r="GG50" s="13">
        <v>0</v>
      </c>
      <c r="GH50" s="13">
        <v>0</v>
      </c>
      <c r="GI50" s="13">
        <v>0</v>
      </c>
      <c r="GJ50" s="13">
        <v>0</v>
      </c>
      <c r="GK50" s="13">
        <v>0</v>
      </c>
      <c r="GL50" s="13">
        <v>0</v>
      </c>
      <c r="GM50" s="13">
        <v>0</v>
      </c>
      <c r="GN50" s="13">
        <v>0</v>
      </c>
      <c r="GO50" s="13">
        <v>0</v>
      </c>
      <c r="GP50" s="13">
        <v>0</v>
      </c>
      <c r="GQ50" s="13">
        <v>0</v>
      </c>
      <c r="GR50" s="13">
        <v>0</v>
      </c>
      <c r="GS50" s="13">
        <v>0</v>
      </c>
      <c r="GT50" s="13">
        <v>0</v>
      </c>
      <c r="GU50" s="13">
        <v>0</v>
      </c>
      <c r="GV50" s="13">
        <v>0</v>
      </c>
      <c r="GW50" s="13">
        <v>0</v>
      </c>
      <c r="GX50" s="13">
        <v>0</v>
      </c>
      <c r="GY50" s="13">
        <v>0</v>
      </c>
      <c r="GZ50" s="13">
        <v>0</v>
      </c>
      <c r="HA50" s="13">
        <v>0</v>
      </c>
      <c r="HB50" s="13">
        <v>0</v>
      </c>
      <c r="HC50" s="13">
        <v>0</v>
      </c>
      <c r="HD50" s="13">
        <v>0</v>
      </c>
      <c r="HE50" s="13">
        <v>0</v>
      </c>
      <c r="HF50" s="13">
        <v>0</v>
      </c>
      <c r="HG50" s="13">
        <v>0</v>
      </c>
      <c r="HH50" s="13">
        <v>0</v>
      </c>
      <c r="HI50" s="13">
        <v>0</v>
      </c>
      <c r="HJ50" s="13">
        <v>400</v>
      </c>
      <c r="HK50" s="13">
        <v>0</v>
      </c>
      <c r="HL50" s="13">
        <v>0</v>
      </c>
      <c r="HM50" s="13">
        <v>28.29</v>
      </c>
      <c r="HN50" s="13">
        <v>0</v>
      </c>
      <c r="HO50" s="13">
        <v>0</v>
      </c>
      <c r="HP50" s="13">
        <v>0</v>
      </c>
      <c r="HQ50" s="13">
        <v>0</v>
      </c>
      <c r="HR50" s="13">
        <v>0</v>
      </c>
      <c r="HS50" s="13">
        <v>0</v>
      </c>
      <c r="HT50" s="13">
        <v>0</v>
      </c>
      <c r="HU50" s="13">
        <v>0</v>
      </c>
      <c r="HV50" s="13">
        <v>0</v>
      </c>
      <c r="HW50" s="13">
        <v>0</v>
      </c>
      <c r="HX50" s="13">
        <v>0</v>
      </c>
      <c r="HY50" s="13">
        <v>0</v>
      </c>
      <c r="HZ50" s="13">
        <v>0</v>
      </c>
      <c r="IA50" s="13">
        <v>0</v>
      </c>
      <c r="IB50" s="13">
        <v>0</v>
      </c>
      <c r="IC50" s="13">
        <v>0</v>
      </c>
      <c r="ID50" s="13">
        <v>0</v>
      </c>
      <c r="IE50" s="13">
        <v>0</v>
      </c>
      <c r="IF50" s="13">
        <v>0</v>
      </c>
      <c r="IG50" s="13">
        <f t="shared" si="893"/>
        <v>40000</v>
      </c>
      <c r="IH50" s="13">
        <f t="shared" si="894"/>
        <v>187450</v>
      </c>
      <c r="II50" s="13">
        <f t="shared" si="895"/>
        <v>227752.11</v>
      </c>
      <c r="IJ50" s="13">
        <f t="shared" si="896"/>
        <v>30000</v>
      </c>
      <c r="IK50" s="13">
        <f t="shared" si="897"/>
        <v>0</v>
      </c>
      <c r="IL50" s="13">
        <f t="shared" si="898"/>
        <v>0</v>
      </c>
      <c r="IM50" s="13">
        <f t="shared" si="899"/>
        <v>0</v>
      </c>
      <c r="IN50" s="13">
        <f t="shared" si="900"/>
        <v>60000</v>
      </c>
      <c r="IO50" s="13">
        <f t="shared" si="901"/>
        <v>24699.67</v>
      </c>
      <c r="IP50" s="13">
        <f t="shared" si="902"/>
        <v>30000</v>
      </c>
      <c r="IQ50" s="13">
        <f t="shared" si="903"/>
        <v>30000</v>
      </c>
      <c r="IR50" s="13">
        <f t="shared" si="904"/>
        <v>58945.06</v>
      </c>
      <c r="IS50" s="13">
        <f t="shared" si="905"/>
        <v>262082</v>
      </c>
      <c r="IT50" s="13">
        <f t="shared" si="906"/>
        <v>262082</v>
      </c>
      <c r="IU50" s="13">
        <f t="shared" si="907"/>
        <v>77565.649999999994</v>
      </c>
      <c r="IV50" s="13">
        <f t="shared" si="908"/>
        <v>70000</v>
      </c>
      <c r="IW50" s="13">
        <f t="shared" si="909"/>
        <v>128335</v>
      </c>
      <c r="IX50" s="13">
        <f t="shared" si="910"/>
        <v>75650.61</v>
      </c>
      <c r="IY50" s="13">
        <f t="shared" si="911"/>
        <v>70000</v>
      </c>
      <c r="IZ50" s="13">
        <f t="shared" si="912"/>
        <v>71890</v>
      </c>
      <c r="JA50" s="13">
        <f t="shared" si="913"/>
        <v>14032.9</v>
      </c>
      <c r="JB50" s="13">
        <f t="shared" si="914"/>
        <v>15000</v>
      </c>
      <c r="JC50" s="13">
        <f t="shared" si="915"/>
        <v>15000</v>
      </c>
      <c r="JD50" s="13">
        <f t="shared" si="916"/>
        <v>39370.28</v>
      </c>
      <c r="JE50" s="13">
        <f t="shared" si="917"/>
        <v>45000</v>
      </c>
      <c r="JF50" s="13">
        <f t="shared" si="918"/>
        <v>45000</v>
      </c>
      <c r="JG50" s="13">
        <f t="shared" si="919"/>
        <v>34100</v>
      </c>
      <c r="JH50" s="13">
        <f t="shared" si="920"/>
        <v>30000</v>
      </c>
      <c r="JI50" s="13">
        <f t="shared" si="921"/>
        <v>30000</v>
      </c>
      <c r="JJ50" s="13">
        <f t="shared" si="922"/>
        <v>35000</v>
      </c>
      <c r="JK50" s="13">
        <f t="shared" si="922"/>
        <v>62000</v>
      </c>
      <c r="JL50" s="13">
        <f t="shared" si="922"/>
        <v>62000</v>
      </c>
      <c r="JM50" s="13">
        <f t="shared" si="922"/>
        <v>50850</v>
      </c>
      <c r="JN50" s="13">
        <f t="shared" si="922"/>
        <v>100000</v>
      </c>
    </row>
    <row r="51" spans="1:274" x14ac:dyDescent="0.25">
      <c r="A51" s="5">
        <v>3105</v>
      </c>
      <c r="B51" s="9" t="s">
        <v>358</v>
      </c>
      <c r="C51" s="13">
        <v>5000</v>
      </c>
      <c r="D51" s="13">
        <v>21000</v>
      </c>
      <c r="E51" s="13">
        <v>24417.5</v>
      </c>
      <c r="F51" s="13">
        <v>0</v>
      </c>
      <c r="G51" s="13">
        <v>5000</v>
      </c>
      <c r="H51" s="13">
        <v>5000</v>
      </c>
      <c r="I51" s="13">
        <v>0</v>
      </c>
      <c r="J51" s="13">
        <v>0</v>
      </c>
      <c r="K51" s="13">
        <v>0</v>
      </c>
      <c r="L51" s="13">
        <v>0</v>
      </c>
      <c r="M51" s="13">
        <v>0</v>
      </c>
      <c r="N51" s="13">
        <v>0</v>
      </c>
      <c r="O51" s="13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10000</v>
      </c>
      <c r="V51" s="13">
        <v>10000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13">
        <v>0</v>
      </c>
      <c r="AD51" s="13">
        <v>0</v>
      </c>
      <c r="AE51" s="13">
        <v>0</v>
      </c>
      <c r="AF51" s="13">
        <v>0</v>
      </c>
      <c r="AG51" s="13">
        <v>0</v>
      </c>
      <c r="AH51" s="13">
        <v>0</v>
      </c>
      <c r="AI51" s="13">
        <v>0</v>
      </c>
      <c r="AJ51" s="13">
        <v>0</v>
      </c>
      <c r="AK51" s="13">
        <v>0</v>
      </c>
      <c r="AL51" s="13">
        <v>0</v>
      </c>
      <c r="AM51" s="13">
        <v>0</v>
      </c>
      <c r="AN51" s="13">
        <v>0</v>
      </c>
      <c r="AO51" s="13">
        <v>0</v>
      </c>
      <c r="AP51" s="13">
        <v>0</v>
      </c>
      <c r="AQ51" s="13">
        <v>0</v>
      </c>
      <c r="AR51" s="13">
        <v>0</v>
      </c>
      <c r="AS51" s="13">
        <v>0</v>
      </c>
      <c r="AT51" s="13">
        <v>0</v>
      </c>
      <c r="AU51" s="13">
        <v>0</v>
      </c>
      <c r="AV51" s="13">
        <v>0</v>
      </c>
      <c r="AW51" s="13">
        <v>0</v>
      </c>
      <c r="AX51" s="13">
        <v>0</v>
      </c>
      <c r="AY51" s="13">
        <v>0</v>
      </c>
      <c r="AZ51" s="13">
        <v>0</v>
      </c>
      <c r="BA51" s="13">
        <v>0</v>
      </c>
      <c r="BB51" s="13">
        <v>0</v>
      </c>
      <c r="BC51" s="13">
        <v>0</v>
      </c>
      <c r="BD51" s="13">
        <v>0</v>
      </c>
      <c r="BE51" s="13">
        <v>0</v>
      </c>
      <c r="BF51" s="13">
        <v>0</v>
      </c>
      <c r="BG51" s="13">
        <v>0</v>
      </c>
      <c r="BH51" s="13">
        <v>0</v>
      </c>
      <c r="BI51" s="13">
        <v>0</v>
      </c>
      <c r="BJ51" s="13">
        <v>0</v>
      </c>
      <c r="BK51" s="13">
        <v>0</v>
      </c>
      <c r="BL51" s="13">
        <v>0</v>
      </c>
      <c r="BM51" s="13">
        <v>0</v>
      </c>
      <c r="BN51" s="13">
        <v>0</v>
      </c>
      <c r="BO51" s="13">
        <v>0</v>
      </c>
      <c r="BP51" s="13">
        <v>0</v>
      </c>
      <c r="BQ51" s="13">
        <v>0</v>
      </c>
      <c r="BR51" s="13">
        <v>0</v>
      </c>
      <c r="BS51" s="13">
        <v>0</v>
      </c>
      <c r="BT51" s="13">
        <v>0</v>
      </c>
      <c r="BU51" s="13">
        <v>0</v>
      </c>
      <c r="BV51" s="13">
        <v>0</v>
      </c>
      <c r="BW51" s="13">
        <v>0</v>
      </c>
      <c r="BX51" s="13">
        <v>0</v>
      </c>
      <c r="BY51" s="13">
        <v>0</v>
      </c>
      <c r="BZ51" s="13">
        <v>0</v>
      </c>
      <c r="CA51" s="13">
        <v>0</v>
      </c>
      <c r="CB51" s="13">
        <v>0</v>
      </c>
      <c r="CC51" s="13">
        <v>0</v>
      </c>
      <c r="CD51" s="13">
        <v>0</v>
      </c>
      <c r="CE51" s="13">
        <v>0</v>
      </c>
      <c r="CF51" s="13">
        <v>0</v>
      </c>
      <c r="CG51" s="13">
        <v>0</v>
      </c>
      <c r="CH51" s="13">
        <v>0</v>
      </c>
      <c r="CI51" s="13">
        <v>0</v>
      </c>
      <c r="CJ51" s="13">
        <v>0</v>
      </c>
      <c r="CK51" s="13">
        <v>0</v>
      </c>
      <c r="CL51" s="13">
        <v>0</v>
      </c>
      <c r="CM51" s="13">
        <v>0</v>
      </c>
      <c r="CN51" s="13">
        <v>0</v>
      </c>
      <c r="CO51" s="13">
        <v>0</v>
      </c>
      <c r="CP51" s="13">
        <v>0</v>
      </c>
      <c r="CQ51" s="13">
        <v>0</v>
      </c>
      <c r="CR51" s="13">
        <v>0</v>
      </c>
      <c r="CS51" s="13">
        <v>0</v>
      </c>
      <c r="CT51" s="13">
        <v>0</v>
      </c>
      <c r="CU51" s="13">
        <v>0</v>
      </c>
      <c r="CV51" s="13">
        <v>0</v>
      </c>
      <c r="CW51" s="13">
        <v>0</v>
      </c>
      <c r="CX51" s="13">
        <v>0</v>
      </c>
      <c r="CY51" s="13">
        <v>0</v>
      </c>
      <c r="CZ51" s="13">
        <v>0</v>
      </c>
      <c r="DA51" s="13">
        <v>0</v>
      </c>
      <c r="DB51" s="13">
        <v>0</v>
      </c>
      <c r="DC51" s="13">
        <v>0</v>
      </c>
      <c r="DD51" s="13">
        <v>0</v>
      </c>
      <c r="DE51" s="13">
        <v>0</v>
      </c>
      <c r="DF51" s="13">
        <v>0</v>
      </c>
      <c r="DG51" s="13">
        <v>0</v>
      </c>
      <c r="DH51" s="13">
        <v>0</v>
      </c>
      <c r="DI51" s="13">
        <v>0</v>
      </c>
      <c r="DJ51" s="13">
        <v>0</v>
      </c>
      <c r="DK51" s="13">
        <v>0</v>
      </c>
      <c r="DL51" s="13">
        <v>0</v>
      </c>
      <c r="DM51" s="13">
        <v>0</v>
      </c>
      <c r="DN51" s="13">
        <v>0</v>
      </c>
      <c r="DO51" s="13">
        <v>0</v>
      </c>
      <c r="DP51" s="13">
        <v>0</v>
      </c>
      <c r="DQ51" s="13">
        <v>0</v>
      </c>
      <c r="DR51" s="13">
        <v>0</v>
      </c>
      <c r="DS51" s="13">
        <v>0</v>
      </c>
      <c r="DT51" s="13">
        <v>10000</v>
      </c>
      <c r="DU51" s="13">
        <v>10000</v>
      </c>
      <c r="DV51" s="13">
        <v>0</v>
      </c>
      <c r="DW51" s="13">
        <v>0</v>
      </c>
      <c r="DX51" s="13">
        <v>0</v>
      </c>
      <c r="DY51" s="13">
        <v>0</v>
      </c>
      <c r="DZ51" s="13">
        <v>0</v>
      </c>
      <c r="EA51" s="13">
        <v>0</v>
      </c>
      <c r="EB51" s="13">
        <v>0</v>
      </c>
      <c r="EC51" s="13">
        <v>42700</v>
      </c>
      <c r="ED51" s="13">
        <v>42700</v>
      </c>
      <c r="EE51" s="13">
        <v>0</v>
      </c>
      <c r="EF51" s="13">
        <v>0</v>
      </c>
      <c r="EG51" s="13">
        <v>0</v>
      </c>
      <c r="EH51" s="13">
        <v>0</v>
      </c>
      <c r="EI51" s="13">
        <v>0</v>
      </c>
      <c r="EJ51" s="13">
        <v>0</v>
      </c>
      <c r="EK51" s="13">
        <v>0</v>
      </c>
      <c r="EL51" s="13">
        <v>0</v>
      </c>
      <c r="EM51" s="13">
        <v>0</v>
      </c>
      <c r="EN51" s="13">
        <v>0</v>
      </c>
      <c r="EO51" s="13">
        <v>0</v>
      </c>
      <c r="EP51" s="13">
        <v>0</v>
      </c>
      <c r="EQ51" s="13">
        <v>0</v>
      </c>
      <c r="ER51" s="13">
        <v>0</v>
      </c>
      <c r="ES51" s="13">
        <v>0</v>
      </c>
      <c r="ET51" s="13">
        <v>0</v>
      </c>
      <c r="EU51" s="13">
        <v>0</v>
      </c>
      <c r="EV51" s="13">
        <v>0</v>
      </c>
      <c r="EW51" s="13">
        <v>0</v>
      </c>
      <c r="EX51" s="13">
        <v>0</v>
      </c>
      <c r="EY51" s="13">
        <v>0</v>
      </c>
      <c r="EZ51" s="13">
        <v>0</v>
      </c>
      <c r="FA51" s="13">
        <v>0</v>
      </c>
      <c r="FB51" s="13">
        <v>0</v>
      </c>
      <c r="FC51" s="13">
        <v>0</v>
      </c>
      <c r="FD51" s="13">
        <v>0</v>
      </c>
      <c r="FE51" s="13">
        <v>0</v>
      </c>
      <c r="FF51" s="13">
        <v>0</v>
      </c>
      <c r="FG51" s="13">
        <v>0</v>
      </c>
      <c r="FH51" s="13">
        <v>0</v>
      </c>
      <c r="FI51" s="13">
        <v>0</v>
      </c>
      <c r="FJ51" s="13">
        <v>0</v>
      </c>
      <c r="FK51" s="13">
        <v>0</v>
      </c>
      <c r="FL51" s="13">
        <v>0</v>
      </c>
      <c r="FM51" s="13">
        <v>0</v>
      </c>
      <c r="FN51" s="13">
        <v>0</v>
      </c>
      <c r="FO51" s="13">
        <v>0</v>
      </c>
      <c r="FP51" s="13">
        <v>0</v>
      </c>
      <c r="FQ51" s="13">
        <v>0</v>
      </c>
      <c r="FR51" s="13">
        <v>0</v>
      </c>
      <c r="FS51" s="13">
        <v>0</v>
      </c>
      <c r="FT51" s="13">
        <v>0</v>
      </c>
      <c r="FU51" s="13">
        <v>0</v>
      </c>
      <c r="FV51" s="13">
        <v>0</v>
      </c>
      <c r="FW51" s="13">
        <v>0</v>
      </c>
      <c r="FX51" s="13">
        <v>0</v>
      </c>
      <c r="FY51" s="13">
        <v>0</v>
      </c>
      <c r="FZ51" s="13">
        <v>0</v>
      </c>
      <c r="GA51" s="13">
        <v>0</v>
      </c>
      <c r="GB51" s="13">
        <v>0</v>
      </c>
      <c r="GC51" s="13">
        <v>0</v>
      </c>
      <c r="GD51" s="13">
        <v>0</v>
      </c>
      <c r="GE51" s="13">
        <v>0</v>
      </c>
      <c r="GF51" s="13">
        <v>0</v>
      </c>
      <c r="GG51" s="13">
        <v>0</v>
      </c>
      <c r="GH51" s="13">
        <v>0</v>
      </c>
      <c r="GI51" s="13">
        <v>0</v>
      </c>
      <c r="GJ51" s="13">
        <v>0</v>
      </c>
      <c r="GK51" s="13">
        <v>0</v>
      </c>
      <c r="GL51" s="13">
        <v>0</v>
      </c>
      <c r="GM51" s="13">
        <v>0</v>
      </c>
      <c r="GN51" s="13">
        <v>0</v>
      </c>
      <c r="GO51" s="13">
        <v>0</v>
      </c>
      <c r="GP51" s="13">
        <v>0</v>
      </c>
      <c r="GQ51" s="13">
        <v>0</v>
      </c>
      <c r="GR51" s="13">
        <v>0</v>
      </c>
      <c r="GS51" s="13">
        <v>0</v>
      </c>
      <c r="GT51" s="13">
        <v>0</v>
      </c>
      <c r="GU51" s="13">
        <v>0</v>
      </c>
      <c r="GV51" s="13">
        <v>0</v>
      </c>
      <c r="GW51" s="13">
        <v>0</v>
      </c>
      <c r="GX51" s="13">
        <v>0</v>
      </c>
      <c r="GY51" s="13">
        <v>0</v>
      </c>
      <c r="GZ51" s="13">
        <v>0</v>
      </c>
      <c r="HA51" s="13">
        <v>0</v>
      </c>
      <c r="HB51" s="13">
        <v>0</v>
      </c>
      <c r="HC51" s="13">
        <v>0</v>
      </c>
      <c r="HD51" s="13">
        <v>0</v>
      </c>
      <c r="HE51" s="13">
        <v>0</v>
      </c>
      <c r="HF51" s="13">
        <v>0</v>
      </c>
      <c r="HG51" s="13">
        <v>0</v>
      </c>
      <c r="HH51" s="13">
        <v>0</v>
      </c>
      <c r="HI51" s="13">
        <v>0</v>
      </c>
      <c r="HJ51" s="13">
        <v>0</v>
      </c>
      <c r="HK51" s="13">
        <v>0</v>
      </c>
      <c r="HL51" s="13">
        <v>0</v>
      </c>
      <c r="HM51" s="13">
        <v>0</v>
      </c>
      <c r="HN51" s="13">
        <v>0</v>
      </c>
      <c r="HO51" s="13">
        <v>0</v>
      </c>
      <c r="HP51" s="13">
        <v>0</v>
      </c>
      <c r="HQ51" s="13">
        <v>0</v>
      </c>
      <c r="HR51" s="13">
        <v>0</v>
      </c>
      <c r="HS51" s="13">
        <v>0</v>
      </c>
      <c r="HT51" s="13">
        <v>0</v>
      </c>
      <c r="HU51" s="13">
        <v>0</v>
      </c>
      <c r="HV51" s="13">
        <v>0</v>
      </c>
      <c r="HW51" s="13">
        <v>0</v>
      </c>
      <c r="HX51" s="13">
        <v>0</v>
      </c>
      <c r="HY51" s="13">
        <v>0</v>
      </c>
      <c r="HZ51" s="13">
        <v>0</v>
      </c>
      <c r="IA51" s="13">
        <v>0</v>
      </c>
      <c r="IB51" s="13">
        <v>0</v>
      </c>
      <c r="IC51" s="13">
        <v>0</v>
      </c>
      <c r="ID51" s="13">
        <v>0</v>
      </c>
      <c r="IE51" s="13">
        <v>0</v>
      </c>
      <c r="IF51" s="13">
        <v>0</v>
      </c>
      <c r="IG51" s="13">
        <f t="shared" si="893"/>
        <v>5000</v>
      </c>
      <c r="IH51" s="13">
        <f t="shared" si="894"/>
        <v>21000</v>
      </c>
      <c r="II51" s="13">
        <f t="shared" si="895"/>
        <v>24417.5</v>
      </c>
      <c r="IJ51" s="13">
        <f t="shared" si="896"/>
        <v>0</v>
      </c>
      <c r="IK51" s="13">
        <f t="shared" si="897"/>
        <v>5000</v>
      </c>
      <c r="IL51" s="13">
        <f t="shared" si="898"/>
        <v>5000</v>
      </c>
      <c r="IM51" s="13">
        <f t="shared" si="899"/>
        <v>0</v>
      </c>
      <c r="IN51" s="13">
        <f t="shared" si="900"/>
        <v>0</v>
      </c>
      <c r="IO51" s="13">
        <f t="shared" si="901"/>
        <v>0</v>
      </c>
      <c r="IP51" s="13">
        <f t="shared" si="902"/>
        <v>0</v>
      </c>
      <c r="IQ51" s="13">
        <f t="shared" si="903"/>
        <v>0</v>
      </c>
      <c r="IR51" s="13">
        <f t="shared" si="904"/>
        <v>0</v>
      </c>
      <c r="IS51" s="13">
        <f t="shared" si="905"/>
        <v>0</v>
      </c>
      <c r="IT51" s="13">
        <f t="shared" si="906"/>
        <v>0</v>
      </c>
      <c r="IU51" s="13">
        <f t="shared" si="907"/>
        <v>0</v>
      </c>
      <c r="IV51" s="13">
        <f t="shared" si="908"/>
        <v>0</v>
      </c>
      <c r="IW51" s="13">
        <f t="shared" si="909"/>
        <v>0</v>
      </c>
      <c r="IX51" s="13">
        <f t="shared" si="910"/>
        <v>0</v>
      </c>
      <c r="IY51" s="13">
        <f t="shared" si="911"/>
        <v>10000</v>
      </c>
      <c r="IZ51" s="13">
        <f t="shared" si="912"/>
        <v>20000</v>
      </c>
      <c r="JA51" s="13">
        <f t="shared" si="913"/>
        <v>10000</v>
      </c>
      <c r="JB51" s="13">
        <f t="shared" si="914"/>
        <v>0</v>
      </c>
      <c r="JC51" s="13">
        <f t="shared" si="915"/>
        <v>0</v>
      </c>
      <c r="JD51" s="13">
        <f t="shared" si="916"/>
        <v>0</v>
      </c>
      <c r="JE51" s="13">
        <f t="shared" si="917"/>
        <v>0</v>
      </c>
      <c r="JF51" s="13">
        <f t="shared" si="918"/>
        <v>0</v>
      </c>
      <c r="JG51" s="13">
        <f t="shared" si="919"/>
        <v>0</v>
      </c>
      <c r="JH51" s="13">
        <f t="shared" si="920"/>
        <v>0</v>
      </c>
      <c r="JI51" s="13">
        <f t="shared" si="921"/>
        <v>42700</v>
      </c>
      <c r="JJ51" s="13">
        <f t="shared" si="922"/>
        <v>42700</v>
      </c>
      <c r="JK51" s="13">
        <f t="shared" si="922"/>
        <v>0</v>
      </c>
      <c r="JL51" s="13">
        <f t="shared" si="922"/>
        <v>0</v>
      </c>
      <c r="JM51" s="13">
        <f t="shared" si="922"/>
        <v>0</v>
      </c>
      <c r="JN51" s="13">
        <f t="shared" si="922"/>
        <v>0</v>
      </c>
    </row>
    <row r="52" spans="1:274" x14ac:dyDescent="0.25">
      <c r="A52" s="5">
        <v>3107</v>
      </c>
      <c r="B52" s="9" t="s">
        <v>359</v>
      </c>
      <c r="C52" s="13">
        <v>1500</v>
      </c>
      <c r="D52" s="13">
        <v>1500</v>
      </c>
      <c r="E52" s="13">
        <v>0</v>
      </c>
      <c r="F52" s="13">
        <v>35000</v>
      </c>
      <c r="G52" s="13">
        <v>35000</v>
      </c>
      <c r="H52" s="13">
        <v>30000</v>
      </c>
      <c r="I52" s="13">
        <v>0</v>
      </c>
      <c r="J52" s="13">
        <v>0</v>
      </c>
      <c r="K52" s="13">
        <v>0</v>
      </c>
      <c r="L52" s="13">
        <v>0</v>
      </c>
      <c r="M52" s="13">
        <v>0</v>
      </c>
      <c r="N52" s="13">
        <v>0</v>
      </c>
      <c r="O52" s="13">
        <v>0</v>
      </c>
      <c r="P52" s="13">
        <v>0</v>
      </c>
      <c r="Q52" s="13">
        <v>600</v>
      </c>
      <c r="R52" s="13">
        <v>0</v>
      </c>
      <c r="S52" s="13">
        <v>0</v>
      </c>
      <c r="T52" s="13">
        <v>2300</v>
      </c>
      <c r="U52" s="13">
        <v>0</v>
      </c>
      <c r="V52" s="13">
        <v>2700</v>
      </c>
      <c r="W52" s="13">
        <v>2700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13">
        <v>0</v>
      </c>
      <c r="AD52" s="13">
        <v>0</v>
      </c>
      <c r="AE52" s="13">
        <v>0</v>
      </c>
      <c r="AF52" s="13">
        <v>0</v>
      </c>
      <c r="AG52" s="13">
        <v>0</v>
      </c>
      <c r="AH52" s="13">
        <v>60000</v>
      </c>
      <c r="AI52" s="13">
        <v>60000</v>
      </c>
      <c r="AJ52" s="13">
        <v>25000</v>
      </c>
      <c r="AK52" s="13">
        <v>5713.5</v>
      </c>
      <c r="AL52" s="13">
        <v>10500</v>
      </c>
      <c r="AM52" s="13">
        <v>10500</v>
      </c>
      <c r="AN52" s="13">
        <v>0</v>
      </c>
      <c r="AO52" s="13">
        <v>0</v>
      </c>
      <c r="AP52" s="13">
        <v>0</v>
      </c>
      <c r="AQ52" s="13">
        <v>0</v>
      </c>
      <c r="AR52" s="13">
        <v>0</v>
      </c>
      <c r="AS52" s="13">
        <v>0</v>
      </c>
      <c r="AT52" s="13">
        <v>0</v>
      </c>
      <c r="AU52" s="13">
        <v>0</v>
      </c>
      <c r="AV52" s="13">
        <v>0</v>
      </c>
      <c r="AW52" s="13">
        <v>0</v>
      </c>
      <c r="AX52" s="13">
        <v>0</v>
      </c>
      <c r="AY52" s="13">
        <v>0</v>
      </c>
      <c r="AZ52" s="13">
        <v>0</v>
      </c>
      <c r="BA52" s="13">
        <v>0</v>
      </c>
      <c r="BB52" s="13">
        <v>0</v>
      </c>
      <c r="BC52" s="13">
        <v>0</v>
      </c>
      <c r="BD52" s="13">
        <v>0</v>
      </c>
      <c r="BE52" s="13">
        <v>0</v>
      </c>
      <c r="BF52" s="13">
        <v>0</v>
      </c>
      <c r="BG52" s="13">
        <v>0</v>
      </c>
      <c r="BH52" s="13">
        <v>0</v>
      </c>
      <c r="BI52" s="13">
        <v>0</v>
      </c>
      <c r="BJ52" s="13">
        <v>0</v>
      </c>
      <c r="BK52" s="13">
        <v>0</v>
      </c>
      <c r="BL52" s="13">
        <v>0</v>
      </c>
      <c r="BM52" s="13">
        <v>0</v>
      </c>
      <c r="BN52" s="13">
        <v>0</v>
      </c>
      <c r="BO52" s="13">
        <v>0</v>
      </c>
      <c r="BP52" s="13">
        <v>0</v>
      </c>
      <c r="BQ52" s="13">
        <v>0</v>
      </c>
      <c r="BR52" s="13">
        <v>0</v>
      </c>
      <c r="BS52" s="13">
        <v>0</v>
      </c>
      <c r="BT52" s="13">
        <v>0</v>
      </c>
      <c r="BU52" s="13">
        <v>0</v>
      </c>
      <c r="BV52" s="13">
        <v>0</v>
      </c>
      <c r="BW52" s="13">
        <v>0</v>
      </c>
      <c r="BX52" s="13">
        <v>0</v>
      </c>
      <c r="BY52" s="13">
        <v>0</v>
      </c>
      <c r="BZ52" s="13">
        <v>0</v>
      </c>
      <c r="CA52" s="13">
        <v>0</v>
      </c>
      <c r="CB52" s="13">
        <v>0</v>
      </c>
      <c r="CC52" s="13">
        <v>0</v>
      </c>
      <c r="CD52" s="13">
        <v>0</v>
      </c>
      <c r="CE52" s="13">
        <v>0</v>
      </c>
      <c r="CF52" s="13">
        <v>0</v>
      </c>
      <c r="CG52" s="13">
        <v>0</v>
      </c>
      <c r="CH52" s="13">
        <v>0</v>
      </c>
      <c r="CI52" s="13">
        <v>0</v>
      </c>
      <c r="CJ52" s="13">
        <v>0</v>
      </c>
      <c r="CK52" s="13">
        <v>0</v>
      </c>
      <c r="CL52" s="13">
        <v>0</v>
      </c>
      <c r="CM52" s="13">
        <v>0</v>
      </c>
      <c r="CN52" s="13">
        <v>0</v>
      </c>
      <c r="CO52" s="13">
        <v>0</v>
      </c>
      <c r="CP52" s="13">
        <v>0</v>
      </c>
      <c r="CQ52" s="13">
        <v>0</v>
      </c>
      <c r="CR52" s="13">
        <v>0</v>
      </c>
      <c r="CS52" s="13">
        <v>0</v>
      </c>
      <c r="CT52" s="13">
        <v>0</v>
      </c>
      <c r="CU52" s="13">
        <v>0</v>
      </c>
      <c r="CV52" s="13">
        <v>0</v>
      </c>
      <c r="CW52" s="13">
        <v>0</v>
      </c>
      <c r="CX52" s="13">
        <v>0</v>
      </c>
      <c r="CY52" s="13">
        <v>0</v>
      </c>
      <c r="CZ52" s="13">
        <v>0</v>
      </c>
      <c r="DA52" s="13">
        <v>0</v>
      </c>
      <c r="DB52" s="13">
        <v>16500</v>
      </c>
      <c r="DC52" s="13">
        <v>126500</v>
      </c>
      <c r="DD52" s="13">
        <v>0</v>
      </c>
      <c r="DE52" s="13">
        <v>0</v>
      </c>
      <c r="DF52" s="13">
        <v>0</v>
      </c>
      <c r="DG52" s="13">
        <v>0</v>
      </c>
      <c r="DH52" s="13">
        <v>0</v>
      </c>
      <c r="DI52" s="13">
        <v>0</v>
      </c>
      <c r="DJ52" s="13">
        <v>0</v>
      </c>
      <c r="DK52" s="13">
        <v>15000</v>
      </c>
      <c r="DL52" s="13">
        <v>5000</v>
      </c>
      <c r="DM52" s="13">
        <v>17500</v>
      </c>
      <c r="DN52" s="13">
        <v>17500</v>
      </c>
      <c r="DO52" s="13">
        <v>0</v>
      </c>
      <c r="DP52" s="13">
        <v>10000</v>
      </c>
      <c r="DQ52" s="13">
        <v>15000</v>
      </c>
      <c r="DR52" s="13">
        <v>20000</v>
      </c>
      <c r="DS52" s="13"/>
      <c r="DT52" s="13">
        <v>85000</v>
      </c>
      <c r="DU52" s="13">
        <v>75000</v>
      </c>
      <c r="DV52" s="13">
        <v>0</v>
      </c>
      <c r="DW52" s="13">
        <v>0</v>
      </c>
      <c r="DX52" s="13">
        <v>0</v>
      </c>
      <c r="DY52" s="13">
        <v>0</v>
      </c>
      <c r="DZ52" s="13">
        <v>20000</v>
      </c>
      <c r="EA52" s="13">
        <v>1000</v>
      </c>
      <c r="EB52" s="13">
        <v>0</v>
      </c>
      <c r="EC52" s="13">
        <v>20000</v>
      </c>
      <c r="ED52" s="13">
        <v>20000</v>
      </c>
      <c r="EE52" s="13">
        <v>0</v>
      </c>
      <c r="EF52" s="13">
        <v>1000</v>
      </c>
      <c r="EG52" s="13">
        <v>2500</v>
      </c>
      <c r="EH52" s="13">
        <v>0</v>
      </c>
      <c r="EI52" s="13">
        <v>0</v>
      </c>
      <c r="EJ52" s="13">
        <v>0</v>
      </c>
      <c r="EK52" s="13">
        <v>0</v>
      </c>
      <c r="EL52" s="13">
        <v>0</v>
      </c>
      <c r="EM52" s="13">
        <v>0</v>
      </c>
      <c r="EN52" s="13">
        <v>0</v>
      </c>
      <c r="EO52" s="13">
        <v>0</v>
      </c>
      <c r="EP52" s="13">
        <v>0</v>
      </c>
      <c r="EQ52" s="13">
        <v>0</v>
      </c>
      <c r="ER52" s="13">
        <v>0</v>
      </c>
      <c r="ES52" s="13">
        <v>0</v>
      </c>
      <c r="ET52" s="13">
        <v>0</v>
      </c>
      <c r="EU52" s="13">
        <v>0</v>
      </c>
      <c r="EV52" s="13">
        <v>0</v>
      </c>
      <c r="EW52" s="13">
        <v>0</v>
      </c>
      <c r="EX52" s="13">
        <v>0</v>
      </c>
      <c r="EY52" s="13">
        <v>0</v>
      </c>
      <c r="EZ52" s="13">
        <v>0</v>
      </c>
      <c r="FA52" s="13">
        <v>0</v>
      </c>
      <c r="FB52" s="13">
        <v>0</v>
      </c>
      <c r="FC52" s="13">
        <v>0</v>
      </c>
      <c r="FD52" s="13">
        <v>0</v>
      </c>
      <c r="FE52" s="13">
        <v>0</v>
      </c>
      <c r="FF52" s="13">
        <v>0</v>
      </c>
      <c r="FG52" s="13">
        <v>0</v>
      </c>
      <c r="FH52" s="13">
        <v>0</v>
      </c>
      <c r="FI52" s="13">
        <v>0</v>
      </c>
      <c r="FJ52" s="13">
        <v>0</v>
      </c>
      <c r="FK52" s="13">
        <v>0</v>
      </c>
      <c r="FL52" s="13">
        <v>0</v>
      </c>
      <c r="FM52" s="13">
        <v>0</v>
      </c>
      <c r="FN52" s="13">
        <v>0</v>
      </c>
      <c r="FO52" s="13">
        <v>0</v>
      </c>
      <c r="FP52" s="13">
        <v>0</v>
      </c>
      <c r="FQ52" s="13">
        <v>0</v>
      </c>
      <c r="FR52" s="13">
        <v>0</v>
      </c>
      <c r="FS52" s="13">
        <v>0</v>
      </c>
      <c r="FT52" s="13">
        <v>0</v>
      </c>
      <c r="FU52" s="13">
        <v>0</v>
      </c>
      <c r="FV52" s="13">
        <v>0</v>
      </c>
      <c r="FW52" s="13">
        <v>0</v>
      </c>
      <c r="FX52" s="13">
        <v>0</v>
      </c>
      <c r="FY52" s="13">
        <v>0</v>
      </c>
      <c r="FZ52" s="13">
        <v>0</v>
      </c>
      <c r="GA52" s="13">
        <v>0</v>
      </c>
      <c r="GB52" s="13">
        <v>0</v>
      </c>
      <c r="GC52" s="13">
        <v>0</v>
      </c>
      <c r="GD52" s="13">
        <v>0</v>
      </c>
      <c r="GE52" s="13">
        <v>0</v>
      </c>
      <c r="GF52" s="13">
        <v>0</v>
      </c>
      <c r="GG52" s="13">
        <v>0</v>
      </c>
      <c r="GH52" s="13">
        <v>0</v>
      </c>
      <c r="GI52" s="13">
        <v>0</v>
      </c>
      <c r="GJ52" s="13">
        <v>0</v>
      </c>
      <c r="GK52" s="13">
        <v>0</v>
      </c>
      <c r="GL52" s="13">
        <v>0</v>
      </c>
      <c r="GM52" s="13">
        <v>0</v>
      </c>
      <c r="GN52" s="13">
        <v>0</v>
      </c>
      <c r="GO52" s="13">
        <v>0</v>
      </c>
      <c r="GP52" s="13">
        <v>0</v>
      </c>
      <c r="GQ52" s="13">
        <v>0</v>
      </c>
      <c r="GR52" s="13">
        <v>0</v>
      </c>
      <c r="GS52" s="13">
        <v>0</v>
      </c>
      <c r="GT52" s="13">
        <v>0</v>
      </c>
      <c r="GU52" s="13">
        <v>0</v>
      </c>
      <c r="GV52" s="13">
        <v>0</v>
      </c>
      <c r="GW52" s="13">
        <v>0</v>
      </c>
      <c r="GX52" s="13">
        <v>0</v>
      </c>
      <c r="GY52" s="13">
        <v>0</v>
      </c>
      <c r="GZ52" s="13">
        <v>0</v>
      </c>
      <c r="HA52" s="13">
        <v>0</v>
      </c>
      <c r="HB52" s="13">
        <v>0</v>
      </c>
      <c r="HC52" s="13">
        <v>0</v>
      </c>
      <c r="HD52" s="13">
        <v>0</v>
      </c>
      <c r="HE52" s="13">
        <v>0</v>
      </c>
      <c r="HF52" s="13">
        <v>0</v>
      </c>
      <c r="HG52" s="13">
        <v>0</v>
      </c>
      <c r="HH52" s="13">
        <v>0</v>
      </c>
      <c r="HI52" s="13">
        <v>0</v>
      </c>
      <c r="HJ52" s="13">
        <v>0</v>
      </c>
      <c r="HK52" s="13">
        <v>0</v>
      </c>
      <c r="HL52" s="13">
        <v>0</v>
      </c>
      <c r="HM52" s="13">
        <v>0</v>
      </c>
      <c r="HN52" s="13">
        <v>0</v>
      </c>
      <c r="HO52" s="13">
        <v>0</v>
      </c>
      <c r="HP52" s="13">
        <v>0</v>
      </c>
      <c r="HQ52" s="13">
        <v>0</v>
      </c>
      <c r="HR52" s="13">
        <v>0</v>
      </c>
      <c r="HS52" s="13">
        <v>0</v>
      </c>
      <c r="HT52" s="13">
        <v>0</v>
      </c>
      <c r="HU52" s="13">
        <v>0</v>
      </c>
      <c r="HV52" s="13">
        <v>0</v>
      </c>
      <c r="HW52" s="13">
        <v>0</v>
      </c>
      <c r="HX52" s="13">
        <v>0</v>
      </c>
      <c r="HY52" s="13">
        <v>0</v>
      </c>
      <c r="HZ52" s="13">
        <v>0</v>
      </c>
      <c r="IA52" s="13">
        <v>0</v>
      </c>
      <c r="IB52" s="13">
        <v>0</v>
      </c>
      <c r="IC52" s="13">
        <v>0</v>
      </c>
      <c r="ID52" s="13">
        <v>0</v>
      </c>
      <c r="IE52" s="13">
        <v>0</v>
      </c>
      <c r="IF52" s="13">
        <v>0</v>
      </c>
      <c r="IG52" s="13">
        <f t="shared" si="893"/>
        <v>7213.5</v>
      </c>
      <c r="IH52" s="13">
        <f t="shared" si="894"/>
        <v>28500</v>
      </c>
      <c r="II52" s="13">
        <f t="shared" si="895"/>
        <v>137000</v>
      </c>
      <c r="IJ52" s="13">
        <f t="shared" si="896"/>
        <v>35000</v>
      </c>
      <c r="IK52" s="13">
        <f t="shared" si="897"/>
        <v>35000</v>
      </c>
      <c r="IL52" s="13">
        <f t="shared" si="898"/>
        <v>30000</v>
      </c>
      <c r="IM52" s="13">
        <f t="shared" si="899"/>
        <v>0</v>
      </c>
      <c r="IN52" s="13">
        <f t="shared" si="900"/>
        <v>0</v>
      </c>
      <c r="IO52" s="13">
        <f t="shared" si="901"/>
        <v>0</v>
      </c>
      <c r="IP52" s="13">
        <f t="shared" si="902"/>
        <v>0</v>
      </c>
      <c r="IQ52" s="13">
        <f t="shared" si="903"/>
        <v>15000</v>
      </c>
      <c r="IR52" s="13">
        <f t="shared" si="904"/>
        <v>5000</v>
      </c>
      <c r="IS52" s="13">
        <f t="shared" si="905"/>
        <v>17500</v>
      </c>
      <c r="IT52" s="13">
        <f t="shared" si="906"/>
        <v>17500</v>
      </c>
      <c r="IU52" s="13">
        <f t="shared" si="907"/>
        <v>600</v>
      </c>
      <c r="IV52" s="13">
        <f t="shared" si="908"/>
        <v>10000</v>
      </c>
      <c r="IW52" s="13">
        <f t="shared" si="909"/>
        <v>15000</v>
      </c>
      <c r="IX52" s="13">
        <f t="shared" si="910"/>
        <v>22300</v>
      </c>
      <c r="IY52" s="13">
        <f t="shared" si="911"/>
        <v>0</v>
      </c>
      <c r="IZ52" s="13">
        <f t="shared" si="912"/>
        <v>87700</v>
      </c>
      <c r="JA52" s="13">
        <f t="shared" si="913"/>
        <v>77700</v>
      </c>
      <c r="JB52" s="13">
        <f t="shared" si="914"/>
        <v>0</v>
      </c>
      <c r="JC52" s="13">
        <f t="shared" si="915"/>
        <v>0</v>
      </c>
      <c r="JD52" s="13">
        <f t="shared" si="916"/>
        <v>0</v>
      </c>
      <c r="JE52" s="13">
        <f t="shared" si="917"/>
        <v>0</v>
      </c>
      <c r="JF52" s="13">
        <f t="shared" si="918"/>
        <v>20000</v>
      </c>
      <c r="JG52" s="13">
        <f t="shared" si="919"/>
        <v>1000</v>
      </c>
      <c r="JH52" s="13">
        <f t="shared" si="920"/>
        <v>0</v>
      </c>
      <c r="JI52" s="13">
        <f t="shared" si="921"/>
        <v>20000</v>
      </c>
      <c r="JJ52" s="13">
        <f t="shared" si="922"/>
        <v>20000</v>
      </c>
      <c r="JK52" s="13">
        <f t="shared" si="922"/>
        <v>0</v>
      </c>
      <c r="JL52" s="13">
        <f t="shared" si="922"/>
        <v>61000</v>
      </c>
      <c r="JM52" s="13">
        <f t="shared" si="922"/>
        <v>62500</v>
      </c>
      <c r="JN52" s="13">
        <f t="shared" si="922"/>
        <v>25000</v>
      </c>
    </row>
    <row r="53" spans="1:274" x14ac:dyDescent="0.25">
      <c r="A53" s="5">
        <v>3108</v>
      </c>
      <c r="B53" s="9" t="s">
        <v>360</v>
      </c>
      <c r="C53" s="13">
        <v>0</v>
      </c>
      <c r="D53" s="13">
        <v>0</v>
      </c>
      <c r="E53" s="13">
        <v>0</v>
      </c>
      <c r="F53" s="13">
        <v>0</v>
      </c>
      <c r="G53" s="13">
        <v>0</v>
      </c>
      <c r="H53" s="13">
        <v>0</v>
      </c>
      <c r="I53" s="13">
        <v>0</v>
      </c>
      <c r="J53" s="13">
        <v>0</v>
      </c>
      <c r="K53" s="13">
        <v>0</v>
      </c>
      <c r="L53" s="13">
        <v>0</v>
      </c>
      <c r="M53" s="13">
        <v>0</v>
      </c>
      <c r="N53" s="13">
        <v>0</v>
      </c>
      <c r="O53" s="13">
        <v>0</v>
      </c>
      <c r="P53" s="13">
        <v>0</v>
      </c>
      <c r="Q53" s="13">
        <v>0</v>
      </c>
      <c r="R53" s="13">
        <v>0</v>
      </c>
      <c r="S53" s="13">
        <v>0</v>
      </c>
      <c r="T53" s="13">
        <v>0</v>
      </c>
      <c r="U53" s="13">
        <v>0</v>
      </c>
      <c r="V53" s="13">
        <v>0</v>
      </c>
      <c r="W53" s="13">
        <v>0</v>
      </c>
      <c r="X53" s="13">
        <v>0</v>
      </c>
      <c r="Y53" s="13">
        <v>0</v>
      </c>
      <c r="Z53" s="13">
        <v>0</v>
      </c>
      <c r="AA53" s="13">
        <v>0</v>
      </c>
      <c r="AB53" s="13">
        <v>0</v>
      </c>
      <c r="AC53" s="13">
        <v>0</v>
      </c>
      <c r="AD53" s="13">
        <v>0</v>
      </c>
      <c r="AE53" s="13">
        <v>0</v>
      </c>
      <c r="AF53" s="13">
        <v>0</v>
      </c>
      <c r="AG53" s="13">
        <v>0</v>
      </c>
      <c r="AH53" s="13">
        <v>0</v>
      </c>
      <c r="AI53" s="13">
        <v>0</v>
      </c>
      <c r="AJ53" s="13">
        <v>0</v>
      </c>
      <c r="AK53" s="13">
        <v>7850</v>
      </c>
      <c r="AL53" s="13">
        <v>0</v>
      </c>
      <c r="AM53" s="13">
        <v>0</v>
      </c>
      <c r="AN53" s="13">
        <v>0</v>
      </c>
      <c r="AO53" s="13">
        <v>0</v>
      </c>
      <c r="AP53" s="13">
        <v>0</v>
      </c>
      <c r="AQ53" s="13">
        <v>0</v>
      </c>
      <c r="AR53" s="13">
        <v>0</v>
      </c>
      <c r="AS53" s="13">
        <v>0</v>
      </c>
      <c r="AT53" s="13">
        <v>0</v>
      </c>
      <c r="AU53" s="13">
        <v>0</v>
      </c>
      <c r="AV53" s="13">
        <v>0</v>
      </c>
      <c r="AW53" s="13">
        <v>0</v>
      </c>
      <c r="AX53" s="13">
        <v>0</v>
      </c>
      <c r="AY53" s="13">
        <v>0</v>
      </c>
      <c r="AZ53" s="13">
        <v>0</v>
      </c>
      <c r="BA53" s="13">
        <v>0</v>
      </c>
      <c r="BB53" s="13">
        <v>0</v>
      </c>
      <c r="BC53" s="13">
        <v>0</v>
      </c>
      <c r="BD53" s="13">
        <v>0</v>
      </c>
      <c r="BE53" s="13">
        <v>0</v>
      </c>
      <c r="BF53" s="13">
        <v>0</v>
      </c>
      <c r="BG53" s="13">
        <v>0</v>
      </c>
      <c r="BH53" s="13">
        <v>0</v>
      </c>
      <c r="BI53" s="13">
        <v>0</v>
      </c>
      <c r="BJ53" s="13">
        <v>0</v>
      </c>
      <c r="BK53" s="13">
        <v>0</v>
      </c>
      <c r="BL53" s="13">
        <v>0</v>
      </c>
      <c r="BM53" s="13">
        <v>0</v>
      </c>
      <c r="BN53" s="13">
        <v>0</v>
      </c>
      <c r="BO53" s="13">
        <v>0</v>
      </c>
      <c r="BP53" s="13">
        <v>0</v>
      </c>
      <c r="BQ53" s="13">
        <v>0</v>
      </c>
      <c r="BR53" s="13">
        <v>0</v>
      </c>
      <c r="BS53" s="13">
        <v>0</v>
      </c>
      <c r="BT53" s="13">
        <v>0</v>
      </c>
      <c r="BU53" s="13">
        <v>0</v>
      </c>
      <c r="BV53" s="13">
        <v>0</v>
      </c>
      <c r="BW53" s="13">
        <v>0</v>
      </c>
      <c r="BX53" s="13">
        <v>0</v>
      </c>
      <c r="BY53" s="13">
        <v>0</v>
      </c>
      <c r="BZ53" s="13">
        <v>0</v>
      </c>
      <c r="CA53" s="13">
        <v>0</v>
      </c>
      <c r="CB53" s="13">
        <v>0</v>
      </c>
      <c r="CC53" s="13">
        <v>0</v>
      </c>
      <c r="CD53" s="13">
        <v>0</v>
      </c>
      <c r="CE53" s="13">
        <v>0</v>
      </c>
      <c r="CF53" s="13">
        <v>0</v>
      </c>
      <c r="CG53" s="13">
        <v>0</v>
      </c>
      <c r="CH53" s="13">
        <v>0</v>
      </c>
      <c r="CI53" s="13">
        <v>0</v>
      </c>
      <c r="CJ53" s="13">
        <v>0</v>
      </c>
      <c r="CK53" s="13">
        <v>0</v>
      </c>
      <c r="CL53" s="13">
        <v>0</v>
      </c>
      <c r="CM53" s="13">
        <v>0</v>
      </c>
      <c r="CN53" s="13">
        <v>0</v>
      </c>
      <c r="CO53" s="13">
        <v>0</v>
      </c>
      <c r="CP53" s="13">
        <v>0</v>
      </c>
      <c r="CQ53" s="13">
        <v>0</v>
      </c>
      <c r="CR53" s="13">
        <v>0</v>
      </c>
      <c r="CS53" s="13">
        <v>0</v>
      </c>
      <c r="CT53" s="13">
        <v>0</v>
      </c>
      <c r="CU53" s="13">
        <v>0</v>
      </c>
      <c r="CV53" s="13">
        <v>0</v>
      </c>
      <c r="CW53" s="13">
        <v>0</v>
      </c>
      <c r="CX53" s="13">
        <v>0</v>
      </c>
      <c r="CY53" s="13">
        <v>0</v>
      </c>
      <c r="CZ53" s="13">
        <v>0</v>
      </c>
      <c r="DA53" s="13">
        <v>0</v>
      </c>
      <c r="DB53" s="13">
        <v>0</v>
      </c>
      <c r="DC53" s="13">
        <v>0</v>
      </c>
      <c r="DD53" s="13">
        <v>0</v>
      </c>
      <c r="DE53" s="13">
        <v>0</v>
      </c>
      <c r="DF53" s="13">
        <v>0</v>
      </c>
      <c r="DG53" s="13">
        <v>0</v>
      </c>
      <c r="DH53" s="13">
        <v>0</v>
      </c>
      <c r="DI53" s="13">
        <v>0</v>
      </c>
      <c r="DJ53" s="13">
        <v>0</v>
      </c>
      <c r="DK53" s="13">
        <v>0</v>
      </c>
      <c r="DL53" s="13">
        <v>0</v>
      </c>
      <c r="DM53" s="13">
        <v>0</v>
      </c>
      <c r="DN53" s="13">
        <v>0</v>
      </c>
      <c r="DO53" s="13">
        <v>0</v>
      </c>
      <c r="DP53" s="13">
        <v>0</v>
      </c>
      <c r="DQ53" s="13">
        <v>0</v>
      </c>
      <c r="DR53" s="13">
        <v>0</v>
      </c>
      <c r="DS53" s="13">
        <v>0</v>
      </c>
      <c r="DT53" s="13">
        <v>0</v>
      </c>
      <c r="DU53" s="13">
        <v>0</v>
      </c>
      <c r="DV53" s="13">
        <v>0</v>
      </c>
      <c r="DW53" s="13">
        <v>0</v>
      </c>
      <c r="DX53" s="13">
        <v>0</v>
      </c>
      <c r="DY53" s="13">
        <v>0</v>
      </c>
      <c r="DZ53" s="13">
        <v>0</v>
      </c>
      <c r="EA53" s="13">
        <v>0</v>
      </c>
      <c r="EB53" s="13">
        <v>0</v>
      </c>
      <c r="EC53" s="13">
        <v>0</v>
      </c>
      <c r="ED53" s="13">
        <v>0</v>
      </c>
      <c r="EE53" s="13">
        <v>0</v>
      </c>
      <c r="EF53" s="13">
        <v>0</v>
      </c>
      <c r="EG53" s="13">
        <v>0</v>
      </c>
      <c r="EH53" s="13">
        <v>0</v>
      </c>
      <c r="EI53" s="13">
        <v>0</v>
      </c>
      <c r="EJ53" s="13">
        <v>0</v>
      </c>
      <c r="EK53" s="13">
        <v>0</v>
      </c>
      <c r="EL53" s="13">
        <v>0</v>
      </c>
      <c r="EM53" s="13">
        <v>0</v>
      </c>
      <c r="EN53" s="13">
        <v>0</v>
      </c>
      <c r="EO53" s="13">
        <v>0</v>
      </c>
      <c r="EP53" s="13">
        <v>0</v>
      </c>
      <c r="EQ53" s="13">
        <v>0</v>
      </c>
      <c r="ER53" s="13">
        <v>0</v>
      </c>
      <c r="ES53" s="13">
        <v>0</v>
      </c>
      <c r="ET53" s="13">
        <v>0</v>
      </c>
      <c r="EU53" s="13">
        <v>0</v>
      </c>
      <c r="EV53" s="13">
        <v>0</v>
      </c>
      <c r="EW53" s="13">
        <v>0</v>
      </c>
      <c r="EX53" s="13">
        <v>0</v>
      </c>
      <c r="EY53" s="13">
        <v>0</v>
      </c>
      <c r="EZ53" s="13">
        <v>0</v>
      </c>
      <c r="FA53" s="13">
        <v>0</v>
      </c>
      <c r="FB53" s="13">
        <v>0</v>
      </c>
      <c r="FC53" s="13">
        <v>0</v>
      </c>
      <c r="FD53" s="13">
        <v>0</v>
      </c>
      <c r="FE53" s="13">
        <v>0</v>
      </c>
      <c r="FF53" s="13">
        <v>0</v>
      </c>
      <c r="FG53" s="13">
        <v>0</v>
      </c>
      <c r="FH53" s="13">
        <v>0</v>
      </c>
      <c r="FI53" s="13">
        <v>0</v>
      </c>
      <c r="FJ53" s="13">
        <v>0</v>
      </c>
      <c r="FK53" s="13">
        <v>0</v>
      </c>
      <c r="FL53" s="13">
        <v>0</v>
      </c>
      <c r="FM53" s="13">
        <v>0</v>
      </c>
      <c r="FN53" s="13">
        <v>0</v>
      </c>
      <c r="FO53" s="13">
        <v>0</v>
      </c>
      <c r="FP53" s="13">
        <v>0</v>
      </c>
      <c r="FQ53" s="13">
        <v>0</v>
      </c>
      <c r="FR53" s="13">
        <v>0</v>
      </c>
      <c r="FS53" s="13">
        <v>0</v>
      </c>
      <c r="FT53" s="13">
        <v>0</v>
      </c>
      <c r="FU53" s="13">
        <v>0</v>
      </c>
      <c r="FV53" s="13">
        <v>0</v>
      </c>
      <c r="FW53" s="13">
        <v>0</v>
      </c>
      <c r="FX53" s="13">
        <v>0</v>
      </c>
      <c r="FY53" s="13">
        <v>0</v>
      </c>
      <c r="FZ53" s="13">
        <v>0</v>
      </c>
      <c r="GA53" s="13">
        <v>0</v>
      </c>
      <c r="GB53" s="13">
        <v>0</v>
      </c>
      <c r="GC53" s="13">
        <v>0</v>
      </c>
      <c r="GD53" s="13">
        <v>0</v>
      </c>
      <c r="GE53" s="13">
        <v>0</v>
      </c>
      <c r="GF53" s="13">
        <v>0</v>
      </c>
      <c r="GG53" s="13">
        <v>0</v>
      </c>
      <c r="GH53" s="13">
        <v>0</v>
      </c>
      <c r="GI53" s="13">
        <v>0</v>
      </c>
      <c r="GJ53" s="13">
        <v>0</v>
      </c>
      <c r="GK53" s="13">
        <v>0</v>
      </c>
      <c r="GL53" s="13">
        <v>0</v>
      </c>
      <c r="GM53" s="13">
        <v>0</v>
      </c>
      <c r="GN53" s="13">
        <v>0</v>
      </c>
      <c r="GO53" s="13">
        <v>0</v>
      </c>
      <c r="GP53" s="13">
        <v>0</v>
      </c>
      <c r="GQ53" s="13"/>
      <c r="GR53" s="13">
        <v>0</v>
      </c>
      <c r="GS53" s="13">
        <v>0</v>
      </c>
      <c r="GT53" s="13">
        <v>0</v>
      </c>
      <c r="GU53" s="13">
        <v>0</v>
      </c>
      <c r="GV53" s="13">
        <v>0</v>
      </c>
      <c r="GW53" s="13">
        <v>0</v>
      </c>
      <c r="GX53" s="13">
        <v>0</v>
      </c>
      <c r="GY53" s="13">
        <v>0</v>
      </c>
      <c r="GZ53" s="13">
        <v>0</v>
      </c>
      <c r="HA53" s="13">
        <v>0</v>
      </c>
      <c r="HB53" s="13">
        <v>0</v>
      </c>
      <c r="HC53" s="13">
        <v>0</v>
      </c>
      <c r="HD53" s="13">
        <v>0</v>
      </c>
      <c r="HE53" s="13">
        <v>0</v>
      </c>
      <c r="HF53" s="13">
        <v>0</v>
      </c>
      <c r="HG53" s="13">
        <v>0</v>
      </c>
      <c r="HH53" s="13">
        <v>0</v>
      </c>
      <c r="HI53" s="13">
        <v>0</v>
      </c>
      <c r="HJ53" s="13">
        <v>0</v>
      </c>
      <c r="HK53" s="13">
        <v>0</v>
      </c>
      <c r="HL53" s="13">
        <v>0</v>
      </c>
      <c r="HM53" s="13">
        <v>0</v>
      </c>
      <c r="HN53" s="13">
        <v>0</v>
      </c>
      <c r="HO53" s="13">
        <v>0</v>
      </c>
      <c r="HP53" s="13">
        <v>0</v>
      </c>
      <c r="HQ53" s="13">
        <v>0</v>
      </c>
      <c r="HR53" s="13">
        <v>0</v>
      </c>
      <c r="HS53" s="13">
        <v>0</v>
      </c>
      <c r="HT53" s="13">
        <v>0</v>
      </c>
      <c r="HU53" s="13">
        <v>0</v>
      </c>
      <c r="HV53" s="13">
        <v>0</v>
      </c>
      <c r="HW53" s="13">
        <v>0</v>
      </c>
      <c r="HX53" s="13">
        <v>0</v>
      </c>
      <c r="HY53" s="13">
        <v>0</v>
      </c>
      <c r="HZ53" s="13">
        <v>0</v>
      </c>
      <c r="IA53" s="13">
        <v>0</v>
      </c>
      <c r="IB53" s="13">
        <v>0</v>
      </c>
      <c r="IC53" s="13">
        <v>0</v>
      </c>
      <c r="ID53" s="13">
        <v>0</v>
      </c>
      <c r="IE53" s="13">
        <v>0</v>
      </c>
      <c r="IF53" s="13">
        <v>0</v>
      </c>
      <c r="IG53" s="13">
        <f t="shared" si="893"/>
        <v>7850</v>
      </c>
      <c r="IH53" s="13">
        <f t="shared" si="894"/>
        <v>0</v>
      </c>
      <c r="II53" s="13">
        <f t="shared" si="895"/>
        <v>0</v>
      </c>
      <c r="IJ53" s="13">
        <f t="shared" si="896"/>
        <v>0</v>
      </c>
      <c r="IK53" s="13">
        <f t="shared" si="897"/>
        <v>0</v>
      </c>
      <c r="IL53" s="13">
        <f t="shared" si="898"/>
        <v>0</v>
      </c>
      <c r="IM53" s="13">
        <f t="shared" si="899"/>
        <v>0</v>
      </c>
      <c r="IN53" s="13">
        <f t="shared" si="900"/>
        <v>0</v>
      </c>
      <c r="IO53" s="13">
        <f t="shared" si="901"/>
        <v>0</v>
      </c>
      <c r="IP53" s="13">
        <f t="shared" si="902"/>
        <v>0</v>
      </c>
      <c r="IQ53" s="13">
        <f t="shared" si="903"/>
        <v>0</v>
      </c>
      <c r="IR53" s="13">
        <f t="shared" si="904"/>
        <v>0</v>
      </c>
      <c r="IS53" s="13">
        <f t="shared" si="905"/>
        <v>0</v>
      </c>
      <c r="IT53" s="13">
        <f t="shared" si="906"/>
        <v>0</v>
      </c>
      <c r="IU53" s="13">
        <f t="shared" si="907"/>
        <v>0</v>
      </c>
      <c r="IV53" s="13">
        <f t="shared" si="908"/>
        <v>0</v>
      </c>
      <c r="IW53" s="13">
        <f t="shared" si="909"/>
        <v>0</v>
      </c>
      <c r="IX53" s="13">
        <f t="shared" si="910"/>
        <v>0</v>
      </c>
      <c r="IY53" s="13">
        <f t="shared" si="911"/>
        <v>0</v>
      </c>
      <c r="IZ53" s="13">
        <f t="shared" si="912"/>
        <v>0</v>
      </c>
      <c r="JA53" s="13">
        <f t="shared" si="913"/>
        <v>0</v>
      </c>
      <c r="JB53" s="13">
        <f t="shared" si="914"/>
        <v>0</v>
      </c>
      <c r="JC53" s="13">
        <f t="shared" si="915"/>
        <v>0</v>
      </c>
      <c r="JD53" s="13">
        <f t="shared" si="916"/>
        <v>0</v>
      </c>
      <c r="JE53" s="13">
        <f t="shared" si="917"/>
        <v>0</v>
      </c>
      <c r="JF53" s="13">
        <f t="shared" si="918"/>
        <v>0</v>
      </c>
      <c r="JG53" s="13">
        <f t="shared" si="919"/>
        <v>0</v>
      </c>
      <c r="JH53" s="13">
        <f t="shared" si="920"/>
        <v>0</v>
      </c>
      <c r="JI53" s="13">
        <f t="shared" si="921"/>
        <v>0</v>
      </c>
      <c r="JJ53" s="13">
        <f t="shared" si="922"/>
        <v>0</v>
      </c>
      <c r="JK53" s="13">
        <f t="shared" si="922"/>
        <v>0</v>
      </c>
      <c r="JL53" s="13">
        <f t="shared" si="922"/>
        <v>0</v>
      </c>
      <c r="JM53" s="13">
        <f t="shared" si="922"/>
        <v>0</v>
      </c>
      <c r="JN53" s="13">
        <f t="shared" si="922"/>
        <v>0</v>
      </c>
    </row>
    <row r="54" spans="1:274" x14ac:dyDescent="0.25">
      <c r="A54" s="5">
        <v>3109</v>
      </c>
      <c r="B54" s="9" t="s">
        <v>361</v>
      </c>
      <c r="C54" s="13">
        <v>0</v>
      </c>
      <c r="D54" s="13">
        <v>0</v>
      </c>
      <c r="E54" s="13">
        <v>0</v>
      </c>
      <c r="F54" s="13">
        <v>0</v>
      </c>
      <c r="G54" s="13">
        <v>0</v>
      </c>
      <c r="H54" s="13">
        <v>0</v>
      </c>
      <c r="I54" s="13">
        <v>0</v>
      </c>
      <c r="J54" s="13">
        <v>0</v>
      </c>
      <c r="K54" s="13">
        <v>0</v>
      </c>
      <c r="L54" s="13">
        <v>0</v>
      </c>
      <c r="M54" s="13">
        <v>0</v>
      </c>
      <c r="N54" s="13">
        <v>0</v>
      </c>
      <c r="O54" s="13">
        <v>0</v>
      </c>
      <c r="P54" s="13">
        <v>0</v>
      </c>
      <c r="Q54" s="13">
        <v>0</v>
      </c>
      <c r="R54" s="13">
        <v>0</v>
      </c>
      <c r="S54" s="13">
        <v>0</v>
      </c>
      <c r="T54" s="13">
        <v>0</v>
      </c>
      <c r="U54" s="13">
        <v>0</v>
      </c>
      <c r="V54" s="13">
        <v>0</v>
      </c>
      <c r="W54" s="13">
        <v>0</v>
      </c>
      <c r="X54" s="13">
        <v>0</v>
      </c>
      <c r="Y54" s="13">
        <v>0</v>
      </c>
      <c r="Z54" s="13">
        <v>0</v>
      </c>
      <c r="AA54" s="13">
        <v>0</v>
      </c>
      <c r="AB54" s="13">
        <v>0</v>
      </c>
      <c r="AC54" s="13">
        <v>0</v>
      </c>
      <c r="AD54" s="13">
        <v>0</v>
      </c>
      <c r="AE54" s="13">
        <v>0</v>
      </c>
      <c r="AF54" s="13">
        <v>0</v>
      </c>
      <c r="AG54" s="13">
        <v>0</v>
      </c>
      <c r="AH54" s="13">
        <v>0</v>
      </c>
      <c r="AI54" s="13">
        <v>0</v>
      </c>
      <c r="AJ54" s="13">
        <v>0</v>
      </c>
      <c r="AK54" s="13">
        <v>7500</v>
      </c>
      <c r="AL54" s="13">
        <v>7500</v>
      </c>
      <c r="AM54" s="13">
        <v>0</v>
      </c>
      <c r="AN54" s="13">
        <v>0</v>
      </c>
      <c r="AO54" s="13">
        <v>0</v>
      </c>
      <c r="AP54" s="13">
        <v>0</v>
      </c>
      <c r="AQ54" s="13">
        <v>0</v>
      </c>
      <c r="AR54" s="13">
        <v>0</v>
      </c>
      <c r="AS54" s="13">
        <v>0</v>
      </c>
      <c r="AT54" s="13">
        <v>0</v>
      </c>
      <c r="AU54" s="13">
        <v>0</v>
      </c>
      <c r="AV54" s="13">
        <v>0</v>
      </c>
      <c r="AW54" s="13">
        <v>0</v>
      </c>
      <c r="AX54" s="13">
        <v>0</v>
      </c>
      <c r="AY54" s="13">
        <v>0</v>
      </c>
      <c r="AZ54" s="13">
        <v>0</v>
      </c>
      <c r="BA54" s="13">
        <v>0</v>
      </c>
      <c r="BB54" s="13">
        <v>0</v>
      </c>
      <c r="BC54" s="13">
        <v>0</v>
      </c>
      <c r="BD54" s="13">
        <v>0</v>
      </c>
      <c r="BE54" s="13">
        <v>0</v>
      </c>
      <c r="BF54" s="13">
        <v>0</v>
      </c>
      <c r="BG54" s="13">
        <v>0</v>
      </c>
      <c r="BH54" s="13">
        <v>0</v>
      </c>
      <c r="BI54" s="13">
        <v>0</v>
      </c>
      <c r="BJ54" s="13">
        <v>0</v>
      </c>
      <c r="BK54" s="13">
        <v>0</v>
      </c>
      <c r="BL54" s="13">
        <v>0</v>
      </c>
      <c r="BM54" s="13">
        <v>0</v>
      </c>
      <c r="BN54" s="13">
        <v>0</v>
      </c>
      <c r="BO54" s="13">
        <v>0</v>
      </c>
      <c r="BP54" s="13">
        <v>0</v>
      </c>
      <c r="BQ54" s="13">
        <v>0</v>
      </c>
      <c r="BR54" s="13">
        <v>0</v>
      </c>
      <c r="BS54" s="13">
        <v>0</v>
      </c>
      <c r="BT54" s="13">
        <v>0</v>
      </c>
      <c r="BU54" s="13">
        <v>0</v>
      </c>
      <c r="BV54" s="13">
        <v>0</v>
      </c>
      <c r="BW54" s="13">
        <v>0</v>
      </c>
      <c r="BX54" s="13">
        <v>0</v>
      </c>
      <c r="BY54" s="13">
        <v>0</v>
      </c>
      <c r="BZ54" s="13">
        <v>0</v>
      </c>
      <c r="CA54" s="13">
        <v>0</v>
      </c>
      <c r="CB54" s="13">
        <v>0</v>
      </c>
      <c r="CC54" s="13">
        <v>0</v>
      </c>
      <c r="CD54" s="13">
        <v>0</v>
      </c>
      <c r="CE54" s="13">
        <v>0</v>
      </c>
      <c r="CF54" s="13">
        <v>0</v>
      </c>
      <c r="CG54" s="13">
        <v>0</v>
      </c>
      <c r="CH54" s="13">
        <v>0</v>
      </c>
      <c r="CI54" s="13">
        <v>0</v>
      </c>
      <c r="CJ54" s="13">
        <v>0</v>
      </c>
      <c r="CK54" s="13">
        <v>0</v>
      </c>
      <c r="CL54" s="13">
        <v>0</v>
      </c>
      <c r="CM54" s="13">
        <v>0</v>
      </c>
      <c r="CN54" s="13">
        <v>0</v>
      </c>
      <c r="CO54" s="13">
        <v>0</v>
      </c>
      <c r="CP54" s="13">
        <v>0</v>
      </c>
      <c r="CQ54" s="13">
        <v>0</v>
      </c>
      <c r="CR54" s="13">
        <v>0</v>
      </c>
      <c r="CS54" s="13">
        <v>0</v>
      </c>
      <c r="CT54" s="13">
        <v>0</v>
      </c>
      <c r="CU54" s="13">
        <v>0</v>
      </c>
      <c r="CV54" s="13">
        <v>0</v>
      </c>
      <c r="CW54" s="13">
        <v>0</v>
      </c>
      <c r="CX54" s="13">
        <v>0</v>
      </c>
      <c r="CY54" s="13">
        <v>0</v>
      </c>
      <c r="CZ54" s="13">
        <v>0</v>
      </c>
      <c r="DA54" s="13">
        <v>0</v>
      </c>
      <c r="DB54" s="13">
        <v>0</v>
      </c>
      <c r="DC54" s="13">
        <v>0</v>
      </c>
      <c r="DD54" s="13">
        <v>0</v>
      </c>
      <c r="DE54" s="13">
        <v>0</v>
      </c>
      <c r="DF54" s="13">
        <v>0</v>
      </c>
      <c r="DG54" s="13">
        <v>0</v>
      </c>
      <c r="DH54" s="13">
        <v>0</v>
      </c>
      <c r="DI54" s="13">
        <v>0</v>
      </c>
      <c r="DJ54" s="13">
        <v>0</v>
      </c>
      <c r="DK54" s="13">
        <v>0</v>
      </c>
      <c r="DL54" s="13">
        <v>0</v>
      </c>
      <c r="DM54" s="13">
        <v>0</v>
      </c>
      <c r="DN54" s="13">
        <v>0</v>
      </c>
      <c r="DO54" s="13">
        <v>0</v>
      </c>
      <c r="DP54" s="13">
        <v>0</v>
      </c>
      <c r="DQ54" s="13">
        <v>0</v>
      </c>
      <c r="DR54" s="13">
        <v>0</v>
      </c>
      <c r="DS54" s="13">
        <v>0</v>
      </c>
      <c r="DT54" s="13">
        <v>0</v>
      </c>
      <c r="DU54" s="13">
        <v>0</v>
      </c>
      <c r="DV54" s="13">
        <v>0</v>
      </c>
      <c r="DW54" s="13">
        <v>0</v>
      </c>
      <c r="DX54" s="13">
        <v>0</v>
      </c>
      <c r="DY54" s="13">
        <v>0</v>
      </c>
      <c r="DZ54" s="13">
        <v>0</v>
      </c>
      <c r="EA54" s="13">
        <v>0</v>
      </c>
      <c r="EB54" s="13">
        <v>0</v>
      </c>
      <c r="EC54" s="13">
        <v>0</v>
      </c>
      <c r="ED54" s="13">
        <v>0</v>
      </c>
      <c r="EE54" s="13">
        <v>0</v>
      </c>
      <c r="EF54" s="13">
        <v>0</v>
      </c>
      <c r="EG54" s="13">
        <v>0</v>
      </c>
      <c r="EH54" s="13">
        <v>0</v>
      </c>
      <c r="EI54" s="13">
        <v>0</v>
      </c>
      <c r="EJ54" s="13">
        <v>0</v>
      </c>
      <c r="EK54" s="13">
        <v>0</v>
      </c>
      <c r="EL54" s="13">
        <v>0</v>
      </c>
      <c r="EM54" s="13">
        <v>0</v>
      </c>
      <c r="EN54" s="13">
        <v>0</v>
      </c>
      <c r="EO54" s="13">
        <v>0</v>
      </c>
      <c r="EP54" s="13">
        <v>0</v>
      </c>
      <c r="EQ54" s="13">
        <v>0</v>
      </c>
      <c r="ER54" s="13">
        <v>0</v>
      </c>
      <c r="ES54" s="13">
        <v>0</v>
      </c>
      <c r="ET54" s="13">
        <v>0</v>
      </c>
      <c r="EU54" s="13">
        <v>0</v>
      </c>
      <c r="EV54" s="13">
        <v>0</v>
      </c>
      <c r="EW54" s="13">
        <v>0</v>
      </c>
      <c r="EX54" s="13">
        <v>0</v>
      </c>
      <c r="EY54" s="13">
        <v>0</v>
      </c>
      <c r="EZ54" s="13">
        <v>0</v>
      </c>
      <c r="FA54" s="13">
        <v>0</v>
      </c>
      <c r="FB54" s="13">
        <v>0</v>
      </c>
      <c r="FC54" s="13">
        <v>0</v>
      </c>
      <c r="FD54" s="13">
        <v>0</v>
      </c>
      <c r="FE54" s="13">
        <v>0</v>
      </c>
      <c r="FF54" s="13">
        <v>0</v>
      </c>
      <c r="FG54" s="13">
        <v>0</v>
      </c>
      <c r="FH54" s="13">
        <v>0</v>
      </c>
      <c r="FI54" s="13">
        <v>0</v>
      </c>
      <c r="FJ54" s="13">
        <v>0</v>
      </c>
      <c r="FK54" s="13">
        <v>0</v>
      </c>
      <c r="FL54" s="13">
        <v>0</v>
      </c>
      <c r="FM54" s="13">
        <v>0</v>
      </c>
      <c r="FN54" s="13">
        <v>0</v>
      </c>
      <c r="FO54" s="13">
        <v>0</v>
      </c>
      <c r="FP54" s="13">
        <v>0</v>
      </c>
      <c r="FQ54" s="13">
        <v>0</v>
      </c>
      <c r="FR54" s="13">
        <v>0</v>
      </c>
      <c r="FS54" s="13">
        <v>0</v>
      </c>
      <c r="FT54" s="13">
        <v>0</v>
      </c>
      <c r="FU54" s="13">
        <v>0</v>
      </c>
      <c r="FV54" s="13">
        <v>0</v>
      </c>
      <c r="FW54" s="13">
        <v>0</v>
      </c>
      <c r="FX54" s="13">
        <v>0</v>
      </c>
      <c r="FY54" s="13">
        <v>0</v>
      </c>
      <c r="FZ54" s="13">
        <v>0</v>
      </c>
      <c r="GA54" s="13">
        <v>0</v>
      </c>
      <c r="GB54" s="13">
        <v>0</v>
      </c>
      <c r="GC54" s="13">
        <v>0</v>
      </c>
      <c r="GD54" s="13">
        <v>0</v>
      </c>
      <c r="GE54" s="13">
        <v>0</v>
      </c>
      <c r="GF54" s="13">
        <v>0</v>
      </c>
      <c r="GG54" s="13">
        <v>0</v>
      </c>
      <c r="GH54" s="13">
        <v>0</v>
      </c>
      <c r="GI54" s="13">
        <v>0</v>
      </c>
      <c r="GJ54" s="13">
        <v>0</v>
      </c>
      <c r="GK54" s="13">
        <v>0</v>
      </c>
      <c r="GL54" s="13">
        <v>0</v>
      </c>
      <c r="GM54" s="13">
        <v>0</v>
      </c>
      <c r="GN54" s="13">
        <v>0</v>
      </c>
      <c r="GO54" s="13">
        <v>0</v>
      </c>
      <c r="GP54" s="13">
        <v>0</v>
      </c>
      <c r="GQ54" s="13">
        <v>0</v>
      </c>
      <c r="GR54" s="13">
        <v>0</v>
      </c>
      <c r="GS54" s="13">
        <v>0</v>
      </c>
      <c r="GT54" s="13">
        <v>0</v>
      </c>
      <c r="GU54" s="13">
        <v>0</v>
      </c>
      <c r="GV54" s="13">
        <v>0</v>
      </c>
      <c r="GW54" s="13">
        <v>0</v>
      </c>
      <c r="GX54" s="13">
        <v>0</v>
      </c>
      <c r="GY54" s="13">
        <v>0</v>
      </c>
      <c r="GZ54" s="13">
        <v>0</v>
      </c>
      <c r="HA54" s="13">
        <v>0</v>
      </c>
      <c r="HB54" s="13">
        <v>0</v>
      </c>
      <c r="HC54" s="13">
        <v>0</v>
      </c>
      <c r="HD54" s="13">
        <v>0</v>
      </c>
      <c r="HE54" s="13">
        <v>0</v>
      </c>
      <c r="HF54" s="13">
        <v>0</v>
      </c>
      <c r="HG54" s="13">
        <v>0</v>
      </c>
      <c r="HH54" s="13">
        <v>0</v>
      </c>
      <c r="HI54" s="13">
        <v>0</v>
      </c>
      <c r="HJ54" s="13">
        <v>0</v>
      </c>
      <c r="HK54" s="13">
        <v>0</v>
      </c>
      <c r="HL54" s="13">
        <v>0</v>
      </c>
      <c r="HM54" s="13">
        <v>0</v>
      </c>
      <c r="HN54" s="13">
        <v>0</v>
      </c>
      <c r="HO54" s="13">
        <v>0</v>
      </c>
      <c r="HP54" s="13">
        <v>0</v>
      </c>
      <c r="HQ54" s="13">
        <v>0</v>
      </c>
      <c r="HR54" s="13">
        <v>0</v>
      </c>
      <c r="HS54" s="13">
        <v>0</v>
      </c>
      <c r="HT54" s="13">
        <v>0</v>
      </c>
      <c r="HU54" s="13">
        <v>0</v>
      </c>
      <c r="HV54" s="13">
        <v>0</v>
      </c>
      <c r="HW54" s="13">
        <v>0</v>
      </c>
      <c r="HX54" s="13">
        <v>0</v>
      </c>
      <c r="HY54" s="13">
        <v>0</v>
      </c>
      <c r="HZ54" s="13">
        <v>0</v>
      </c>
      <c r="IA54" s="13">
        <v>0</v>
      </c>
      <c r="IB54" s="13">
        <v>0</v>
      </c>
      <c r="IC54" s="13">
        <v>0</v>
      </c>
      <c r="ID54" s="13">
        <v>0</v>
      </c>
      <c r="IE54" s="13">
        <v>0</v>
      </c>
      <c r="IF54" s="13">
        <v>0</v>
      </c>
      <c r="IG54" s="13">
        <f t="shared" si="893"/>
        <v>7500</v>
      </c>
      <c r="IH54" s="13">
        <f t="shared" si="894"/>
        <v>7500</v>
      </c>
      <c r="II54" s="13">
        <f t="shared" si="895"/>
        <v>0</v>
      </c>
      <c r="IJ54" s="13">
        <f t="shared" si="896"/>
        <v>0</v>
      </c>
      <c r="IK54" s="13">
        <f t="shared" si="897"/>
        <v>0</v>
      </c>
      <c r="IL54" s="13">
        <f t="shared" si="898"/>
        <v>0</v>
      </c>
      <c r="IM54" s="13">
        <f t="shared" si="899"/>
        <v>0</v>
      </c>
      <c r="IN54" s="13">
        <f t="shared" si="900"/>
        <v>0</v>
      </c>
      <c r="IO54" s="13">
        <f t="shared" si="901"/>
        <v>0</v>
      </c>
      <c r="IP54" s="13">
        <f t="shared" si="902"/>
        <v>0</v>
      </c>
      <c r="IQ54" s="13">
        <f t="shared" si="903"/>
        <v>0</v>
      </c>
      <c r="IR54" s="13">
        <f t="shared" si="904"/>
        <v>0</v>
      </c>
      <c r="IS54" s="13">
        <f t="shared" si="905"/>
        <v>0</v>
      </c>
      <c r="IT54" s="13">
        <f t="shared" si="906"/>
        <v>0</v>
      </c>
      <c r="IU54" s="13">
        <f t="shared" si="907"/>
        <v>0</v>
      </c>
      <c r="IV54" s="13">
        <f t="shared" si="908"/>
        <v>0</v>
      </c>
      <c r="IW54" s="13">
        <f t="shared" si="909"/>
        <v>0</v>
      </c>
      <c r="IX54" s="13">
        <f t="shared" si="910"/>
        <v>0</v>
      </c>
      <c r="IY54" s="13">
        <f t="shared" si="911"/>
        <v>0</v>
      </c>
      <c r="IZ54" s="13">
        <f t="shared" si="912"/>
        <v>0</v>
      </c>
      <c r="JA54" s="13">
        <f t="shared" si="913"/>
        <v>0</v>
      </c>
      <c r="JB54" s="13">
        <f t="shared" si="914"/>
        <v>0</v>
      </c>
      <c r="JC54" s="13">
        <f t="shared" si="915"/>
        <v>0</v>
      </c>
      <c r="JD54" s="13">
        <f t="shared" si="916"/>
        <v>0</v>
      </c>
      <c r="JE54" s="13">
        <f t="shared" si="917"/>
        <v>0</v>
      </c>
      <c r="JF54" s="13">
        <f t="shared" si="918"/>
        <v>0</v>
      </c>
      <c r="JG54" s="13">
        <f t="shared" si="919"/>
        <v>0</v>
      </c>
      <c r="JH54" s="13">
        <f t="shared" si="920"/>
        <v>0</v>
      </c>
      <c r="JI54" s="13">
        <f t="shared" si="921"/>
        <v>0</v>
      </c>
      <c r="JJ54" s="13">
        <f t="shared" si="922"/>
        <v>0</v>
      </c>
      <c r="JK54" s="13">
        <f t="shared" si="922"/>
        <v>0</v>
      </c>
      <c r="JL54" s="13">
        <f t="shared" si="922"/>
        <v>0</v>
      </c>
      <c r="JM54" s="13">
        <f t="shared" si="922"/>
        <v>0</v>
      </c>
      <c r="JN54" s="13">
        <f t="shared" si="922"/>
        <v>0</v>
      </c>
    </row>
    <row r="55" spans="1:274" x14ac:dyDescent="0.25">
      <c r="A55" s="5">
        <v>3112</v>
      </c>
      <c r="B55" s="9" t="s">
        <v>356</v>
      </c>
      <c r="C55" s="13">
        <v>0</v>
      </c>
      <c r="D55" s="13">
        <v>0</v>
      </c>
      <c r="E55" s="13">
        <v>0</v>
      </c>
      <c r="F55" s="13">
        <v>0</v>
      </c>
      <c r="G55" s="13">
        <v>0</v>
      </c>
      <c r="H55" s="13">
        <v>0</v>
      </c>
      <c r="I55" s="13">
        <v>0</v>
      </c>
      <c r="J55" s="13">
        <v>0</v>
      </c>
      <c r="K55" s="13">
        <v>0</v>
      </c>
      <c r="L55" s="13">
        <v>0</v>
      </c>
      <c r="M55" s="13">
        <v>0</v>
      </c>
      <c r="N55" s="13">
        <v>0</v>
      </c>
      <c r="O55" s="13">
        <v>0</v>
      </c>
      <c r="P55" s="13">
        <v>0</v>
      </c>
      <c r="Q55" s="13">
        <v>0</v>
      </c>
      <c r="R55" s="13">
        <v>0</v>
      </c>
      <c r="S55" s="1">
        <v>0</v>
      </c>
      <c r="T55" s="13">
        <v>0</v>
      </c>
      <c r="U55" s="13">
        <v>0</v>
      </c>
      <c r="V55" s="13">
        <v>0</v>
      </c>
      <c r="W55" s="13">
        <v>0</v>
      </c>
      <c r="X55" s="13">
        <v>0</v>
      </c>
      <c r="Y55" s="13">
        <v>0</v>
      </c>
      <c r="Z55" s="13">
        <v>0</v>
      </c>
      <c r="AA55" s="13">
        <v>0</v>
      </c>
      <c r="AB55" s="13">
        <v>0</v>
      </c>
      <c r="AC55" s="13">
        <v>0</v>
      </c>
      <c r="AD55" s="13">
        <v>0</v>
      </c>
      <c r="AE55" s="13">
        <v>0</v>
      </c>
      <c r="AF55" s="13">
        <v>0</v>
      </c>
      <c r="AG55" s="13">
        <v>0</v>
      </c>
      <c r="AH55" s="13">
        <v>0</v>
      </c>
      <c r="AI55" s="13">
        <v>0</v>
      </c>
      <c r="AJ55" s="13">
        <v>0</v>
      </c>
      <c r="AK55" s="13">
        <v>0</v>
      </c>
      <c r="AL55" s="13">
        <v>0</v>
      </c>
      <c r="AM55" s="13">
        <v>0</v>
      </c>
      <c r="AN55" s="13">
        <v>0</v>
      </c>
      <c r="AO55" s="13">
        <v>0</v>
      </c>
      <c r="AP55" s="13">
        <v>0</v>
      </c>
      <c r="AQ55" s="13">
        <v>0</v>
      </c>
      <c r="AR55" s="13">
        <v>0</v>
      </c>
      <c r="AS55" s="13">
        <v>0</v>
      </c>
      <c r="AT55" s="13">
        <v>0</v>
      </c>
      <c r="AU55" s="13">
        <v>0</v>
      </c>
      <c r="AV55" s="13">
        <v>0</v>
      </c>
      <c r="AW55" s="13">
        <v>0</v>
      </c>
      <c r="AX55" s="13">
        <v>0</v>
      </c>
      <c r="AY55" s="13">
        <v>0</v>
      </c>
      <c r="AZ55" s="13">
        <v>0</v>
      </c>
      <c r="BA55" s="13">
        <v>0</v>
      </c>
      <c r="BB55" s="13">
        <v>0</v>
      </c>
      <c r="BC55" s="13">
        <v>0</v>
      </c>
      <c r="BD55" s="13">
        <v>0</v>
      </c>
      <c r="BE55" s="13">
        <v>0</v>
      </c>
      <c r="BF55" s="13">
        <v>0</v>
      </c>
      <c r="BG55" s="13">
        <v>0</v>
      </c>
      <c r="BH55" s="13">
        <v>0</v>
      </c>
      <c r="BI55" s="13">
        <v>0</v>
      </c>
      <c r="BJ55" s="13">
        <v>0</v>
      </c>
      <c r="BK55" s="13">
        <v>0</v>
      </c>
      <c r="BL55" s="13">
        <v>0</v>
      </c>
      <c r="BM55" s="13">
        <v>0</v>
      </c>
      <c r="BN55" s="13">
        <v>0</v>
      </c>
      <c r="BO55" s="13">
        <v>0</v>
      </c>
      <c r="BP55" s="13">
        <v>0</v>
      </c>
      <c r="BQ55" s="13">
        <v>0</v>
      </c>
      <c r="BR55" s="13">
        <v>0</v>
      </c>
      <c r="BS55" s="13">
        <v>0</v>
      </c>
      <c r="BT55" s="13">
        <v>0</v>
      </c>
      <c r="BU55" s="13">
        <v>0</v>
      </c>
      <c r="BV55" s="13">
        <v>0</v>
      </c>
      <c r="BW55" s="13">
        <v>0</v>
      </c>
      <c r="BX55" s="13">
        <v>0</v>
      </c>
      <c r="BY55" s="13">
        <v>0</v>
      </c>
      <c r="BZ55" s="13">
        <v>0</v>
      </c>
      <c r="CA55" s="13">
        <v>0</v>
      </c>
      <c r="CB55" s="13">
        <v>0</v>
      </c>
      <c r="CC55" s="13">
        <v>0</v>
      </c>
      <c r="CD55" s="13">
        <v>0</v>
      </c>
      <c r="CE55" s="13">
        <v>0</v>
      </c>
      <c r="CF55" s="13">
        <v>0</v>
      </c>
      <c r="CG55" s="13">
        <v>0</v>
      </c>
      <c r="CH55" s="13">
        <v>0</v>
      </c>
      <c r="CI55" s="13">
        <v>0</v>
      </c>
      <c r="CJ55" s="13">
        <v>0</v>
      </c>
      <c r="CK55" s="13">
        <v>0</v>
      </c>
      <c r="CL55" s="13">
        <v>0</v>
      </c>
      <c r="CM55" s="13">
        <v>0</v>
      </c>
      <c r="CN55" s="13">
        <v>0</v>
      </c>
      <c r="CO55" s="13">
        <v>0</v>
      </c>
      <c r="CP55" s="13">
        <v>0</v>
      </c>
      <c r="CQ55" s="13">
        <v>0</v>
      </c>
      <c r="CR55" s="13">
        <v>0</v>
      </c>
      <c r="CS55" s="13">
        <v>0</v>
      </c>
      <c r="CT55" s="13">
        <v>0</v>
      </c>
      <c r="CU55" s="13">
        <v>0</v>
      </c>
      <c r="CV55" s="13">
        <v>0</v>
      </c>
      <c r="CW55" s="13">
        <v>0</v>
      </c>
      <c r="CX55" s="13">
        <v>0</v>
      </c>
      <c r="CY55" s="13">
        <v>0</v>
      </c>
      <c r="CZ55" s="13">
        <v>0</v>
      </c>
      <c r="DA55" s="13">
        <v>0</v>
      </c>
      <c r="DB55" s="13">
        <v>0</v>
      </c>
      <c r="DC55" s="13">
        <v>0</v>
      </c>
      <c r="DD55" s="13">
        <v>0</v>
      </c>
      <c r="DE55" s="13">
        <v>0</v>
      </c>
      <c r="DF55" s="13">
        <v>0</v>
      </c>
      <c r="DG55" s="13">
        <v>0</v>
      </c>
      <c r="DH55" s="13">
        <v>0</v>
      </c>
      <c r="DI55" s="13">
        <v>0</v>
      </c>
      <c r="DJ55" s="13">
        <v>0</v>
      </c>
      <c r="DK55" s="13">
        <v>0</v>
      </c>
      <c r="DL55" s="13">
        <v>0</v>
      </c>
      <c r="DM55" s="13">
        <v>0</v>
      </c>
      <c r="DN55" s="13">
        <v>0</v>
      </c>
      <c r="DO55" s="13">
        <v>0</v>
      </c>
      <c r="DP55" s="13">
        <v>0</v>
      </c>
      <c r="DQ55" s="13">
        <v>0</v>
      </c>
      <c r="DR55" s="13">
        <v>0</v>
      </c>
      <c r="DS55" s="13">
        <v>0</v>
      </c>
      <c r="DT55" s="13">
        <v>0</v>
      </c>
      <c r="DU55" s="13">
        <v>0</v>
      </c>
      <c r="DV55" s="13">
        <v>0</v>
      </c>
      <c r="DW55" s="13">
        <v>0</v>
      </c>
      <c r="DX55" s="13">
        <v>4002</v>
      </c>
      <c r="DY55" s="13">
        <v>0</v>
      </c>
      <c r="DZ55" s="13">
        <v>0</v>
      </c>
      <c r="EA55" s="13">
        <v>0</v>
      </c>
      <c r="EB55" s="13">
        <v>0</v>
      </c>
      <c r="EC55" s="13">
        <v>0</v>
      </c>
      <c r="ED55" s="13">
        <v>0</v>
      </c>
      <c r="EE55" s="13">
        <v>0</v>
      </c>
      <c r="EF55" s="13">
        <v>0</v>
      </c>
      <c r="EG55" s="13">
        <v>0</v>
      </c>
      <c r="EH55" s="13">
        <v>0</v>
      </c>
      <c r="EI55" s="13">
        <v>0</v>
      </c>
      <c r="EJ55" s="13">
        <v>0</v>
      </c>
      <c r="EK55" s="13">
        <v>0</v>
      </c>
      <c r="EL55" s="13">
        <v>0</v>
      </c>
      <c r="EM55" s="13">
        <v>0</v>
      </c>
      <c r="EN55" s="13">
        <v>0</v>
      </c>
      <c r="EO55" s="13">
        <v>0</v>
      </c>
      <c r="EP55" s="13">
        <v>0</v>
      </c>
      <c r="EQ55" s="13">
        <v>0</v>
      </c>
      <c r="ER55" s="13">
        <v>0</v>
      </c>
      <c r="ES55" s="13">
        <v>0</v>
      </c>
      <c r="ET55" s="13">
        <v>0</v>
      </c>
      <c r="EU55" s="13">
        <v>0</v>
      </c>
      <c r="EV55" s="13">
        <v>0</v>
      </c>
      <c r="EW55" s="13">
        <v>0</v>
      </c>
      <c r="EX55" s="13">
        <v>0</v>
      </c>
      <c r="EY55" s="13">
        <v>0</v>
      </c>
      <c r="EZ55" s="13">
        <v>0</v>
      </c>
      <c r="FA55" s="13">
        <v>0</v>
      </c>
      <c r="FB55" s="13">
        <v>0</v>
      </c>
      <c r="FC55" s="13">
        <v>0</v>
      </c>
      <c r="FD55" s="13">
        <v>0</v>
      </c>
      <c r="FE55" s="13">
        <v>0</v>
      </c>
      <c r="FF55" s="13">
        <v>0</v>
      </c>
      <c r="FG55" s="13">
        <v>0</v>
      </c>
      <c r="FH55" s="13">
        <v>0</v>
      </c>
      <c r="FI55" s="13">
        <v>0</v>
      </c>
      <c r="FJ55" s="13">
        <v>0</v>
      </c>
      <c r="FK55" s="13">
        <v>0</v>
      </c>
      <c r="FL55" s="13">
        <v>0</v>
      </c>
      <c r="FM55" s="13">
        <v>0</v>
      </c>
      <c r="FN55" s="13">
        <v>0</v>
      </c>
      <c r="FO55" s="13">
        <v>0</v>
      </c>
      <c r="FP55" s="13">
        <v>0</v>
      </c>
      <c r="FQ55" s="13">
        <v>0</v>
      </c>
      <c r="FR55" s="13">
        <v>1225.9100000000001</v>
      </c>
      <c r="FS55" s="13">
        <v>1225.9100000000001</v>
      </c>
      <c r="FT55" s="13">
        <v>0</v>
      </c>
      <c r="FU55" s="13">
        <v>0</v>
      </c>
      <c r="FV55" s="13">
        <v>0</v>
      </c>
      <c r="FW55" s="13">
        <v>0</v>
      </c>
      <c r="FX55" s="13">
        <v>0</v>
      </c>
      <c r="FY55" s="13">
        <v>0</v>
      </c>
      <c r="FZ55" s="13">
        <v>0</v>
      </c>
      <c r="GA55" s="13">
        <v>0</v>
      </c>
      <c r="GB55" s="13">
        <v>9921</v>
      </c>
      <c r="GC55" s="13">
        <v>0</v>
      </c>
      <c r="GD55" s="13">
        <v>0</v>
      </c>
      <c r="GE55" s="13">
        <v>0</v>
      </c>
      <c r="GF55" s="13">
        <v>0</v>
      </c>
      <c r="GG55" s="13">
        <v>0</v>
      </c>
      <c r="GH55" s="13">
        <v>0</v>
      </c>
      <c r="GI55" s="13">
        <v>0</v>
      </c>
      <c r="GJ55" s="13">
        <v>0</v>
      </c>
      <c r="GK55" s="13">
        <v>0</v>
      </c>
      <c r="GL55" s="13">
        <v>0</v>
      </c>
      <c r="GM55" s="13">
        <v>0</v>
      </c>
      <c r="GN55" s="13">
        <v>0</v>
      </c>
      <c r="GO55" s="13">
        <v>0</v>
      </c>
      <c r="GP55" s="13">
        <v>0</v>
      </c>
      <c r="GQ55" s="13">
        <v>0</v>
      </c>
      <c r="GR55" s="13">
        <v>0</v>
      </c>
      <c r="GS55" s="13">
        <v>0</v>
      </c>
      <c r="GT55" s="13">
        <v>0</v>
      </c>
      <c r="GU55" s="13">
        <v>0</v>
      </c>
      <c r="GV55" s="13">
        <v>0</v>
      </c>
      <c r="GW55" s="13">
        <v>0</v>
      </c>
      <c r="GX55" s="13">
        <v>0</v>
      </c>
      <c r="GY55" s="13">
        <v>0</v>
      </c>
      <c r="GZ55" s="13">
        <v>40000</v>
      </c>
      <c r="HA55" s="13">
        <v>26918.080000000002</v>
      </c>
      <c r="HB55" s="13">
        <v>0</v>
      </c>
      <c r="HC55" s="13">
        <v>23000</v>
      </c>
      <c r="HD55" s="13">
        <v>22619.39</v>
      </c>
      <c r="HE55" s="13">
        <v>13666</v>
      </c>
      <c r="HF55" s="13">
        <v>11.01</v>
      </c>
      <c r="HG55" s="13">
        <v>11.01</v>
      </c>
      <c r="HH55" s="13">
        <v>0</v>
      </c>
      <c r="HI55" s="13">
        <v>0</v>
      </c>
      <c r="HJ55" s="13">
        <v>0</v>
      </c>
      <c r="HK55" s="13">
        <v>0</v>
      </c>
      <c r="HL55" s="13">
        <v>0</v>
      </c>
      <c r="HM55" s="13">
        <v>0</v>
      </c>
      <c r="HN55" s="13">
        <v>0</v>
      </c>
      <c r="HO55" s="13">
        <v>0</v>
      </c>
      <c r="HP55" s="13">
        <v>0</v>
      </c>
      <c r="HQ55" s="13">
        <v>0</v>
      </c>
      <c r="HR55" s="13">
        <v>0</v>
      </c>
      <c r="HS55" s="13">
        <v>0</v>
      </c>
      <c r="HT55" s="13">
        <v>0</v>
      </c>
      <c r="HU55" s="13">
        <v>0</v>
      </c>
      <c r="HV55" s="13">
        <v>0</v>
      </c>
      <c r="HW55" s="13">
        <v>0</v>
      </c>
      <c r="HX55" s="13">
        <v>0</v>
      </c>
      <c r="HY55" s="13">
        <v>0</v>
      </c>
      <c r="HZ55" s="13">
        <v>0</v>
      </c>
      <c r="IA55" s="13">
        <v>0</v>
      </c>
      <c r="IB55" s="13">
        <v>0</v>
      </c>
      <c r="IC55" s="13">
        <v>0</v>
      </c>
      <c r="ID55" s="13">
        <v>0</v>
      </c>
      <c r="IE55" s="13">
        <v>0</v>
      </c>
      <c r="IF55" s="13">
        <v>0</v>
      </c>
      <c r="IG55" s="13">
        <f t="shared" si="893"/>
        <v>0</v>
      </c>
      <c r="IH55" s="13">
        <f t="shared" si="894"/>
        <v>41225.910000000003</v>
      </c>
      <c r="II55" s="13">
        <f t="shared" si="895"/>
        <v>28143.99</v>
      </c>
      <c r="IJ55" s="13">
        <f t="shared" si="896"/>
        <v>0</v>
      </c>
      <c r="IK55" s="13">
        <f t="shared" si="897"/>
        <v>23000</v>
      </c>
      <c r="IL55" s="13">
        <f t="shared" si="898"/>
        <v>22619.39</v>
      </c>
      <c r="IM55" s="13">
        <f t="shared" si="899"/>
        <v>13666</v>
      </c>
      <c r="IN55" s="13">
        <f t="shared" si="900"/>
        <v>11.01</v>
      </c>
      <c r="IO55" s="13">
        <f t="shared" si="901"/>
        <v>11.01</v>
      </c>
      <c r="IP55" s="13">
        <f t="shared" si="902"/>
        <v>0</v>
      </c>
      <c r="IQ55" s="13">
        <f t="shared" si="903"/>
        <v>0</v>
      </c>
      <c r="IR55" s="13">
        <f t="shared" si="904"/>
        <v>9921</v>
      </c>
      <c r="IS55" s="13">
        <f t="shared" si="905"/>
        <v>0</v>
      </c>
      <c r="IT55" s="13">
        <f t="shared" si="906"/>
        <v>0</v>
      </c>
      <c r="IU55" s="13">
        <f t="shared" si="907"/>
        <v>0</v>
      </c>
      <c r="IV55" s="13">
        <f t="shared" si="908"/>
        <v>0</v>
      </c>
      <c r="IW55" s="13">
        <f t="shared" si="909"/>
        <v>0</v>
      </c>
      <c r="IX55" s="13">
        <f t="shared" si="910"/>
        <v>0</v>
      </c>
      <c r="IY55" s="13">
        <f t="shared" si="911"/>
        <v>0</v>
      </c>
      <c r="IZ55" s="13">
        <f t="shared" si="912"/>
        <v>0</v>
      </c>
      <c r="JA55" s="13">
        <f t="shared" si="913"/>
        <v>0</v>
      </c>
      <c r="JB55" s="13">
        <f t="shared" si="914"/>
        <v>0</v>
      </c>
      <c r="JC55" s="13">
        <f t="shared" si="915"/>
        <v>0</v>
      </c>
      <c r="JD55" s="13">
        <f t="shared" si="916"/>
        <v>4002</v>
      </c>
      <c r="JE55" s="13">
        <f t="shared" si="917"/>
        <v>0</v>
      </c>
      <c r="JF55" s="13">
        <f t="shared" si="918"/>
        <v>0</v>
      </c>
      <c r="JG55" s="13">
        <f t="shared" si="919"/>
        <v>0</v>
      </c>
      <c r="JH55" s="13">
        <f t="shared" si="920"/>
        <v>0</v>
      </c>
      <c r="JI55" s="13">
        <f t="shared" si="921"/>
        <v>0</v>
      </c>
      <c r="JJ55" s="13">
        <f t="shared" si="922"/>
        <v>0</v>
      </c>
      <c r="JK55" s="13">
        <f t="shared" si="922"/>
        <v>0</v>
      </c>
      <c r="JL55" s="13">
        <f t="shared" si="922"/>
        <v>0</v>
      </c>
      <c r="JM55" s="13">
        <f t="shared" si="922"/>
        <v>0</v>
      </c>
      <c r="JN55" s="13">
        <f t="shared" si="922"/>
        <v>0</v>
      </c>
    </row>
    <row r="56" spans="1:274" ht="30" x14ac:dyDescent="0.25">
      <c r="A56" s="5">
        <v>3113</v>
      </c>
      <c r="B56" s="9" t="s">
        <v>32</v>
      </c>
      <c r="C56" s="13">
        <v>30950</v>
      </c>
      <c r="D56" s="13">
        <v>0</v>
      </c>
      <c r="E56" s="13">
        <v>0</v>
      </c>
      <c r="F56" s="13">
        <v>35400</v>
      </c>
      <c r="G56" s="13">
        <v>32699.919999999998</v>
      </c>
      <c r="H56" s="13">
        <v>32699.919999999998</v>
      </c>
      <c r="I56" s="13">
        <v>31500</v>
      </c>
      <c r="J56" s="13">
        <v>27434.92</v>
      </c>
      <c r="K56" s="13">
        <v>27434.92</v>
      </c>
      <c r="L56" s="13">
        <v>25200</v>
      </c>
      <c r="M56" s="13">
        <v>22298.12</v>
      </c>
      <c r="N56" s="13">
        <v>22298.12</v>
      </c>
      <c r="O56" s="13">
        <v>22500</v>
      </c>
      <c r="P56" s="13">
        <v>22500</v>
      </c>
      <c r="Q56" s="13">
        <v>20661.04</v>
      </c>
      <c r="R56" s="13">
        <v>20700</v>
      </c>
      <c r="S56" s="13">
        <v>20700</v>
      </c>
      <c r="T56" s="13">
        <v>20639.509999999998</v>
      </c>
      <c r="U56" s="13">
        <v>40700</v>
      </c>
      <c r="V56" s="13">
        <v>40700</v>
      </c>
      <c r="W56" s="13">
        <v>20777.93</v>
      </c>
      <c r="X56" s="13">
        <v>21250</v>
      </c>
      <c r="Y56" s="13">
        <v>21250</v>
      </c>
      <c r="Z56" s="13">
        <v>20272.22</v>
      </c>
      <c r="AA56" s="13">
        <v>24000</v>
      </c>
      <c r="AB56" s="13">
        <v>24000</v>
      </c>
      <c r="AC56" s="13">
        <v>0</v>
      </c>
      <c r="AD56" s="13">
        <v>23000</v>
      </c>
      <c r="AE56" s="13">
        <v>23000</v>
      </c>
      <c r="AF56" s="13">
        <v>46365.2</v>
      </c>
      <c r="AG56" s="13">
        <v>22500</v>
      </c>
      <c r="AH56" s="13">
        <v>22500</v>
      </c>
      <c r="AI56" s="13">
        <v>21985.200000000001</v>
      </c>
      <c r="AJ56" s="13">
        <v>24011</v>
      </c>
      <c r="AK56" s="13">
        <v>185220</v>
      </c>
      <c r="AL56" s="13">
        <v>0</v>
      </c>
      <c r="AM56" s="13">
        <v>0</v>
      </c>
      <c r="AN56" s="13">
        <v>165250</v>
      </c>
      <c r="AO56" s="13">
        <v>152599.66</v>
      </c>
      <c r="AP56" s="13">
        <v>152599.66</v>
      </c>
      <c r="AQ56" s="13">
        <v>147000</v>
      </c>
      <c r="AR56" s="13">
        <v>128029.61</v>
      </c>
      <c r="AS56" s="13">
        <v>128029.6</v>
      </c>
      <c r="AT56" s="13">
        <v>117600</v>
      </c>
      <c r="AU56" s="13">
        <v>104057.89</v>
      </c>
      <c r="AV56" s="13">
        <v>104057.89</v>
      </c>
      <c r="AW56" s="13">
        <v>105000</v>
      </c>
      <c r="AX56" s="13">
        <v>105000</v>
      </c>
      <c r="AY56" s="13">
        <v>96418.2</v>
      </c>
      <c r="AZ56" s="13">
        <v>96600</v>
      </c>
      <c r="BA56" s="13">
        <v>96600</v>
      </c>
      <c r="BB56" s="13">
        <v>96317.73</v>
      </c>
      <c r="BC56" s="13">
        <v>96600</v>
      </c>
      <c r="BD56" s="13">
        <v>96600</v>
      </c>
      <c r="BE56" s="13">
        <v>96963.66</v>
      </c>
      <c r="BF56" s="13">
        <v>99100</v>
      </c>
      <c r="BG56" s="13">
        <v>99100</v>
      </c>
      <c r="BH56" s="13">
        <v>85593.76</v>
      </c>
      <c r="BI56" s="13">
        <v>91200</v>
      </c>
      <c r="BJ56" s="13">
        <v>91200</v>
      </c>
      <c r="BK56" s="13">
        <v>0</v>
      </c>
      <c r="BL56" s="13">
        <v>87400</v>
      </c>
      <c r="BM56" s="13">
        <v>87400</v>
      </c>
      <c r="BN56" s="13">
        <v>176187.71</v>
      </c>
      <c r="BO56" s="13">
        <v>102500</v>
      </c>
      <c r="BP56" s="13">
        <v>102500</v>
      </c>
      <c r="BQ56" s="13">
        <v>100154.81</v>
      </c>
      <c r="BR56" s="13">
        <v>114054.3</v>
      </c>
      <c r="BS56" s="13">
        <v>92370</v>
      </c>
      <c r="BT56" s="13">
        <v>0</v>
      </c>
      <c r="BU56" s="13">
        <v>0</v>
      </c>
      <c r="BV56" s="13">
        <v>62952</v>
      </c>
      <c r="BW56" s="13">
        <v>58133.2</v>
      </c>
      <c r="BX56" s="13">
        <v>58133.2</v>
      </c>
      <c r="BY56" s="13">
        <v>56000</v>
      </c>
      <c r="BZ56" s="13">
        <v>48773.18</v>
      </c>
      <c r="CA56" s="13">
        <v>48773.18</v>
      </c>
      <c r="CB56" s="13">
        <v>44800</v>
      </c>
      <c r="CC56" s="13">
        <v>39641.1</v>
      </c>
      <c r="CD56" s="13">
        <v>39641.1</v>
      </c>
      <c r="CE56" s="13">
        <v>40000</v>
      </c>
      <c r="CF56" s="13">
        <v>40000</v>
      </c>
      <c r="CG56" s="13">
        <v>36730.74</v>
      </c>
      <c r="CH56" s="13">
        <v>36800</v>
      </c>
      <c r="CI56" s="13">
        <v>36800</v>
      </c>
      <c r="CJ56" s="13">
        <v>36692.47</v>
      </c>
      <c r="CK56" s="13">
        <v>36800</v>
      </c>
      <c r="CL56" s="13">
        <v>36800</v>
      </c>
      <c r="CM56" s="13">
        <v>36938.54</v>
      </c>
      <c r="CN56" s="13">
        <v>37800</v>
      </c>
      <c r="CO56" s="13">
        <v>37800</v>
      </c>
      <c r="CP56" s="13">
        <v>27029.62</v>
      </c>
      <c r="CQ56" s="13">
        <v>36000</v>
      </c>
      <c r="CR56" s="13">
        <v>36000</v>
      </c>
      <c r="CS56" s="13">
        <v>0</v>
      </c>
      <c r="CT56" s="13">
        <v>34500</v>
      </c>
      <c r="CU56" s="13">
        <v>34500</v>
      </c>
      <c r="CV56" s="13">
        <v>69547.789999999994</v>
      </c>
      <c r="CW56" s="13">
        <v>32500</v>
      </c>
      <c r="CX56" s="13">
        <v>32500</v>
      </c>
      <c r="CY56" s="13">
        <v>31756.400000000001</v>
      </c>
      <c r="CZ56" s="13">
        <v>36017.15</v>
      </c>
      <c r="DA56" s="13">
        <v>61900</v>
      </c>
      <c r="DB56" s="13">
        <v>0</v>
      </c>
      <c r="DC56" s="13">
        <v>0</v>
      </c>
      <c r="DD56" s="13">
        <v>3935</v>
      </c>
      <c r="DE56" s="13">
        <v>11865.03</v>
      </c>
      <c r="DF56" s="13">
        <v>8838.36</v>
      </c>
      <c r="DG56" s="13">
        <v>3500</v>
      </c>
      <c r="DH56" s="13">
        <v>3048.32</v>
      </c>
      <c r="DI56" s="13">
        <v>3048.32</v>
      </c>
      <c r="DJ56" s="13">
        <v>2800</v>
      </c>
      <c r="DK56" s="13">
        <v>2477.5700000000002</v>
      </c>
      <c r="DL56" s="13">
        <v>2477.56</v>
      </c>
      <c r="DM56" s="13">
        <v>2500</v>
      </c>
      <c r="DN56" s="13">
        <v>2500</v>
      </c>
      <c r="DO56" s="13">
        <v>2295.6799999999998</v>
      </c>
      <c r="DP56" s="13">
        <v>2300</v>
      </c>
      <c r="DQ56" s="13">
        <v>2300</v>
      </c>
      <c r="DR56" s="13">
        <v>2293.2800000000002</v>
      </c>
      <c r="DS56" s="13">
        <v>2300</v>
      </c>
      <c r="DT56" s="13">
        <v>2300</v>
      </c>
      <c r="DU56" s="13">
        <v>2308.66</v>
      </c>
      <c r="DV56" s="13">
        <v>2350</v>
      </c>
      <c r="DW56" s="13">
        <v>12350</v>
      </c>
      <c r="DX56" s="13">
        <v>24777.14</v>
      </c>
      <c r="DY56" s="13">
        <v>9600</v>
      </c>
      <c r="DZ56" s="13">
        <v>9600</v>
      </c>
      <c r="EA56" s="13">
        <v>0</v>
      </c>
      <c r="EB56" s="13">
        <v>9200</v>
      </c>
      <c r="EC56" s="13">
        <v>9200</v>
      </c>
      <c r="ED56" s="13">
        <v>18546.07</v>
      </c>
      <c r="EE56" s="13">
        <v>10000</v>
      </c>
      <c r="EF56" s="13">
        <v>10000</v>
      </c>
      <c r="EG56" s="13">
        <v>9771.2000000000007</v>
      </c>
      <c r="EH56" s="13">
        <v>36017.15</v>
      </c>
      <c r="EI56" s="13">
        <v>42370</v>
      </c>
      <c r="EJ56" s="13">
        <v>0</v>
      </c>
      <c r="EK56" s="13">
        <v>0</v>
      </c>
      <c r="EL56" s="13">
        <v>39345</v>
      </c>
      <c r="EM56" s="13">
        <v>36333.26</v>
      </c>
      <c r="EN56" s="13">
        <v>36333.26</v>
      </c>
      <c r="EO56" s="13">
        <v>35000</v>
      </c>
      <c r="EP56" s="13">
        <v>30483.24</v>
      </c>
      <c r="EQ56" s="13">
        <v>30483.24</v>
      </c>
      <c r="ER56" s="13">
        <v>28000</v>
      </c>
      <c r="ES56" s="13">
        <v>24775.69</v>
      </c>
      <c r="ET56" s="13">
        <v>24775.69</v>
      </c>
      <c r="EU56" s="13">
        <v>25000</v>
      </c>
      <c r="EV56" s="13">
        <v>25000</v>
      </c>
      <c r="EW56" s="13">
        <v>22956.720000000001</v>
      </c>
      <c r="EX56" s="13">
        <v>23000</v>
      </c>
      <c r="EY56" s="13">
        <v>23000</v>
      </c>
      <c r="EZ56" s="13">
        <v>22932.79</v>
      </c>
      <c r="FA56" s="13">
        <v>23000</v>
      </c>
      <c r="FB56" s="13">
        <v>23000</v>
      </c>
      <c r="FC56" s="13">
        <v>23086.59</v>
      </c>
      <c r="FD56" s="13">
        <v>23600</v>
      </c>
      <c r="FE56" s="13">
        <v>23600</v>
      </c>
      <c r="FF56" s="13">
        <v>18019.740000000002</v>
      </c>
      <c r="FG56" s="13">
        <v>19200</v>
      </c>
      <c r="FH56" s="13">
        <v>19200</v>
      </c>
      <c r="FI56" s="13">
        <v>0</v>
      </c>
      <c r="FJ56" s="13">
        <v>18400</v>
      </c>
      <c r="FK56" s="13">
        <v>18050</v>
      </c>
      <c r="FL56" s="13">
        <v>37092.160000000003</v>
      </c>
      <c r="FM56" s="13">
        <v>22500</v>
      </c>
      <c r="FN56" s="13">
        <v>22500</v>
      </c>
      <c r="FO56" s="13">
        <v>21985.200000000001</v>
      </c>
      <c r="FP56" s="13">
        <v>27013</v>
      </c>
      <c r="FQ56" s="13">
        <v>206190</v>
      </c>
      <c r="FR56" s="13">
        <v>412380</v>
      </c>
      <c r="FS56" s="13">
        <v>577956</v>
      </c>
      <c r="FT56" s="13">
        <v>86559</v>
      </c>
      <c r="FU56" s="13">
        <v>106010.1</v>
      </c>
      <c r="FV56" s="13">
        <v>92971.63</v>
      </c>
      <c r="FW56" s="13">
        <v>77000</v>
      </c>
      <c r="FX56" s="13">
        <v>67063.13</v>
      </c>
      <c r="FY56" s="13">
        <v>67063.14</v>
      </c>
      <c r="FZ56" s="13">
        <v>61600</v>
      </c>
      <c r="GA56" s="13">
        <v>54506.52</v>
      </c>
      <c r="GB56" s="13">
        <v>54506.53</v>
      </c>
      <c r="GC56" s="13">
        <v>55000</v>
      </c>
      <c r="GD56" s="13">
        <v>55000</v>
      </c>
      <c r="GE56" s="13">
        <v>50504.77</v>
      </c>
      <c r="GF56" s="13">
        <v>50600</v>
      </c>
      <c r="GG56" s="13">
        <v>50600</v>
      </c>
      <c r="GH56" s="13">
        <v>50452.160000000003</v>
      </c>
      <c r="GI56" s="13">
        <v>50600</v>
      </c>
      <c r="GJ56" s="13">
        <v>50600</v>
      </c>
      <c r="GK56" s="13">
        <v>50790.47</v>
      </c>
      <c r="GL56" s="13">
        <v>51900</v>
      </c>
      <c r="GM56" s="13">
        <v>51900</v>
      </c>
      <c r="GN56" s="13">
        <v>49554.3</v>
      </c>
      <c r="GO56" s="13">
        <v>60000</v>
      </c>
      <c r="GP56" s="13">
        <v>60000</v>
      </c>
      <c r="GQ56" s="13">
        <v>0</v>
      </c>
      <c r="GR56" s="13">
        <v>57500</v>
      </c>
      <c r="GS56" s="13">
        <v>56500</v>
      </c>
      <c r="GT56" s="13">
        <v>115912.99</v>
      </c>
      <c r="GU56" s="13">
        <v>60000</v>
      </c>
      <c r="GV56" s="13">
        <v>60000</v>
      </c>
      <c r="GW56" s="13">
        <v>58627.21</v>
      </c>
      <c r="GX56" s="13">
        <v>60028.58</v>
      </c>
      <c r="GY56" s="13">
        <v>0</v>
      </c>
      <c r="GZ56" s="13">
        <v>0</v>
      </c>
      <c r="HA56" s="13">
        <v>0</v>
      </c>
      <c r="HB56" s="13">
        <v>0</v>
      </c>
      <c r="HC56" s="13">
        <v>0</v>
      </c>
      <c r="HD56" s="13">
        <v>0</v>
      </c>
      <c r="HE56" s="13">
        <v>0</v>
      </c>
      <c r="HF56" s="13">
        <v>0</v>
      </c>
      <c r="HG56" s="13">
        <v>0</v>
      </c>
      <c r="HH56" s="13">
        <v>0</v>
      </c>
      <c r="HI56" s="13">
        <v>0</v>
      </c>
      <c r="HJ56" s="13">
        <v>0</v>
      </c>
      <c r="HK56" s="13">
        <v>0</v>
      </c>
      <c r="HL56" s="13">
        <v>0</v>
      </c>
      <c r="HM56" s="13">
        <v>0</v>
      </c>
      <c r="HN56" s="13">
        <v>0</v>
      </c>
      <c r="HO56" s="13">
        <v>0</v>
      </c>
      <c r="HP56" s="13">
        <v>0</v>
      </c>
      <c r="HQ56" s="13">
        <v>0</v>
      </c>
      <c r="HR56" s="13">
        <v>0</v>
      </c>
      <c r="HS56" s="13">
        <v>0</v>
      </c>
      <c r="HT56" s="13">
        <v>0</v>
      </c>
      <c r="HU56" s="13">
        <v>0</v>
      </c>
      <c r="HV56" s="13">
        <v>0</v>
      </c>
      <c r="HW56" s="13">
        <v>0</v>
      </c>
      <c r="HX56" s="13">
        <v>0</v>
      </c>
      <c r="HY56" s="13">
        <v>0</v>
      </c>
      <c r="HZ56" s="13">
        <v>0</v>
      </c>
      <c r="IA56" s="13">
        <v>0</v>
      </c>
      <c r="IB56" s="13">
        <v>0</v>
      </c>
      <c r="IC56" s="13">
        <v>0</v>
      </c>
      <c r="ID56" s="13">
        <v>0</v>
      </c>
      <c r="IE56" s="13">
        <v>0</v>
      </c>
      <c r="IF56" s="13">
        <v>0</v>
      </c>
      <c r="IG56" s="13">
        <f t="shared" si="893"/>
        <v>619000</v>
      </c>
      <c r="IH56" s="13">
        <f t="shared" si="894"/>
        <v>412380</v>
      </c>
      <c r="II56" s="13">
        <f t="shared" si="895"/>
        <v>577956</v>
      </c>
      <c r="IJ56" s="13">
        <f t="shared" si="896"/>
        <v>393441</v>
      </c>
      <c r="IK56" s="13">
        <f t="shared" si="897"/>
        <v>397641.17000000004</v>
      </c>
      <c r="IL56" s="13">
        <f t="shared" si="898"/>
        <v>381576.03</v>
      </c>
      <c r="IM56" s="13">
        <f t="shared" si="899"/>
        <v>350000</v>
      </c>
      <c r="IN56" s="13">
        <f t="shared" si="900"/>
        <v>304832.40000000002</v>
      </c>
      <c r="IO56" s="13">
        <f t="shared" si="901"/>
        <v>304832.40000000002</v>
      </c>
      <c r="IP56" s="13">
        <f t="shared" si="902"/>
        <v>280000</v>
      </c>
      <c r="IQ56" s="13">
        <f t="shared" si="903"/>
        <v>247756.88999999998</v>
      </c>
      <c r="IR56" s="13">
        <f t="shared" si="904"/>
        <v>247756.88999999998</v>
      </c>
      <c r="IS56" s="13">
        <f t="shared" si="905"/>
        <v>250000</v>
      </c>
      <c r="IT56" s="13">
        <f t="shared" si="906"/>
        <v>250000</v>
      </c>
      <c r="IU56" s="13">
        <f t="shared" si="907"/>
        <v>229567.14999999997</v>
      </c>
      <c r="IV56" s="13">
        <f t="shared" si="908"/>
        <v>230000</v>
      </c>
      <c r="IW56" s="13">
        <f t="shared" si="909"/>
        <v>230000</v>
      </c>
      <c r="IX56" s="13">
        <f t="shared" si="910"/>
        <v>229327.94</v>
      </c>
      <c r="IY56" s="13">
        <f t="shared" si="911"/>
        <v>250000</v>
      </c>
      <c r="IZ56" s="13">
        <f t="shared" si="912"/>
        <v>250000</v>
      </c>
      <c r="JA56" s="13">
        <f t="shared" si="913"/>
        <v>230865.85</v>
      </c>
      <c r="JB56" s="13">
        <f t="shared" si="914"/>
        <v>236000</v>
      </c>
      <c r="JC56" s="13">
        <f t="shared" si="915"/>
        <v>246000</v>
      </c>
      <c r="JD56" s="13">
        <f t="shared" si="916"/>
        <v>225246.77999999997</v>
      </c>
      <c r="JE56" s="13">
        <f t="shared" si="917"/>
        <v>240000</v>
      </c>
      <c r="JF56" s="13">
        <f t="shared" si="918"/>
        <v>240000</v>
      </c>
      <c r="JG56" s="13">
        <f t="shared" si="919"/>
        <v>0</v>
      </c>
      <c r="JH56" s="13">
        <f t="shared" si="920"/>
        <v>230000</v>
      </c>
      <c r="JI56" s="13">
        <f t="shared" si="921"/>
        <v>228650</v>
      </c>
      <c r="JJ56" s="13">
        <f t="shared" si="922"/>
        <v>463651.91999999993</v>
      </c>
      <c r="JK56" s="13">
        <f t="shared" si="922"/>
        <v>250000</v>
      </c>
      <c r="JL56" s="13">
        <f t="shared" si="922"/>
        <v>250000</v>
      </c>
      <c r="JM56" s="13">
        <f t="shared" si="922"/>
        <v>244280.02000000002</v>
      </c>
      <c r="JN56" s="13">
        <f t="shared" si="922"/>
        <v>297141.18</v>
      </c>
    </row>
    <row r="57" spans="1:274" x14ac:dyDescent="0.25">
      <c r="A57" s="5">
        <v>3114</v>
      </c>
      <c r="B57" s="9" t="s">
        <v>33</v>
      </c>
      <c r="C57" s="13">
        <v>0</v>
      </c>
      <c r="D57" s="13">
        <v>0</v>
      </c>
      <c r="E57" s="13">
        <v>0</v>
      </c>
      <c r="F57" s="13">
        <v>24660</v>
      </c>
      <c r="G57" s="13">
        <v>24523.25</v>
      </c>
      <c r="H57" s="13">
        <v>24523.25</v>
      </c>
      <c r="I57" s="13">
        <v>22950</v>
      </c>
      <c r="J57" s="13">
        <v>22038.38</v>
      </c>
      <c r="K57" s="13">
        <v>22038.37</v>
      </c>
      <c r="L57" s="13">
        <v>19800</v>
      </c>
      <c r="M57" s="13">
        <v>21841.67</v>
      </c>
      <c r="N57" s="13">
        <v>21841.67</v>
      </c>
      <c r="O57" s="13">
        <v>55050</v>
      </c>
      <c r="P57" s="13">
        <v>55050</v>
      </c>
      <c r="Q57" s="13">
        <v>20940.97</v>
      </c>
      <c r="R57" s="13">
        <v>21600</v>
      </c>
      <c r="S57" s="13">
        <v>290837</v>
      </c>
      <c r="T57" s="13">
        <v>19100.62</v>
      </c>
      <c r="U57" s="13">
        <v>19800</v>
      </c>
      <c r="V57" s="13">
        <v>21380</v>
      </c>
      <c r="W57" s="13">
        <v>21381.279999999999</v>
      </c>
      <c r="X57" s="13">
        <v>19800</v>
      </c>
      <c r="Y57" s="13">
        <v>19800</v>
      </c>
      <c r="Z57" s="13">
        <v>21847.57</v>
      </c>
      <c r="AA57" s="13">
        <v>24500</v>
      </c>
      <c r="AB57" s="13">
        <v>22500</v>
      </c>
      <c r="AC57" s="13">
        <v>22423.19</v>
      </c>
      <c r="AD57" s="13">
        <v>22500</v>
      </c>
      <c r="AE57" s="13">
        <v>22500</v>
      </c>
      <c r="AF57" s="13">
        <v>22460.53</v>
      </c>
      <c r="AG57" s="13">
        <v>22500</v>
      </c>
      <c r="AH57" s="13">
        <v>24243.040000000001</v>
      </c>
      <c r="AI57" s="13">
        <v>24243.03</v>
      </c>
      <c r="AJ57" s="13">
        <v>22889</v>
      </c>
      <c r="AK57" s="13">
        <v>0</v>
      </c>
      <c r="AL57" s="13">
        <v>0</v>
      </c>
      <c r="AM57" s="13">
        <v>0</v>
      </c>
      <c r="AN57" s="13">
        <v>115080</v>
      </c>
      <c r="AO57" s="13">
        <v>115080</v>
      </c>
      <c r="AP57" s="13">
        <v>114441.84</v>
      </c>
      <c r="AQ57" s="13">
        <v>107100</v>
      </c>
      <c r="AR57" s="13">
        <v>102845.7</v>
      </c>
      <c r="AS57" s="13">
        <v>102845.73</v>
      </c>
      <c r="AT57" s="13">
        <v>92400</v>
      </c>
      <c r="AU57" s="13">
        <v>101927.81</v>
      </c>
      <c r="AV57" s="13">
        <v>101927.8</v>
      </c>
      <c r="AW57" s="13">
        <v>102900</v>
      </c>
      <c r="AX57" s="13">
        <v>102900</v>
      </c>
      <c r="AY57" s="13">
        <v>97724.5</v>
      </c>
      <c r="AZ57" s="13">
        <v>100800</v>
      </c>
      <c r="BA57" s="13">
        <v>89136</v>
      </c>
      <c r="BB57" s="13">
        <v>89136.2</v>
      </c>
      <c r="BC57" s="13">
        <v>92400</v>
      </c>
      <c r="BD57" s="13">
        <v>99800</v>
      </c>
      <c r="BE57" s="13">
        <v>99779.33</v>
      </c>
      <c r="BF57" s="13">
        <v>92400</v>
      </c>
      <c r="BG57" s="13">
        <v>92400</v>
      </c>
      <c r="BH57" s="13">
        <v>92245.27</v>
      </c>
      <c r="BI57" s="13">
        <v>93100</v>
      </c>
      <c r="BJ57" s="13">
        <v>85200</v>
      </c>
      <c r="BK57" s="13">
        <v>85208.14</v>
      </c>
      <c r="BL57" s="13">
        <v>85500</v>
      </c>
      <c r="BM57" s="13">
        <v>85500</v>
      </c>
      <c r="BN57" s="13">
        <v>85349.99</v>
      </c>
      <c r="BO57" s="13">
        <v>102500</v>
      </c>
      <c r="BP57" s="13">
        <v>110440.49</v>
      </c>
      <c r="BQ57" s="13">
        <v>110440.5</v>
      </c>
      <c r="BR57" s="13">
        <v>108721.75</v>
      </c>
      <c r="BS57" s="13">
        <v>0</v>
      </c>
      <c r="BT57" s="13">
        <v>0</v>
      </c>
      <c r="BU57" s="13">
        <v>0</v>
      </c>
      <c r="BV57" s="13">
        <v>43840</v>
      </c>
      <c r="BW57" s="13">
        <v>43596.89</v>
      </c>
      <c r="BX57" s="13">
        <v>43596.89</v>
      </c>
      <c r="BY57" s="13">
        <v>40800</v>
      </c>
      <c r="BZ57" s="13">
        <v>39179.33</v>
      </c>
      <c r="CA57" s="13">
        <v>39179.33</v>
      </c>
      <c r="CB57" s="13">
        <v>35200</v>
      </c>
      <c r="CC57" s="13">
        <v>38829.64</v>
      </c>
      <c r="CD57" s="13">
        <v>38829.64</v>
      </c>
      <c r="CE57" s="13">
        <v>39200</v>
      </c>
      <c r="CF57" s="13">
        <v>39200</v>
      </c>
      <c r="CG57" s="13">
        <v>37228.379999999997</v>
      </c>
      <c r="CH57" s="13">
        <v>38400</v>
      </c>
      <c r="CI57" s="13">
        <v>33957</v>
      </c>
      <c r="CJ57" s="13">
        <v>33956.65</v>
      </c>
      <c r="CK57" s="13">
        <v>35200</v>
      </c>
      <c r="CL57" s="13">
        <v>38000</v>
      </c>
      <c r="CM57" s="13">
        <v>38011.17</v>
      </c>
      <c r="CN57" s="13">
        <v>35200</v>
      </c>
      <c r="CO57" s="13">
        <v>35200</v>
      </c>
      <c r="CP57" s="13">
        <v>29130.09</v>
      </c>
      <c r="CQ57" s="13">
        <v>36750</v>
      </c>
      <c r="CR57" s="13">
        <v>33700</v>
      </c>
      <c r="CS57" s="13">
        <v>33634.800000000003</v>
      </c>
      <c r="CT57" s="13">
        <v>33750</v>
      </c>
      <c r="CU57" s="13">
        <v>33750</v>
      </c>
      <c r="CV57" s="13">
        <v>33690.79</v>
      </c>
      <c r="CW57" s="13">
        <v>32500</v>
      </c>
      <c r="CX57" s="13">
        <v>35017.72</v>
      </c>
      <c r="CY57" s="13">
        <v>35017.72</v>
      </c>
      <c r="CZ57" s="13">
        <v>34333.18</v>
      </c>
      <c r="DA57" s="13">
        <v>0</v>
      </c>
      <c r="DB57" s="13">
        <v>0</v>
      </c>
      <c r="DC57" s="13">
        <v>0</v>
      </c>
      <c r="DD57" s="13">
        <v>2740</v>
      </c>
      <c r="DE57" s="13">
        <v>2740</v>
      </c>
      <c r="DF57" s="13">
        <v>2724.8</v>
      </c>
      <c r="DG57" s="13">
        <v>0</v>
      </c>
      <c r="DH57" s="13">
        <v>2448.6999999999998</v>
      </c>
      <c r="DI57" s="13">
        <v>2448.6999999999998</v>
      </c>
      <c r="DJ57" s="13">
        <v>2200</v>
      </c>
      <c r="DK57" s="13">
        <v>35426.85</v>
      </c>
      <c r="DL57" s="13">
        <v>2426.85</v>
      </c>
      <c r="DM57" s="13">
        <v>2450</v>
      </c>
      <c r="DN57" s="13">
        <v>2450</v>
      </c>
      <c r="DO57" s="13">
        <v>2326.77</v>
      </c>
      <c r="DP57" s="13">
        <v>2400</v>
      </c>
      <c r="DQ57" s="13">
        <v>246909.29</v>
      </c>
      <c r="DR57" s="13">
        <v>2122.29</v>
      </c>
      <c r="DS57" s="13">
        <v>2200</v>
      </c>
      <c r="DT57" s="13">
        <v>2380</v>
      </c>
      <c r="DU57" s="13">
        <v>2375.6999999999998</v>
      </c>
      <c r="DV57" s="13">
        <v>2600</v>
      </c>
      <c r="DW57" s="13">
        <v>12600</v>
      </c>
      <c r="DX57" s="13">
        <v>26702.58</v>
      </c>
      <c r="DY57" s="13">
        <v>9800</v>
      </c>
      <c r="DZ57" s="13">
        <v>9000</v>
      </c>
      <c r="EA57" s="13">
        <v>8969.2800000000007</v>
      </c>
      <c r="EB57" s="13">
        <v>9000</v>
      </c>
      <c r="EC57" s="13">
        <v>9000</v>
      </c>
      <c r="ED57" s="13">
        <v>8984.2099999999991</v>
      </c>
      <c r="EE57" s="13">
        <v>10000</v>
      </c>
      <c r="EF57" s="13">
        <v>10774.68</v>
      </c>
      <c r="EG57" s="13">
        <v>10774.68</v>
      </c>
      <c r="EH57" s="13">
        <v>34333.18</v>
      </c>
      <c r="EI57" s="13">
        <v>0</v>
      </c>
      <c r="EJ57" s="13">
        <v>0</v>
      </c>
      <c r="EK57" s="13">
        <v>0</v>
      </c>
      <c r="EL57" s="13">
        <v>27400</v>
      </c>
      <c r="EM57" s="13">
        <v>27400</v>
      </c>
      <c r="EN57" s="13">
        <v>27248.05</v>
      </c>
      <c r="EO57" s="13">
        <v>0</v>
      </c>
      <c r="EP57" s="13">
        <v>24487.08</v>
      </c>
      <c r="EQ57" s="13">
        <v>24487.08</v>
      </c>
      <c r="ER57" s="13">
        <v>22000</v>
      </c>
      <c r="ES57" s="13">
        <v>24268.53</v>
      </c>
      <c r="ET57" s="13">
        <v>24268.53</v>
      </c>
      <c r="EU57" s="13">
        <v>24500</v>
      </c>
      <c r="EV57" s="13">
        <v>24500</v>
      </c>
      <c r="EW57" s="13">
        <v>23267.74</v>
      </c>
      <c r="EX57" s="13">
        <v>24000</v>
      </c>
      <c r="EY57" s="13">
        <v>21223</v>
      </c>
      <c r="EZ57" s="13">
        <v>21222.9</v>
      </c>
      <c r="FA57" s="13">
        <v>22000</v>
      </c>
      <c r="FB57" s="13">
        <v>23800</v>
      </c>
      <c r="FC57" s="13">
        <v>23756.98</v>
      </c>
      <c r="FD57" s="13">
        <v>25800</v>
      </c>
      <c r="FE57" s="13">
        <v>25800</v>
      </c>
      <c r="FF57" s="13">
        <v>19420.060000000001</v>
      </c>
      <c r="FG57" s="13">
        <v>19600</v>
      </c>
      <c r="FH57" s="13">
        <v>17950</v>
      </c>
      <c r="FI57" s="13">
        <v>17938.55</v>
      </c>
      <c r="FJ57" s="13">
        <v>18000</v>
      </c>
      <c r="FK57" s="13">
        <v>18000</v>
      </c>
      <c r="FL57" s="13">
        <v>17968.419999999998</v>
      </c>
      <c r="FM57" s="13">
        <v>22500</v>
      </c>
      <c r="FN57" s="13">
        <v>24243.040000000001</v>
      </c>
      <c r="FO57" s="13">
        <v>24243.03</v>
      </c>
      <c r="FP57" s="13">
        <v>25800</v>
      </c>
      <c r="FQ57" s="13">
        <v>426855.24</v>
      </c>
      <c r="FR57" s="13">
        <v>421673.43</v>
      </c>
      <c r="FS57" s="13">
        <v>421673.43</v>
      </c>
      <c r="FT57" s="13">
        <v>60280</v>
      </c>
      <c r="FU57" s="13">
        <v>60280</v>
      </c>
      <c r="FV57" s="13">
        <v>59945.74</v>
      </c>
      <c r="FW57" s="13">
        <v>0</v>
      </c>
      <c r="FX57" s="13">
        <v>53871.6</v>
      </c>
      <c r="FY57" s="13">
        <v>53871.58</v>
      </c>
      <c r="FZ57" s="13">
        <v>48400</v>
      </c>
      <c r="GA57" s="13">
        <v>53390.76</v>
      </c>
      <c r="GB57" s="13">
        <v>53390.76</v>
      </c>
      <c r="GC57" s="13">
        <v>53900</v>
      </c>
      <c r="GD57" s="13">
        <v>53900</v>
      </c>
      <c r="GE57" s="13">
        <v>51189.01</v>
      </c>
      <c r="GF57" s="13">
        <v>52800</v>
      </c>
      <c r="GG57" s="13">
        <v>46690</v>
      </c>
      <c r="GH57" s="13">
        <v>46690.38</v>
      </c>
      <c r="GI57" s="13">
        <v>48400</v>
      </c>
      <c r="GJ57" s="13">
        <v>52260</v>
      </c>
      <c r="GK57" s="13">
        <v>52265.37</v>
      </c>
      <c r="GL57" s="13">
        <v>56800</v>
      </c>
      <c r="GM57" s="13">
        <v>56800</v>
      </c>
      <c r="GN57" s="13">
        <v>53405.17</v>
      </c>
      <c r="GO57" s="13">
        <v>61250</v>
      </c>
      <c r="GP57" s="13">
        <v>56100</v>
      </c>
      <c r="GQ57" s="13">
        <v>56057.99</v>
      </c>
      <c r="GR57" s="13">
        <v>56250</v>
      </c>
      <c r="GS57" s="13">
        <v>56250</v>
      </c>
      <c r="GT57" s="13">
        <v>56151.32</v>
      </c>
      <c r="GU57" s="13">
        <v>60000</v>
      </c>
      <c r="GV57" s="13">
        <v>64648.09</v>
      </c>
      <c r="GW57" s="13">
        <v>64648.1</v>
      </c>
      <c r="GX57" s="13">
        <v>57221.97</v>
      </c>
      <c r="GY57" s="13">
        <v>0</v>
      </c>
      <c r="GZ57" s="13">
        <v>0</v>
      </c>
      <c r="HA57" s="13">
        <v>0</v>
      </c>
      <c r="HB57" s="13">
        <v>0</v>
      </c>
      <c r="HC57" s="13">
        <v>0</v>
      </c>
      <c r="HD57" s="13">
        <v>0</v>
      </c>
      <c r="HE57" s="13">
        <v>0</v>
      </c>
      <c r="HF57" s="13">
        <v>0</v>
      </c>
      <c r="HG57" s="13">
        <v>0</v>
      </c>
      <c r="HH57" s="13">
        <v>0</v>
      </c>
      <c r="HI57" s="13">
        <v>0</v>
      </c>
      <c r="HJ57" s="13">
        <v>0</v>
      </c>
      <c r="HK57" s="13">
        <v>0</v>
      </c>
      <c r="HL57" s="13">
        <v>0</v>
      </c>
      <c r="HM57" s="13">
        <v>0</v>
      </c>
      <c r="HN57" s="13">
        <v>0</v>
      </c>
      <c r="HO57" s="13">
        <v>0</v>
      </c>
      <c r="HP57" s="13">
        <v>0</v>
      </c>
      <c r="HQ57" s="13">
        <v>0</v>
      </c>
      <c r="HR57" s="13">
        <v>0</v>
      </c>
      <c r="HS57" s="13">
        <v>0</v>
      </c>
      <c r="HT57" s="13">
        <v>0</v>
      </c>
      <c r="HU57" s="13">
        <v>0</v>
      </c>
      <c r="HV57" s="13">
        <v>0</v>
      </c>
      <c r="HW57" s="13">
        <v>0</v>
      </c>
      <c r="HX57" s="13">
        <v>0</v>
      </c>
      <c r="HY57" s="13">
        <v>0</v>
      </c>
      <c r="HZ57" s="13">
        <v>0</v>
      </c>
      <c r="IA57" s="13">
        <v>0</v>
      </c>
      <c r="IB57" s="13">
        <v>0</v>
      </c>
      <c r="IC57" s="13">
        <v>0</v>
      </c>
      <c r="ID57" s="13">
        <v>0</v>
      </c>
      <c r="IE57" s="13">
        <v>0</v>
      </c>
      <c r="IF57" s="13">
        <v>0</v>
      </c>
      <c r="IG57" s="13">
        <f t="shared" si="893"/>
        <v>426855.24</v>
      </c>
      <c r="IH57" s="13">
        <f t="shared" si="894"/>
        <v>421673.43</v>
      </c>
      <c r="II57" s="13">
        <f t="shared" si="895"/>
        <v>421673.43</v>
      </c>
      <c r="IJ57" s="13">
        <f t="shared" si="896"/>
        <v>274000</v>
      </c>
      <c r="IK57" s="13">
        <f t="shared" si="897"/>
        <v>273620.14</v>
      </c>
      <c r="IL57" s="13">
        <f t="shared" si="898"/>
        <v>272480.56999999995</v>
      </c>
      <c r="IM57" s="13">
        <f t="shared" si="899"/>
        <v>170850</v>
      </c>
      <c r="IN57" s="13">
        <f t="shared" si="900"/>
        <v>244870.79</v>
      </c>
      <c r="IO57" s="13">
        <f t="shared" si="901"/>
        <v>244870.79000000004</v>
      </c>
      <c r="IP57" s="13">
        <f t="shared" si="902"/>
        <v>220000</v>
      </c>
      <c r="IQ57" s="13">
        <f t="shared" si="903"/>
        <v>275685.26</v>
      </c>
      <c r="IR57" s="13">
        <f t="shared" si="904"/>
        <v>242685.25</v>
      </c>
      <c r="IS57" s="13">
        <f t="shared" si="905"/>
        <v>278000</v>
      </c>
      <c r="IT57" s="13">
        <f t="shared" si="906"/>
        <v>278000</v>
      </c>
      <c r="IU57" s="13">
        <f t="shared" si="907"/>
        <v>232677.37</v>
      </c>
      <c r="IV57" s="13">
        <f t="shared" si="908"/>
        <v>240000</v>
      </c>
      <c r="IW57" s="13">
        <f t="shared" si="909"/>
        <v>728752.29</v>
      </c>
      <c r="IX57" s="13">
        <f t="shared" si="910"/>
        <v>212229.04</v>
      </c>
      <c r="IY57" s="13">
        <f t="shared" si="911"/>
        <v>220000</v>
      </c>
      <c r="IZ57" s="13">
        <f t="shared" si="912"/>
        <v>237620</v>
      </c>
      <c r="JA57" s="13">
        <f t="shared" si="913"/>
        <v>237569.83000000002</v>
      </c>
      <c r="JB57" s="13">
        <f t="shared" si="914"/>
        <v>232600</v>
      </c>
      <c r="JC57" s="13">
        <f t="shared" si="915"/>
        <v>242600</v>
      </c>
      <c r="JD57" s="13">
        <f t="shared" si="916"/>
        <v>242750.74</v>
      </c>
      <c r="JE57" s="13">
        <f t="shared" si="917"/>
        <v>245000</v>
      </c>
      <c r="JF57" s="13">
        <f t="shared" si="918"/>
        <v>224450</v>
      </c>
      <c r="JG57" s="13">
        <f t="shared" si="919"/>
        <v>224231.94999999998</v>
      </c>
      <c r="JH57" s="13">
        <f t="shared" si="920"/>
        <v>225000</v>
      </c>
      <c r="JI57" s="13">
        <f t="shared" si="921"/>
        <v>225000</v>
      </c>
      <c r="JJ57" s="13">
        <f t="shared" si="922"/>
        <v>224605.26</v>
      </c>
      <c r="JK57" s="13">
        <f t="shared" si="922"/>
        <v>250000</v>
      </c>
      <c r="JL57" s="13">
        <f t="shared" si="922"/>
        <v>269367.06</v>
      </c>
      <c r="JM57" s="13">
        <f t="shared" si="922"/>
        <v>269367.06</v>
      </c>
      <c r="JN57" s="13">
        <f t="shared" si="922"/>
        <v>283299.07999999996</v>
      </c>
    </row>
    <row r="58" spans="1:274" ht="30" x14ac:dyDescent="0.25">
      <c r="A58" s="5">
        <v>3116</v>
      </c>
      <c r="B58" s="9" t="s">
        <v>34</v>
      </c>
      <c r="C58" s="13">
        <v>682000</v>
      </c>
      <c r="D58" s="13">
        <v>0</v>
      </c>
      <c r="E58" s="13">
        <v>57326.5</v>
      </c>
      <c r="F58" s="13">
        <v>30700</v>
      </c>
      <c r="G58" s="13">
        <v>36107.82</v>
      </c>
      <c r="H58" s="13">
        <v>36107.82</v>
      </c>
      <c r="I58" s="13">
        <v>73300</v>
      </c>
      <c r="J58" s="13">
        <v>40267.86</v>
      </c>
      <c r="K58" s="13">
        <v>57465.81</v>
      </c>
      <c r="L58" s="13">
        <v>67900</v>
      </c>
      <c r="M58" s="13">
        <v>364632.3</v>
      </c>
      <c r="N58" s="13">
        <v>45592.15</v>
      </c>
      <c r="O58" s="13">
        <v>495172</v>
      </c>
      <c r="P58" s="13">
        <v>609581.5</v>
      </c>
      <c r="Q58" s="13">
        <f>1593.63+113631.73</f>
        <v>115225.36</v>
      </c>
      <c r="R58" s="13">
        <v>306936</v>
      </c>
      <c r="S58" s="13">
        <v>27020.26</v>
      </c>
      <c r="T58" s="13">
        <v>281906.76</v>
      </c>
      <c r="U58" s="13">
        <v>145200</v>
      </c>
      <c r="V58" s="13">
        <v>1145200</v>
      </c>
      <c r="W58" s="13">
        <v>1054131.52</v>
      </c>
      <c r="X58" s="13">
        <v>350600</v>
      </c>
      <c r="Y58" s="13">
        <v>816600</v>
      </c>
      <c r="Z58" s="13">
        <v>262680.83</v>
      </c>
      <c r="AA58" s="13">
        <v>34000</v>
      </c>
      <c r="AB58" s="13">
        <v>185000</v>
      </c>
      <c r="AC58" s="13">
        <v>198621.75</v>
      </c>
      <c r="AD58" s="13">
        <v>77500</v>
      </c>
      <c r="AE58" s="13">
        <v>177500</v>
      </c>
      <c r="AF58" s="13">
        <v>276717.71999999997</v>
      </c>
      <c r="AG58" s="13">
        <v>56100</v>
      </c>
      <c r="AH58" s="13">
        <v>56100</v>
      </c>
      <c r="AI58" s="13">
        <v>307893.84000000003</v>
      </c>
      <c r="AJ58" s="13">
        <v>48860</v>
      </c>
      <c r="AK58" s="13">
        <v>0</v>
      </c>
      <c r="AL58" s="13">
        <v>0</v>
      </c>
      <c r="AM58" s="13">
        <v>0</v>
      </c>
      <c r="AN58" s="13">
        <v>143010</v>
      </c>
      <c r="AO58" s="13">
        <v>168503.16</v>
      </c>
      <c r="AP58" s="13">
        <v>168503.16</v>
      </c>
      <c r="AQ58" s="13">
        <v>155400</v>
      </c>
      <c r="AR58" s="13">
        <v>148097.88</v>
      </c>
      <c r="AS58" s="13">
        <v>148097.88</v>
      </c>
      <c r="AT58" s="13">
        <v>130200</v>
      </c>
      <c r="AU58" s="13">
        <v>180643.26</v>
      </c>
      <c r="AV58" s="13">
        <v>132506.22</v>
      </c>
      <c r="AW58" s="13">
        <v>134400</v>
      </c>
      <c r="AX58" s="13">
        <v>134400</v>
      </c>
      <c r="AY58" s="13">
        <v>117269.46</v>
      </c>
      <c r="AZ58" s="13">
        <v>117600</v>
      </c>
      <c r="BA58" s="13">
        <v>114708</v>
      </c>
      <c r="BB58" s="13">
        <v>114707.88</v>
      </c>
      <c r="BC58" s="13">
        <v>117600</v>
      </c>
      <c r="BD58" s="13">
        <v>117600</v>
      </c>
      <c r="BE58" s="13">
        <v>117600.42</v>
      </c>
      <c r="BF58" s="13">
        <v>124200</v>
      </c>
      <c r="BG58" s="13">
        <v>124200</v>
      </c>
      <c r="BH58" s="13">
        <v>107594.32</v>
      </c>
      <c r="BI58" s="13">
        <v>110200</v>
      </c>
      <c r="BJ58" s="13">
        <v>110200</v>
      </c>
      <c r="BK58" s="13">
        <v>104210.44</v>
      </c>
      <c r="BL58" s="13">
        <v>104500</v>
      </c>
      <c r="BM58" s="13">
        <v>104500</v>
      </c>
      <c r="BN58" s="13">
        <v>104799.44</v>
      </c>
      <c r="BO58" s="13">
        <v>118900</v>
      </c>
      <c r="BP58" s="13">
        <v>139251.17000000001</v>
      </c>
      <c r="BQ58" s="13">
        <v>139251.18</v>
      </c>
      <c r="BR58" s="13">
        <v>137083.95000000001</v>
      </c>
      <c r="BS58" s="13">
        <v>0</v>
      </c>
      <c r="BT58" s="13">
        <v>0</v>
      </c>
      <c r="BU58" s="13">
        <v>0</v>
      </c>
      <c r="BV58" s="13">
        <v>54480</v>
      </c>
      <c r="BW58" s="13">
        <v>64191.68</v>
      </c>
      <c r="BX58" s="13">
        <v>64191.68</v>
      </c>
      <c r="BY58" s="13">
        <v>59200</v>
      </c>
      <c r="BZ58" s="13">
        <v>56418.239999999998</v>
      </c>
      <c r="CA58" s="13">
        <v>56418.239999999998</v>
      </c>
      <c r="CB58" s="13">
        <v>49600</v>
      </c>
      <c r="CC58" s="13">
        <v>68816.479999999996</v>
      </c>
      <c r="CD58" s="13">
        <v>50478.559999999998</v>
      </c>
      <c r="CE58" s="13">
        <v>51200</v>
      </c>
      <c r="CF58" s="13">
        <v>51200</v>
      </c>
      <c r="CG58" s="13">
        <v>44674.080000000002</v>
      </c>
      <c r="CH58" s="13">
        <v>44800</v>
      </c>
      <c r="CI58" s="13">
        <v>43698</v>
      </c>
      <c r="CJ58" s="13">
        <v>43698.239999999998</v>
      </c>
      <c r="CK58" s="13">
        <v>44800</v>
      </c>
      <c r="CL58" s="13">
        <v>44800</v>
      </c>
      <c r="CM58" s="13">
        <v>44800.160000000003</v>
      </c>
      <c r="CN58" s="13">
        <v>47300</v>
      </c>
      <c r="CO58" s="13">
        <v>47300</v>
      </c>
      <c r="CP58" s="13">
        <v>33977.160000000003</v>
      </c>
      <c r="CQ58" s="13">
        <v>43500</v>
      </c>
      <c r="CR58" s="13">
        <v>41500</v>
      </c>
      <c r="CS58" s="13">
        <v>41135.699999999997</v>
      </c>
      <c r="CT58" s="13">
        <v>41250</v>
      </c>
      <c r="CU58" s="13">
        <v>41250</v>
      </c>
      <c r="CV58" s="13">
        <v>41368.199999999997</v>
      </c>
      <c r="CW58" s="13">
        <v>37700</v>
      </c>
      <c r="CX58" s="13">
        <v>44152.81</v>
      </c>
      <c r="CY58" s="13">
        <v>44152.82</v>
      </c>
      <c r="CZ58" s="13">
        <v>43289.67</v>
      </c>
      <c r="DA58" s="13">
        <v>0</v>
      </c>
      <c r="DB58" s="13">
        <v>0</v>
      </c>
      <c r="DC58" s="13">
        <v>0</v>
      </c>
      <c r="DD58" s="13">
        <v>3405</v>
      </c>
      <c r="DE58" s="13">
        <v>32000</v>
      </c>
      <c r="DF58" s="13">
        <v>88628.98</v>
      </c>
      <c r="DG58" s="13">
        <v>141361.70000000001</v>
      </c>
      <c r="DH58" s="13">
        <v>57007.24</v>
      </c>
      <c r="DI58" s="13">
        <v>77748.179999999993</v>
      </c>
      <c r="DJ58" s="13">
        <v>77712</v>
      </c>
      <c r="DK58" s="13">
        <v>257824.03</v>
      </c>
      <c r="DL58" s="13">
        <v>25581.360000000001</v>
      </c>
      <c r="DM58" s="13">
        <v>122155</v>
      </c>
      <c r="DN58" s="13">
        <v>122155</v>
      </c>
      <c r="DO58" s="13">
        <f>12434.99+119873.94</f>
        <v>132308.93</v>
      </c>
      <c r="DP58" s="13">
        <v>247587</v>
      </c>
      <c r="DQ58" s="13">
        <v>757955</v>
      </c>
      <c r="DR58" s="13">
        <v>364171.25</v>
      </c>
      <c r="DS58" s="13">
        <v>2800</v>
      </c>
      <c r="DT58" s="13">
        <v>178816.56</v>
      </c>
      <c r="DU58" s="13">
        <v>179416.57</v>
      </c>
      <c r="DV58" s="13">
        <v>196000</v>
      </c>
      <c r="DW58" s="13">
        <v>196000</v>
      </c>
      <c r="DX58" s="13">
        <v>249851.99</v>
      </c>
      <c r="DY58" s="13">
        <v>170000</v>
      </c>
      <c r="DZ58" s="13">
        <v>425000</v>
      </c>
      <c r="EA58" s="13">
        <v>256332.12</v>
      </c>
      <c r="EB58" s="13">
        <v>41000</v>
      </c>
      <c r="EC58" s="13">
        <v>63300</v>
      </c>
      <c r="ED58" s="13">
        <v>114160.07</v>
      </c>
      <c r="EE58" s="13">
        <v>383600</v>
      </c>
      <c r="EF58" s="13">
        <v>383600</v>
      </c>
      <c r="EG58" s="13">
        <v>181066.44</v>
      </c>
      <c r="EH58" s="13">
        <v>415289.67</v>
      </c>
      <c r="EI58" s="13">
        <v>0</v>
      </c>
      <c r="EJ58" s="13">
        <v>0</v>
      </c>
      <c r="EK58" s="13">
        <v>0</v>
      </c>
      <c r="EL58" s="13">
        <v>34050</v>
      </c>
      <c r="EM58" s="13">
        <v>40119.800000000003</v>
      </c>
      <c r="EN58" s="13">
        <v>40119.800000000003</v>
      </c>
      <c r="EO58" s="13">
        <v>37000</v>
      </c>
      <c r="EP58" s="13">
        <v>35261.4</v>
      </c>
      <c r="EQ58" s="13">
        <v>35261.4</v>
      </c>
      <c r="ER58" s="13">
        <v>31000</v>
      </c>
      <c r="ES58" s="13">
        <v>43010.3</v>
      </c>
      <c r="ET58" s="13">
        <v>31549.1</v>
      </c>
      <c r="EU58" s="13">
        <v>32000</v>
      </c>
      <c r="EV58" s="13">
        <v>32000</v>
      </c>
      <c r="EW58" s="13">
        <v>27921.3</v>
      </c>
      <c r="EX58" s="13">
        <v>28000</v>
      </c>
      <c r="EY58" s="13">
        <v>27311</v>
      </c>
      <c r="EZ58" s="13">
        <v>27311.4</v>
      </c>
      <c r="FA58" s="13">
        <v>28000</v>
      </c>
      <c r="FB58" s="13">
        <v>28000</v>
      </c>
      <c r="FC58" s="13">
        <v>28000.1</v>
      </c>
      <c r="FD58" s="13">
        <v>29500</v>
      </c>
      <c r="FE58" s="13">
        <v>29500</v>
      </c>
      <c r="FF58" s="13">
        <v>22651.439999999999</v>
      </c>
      <c r="FG58" s="13">
        <v>23200</v>
      </c>
      <c r="FH58" s="13">
        <v>21950</v>
      </c>
      <c r="FI58" s="13">
        <v>21939.040000000001</v>
      </c>
      <c r="FJ58" s="13">
        <v>22000</v>
      </c>
      <c r="FK58" s="13">
        <v>22000</v>
      </c>
      <c r="FL58" s="13">
        <v>22063.040000000001</v>
      </c>
      <c r="FM58" s="13">
        <v>26100</v>
      </c>
      <c r="FN58" s="13">
        <v>30567.33</v>
      </c>
      <c r="FO58" s="13">
        <v>30567.34</v>
      </c>
      <c r="FP58" s="13">
        <v>32467</v>
      </c>
      <c r="FQ58" s="13">
        <v>0</v>
      </c>
      <c r="FR58" s="13">
        <v>522875</v>
      </c>
      <c r="FS58" s="13">
        <v>522875</v>
      </c>
      <c r="FT58" s="13">
        <v>74910</v>
      </c>
      <c r="FU58" s="13">
        <v>88263.56</v>
      </c>
      <c r="FV58" s="13">
        <v>88263.56</v>
      </c>
      <c r="FW58" s="13">
        <v>81400</v>
      </c>
      <c r="FX58" s="13">
        <v>77575.08</v>
      </c>
      <c r="FY58" s="13">
        <v>77575.08</v>
      </c>
      <c r="FZ58" s="13">
        <v>68200</v>
      </c>
      <c r="GA58" s="13">
        <v>94622.66</v>
      </c>
      <c r="GB58" s="13">
        <v>69408</v>
      </c>
      <c r="GC58" s="13">
        <v>70400</v>
      </c>
      <c r="GD58" s="13">
        <v>70400</v>
      </c>
      <c r="GE58" s="13">
        <v>61426.84</v>
      </c>
      <c r="GF58" s="13">
        <v>61600</v>
      </c>
      <c r="GG58" s="13">
        <v>60085</v>
      </c>
      <c r="GH58" s="13">
        <v>60085.08</v>
      </c>
      <c r="GI58" s="13">
        <v>61600</v>
      </c>
      <c r="GJ58" s="13">
        <v>61600</v>
      </c>
      <c r="GK58" s="13">
        <v>61600.2</v>
      </c>
      <c r="GL58" s="13">
        <v>65050</v>
      </c>
      <c r="GM58" s="13">
        <v>65050</v>
      </c>
      <c r="GN58" s="13">
        <v>62291.46</v>
      </c>
      <c r="GO58" s="13">
        <v>72500</v>
      </c>
      <c r="GP58" s="13">
        <v>68600</v>
      </c>
      <c r="GQ58" s="13">
        <v>68559.5</v>
      </c>
      <c r="GR58" s="13">
        <v>68750</v>
      </c>
      <c r="GS58" s="13">
        <v>68750</v>
      </c>
      <c r="GT58" s="13">
        <v>68947</v>
      </c>
      <c r="GU58" s="13">
        <v>69600</v>
      </c>
      <c r="GV58" s="13">
        <v>81512.88</v>
      </c>
      <c r="GW58" s="13">
        <v>81512.84</v>
      </c>
      <c r="GX58" s="13">
        <v>72149.45</v>
      </c>
      <c r="GY58" s="13">
        <v>0</v>
      </c>
      <c r="GZ58" s="13">
        <v>0</v>
      </c>
      <c r="HA58" s="13">
        <v>0</v>
      </c>
      <c r="HB58" s="13">
        <v>0</v>
      </c>
      <c r="HC58" s="13">
        <v>0</v>
      </c>
      <c r="HD58" s="13">
        <v>0</v>
      </c>
      <c r="HE58" s="13">
        <v>0</v>
      </c>
      <c r="HF58" s="13">
        <v>0</v>
      </c>
      <c r="HG58" s="13">
        <v>0</v>
      </c>
      <c r="HH58" s="13">
        <v>0</v>
      </c>
      <c r="HI58" s="13">
        <v>0</v>
      </c>
      <c r="HJ58" s="13">
        <v>0</v>
      </c>
      <c r="HK58" s="13">
        <v>0</v>
      </c>
      <c r="HL58" s="13">
        <v>0</v>
      </c>
      <c r="HM58" s="13">
        <v>0</v>
      </c>
      <c r="HN58" s="13">
        <v>0</v>
      </c>
      <c r="HO58" s="13">
        <v>0</v>
      </c>
      <c r="HP58" s="13">
        <v>0</v>
      </c>
      <c r="HQ58" s="13">
        <v>0</v>
      </c>
      <c r="HR58" s="13">
        <v>312</v>
      </c>
      <c r="HS58" s="13">
        <v>312</v>
      </c>
      <c r="HT58" s="13">
        <v>0</v>
      </c>
      <c r="HU58" s="13">
        <v>0</v>
      </c>
      <c r="HV58" s="13">
        <v>78.540000000000006</v>
      </c>
      <c r="HW58" s="13">
        <v>0</v>
      </c>
      <c r="HX58" s="13">
        <v>0</v>
      </c>
      <c r="HY58" s="13">
        <v>0</v>
      </c>
      <c r="HZ58" s="13">
        <v>0</v>
      </c>
      <c r="IA58" s="13">
        <v>0</v>
      </c>
      <c r="IB58" s="13">
        <v>0</v>
      </c>
      <c r="IC58" s="13">
        <v>0</v>
      </c>
      <c r="ID58" s="13">
        <v>0</v>
      </c>
      <c r="IE58" s="13">
        <v>0</v>
      </c>
      <c r="IF58" s="13">
        <v>0</v>
      </c>
      <c r="IG58" s="13">
        <f t="shared" si="893"/>
        <v>682000</v>
      </c>
      <c r="IH58" s="13">
        <f t="shared" si="894"/>
        <v>522875</v>
      </c>
      <c r="II58" s="13">
        <f t="shared" si="895"/>
        <v>580201.5</v>
      </c>
      <c r="IJ58" s="13">
        <f t="shared" si="896"/>
        <v>340555</v>
      </c>
      <c r="IK58" s="13">
        <f t="shared" si="897"/>
        <v>429186.02</v>
      </c>
      <c r="IL58" s="13">
        <f t="shared" si="898"/>
        <v>485815</v>
      </c>
      <c r="IM58" s="13">
        <f t="shared" si="899"/>
        <v>547661.69999999995</v>
      </c>
      <c r="IN58" s="13">
        <f t="shared" si="900"/>
        <v>414627.70000000007</v>
      </c>
      <c r="IO58" s="13">
        <f t="shared" si="901"/>
        <v>452566.59</v>
      </c>
      <c r="IP58" s="13">
        <f t="shared" si="902"/>
        <v>424612</v>
      </c>
      <c r="IQ58" s="13">
        <f t="shared" si="903"/>
        <v>1009549.0300000001</v>
      </c>
      <c r="IR58" s="13">
        <f t="shared" si="904"/>
        <v>355115.38999999996</v>
      </c>
      <c r="IS58" s="13">
        <f t="shared" si="905"/>
        <v>905327</v>
      </c>
      <c r="IT58" s="13">
        <f t="shared" si="906"/>
        <v>1019736.5</v>
      </c>
      <c r="IU58" s="13">
        <f t="shared" si="907"/>
        <v>498825.97</v>
      </c>
      <c r="IV58" s="13">
        <f t="shared" si="908"/>
        <v>806523</v>
      </c>
      <c r="IW58" s="13">
        <f t="shared" si="909"/>
        <v>1030777.26</v>
      </c>
      <c r="IX58" s="13">
        <f t="shared" si="910"/>
        <v>891880.61</v>
      </c>
      <c r="IY58" s="13">
        <f t="shared" si="911"/>
        <v>400000</v>
      </c>
      <c r="IZ58" s="13">
        <f t="shared" si="912"/>
        <v>1576328.56</v>
      </c>
      <c r="JA58" s="13">
        <f t="shared" si="913"/>
        <v>1485860.97</v>
      </c>
      <c r="JB58" s="13">
        <f t="shared" si="914"/>
        <v>812650</v>
      </c>
      <c r="JC58" s="13">
        <f t="shared" si="915"/>
        <v>1278650</v>
      </c>
      <c r="JD58" s="13">
        <f t="shared" si="916"/>
        <v>739125.74</v>
      </c>
      <c r="JE58" s="13">
        <f t="shared" si="917"/>
        <v>453400</v>
      </c>
      <c r="JF58" s="13">
        <f t="shared" si="918"/>
        <v>852250</v>
      </c>
      <c r="JG58" s="13">
        <f t="shared" si="919"/>
        <v>690798.55</v>
      </c>
      <c r="JH58" s="13">
        <f t="shared" si="920"/>
        <v>355000</v>
      </c>
      <c r="JI58" s="13">
        <f t="shared" si="921"/>
        <v>477300</v>
      </c>
      <c r="JJ58" s="13">
        <f t="shared" si="922"/>
        <v>628055.47</v>
      </c>
      <c r="JK58" s="13">
        <f t="shared" si="922"/>
        <v>692000</v>
      </c>
      <c r="JL58" s="13">
        <f t="shared" si="922"/>
        <v>735184.19</v>
      </c>
      <c r="JM58" s="13">
        <f t="shared" si="922"/>
        <v>784444.46</v>
      </c>
      <c r="JN58" s="13">
        <f t="shared" si="922"/>
        <v>749139.74</v>
      </c>
    </row>
    <row r="59" spans="1:274" x14ac:dyDescent="0.25">
      <c r="A59" s="5">
        <v>3125</v>
      </c>
      <c r="B59" s="9" t="s">
        <v>411</v>
      </c>
      <c r="C59" s="13">
        <v>0</v>
      </c>
      <c r="D59" s="13">
        <v>0</v>
      </c>
      <c r="E59" s="13">
        <v>0</v>
      </c>
      <c r="F59" s="13">
        <v>0</v>
      </c>
      <c r="G59" s="13">
        <v>0</v>
      </c>
      <c r="H59" s="13">
        <v>0</v>
      </c>
      <c r="I59" s="13">
        <v>0</v>
      </c>
      <c r="J59" s="13">
        <v>0</v>
      </c>
      <c r="K59" s="13">
        <v>0</v>
      </c>
      <c r="L59" s="13">
        <v>0</v>
      </c>
      <c r="M59" s="13">
        <v>0</v>
      </c>
      <c r="N59" s="13">
        <v>0</v>
      </c>
      <c r="O59" s="13">
        <v>0</v>
      </c>
      <c r="P59" s="13">
        <v>0</v>
      </c>
      <c r="Q59" s="13">
        <v>0</v>
      </c>
      <c r="R59" s="13">
        <v>0</v>
      </c>
      <c r="S59" s="13">
        <v>0</v>
      </c>
      <c r="T59" s="13">
        <v>50000</v>
      </c>
      <c r="U59" s="13">
        <v>0</v>
      </c>
      <c r="V59" s="13">
        <v>0</v>
      </c>
      <c r="W59" s="13">
        <v>0</v>
      </c>
      <c r="X59" s="13">
        <v>0</v>
      </c>
      <c r="Y59" s="13">
        <v>0</v>
      </c>
      <c r="Z59" s="13">
        <v>0</v>
      </c>
      <c r="AA59" s="13">
        <v>0</v>
      </c>
      <c r="AB59" s="13">
        <v>59500</v>
      </c>
      <c r="AC59" s="13">
        <v>0</v>
      </c>
      <c r="AD59" s="13">
        <v>0</v>
      </c>
      <c r="AE59" s="13">
        <v>0</v>
      </c>
      <c r="AF59" s="13">
        <v>0</v>
      </c>
      <c r="AG59" s="13">
        <v>0</v>
      </c>
      <c r="AH59" s="13">
        <v>0</v>
      </c>
      <c r="AI59" s="13">
        <v>7500</v>
      </c>
      <c r="AJ59" s="13">
        <v>18339</v>
      </c>
      <c r="AK59" s="13">
        <v>0</v>
      </c>
      <c r="AL59" s="13">
        <v>0</v>
      </c>
      <c r="AM59" s="13">
        <v>0</v>
      </c>
      <c r="AN59" s="13">
        <v>0</v>
      </c>
      <c r="AO59" s="13">
        <v>0</v>
      </c>
      <c r="AP59" s="13">
        <v>0</v>
      </c>
      <c r="AQ59" s="13">
        <v>0</v>
      </c>
      <c r="AR59" s="13">
        <v>0</v>
      </c>
      <c r="AS59" s="13">
        <v>0</v>
      </c>
      <c r="AT59" s="13">
        <v>0</v>
      </c>
      <c r="AU59" s="13">
        <v>0</v>
      </c>
      <c r="AV59" s="13">
        <v>0</v>
      </c>
      <c r="AW59" s="13">
        <v>0</v>
      </c>
      <c r="AX59" s="13">
        <v>0</v>
      </c>
      <c r="AY59" s="13">
        <v>0</v>
      </c>
      <c r="AZ59" s="13">
        <v>0</v>
      </c>
      <c r="BA59" s="13">
        <v>0</v>
      </c>
      <c r="BB59" s="13">
        <v>0</v>
      </c>
      <c r="BC59" s="13">
        <v>0</v>
      </c>
      <c r="BD59" s="13">
        <v>0</v>
      </c>
      <c r="BE59" s="13">
        <f t="shared" ref="BE59" si="923">BD59</f>
        <v>0</v>
      </c>
      <c r="BF59" s="13">
        <f>BD59</f>
        <v>0</v>
      </c>
      <c r="BG59" s="13">
        <f>BE59</f>
        <v>0</v>
      </c>
      <c r="BH59" s="13">
        <v>0</v>
      </c>
      <c r="BI59" s="13">
        <v>0</v>
      </c>
      <c r="BJ59" s="13">
        <v>0</v>
      </c>
      <c r="BK59" s="13">
        <v>0</v>
      </c>
      <c r="BL59" s="13">
        <v>0</v>
      </c>
      <c r="BM59" s="13">
        <v>0</v>
      </c>
      <c r="BN59" s="13">
        <v>0</v>
      </c>
      <c r="BO59" s="13">
        <v>0</v>
      </c>
      <c r="BP59" s="13">
        <v>0</v>
      </c>
      <c r="BQ59" s="13">
        <v>0</v>
      </c>
      <c r="BR59" s="13">
        <v>0</v>
      </c>
      <c r="BS59" s="13">
        <v>0</v>
      </c>
      <c r="BT59" s="13">
        <v>0</v>
      </c>
      <c r="BU59" s="13">
        <v>0</v>
      </c>
      <c r="BV59" s="13">
        <v>0</v>
      </c>
      <c r="BW59" s="13">
        <v>0</v>
      </c>
      <c r="BX59" s="13">
        <v>0</v>
      </c>
      <c r="BY59" s="13">
        <v>0</v>
      </c>
      <c r="BZ59" s="13">
        <v>0</v>
      </c>
      <c r="CA59" s="13">
        <v>0</v>
      </c>
      <c r="CB59" s="13">
        <v>0</v>
      </c>
      <c r="CC59" s="13">
        <v>0</v>
      </c>
      <c r="CD59" s="13">
        <v>0</v>
      </c>
      <c r="CE59" s="13">
        <v>0</v>
      </c>
      <c r="CF59" s="13">
        <v>0</v>
      </c>
      <c r="CG59" s="13">
        <v>0</v>
      </c>
      <c r="CH59" s="13">
        <v>0</v>
      </c>
      <c r="CI59" s="13">
        <v>0</v>
      </c>
      <c r="CJ59" s="13">
        <v>0</v>
      </c>
      <c r="CK59" s="13">
        <v>0</v>
      </c>
      <c r="CL59" s="13">
        <v>0</v>
      </c>
      <c r="CM59" s="13">
        <f t="shared" ref="CM59" si="924">CL59</f>
        <v>0</v>
      </c>
      <c r="CN59" s="13">
        <f>CL59</f>
        <v>0</v>
      </c>
      <c r="CO59" s="13">
        <f>CM59</f>
        <v>0</v>
      </c>
      <c r="CP59" s="13">
        <v>0</v>
      </c>
      <c r="CQ59" s="13">
        <v>0</v>
      </c>
      <c r="CR59" s="13">
        <v>0</v>
      </c>
      <c r="CS59" s="13">
        <v>0</v>
      </c>
      <c r="CT59" s="13">
        <v>0</v>
      </c>
      <c r="CU59" s="13">
        <v>0</v>
      </c>
      <c r="CV59" s="13">
        <v>0</v>
      </c>
      <c r="CW59" s="13">
        <v>0</v>
      </c>
      <c r="CX59" s="13">
        <v>0</v>
      </c>
      <c r="CY59" s="13">
        <v>0</v>
      </c>
      <c r="CZ59" s="13">
        <v>0</v>
      </c>
      <c r="DA59" s="13">
        <v>0</v>
      </c>
      <c r="DB59" s="13">
        <v>0</v>
      </c>
      <c r="DC59" s="13">
        <v>0</v>
      </c>
      <c r="DD59" s="13">
        <v>0</v>
      </c>
      <c r="DE59" s="13">
        <v>0</v>
      </c>
      <c r="DF59" s="13">
        <v>0</v>
      </c>
      <c r="DG59" s="13">
        <v>0</v>
      </c>
      <c r="DH59" s="13">
        <v>0</v>
      </c>
      <c r="DI59" s="13">
        <v>0</v>
      </c>
      <c r="DJ59" s="13">
        <v>0</v>
      </c>
      <c r="DK59" s="13">
        <v>0</v>
      </c>
      <c r="DL59" s="13">
        <v>0</v>
      </c>
      <c r="DM59" s="13">
        <v>0</v>
      </c>
      <c r="DN59" s="13">
        <v>0</v>
      </c>
      <c r="DO59" s="13">
        <v>0</v>
      </c>
      <c r="DP59" s="13">
        <v>0</v>
      </c>
      <c r="DQ59" s="13">
        <v>0</v>
      </c>
      <c r="DR59" s="13">
        <v>0</v>
      </c>
      <c r="DS59" s="13">
        <v>0</v>
      </c>
      <c r="DT59" s="13">
        <v>0</v>
      </c>
      <c r="DU59" s="13">
        <v>0</v>
      </c>
      <c r="DV59" s="13">
        <v>0</v>
      </c>
      <c r="DW59" s="13">
        <v>0</v>
      </c>
      <c r="DX59" s="13">
        <v>50000</v>
      </c>
      <c r="DY59" s="13">
        <v>0</v>
      </c>
      <c r="DZ59" s="13">
        <v>0</v>
      </c>
      <c r="EA59" s="13">
        <v>59500</v>
      </c>
      <c r="EB59" s="13">
        <v>0</v>
      </c>
      <c r="EC59" s="13">
        <v>0</v>
      </c>
      <c r="ED59" s="13">
        <v>10000</v>
      </c>
      <c r="EE59" s="13">
        <v>0</v>
      </c>
      <c r="EF59" s="13">
        <v>0</v>
      </c>
      <c r="EG59" s="13">
        <v>0</v>
      </c>
      <c r="EH59" s="13">
        <v>0</v>
      </c>
      <c r="EI59" s="13">
        <v>0</v>
      </c>
      <c r="EJ59" s="13">
        <v>0</v>
      </c>
      <c r="EK59" s="13">
        <v>0</v>
      </c>
      <c r="EL59" s="13">
        <v>0</v>
      </c>
      <c r="EM59" s="13">
        <v>0</v>
      </c>
      <c r="EN59" s="13">
        <v>0</v>
      </c>
      <c r="EO59" s="13">
        <v>0</v>
      </c>
      <c r="EP59" s="13">
        <v>0</v>
      </c>
      <c r="EQ59" s="13">
        <v>0</v>
      </c>
      <c r="ER59" s="13">
        <v>0</v>
      </c>
      <c r="ES59" s="13">
        <v>0</v>
      </c>
      <c r="ET59" s="13">
        <v>0</v>
      </c>
      <c r="EU59" s="13">
        <v>0</v>
      </c>
      <c r="EV59" s="13">
        <v>0</v>
      </c>
      <c r="EW59" s="13">
        <v>0</v>
      </c>
      <c r="EX59" s="13">
        <v>0</v>
      </c>
      <c r="EY59" s="13">
        <v>0</v>
      </c>
      <c r="EZ59" s="13">
        <v>0</v>
      </c>
      <c r="FA59" s="13">
        <v>0</v>
      </c>
      <c r="FB59" s="13">
        <v>0</v>
      </c>
      <c r="FC59" s="13">
        <v>0</v>
      </c>
      <c r="FD59" s="13">
        <v>0</v>
      </c>
      <c r="FE59" s="13">
        <v>0</v>
      </c>
      <c r="FF59" s="13">
        <v>0</v>
      </c>
      <c r="FG59" s="13">
        <v>0</v>
      </c>
      <c r="FH59" s="13">
        <v>0</v>
      </c>
      <c r="FI59" s="13">
        <v>0</v>
      </c>
      <c r="FJ59" s="13">
        <v>0</v>
      </c>
      <c r="FK59" s="13">
        <v>0</v>
      </c>
      <c r="FL59" s="13">
        <v>0</v>
      </c>
      <c r="FM59" s="13">
        <v>0</v>
      </c>
      <c r="FN59" s="13">
        <v>7500</v>
      </c>
      <c r="FO59" s="13">
        <v>0</v>
      </c>
      <c r="FP59" s="13">
        <v>0</v>
      </c>
      <c r="FQ59" s="13">
        <v>0</v>
      </c>
      <c r="FR59" s="13">
        <v>0</v>
      </c>
      <c r="FS59" s="13">
        <v>0</v>
      </c>
      <c r="FT59" s="13">
        <v>0</v>
      </c>
      <c r="FU59" s="13">
        <v>0</v>
      </c>
      <c r="FV59" s="13">
        <v>0</v>
      </c>
      <c r="FW59" s="13">
        <v>0</v>
      </c>
      <c r="FX59" s="13">
        <v>0</v>
      </c>
      <c r="FY59" s="13">
        <v>0</v>
      </c>
      <c r="FZ59" s="13">
        <v>0</v>
      </c>
      <c r="GA59" s="13">
        <v>0</v>
      </c>
      <c r="GB59" s="13">
        <v>0</v>
      </c>
      <c r="GC59" s="13">
        <v>0</v>
      </c>
      <c r="GD59" s="13">
        <v>0</v>
      </c>
      <c r="GE59" s="13">
        <v>0</v>
      </c>
      <c r="GF59" s="13">
        <v>0</v>
      </c>
      <c r="GG59" s="13">
        <v>0</v>
      </c>
      <c r="GH59" s="13">
        <v>0</v>
      </c>
      <c r="GI59" s="13">
        <v>0</v>
      </c>
      <c r="GJ59" s="13">
        <v>0</v>
      </c>
      <c r="GK59" s="13">
        <v>0</v>
      </c>
      <c r="GL59" s="13">
        <v>0</v>
      </c>
      <c r="GM59" s="13">
        <v>0</v>
      </c>
      <c r="GN59" s="13">
        <v>0</v>
      </c>
      <c r="GO59" s="13">
        <v>0</v>
      </c>
      <c r="GP59" s="13">
        <v>0</v>
      </c>
      <c r="GQ59" s="13">
        <v>0</v>
      </c>
      <c r="GR59" s="13">
        <v>0</v>
      </c>
      <c r="GS59" s="13">
        <v>0</v>
      </c>
      <c r="GT59" s="13">
        <v>0</v>
      </c>
      <c r="GU59" s="13">
        <v>0</v>
      </c>
      <c r="GV59" s="13">
        <v>0</v>
      </c>
      <c r="GW59" s="13">
        <v>0</v>
      </c>
      <c r="GX59" s="13">
        <v>0</v>
      </c>
      <c r="GY59" s="13">
        <v>0</v>
      </c>
      <c r="GZ59" s="13">
        <v>0</v>
      </c>
      <c r="HA59" s="13">
        <v>0</v>
      </c>
      <c r="HB59" s="13">
        <v>0</v>
      </c>
      <c r="HC59" s="13">
        <v>0</v>
      </c>
      <c r="HD59" s="13">
        <v>0</v>
      </c>
      <c r="HE59" s="13">
        <v>0</v>
      </c>
      <c r="HF59" s="13">
        <v>0</v>
      </c>
      <c r="HG59" s="13">
        <v>0</v>
      </c>
      <c r="HH59" s="13">
        <v>0</v>
      </c>
      <c r="HI59" s="13">
        <v>0</v>
      </c>
      <c r="HJ59" s="13">
        <v>0</v>
      </c>
      <c r="HK59" s="13">
        <v>0</v>
      </c>
      <c r="HL59" s="13">
        <v>0</v>
      </c>
      <c r="HM59" s="13">
        <v>0</v>
      </c>
      <c r="HN59" s="13">
        <v>0</v>
      </c>
      <c r="HO59" s="13">
        <v>0</v>
      </c>
      <c r="HP59" s="13">
        <v>0</v>
      </c>
      <c r="HQ59" s="13">
        <v>0</v>
      </c>
      <c r="HR59" s="13">
        <v>0</v>
      </c>
      <c r="HS59" s="13">
        <v>0</v>
      </c>
      <c r="HT59" s="13">
        <v>0</v>
      </c>
      <c r="HU59" s="13">
        <v>0</v>
      </c>
      <c r="HV59" s="13">
        <v>0</v>
      </c>
      <c r="HW59" s="13">
        <v>0</v>
      </c>
      <c r="HX59" s="13">
        <v>0</v>
      </c>
      <c r="HY59" s="13">
        <v>0</v>
      </c>
      <c r="HZ59" s="13">
        <v>0</v>
      </c>
      <c r="IA59" s="13">
        <v>0</v>
      </c>
      <c r="IB59" s="13">
        <v>0</v>
      </c>
      <c r="IC59" s="13">
        <v>0</v>
      </c>
      <c r="ID59" s="13">
        <v>0</v>
      </c>
      <c r="IE59" s="13">
        <v>0</v>
      </c>
      <c r="IF59" s="13">
        <v>0</v>
      </c>
      <c r="IG59" s="13">
        <f t="shared" si="893"/>
        <v>0</v>
      </c>
      <c r="IH59" s="13">
        <f t="shared" si="894"/>
        <v>0</v>
      </c>
      <c r="II59" s="13">
        <f t="shared" si="895"/>
        <v>0</v>
      </c>
      <c r="IJ59" s="13">
        <f t="shared" si="896"/>
        <v>0</v>
      </c>
      <c r="IK59" s="13">
        <f t="shared" si="897"/>
        <v>0</v>
      </c>
      <c r="IL59" s="13">
        <f t="shared" si="898"/>
        <v>0</v>
      </c>
      <c r="IM59" s="13">
        <f t="shared" si="899"/>
        <v>0</v>
      </c>
      <c r="IN59" s="13">
        <f t="shared" si="900"/>
        <v>0</v>
      </c>
      <c r="IO59" s="13">
        <f t="shared" si="901"/>
        <v>0</v>
      </c>
      <c r="IP59" s="13">
        <f t="shared" si="902"/>
        <v>0</v>
      </c>
      <c r="IQ59" s="13">
        <f t="shared" si="903"/>
        <v>0</v>
      </c>
      <c r="IR59" s="13">
        <f t="shared" si="904"/>
        <v>0</v>
      </c>
      <c r="IS59" s="13">
        <f t="shared" si="905"/>
        <v>0</v>
      </c>
      <c r="IT59" s="13">
        <f t="shared" si="906"/>
        <v>0</v>
      </c>
      <c r="IU59" s="13">
        <f t="shared" si="907"/>
        <v>0</v>
      </c>
      <c r="IV59" s="13">
        <f t="shared" si="908"/>
        <v>0</v>
      </c>
      <c r="IW59" s="13">
        <f t="shared" si="909"/>
        <v>0</v>
      </c>
      <c r="IX59" s="13">
        <f t="shared" si="910"/>
        <v>50000</v>
      </c>
      <c r="IY59" s="13">
        <f t="shared" si="911"/>
        <v>0</v>
      </c>
      <c r="IZ59" s="13">
        <f t="shared" si="912"/>
        <v>0</v>
      </c>
      <c r="JA59" s="13">
        <f t="shared" si="913"/>
        <v>0</v>
      </c>
      <c r="JB59" s="13">
        <f t="shared" si="914"/>
        <v>0</v>
      </c>
      <c r="JC59" s="13">
        <f t="shared" si="915"/>
        <v>0</v>
      </c>
      <c r="JD59" s="13">
        <f t="shared" si="916"/>
        <v>50000</v>
      </c>
      <c r="JE59" s="13">
        <f t="shared" si="917"/>
        <v>0</v>
      </c>
      <c r="JF59" s="13">
        <f t="shared" si="918"/>
        <v>59500</v>
      </c>
      <c r="JG59" s="13">
        <f t="shared" si="919"/>
        <v>59500</v>
      </c>
      <c r="JH59" s="13">
        <f t="shared" si="920"/>
        <v>0</v>
      </c>
      <c r="JI59" s="13">
        <f t="shared" si="921"/>
        <v>0</v>
      </c>
      <c r="JJ59" s="13">
        <f t="shared" si="922"/>
        <v>10000</v>
      </c>
      <c r="JK59" s="13">
        <f t="shared" si="922"/>
        <v>0</v>
      </c>
      <c r="JL59" s="13">
        <f t="shared" si="922"/>
        <v>7500</v>
      </c>
      <c r="JM59" s="13">
        <f t="shared" si="922"/>
        <v>7500</v>
      </c>
      <c r="JN59" s="13">
        <f t="shared" si="922"/>
        <v>18339</v>
      </c>
    </row>
    <row r="60" spans="1:274" ht="15" customHeight="1" x14ac:dyDescent="0.25">
      <c r="A60" s="5">
        <v>32</v>
      </c>
      <c r="B60" s="8" t="s">
        <v>89</v>
      </c>
      <c r="C60" s="12">
        <f t="shared" ref="C60:HD60" si="925">SUM(C61:C65)</f>
        <v>2375000</v>
      </c>
      <c r="D60" s="12">
        <f t="shared" ref="D60" si="926">SUM(D61:D65)</f>
        <v>2345000</v>
      </c>
      <c r="E60" s="12">
        <f t="shared" si="925"/>
        <v>2505661.3099999996</v>
      </c>
      <c r="F60" s="12">
        <f t="shared" si="925"/>
        <v>2114140</v>
      </c>
      <c r="G60" s="12">
        <f t="shared" ref="G60" si="927">SUM(G61:G65)</f>
        <v>2109200</v>
      </c>
      <c r="H60" s="12">
        <f t="shared" si="925"/>
        <v>1930705.43</v>
      </c>
      <c r="I60" s="12">
        <f t="shared" si="925"/>
        <v>1412777.55</v>
      </c>
      <c r="J60" s="12">
        <f t="shared" ref="J60" si="928">SUM(J61:J65)</f>
        <v>1517777.55</v>
      </c>
      <c r="K60" s="12">
        <f t="shared" si="925"/>
        <v>1309743.1200000001</v>
      </c>
      <c r="L60" s="12">
        <f t="shared" ref="L60:M60" si="929">SUM(L61:L65)</f>
        <v>556950</v>
      </c>
      <c r="M60" s="12">
        <f t="shared" si="929"/>
        <v>1022457.74</v>
      </c>
      <c r="N60" s="12">
        <f>SUM(N61:N65)</f>
        <v>246068.81</v>
      </c>
      <c r="O60" s="12">
        <f t="shared" ref="O60" si="930">SUM(O61:O65)</f>
        <v>1133541</v>
      </c>
      <c r="P60" s="12">
        <f t="shared" ref="P60:S60" si="931">SUM(P61:P65)</f>
        <v>1514299.74</v>
      </c>
      <c r="Q60" s="12">
        <f>SUM(Q61:Q65)</f>
        <v>840196.63</v>
      </c>
      <c r="R60" s="12">
        <f t="shared" ref="R60" si="932">SUM(R61:R65)</f>
        <v>678521.77</v>
      </c>
      <c r="S60" s="12">
        <f t="shared" si="931"/>
        <v>2051596.01</v>
      </c>
      <c r="T60" s="12">
        <f>SUM(T61:T65)</f>
        <v>1327752.3399999999</v>
      </c>
      <c r="U60" s="12">
        <f t="shared" ref="U60:V60" si="933">SUM(U61:U65)</f>
        <v>521722</v>
      </c>
      <c r="V60" s="12">
        <f t="shared" si="933"/>
        <v>2878206.75</v>
      </c>
      <c r="W60" s="12">
        <f t="shared" ref="W60:Y60" si="934">SUM(W61:W65)</f>
        <v>773357.58000000007</v>
      </c>
      <c r="X60" s="12">
        <f t="shared" ref="X60" si="935">SUM(X61:X65)</f>
        <v>3963000</v>
      </c>
      <c r="Y60" s="12">
        <f t="shared" si="934"/>
        <v>3428000</v>
      </c>
      <c r="Z60" s="12">
        <f t="shared" ref="Z60:AD60" si="936">SUM(Z61:Z65)</f>
        <v>2940628.57</v>
      </c>
      <c r="AA60" s="12">
        <f t="shared" si="936"/>
        <v>276000</v>
      </c>
      <c r="AB60" s="12">
        <f t="shared" ref="AB60:AJ60" si="937">SUM(AB61:AB65)</f>
        <v>580000</v>
      </c>
      <c r="AC60" s="12">
        <f t="shared" si="936"/>
        <v>314011.64</v>
      </c>
      <c r="AD60" s="12">
        <f t="shared" si="936"/>
        <v>1242500</v>
      </c>
      <c r="AE60" s="12">
        <f t="shared" si="937"/>
        <v>1072500</v>
      </c>
      <c r="AF60" s="12">
        <f t="shared" ref="AF60" si="938">SUM(AF61:AF65)</f>
        <v>693460.44</v>
      </c>
      <c r="AG60" s="12">
        <f t="shared" ref="AG60:AI60" si="939">SUM(AG61:AG65)</f>
        <v>351000</v>
      </c>
      <c r="AH60" s="12">
        <f t="shared" si="939"/>
        <v>351000</v>
      </c>
      <c r="AI60" s="12">
        <f t="shared" ref="AI60" si="940">SUM(AI61:AI65)</f>
        <v>285396.3</v>
      </c>
      <c r="AJ60" s="12">
        <f t="shared" si="937"/>
        <v>397700</v>
      </c>
      <c r="AK60" s="12">
        <f t="shared" ref="AK60" si="941">SUM(AK61:AK65)</f>
        <v>0</v>
      </c>
      <c r="AL60" s="12">
        <f>SUM(AL61:AL65)</f>
        <v>110000</v>
      </c>
      <c r="AM60" s="12">
        <f>SUM(AM61:AM65)</f>
        <v>100246.08</v>
      </c>
      <c r="AN60" s="12">
        <f t="shared" ref="AN60" si="942">SUM(AN61:AN65)</f>
        <v>72700</v>
      </c>
      <c r="AO60" s="12">
        <f>SUM(AO61:AO65)</f>
        <v>72700</v>
      </c>
      <c r="AP60" s="12">
        <f>SUM(AP61:AP65)</f>
        <v>72751.679999999993</v>
      </c>
      <c r="AQ60" s="12">
        <f t="shared" ref="AQ60" si="943">SUM(AQ61:AQ65)</f>
        <v>52211.5</v>
      </c>
      <c r="AR60" s="12">
        <f>SUM(AR61:AR65)</f>
        <v>5234</v>
      </c>
      <c r="AS60" s="12">
        <f>SUM(AS61:AS65)</f>
        <v>5024.6400000000003</v>
      </c>
      <c r="AT60" s="12">
        <f t="shared" ref="AT60" si="944">SUM(AT61:AT65)</f>
        <v>5170</v>
      </c>
      <c r="AU60" s="12">
        <f>SUM(AU61:AU65)</f>
        <v>5170</v>
      </c>
      <c r="AV60" s="12">
        <f>SUM(AV61:AV65)</f>
        <v>4997.76</v>
      </c>
      <c r="AW60" s="12">
        <f t="shared" ref="AW60" si="945">SUM(AW61:AW65)</f>
        <v>5500</v>
      </c>
      <c r="AX60" s="12">
        <f t="shared" ref="AX60:BB60" si="946">SUM(AX61:AX65)</f>
        <v>5500</v>
      </c>
      <c r="AY60" s="12">
        <f>SUM(AY61:AY65)</f>
        <v>0</v>
      </c>
      <c r="AZ60" s="12">
        <f t="shared" ref="AZ60:BA60" si="947">SUM(AZ61:AZ65)</f>
        <v>5288.46</v>
      </c>
      <c r="BA60" s="12">
        <f t="shared" si="947"/>
        <v>16250</v>
      </c>
      <c r="BB60" s="12">
        <f t="shared" si="946"/>
        <v>16242.24</v>
      </c>
      <c r="BC60" s="12">
        <f t="shared" ref="BC60:BD60" si="948">SUM(BC61:BC65)</f>
        <v>46635</v>
      </c>
      <c r="BD60" s="12">
        <f t="shared" si="948"/>
        <v>56645</v>
      </c>
      <c r="BE60" s="12">
        <f>SUM(BE61:BE65)</f>
        <v>84020.160000000003</v>
      </c>
      <c r="BF60" s="12">
        <f t="shared" ref="BF60" si="949">SUM(BF61:BF65)</f>
        <v>82000</v>
      </c>
      <c r="BG60" s="12">
        <f>SUM(BG61:BG65)</f>
        <v>112455</v>
      </c>
      <c r="BH60" s="12">
        <f t="shared" ref="BH60:BK60" si="950">SUM(BH61:BH65)</f>
        <v>58980.959999999999</v>
      </c>
      <c r="BI60" s="12">
        <f t="shared" ref="BI60" si="951">SUM(BI61:BI65)</f>
        <v>0</v>
      </c>
      <c r="BJ60" s="12">
        <f t="shared" si="950"/>
        <v>0</v>
      </c>
      <c r="BK60" s="12">
        <f t="shared" si="950"/>
        <v>49817</v>
      </c>
      <c r="BL60" s="12">
        <f t="shared" ref="BL60:BR60" si="952">SUM(BL61:BL65)</f>
        <v>0</v>
      </c>
      <c r="BM60" s="12">
        <f t="shared" ref="BM60" si="953">SUM(BM61:BM65)</f>
        <v>10959.74</v>
      </c>
      <c r="BN60" s="12">
        <f>SUM(BN61:BN65)</f>
        <v>45266.74</v>
      </c>
      <c r="BO60" s="12">
        <f t="shared" ref="BO60:BP60" si="954">SUM(BO61:BO65)</f>
        <v>0</v>
      </c>
      <c r="BP60" s="12">
        <f t="shared" si="954"/>
        <v>8000</v>
      </c>
      <c r="BQ60" s="12">
        <f t="shared" ref="BQ60" si="955">SUM(BQ61:BQ65)</f>
        <v>40285.54</v>
      </c>
      <c r="BR60" s="12">
        <f t="shared" si="952"/>
        <v>0</v>
      </c>
      <c r="BS60" s="12">
        <f t="shared" ref="BS60" si="956">SUM(BS61:BS65)</f>
        <v>0</v>
      </c>
      <c r="BT60" s="12">
        <f>SUM(BT61:BT65)</f>
        <v>0</v>
      </c>
      <c r="BU60" s="12">
        <f>SUM(BU61:BU65)</f>
        <v>0</v>
      </c>
      <c r="BV60" s="12">
        <f t="shared" ref="BV60" si="957">SUM(BV61:BV65)</f>
        <v>0</v>
      </c>
      <c r="BW60" s="12">
        <f>SUM(BW61:BW65)</f>
        <v>0</v>
      </c>
      <c r="BX60" s="12">
        <f>SUM(BX61:BX65)</f>
        <v>0</v>
      </c>
      <c r="BY60" s="12">
        <f t="shared" ref="BY60" si="958">SUM(BY61:BY65)</f>
        <v>0</v>
      </c>
      <c r="BZ60" s="12">
        <f>SUM(BZ61:BZ65)</f>
        <v>0</v>
      </c>
      <c r="CA60" s="12">
        <f>SUM(CA61:CA65)</f>
        <v>0</v>
      </c>
      <c r="CB60" s="12">
        <f t="shared" ref="CB60" si="959">SUM(CB61:CB65)</f>
        <v>0</v>
      </c>
      <c r="CC60" s="12">
        <f>SUM(CC61:CC65)</f>
        <v>0</v>
      </c>
      <c r="CD60" s="12">
        <f>SUM(CD61:CD65)</f>
        <v>0</v>
      </c>
      <c r="CE60" s="12">
        <f t="shared" ref="CE60" si="960">SUM(CE61:CE65)</f>
        <v>0</v>
      </c>
      <c r="CF60" s="12">
        <f t="shared" ref="CF60:CJ60" si="961">SUM(CF61:CF65)</f>
        <v>0</v>
      </c>
      <c r="CG60" s="12">
        <f>SUM(CG61:CG65)</f>
        <v>0</v>
      </c>
      <c r="CH60" s="12">
        <f t="shared" ref="CH60:CI60" si="962">SUM(CH61:CH65)</f>
        <v>0</v>
      </c>
      <c r="CI60" s="12">
        <f t="shared" si="962"/>
        <v>0</v>
      </c>
      <c r="CJ60" s="12">
        <f t="shared" si="961"/>
        <v>0</v>
      </c>
      <c r="CK60" s="12">
        <f t="shared" ref="CK60:CL60" si="963">SUM(CK61:CK65)</f>
        <v>0</v>
      </c>
      <c r="CL60" s="12">
        <f t="shared" si="963"/>
        <v>0</v>
      </c>
      <c r="CM60" s="12">
        <f>SUM(CM61:CM65)</f>
        <v>0</v>
      </c>
      <c r="CN60" s="12">
        <f t="shared" ref="CN60" si="964">SUM(CN61:CN65)</f>
        <v>0</v>
      </c>
      <c r="CO60" s="12">
        <f>SUM(CO61:CO65)</f>
        <v>0</v>
      </c>
      <c r="CP60" s="12">
        <f t="shared" ref="CP60:CS60" si="965">SUM(CP61:CP65)</f>
        <v>121.6</v>
      </c>
      <c r="CQ60" s="12">
        <f t="shared" ref="CQ60" si="966">SUM(CQ61:CQ65)</f>
        <v>0</v>
      </c>
      <c r="CR60" s="12">
        <f t="shared" si="965"/>
        <v>0</v>
      </c>
      <c r="CS60" s="12">
        <f t="shared" si="965"/>
        <v>0</v>
      </c>
      <c r="CT60" s="12">
        <f t="shared" ref="CT60:CZ60" si="967">SUM(CT61:CT65)</f>
        <v>0</v>
      </c>
      <c r="CU60" s="12">
        <f t="shared" ref="CU60:CY60" si="968">SUM(CU61:CU65)</f>
        <v>0</v>
      </c>
      <c r="CV60" s="12">
        <f t="shared" si="968"/>
        <v>0</v>
      </c>
      <c r="CW60" s="12">
        <f t="shared" ref="CW60" si="969">SUM(CW61:CW65)</f>
        <v>0</v>
      </c>
      <c r="CX60" s="12">
        <f t="shared" si="968"/>
        <v>0</v>
      </c>
      <c r="CY60" s="12">
        <f t="shared" ref="CY60" si="970">SUM(CY61:CY65)</f>
        <v>0</v>
      </c>
      <c r="CZ60" s="12">
        <f t="shared" si="967"/>
        <v>0</v>
      </c>
      <c r="DA60" s="12">
        <f t="shared" ref="DA60" si="971">SUM(DA61:DA65)</f>
        <v>2605000</v>
      </c>
      <c r="DB60" s="12">
        <f t="shared" si="925"/>
        <v>2605000</v>
      </c>
      <c r="DC60" s="12">
        <f t="shared" si="925"/>
        <v>2346277</v>
      </c>
      <c r="DD60" s="12">
        <f t="shared" ref="DD60" si="972">SUM(DD61:DD65)</f>
        <v>1849575</v>
      </c>
      <c r="DE60" s="12">
        <f t="shared" si="925"/>
        <v>2774575</v>
      </c>
      <c r="DF60" s="12">
        <f t="shared" si="925"/>
        <v>2477683.6</v>
      </c>
      <c r="DG60" s="12">
        <f t="shared" ref="DG60" si="973">SUM(DG61:DG65)</f>
        <v>1505363.96</v>
      </c>
      <c r="DH60" s="12">
        <f t="shared" si="925"/>
        <v>1393363.96</v>
      </c>
      <c r="DI60" s="12">
        <f t="shared" si="925"/>
        <v>1133638.6600000001</v>
      </c>
      <c r="DJ60" s="12">
        <f t="shared" ref="DJ60" si="974">SUM(DJ61:DJ65)</f>
        <v>1147096</v>
      </c>
      <c r="DK60" s="12">
        <f t="shared" si="925"/>
        <v>1392096</v>
      </c>
      <c r="DL60" s="12">
        <f>SUM(DL61:DL65)</f>
        <v>916421.17999999993</v>
      </c>
      <c r="DM60" s="12">
        <f t="shared" ref="DM60" si="975">SUM(DM61:DM65)</f>
        <v>1156120</v>
      </c>
      <c r="DN60" s="12">
        <f t="shared" ref="DN60:DR60" si="976">SUM(DN61:DN65)</f>
        <v>1171320</v>
      </c>
      <c r="DO60" s="12">
        <f>SUM(DO61:DO65)</f>
        <v>733481.03</v>
      </c>
      <c r="DP60" s="12">
        <f t="shared" ref="DP60:DQ60" si="977">SUM(DP61:DP65)</f>
        <v>2653168</v>
      </c>
      <c r="DQ60" s="12">
        <f t="shared" si="977"/>
        <v>1451227</v>
      </c>
      <c r="DR60" s="12">
        <f t="shared" si="976"/>
        <v>1622117.69</v>
      </c>
      <c r="DS60" s="12">
        <f t="shared" ref="DS60:DT60" si="978">SUM(DS61:DS65)</f>
        <v>631967</v>
      </c>
      <c r="DT60" s="12">
        <f t="shared" si="978"/>
        <v>3043585.43</v>
      </c>
      <c r="DU60" s="12">
        <f t="shared" ref="DU60:EA60" si="979">SUM(DU61:DU65)</f>
        <v>864597.6399999999</v>
      </c>
      <c r="DV60" s="12">
        <f t="shared" ref="DV60" si="980">SUM(DV61:DV65)</f>
        <v>1745000</v>
      </c>
      <c r="DW60" s="12">
        <f t="shared" si="979"/>
        <v>1130000</v>
      </c>
      <c r="DX60" s="12">
        <f t="shared" si="979"/>
        <v>722043.58000000007</v>
      </c>
      <c r="DY60" s="12">
        <f t="shared" ref="DY60" si="981">SUM(DY61:DY65)</f>
        <v>600000</v>
      </c>
      <c r="DZ60" s="12">
        <f t="shared" si="979"/>
        <v>740000</v>
      </c>
      <c r="EA60" s="12">
        <f t="shared" si="979"/>
        <v>719463.27</v>
      </c>
      <c r="EB60" s="12">
        <f t="shared" ref="EB60:EH60" si="982">SUM(EB61:EB65)</f>
        <v>430000</v>
      </c>
      <c r="EC60" s="12">
        <f t="shared" ref="EC60" si="983">SUM(EC61:EC65)</f>
        <v>600000</v>
      </c>
      <c r="ED60" s="12">
        <f t="shared" si="982"/>
        <v>936098.31</v>
      </c>
      <c r="EE60" s="12">
        <f t="shared" ref="EE60:EG60" si="984">SUM(EE61:EE65)</f>
        <v>505000</v>
      </c>
      <c r="EF60" s="12">
        <f t="shared" si="984"/>
        <v>670000</v>
      </c>
      <c r="EG60" s="12">
        <f t="shared" ref="EG60" si="985">SUM(EG61:EG65)</f>
        <v>642778.23</v>
      </c>
      <c r="EH60" s="12">
        <f t="shared" si="982"/>
        <v>695000</v>
      </c>
      <c r="EI60" s="12">
        <f t="shared" ref="EI60" si="986">SUM(EI61:EI65)</f>
        <v>0</v>
      </c>
      <c r="EJ60" s="12">
        <f t="shared" si="925"/>
        <v>285</v>
      </c>
      <c r="EK60" s="12">
        <f t="shared" si="925"/>
        <v>285</v>
      </c>
      <c r="EL60" s="12">
        <f t="shared" ref="EL60" si="987">SUM(EL61:EL65)</f>
        <v>300</v>
      </c>
      <c r="EM60" s="12">
        <f t="shared" si="925"/>
        <v>300</v>
      </c>
      <c r="EN60" s="12">
        <f t="shared" si="925"/>
        <v>300</v>
      </c>
      <c r="EO60" s="12">
        <f t="shared" ref="EO60" si="988">SUM(EO61:EO65)</f>
        <v>388.5</v>
      </c>
      <c r="EP60" s="12">
        <f t="shared" si="925"/>
        <v>315</v>
      </c>
      <c r="EQ60" s="12">
        <f t="shared" si="925"/>
        <v>315</v>
      </c>
      <c r="ER60" s="12">
        <f t="shared" ref="ER60:ES60" si="989">SUM(ER61:ER65)</f>
        <v>302</v>
      </c>
      <c r="ES60" s="12">
        <f t="shared" si="989"/>
        <v>302</v>
      </c>
      <c r="ET60" s="12">
        <f>SUM(ET61:ET65)</f>
        <v>320</v>
      </c>
      <c r="EU60" s="12">
        <f>SUM(EU61:EU65)</f>
        <v>500</v>
      </c>
      <c r="EV60" s="12">
        <f>SUM(EV61:EV65)</f>
        <v>500</v>
      </c>
      <c r="EW60" s="12">
        <f>SUM(EW61:EW65)</f>
        <v>330</v>
      </c>
      <c r="EX60" s="12">
        <f t="shared" ref="EX60:EY60" si="990">SUM(EX61:EX65)</f>
        <v>500</v>
      </c>
      <c r="EY60" s="12">
        <f t="shared" si="990"/>
        <v>500</v>
      </c>
      <c r="EZ60" s="12">
        <f t="shared" ref="EZ60" si="991">SUM(EZ61:EZ65)</f>
        <v>340</v>
      </c>
      <c r="FA60" s="12">
        <f t="shared" ref="FA60:FB60" si="992">SUM(FA61:FA65)</f>
        <v>400</v>
      </c>
      <c r="FB60" s="12">
        <f t="shared" si="992"/>
        <v>350</v>
      </c>
      <c r="FC60" s="12">
        <f t="shared" ref="FC60:FI60" si="993">SUM(FC61:FC65)</f>
        <v>350</v>
      </c>
      <c r="FD60" s="12">
        <f t="shared" ref="FD60" si="994">SUM(FD61:FD65)</f>
        <v>300</v>
      </c>
      <c r="FE60" s="12">
        <f t="shared" si="993"/>
        <v>300</v>
      </c>
      <c r="FF60" s="12">
        <f t="shared" si="993"/>
        <v>426</v>
      </c>
      <c r="FG60" s="12">
        <f t="shared" ref="FG60" si="995">SUM(FG61:FG65)</f>
        <v>0</v>
      </c>
      <c r="FH60" s="12">
        <f t="shared" si="993"/>
        <v>0</v>
      </c>
      <c r="FI60" s="12">
        <f t="shared" si="993"/>
        <v>0</v>
      </c>
      <c r="FJ60" s="12">
        <f t="shared" ref="FJ60:FP60" si="996">SUM(FJ61:FJ65)</f>
        <v>0</v>
      </c>
      <c r="FK60" s="12">
        <f t="shared" ref="FK60" si="997">SUM(FK61:FK65)</f>
        <v>0</v>
      </c>
      <c r="FL60" s="12">
        <f t="shared" si="996"/>
        <v>0</v>
      </c>
      <c r="FM60" s="12">
        <f t="shared" ref="FM60:FO60" si="998">SUM(FM61:FM65)</f>
        <v>360</v>
      </c>
      <c r="FN60" s="12">
        <f t="shared" ref="FN60" si="999">SUM(FN61:FN65)</f>
        <v>360</v>
      </c>
      <c r="FO60" s="12">
        <f t="shared" ref="FO60" si="1000">SUM(FO61:FO65)</f>
        <v>0</v>
      </c>
      <c r="FP60" s="12">
        <f t="shared" si="996"/>
        <v>380</v>
      </c>
      <c r="FQ60" s="12">
        <f t="shared" ref="FQ60" si="1001">SUM(FQ61:FQ65)</f>
        <v>0</v>
      </c>
      <c r="FR60" s="12">
        <f t="shared" si="925"/>
        <v>0</v>
      </c>
      <c r="FS60" s="12">
        <f t="shared" si="925"/>
        <v>0</v>
      </c>
      <c r="FT60" s="12">
        <f t="shared" ref="FT60" si="1002">SUM(FT61:FT65)</f>
        <v>0</v>
      </c>
      <c r="FU60" s="12">
        <f t="shared" si="925"/>
        <v>0</v>
      </c>
      <c r="FV60" s="12">
        <f t="shared" si="925"/>
        <v>9.6</v>
      </c>
      <c r="FW60" s="12">
        <f t="shared" ref="FW60" si="1003">SUM(FW61:FW65)</f>
        <v>0</v>
      </c>
      <c r="FX60" s="12">
        <f t="shared" si="925"/>
        <v>0</v>
      </c>
      <c r="FY60" s="12">
        <f t="shared" si="925"/>
        <v>0</v>
      </c>
      <c r="FZ60" s="12">
        <f t="shared" ref="FZ60" si="1004">SUM(FZ61:FZ65)</f>
        <v>0</v>
      </c>
      <c r="GA60" s="12">
        <f t="shared" si="925"/>
        <v>0</v>
      </c>
      <c r="GB60" s="12">
        <f>SUM(GB61:GB65)</f>
        <v>0</v>
      </c>
      <c r="GC60" s="12">
        <f t="shared" ref="GC60" si="1005">SUM(GC61:GC65)</f>
        <v>0</v>
      </c>
      <c r="GD60" s="12">
        <f t="shared" ref="GD60:GH60" si="1006">SUM(GD61:GD65)</f>
        <v>0</v>
      </c>
      <c r="GE60" s="12">
        <f>SUM(GE61:GE65)</f>
        <v>0</v>
      </c>
      <c r="GF60" s="12">
        <f t="shared" ref="GF60:GG60" si="1007">SUM(GF61:GF65)</f>
        <v>0</v>
      </c>
      <c r="GG60" s="12">
        <f t="shared" si="1007"/>
        <v>0</v>
      </c>
      <c r="GH60" s="12">
        <f t="shared" si="1006"/>
        <v>0</v>
      </c>
      <c r="GI60" s="12">
        <f t="shared" ref="GI60:GJ60" si="1008">SUM(GI61:GI65)</f>
        <v>0</v>
      </c>
      <c r="GJ60" s="12">
        <f t="shared" si="1008"/>
        <v>0</v>
      </c>
      <c r="GK60" s="12">
        <f t="shared" ref="GK60:GQ60" si="1009">SUM(GK61:GK65)</f>
        <v>0</v>
      </c>
      <c r="GL60" s="12">
        <f t="shared" ref="GL60" si="1010">SUM(GL61:GL65)</f>
        <v>0</v>
      </c>
      <c r="GM60" s="12">
        <f t="shared" si="1009"/>
        <v>0</v>
      </c>
      <c r="GN60" s="12">
        <f t="shared" si="1009"/>
        <v>144.4</v>
      </c>
      <c r="GO60" s="12">
        <f t="shared" ref="GO60" si="1011">SUM(GO61:GO65)</f>
        <v>0</v>
      </c>
      <c r="GP60" s="12">
        <f t="shared" si="1009"/>
        <v>0</v>
      </c>
      <c r="GQ60" s="12">
        <f t="shared" si="1009"/>
        <v>0</v>
      </c>
      <c r="GR60" s="12">
        <f t="shared" ref="GR60:GX60" si="1012">SUM(GR61:GR65)</f>
        <v>0</v>
      </c>
      <c r="GS60" s="12">
        <f t="shared" ref="GS60" si="1013">SUM(GS61:GS65)</f>
        <v>0</v>
      </c>
      <c r="GT60" s="12">
        <f t="shared" si="1012"/>
        <v>0</v>
      </c>
      <c r="GU60" s="12">
        <f t="shared" ref="GU60:GW60" si="1014">SUM(GU61:GU65)</f>
        <v>0</v>
      </c>
      <c r="GV60" s="12">
        <f t="shared" ref="GV60" si="1015">SUM(GV61:GV65)</f>
        <v>0</v>
      </c>
      <c r="GW60" s="12">
        <f t="shared" ref="GW60" si="1016">SUM(GW61:GW65)</f>
        <v>0</v>
      </c>
      <c r="GX60" s="12">
        <f t="shared" si="1012"/>
        <v>0</v>
      </c>
      <c r="GY60" s="12">
        <f t="shared" ref="GY60" si="1017">SUM(GY61:GY65)</f>
        <v>0</v>
      </c>
      <c r="GZ60" s="12">
        <f t="shared" si="925"/>
        <v>503849.48</v>
      </c>
      <c r="HA60" s="12">
        <f t="shared" si="925"/>
        <v>521150.75</v>
      </c>
      <c r="HB60" s="12">
        <f t="shared" ref="HB60" si="1018">SUM(HB61:HB65)</f>
        <v>226660</v>
      </c>
      <c r="HC60" s="12">
        <f t="shared" si="925"/>
        <v>246660</v>
      </c>
      <c r="HD60" s="12">
        <f t="shared" si="925"/>
        <v>125815.07</v>
      </c>
      <c r="HE60" s="12">
        <f t="shared" ref="HE60" si="1019">SUM(HE61:HE65)</f>
        <v>60600</v>
      </c>
      <c r="HF60" s="12">
        <f t="shared" ref="HF60:HI60" si="1020">SUM(HF61:HF65)</f>
        <v>104200</v>
      </c>
      <c r="HG60" s="12">
        <f t="shared" si="1020"/>
        <v>80891.240000000005</v>
      </c>
      <c r="HH60" s="12">
        <f t="shared" ref="HH60" si="1021">SUM(HH61:HH65)</f>
        <v>47308</v>
      </c>
      <c r="HI60" s="12">
        <f t="shared" si="1020"/>
        <v>47308</v>
      </c>
      <c r="HJ60" s="12">
        <f>SUM(HJ61:HJ65)</f>
        <v>83603.78</v>
      </c>
      <c r="HK60" s="12">
        <f t="shared" ref="HK60" si="1022">SUM(HK61:HK65)</f>
        <v>54680</v>
      </c>
      <c r="HL60" s="12">
        <f t="shared" ref="HL60:HQ60" si="1023">SUM(HL61:HL65)</f>
        <v>57140</v>
      </c>
      <c r="HM60" s="12">
        <f>SUM(HM61:HM65)</f>
        <v>39501.899999999994</v>
      </c>
      <c r="HN60" s="12">
        <f t="shared" ref="HN60:HO60" si="1024">SUM(HN61:HN65)</f>
        <v>142493.53999999998</v>
      </c>
      <c r="HO60" s="12">
        <f t="shared" si="1024"/>
        <v>356228</v>
      </c>
      <c r="HP60" s="12">
        <f t="shared" si="1023"/>
        <v>69452.19</v>
      </c>
      <c r="HQ60" s="12">
        <f t="shared" si="1023"/>
        <v>29084</v>
      </c>
      <c r="HR60" s="12">
        <f t="shared" ref="HR60:IO60" si="1025">SUM(HR61:HR65)</f>
        <v>135000</v>
      </c>
      <c r="HS60" s="12">
        <f>SUM(HS61:HS65)</f>
        <v>57140.01</v>
      </c>
      <c r="HT60" s="12">
        <f t="shared" ref="HT60" si="1026">SUM(HT61:HT65)</f>
        <v>231100</v>
      </c>
      <c r="HU60" s="12">
        <f t="shared" ref="HU60:HY60" si="1027">SUM(HU61:HU65)</f>
        <v>231100</v>
      </c>
      <c r="HV60" s="12">
        <f t="shared" si="1027"/>
        <v>20443.38</v>
      </c>
      <c r="HW60" s="12">
        <f t="shared" ref="HW60" si="1028">SUM(HW61:HW65)</f>
        <v>11000</v>
      </c>
      <c r="HX60" s="12">
        <f t="shared" si="1027"/>
        <v>42000</v>
      </c>
      <c r="HY60" s="12">
        <f t="shared" si="1027"/>
        <v>17394.150000000001</v>
      </c>
      <c r="HZ60" s="12">
        <f t="shared" ref="HZ60:IF60" si="1029">SUM(HZ61:HZ65)</f>
        <v>0</v>
      </c>
      <c r="IA60" s="12">
        <f t="shared" ref="IA60" si="1030">SUM(IA61:IA65)</f>
        <v>0</v>
      </c>
      <c r="IB60" s="12">
        <f t="shared" si="1029"/>
        <v>0</v>
      </c>
      <c r="IC60" s="12">
        <f t="shared" ref="IC60:IE60" si="1031">SUM(IC61:IC65)</f>
        <v>0</v>
      </c>
      <c r="ID60" s="12">
        <f t="shared" si="1031"/>
        <v>0</v>
      </c>
      <c r="IE60" s="12">
        <f t="shared" ref="IE60" si="1032">SUM(IE61:IE65)</f>
        <v>0</v>
      </c>
      <c r="IF60" s="12">
        <f t="shared" si="1029"/>
        <v>0</v>
      </c>
      <c r="IG60" s="12">
        <f t="shared" si="1025"/>
        <v>4980000</v>
      </c>
      <c r="IH60" s="12">
        <f t="shared" ref="IH60" si="1033">SUM(IH61:IH65)</f>
        <v>5564134.4800000004</v>
      </c>
      <c r="II60" s="12">
        <f t="shared" si="1025"/>
        <v>5473620.1400000006</v>
      </c>
      <c r="IJ60" s="12">
        <f t="shared" si="1025"/>
        <v>4263375</v>
      </c>
      <c r="IK60" s="12">
        <f t="shared" ref="IK60" si="1034">SUM(IK61:IK65)</f>
        <v>5203435</v>
      </c>
      <c r="IL60" s="12">
        <f t="shared" si="1025"/>
        <v>4607265.38</v>
      </c>
      <c r="IM60" s="12">
        <f t="shared" si="1025"/>
        <v>3031341.51</v>
      </c>
      <c r="IN60" s="12">
        <f t="shared" ref="IN60" si="1035">SUM(IN61:IN65)</f>
        <v>3020890.51</v>
      </c>
      <c r="IO60" s="12">
        <f t="shared" si="1025"/>
        <v>2529612.66</v>
      </c>
      <c r="IP60" s="12">
        <f t="shared" ref="IP60:IQ60" si="1036">SUM(IP61:IP65)</f>
        <v>1756826</v>
      </c>
      <c r="IQ60" s="12">
        <f t="shared" si="1036"/>
        <v>2467333.7400000002</v>
      </c>
      <c r="IR60" s="12">
        <f t="shared" ref="IR60:IZ60" si="1037">SUM(IR61:IR65)</f>
        <v>1251411.53</v>
      </c>
      <c r="IS60" s="12">
        <f t="shared" si="1037"/>
        <v>2350341</v>
      </c>
      <c r="IT60" s="12">
        <f t="shared" ref="IT60" si="1038">SUM(IT61:IT65)</f>
        <v>2748759.74</v>
      </c>
      <c r="IU60" s="12">
        <f t="shared" si="1037"/>
        <v>1613509.56</v>
      </c>
      <c r="IV60" s="12">
        <f t="shared" ref="IV60:IY60" si="1039">SUM(IV61:IV65)</f>
        <v>3479971.77</v>
      </c>
      <c r="IW60" s="12">
        <f t="shared" ref="IW60" si="1040">SUM(IW61:IW65)</f>
        <v>3875801.01</v>
      </c>
      <c r="IX60" s="12">
        <f t="shared" si="1039"/>
        <v>3035904.4600000004</v>
      </c>
      <c r="IY60" s="12">
        <f t="shared" si="1039"/>
        <v>1229808</v>
      </c>
      <c r="IZ60" s="12">
        <f t="shared" si="1037"/>
        <v>6113787.1799999997</v>
      </c>
      <c r="JA60" s="12">
        <f t="shared" ref="JA60:JC60" si="1041">SUM(JA61:JA65)</f>
        <v>1779465.39</v>
      </c>
      <c r="JB60" s="12">
        <f t="shared" ref="JB60" si="1042">SUM(JB61:JB65)</f>
        <v>6021400</v>
      </c>
      <c r="JC60" s="12">
        <f t="shared" si="1041"/>
        <v>4901855</v>
      </c>
      <c r="JD60" s="12">
        <f t="shared" ref="JD60:JF60" si="1043">SUM(JD61:JD65)</f>
        <v>3742788.4899999998</v>
      </c>
      <c r="JE60" s="12">
        <f t="shared" ref="JE60" si="1044">SUM(JE61:JE65)</f>
        <v>887000</v>
      </c>
      <c r="JF60" s="12">
        <f t="shared" si="1043"/>
        <v>1362000</v>
      </c>
      <c r="JG60" s="12">
        <f t="shared" ref="JG60" si="1045">SUM(JG61:JG65)</f>
        <v>1100686.06</v>
      </c>
      <c r="JH60" s="12">
        <f t="shared" ref="JH60" si="1046">SUM(JH61:JH65)</f>
        <v>1672500</v>
      </c>
      <c r="JI60" s="12">
        <f t="shared" ref="JI60:JJ60" si="1047">SUM(JI61:JI65)</f>
        <v>1683459.74</v>
      </c>
      <c r="JJ60" s="12">
        <f t="shared" si="1047"/>
        <v>1674825.49</v>
      </c>
      <c r="JK60" s="12">
        <f t="shared" ref="JK60:JL60" si="1048">SUM(JK61:JK65)</f>
        <v>856360</v>
      </c>
      <c r="JL60" s="12">
        <f t="shared" si="1048"/>
        <v>1029360</v>
      </c>
      <c r="JM60" s="12">
        <f t="shared" ref="JM60:JN60" si="1049">SUM(JM61:JM65)</f>
        <v>968460.07000000007</v>
      </c>
      <c r="JN60" s="12">
        <f t="shared" si="1049"/>
        <v>1093080</v>
      </c>
    </row>
    <row r="61" spans="1:274" x14ac:dyDescent="0.25">
      <c r="A61" s="5">
        <v>3201</v>
      </c>
      <c r="B61" s="9" t="s">
        <v>259</v>
      </c>
      <c r="C61" s="13">
        <v>0</v>
      </c>
      <c r="D61" s="13">
        <v>0</v>
      </c>
      <c r="E61" s="13">
        <v>0</v>
      </c>
      <c r="F61" s="13">
        <v>0</v>
      </c>
      <c r="G61" s="13">
        <v>0</v>
      </c>
      <c r="H61" s="13">
        <v>0</v>
      </c>
      <c r="I61" s="13">
        <v>0</v>
      </c>
      <c r="J61" s="13">
        <v>0</v>
      </c>
      <c r="K61" s="13">
        <v>0</v>
      </c>
      <c r="L61" s="13">
        <v>0</v>
      </c>
      <c r="M61" s="13">
        <v>0</v>
      </c>
      <c r="N61" s="13">
        <v>0</v>
      </c>
      <c r="O61" s="13">
        <v>0</v>
      </c>
      <c r="P61" s="13">
        <v>0</v>
      </c>
      <c r="Q61" s="13">
        <v>0</v>
      </c>
      <c r="R61" s="13">
        <v>0</v>
      </c>
      <c r="S61" s="13">
        <v>0</v>
      </c>
      <c r="T61" s="13">
        <v>0</v>
      </c>
      <c r="U61" s="13">
        <v>0</v>
      </c>
      <c r="V61" s="13">
        <v>0</v>
      </c>
      <c r="W61" s="13">
        <v>0</v>
      </c>
      <c r="X61" s="13">
        <v>0</v>
      </c>
      <c r="Y61" s="13">
        <v>0</v>
      </c>
      <c r="Z61" s="13">
        <v>0</v>
      </c>
      <c r="AA61" s="13">
        <v>0</v>
      </c>
      <c r="AB61" s="13">
        <v>0</v>
      </c>
      <c r="AC61" s="13">
        <v>0</v>
      </c>
      <c r="AD61" s="13">
        <v>0</v>
      </c>
      <c r="AE61" s="13">
        <v>0</v>
      </c>
      <c r="AF61" s="13">
        <v>0</v>
      </c>
      <c r="AG61" s="13">
        <v>0</v>
      </c>
      <c r="AH61" s="13">
        <v>0</v>
      </c>
      <c r="AI61" s="13">
        <v>0</v>
      </c>
      <c r="AJ61" s="13">
        <v>0</v>
      </c>
      <c r="AK61" s="13">
        <v>0</v>
      </c>
      <c r="AL61" s="13">
        <v>0</v>
      </c>
      <c r="AM61" s="13">
        <v>0</v>
      </c>
      <c r="AN61" s="13">
        <v>0</v>
      </c>
      <c r="AO61" s="13">
        <v>0</v>
      </c>
      <c r="AP61" s="13">
        <v>0</v>
      </c>
      <c r="AQ61" s="13">
        <v>0</v>
      </c>
      <c r="AR61" s="13">
        <v>0</v>
      </c>
      <c r="AS61" s="13">
        <v>0</v>
      </c>
      <c r="AT61" s="13">
        <v>0</v>
      </c>
      <c r="AU61" s="13">
        <v>0</v>
      </c>
      <c r="AV61" s="14">
        <v>0</v>
      </c>
      <c r="AW61" s="13">
        <v>0</v>
      </c>
      <c r="AX61" s="13">
        <v>0</v>
      </c>
      <c r="AY61" s="13">
        <v>0</v>
      </c>
      <c r="AZ61" s="13">
        <v>0</v>
      </c>
      <c r="BA61" s="13">
        <v>0</v>
      </c>
      <c r="BB61" s="13">
        <v>0</v>
      </c>
      <c r="BC61" s="13">
        <v>0</v>
      </c>
      <c r="BD61" s="13">
        <v>0</v>
      </c>
      <c r="BE61" s="13">
        <v>0</v>
      </c>
      <c r="BF61" s="13">
        <v>0</v>
      </c>
      <c r="BG61" s="13">
        <v>0</v>
      </c>
      <c r="BH61" s="13">
        <v>0</v>
      </c>
      <c r="BI61" s="13">
        <v>0</v>
      </c>
      <c r="BJ61" s="13">
        <v>0</v>
      </c>
      <c r="BK61" s="13">
        <v>0</v>
      </c>
      <c r="BL61" s="13">
        <v>0</v>
      </c>
      <c r="BM61" s="13">
        <v>0</v>
      </c>
      <c r="BN61" s="13">
        <v>0</v>
      </c>
      <c r="BO61" s="13">
        <v>0</v>
      </c>
      <c r="BP61" s="13">
        <v>0</v>
      </c>
      <c r="BQ61" s="13">
        <v>0</v>
      </c>
      <c r="BR61" s="13">
        <v>0</v>
      </c>
      <c r="BS61" s="13">
        <v>0</v>
      </c>
      <c r="BT61" s="13">
        <v>0</v>
      </c>
      <c r="BU61" s="13">
        <v>0</v>
      </c>
      <c r="BV61" s="13">
        <v>0</v>
      </c>
      <c r="BW61" s="13">
        <v>0</v>
      </c>
      <c r="BX61" s="13">
        <v>0</v>
      </c>
      <c r="BY61" s="13">
        <v>0</v>
      </c>
      <c r="BZ61" s="13">
        <v>0</v>
      </c>
      <c r="CA61" s="13">
        <v>0</v>
      </c>
      <c r="CB61" s="13">
        <v>0</v>
      </c>
      <c r="CC61" s="13">
        <v>0</v>
      </c>
      <c r="CD61" s="13">
        <v>0</v>
      </c>
      <c r="CE61" s="13">
        <v>0</v>
      </c>
      <c r="CF61" s="13">
        <v>0</v>
      </c>
      <c r="CG61" s="13">
        <v>0</v>
      </c>
      <c r="CH61" s="13">
        <v>0</v>
      </c>
      <c r="CI61" s="13">
        <v>0</v>
      </c>
      <c r="CJ61" s="13">
        <v>0</v>
      </c>
      <c r="CK61" s="13">
        <v>0</v>
      </c>
      <c r="CL61" s="13">
        <v>0</v>
      </c>
      <c r="CM61" s="13">
        <v>0</v>
      </c>
      <c r="CN61" s="13">
        <v>0</v>
      </c>
      <c r="CO61" s="13">
        <v>0</v>
      </c>
      <c r="CP61" s="13">
        <v>0</v>
      </c>
      <c r="CQ61" s="13">
        <v>0</v>
      </c>
      <c r="CR61" s="13">
        <v>0</v>
      </c>
      <c r="CS61" s="13">
        <v>0</v>
      </c>
      <c r="CT61" s="13">
        <v>0</v>
      </c>
      <c r="CU61" s="13">
        <v>0</v>
      </c>
      <c r="CV61" s="13">
        <v>0</v>
      </c>
      <c r="CW61" s="13">
        <v>0</v>
      </c>
      <c r="CX61" s="13">
        <v>0</v>
      </c>
      <c r="CY61" s="13">
        <v>0</v>
      </c>
      <c r="CZ61" s="13">
        <v>0</v>
      </c>
      <c r="DA61" s="13">
        <v>0</v>
      </c>
      <c r="DB61" s="13">
        <v>0</v>
      </c>
      <c r="DC61" s="13">
        <v>0</v>
      </c>
      <c r="DD61" s="13">
        <v>0</v>
      </c>
      <c r="DE61" s="13">
        <v>0</v>
      </c>
      <c r="DF61" s="13">
        <v>0</v>
      </c>
      <c r="DG61" s="13">
        <v>0</v>
      </c>
      <c r="DH61" s="13">
        <v>0</v>
      </c>
      <c r="DI61" s="13">
        <v>0</v>
      </c>
      <c r="DJ61" s="13">
        <v>0</v>
      </c>
      <c r="DK61" s="13">
        <v>0</v>
      </c>
      <c r="DL61" s="13">
        <v>0</v>
      </c>
      <c r="DM61" s="13">
        <v>0</v>
      </c>
      <c r="DN61" s="13">
        <v>0</v>
      </c>
      <c r="DO61" s="13">
        <v>0</v>
      </c>
      <c r="DP61" s="13">
        <v>0</v>
      </c>
      <c r="DQ61" s="13">
        <v>0</v>
      </c>
      <c r="DR61" s="13">
        <v>0</v>
      </c>
      <c r="DS61" s="13">
        <v>0</v>
      </c>
      <c r="DT61" s="13">
        <v>0</v>
      </c>
      <c r="DU61" s="13">
        <v>0</v>
      </c>
      <c r="DV61" s="13">
        <v>0</v>
      </c>
      <c r="DW61" s="13">
        <v>0</v>
      </c>
      <c r="DX61" s="13">
        <v>0</v>
      </c>
      <c r="DY61" s="13">
        <v>0</v>
      </c>
      <c r="DZ61" s="13">
        <v>0</v>
      </c>
      <c r="EA61" s="13">
        <v>0</v>
      </c>
      <c r="EB61" s="13">
        <v>0</v>
      </c>
      <c r="EC61" s="13">
        <v>0</v>
      </c>
      <c r="ED61" s="13">
        <v>0</v>
      </c>
      <c r="EE61" s="13">
        <v>0</v>
      </c>
      <c r="EF61" s="13">
        <v>0</v>
      </c>
      <c r="EG61" s="13">
        <v>0</v>
      </c>
      <c r="EH61" s="13">
        <v>0</v>
      </c>
      <c r="EI61" s="13">
        <v>0</v>
      </c>
      <c r="EJ61" s="13">
        <v>0</v>
      </c>
      <c r="EK61" s="13">
        <v>0</v>
      </c>
      <c r="EL61" s="13">
        <v>0</v>
      </c>
      <c r="EM61" s="13">
        <v>0</v>
      </c>
      <c r="EN61" s="13">
        <v>0</v>
      </c>
      <c r="EO61" s="13">
        <v>0</v>
      </c>
      <c r="EP61" s="13">
        <v>0</v>
      </c>
      <c r="EQ61" s="13">
        <v>0</v>
      </c>
      <c r="ER61" s="13">
        <v>0</v>
      </c>
      <c r="ES61" s="13">
        <v>0</v>
      </c>
      <c r="ET61" s="13">
        <v>0</v>
      </c>
      <c r="EU61" s="13">
        <v>0</v>
      </c>
      <c r="EV61" s="13">
        <v>0</v>
      </c>
      <c r="EW61" s="13">
        <v>0</v>
      </c>
      <c r="EX61" s="13">
        <v>0</v>
      </c>
      <c r="EY61" s="13">
        <v>0</v>
      </c>
      <c r="EZ61" s="13">
        <v>0</v>
      </c>
      <c r="FA61" s="13">
        <v>0</v>
      </c>
      <c r="FB61" s="13">
        <v>0</v>
      </c>
      <c r="FC61" s="13">
        <v>0</v>
      </c>
      <c r="FD61" s="13">
        <v>0</v>
      </c>
      <c r="FE61" s="13">
        <v>0</v>
      </c>
      <c r="FF61" s="13">
        <v>0</v>
      </c>
      <c r="FG61" s="13">
        <v>0</v>
      </c>
      <c r="FH61" s="13">
        <v>0</v>
      </c>
      <c r="FI61" s="13">
        <v>0</v>
      </c>
      <c r="FJ61" s="13">
        <v>0</v>
      </c>
      <c r="FK61" s="13">
        <v>0</v>
      </c>
      <c r="FL61" s="13">
        <v>0</v>
      </c>
      <c r="FM61" s="13">
        <v>0</v>
      </c>
      <c r="FN61" s="13">
        <v>0</v>
      </c>
      <c r="FO61" s="13">
        <v>0</v>
      </c>
      <c r="FP61" s="13">
        <v>0</v>
      </c>
      <c r="FQ61" s="13">
        <v>0</v>
      </c>
      <c r="FR61" s="13">
        <v>0</v>
      </c>
      <c r="FS61" s="13">
        <v>0</v>
      </c>
      <c r="FT61" s="13">
        <v>0</v>
      </c>
      <c r="FU61" s="13">
        <v>0</v>
      </c>
      <c r="FV61" s="13">
        <v>0</v>
      </c>
      <c r="FW61" s="13">
        <v>0</v>
      </c>
      <c r="FX61" s="13">
        <v>0</v>
      </c>
      <c r="FY61" s="13">
        <v>0</v>
      </c>
      <c r="FZ61" s="13">
        <v>0</v>
      </c>
      <c r="GA61" s="13">
        <v>0</v>
      </c>
      <c r="GB61" s="13">
        <v>0</v>
      </c>
      <c r="GC61" s="13">
        <v>0</v>
      </c>
      <c r="GD61" s="13">
        <v>0</v>
      </c>
      <c r="GE61" s="13">
        <v>0</v>
      </c>
      <c r="GF61" s="13">
        <v>0</v>
      </c>
      <c r="GG61" s="13">
        <v>0</v>
      </c>
      <c r="GH61" s="13">
        <v>0</v>
      </c>
      <c r="GI61" s="13">
        <v>0</v>
      </c>
      <c r="GJ61" s="13">
        <v>0</v>
      </c>
      <c r="GK61" s="13">
        <v>0</v>
      </c>
      <c r="GL61" s="13">
        <v>0</v>
      </c>
      <c r="GM61" s="13">
        <v>0</v>
      </c>
      <c r="GN61" s="13">
        <v>0</v>
      </c>
      <c r="GO61" s="13">
        <v>0</v>
      </c>
      <c r="GP61" s="13">
        <v>0</v>
      </c>
      <c r="GQ61" s="13">
        <v>0</v>
      </c>
      <c r="GR61" s="13">
        <v>0</v>
      </c>
      <c r="GS61" s="13">
        <v>0</v>
      </c>
      <c r="GT61" s="13">
        <v>0</v>
      </c>
      <c r="GU61" s="13">
        <v>0</v>
      </c>
      <c r="GV61" s="13">
        <v>0</v>
      </c>
      <c r="GW61" s="13">
        <v>0</v>
      </c>
      <c r="GX61" s="13">
        <v>0</v>
      </c>
      <c r="GY61" s="13">
        <v>0</v>
      </c>
      <c r="GZ61" s="13">
        <v>0</v>
      </c>
      <c r="HA61" s="13">
        <v>0</v>
      </c>
      <c r="HB61" s="13">
        <v>0</v>
      </c>
      <c r="HC61" s="13">
        <v>0</v>
      </c>
      <c r="HD61" s="13">
        <v>0</v>
      </c>
      <c r="HE61" s="13">
        <v>0</v>
      </c>
      <c r="HF61" s="13">
        <v>0</v>
      </c>
      <c r="HG61" s="13">
        <v>0</v>
      </c>
      <c r="HH61" s="13">
        <v>0</v>
      </c>
      <c r="HI61" s="13">
        <v>0</v>
      </c>
      <c r="HJ61" s="13">
        <v>0</v>
      </c>
      <c r="HK61" s="13">
        <v>0</v>
      </c>
      <c r="HL61" s="13">
        <v>0</v>
      </c>
      <c r="HM61" s="13">
        <v>0</v>
      </c>
      <c r="HN61" s="13">
        <v>0</v>
      </c>
      <c r="HO61" s="13">
        <v>0</v>
      </c>
      <c r="HP61" s="13">
        <v>0</v>
      </c>
      <c r="HQ61" s="13">
        <v>0</v>
      </c>
      <c r="HR61" s="13">
        <v>0</v>
      </c>
      <c r="HS61" s="13">
        <v>0</v>
      </c>
      <c r="HT61" s="13">
        <v>0</v>
      </c>
      <c r="HU61" s="13">
        <v>0</v>
      </c>
      <c r="HV61" s="13">
        <v>0</v>
      </c>
      <c r="HW61" s="13">
        <v>0</v>
      </c>
      <c r="HX61" s="13">
        <v>0</v>
      </c>
      <c r="HY61" s="13">
        <v>0</v>
      </c>
      <c r="HZ61" s="13">
        <v>0</v>
      </c>
      <c r="IA61" s="13">
        <v>0</v>
      </c>
      <c r="IB61" s="13">
        <v>0</v>
      </c>
      <c r="IC61" s="13">
        <v>0</v>
      </c>
      <c r="ID61" s="13">
        <v>0</v>
      </c>
      <c r="IE61" s="13">
        <v>0</v>
      </c>
      <c r="IF61" s="13">
        <v>0</v>
      </c>
      <c r="IG61" s="13">
        <f t="shared" ref="IG61:IP65" si="1050">C61+BS61+AK61+DA61+EI61+FQ61+GY61</f>
        <v>0</v>
      </c>
      <c r="IH61" s="13">
        <f t="shared" si="1050"/>
        <v>0</v>
      </c>
      <c r="II61" s="13">
        <f t="shared" si="1050"/>
        <v>0</v>
      </c>
      <c r="IJ61" s="13">
        <f t="shared" si="1050"/>
        <v>0</v>
      </c>
      <c r="IK61" s="13">
        <f t="shared" si="1050"/>
        <v>0</v>
      </c>
      <c r="IL61" s="13">
        <f t="shared" si="1050"/>
        <v>0</v>
      </c>
      <c r="IM61" s="13">
        <f t="shared" si="1050"/>
        <v>0</v>
      </c>
      <c r="IN61" s="13">
        <f t="shared" si="1050"/>
        <v>0</v>
      </c>
      <c r="IO61" s="13">
        <f t="shared" si="1050"/>
        <v>0</v>
      </c>
      <c r="IP61" s="13">
        <f t="shared" si="1050"/>
        <v>0</v>
      </c>
      <c r="IQ61" s="13">
        <f t="shared" ref="IQ61:IZ65" si="1051">M61+CC61+AU61+DK61+ES61+GA61+HI61</f>
        <v>0</v>
      </c>
      <c r="IR61" s="13">
        <f t="shared" si="1051"/>
        <v>0</v>
      </c>
      <c r="IS61" s="13">
        <f t="shared" si="1051"/>
        <v>0</v>
      </c>
      <c r="IT61" s="13">
        <f t="shared" si="1051"/>
        <v>0</v>
      </c>
      <c r="IU61" s="13">
        <f t="shared" si="1051"/>
        <v>0</v>
      </c>
      <c r="IV61" s="13">
        <f t="shared" si="1051"/>
        <v>0</v>
      </c>
      <c r="IW61" s="13">
        <f t="shared" si="1051"/>
        <v>0</v>
      </c>
      <c r="IX61" s="13">
        <f t="shared" si="1051"/>
        <v>0</v>
      </c>
      <c r="IY61" s="13">
        <f t="shared" si="1051"/>
        <v>0</v>
      </c>
      <c r="IZ61" s="13">
        <f t="shared" si="1051"/>
        <v>0</v>
      </c>
      <c r="JA61" s="13">
        <f t="shared" ref="JA61:JC65" si="1052">W61+CM61+BE61+DU61+FC61+GK61+HS61</f>
        <v>0</v>
      </c>
      <c r="JB61" s="13">
        <f t="shared" si="1052"/>
        <v>0</v>
      </c>
      <c r="JC61" s="13">
        <f t="shared" si="1052"/>
        <v>0</v>
      </c>
      <c r="JD61" s="13">
        <f t="shared" ref="JD61:JI65" si="1053">Z61+BH61+CP61+DX61+FF61+GN61+HV61</f>
        <v>0</v>
      </c>
      <c r="JE61" s="13">
        <f t="shared" si="1053"/>
        <v>0</v>
      </c>
      <c r="JF61" s="13">
        <f t="shared" si="1053"/>
        <v>0</v>
      </c>
      <c r="JG61" s="13">
        <f t="shared" si="1053"/>
        <v>0</v>
      </c>
      <c r="JH61" s="13">
        <f t="shared" si="1053"/>
        <v>0</v>
      </c>
      <c r="JI61" s="13">
        <f t="shared" si="1053"/>
        <v>0</v>
      </c>
      <c r="JJ61" s="13">
        <f t="shared" ref="JJ61:JN65" si="1054">AF61+BN61+CV61+ED61+FL61+GT61+IB61</f>
        <v>0</v>
      </c>
      <c r="JK61" s="13">
        <f t="shared" si="1054"/>
        <v>0</v>
      </c>
      <c r="JL61" s="13">
        <f t="shared" si="1054"/>
        <v>0</v>
      </c>
      <c r="JM61" s="13">
        <f t="shared" si="1054"/>
        <v>0</v>
      </c>
      <c r="JN61" s="13">
        <f t="shared" si="1054"/>
        <v>0</v>
      </c>
    </row>
    <row r="62" spans="1:274" x14ac:dyDescent="0.25">
      <c r="A62" s="5">
        <v>3202</v>
      </c>
      <c r="B62" s="9" t="s">
        <v>354</v>
      </c>
      <c r="C62" s="13">
        <v>0</v>
      </c>
      <c r="D62" s="13">
        <v>0</v>
      </c>
      <c r="E62" s="13">
        <v>0</v>
      </c>
      <c r="F62" s="13">
        <v>0</v>
      </c>
      <c r="G62" s="13">
        <v>0</v>
      </c>
      <c r="H62" s="13">
        <v>0</v>
      </c>
      <c r="I62" s="13">
        <v>0</v>
      </c>
      <c r="J62" s="13">
        <v>0</v>
      </c>
      <c r="K62" s="13">
        <v>0</v>
      </c>
      <c r="L62" s="13">
        <v>0</v>
      </c>
      <c r="M62" s="13">
        <v>0</v>
      </c>
      <c r="N62" s="13">
        <v>0</v>
      </c>
      <c r="O62" s="13">
        <v>0</v>
      </c>
      <c r="P62" s="13">
        <v>0</v>
      </c>
      <c r="Q62" s="13">
        <v>0</v>
      </c>
      <c r="R62" s="13">
        <v>0</v>
      </c>
      <c r="S62" s="13">
        <v>0</v>
      </c>
      <c r="T62" s="13">
        <v>0</v>
      </c>
      <c r="U62" s="13">
        <v>0</v>
      </c>
      <c r="V62" s="13">
        <v>4188.66</v>
      </c>
      <c r="W62" s="13">
        <v>4188.66</v>
      </c>
      <c r="X62" s="13">
        <v>0</v>
      </c>
      <c r="Y62" s="13">
        <v>0</v>
      </c>
      <c r="Z62" s="13">
        <v>0</v>
      </c>
      <c r="AA62" s="13">
        <v>0</v>
      </c>
      <c r="AB62" s="13">
        <v>0</v>
      </c>
      <c r="AC62" s="13">
        <v>0</v>
      </c>
      <c r="AD62" s="13">
        <v>0</v>
      </c>
      <c r="AE62" s="13">
        <v>0</v>
      </c>
      <c r="AF62" s="13">
        <v>0</v>
      </c>
      <c r="AG62" s="13">
        <v>0</v>
      </c>
      <c r="AH62" s="13">
        <v>0</v>
      </c>
      <c r="AI62" s="13">
        <v>0</v>
      </c>
      <c r="AJ62" s="13">
        <v>0</v>
      </c>
      <c r="AK62" s="13">
        <v>0</v>
      </c>
      <c r="AL62" s="13">
        <v>0</v>
      </c>
      <c r="AM62" s="13">
        <v>0</v>
      </c>
      <c r="AN62" s="13">
        <v>0</v>
      </c>
      <c r="AO62" s="13">
        <v>0</v>
      </c>
      <c r="AP62" s="13">
        <v>0</v>
      </c>
      <c r="AQ62" s="13">
        <v>0</v>
      </c>
      <c r="AR62" s="13">
        <v>0</v>
      </c>
      <c r="AS62" s="13">
        <v>0</v>
      </c>
      <c r="AT62" s="13">
        <v>0</v>
      </c>
      <c r="AU62" s="13">
        <v>0</v>
      </c>
      <c r="AV62" s="13">
        <v>0</v>
      </c>
      <c r="AW62" s="13">
        <v>0</v>
      </c>
      <c r="AX62" s="13">
        <v>0</v>
      </c>
      <c r="AY62" s="13">
        <v>0</v>
      </c>
      <c r="AZ62" s="13">
        <v>0</v>
      </c>
      <c r="BA62" s="13">
        <v>0</v>
      </c>
      <c r="BB62" s="13">
        <v>0</v>
      </c>
      <c r="BC62" s="13">
        <v>0</v>
      </c>
      <c r="BD62" s="13">
        <v>0</v>
      </c>
      <c r="BE62" s="13">
        <v>0</v>
      </c>
      <c r="BF62" s="13">
        <v>0</v>
      </c>
      <c r="BG62" s="13">
        <v>0</v>
      </c>
      <c r="BH62" s="13">
        <v>0</v>
      </c>
      <c r="BI62" s="13">
        <v>0</v>
      </c>
      <c r="BJ62" s="13">
        <v>0</v>
      </c>
      <c r="BK62" s="13">
        <v>0</v>
      </c>
      <c r="BL62" s="13">
        <v>0</v>
      </c>
      <c r="BM62" s="13">
        <v>0</v>
      </c>
      <c r="BN62" s="13">
        <v>0</v>
      </c>
      <c r="BO62" s="13">
        <v>0</v>
      </c>
      <c r="BP62" s="13">
        <v>0</v>
      </c>
      <c r="BQ62" s="13">
        <v>0</v>
      </c>
      <c r="BR62" s="13">
        <v>0</v>
      </c>
      <c r="BS62" s="13">
        <v>0</v>
      </c>
      <c r="BT62" s="13">
        <v>0</v>
      </c>
      <c r="BU62" s="13">
        <v>0</v>
      </c>
      <c r="BV62" s="13">
        <v>0</v>
      </c>
      <c r="BW62" s="13">
        <v>0</v>
      </c>
      <c r="BX62" s="13">
        <v>0</v>
      </c>
      <c r="BY62" s="13">
        <v>0</v>
      </c>
      <c r="BZ62" s="13">
        <v>0</v>
      </c>
      <c r="CA62" s="13">
        <v>0</v>
      </c>
      <c r="CB62" s="13">
        <v>0</v>
      </c>
      <c r="CC62" s="13">
        <v>0</v>
      </c>
      <c r="CD62" s="13">
        <v>0</v>
      </c>
      <c r="CE62" s="13">
        <v>0</v>
      </c>
      <c r="CF62" s="13">
        <v>0</v>
      </c>
      <c r="CG62" s="13">
        <v>0</v>
      </c>
      <c r="CH62" s="13">
        <v>0</v>
      </c>
      <c r="CI62" s="13">
        <v>0</v>
      </c>
      <c r="CJ62" s="13">
        <v>0</v>
      </c>
      <c r="CK62" s="13">
        <v>0</v>
      </c>
      <c r="CL62" s="13">
        <v>0</v>
      </c>
      <c r="CM62" s="13">
        <v>0</v>
      </c>
      <c r="CN62" s="13">
        <v>0</v>
      </c>
      <c r="CO62" s="13">
        <v>0</v>
      </c>
      <c r="CP62" s="13">
        <v>0</v>
      </c>
      <c r="CQ62" s="13">
        <v>0</v>
      </c>
      <c r="CR62" s="13">
        <v>0</v>
      </c>
      <c r="CS62" s="13">
        <v>0</v>
      </c>
      <c r="CT62" s="13">
        <v>0</v>
      </c>
      <c r="CU62" s="13">
        <v>0</v>
      </c>
      <c r="CV62" s="13">
        <v>0</v>
      </c>
      <c r="CW62" s="13">
        <v>0</v>
      </c>
      <c r="CX62" s="13">
        <v>0</v>
      </c>
      <c r="CY62" s="13">
        <v>0</v>
      </c>
      <c r="CZ62" s="13">
        <v>0</v>
      </c>
      <c r="DA62" s="13">
        <v>1100000</v>
      </c>
      <c r="DB62" s="13">
        <v>1100000</v>
      </c>
      <c r="DC62" s="13">
        <v>886465.71</v>
      </c>
      <c r="DD62" s="13">
        <v>753925</v>
      </c>
      <c r="DE62" s="13">
        <v>753925</v>
      </c>
      <c r="DF62" s="13">
        <v>585671.26</v>
      </c>
      <c r="DG62" s="13">
        <v>650000</v>
      </c>
      <c r="DH62" s="13">
        <v>528000</v>
      </c>
      <c r="DI62" s="13">
        <v>432000</v>
      </c>
      <c r="DJ62" s="13">
        <v>576000</v>
      </c>
      <c r="DK62" s="13">
        <v>576000</v>
      </c>
      <c r="DL62" s="13">
        <v>288000</v>
      </c>
      <c r="DM62" s="13">
        <v>0</v>
      </c>
      <c r="DN62" s="13">
        <v>0</v>
      </c>
      <c r="DO62" s="13">
        <v>168663.36</v>
      </c>
      <c r="DP62" s="13">
        <v>780800</v>
      </c>
      <c r="DQ62" s="13">
        <v>372000</v>
      </c>
      <c r="DR62" s="13">
        <v>372000</v>
      </c>
      <c r="DS62" s="13">
        <v>0</v>
      </c>
      <c r="DT62" s="13">
        <v>0</v>
      </c>
      <c r="DU62" s="13">
        <v>0</v>
      </c>
      <c r="DV62" s="13">
        <v>0</v>
      </c>
      <c r="DW62" s="13">
        <v>0</v>
      </c>
      <c r="DX62" s="13">
        <v>0</v>
      </c>
      <c r="DY62" s="13">
        <v>0</v>
      </c>
      <c r="DZ62" s="13">
        <v>0</v>
      </c>
      <c r="EA62" s="13">
        <v>0</v>
      </c>
      <c r="EB62" s="13">
        <v>0</v>
      </c>
      <c r="EC62" s="13">
        <v>0</v>
      </c>
      <c r="ED62" s="13">
        <v>0</v>
      </c>
      <c r="EE62" s="13">
        <v>0</v>
      </c>
      <c r="EF62" s="13">
        <v>0</v>
      </c>
      <c r="EG62" s="13">
        <v>0</v>
      </c>
      <c r="EH62" s="13">
        <v>0</v>
      </c>
      <c r="EI62" s="13">
        <v>0</v>
      </c>
      <c r="EJ62" s="13">
        <v>0</v>
      </c>
      <c r="EK62" s="13">
        <v>0</v>
      </c>
      <c r="EL62" s="13">
        <v>0</v>
      </c>
      <c r="EM62" s="13">
        <v>0</v>
      </c>
      <c r="EN62" s="13">
        <v>0</v>
      </c>
      <c r="EO62" s="13">
        <v>0</v>
      </c>
      <c r="EP62" s="13">
        <v>0</v>
      </c>
      <c r="EQ62" s="13">
        <v>0</v>
      </c>
      <c r="ER62" s="13">
        <v>0</v>
      </c>
      <c r="ES62" s="13">
        <v>0</v>
      </c>
      <c r="ET62" s="13">
        <v>0</v>
      </c>
      <c r="EU62" s="13">
        <v>0</v>
      </c>
      <c r="EV62" s="13">
        <v>0</v>
      </c>
      <c r="EW62" s="13">
        <v>0</v>
      </c>
      <c r="EX62" s="13">
        <v>0</v>
      </c>
      <c r="EY62" s="13">
        <v>0</v>
      </c>
      <c r="EZ62" s="13">
        <v>0</v>
      </c>
      <c r="FA62" s="13">
        <v>0</v>
      </c>
      <c r="FB62" s="13">
        <v>0</v>
      </c>
      <c r="FC62" s="13">
        <v>0</v>
      </c>
      <c r="FD62" s="13">
        <v>0</v>
      </c>
      <c r="FE62" s="13">
        <v>0</v>
      </c>
      <c r="FF62" s="13">
        <v>0</v>
      </c>
      <c r="FG62" s="13">
        <v>0</v>
      </c>
      <c r="FH62" s="13">
        <v>0</v>
      </c>
      <c r="FI62" s="13">
        <v>0</v>
      </c>
      <c r="FJ62" s="13">
        <v>0</v>
      </c>
      <c r="FK62" s="13">
        <v>0</v>
      </c>
      <c r="FL62" s="13">
        <v>0</v>
      </c>
      <c r="FM62" s="13">
        <v>0</v>
      </c>
      <c r="FN62" s="13">
        <v>0</v>
      </c>
      <c r="FO62" s="13">
        <v>0</v>
      </c>
      <c r="FP62" s="13">
        <v>0</v>
      </c>
      <c r="FQ62" s="13">
        <v>0</v>
      </c>
      <c r="FR62" s="13">
        <v>0</v>
      </c>
      <c r="FS62" s="13">
        <v>0</v>
      </c>
      <c r="FT62" s="13">
        <v>0</v>
      </c>
      <c r="FU62" s="13">
        <v>0</v>
      </c>
      <c r="FV62" s="13">
        <v>0</v>
      </c>
      <c r="FW62" s="13">
        <v>0</v>
      </c>
      <c r="FX62" s="13">
        <v>0</v>
      </c>
      <c r="FY62" s="13">
        <v>0</v>
      </c>
      <c r="FZ62" s="13">
        <v>0</v>
      </c>
      <c r="GA62" s="13">
        <v>0</v>
      </c>
      <c r="GB62" s="13">
        <v>0</v>
      </c>
      <c r="GC62" s="13">
        <v>0</v>
      </c>
      <c r="GD62" s="13">
        <v>0</v>
      </c>
      <c r="GE62" s="13">
        <v>0</v>
      </c>
      <c r="GF62" s="13">
        <v>0</v>
      </c>
      <c r="GG62" s="13">
        <v>0</v>
      </c>
      <c r="GH62" s="13">
        <v>0</v>
      </c>
      <c r="GI62" s="13">
        <v>0</v>
      </c>
      <c r="GJ62" s="13">
        <v>0</v>
      </c>
      <c r="GK62" s="13">
        <v>0</v>
      </c>
      <c r="GL62" s="13">
        <v>0</v>
      </c>
      <c r="GM62" s="13">
        <v>0</v>
      </c>
      <c r="GN62" s="13">
        <v>0</v>
      </c>
      <c r="GO62" s="13">
        <v>0</v>
      </c>
      <c r="GP62" s="13">
        <v>0</v>
      </c>
      <c r="GQ62" s="13">
        <v>0</v>
      </c>
      <c r="GR62" s="13">
        <v>0</v>
      </c>
      <c r="GS62" s="13">
        <v>0</v>
      </c>
      <c r="GT62" s="13">
        <v>0</v>
      </c>
      <c r="GU62" s="13">
        <v>0</v>
      </c>
      <c r="GV62" s="13">
        <v>0</v>
      </c>
      <c r="GW62" s="13">
        <v>0</v>
      </c>
      <c r="GX62" s="13">
        <v>0</v>
      </c>
      <c r="GY62" s="13">
        <v>0</v>
      </c>
      <c r="GZ62" s="13">
        <v>424709.35</v>
      </c>
      <c r="HA62" s="13">
        <v>388709.35</v>
      </c>
      <c r="HB62" s="13">
        <v>128000</v>
      </c>
      <c r="HC62" s="13">
        <v>128000</v>
      </c>
      <c r="HD62" s="13">
        <v>26277.97</v>
      </c>
      <c r="HE62" s="13">
        <v>22000</v>
      </c>
      <c r="HF62" s="13">
        <v>22000</v>
      </c>
      <c r="HG62" s="13">
        <v>7600</v>
      </c>
      <c r="HH62" s="13">
        <v>24000</v>
      </c>
      <c r="HI62" s="13">
        <v>24000</v>
      </c>
      <c r="HJ62" s="13">
        <v>55000</v>
      </c>
      <c r="HK62" s="13">
        <v>0</v>
      </c>
      <c r="HL62" s="13">
        <v>0</v>
      </c>
      <c r="HM62" s="13">
        <v>8830.92</v>
      </c>
      <c r="HN62" s="13">
        <v>34200</v>
      </c>
      <c r="HO62" s="13">
        <v>15500</v>
      </c>
      <c r="HP62" s="13">
        <v>15500</v>
      </c>
      <c r="HQ62" s="13"/>
      <c r="HR62" s="13"/>
      <c r="HS62" s="13">
        <v>0</v>
      </c>
      <c r="HT62" s="13">
        <v>0</v>
      </c>
      <c r="HU62" s="13">
        <v>0</v>
      </c>
      <c r="HV62" s="13">
        <v>0</v>
      </c>
      <c r="HW62" s="13">
        <v>0</v>
      </c>
      <c r="HX62" s="13">
        <v>0</v>
      </c>
      <c r="HY62" s="13">
        <v>0</v>
      </c>
      <c r="HZ62" s="13">
        <v>0</v>
      </c>
      <c r="IA62" s="13">
        <v>0</v>
      </c>
      <c r="IB62" s="13">
        <v>0</v>
      </c>
      <c r="IC62" s="13">
        <v>0</v>
      </c>
      <c r="ID62" s="13">
        <v>0</v>
      </c>
      <c r="IE62" s="13">
        <v>0</v>
      </c>
      <c r="IF62" s="13">
        <v>0</v>
      </c>
      <c r="IG62" s="13">
        <f t="shared" si="1050"/>
        <v>1100000</v>
      </c>
      <c r="IH62" s="13">
        <f t="shared" si="1050"/>
        <v>1524709.35</v>
      </c>
      <c r="II62" s="13">
        <f t="shared" si="1050"/>
        <v>1275175.06</v>
      </c>
      <c r="IJ62" s="13">
        <f t="shared" si="1050"/>
        <v>881925</v>
      </c>
      <c r="IK62" s="13">
        <f t="shared" si="1050"/>
        <v>881925</v>
      </c>
      <c r="IL62" s="13">
        <f t="shared" si="1050"/>
        <v>611949.23</v>
      </c>
      <c r="IM62" s="13">
        <f t="shared" si="1050"/>
        <v>672000</v>
      </c>
      <c r="IN62" s="13">
        <f t="shared" si="1050"/>
        <v>550000</v>
      </c>
      <c r="IO62" s="13">
        <f t="shared" si="1050"/>
        <v>439600</v>
      </c>
      <c r="IP62" s="13">
        <f t="shared" si="1050"/>
        <v>600000</v>
      </c>
      <c r="IQ62" s="13">
        <f t="shared" si="1051"/>
        <v>600000</v>
      </c>
      <c r="IR62" s="13">
        <f t="shared" si="1051"/>
        <v>343000</v>
      </c>
      <c r="IS62" s="13">
        <f t="shared" si="1051"/>
        <v>0</v>
      </c>
      <c r="IT62" s="13">
        <f t="shared" si="1051"/>
        <v>0</v>
      </c>
      <c r="IU62" s="13">
        <f t="shared" si="1051"/>
        <v>177494.28</v>
      </c>
      <c r="IV62" s="13">
        <f t="shared" si="1051"/>
        <v>815000</v>
      </c>
      <c r="IW62" s="13">
        <f t="shared" si="1051"/>
        <v>387500</v>
      </c>
      <c r="IX62" s="13">
        <f t="shared" si="1051"/>
        <v>387500</v>
      </c>
      <c r="IY62" s="13">
        <f t="shared" si="1051"/>
        <v>0</v>
      </c>
      <c r="IZ62" s="13">
        <f t="shared" si="1051"/>
        <v>4188.66</v>
      </c>
      <c r="JA62" s="13">
        <f t="shared" si="1052"/>
        <v>4188.66</v>
      </c>
      <c r="JB62" s="13">
        <f t="shared" si="1052"/>
        <v>0</v>
      </c>
      <c r="JC62" s="13">
        <f t="shared" si="1052"/>
        <v>0</v>
      </c>
      <c r="JD62" s="13">
        <f t="shared" si="1053"/>
        <v>0</v>
      </c>
      <c r="JE62" s="13">
        <f t="shared" si="1053"/>
        <v>0</v>
      </c>
      <c r="JF62" s="13">
        <f t="shared" si="1053"/>
        <v>0</v>
      </c>
      <c r="JG62" s="13">
        <f t="shared" si="1053"/>
        <v>0</v>
      </c>
      <c r="JH62" s="13">
        <f t="shared" si="1053"/>
        <v>0</v>
      </c>
      <c r="JI62" s="13">
        <f t="shared" si="1053"/>
        <v>0</v>
      </c>
      <c r="JJ62" s="13">
        <f t="shared" si="1054"/>
        <v>0</v>
      </c>
      <c r="JK62" s="13">
        <f t="shared" si="1054"/>
        <v>0</v>
      </c>
      <c r="JL62" s="13">
        <f t="shared" si="1054"/>
        <v>0</v>
      </c>
      <c r="JM62" s="13">
        <f t="shared" si="1054"/>
        <v>0</v>
      </c>
      <c r="JN62" s="13">
        <f t="shared" si="1054"/>
        <v>0</v>
      </c>
    </row>
    <row r="63" spans="1:274" x14ac:dyDescent="0.25">
      <c r="A63" s="5">
        <v>3203</v>
      </c>
      <c r="B63" s="9" t="s">
        <v>355</v>
      </c>
      <c r="C63" s="13">
        <v>1635000</v>
      </c>
      <c r="D63" s="13">
        <v>1605000</v>
      </c>
      <c r="E63" s="13">
        <v>2160279.5299999998</v>
      </c>
      <c r="F63" s="13">
        <v>1114940</v>
      </c>
      <c r="G63" s="13">
        <v>1600000</v>
      </c>
      <c r="H63" s="13">
        <v>1432153.94</v>
      </c>
      <c r="I63" s="13">
        <v>907000</v>
      </c>
      <c r="J63" s="13">
        <v>907000</v>
      </c>
      <c r="K63" s="13">
        <v>825915.73</v>
      </c>
      <c r="L63" s="13">
        <v>124800</v>
      </c>
      <c r="M63" s="13">
        <v>462307.74</v>
      </c>
      <c r="N63" s="13">
        <v>44390.16</v>
      </c>
      <c r="O63" s="13">
        <v>451200</v>
      </c>
      <c r="P63" s="13">
        <v>801958.74</v>
      </c>
      <c r="Q63" s="13">
        <v>422436.51</v>
      </c>
      <c r="R63" s="13">
        <v>390081.77</v>
      </c>
      <c r="S63" s="13">
        <v>1679953.98</v>
      </c>
      <c r="T63" s="13">
        <v>1016217.44</v>
      </c>
      <c r="U63" s="13">
        <v>234460</v>
      </c>
      <c r="V63" s="13">
        <v>2462256.5699999998</v>
      </c>
      <c r="W63" s="13">
        <v>582102.74</v>
      </c>
      <c r="X63" s="13">
        <v>3000000</v>
      </c>
      <c r="Y63" s="13">
        <v>3000000</v>
      </c>
      <c r="Z63" s="13">
        <v>2830897.26</v>
      </c>
      <c r="AA63" s="13">
        <v>146000</v>
      </c>
      <c r="AB63" s="13">
        <v>380000</v>
      </c>
      <c r="AC63" s="13">
        <v>210351.31</v>
      </c>
      <c r="AD63" s="13">
        <v>1092500</v>
      </c>
      <c r="AE63" s="13">
        <v>892500</v>
      </c>
      <c r="AF63" s="13">
        <v>444219.92</v>
      </c>
      <c r="AG63" s="13">
        <v>165000</v>
      </c>
      <c r="AH63" s="13">
        <v>165000</v>
      </c>
      <c r="AI63" s="13">
        <v>157911.87</v>
      </c>
      <c r="AJ63" s="13">
        <v>75000</v>
      </c>
      <c r="AK63" s="13">
        <v>0</v>
      </c>
      <c r="AL63" s="13">
        <v>110000</v>
      </c>
      <c r="AM63" s="13">
        <v>100246.08</v>
      </c>
      <c r="AN63" s="13">
        <v>72700</v>
      </c>
      <c r="AO63" s="13">
        <v>72700</v>
      </c>
      <c r="AP63" s="13">
        <v>72751.679999999993</v>
      </c>
      <c r="AQ63" s="13">
        <v>52211.5</v>
      </c>
      <c r="AR63" s="13">
        <v>5234</v>
      </c>
      <c r="AS63" s="13">
        <v>5024.6400000000003</v>
      </c>
      <c r="AT63" s="13">
        <v>5170</v>
      </c>
      <c r="AU63" s="13">
        <v>5170</v>
      </c>
      <c r="AV63" s="13">
        <v>4997.76</v>
      </c>
      <c r="AW63" s="13">
        <v>5500</v>
      </c>
      <c r="AX63" s="13">
        <v>5500</v>
      </c>
      <c r="AY63" s="13">
        <v>0</v>
      </c>
      <c r="AZ63" s="13">
        <v>5288.46</v>
      </c>
      <c r="BA63" s="13">
        <v>16250</v>
      </c>
      <c r="BB63" s="13">
        <v>16242.24</v>
      </c>
      <c r="BC63" s="13">
        <v>46635</v>
      </c>
      <c r="BD63" s="13">
        <v>56645</v>
      </c>
      <c r="BE63" s="13">
        <v>84020.160000000003</v>
      </c>
      <c r="BF63" s="13">
        <v>82000</v>
      </c>
      <c r="BG63" s="13">
        <v>112455</v>
      </c>
      <c r="BH63" s="13">
        <v>58980.959999999999</v>
      </c>
      <c r="BI63" s="13">
        <v>0</v>
      </c>
      <c r="BJ63" s="13">
        <v>0</v>
      </c>
      <c r="BK63" s="13">
        <v>49817</v>
      </c>
      <c r="BL63" s="13">
        <v>0</v>
      </c>
      <c r="BM63" s="13">
        <v>10959.74</v>
      </c>
      <c r="BN63" s="13">
        <v>45266.74</v>
      </c>
      <c r="BO63" s="13">
        <v>0</v>
      </c>
      <c r="BP63" s="13">
        <v>8000</v>
      </c>
      <c r="BQ63" s="13">
        <v>40285.54</v>
      </c>
      <c r="BR63" s="13">
        <v>0</v>
      </c>
      <c r="BS63" s="13">
        <v>0</v>
      </c>
      <c r="BT63" s="13">
        <v>0</v>
      </c>
      <c r="BU63" s="13">
        <v>0</v>
      </c>
      <c r="BV63" s="13">
        <v>0</v>
      </c>
      <c r="BW63" s="13">
        <v>0</v>
      </c>
      <c r="BX63" s="13">
        <v>0</v>
      </c>
      <c r="BY63" s="13">
        <v>0</v>
      </c>
      <c r="BZ63" s="13">
        <v>0</v>
      </c>
      <c r="CA63" s="13">
        <v>0</v>
      </c>
      <c r="CB63" s="13">
        <v>0</v>
      </c>
      <c r="CC63" s="13">
        <v>0</v>
      </c>
      <c r="CD63" s="13">
        <v>0</v>
      </c>
      <c r="CE63" s="13">
        <v>0</v>
      </c>
      <c r="CF63" s="13">
        <v>0</v>
      </c>
      <c r="CG63" s="13">
        <v>0</v>
      </c>
      <c r="CH63" s="13">
        <v>0</v>
      </c>
      <c r="CI63" s="13">
        <v>0</v>
      </c>
      <c r="CJ63" s="13">
        <v>0</v>
      </c>
      <c r="CK63" s="13">
        <v>0</v>
      </c>
      <c r="CL63" s="13">
        <v>0</v>
      </c>
      <c r="CM63" s="13">
        <v>0</v>
      </c>
      <c r="CN63" s="13">
        <v>0</v>
      </c>
      <c r="CO63" s="13">
        <v>0</v>
      </c>
      <c r="CP63" s="13">
        <v>121.6</v>
      </c>
      <c r="CQ63" s="13">
        <v>0</v>
      </c>
      <c r="CR63" s="13">
        <v>0</v>
      </c>
      <c r="CS63" s="13">
        <v>0</v>
      </c>
      <c r="CT63" s="13">
        <v>0</v>
      </c>
      <c r="CU63" s="13">
        <v>0</v>
      </c>
      <c r="CV63" s="13"/>
      <c r="CW63" s="13">
        <v>0</v>
      </c>
      <c r="CX63" s="13">
        <v>0</v>
      </c>
      <c r="CY63" s="13"/>
      <c r="CZ63" s="13">
        <v>0</v>
      </c>
      <c r="DA63" s="13">
        <v>1105000</v>
      </c>
      <c r="DB63" s="13">
        <v>1105000</v>
      </c>
      <c r="DC63" s="13">
        <v>947558.97</v>
      </c>
      <c r="DD63" s="13">
        <v>516800</v>
      </c>
      <c r="DE63" s="13">
        <v>641800</v>
      </c>
      <c r="DF63" s="13">
        <v>576403.55000000005</v>
      </c>
      <c r="DG63" s="13">
        <v>417143.96</v>
      </c>
      <c r="DH63" s="13">
        <v>427143.96</v>
      </c>
      <c r="DI63" s="13">
        <v>464968.28</v>
      </c>
      <c r="DJ63" s="13">
        <v>357120</v>
      </c>
      <c r="DK63" s="13">
        <v>552120</v>
      </c>
      <c r="DL63" s="13">
        <v>376311.95</v>
      </c>
      <c r="DM63" s="13">
        <v>861120</v>
      </c>
      <c r="DN63" s="13">
        <v>856320</v>
      </c>
      <c r="DO63" s="13">
        <v>231113.99</v>
      </c>
      <c r="DP63" s="13">
        <v>1427496</v>
      </c>
      <c r="DQ63" s="13">
        <v>412917</v>
      </c>
      <c r="DR63" s="13">
        <v>803702.55</v>
      </c>
      <c r="DS63" s="13">
        <v>281967</v>
      </c>
      <c r="DT63" s="13">
        <v>2643585.4300000002</v>
      </c>
      <c r="DU63" s="13">
        <v>751348.32</v>
      </c>
      <c r="DV63" s="13">
        <v>1530000</v>
      </c>
      <c r="DW63" s="13">
        <v>720000</v>
      </c>
      <c r="DX63" s="13">
        <v>286988.58</v>
      </c>
      <c r="DY63" s="13">
        <v>360000</v>
      </c>
      <c r="DZ63" s="13">
        <v>300000</v>
      </c>
      <c r="EA63" s="13">
        <v>348289.18</v>
      </c>
      <c r="EB63" s="13">
        <v>200000</v>
      </c>
      <c r="EC63" s="13">
        <v>200000</v>
      </c>
      <c r="ED63" s="13">
        <v>403089.96</v>
      </c>
      <c r="EE63" s="13">
        <v>500000</v>
      </c>
      <c r="EF63" s="13">
        <v>550000</v>
      </c>
      <c r="EG63" s="13">
        <v>397864.23</v>
      </c>
      <c r="EH63" s="13">
        <v>620000</v>
      </c>
      <c r="EI63" s="13">
        <v>0</v>
      </c>
      <c r="EJ63" s="13">
        <v>285</v>
      </c>
      <c r="EK63" s="13">
        <v>285</v>
      </c>
      <c r="EL63" s="13">
        <v>300</v>
      </c>
      <c r="EM63" s="13">
        <v>300</v>
      </c>
      <c r="EN63" s="13">
        <v>300</v>
      </c>
      <c r="EO63" s="13">
        <v>388.5</v>
      </c>
      <c r="EP63" s="13">
        <v>315</v>
      </c>
      <c r="EQ63" s="13">
        <v>315</v>
      </c>
      <c r="ER63" s="13">
        <v>302</v>
      </c>
      <c r="ES63" s="13">
        <v>302</v>
      </c>
      <c r="ET63" s="13">
        <v>320</v>
      </c>
      <c r="EU63" s="13">
        <v>500</v>
      </c>
      <c r="EV63" s="13">
        <v>500</v>
      </c>
      <c r="EW63" s="13">
        <v>330</v>
      </c>
      <c r="EX63" s="13">
        <v>500</v>
      </c>
      <c r="EY63" s="13">
        <v>500</v>
      </c>
      <c r="EZ63" s="13">
        <v>340</v>
      </c>
      <c r="FA63" s="13">
        <v>400</v>
      </c>
      <c r="FB63" s="13">
        <v>350</v>
      </c>
      <c r="FC63" s="13">
        <v>350</v>
      </c>
      <c r="FD63" s="13">
        <v>300</v>
      </c>
      <c r="FE63" s="13">
        <v>300</v>
      </c>
      <c r="FF63" s="13">
        <v>426</v>
      </c>
      <c r="FG63" s="13">
        <v>0</v>
      </c>
      <c r="FH63" s="13">
        <v>0</v>
      </c>
      <c r="FI63" s="13">
        <v>0</v>
      </c>
      <c r="FJ63" s="13">
        <v>0</v>
      </c>
      <c r="FK63" s="13">
        <v>0</v>
      </c>
      <c r="FL63" s="13">
        <v>0</v>
      </c>
      <c r="FM63" s="13">
        <v>360</v>
      </c>
      <c r="FN63" s="13">
        <v>360</v>
      </c>
      <c r="FO63" s="13"/>
      <c r="FP63" s="13">
        <v>380</v>
      </c>
      <c r="FQ63" s="13">
        <v>0</v>
      </c>
      <c r="FR63" s="13">
        <v>0</v>
      </c>
      <c r="FS63" s="13">
        <v>0</v>
      </c>
      <c r="FT63" s="13">
        <v>0</v>
      </c>
      <c r="FU63" s="13">
        <v>0</v>
      </c>
      <c r="FV63" s="13">
        <v>9.6</v>
      </c>
      <c r="FW63" s="13">
        <v>0</v>
      </c>
      <c r="FX63" s="13">
        <v>0</v>
      </c>
      <c r="FY63" s="13">
        <v>0</v>
      </c>
      <c r="FZ63" s="13">
        <v>0</v>
      </c>
      <c r="GA63" s="13">
        <v>0</v>
      </c>
      <c r="GB63" s="13">
        <v>0</v>
      </c>
      <c r="GC63" s="13">
        <v>0</v>
      </c>
      <c r="GD63" s="13">
        <v>0</v>
      </c>
      <c r="GE63" s="13">
        <v>0</v>
      </c>
      <c r="GF63" s="13">
        <v>0</v>
      </c>
      <c r="GG63" s="13">
        <v>0</v>
      </c>
      <c r="GH63" s="13">
        <v>0</v>
      </c>
      <c r="GI63" s="13">
        <v>0</v>
      </c>
      <c r="GJ63" s="13">
        <v>0</v>
      </c>
      <c r="GK63" s="13">
        <v>0</v>
      </c>
      <c r="GL63" s="13">
        <v>0</v>
      </c>
      <c r="GM63" s="13">
        <v>0</v>
      </c>
      <c r="GN63" s="13">
        <v>144.4</v>
      </c>
      <c r="GO63" s="13">
        <v>0</v>
      </c>
      <c r="GP63" s="13">
        <v>0</v>
      </c>
      <c r="GQ63" s="13">
        <v>0</v>
      </c>
      <c r="GR63" s="13">
        <v>0</v>
      </c>
      <c r="GS63" s="13">
        <v>0</v>
      </c>
      <c r="GT63" s="13">
        <v>0</v>
      </c>
      <c r="GU63" s="13">
        <v>0</v>
      </c>
      <c r="GV63" s="13">
        <v>0</v>
      </c>
      <c r="GW63" s="13"/>
      <c r="GX63" s="13">
        <v>0</v>
      </c>
      <c r="GY63" s="13">
        <v>0</v>
      </c>
      <c r="GZ63" s="13">
        <v>73140.13</v>
      </c>
      <c r="HA63" s="13">
        <v>124441.4</v>
      </c>
      <c r="HB63" s="13">
        <v>74260</v>
      </c>
      <c r="HC63" s="13">
        <v>94260</v>
      </c>
      <c r="HD63" s="13">
        <v>96117.1</v>
      </c>
      <c r="HE63" s="13">
        <v>37600</v>
      </c>
      <c r="HF63" s="13">
        <v>80000</v>
      </c>
      <c r="HG63" s="13">
        <v>71691.240000000005</v>
      </c>
      <c r="HH63" s="13">
        <v>20308</v>
      </c>
      <c r="HI63" s="13">
        <v>20308</v>
      </c>
      <c r="HJ63" s="13">
        <v>21039.43</v>
      </c>
      <c r="HK63" s="13">
        <v>54680</v>
      </c>
      <c r="HL63" s="13">
        <v>55280</v>
      </c>
      <c r="HM63" s="13">
        <v>27900.959999999999</v>
      </c>
      <c r="HN63" s="13">
        <v>90565.54</v>
      </c>
      <c r="HO63" s="13">
        <v>323000</v>
      </c>
      <c r="HP63" s="13">
        <v>51246.55</v>
      </c>
      <c r="HQ63" s="13">
        <v>26877</v>
      </c>
      <c r="HR63" s="13">
        <v>120000</v>
      </c>
      <c r="HS63" s="13">
        <v>48574.01</v>
      </c>
      <c r="HT63" s="13">
        <v>221100</v>
      </c>
      <c r="HU63" s="13">
        <v>221100</v>
      </c>
      <c r="HV63" s="13">
        <v>17286.82</v>
      </c>
      <c r="HW63" s="13">
        <v>10000</v>
      </c>
      <c r="HX63" s="13">
        <v>30000</v>
      </c>
      <c r="HY63" s="13">
        <v>12705.07</v>
      </c>
      <c r="HZ63" s="13">
        <v>0</v>
      </c>
      <c r="IA63" s="13">
        <v>0</v>
      </c>
      <c r="IB63" s="13">
        <v>0</v>
      </c>
      <c r="IC63" s="13">
        <v>0</v>
      </c>
      <c r="ID63" s="13">
        <v>0</v>
      </c>
      <c r="IE63" s="13"/>
      <c r="IF63" s="13">
        <v>0</v>
      </c>
      <c r="IG63" s="13">
        <f t="shared" si="1050"/>
        <v>2740000</v>
      </c>
      <c r="IH63" s="13">
        <f t="shared" si="1050"/>
        <v>2893425.13</v>
      </c>
      <c r="II63" s="13">
        <f t="shared" si="1050"/>
        <v>3332810.98</v>
      </c>
      <c r="IJ63" s="13">
        <f t="shared" si="1050"/>
        <v>1779000</v>
      </c>
      <c r="IK63" s="13">
        <f t="shared" si="1050"/>
        <v>2409060</v>
      </c>
      <c r="IL63" s="13">
        <f t="shared" si="1050"/>
        <v>2177735.87</v>
      </c>
      <c r="IM63" s="13">
        <f t="shared" si="1050"/>
        <v>1414343.96</v>
      </c>
      <c r="IN63" s="13">
        <f t="shared" si="1050"/>
        <v>1419692.96</v>
      </c>
      <c r="IO63" s="13">
        <f t="shared" si="1050"/>
        <v>1367914.89</v>
      </c>
      <c r="IP63" s="13">
        <f t="shared" si="1050"/>
        <v>507700</v>
      </c>
      <c r="IQ63" s="13">
        <f t="shared" si="1051"/>
        <v>1040207.74</v>
      </c>
      <c r="IR63" s="13">
        <f t="shared" si="1051"/>
        <v>447059.3</v>
      </c>
      <c r="IS63" s="13">
        <f t="shared" si="1051"/>
        <v>1373000</v>
      </c>
      <c r="IT63" s="13">
        <f t="shared" si="1051"/>
        <v>1719558.74</v>
      </c>
      <c r="IU63" s="13">
        <f t="shared" si="1051"/>
        <v>681781.46</v>
      </c>
      <c r="IV63" s="13">
        <f t="shared" si="1051"/>
        <v>1913931.77</v>
      </c>
      <c r="IW63" s="13">
        <f t="shared" si="1051"/>
        <v>2432620.98</v>
      </c>
      <c r="IX63" s="13">
        <f t="shared" si="1051"/>
        <v>1887748.78</v>
      </c>
      <c r="IY63" s="13">
        <f t="shared" si="1051"/>
        <v>590339</v>
      </c>
      <c r="IZ63" s="13">
        <f t="shared" si="1051"/>
        <v>5282837</v>
      </c>
      <c r="JA63" s="13">
        <f t="shared" si="1052"/>
        <v>1466395.23</v>
      </c>
      <c r="JB63" s="13">
        <f t="shared" si="1052"/>
        <v>4833400</v>
      </c>
      <c r="JC63" s="13">
        <f t="shared" si="1052"/>
        <v>4053855</v>
      </c>
      <c r="JD63" s="13">
        <f t="shared" si="1053"/>
        <v>3194845.6199999996</v>
      </c>
      <c r="JE63" s="13">
        <f t="shared" si="1053"/>
        <v>516000</v>
      </c>
      <c r="JF63" s="13">
        <f t="shared" si="1053"/>
        <v>710000</v>
      </c>
      <c r="JG63" s="13">
        <f t="shared" si="1053"/>
        <v>621162.55999999994</v>
      </c>
      <c r="JH63" s="13">
        <f t="shared" si="1053"/>
        <v>1292500</v>
      </c>
      <c r="JI63" s="13">
        <f t="shared" si="1053"/>
        <v>1103459.74</v>
      </c>
      <c r="JJ63" s="13">
        <f t="shared" si="1054"/>
        <v>892576.62</v>
      </c>
      <c r="JK63" s="13">
        <f t="shared" si="1054"/>
        <v>665360</v>
      </c>
      <c r="JL63" s="13">
        <f t="shared" si="1054"/>
        <v>723360</v>
      </c>
      <c r="JM63" s="13">
        <f t="shared" si="1054"/>
        <v>596061.64</v>
      </c>
      <c r="JN63" s="13">
        <f t="shared" si="1054"/>
        <v>695380</v>
      </c>
    </row>
    <row r="64" spans="1:274" x14ac:dyDescent="0.25">
      <c r="A64" s="5">
        <v>3204</v>
      </c>
      <c r="B64" s="9" t="s">
        <v>260</v>
      </c>
      <c r="C64" s="13">
        <v>5000</v>
      </c>
      <c r="D64" s="13">
        <v>5000</v>
      </c>
      <c r="E64" s="13">
        <v>0</v>
      </c>
      <c r="F64" s="13">
        <v>0</v>
      </c>
      <c r="G64" s="13">
        <v>0</v>
      </c>
      <c r="H64" s="13">
        <v>0</v>
      </c>
      <c r="I64" s="13">
        <v>0</v>
      </c>
      <c r="J64" s="13">
        <v>0</v>
      </c>
      <c r="K64" s="13">
        <v>0</v>
      </c>
      <c r="L64" s="13">
        <v>0</v>
      </c>
      <c r="M64" s="13">
        <v>0</v>
      </c>
      <c r="N64" s="13">
        <v>0</v>
      </c>
      <c r="O64" s="13">
        <v>0</v>
      </c>
      <c r="P64" s="13">
        <v>0</v>
      </c>
      <c r="Q64" s="13">
        <v>0</v>
      </c>
      <c r="R64" s="13">
        <v>0</v>
      </c>
      <c r="S64" s="13">
        <v>0</v>
      </c>
      <c r="T64" s="13">
        <v>0</v>
      </c>
      <c r="U64" s="13">
        <v>0</v>
      </c>
      <c r="V64" s="13">
        <v>0</v>
      </c>
      <c r="W64" s="13">
        <v>0</v>
      </c>
      <c r="X64" s="13">
        <v>0</v>
      </c>
      <c r="Y64" s="13">
        <v>0</v>
      </c>
      <c r="Z64" s="13">
        <v>0</v>
      </c>
      <c r="AA64" s="13">
        <v>0</v>
      </c>
      <c r="AB64" s="13">
        <v>0</v>
      </c>
      <c r="AC64" s="13">
        <v>0</v>
      </c>
      <c r="AD64" s="13">
        <v>0</v>
      </c>
      <c r="AE64" s="13">
        <v>0</v>
      </c>
      <c r="AF64" s="13">
        <v>0</v>
      </c>
      <c r="AG64" s="13">
        <v>0</v>
      </c>
      <c r="AH64" s="13">
        <v>0</v>
      </c>
      <c r="AI64" s="13">
        <v>0</v>
      </c>
      <c r="AJ64" s="13">
        <v>0</v>
      </c>
      <c r="AK64" s="13">
        <v>0</v>
      </c>
      <c r="AL64" s="13">
        <v>0</v>
      </c>
      <c r="AM64" s="13">
        <v>0</v>
      </c>
      <c r="AN64" s="13">
        <v>0</v>
      </c>
      <c r="AO64" s="13">
        <v>0</v>
      </c>
      <c r="AP64" s="13">
        <v>0</v>
      </c>
      <c r="AQ64" s="13">
        <v>0</v>
      </c>
      <c r="AR64" s="13">
        <v>0</v>
      </c>
      <c r="AS64" s="13">
        <v>0</v>
      </c>
      <c r="AT64" s="13">
        <v>0</v>
      </c>
      <c r="AU64" s="13">
        <v>0</v>
      </c>
      <c r="AV64" s="13">
        <v>0</v>
      </c>
      <c r="AW64" s="13">
        <v>0</v>
      </c>
      <c r="AX64" s="13">
        <v>0</v>
      </c>
      <c r="AY64" s="13">
        <v>0</v>
      </c>
      <c r="AZ64" s="13">
        <v>0</v>
      </c>
      <c r="BA64" s="13">
        <v>0</v>
      </c>
      <c r="BB64" s="13">
        <v>0</v>
      </c>
      <c r="BC64" s="13">
        <v>0</v>
      </c>
      <c r="BD64" s="13">
        <v>0</v>
      </c>
      <c r="BE64" s="13">
        <v>0</v>
      </c>
      <c r="BF64" s="13">
        <v>0</v>
      </c>
      <c r="BG64" s="13">
        <v>0</v>
      </c>
      <c r="BH64" s="13">
        <v>0</v>
      </c>
      <c r="BI64" s="13">
        <v>0</v>
      </c>
      <c r="BJ64" s="13">
        <v>0</v>
      </c>
      <c r="BK64" s="13">
        <v>0</v>
      </c>
      <c r="BL64" s="13">
        <v>0</v>
      </c>
      <c r="BM64" s="13">
        <v>0</v>
      </c>
      <c r="BN64" s="13">
        <v>0</v>
      </c>
      <c r="BO64" s="13">
        <v>0</v>
      </c>
      <c r="BP64" s="13">
        <v>0</v>
      </c>
      <c r="BQ64" s="13">
        <v>0</v>
      </c>
      <c r="BR64" s="13">
        <v>0</v>
      </c>
      <c r="BS64" s="13">
        <v>0</v>
      </c>
      <c r="BT64" s="13">
        <v>0</v>
      </c>
      <c r="BU64" s="13">
        <v>0</v>
      </c>
      <c r="BV64" s="13">
        <v>0</v>
      </c>
      <c r="BW64" s="13">
        <v>0</v>
      </c>
      <c r="BX64" s="13">
        <v>0</v>
      </c>
      <c r="BY64" s="13">
        <v>0</v>
      </c>
      <c r="BZ64" s="13">
        <v>0</v>
      </c>
      <c r="CA64" s="13">
        <v>0</v>
      </c>
      <c r="CB64" s="13">
        <v>0</v>
      </c>
      <c r="CC64" s="13">
        <v>0</v>
      </c>
      <c r="CD64" s="13">
        <v>0</v>
      </c>
      <c r="CE64" s="13">
        <v>0</v>
      </c>
      <c r="CF64" s="13">
        <v>0</v>
      </c>
      <c r="CG64" s="13">
        <v>0</v>
      </c>
      <c r="CH64" s="13">
        <v>0</v>
      </c>
      <c r="CI64" s="13">
        <v>0</v>
      </c>
      <c r="CJ64" s="13">
        <v>0</v>
      </c>
      <c r="CK64" s="13">
        <v>0</v>
      </c>
      <c r="CL64" s="13">
        <v>0</v>
      </c>
      <c r="CM64" s="13">
        <v>0</v>
      </c>
      <c r="CN64" s="13">
        <v>0</v>
      </c>
      <c r="CO64" s="13">
        <v>0</v>
      </c>
      <c r="CP64" s="13">
        <v>0</v>
      </c>
      <c r="CQ64" s="13">
        <v>0</v>
      </c>
      <c r="CR64" s="13">
        <v>0</v>
      </c>
      <c r="CS64" s="13">
        <v>0</v>
      </c>
      <c r="CT64" s="13">
        <v>0</v>
      </c>
      <c r="CU64" s="13">
        <v>0</v>
      </c>
      <c r="CV64" s="13">
        <v>0</v>
      </c>
      <c r="CW64" s="13">
        <v>0</v>
      </c>
      <c r="CX64" s="13">
        <v>0</v>
      </c>
      <c r="CY64" s="13">
        <v>0</v>
      </c>
      <c r="CZ64" s="13">
        <v>0</v>
      </c>
      <c r="DA64" s="13">
        <v>0</v>
      </c>
      <c r="DB64" s="13">
        <v>0</v>
      </c>
      <c r="DC64" s="13">
        <v>0</v>
      </c>
      <c r="DD64" s="13">
        <v>0</v>
      </c>
      <c r="DE64" s="13">
        <v>0</v>
      </c>
      <c r="DF64" s="13"/>
      <c r="DG64" s="13">
        <v>0</v>
      </c>
      <c r="DH64" s="13">
        <v>0</v>
      </c>
      <c r="DI64" s="13">
        <v>0</v>
      </c>
      <c r="DJ64" s="13">
        <v>0</v>
      </c>
      <c r="DK64" s="13">
        <v>0</v>
      </c>
      <c r="DL64" s="13">
        <v>0</v>
      </c>
      <c r="DM64" s="13">
        <v>0</v>
      </c>
      <c r="DN64" s="13">
        <v>0</v>
      </c>
      <c r="DO64" s="13">
        <v>0</v>
      </c>
      <c r="DP64" s="13">
        <v>0</v>
      </c>
      <c r="DQ64" s="13">
        <v>0</v>
      </c>
      <c r="DR64" s="13">
        <v>0</v>
      </c>
      <c r="DS64" s="13">
        <v>0</v>
      </c>
      <c r="DT64" s="13">
        <v>0</v>
      </c>
      <c r="DU64" s="13">
        <v>0</v>
      </c>
      <c r="DV64" s="13">
        <v>0</v>
      </c>
      <c r="DW64" s="13">
        <v>0</v>
      </c>
      <c r="DX64" s="13">
        <v>0</v>
      </c>
      <c r="DY64" s="13">
        <v>0</v>
      </c>
      <c r="DZ64" s="13">
        <v>0</v>
      </c>
      <c r="EA64" s="13">
        <v>0</v>
      </c>
      <c r="EB64" s="13">
        <v>0</v>
      </c>
      <c r="EC64" s="13">
        <v>0</v>
      </c>
      <c r="ED64" s="13">
        <v>0</v>
      </c>
      <c r="EE64" s="13">
        <v>0</v>
      </c>
      <c r="EF64" s="13">
        <v>0</v>
      </c>
      <c r="EG64" s="13">
        <v>0</v>
      </c>
      <c r="EH64" s="13">
        <v>0</v>
      </c>
      <c r="EI64" s="13">
        <v>0</v>
      </c>
      <c r="EJ64" s="13">
        <v>0</v>
      </c>
      <c r="EK64" s="13">
        <v>0</v>
      </c>
      <c r="EL64" s="13">
        <v>0</v>
      </c>
      <c r="EM64" s="13">
        <v>0</v>
      </c>
      <c r="EN64" s="13">
        <v>0</v>
      </c>
      <c r="EO64" s="13">
        <v>0</v>
      </c>
      <c r="EP64" s="13">
        <v>0</v>
      </c>
      <c r="EQ64" s="13">
        <v>0</v>
      </c>
      <c r="ER64" s="13">
        <v>0</v>
      </c>
      <c r="ES64" s="13">
        <v>0</v>
      </c>
      <c r="ET64" s="13">
        <v>0</v>
      </c>
      <c r="EU64" s="13">
        <v>0</v>
      </c>
      <c r="EV64" s="13">
        <v>0</v>
      </c>
      <c r="EW64" s="13">
        <v>0</v>
      </c>
      <c r="EX64" s="13">
        <v>0</v>
      </c>
      <c r="EY64" s="13">
        <v>0</v>
      </c>
      <c r="EZ64" s="13">
        <v>0</v>
      </c>
      <c r="FA64" s="13">
        <v>0</v>
      </c>
      <c r="FB64" s="13">
        <v>0</v>
      </c>
      <c r="FC64" s="13">
        <v>0</v>
      </c>
      <c r="FD64" s="13">
        <v>0</v>
      </c>
      <c r="FE64" s="13">
        <v>0</v>
      </c>
      <c r="FF64" s="13">
        <v>0</v>
      </c>
      <c r="FG64" s="13">
        <v>0</v>
      </c>
      <c r="FH64" s="13">
        <v>0</v>
      </c>
      <c r="FI64" s="13">
        <v>0</v>
      </c>
      <c r="FJ64" s="13">
        <v>0</v>
      </c>
      <c r="FK64" s="13">
        <v>0</v>
      </c>
      <c r="FL64" s="13">
        <v>0</v>
      </c>
      <c r="FM64" s="13">
        <v>0</v>
      </c>
      <c r="FN64" s="13">
        <v>0</v>
      </c>
      <c r="FO64" s="13">
        <v>0</v>
      </c>
      <c r="FP64" s="13">
        <v>0</v>
      </c>
      <c r="FQ64" s="13">
        <v>0</v>
      </c>
      <c r="FR64" s="13">
        <v>0</v>
      </c>
      <c r="FS64" s="13">
        <v>0</v>
      </c>
      <c r="FT64" s="13">
        <v>0</v>
      </c>
      <c r="FU64" s="13">
        <v>0</v>
      </c>
      <c r="FV64" s="13">
        <v>0</v>
      </c>
      <c r="FW64" s="13">
        <v>0</v>
      </c>
      <c r="FX64" s="13">
        <v>0</v>
      </c>
      <c r="FY64" s="13">
        <v>0</v>
      </c>
      <c r="FZ64" s="13">
        <v>0</v>
      </c>
      <c r="GA64" s="13">
        <v>0</v>
      </c>
      <c r="GB64" s="13">
        <v>0</v>
      </c>
      <c r="GC64" s="13">
        <v>0</v>
      </c>
      <c r="GD64" s="13">
        <v>0</v>
      </c>
      <c r="GE64" s="13">
        <v>0</v>
      </c>
      <c r="GF64" s="13">
        <v>0</v>
      </c>
      <c r="GG64" s="13">
        <v>0</v>
      </c>
      <c r="GH64" s="13">
        <v>0</v>
      </c>
      <c r="GI64" s="13">
        <v>0</v>
      </c>
      <c r="GJ64" s="13">
        <v>0</v>
      </c>
      <c r="GK64" s="13">
        <v>0</v>
      </c>
      <c r="GL64" s="13">
        <v>0</v>
      </c>
      <c r="GM64" s="13">
        <v>0</v>
      </c>
      <c r="GN64" s="13">
        <v>0</v>
      </c>
      <c r="GO64" s="13">
        <v>0</v>
      </c>
      <c r="GP64" s="13">
        <v>0</v>
      </c>
      <c r="GQ64" s="13">
        <v>0</v>
      </c>
      <c r="GR64" s="13">
        <v>0</v>
      </c>
      <c r="GS64" s="13">
        <v>0</v>
      </c>
      <c r="GT64" s="13">
        <v>0</v>
      </c>
      <c r="GU64" s="13">
        <v>0</v>
      </c>
      <c r="GV64" s="13">
        <v>0</v>
      </c>
      <c r="GW64" s="13">
        <v>0</v>
      </c>
      <c r="GX64" s="13">
        <v>0</v>
      </c>
      <c r="GY64" s="13">
        <v>0</v>
      </c>
      <c r="GZ64" s="13">
        <v>0</v>
      </c>
      <c r="HA64" s="13">
        <v>0</v>
      </c>
      <c r="HB64" s="13">
        <v>0</v>
      </c>
      <c r="HC64" s="13">
        <v>0</v>
      </c>
      <c r="HD64" s="13">
        <v>0</v>
      </c>
      <c r="HE64" s="13">
        <v>0</v>
      </c>
      <c r="HF64" s="13">
        <v>0</v>
      </c>
      <c r="HG64" s="13">
        <v>0</v>
      </c>
      <c r="HH64" s="13">
        <v>0</v>
      </c>
      <c r="HI64" s="13">
        <v>0</v>
      </c>
      <c r="HJ64" s="13">
        <v>0</v>
      </c>
      <c r="HK64" s="13">
        <v>0</v>
      </c>
      <c r="HL64" s="13">
        <v>0</v>
      </c>
      <c r="HM64" s="13">
        <v>0</v>
      </c>
      <c r="HN64" s="13">
        <v>0</v>
      </c>
      <c r="HO64" s="13">
        <v>0</v>
      </c>
      <c r="HP64" s="13">
        <v>0</v>
      </c>
      <c r="HQ64" s="13">
        <v>0</v>
      </c>
      <c r="HR64" s="13">
        <v>0</v>
      </c>
      <c r="HS64" s="13">
        <v>0</v>
      </c>
      <c r="HT64" s="13">
        <v>0</v>
      </c>
      <c r="HU64" s="13">
        <v>0</v>
      </c>
      <c r="HV64" s="13">
        <v>0</v>
      </c>
      <c r="HW64" s="13">
        <v>0</v>
      </c>
      <c r="HX64" s="13">
        <v>0</v>
      </c>
      <c r="HY64" s="13">
        <v>0</v>
      </c>
      <c r="HZ64" s="13">
        <v>0</v>
      </c>
      <c r="IA64" s="13">
        <v>0</v>
      </c>
      <c r="IB64" s="13">
        <v>0</v>
      </c>
      <c r="IC64" s="13">
        <v>0</v>
      </c>
      <c r="ID64" s="13">
        <v>0</v>
      </c>
      <c r="IE64" s="13">
        <v>0</v>
      </c>
      <c r="IF64" s="13">
        <v>0</v>
      </c>
      <c r="IG64" s="13">
        <f t="shared" si="1050"/>
        <v>5000</v>
      </c>
      <c r="IH64" s="13">
        <f t="shared" si="1050"/>
        <v>5000</v>
      </c>
      <c r="II64" s="13">
        <f t="shared" si="1050"/>
        <v>0</v>
      </c>
      <c r="IJ64" s="13">
        <f t="shared" si="1050"/>
        <v>0</v>
      </c>
      <c r="IK64" s="13">
        <f t="shared" si="1050"/>
        <v>0</v>
      </c>
      <c r="IL64" s="13">
        <f t="shared" si="1050"/>
        <v>0</v>
      </c>
      <c r="IM64" s="13">
        <f t="shared" si="1050"/>
        <v>0</v>
      </c>
      <c r="IN64" s="13">
        <f t="shared" si="1050"/>
        <v>0</v>
      </c>
      <c r="IO64" s="13">
        <f t="shared" si="1050"/>
        <v>0</v>
      </c>
      <c r="IP64" s="13">
        <f t="shared" si="1050"/>
        <v>0</v>
      </c>
      <c r="IQ64" s="13">
        <f t="shared" si="1051"/>
        <v>0</v>
      </c>
      <c r="IR64" s="13">
        <f t="shared" si="1051"/>
        <v>0</v>
      </c>
      <c r="IS64" s="13">
        <f t="shared" si="1051"/>
        <v>0</v>
      </c>
      <c r="IT64" s="13">
        <f t="shared" si="1051"/>
        <v>0</v>
      </c>
      <c r="IU64" s="13">
        <f t="shared" si="1051"/>
        <v>0</v>
      </c>
      <c r="IV64" s="13">
        <f t="shared" si="1051"/>
        <v>0</v>
      </c>
      <c r="IW64" s="13">
        <f t="shared" si="1051"/>
        <v>0</v>
      </c>
      <c r="IX64" s="13">
        <f t="shared" si="1051"/>
        <v>0</v>
      </c>
      <c r="IY64" s="13">
        <f t="shared" si="1051"/>
        <v>0</v>
      </c>
      <c r="IZ64" s="13">
        <f t="shared" si="1051"/>
        <v>0</v>
      </c>
      <c r="JA64" s="13">
        <f t="shared" si="1052"/>
        <v>0</v>
      </c>
      <c r="JB64" s="13">
        <f t="shared" si="1052"/>
        <v>0</v>
      </c>
      <c r="JC64" s="13">
        <f t="shared" si="1052"/>
        <v>0</v>
      </c>
      <c r="JD64" s="13">
        <f t="shared" si="1053"/>
        <v>0</v>
      </c>
      <c r="JE64" s="13">
        <f t="shared" si="1053"/>
        <v>0</v>
      </c>
      <c r="JF64" s="13">
        <f t="shared" si="1053"/>
        <v>0</v>
      </c>
      <c r="JG64" s="13">
        <f t="shared" si="1053"/>
        <v>0</v>
      </c>
      <c r="JH64" s="13">
        <f t="shared" si="1053"/>
        <v>0</v>
      </c>
      <c r="JI64" s="13">
        <f t="shared" si="1053"/>
        <v>0</v>
      </c>
      <c r="JJ64" s="13">
        <f t="shared" si="1054"/>
        <v>0</v>
      </c>
      <c r="JK64" s="13">
        <f t="shared" si="1054"/>
        <v>0</v>
      </c>
      <c r="JL64" s="13">
        <f t="shared" si="1054"/>
        <v>0</v>
      </c>
      <c r="JM64" s="13">
        <f t="shared" si="1054"/>
        <v>0</v>
      </c>
      <c r="JN64" s="13">
        <f t="shared" si="1054"/>
        <v>0</v>
      </c>
    </row>
    <row r="65" spans="1:274" x14ac:dyDescent="0.25">
      <c r="A65" s="5">
        <v>3205</v>
      </c>
      <c r="B65" s="9" t="s">
        <v>362</v>
      </c>
      <c r="C65" s="13">
        <v>735000</v>
      </c>
      <c r="D65" s="13">
        <v>735000</v>
      </c>
      <c r="E65" s="13">
        <v>345381.78</v>
      </c>
      <c r="F65" s="13">
        <v>999200</v>
      </c>
      <c r="G65" s="13">
        <v>509200</v>
      </c>
      <c r="H65" s="13">
        <v>498551.49</v>
      </c>
      <c r="I65" s="13">
        <v>505777.55</v>
      </c>
      <c r="J65" s="13">
        <v>610777.55000000005</v>
      </c>
      <c r="K65" s="13">
        <v>483827.39</v>
      </c>
      <c r="L65" s="13">
        <v>432150</v>
      </c>
      <c r="M65" s="13">
        <v>560150</v>
      </c>
      <c r="N65" s="13">
        <v>201678.65</v>
      </c>
      <c r="O65" s="13">
        <v>682341</v>
      </c>
      <c r="P65" s="13">
        <v>712341</v>
      </c>
      <c r="Q65" s="13">
        <v>417760.12</v>
      </c>
      <c r="R65" s="13">
        <v>288440</v>
      </c>
      <c r="S65" s="13">
        <v>371642.03</v>
      </c>
      <c r="T65" s="13">
        <v>311534.90000000002</v>
      </c>
      <c r="U65" s="13">
        <v>287262</v>
      </c>
      <c r="V65" s="13">
        <v>411761.52</v>
      </c>
      <c r="W65" s="13">
        <v>187066.18</v>
      </c>
      <c r="X65" s="13">
        <v>963000</v>
      </c>
      <c r="Y65" s="13">
        <v>428000</v>
      </c>
      <c r="Z65" s="13">
        <v>109731.31</v>
      </c>
      <c r="AA65" s="13">
        <v>130000</v>
      </c>
      <c r="AB65" s="13">
        <v>200000</v>
      </c>
      <c r="AC65" s="13">
        <v>103660.33</v>
      </c>
      <c r="AD65" s="13">
        <v>150000</v>
      </c>
      <c r="AE65" s="13">
        <v>180000</v>
      </c>
      <c r="AF65" s="13">
        <v>249240.52</v>
      </c>
      <c r="AG65" s="13">
        <v>186000</v>
      </c>
      <c r="AH65" s="13">
        <v>186000</v>
      </c>
      <c r="AI65" s="13">
        <v>127484.43</v>
      </c>
      <c r="AJ65" s="13">
        <v>322700</v>
      </c>
      <c r="AK65" s="13">
        <v>0</v>
      </c>
      <c r="AL65" s="13">
        <v>0</v>
      </c>
      <c r="AM65" s="13">
        <v>0</v>
      </c>
      <c r="AN65" s="13">
        <v>0</v>
      </c>
      <c r="AO65" s="13">
        <v>0</v>
      </c>
      <c r="AP65" s="13">
        <v>0</v>
      </c>
      <c r="AQ65" s="13">
        <v>0</v>
      </c>
      <c r="AR65" s="13">
        <v>0</v>
      </c>
      <c r="AS65" s="13">
        <v>0</v>
      </c>
      <c r="AT65" s="13">
        <v>0</v>
      </c>
      <c r="AU65" s="13">
        <v>0</v>
      </c>
      <c r="AV65" s="13">
        <v>0</v>
      </c>
      <c r="AW65" s="13">
        <v>0</v>
      </c>
      <c r="AX65" s="13">
        <v>0</v>
      </c>
      <c r="AY65" s="13">
        <v>0</v>
      </c>
      <c r="AZ65" s="13">
        <v>0</v>
      </c>
      <c r="BA65" s="13">
        <v>0</v>
      </c>
      <c r="BB65" s="13">
        <v>0</v>
      </c>
      <c r="BC65" s="13">
        <v>0</v>
      </c>
      <c r="BD65" s="13">
        <v>0</v>
      </c>
      <c r="BE65" s="13">
        <v>0</v>
      </c>
      <c r="BF65" s="13">
        <v>0</v>
      </c>
      <c r="BG65" s="13">
        <v>0</v>
      </c>
      <c r="BH65" s="13">
        <v>0</v>
      </c>
      <c r="BI65" s="13">
        <v>0</v>
      </c>
      <c r="BJ65" s="13">
        <v>0</v>
      </c>
      <c r="BK65" s="13">
        <v>0</v>
      </c>
      <c r="BL65" s="13">
        <v>0</v>
      </c>
      <c r="BM65" s="13">
        <v>0</v>
      </c>
      <c r="BN65" s="13">
        <v>0</v>
      </c>
      <c r="BO65" s="13">
        <v>0</v>
      </c>
      <c r="BP65" s="13">
        <v>0</v>
      </c>
      <c r="BQ65" s="13">
        <v>0</v>
      </c>
      <c r="BR65" s="13">
        <v>0</v>
      </c>
      <c r="BS65" s="13">
        <v>0</v>
      </c>
      <c r="BT65" s="13">
        <v>0</v>
      </c>
      <c r="BU65" s="13">
        <v>0</v>
      </c>
      <c r="BV65" s="13">
        <v>0</v>
      </c>
      <c r="BW65" s="13">
        <v>0</v>
      </c>
      <c r="BX65" s="13">
        <v>0</v>
      </c>
      <c r="BY65" s="13">
        <v>0</v>
      </c>
      <c r="BZ65" s="13">
        <v>0</v>
      </c>
      <c r="CA65" s="13">
        <v>0</v>
      </c>
      <c r="CB65" s="13">
        <v>0</v>
      </c>
      <c r="CC65" s="13">
        <v>0</v>
      </c>
      <c r="CD65" s="13">
        <v>0</v>
      </c>
      <c r="CE65" s="13">
        <v>0</v>
      </c>
      <c r="CF65" s="13">
        <v>0</v>
      </c>
      <c r="CG65" s="13">
        <v>0</v>
      </c>
      <c r="CH65" s="13">
        <v>0</v>
      </c>
      <c r="CI65" s="13">
        <v>0</v>
      </c>
      <c r="CJ65" s="13">
        <v>0</v>
      </c>
      <c r="CK65" s="13">
        <v>0</v>
      </c>
      <c r="CL65" s="13">
        <v>0</v>
      </c>
      <c r="CM65" s="13">
        <v>0</v>
      </c>
      <c r="CN65" s="13">
        <v>0</v>
      </c>
      <c r="CO65" s="13">
        <v>0</v>
      </c>
      <c r="CP65" s="13">
        <v>0</v>
      </c>
      <c r="CQ65" s="13">
        <v>0</v>
      </c>
      <c r="CR65" s="13">
        <v>0</v>
      </c>
      <c r="CS65" s="13">
        <v>0</v>
      </c>
      <c r="CT65" s="13">
        <v>0</v>
      </c>
      <c r="CU65" s="13">
        <v>0</v>
      </c>
      <c r="CV65" s="13">
        <v>0</v>
      </c>
      <c r="CW65" s="13">
        <v>0</v>
      </c>
      <c r="CX65" s="13">
        <v>0</v>
      </c>
      <c r="CY65" s="13">
        <v>0</v>
      </c>
      <c r="CZ65" s="13">
        <v>0</v>
      </c>
      <c r="DA65" s="13">
        <v>400000</v>
      </c>
      <c r="DB65" s="13">
        <v>400000</v>
      </c>
      <c r="DC65" s="13">
        <v>512252.32</v>
      </c>
      <c r="DD65" s="13">
        <v>578850</v>
      </c>
      <c r="DE65" s="13">
        <v>1378850</v>
      </c>
      <c r="DF65" s="13">
        <v>1315608.79</v>
      </c>
      <c r="DG65" s="13">
        <v>438220</v>
      </c>
      <c r="DH65" s="13">
        <v>438220</v>
      </c>
      <c r="DI65" s="13">
        <v>236670.38</v>
      </c>
      <c r="DJ65" s="13">
        <v>213976</v>
      </c>
      <c r="DK65" s="13">
        <v>263976</v>
      </c>
      <c r="DL65" s="13">
        <v>252109.23</v>
      </c>
      <c r="DM65" s="13">
        <v>295000</v>
      </c>
      <c r="DN65" s="13">
        <v>315000</v>
      </c>
      <c r="DO65" s="13">
        <v>333703.67999999999</v>
      </c>
      <c r="DP65" s="13">
        <v>444872</v>
      </c>
      <c r="DQ65" s="13">
        <v>666310</v>
      </c>
      <c r="DR65" s="13">
        <v>446415.14</v>
      </c>
      <c r="DS65" s="13">
        <v>350000</v>
      </c>
      <c r="DT65" s="13">
        <v>400000</v>
      </c>
      <c r="DU65" s="13">
        <v>113249.32</v>
      </c>
      <c r="DV65" s="13">
        <v>215000</v>
      </c>
      <c r="DW65" s="13">
        <v>410000</v>
      </c>
      <c r="DX65" s="13">
        <v>435055</v>
      </c>
      <c r="DY65" s="13">
        <v>240000</v>
      </c>
      <c r="DZ65" s="13">
        <v>440000</v>
      </c>
      <c r="EA65" s="13">
        <v>371174.09</v>
      </c>
      <c r="EB65" s="13">
        <v>230000</v>
      </c>
      <c r="EC65" s="13">
        <v>400000</v>
      </c>
      <c r="ED65" s="13">
        <v>533008.35</v>
      </c>
      <c r="EE65" s="13">
        <v>5000</v>
      </c>
      <c r="EF65" s="13">
        <v>120000</v>
      </c>
      <c r="EG65" s="13">
        <v>244914</v>
      </c>
      <c r="EH65" s="13">
        <v>75000</v>
      </c>
      <c r="EI65" s="13">
        <v>0</v>
      </c>
      <c r="EJ65" s="13">
        <v>0</v>
      </c>
      <c r="EK65" s="13">
        <v>0</v>
      </c>
      <c r="EL65" s="13">
        <v>0</v>
      </c>
      <c r="EM65" s="13">
        <v>0</v>
      </c>
      <c r="EN65" s="13">
        <v>0</v>
      </c>
      <c r="EO65" s="13">
        <v>0</v>
      </c>
      <c r="EP65" s="13">
        <v>0</v>
      </c>
      <c r="EQ65" s="13">
        <v>0</v>
      </c>
      <c r="ER65" s="13">
        <v>0</v>
      </c>
      <c r="ES65" s="13">
        <v>0</v>
      </c>
      <c r="ET65" s="13">
        <v>0</v>
      </c>
      <c r="EU65" s="13">
        <v>0</v>
      </c>
      <c r="EV65" s="13">
        <v>0</v>
      </c>
      <c r="EW65" s="13">
        <v>0</v>
      </c>
      <c r="EX65" s="13">
        <v>0</v>
      </c>
      <c r="EY65" s="13">
        <v>0</v>
      </c>
      <c r="EZ65" s="13">
        <v>0</v>
      </c>
      <c r="FA65" s="13">
        <v>0</v>
      </c>
      <c r="FB65" s="13">
        <v>0</v>
      </c>
      <c r="FC65" s="13">
        <v>0</v>
      </c>
      <c r="FD65" s="13">
        <v>0</v>
      </c>
      <c r="FE65" s="13">
        <v>0</v>
      </c>
      <c r="FF65" s="13">
        <v>0</v>
      </c>
      <c r="FG65" s="13">
        <v>0</v>
      </c>
      <c r="FH65" s="13">
        <v>0</v>
      </c>
      <c r="FI65" s="13">
        <v>0</v>
      </c>
      <c r="FJ65" s="13">
        <v>0</v>
      </c>
      <c r="FK65" s="13">
        <v>0</v>
      </c>
      <c r="FL65" s="13">
        <v>0</v>
      </c>
      <c r="FM65" s="13">
        <v>0</v>
      </c>
      <c r="FN65" s="13">
        <v>0</v>
      </c>
      <c r="FO65" s="13">
        <v>0</v>
      </c>
      <c r="FP65" s="13">
        <v>0</v>
      </c>
      <c r="FQ65" s="13">
        <v>0</v>
      </c>
      <c r="FR65" s="13">
        <v>0</v>
      </c>
      <c r="FS65" s="13">
        <v>0</v>
      </c>
      <c r="FT65" s="13">
        <v>0</v>
      </c>
      <c r="FU65" s="13">
        <v>0</v>
      </c>
      <c r="FV65" s="13">
        <v>0</v>
      </c>
      <c r="FW65" s="13">
        <v>0</v>
      </c>
      <c r="FX65" s="13">
        <v>0</v>
      </c>
      <c r="FY65" s="13">
        <v>0</v>
      </c>
      <c r="FZ65" s="13">
        <v>0</v>
      </c>
      <c r="GA65" s="13">
        <v>0</v>
      </c>
      <c r="GB65" s="13">
        <v>0</v>
      </c>
      <c r="GC65" s="13">
        <v>0</v>
      </c>
      <c r="GD65" s="13">
        <v>0</v>
      </c>
      <c r="GE65" s="13">
        <v>0</v>
      </c>
      <c r="GF65" s="13">
        <v>0</v>
      </c>
      <c r="GG65" s="13">
        <v>0</v>
      </c>
      <c r="GH65" s="13">
        <v>0</v>
      </c>
      <c r="GI65" s="13">
        <v>0</v>
      </c>
      <c r="GJ65" s="13">
        <v>0</v>
      </c>
      <c r="GK65" s="13">
        <v>0</v>
      </c>
      <c r="GL65" s="13">
        <v>0</v>
      </c>
      <c r="GM65" s="13">
        <v>0</v>
      </c>
      <c r="GN65" s="13">
        <v>0</v>
      </c>
      <c r="GO65" s="13">
        <v>0</v>
      </c>
      <c r="GP65" s="13">
        <v>0</v>
      </c>
      <c r="GQ65" s="13">
        <v>0</v>
      </c>
      <c r="GR65" s="13">
        <v>0</v>
      </c>
      <c r="GS65" s="13">
        <v>0</v>
      </c>
      <c r="GT65" s="13">
        <v>0</v>
      </c>
      <c r="GU65" s="13">
        <v>0</v>
      </c>
      <c r="GV65" s="13">
        <v>0</v>
      </c>
      <c r="GW65" s="13">
        <v>0</v>
      </c>
      <c r="GX65" s="13">
        <v>0</v>
      </c>
      <c r="GY65" s="13">
        <v>0</v>
      </c>
      <c r="GZ65" s="13">
        <v>6000</v>
      </c>
      <c r="HA65" s="13">
        <v>8000</v>
      </c>
      <c r="HB65" s="13">
        <v>24400</v>
      </c>
      <c r="HC65" s="13">
        <v>24400</v>
      </c>
      <c r="HD65" s="13">
        <v>3420</v>
      </c>
      <c r="HE65" s="13">
        <v>1000</v>
      </c>
      <c r="HF65" s="13">
        <v>2200</v>
      </c>
      <c r="HG65" s="13">
        <v>1600</v>
      </c>
      <c r="HH65" s="13">
        <v>3000</v>
      </c>
      <c r="HI65" s="13">
        <v>3000</v>
      </c>
      <c r="HJ65" s="13">
        <v>7564.35</v>
      </c>
      <c r="HK65" s="13">
        <v>0</v>
      </c>
      <c r="HL65" s="13">
        <v>1860</v>
      </c>
      <c r="HM65" s="13">
        <v>2770.02</v>
      </c>
      <c r="HN65" s="13">
        <v>17728</v>
      </c>
      <c r="HO65" s="13">
        <v>17728</v>
      </c>
      <c r="HP65" s="13">
        <v>2705.64</v>
      </c>
      <c r="HQ65" s="13">
        <v>2207</v>
      </c>
      <c r="HR65" s="13">
        <v>15000</v>
      </c>
      <c r="HS65" s="13">
        <v>8566</v>
      </c>
      <c r="HT65" s="13">
        <v>10000</v>
      </c>
      <c r="HU65" s="13">
        <v>10000</v>
      </c>
      <c r="HV65" s="13">
        <v>3156.56</v>
      </c>
      <c r="HW65" s="13">
        <v>1000</v>
      </c>
      <c r="HX65" s="13">
        <v>12000</v>
      </c>
      <c r="HY65" s="13">
        <v>4689.08</v>
      </c>
      <c r="HZ65" s="13">
        <v>0</v>
      </c>
      <c r="IA65" s="13">
        <v>0</v>
      </c>
      <c r="IB65" s="13">
        <v>0</v>
      </c>
      <c r="IC65" s="13">
        <v>0</v>
      </c>
      <c r="ID65" s="13">
        <v>0</v>
      </c>
      <c r="IE65" s="13">
        <v>0</v>
      </c>
      <c r="IF65" s="13">
        <v>0</v>
      </c>
      <c r="IG65" s="13">
        <f t="shared" si="1050"/>
        <v>1135000</v>
      </c>
      <c r="IH65" s="13">
        <f t="shared" si="1050"/>
        <v>1141000</v>
      </c>
      <c r="II65" s="13">
        <f t="shared" si="1050"/>
        <v>865634.10000000009</v>
      </c>
      <c r="IJ65" s="13">
        <f t="shared" si="1050"/>
        <v>1602450</v>
      </c>
      <c r="IK65" s="13">
        <f t="shared" si="1050"/>
        <v>1912450</v>
      </c>
      <c r="IL65" s="13">
        <f t="shared" si="1050"/>
        <v>1817580.28</v>
      </c>
      <c r="IM65" s="13">
        <f t="shared" si="1050"/>
        <v>944997.55</v>
      </c>
      <c r="IN65" s="13">
        <f t="shared" si="1050"/>
        <v>1051197.55</v>
      </c>
      <c r="IO65" s="13">
        <f t="shared" si="1050"/>
        <v>722097.77</v>
      </c>
      <c r="IP65" s="13">
        <f t="shared" si="1050"/>
        <v>649126</v>
      </c>
      <c r="IQ65" s="13">
        <f t="shared" si="1051"/>
        <v>827126</v>
      </c>
      <c r="IR65" s="13">
        <f t="shared" si="1051"/>
        <v>461352.23</v>
      </c>
      <c r="IS65" s="13">
        <f t="shared" si="1051"/>
        <v>977341</v>
      </c>
      <c r="IT65" s="13">
        <f t="shared" si="1051"/>
        <v>1029201</v>
      </c>
      <c r="IU65" s="13">
        <f t="shared" si="1051"/>
        <v>754233.82000000007</v>
      </c>
      <c r="IV65" s="13">
        <f t="shared" si="1051"/>
        <v>751040</v>
      </c>
      <c r="IW65" s="13">
        <f t="shared" si="1051"/>
        <v>1055680.03</v>
      </c>
      <c r="IX65" s="13">
        <f t="shared" si="1051"/>
        <v>760655.68</v>
      </c>
      <c r="IY65" s="13">
        <f t="shared" si="1051"/>
        <v>639469</v>
      </c>
      <c r="IZ65" s="13">
        <f t="shared" si="1051"/>
        <v>826761.52</v>
      </c>
      <c r="JA65" s="13">
        <f t="shared" si="1052"/>
        <v>308881.5</v>
      </c>
      <c r="JB65" s="13">
        <f t="shared" si="1052"/>
        <v>1188000</v>
      </c>
      <c r="JC65" s="13">
        <f t="shared" si="1052"/>
        <v>848000</v>
      </c>
      <c r="JD65" s="13">
        <f t="shared" si="1053"/>
        <v>547942.87000000011</v>
      </c>
      <c r="JE65" s="13">
        <f t="shared" si="1053"/>
        <v>371000</v>
      </c>
      <c r="JF65" s="13">
        <f t="shared" si="1053"/>
        <v>652000</v>
      </c>
      <c r="JG65" s="13">
        <f t="shared" si="1053"/>
        <v>479523.50000000006</v>
      </c>
      <c r="JH65" s="13">
        <f t="shared" si="1053"/>
        <v>380000</v>
      </c>
      <c r="JI65" s="13">
        <f t="shared" si="1053"/>
        <v>580000</v>
      </c>
      <c r="JJ65" s="13">
        <f t="shared" si="1054"/>
        <v>782248.87</v>
      </c>
      <c r="JK65" s="13">
        <f t="shared" si="1054"/>
        <v>191000</v>
      </c>
      <c r="JL65" s="13">
        <f t="shared" si="1054"/>
        <v>306000</v>
      </c>
      <c r="JM65" s="13">
        <f t="shared" si="1054"/>
        <v>372398.43</v>
      </c>
      <c r="JN65" s="13">
        <f t="shared" si="1054"/>
        <v>397700</v>
      </c>
    </row>
    <row r="66" spans="1:274" ht="20.100000000000001" customHeight="1" x14ac:dyDescent="0.25">
      <c r="A66" s="5">
        <v>4</v>
      </c>
      <c r="B66" s="7" t="s">
        <v>90</v>
      </c>
      <c r="C66" s="11">
        <f t="shared" ref="C66:HD66" si="1055">C67+C71+C75+C79+C85</f>
        <v>22441.46</v>
      </c>
      <c r="D66" s="11">
        <f t="shared" ref="D66" si="1056">D67+D71+D75+D79+D85</f>
        <v>22672.3</v>
      </c>
      <c r="E66" s="11">
        <f t="shared" si="1055"/>
        <v>21897.3</v>
      </c>
      <c r="F66" s="11">
        <f t="shared" si="1055"/>
        <v>92802</v>
      </c>
      <c r="G66" s="11">
        <f t="shared" ref="G66" si="1057">G67+G71+G75+G79+G85</f>
        <v>94706.34</v>
      </c>
      <c r="H66" s="11">
        <f t="shared" si="1055"/>
        <v>90083.32</v>
      </c>
      <c r="I66" s="11">
        <f t="shared" si="1055"/>
        <v>97150.87</v>
      </c>
      <c r="J66" s="11">
        <f t="shared" ref="J66" si="1058">J67+J71+J75+J79+J85</f>
        <v>96950.92</v>
      </c>
      <c r="K66" s="11">
        <f t="shared" si="1055"/>
        <v>87793.18</v>
      </c>
      <c r="L66" s="11">
        <f t="shared" ref="L66:M66" si="1059">L67+L71+L75+L79+L85</f>
        <v>89209</v>
      </c>
      <c r="M66" s="11">
        <f t="shared" si="1059"/>
        <v>89209.08</v>
      </c>
      <c r="N66" s="11">
        <f>N67+N71+N75+N79+N85</f>
        <v>82480.47</v>
      </c>
      <c r="O66" s="11">
        <f t="shared" ref="O66" si="1060">O67+O71+O75+O79+O85</f>
        <v>85107</v>
      </c>
      <c r="P66" s="11">
        <f t="shared" ref="P66:S66" si="1061">P67+P71+P75+P79+P85</f>
        <v>85107</v>
      </c>
      <c r="Q66" s="11">
        <f>Q67+Q71+Q75+Q79+Q85</f>
        <v>85469.569999999992</v>
      </c>
      <c r="R66" s="11">
        <f t="shared" ref="R66" si="1062">R67+R71+R75+R79+R85</f>
        <v>85740.17</v>
      </c>
      <c r="S66" s="11">
        <f t="shared" si="1061"/>
        <v>85877.92</v>
      </c>
      <c r="T66" s="11">
        <f>T67+T71+T75+T79+T85</f>
        <v>90406.830000000016</v>
      </c>
      <c r="U66" s="11">
        <f t="shared" ref="U66" si="1063">U67+U71+U75+U79+U85</f>
        <v>86550</v>
      </c>
      <c r="V66" s="11">
        <f t="shared" ref="V66:Y66" si="1064">V67+V71+V75+V79+V85</f>
        <v>106668.89</v>
      </c>
      <c r="W66" s="11">
        <f t="shared" si="1064"/>
        <v>97395.59</v>
      </c>
      <c r="X66" s="11">
        <f t="shared" ref="X66" si="1065">X67+X71+X75+X79+X85</f>
        <v>104014</v>
      </c>
      <c r="Y66" s="11">
        <f t="shared" si="1064"/>
        <v>104014</v>
      </c>
      <c r="Z66" s="11">
        <f t="shared" ref="Z66:AD66" si="1066">Z67+Z71+Z75+Z79+Z85</f>
        <v>82631.31</v>
      </c>
      <c r="AA66" s="11">
        <f t="shared" si="1066"/>
        <v>104500</v>
      </c>
      <c r="AB66" s="11">
        <f t="shared" ref="AB66:AJ66" si="1067">AB67+AB71+AB75+AB79+AB85</f>
        <v>106394</v>
      </c>
      <c r="AC66" s="11">
        <f t="shared" si="1066"/>
        <v>99163.3</v>
      </c>
      <c r="AD66" s="11">
        <f t="shared" si="1066"/>
        <v>116787</v>
      </c>
      <c r="AE66" s="11">
        <f t="shared" si="1067"/>
        <v>580832.23</v>
      </c>
      <c r="AF66" s="11">
        <f t="shared" ref="AF66" si="1068">AF67+AF71+AF75+AF79+AF85</f>
        <v>489140.75</v>
      </c>
      <c r="AG66" s="11">
        <f t="shared" ref="AG66:AI66" si="1069">AG67+AG71+AG75+AG79+AG85</f>
        <v>30615</v>
      </c>
      <c r="AH66" s="11">
        <f t="shared" si="1069"/>
        <v>102287.53</v>
      </c>
      <c r="AI66" s="11">
        <f t="shared" si="1069"/>
        <v>96387.439999999988</v>
      </c>
      <c r="AJ66" s="11">
        <f t="shared" si="1067"/>
        <v>90315</v>
      </c>
      <c r="AK66" s="11">
        <f>AK67+AK71+AK75+AK79+AK85</f>
        <v>208103.71000000002</v>
      </c>
      <c r="AL66" s="11">
        <f t="shared" ref="AL66:AP66" si="1070">AL67+AL71+AL75+AL79+AL85</f>
        <v>345858.14</v>
      </c>
      <c r="AM66" s="11">
        <f t="shared" si="1070"/>
        <v>278448.36</v>
      </c>
      <c r="AN66" s="11">
        <f t="shared" ref="AN66" si="1071">AN67+AN71+AN75+AN79+AN85</f>
        <v>566552</v>
      </c>
      <c r="AO66" s="11">
        <f t="shared" si="1070"/>
        <v>562571.54</v>
      </c>
      <c r="AP66" s="11">
        <f t="shared" si="1070"/>
        <v>518048.38</v>
      </c>
      <c r="AQ66" s="11">
        <f>AQ67+AQ71+AQ75+AQ79+AQ85</f>
        <v>540925.46</v>
      </c>
      <c r="AR66" s="11">
        <f>AR67+AR71+AR75+AR79+AR85</f>
        <v>540625.96</v>
      </c>
      <c r="AS66" s="11">
        <f>AS67+AS71+AS75+AS79+AS85</f>
        <v>488544.93000000005</v>
      </c>
      <c r="AT66" s="11">
        <f t="shared" ref="AT66" si="1072">AT67+AT71+AT75+AT79+AT85</f>
        <v>496794</v>
      </c>
      <c r="AU66" s="11">
        <f>AU67+AU71+AU75+AU79+AU85</f>
        <v>504679.20999999996</v>
      </c>
      <c r="AV66" s="11">
        <f t="shared" ref="AV66:AW66" si="1073">AV67+AV71+AV75+AV79+AV85</f>
        <v>478869.63</v>
      </c>
      <c r="AW66" s="11">
        <f t="shared" si="1073"/>
        <v>536670</v>
      </c>
      <c r="AX66" s="11">
        <f t="shared" ref="AX66:BC66" si="1074">AX67+AX71+AX75+AX79+AX85</f>
        <v>539670</v>
      </c>
      <c r="AY66" s="11">
        <f t="shared" si="1074"/>
        <v>409509.60000000003</v>
      </c>
      <c r="AZ66" s="11">
        <f t="shared" ref="AZ66:BA66" si="1075">AZ67+AZ71+AZ75+AZ79+AZ85</f>
        <v>404300.5</v>
      </c>
      <c r="BA66" s="11">
        <f t="shared" si="1075"/>
        <v>404389.60000000003</v>
      </c>
      <c r="BB66" s="11">
        <f t="shared" si="1074"/>
        <v>398201.59999999992</v>
      </c>
      <c r="BC66" s="11">
        <f t="shared" si="1074"/>
        <v>410191</v>
      </c>
      <c r="BD66" s="11">
        <f>BD67+BD71+BD75+BD79+BD85</f>
        <v>450736.14</v>
      </c>
      <c r="BE66" s="11">
        <f>BE67+BE71+BE75+BE79+BE85</f>
        <v>432705.49000000005</v>
      </c>
      <c r="BF66" s="11">
        <f t="shared" ref="BF66" si="1076">BF67+BF71+BF75+BF79+BF85</f>
        <v>482929</v>
      </c>
      <c r="BG66" s="11">
        <f>BG67+BG71+BG75+BG79+BG85</f>
        <v>483729</v>
      </c>
      <c r="BH66" s="11">
        <f t="shared" ref="BH66:BK66" si="1077">BH67+BH71+BH75+BH79+BH85</f>
        <v>350048.64</v>
      </c>
      <c r="BI66" s="11">
        <f t="shared" ref="BI66" si="1078">BI67+BI71+BI75+BI79+BI85</f>
        <v>389123</v>
      </c>
      <c r="BJ66" s="11">
        <f t="shared" si="1077"/>
        <v>388943</v>
      </c>
      <c r="BK66" s="11">
        <f t="shared" si="1077"/>
        <v>379987.37000000005</v>
      </c>
      <c r="BL66" s="11">
        <f t="shared" ref="BL66:BR66" si="1079">BL67+BL71+BL75+BL79+BL85</f>
        <v>440186.69999999995</v>
      </c>
      <c r="BM66" s="11">
        <f t="shared" ref="BM66" si="1080">BM67+BM71+BM75+BM79+BM85</f>
        <v>440187.69999999995</v>
      </c>
      <c r="BN66" s="11">
        <f>BN67+BN71+BN75+BN79+BN85</f>
        <v>90755.430000000008</v>
      </c>
      <c r="BO66" s="11">
        <f t="shared" ref="BO66:BQ66" si="1081">BO67+BO71+BO75+BO79+BO85</f>
        <v>130299</v>
      </c>
      <c r="BP66" s="11">
        <f t="shared" si="1081"/>
        <v>456848.66</v>
      </c>
      <c r="BQ66" s="11">
        <f t="shared" si="1081"/>
        <v>429924.48</v>
      </c>
      <c r="BR66" s="11">
        <f t="shared" si="1079"/>
        <v>420976</v>
      </c>
      <c r="BS66" s="11">
        <f>BS67+BS71+BS75+BS79+BS85</f>
        <v>319625.06</v>
      </c>
      <c r="BT66" s="11">
        <f>BT67+BT71+BT75+BT79+BT85</f>
        <v>184758.33</v>
      </c>
      <c r="BU66" s="11">
        <f>BU67+BU71+BU75+BU79+BU85</f>
        <v>159009.22</v>
      </c>
      <c r="BV66" s="11">
        <f t="shared" ref="BV66" si="1082">BV67+BV71+BV75+BV79+BV85</f>
        <v>247392.9</v>
      </c>
      <c r="BW66" s="11">
        <f>BW67+BW71+BW75+BW79+BW85</f>
        <v>247460.58</v>
      </c>
      <c r="BX66" s="11">
        <f>BX67+BX71+BX75+BX79+BX85</f>
        <v>193862.65999999997</v>
      </c>
      <c r="BY66" s="11">
        <f>BY67+BY71+BY75+BY79+BY85</f>
        <v>244948.11000000002</v>
      </c>
      <c r="BZ66" s="11">
        <f>BZ67+BZ71+BZ75+BZ79+BZ85</f>
        <v>254537.36000000002</v>
      </c>
      <c r="CA66" s="11">
        <f>CA67+CA71+CA75+CA79+CA85</f>
        <v>244975.56</v>
      </c>
      <c r="CB66" s="11">
        <f t="shared" ref="CB66" si="1083">CB67+CB71+CB75+CB79+CB85</f>
        <v>236648</v>
      </c>
      <c r="CC66" s="11">
        <f>CC67+CC71+CC75+CC79+CC85</f>
        <v>244933.66999999998</v>
      </c>
      <c r="CD66" s="11">
        <f t="shared" ref="CD66:CE66" si="1084">CD67+CD71+CD75+CD79+CD85</f>
        <v>221829.91999999998</v>
      </c>
      <c r="CE66" s="11">
        <f t="shared" si="1084"/>
        <v>227837</v>
      </c>
      <c r="CF66" s="11">
        <f t="shared" ref="CF66:CK66" si="1085">CF67+CF71+CF75+CF79+CF85</f>
        <v>235749.59</v>
      </c>
      <c r="CG66" s="11">
        <f>CG67+CG71+CG75+CG79+CG85</f>
        <v>217253.62</v>
      </c>
      <c r="CH66" s="11">
        <f t="shared" ref="CH66" si="1086">CH67+CH71+CH75+CH79+CH85</f>
        <v>211572.9</v>
      </c>
      <c r="CI66" s="11">
        <f>CI67+CI71+CI75+CI79+CI85</f>
        <v>219067.97999999998</v>
      </c>
      <c r="CJ66" s="11">
        <f t="shared" si="1085"/>
        <v>225827.86</v>
      </c>
      <c r="CK66" s="11">
        <f t="shared" si="1085"/>
        <v>224816.4</v>
      </c>
      <c r="CL66" s="11">
        <f>CL67+CL71+CL75+CL79+CL85</f>
        <v>250140.44999999998</v>
      </c>
      <c r="CM66" s="11">
        <f>CM67+CM71+CM75+CM79+CM85</f>
        <v>228244.92999999996</v>
      </c>
      <c r="CN66" s="11">
        <f t="shared" ref="CN66" si="1087">CN67+CN71+CN75+CN79+CN85</f>
        <v>237364</v>
      </c>
      <c r="CO66" s="11">
        <f>CO67+CO71+CO75+CO79+CO85</f>
        <v>262877.41000000003</v>
      </c>
      <c r="CP66" s="11">
        <f t="shared" ref="CP66:CZ66" si="1088">CP67+CP71+CP75+CP79+CP85</f>
        <v>192008.66</v>
      </c>
      <c r="CQ66" s="11">
        <f t="shared" ref="CQ66" si="1089">CQ67+CQ71+CQ75+CQ79+CQ85</f>
        <v>156260</v>
      </c>
      <c r="CR66" s="11">
        <f t="shared" si="1088"/>
        <v>157174.39999999999</v>
      </c>
      <c r="CS66" s="11">
        <f t="shared" si="1088"/>
        <v>152935.89000000004</v>
      </c>
      <c r="CT66" s="11">
        <f t="shared" si="1088"/>
        <v>174879.9</v>
      </c>
      <c r="CU66" s="11">
        <f t="shared" ref="CU66:CV66" si="1090">CU67+CU71+CU75+CU79+CU85</f>
        <v>176280.9</v>
      </c>
      <c r="CV66" s="11">
        <f t="shared" si="1090"/>
        <v>40637.96</v>
      </c>
      <c r="CW66" s="11">
        <f t="shared" ref="CW66" si="1091">CW67+CW71+CW75+CW79+CW85</f>
        <v>48845</v>
      </c>
      <c r="CX66" s="11">
        <f t="shared" si="1088"/>
        <v>158073.89000000001</v>
      </c>
      <c r="CY66" s="11">
        <f t="shared" si="1088"/>
        <v>147878.65000000002</v>
      </c>
      <c r="CZ66" s="11">
        <f t="shared" ref="CZ66:DA66" si="1092">CZ67+CZ71+CZ75+CZ79+CZ85</f>
        <v>134944</v>
      </c>
      <c r="DA66" s="11">
        <f t="shared" si="1092"/>
        <v>17292.990000000002</v>
      </c>
      <c r="DB66" s="11">
        <f t="shared" ref="DB66:DF66" si="1093">DB67+DB71+DB75+DB79+DB85</f>
        <v>17339.160000000003</v>
      </c>
      <c r="DC66" s="11">
        <f t="shared" si="1093"/>
        <v>35993.480000000003</v>
      </c>
      <c r="DD66" s="11">
        <f t="shared" ref="DD66" si="1094">DD67+DD71+DD75+DD79+DD85</f>
        <v>40314</v>
      </c>
      <c r="DE66" s="11">
        <f t="shared" si="1093"/>
        <v>54014.469999999994</v>
      </c>
      <c r="DF66" s="11">
        <f t="shared" si="1093"/>
        <v>46425.9</v>
      </c>
      <c r="DG66" s="11">
        <f>DG67+DG71+DG75+DG79+DG85</f>
        <v>39232.76</v>
      </c>
      <c r="DH66" s="11">
        <f>DH67+DH71+DH75+DH79+DH85</f>
        <v>37992.76</v>
      </c>
      <c r="DI66" s="11">
        <f t="shared" ref="DI66:EM66" si="1095">DI67+DI71+DI75+DI79+DI85</f>
        <v>37514.769999999997</v>
      </c>
      <c r="DJ66" s="11">
        <f t="shared" ref="DJ66" si="1096">DJ67+DJ71+DJ75+DJ79+DJ85</f>
        <v>37597</v>
      </c>
      <c r="DK66" s="11">
        <f t="shared" si="1095"/>
        <v>37597</v>
      </c>
      <c r="DL66" s="11">
        <f t="shared" ref="DL66:DM66" si="1097">DL67+DL71+DL75+DL79+DL85</f>
        <v>36940.5</v>
      </c>
      <c r="DM66" s="11">
        <f t="shared" si="1097"/>
        <v>37309</v>
      </c>
      <c r="DN66" s="11">
        <f t="shared" ref="DN66:DS66" si="1098">DN67+DN71+DN75+DN79+DN85</f>
        <v>37310</v>
      </c>
      <c r="DO66" s="11">
        <f t="shared" si="1095"/>
        <v>37256.620000000003</v>
      </c>
      <c r="DP66" s="11">
        <f t="shared" ref="DP66" si="1099">DP67+DP71+DP75+DP79+DP85</f>
        <v>37300.899999999994</v>
      </c>
      <c r="DQ66" s="11">
        <f t="shared" si="1095"/>
        <v>37300.899999999994</v>
      </c>
      <c r="DR66" s="11">
        <f t="shared" si="1098"/>
        <v>63563.15</v>
      </c>
      <c r="DS66" s="11">
        <f t="shared" si="1098"/>
        <v>37437</v>
      </c>
      <c r="DT66" s="11">
        <f t="shared" ref="DT66:EC66" si="1100">DT67+DT71+DT75+DT79+DT85</f>
        <v>63105.94</v>
      </c>
      <c r="DU66" s="11">
        <f t="shared" si="1100"/>
        <v>37915.1</v>
      </c>
      <c r="DV66" s="11">
        <f t="shared" ref="DV66" si="1101">DV67+DV71+DV75+DV79+DV85</f>
        <v>39127</v>
      </c>
      <c r="DW66" s="11">
        <f t="shared" si="1100"/>
        <v>119572</v>
      </c>
      <c r="DX66" s="11">
        <f t="shared" si="1100"/>
        <v>136659.52000000002</v>
      </c>
      <c r="DY66" s="11">
        <f t="shared" ref="DY66" si="1102">DY67+DY71+DY75+DY79+DY85</f>
        <v>109390</v>
      </c>
      <c r="DZ66" s="11">
        <f t="shared" si="1100"/>
        <v>116115</v>
      </c>
      <c r="EA66" s="11">
        <f t="shared" si="1100"/>
        <v>115154.2</v>
      </c>
      <c r="EB66" s="11">
        <f t="shared" si="1100"/>
        <v>120374.8</v>
      </c>
      <c r="EC66" s="11">
        <f t="shared" si="1100"/>
        <v>120375.8</v>
      </c>
      <c r="ED66" s="11">
        <f t="shared" ref="ED66:EI66" si="1103">ED67+ED71+ED75+ED79+ED85</f>
        <v>101219.44</v>
      </c>
      <c r="EE66" s="11">
        <f t="shared" ref="EE66:EG66" si="1104">EE67+EE71+EE75+EE79+EE85</f>
        <v>90787</v>
      </c>
      <c r="EF66" s="11">
        <f t="shared" si="1104"/>
        <v>122758.70999999999</v>
      </c>
      <c r="EG66" s="11">
        <f t="shared" si="1104"/>
        <v>120787.86</v>
      </c>
      <c r="EH66" s="11">
        <f t="shared" si="1103"/>
        <v>221338</v>
      </c>
      <c r="EI66" s="11">
        <f t="shared" si="1103"/>
        <v>341693.29000000004</v>
      </c>
      <c r="EJ66" s="11">
        <f t="shared" si="1095"/>
        <v>334154.98</v>
      </c>
      <c r="EK66" s="11">
        <f t="shared" si="1095"/>
        <v>209549.88999999998</v>
      </c>
      <c r="EL66" s="11">
        <f t="shared" ref="EL66" si="1105">EL67+EL71+EL75+EL79+EL85</f>
        <v>312726</v>
      </c>
      <c r="EM66" s="11">
        <f t="shared" si="1095"/>
        <v>265764.62</v>
      </c>
      <c r="EN66" s="11">
        <f t="shared" si="1055"/>
        <v>270596.64999999997</v>
      </c>
      <c r="EO66" s="11">
        <f>EO67+EO71+EO75+EO79+EO85</f>
        <v>363837.97000000003</v>
      </c>
      <c r="EP66" s="11">
        <f>EP67+EP71+EP75+EP79+EP85</f>
        <v>340631.27</v>
      </c>
      <c r="EQ66" s="11">
        <f t="shared" ref="EQ66:FU66" si="1106">EQ67+EQ71+EQ75+EQ79+EQ85</f>
        <v>292737.48</v>
      </c>
      <c r="ER66" s="11">
        <f t="shared" ref="ER66:ES66" si="1107">ER67+ER71+ER75+ER79+ER85</f>
        <v>257081</v>
      </c>
      <c r="ES66" s="11">
        <f t="shared" si="1107"/>
        <v>257081.09</v>
      </c>
      <c r="ET66" s="11">
        <f>ET67+ET71+ET75+ET79+ET85</f>
        <v>188456.63999999998</v>
      </c>
      <c r="EU66" s="11">
        <f>EU67+EU71+EU75+EU79+EU85</f>
        <v>187448</v>
      </c>
      <c r="EV66" s="11">
        <f>EV67+EV71+EV75+EV79+EV85</f>
        <v>183528</v>
      </c>
      <c r="EW66" s="11">
        <f t="shared" ref="EW66:EY66" si="1108">EW67+EW71+EW75+EW79+EW85</f>
        <v>118139</v>
      </c>
      <c r="EX66" s="11">
        <f t="shared" ref="EX66" si="1109">EX67+EX71+EX75+EX79+EX85</f>
        <v>180560.8</v>
      </c>
      <c r="EY66" s="11">
        <f t="shared" si="1108"/>
        <v>171560.90000000002</v>
      </c>
      <c r="EZ66" s="11">
        <f t="shared" ref="EZ66:FA66" si="1110">EZ67+EZ71+EZ75+EZ79+EZ85</f>
        <v>184576.07</v>
      </c>
      <c r="FA66" s="11">
        <f t="shared" si="1110"/>
        <v>169503</v>
      </c>
      <c r="FB66" s="11">
        <f t="shared" ref="FB66:FK66" si="1111">FB67+FB71+FB75+FB79+FB85</f>
        <v>194426.83000000002</v>
      </c>
      <c r="FC66" s="11">
        <f t="shared" si="1111"/>
        <v>150434.27999999997</v>
      </c>
      <c r="FD66" s="11">
        <f t="shared" ref="FD66" si="1112">FD67+FD71+FD75+FD79+FD85</f>
        <v>185881</v>
      </c>
      <c r="FE66" s="11">
        <f t="shared" si="1111"/>
        <v>185881</v>
      </c>
      <c r="FF66" s="11">
        <f t="shared" si="1111"/>
        <v>122565.99</v>
      </c>
      <c r="FG66" s="11">
        <f t="shared" ref="FG66" si="1113">FG67+FG71+FG75+FG79+FG85</f>
        <v>158145</v>
      </c>
      <c r="FH66" s="11">
        <f t="shared" si="1111"/>
        <v>140848.79999999999</v>
      </c>
      <c r="FI66" s="11">
        <f t="shared" si="1111"/>
        <v>109798.87000000001</v>
      </c>
      <c r="FJ66" s="11">
        <f t="shared" si="1111"/>
        <v>144349.6</v>
      </c>
      <c r="FK66" s="11">
        <f t="shared" si="1111"/>
        <v>231506.6</v>
      </c>
      <c r="FL66" s="11">
        <f t="shared" ref="FL66:FQ66" si="1114">FL67+FL71+FL75+FL79+FL85</f>
        <v>334350.65999999997</v>
      </c>
      <c r="FM66" s="11">
        <f t="shared" ref="FM66:FO66" si="1115">FM67+FM71+FM75+FM79+FM85</f>
        <v>256626</v>
      </c>
      <c r="FN66" s="11">
        <f t="shared" ref="FN66:FO66" si="1116">FN67+FN71+FN75+FN79+FN85</f>
        <v>339761.38</v>
      </c>
      <c r="FO66" s="11">
        <f t="shared" si="1116"/>
        <v>270504.58999999997</v>
      </c>
      <c r="FP66" s="11">
        <f t="shared" si="1114"/>
        <v>387858</v>
      </c>
      <c r="FQ66" s="11">
        <f t="shared" si="1114"/>
        <v>200998.37</v>
      </c>
      <c r="FR66" s="11">
        <f t="shared" si="1106"/>
        <v>132060.26</v>
      </c>
      <c r="FS66" s="11">
        <f t="shared" si="1106"/>
        <v>135079.13</v>
      </c>
      <c r="FT66" s="11">
        <f t="shared" ref="FT66" si="1117">FT67+FT71+FT75+FT79+FT85</f>
        <v>334240</v>
      </c>
      <c r="FU66" s="11">
        <f t="shared" si="1106"/>
        <v>334250.18</v>
      </c>
      <c r="FV66" s="11">
        <f t="shared" si="1055"/>
        <v>319393.93</v>
      </c>
      <c r="FW66" s="11">
        <f>FW67+FW71+FW75+FW79+FW85</f>
        <v>326306.8</v>
      </c>
      <c r="FX66" s="11">
        <f>FX67+FX71+FX75+FX79+FX85</f>
        <v>314311.8</v>
      </c>
      <c r="FY66" s="11">
        <f t="shared" ref="FY66:HC66" si="1118">FY67+FY71+FY75+FY79+FY85</f>
        <v>300805.55</v>
      </c>
      <c r="FZ66" s="11">
        <f t="shared" ref="FZ66" si="1119">FZ67+FZ71+FZ75+FZ79+FZ85</f>
        <v>301354</v>
      </c>
      <c r="GA66" s="11">
        <f t="shared" si="1118"/>
        <v>301364.21000000002</v>
      </c>
      <c r="GB66" s="11">
        <f t="shared" ref="GB66:GC66" si="1120">GB67+GB71+GB75+GB79+GB85</f>
        <v>288572.62</v>
      </c>
      <c r="GC66" s="11">
        <f t="shared" si="1120"/>
        <v>296561</v>
      </c>
      <c r="GD66" s="11">
        <f t="shared" ref="GD66:GI66" si="1121">GD67+GD71+GD75+GD79+GD85</f>
        <v>296561</v>
      </c>
      <c r="GE66" s="11">
        <f t="shared" si="1118"/>
        <v>307958.93</v>
      </c>
      <c r="GF66" s="11">
        <f t="shared" ref="GF66" si="1122">GF67+GF71+GF75+GF79+GF85</f>
        <v>311955.71999999997</v>
      </c>
      <c r="GG66" s="11">
        <f t="shared" si="1118"/>
        <v>307055.92</v>
      </c>
      <c r="GH66" s="11">
        <f t="shared" si="1121"/>
        <v>299426.65999999992</v>
      </c>
      <c r="GI66" s="11">
        <f t="shared" si="1121"/>
        <v>301097</v>
      </c>
      <c r="GJ66" s="11">
        <f t="shared" ref="GJ66:GS66" si="1123">GJ67+GJ71+GJ75+GJ79+GJ85</f>
        <v>325078.87</v>
      </c>
      <c r="GK66" s="11">
        <f t="shared" si="1123"/>
        <v>361607.93</v>
      </c>
      <c r="GL66" s="11">
        <f t="shared" ref="GL66" si="1124">GL67+GL71+GL75+GL79+GL85</f>
        <v>372696</v>
      </c>
      <c r="GM66" s="11">
        <f t="shared" si="1123"/>
        <v>376696</v>
      </c>
      <c r="GN66" s="11">
        <f t="shared" si="1123"/>
        <v>279224.94</v>
      </c>
      <c r="GO66" s="11">
        <f t="shared" ref="GO66" si="1125">GO67+GO71+GO75+GO79+GO85</f>
        <v>420390</v>
      </c>
      <c r="GP66" s="11">
        <f t="shared" si="1123"/>
        <v>431686.5</v>
      </c>
      <c r="GQ66" s="11">
        <f t="shared" si="1123"/>
        <v>371168.05000000005</v>
      </c>
      <c r="GR66" s="11">
        <f t="shared" si="1123"/>
        <v>419487.5</v>
      </c>
      <c r="GS66" s="11">
        <f t="shared" si="1123"/>
        <v>484395</v>
      </c>
      <c r="GT66" s="11">
        <f t="shared" ref="GT66:GY66" si="1126">GT67+GT71+GT75+GT79+GT85</f>
        <v>230966.13999999996</v>
      </c>
      <c r="GU66" s="11">
        <f t="shared" ref="GU66:GW66" si="1127">GU67+GU71+GU75+GU79+GU85</f>
        <v>196054</v>
      </c>
      <c r="GV66" s="11">
        <f t="shared" ref="GV66:GW66" si="1128">GV67+GV71+GV75+GV79+GV85</f>
        <v>404828.02</v>
      </c>
      <c r="GW66" s="11">
        <f t="shared" si="1128"/>
        <v>396112.09</v>
      </c>
      <c r="GX66" s="11">
        <f t="shared" si="1126"/>
        <v>344735</v>
      </c>
      <c r="GY66" s="11">
        <f t="shared" si="1126"/>
        <v>0</v>
      </c>
      <c r="GZ66" s="11">
        <f t="shared" si="1118"/>
        <v>90018.239999999991</v>
      </c>
      <c r="HA66" s="11">
        <f t="shared" si="1118"/>
        <v>155949.63</v>
      </c>
      <c r="HB66" s="11">
        <f t="shared" ref="HB66" si="1129">HB67+HB71+HB75+HB79+HB85</f>
        <v>126700</v>
      </c>
      <c r="HC66" s="11">
        <f t="shared" si="1118"/>
        <v>321932.67000000004</v>
      </c>
      <c r="HD66" s="11">
        <f t="shared" si="1055"/>
        <v>274860.58999999997</v>
      </c>
      <c r="HE66" s="11">
        <f>HE67+HE71+HE75+HE79+HE85</f>
        <v>60448.959999999999</v>
      </c>
      <c r="HF66" s="11">
        <f>HF67+HF71+HF75+HF79+HF85</f>
        <v>169602.01</v>
      </c>
      <c r="HG66" s="11">
        <f t="shared" ref="HG66:HO66" si="1130">HG67+HG71+HG75+HG79+HG85</f>
        <v>139638.09</v>
      </c>
      <c r="HH66" s="11">
        <f t="shared" ref="HH66" si="1131">HH67+HH71+HH75+HH79+HH85</f>
        <v>158016</v>
      </c>
      <c r="HI66" s="11">
        <f t="shared" si="1130"/>
        <v>148413.73000000001</v>
      </c>
      <c r="HJ66" s="11">
        <f t="shared" ref="HJ66:HK66" si="1132">HJ67+HJ71+HJ75+HJ79+HJ85</f>
        <v>133018.47</v>
      </c>
      <c r="HK66" s="11">
        <f t="shared" si="1132"/>
        <v>69250</v>
      </c>
      <c r="HL66" s="11">
        <f t="shared" ref="HL66:HQ66" si="1133">HL67+HL71+HL75+HL79+HL85</f>
        <v>94618.19</v>
      </c>
      <c r="HM66" s="11">
        <f t="shared" si="1130"/>
        <v>109165.15999999999</v>
      </c>
      <c r="HN66" s="11">
        <f t="shared" ref="HN66" si="1134">HN67+HN71+HN75+HN79+HN85</f>
        <v>22103.02</v>
      </c>
      <c r="HO66" s="11">
        <f t="shared" si="1130"/>
        <v>125635.13</v>
      </c>
      <c r="HP66" s="11">
        <f t="shared" si="1133"/>
        <v>107339.19</v>
      </c>
      <c r="HQ66" s="11">
        <f t="shared" si="1133"/>
        <v>94376</v>
      </c>
      <c r="HR66" s="11">
        <f t="shared" ref="HR66:IO66" si="1135">HR67+HR71+HR75+HR79+HR85</f>
        <v>106589</v>
      </c>
      <c r="HS66" s="11">
        <f t="shared" si="1135"/>
        <v>201102.99000000002</v>
      </c>
      <c r="HT66" s="11">
        <f t="shared" ref="HT66" si="1136">HT67+HT71+HT75+HT79+HT85</f>
        <v>102790</v>
      </c>
      <c r="HU66" s="11">
        <f t="shared" si="1135"/>
        <v>112790</v>
      </c>
      <c r="HV66" s="11">
        <f t="shared" si="1135"/>
        <v>270644.04000000004</v>
      </c>
      <c r="HW66" s="11">
        <f t="shared" ref="HW66" si="1137">HW67+HW71+HW75+HW79+HW85</f>
        <v>305700</v>
      </c>
      <c r="HX66" s="11">
        <f t="shared" si="1135"/>
        <v>315400</v>
      </c>
      <c r="HY66" s="11">
        <f t="shared" si="1135"/>
        <v>105797.18999999999</v>
      </c>
      <c r="HZ66" s="11">
        <f t="shared" ref="HZ66:IF66" si="1138">HZ67+HZ71+HZ75+HZ79+HZ85</f>
        <v>82000</v>
      </c>
      <c r="IA66" s="11">
        <f t="shared" ref="IA66" si="1139">IA67+IA71+IA75+IA79+IA85</f>
        <v>82000</v>
      </c>
      <c r="IB66" s="11">
        <f t="shared" si="1138"/>
        <v>86543.84</v>
      </c>
      <c r="IC66" s="11">
        <f t="shared" ref="IC66:IE66" si="1140">IC67+IC71+IC75+IC79+IC85</f>
        <v>114600</v>
      </c>
      <c r="ID66" s="11">
        <f t="shared" si="1140"/>
        <v>124300</v>
      </c>
      <c r="IE66" s="11">
        <f t="shared" si="1140"/>
        <v>96280.05</v>
      </c>
      <c r="IF66" s="11">
        <f t="shared" si="1138"/>
        <v>155000</v>
      </c>
      <c r="IG66" s="11">
        <f t="shared" si="1135"/>
        <v>1110154.8799999999</v>
      </c>
      <c r="IH66" s="11">
        <f t="shared" ref="IH66" si="1141">IH67+IH71+IH75+IH79+IH85</f>
        <v>1126861.4099999999</v>
      </c>
      <c r="II66" s="11">
        <f t="shared" si="1135"/>
        <v>995927.01</v>
      </c>
      <c r="IJ66" s="11">
        <f t="shared" si="1135"/>
        <v>1720726.9</v>
      </c>
      <c r="IK66" s="11">
        <f t="shared" ref="IK66" si="1142">IK67+IK71+IK75+IK79+IK85</f>
        <v>1880700.4</v>
      </c>
      <c r="IL66" s="11">
        <f t="shared" si="1135"/>
        <v>1713271.43</v>
      </c>
      <c r="IM66" s="11">
        <f t="shared" si="1135"/>
        <v>1672850.93</v>
      </c>
      <c r="IN66" s="11">
        <f t="shared" ref="IN66" si="1143">IN67+IN71+IN75+IN79+IN85</f>
        <v>1754652.08</v>
      </c>
      <c r="IO66" s="11">
        <f t="shared" si="1135"/>
        <v>1592009.5599999998</v>
      </c>
      <c r="IP66" s="11">
        <f t="shared" ref="IP66:IQ66" si="1144">IP67+IP71+IP75+IP79+IP85</f>
        <v>1576699</v>
      </c>
      <c r="IQ66" s="11">
        <f t="shared" si="1144"/>
        <v>1583277.99</v>
      </c>
      <c r="IR66" s="11">
        <f t="shared" ref="IR66:IZ66" si="1145">IR67+IR71+IR75+IR79+IR85</f>
        <v>1430168.25</v>
      </c>
      <c r="IS66" s="11">
        <f t="shared" si="1145"/>
        <v>1440182</v>
      </c>
      <c r="IT66" s="11">
        <f t="shared" ref="IT66" si="1146">IT67+IT71+IT75+IT79+IT85</f>
        <v>1472543.78</v>
      </c>
      <c r="IU66" s="11">
        <f t="shared" si="1145"/>
        <v>1284752.5000000002</v>
      </c>
      <c r="IV66" s="11">
        <f t="shared" ref="IV66:IY66" si="1147">IV67+IV71+IV75+IV79+IV85</f>
        <v>1253534.01</v>
      </c>
      <c r="IW66" s="11">
        <f t="shared" ref="IW66" si="1148">IW67+IW71+IW75+IW79+IW85</f>
        <v>1350888.35</v>
      </c>
      <c r="IX66" s="11">
        <f t="shared" si="1147"/>
        <v>1369341.3599999999</v>
      </c>
      <c r="IY66" s="11">
        <f t="shared" si="1147"/>
        <v>1323970.3999999999</v>
      </c>
      <c r="IZ66" s="11">
        <f t="shared" si="1145"/>
        <v>1496746.1199999999</v>
      </c>
      <c r="JA66" s="11">
        <f t="shared" ref="JA66:JC66" si="1149">JA67+JA71+JA75+JA79+JA85</f>
        <v>1509406.3099999998</v>
      </c>
      <c r="JB66" s="11">
        <f t="shared" ref="JB66" si="1150">JB67+JB71+JB75+JB79+JB85</f>
        <v>1524801</v>
      </c>
      <c r="JC66" s="11">
        <f t="shared" si="1149"/>
        <v>1645559.41</v>
      </c>
      <c r="JD66" s="11">
        <f t="shared" ref="JD66:JF66" si="1151">JD67+JD71+JD75+JD79+JD85</f>
        <v>1433783.1000000003</v>
      </c>
      <c r="JE66" s="11">
        <f t="shared" ref="JE66" si="1152">JE67+JE71+JE75+JE79+JE85</f>
        <v>1643508</v>
      </c>
      <c r="JF66" s="11">
        <f t="shared" si="1151"/>
        <v>1656561.7</v>
      </c>
      <c r="JG66" s="11">
        <f t="shared" ref="JG66" si="1153">JG67+JG71+JG75+JG79+JG85</f>
        <v>1334004.8699999999</v>
      </c>
      <c r="JH66" s="11">
        <f t="shared" ref="JH66" si="1154">JH67+JH71+JH75+JH79+JH85</f>
        <v>1498065.5</v>
      </c>
      <c r="JI66" s="11">
        <f t="shared" ref="JI66:JJ66" si="1155">JI67+JI71+JI75+JI79+JI85</f>
        <v>2115578.23</v>
      </c>
      <c r="JJ66" s="11">
        <f t="shared" si="1155"/>
        <v>1373614.22</v>
      </c>
      <c r="JK66" s="11">
        <f t="shared" ref="JK66:JL66" si="1156">JK67+JK71+JK75+JK79+JK85</f>
        <v>867826</v>
      </c>
      <c r="JL66" s="11">
        <f t="shared" si="1156"/>
        <v>1708858.1900000002</v>
      </c>
      <c r="JM66" s="11">
        <f t="shared" ref="JM66:JN66" si="1157">JM67+JM71+JM75+JM79+JM85</f>
        <v>1557875.1599999997</v>
      </c>
      <c r="JN66" s="11">
        <f t="shared" si="1157"/>
        <v>1755166</v>
      </c>
    </row>
    <row r="67" spans="1:274" ht="15" customHeight="1" x14ac:dyDescent="0.25">
      <c r="A67" s="5">
        <v>41</v>
      </c>
      <c r="B67" s="8" t="s">
        <v>91</v>
      </c>
      <c r="C67" s="12">
        <f t="shared" ref="C67:D67" si="1158">SUM(C68:C70)</f>
        <v>0</v>
      </c>
      <c r="D67" s="12">
        <f t="shared" si="1158"/>
        <v>0</v>
      </c>
      <c r="E67" s="12">
        <f t="shared" ref="E67:HD67" si="1159">SUM(E68:E70)</f>
        <v>0</v>
      </c>
      <c r="F67" s="12">
        <f t="shared" si="1159"/>
        <v>0</v>
      </c>
      <c r="G67" s="12">
        <f t="shared" ref="G67" si="1160">SUM(G68:G70)</f>
        <v>1400</v>
      </c>
      <c r="H67" s="12">
        <f t="shared" si="1159"/>
        <v>1365</v>
      </c>
      <c r="I67" s="12">
        <f t="shared" si="1159"/>
        <v>200</v>
      </c>
      <c r="J67" s="12">
        <f t="shared" ref="J67" si="1161">SUM(J68:J70)</f>
        <v>0</v>
      </c>
      <c r="K67" s="12">
        <f t="shared" si="1159"/>
        <v>0</v>
      </c>
      <c r="L67" s="12">
        <f t="shared" ref="L67:M67" si="1162">SUM(L68:L70)</f>
        <v>0</v>
      </c>
      <c r="M67" s="12">
        <f t="shared" si="1162"/>
        <v>0</v>
      </c>
      <c r="N67" s="12">
        <f>SUM(N68:N70)</f>
        <v>0</v>
      </c>
      <c r="O67" s="12">
        <f t="shared" ref="O67" si="1163">SUM(O68:O70)</f>
        <v>0</v>
      </c>
      <c r="P67" s="12">
        <f t="shared" ref="P67:S67" si="1164">SUM(P68:P70)</f>
        <v>0</v>
      </c>
      <c r="Q67" s="12">
        <f>SUM(Q68:Q70)</f>
        <v>0</v>
      </c>
      <c r="R67" s="12">
        <f t="shared" ref="R67" si="1165">SUM(R68:R70)</f>
        <v>200</v>
      </c>
      <c r="S67" s="12">
        <f t="shared" si="1164"/>
        <v>337.25</v>
      </c>
      <c r="T67" s="12">
        <f>SUM(T68:T70)</f>
        <v>137.25</v>
      </c>
      <c r="U67" s="12">
        <f t="shared" ref="U67" si="1166">SUM(U68:U70)</f>
        <v>200</v>
      </c>
      <c r="V67" s="12">
        <f t="shared" ref="V67:Y67" si="1167">SUM(V68:V70)</f>
        <v>6200</v>
      </c>
      <c r="W67" s="12">
        <f t="shared" si="1167"/>
        <v>6000</v>
      </c>
      <c r="X67" s="12">
        <f t="shared" ref="X67" si="1168">SUM(X68:X70)</f>
        <v>200</v>
      </c>
      <c r="Y67" s="12">
        <f t="shared" si="1167"/>
        <v>200</v>
      </c>
      <c r="Z67" s="12">
        <f t="shared" ref="Z67:AD67" si="1169">SUM(Z68:Z70)</f>
        <v>0</v>
      </c>
      <c r="AA67" s="12">
        <f t="shared" si="1169"/>
        <v>200</v>
      </c>
      <c r="AB67" s="12">
        <f t="shared" ref="AB67:AJ67" si="1170">SUM(AB68:AB70)</f>
        <v>200</v>
      </c>
      <c r="AC67" s="12">
        <f t="shared" si="1169"/>
        <v>0</v>
      </c>
      <c r="AD67" s="12">
        <f t="shared" si="1169"/>
        <v>50</v>
      </c>
      <c r="AE67" s="12">
        <f t="shared" si="1170"/>
        <v>464095.13</v>
      </c>
      <c r="AF67" s="12">
        <f t="shared" ref="AF67" si="1171">SUM(AF68:AF70)</f>
        <v>464045.13</v>
      </c>
      <c r="AG67" s="12">
        <f t="shared" ref="AG67:AI67" si="1172">SUM(AG68:AG70)</f>
        <v>50</v>
      </c>
      <c r="AH67" s="12">
        <f t="shared" si="1172"/>
        <v>50</v>
      </c>
      <c r="AI67" s="12">
        <f t="shared" si="1172"/>
        <v>0</v>
      </c>
      <c r="AJ67" s="12">
        <f t="shared" si="1170"/>
        <v>50</v>
      </c>
      <c r="AK67" s="12">
        <f>SUM(AK68:AK70)</f>
        <v>2671.73</v>
      </c>
      <c r="AL67" s="12">
        <f t="shared" ref="AL67:AP67" si="1173">SUM(AL68:AL70)</f>
        <v>2671.73</v>
      </c>
      <c r="AM67" s="12">
        <f t="shared" si="1173"/>
        <v>2049.79</v>
      </c>
      <c r="AN67" s="12">
        <f t="shared" ref="AN67" si="1174">SUM(AN68:AN70)</f>
        <v>2250</v>
      </c>
      <c r="AO67" s="12">
        <f t="shared" si="1173"/>
        <v>2250</v>
      </c>
      <c r="AP67" s="12">
        <f t="shared" si="1173"/>
        <v>2365.6</v>
      </c>
      <c r="AQ67" s="12">
        <f>SUM(AQ68:AQ70)</f>
        <v>300</v>
      </c>
      <c r="AR67" s="12">
        <f>SUM(AR68:AR70)</f>
        <v>0</v>
      </c>
      <c r="AS67" s="12">
        <f>SUM(AS68:AS70)</f>
        <v>0</v>
      </c>
      <c r="AT67" s="12">
        <f t="shared" ref="AT67" si="1175">SUM(AT68:AT70)</f>
        <v>0</v>
      </c>
      <c r="AU67" s="12">
        <f>SUM(AU68:AU70)</f>
        <v>0</v>
      </c>
      <c r="AV67" s="12">
        <f t="shared" ref="AV67:AW67" si="1176">SUM(AV68:AV70)</f>
        <v>0</v>
      </c>
      <c r="AW67" s="12">
        <f t="shared" si="1176"/>
        <v>0</v>
      </c>
      <c r="AX67" s="12">
        <f t="shared" ref="AX67:BC67" si="1177">SUM(AX68:AX70)</f>
        <v>3000</v>
      </c>
      <c r="AY67" s="12">
        <f t="shared" si="1177"/>
        <v>6422.52</v>
      </c>
      <c r="AZ67" s="12">
        <f t="shared" ref="AZ67:BA67" si="1178">SUM(AZ68:AZ70)</f>
        <v>4600</v>
      </c>
      <c r="BA67" s="12">
        <f t="shared" si="1178"/>
        <v>4648.8</v>
      </c>
      <c r="BB67" s="12">
        <f t="shared" si="1177"/>
        <v>1612.8400000000001</v>
      </c>
      <c r="BC67" s="12">
        <f t="shared" si="1177"/>
        <v>5250</v>
      </c>
      <c r="BD67" s="12">
        <f>SUM(BD68:BD70)</f>
        <v>5750</v>
      </c>
      <c r="BE67" s="12">
        <f>SUM(BE68:BE70)</f>
        <v>5188.83</v>
      </c>
      <c r="BF67" s="12">
        <f t="shared" ref="BF67" si="1179">SUM(BF68:BF70)</f>
        <v>5300</v>
      </c>
      <c r="BG67" s="12">
        <f>SUM(BG68:BG70)</f>
        <v>6100</v>
      </c>
      <c r="BH67" s="12">
        <f t="shared" ref="BH67:BK67" si="1180">SUM(BH68:BH70)</f>
        <v>3795.82</v>
      </c>
      <c r="BI67" s="12">
        <f t="shared" ref="BI67" si="1181">SUM(BI68:BI70)</f>
        <v>5332</v>
      </c>
      <c r="BJ67" s="12">
        <f t="shared" si="1180"/>
        <v>5332</v>
      </c>
      <c r="BK67" s="12">
        <f t="shared" si="1180"/>
        <v>2814.6499999999996</v>
      </c>
      <c r="BL67" s="12">
        <f t="shared" ref="BL67:BR67" si="1182">SUM(BL68:BL70)</f>
        <v>4900</v>
      </c>
      <c r="BM67" s="12">
        <f t="shared" ref="BM67" si="1183">SUM(BM68:BM70)</f>
        <v>4900</v>
      </c>
      <c r="BN67" s="12">
        <f>SUM(BN68:BN70)</f>
        <v>3140.27</v>
      </c>
      <c r="BO67" s="12">
        <f t="shared" ref="BO67:BQ67" si="1184">SUM(BO68:BO70)</f>
        <v>110</v>
      </c>
      <c r="BP67" s="12">
        <f t="shared" si="1184"/>
        <v>1000</v>
      </c>
      <c r="BQ67" s="12">
        <f t="shared" si="1184"/>
        <v>1883.3</v>
      </c>
      <c r="BR67" s="12">
        <f t="shared" si="1182"/>
        <v>3108</v>
      </c>
      <c r="BS67" s="12">
        <f>SUM(BS68:BS70)</f>
        <v>0</v>
      </c>
      <c r="BT67" s="12">
        <f>SUM(BT68:BT70)</f>
        <v>71.38</v>
      </c>
      <c r="BU67" s="12">
        <f>SUM(BU68:BU70)</f>
        <v>71.38</v>
      </c>
      <c r="BV67" s="12">
        <f t="shared" ref="BV67" si="1185">SUM(BV68:BV70)</f>
        <v>0</v>
      </c>
      <c r="BW67" s="12">
        <f>SUM(BW68:BW70)</f>
        <v>60</v>
      </c>
      <c r="BX67" s="12">
        <f>SUM(BX68:BX70)</f>
        <v>42.6</v>
      </c>
      <c r="BY67" s="12">
        <f>SUM(BY68:BY70)</f>
        <v>100</v>
      </c>
      <c r="BZ67" s="12">
        <f>SUM(BZ68:BZ70)</f>
        <v>13427.3</v>
      </c>
      <c r="CA67" s="12">
        <f>SUM(CA68:CA70)</f>
        <v>13430.8</v>
      </c>
      <c r="CB67" s="12">
        <f t="shared" ref="CB67" si="1186">SUM(CB68:CB70)</f>
        <v>15000</v>
      </c>
      <c r="CC67" s="12">
        <f>SUM(CC68:CC70)</f>
        <v>15000</v>
      </c>
      <c r="CD67" s="12">
        <f t="shared" ref="CD67:CE67" si="1187">SUM(CD68:CD70)</f>
        <v>4365.8999999999996</v>
      </c>
      <c r="CE67" s="12">
        <f t="shared" si="1187"/>
        <v>15160</v>
      </c>
      <c r="CF67" s="12">
        <f t="shared" ref="CF67:CK67" si="1188">SUM(CF68:CF70)</f>
        <v>15160</v>
      </c>
      <c r="CG67" s="12">
        <f>SUM(CG68:CG70)</f>
        <v>16</v>
      </c>
      <c r="CH67" s="12">
        <f t="shared" ref="CH67" si="1189">SUM(CH68:CH70)</f>
        <v>200</v>
      </c>
      <c r="CI67" s="12">
        <f>SUM(CI68:CI70)</f>
        <v>248.8</v>
      </c>
      <c r="CJ67" s="12">
        <f t="shared" si="1188"/>
        <v>380.2</v>
      </c>
      <c r="CK67" s="12">
        <f t="shared" si="1188"/>
        <v>550</v>
      </c>
      <c r="CL67" s="12">
        <f>SUM(CL68:CL70)</f>
        <v>550</v>
      </c>
      <c r="CM67" s="12">
        <f>SUM(CM68:CM70)</f>
        <v>370</v>
      </c>
      <c r="CN67" s="12">
        <f t="shared" ref="CN67" si="1190">SUM(CN68:CN70)</f>
        <v>600</v>
      </c>
      <c r="CO67" s="12">
        <f>SUM(CO68:CO70)</f>
        <v>600</v>
      </c>
      <c r="CP67" s="12">
        <f t="shared" ref="CP67:CZ67" si="1191">SUM(CP68:CP70)</f>
        <v>536.79999999999995</v>
      </c>
      <c r="CQ67" s="12">
        <f t="shared" ref="CQ67" si="1192">SUM(CQ68:CQ70)</f>
        <v>1253</v>
      </c>
      <c r="CR67" s="12">
        <f t="shared" si="1191"/>
        <v>1253</v>
      </c>
      <c r="CS67" s="12">
        <f t="shared" si="1191"/>
        <v>241</v>
      </c>
      <c r="CT67" s="12">
        <f t="shared" si="1191"/>
        <v>800</v>
      </c>
      <c r="CU67" s="12">
        <f t="shared" ref="CU67:CV67" si="1193">SUM(CU68:CU70)</f>
        <v>800</v>
      </c>
      <c r="CV67" s="12">
        <f t="shared" si="1193"/>
        <v>445</v>
      </c>
      <c r="CW67" s="12">
        <f t="shared" ref="CW67" si="1194">SUM(CW68:CW70)</f>
        <v>5556</v>
      </c>
      <c r="CX67" s="12">
        <f t="shared" si="1191"/>
        <v>5556</v>
      </c>
      <c r="CY67" s="12">
        <f t="shared" si="1191"/>
        <v>812.52</v>
      </c>
      <c r="CZ67" s="12">
        <f t="shared" ref="CZ67:DA67" si="1195">SUM(CZ68:CZ70)</f>
        <v>673</v>
      </c>
      <c r="DA67" s="12">
        <f t="shared" si="1195"/>
        <v>12804.7</v>
      </c>
      <c r="DB67" s="12">
        <f t="shared" ref="DB67:DF67" si="1196">SUM(DB68:DB70)</f>
        <v>12804.7</v>
      </c>
      <c r="DC67" s="12">
        <f t="shared" si="1196"/>
        <v>12846.1</v>
      </c>
      <c r="DD67" s="12">
        <f t="shared" ref="DD67" si="1197">SUM(DD68:DD70)</f>
        <v>5000</v>
      </c>
      <c r="DE67" s="12">
        <f t="shared" si="1196"/>
        <v>17000</v>
      </c>
      <c r="DF67" s="12">
        <f t="shared" si="1196"/>
        <v>10335.5</v>
      </c>
      <c r="DG67" s="12">
        <f>SUM(DG68:DG70)</f>
        <v>0</v>
      </c>
      <c r="DH67" s="12">
        <f>SUM(DH68:DH70)</f>
        <v>0</v>
      </c>
      <c r="DI67" s="12">
        <f t="shared" ref="DI67:EM67" si="1198">SUM(DI68:DI70)</f>
        <v>0</v>
      </c>
      <c r="DJ67" s="12">
        <f t="shared" ref="DJ67" si="1199">SUM(DJ68:DJ70)</f>
        <v>0</v>
      </c>
      <c r="DK67" s="12">
        <f t="shared" si="1198"/>
        <v>0</v>
      </c>
      <c r="DL67" s="12">
        <f t="shared" ref="DL67:DM67" si="1200">SUM(DL68:DL70)</f>
        <v>0</v>
      </c>
      <c r="DM67" s="12">
        <f t="shared" si="1200"/>
        <v>0</v>
      </c>
      <c r="DN67" s="12">
        <f t="shared" ref="DN67:DS67" si="1201">SUM(DN68:DN70)</f>
        <v>0</v>
      </c>
      <c r="DO67" s="12">
        <f t="shared" si="1198"/>
        <v>0</v>
      </c>
      <c r="DP67" s="12">
        <f t="shared" ref="DP67" si="1202">SUM(DP68:DP70)</f>
        <v>0</v>
      </c>
      <c r="DQ67" s="12">
        <f t="shared" si="1198"/>
        <v>0</v>
      </c>
      <c r="DR67" s="12">
        <f t="shared" si="1201"/>
        <v>0</v>
      </c>
      <c r="DS67" s="12">
        <f t="shared" si="1201"/>
        <v>0</v>
      </c>
      <c r="DT67" s="12">
        <f t="shared" ref="DT67:EC67" si="1203">SUM(DT68:DT70)</f>
        <v>0</v>
      </c>
      <c r="DU67" s="12">
        <f t="shared" si="1203"/>
        <v>0</v>
      </c>
      <c r="DV67" s="12">
        <f t="shared" ref="DV67" si="1204">SUM(DV68:DV70)</f>
        <v>0</v>
      </c>
      <c r="DW67" s="12">
        <f t="shared" si="1203"/>
        <v>0</v>
      </c>
      <c r="DX67" s="12">
        <f t="shared" si="1203"/>
        <v>0</v>
      </c>
      <c r="DY67" s="12">
        <f t="shared" ref="DY67" si="1205">SUM(DY68:DY70)</f>
        <v>0</v>
      </c>
      <c r="DZ67" s="12">
        <f t="shared" si="1203"/>
        <v>0</v>
      </c>
      <c r="EA67" s="12">
        <f t="shared" si="1203"/>
        <v>0</v>
      </c>
      <c r="EB67" s="12">
        <f t="shared" si="1203"/>
        <v>0</v>
      </c>
      <c r="EC67" s="12">
        <f t="shared" si="1203"/>
        <v>0</v>
      </c>
      <c r="ED67" s="12">
        <f t="shared" ref="ED67:EI67" si="1206">SUM(ED68:ED70)</f>
        <v>0</v>
      </c>
      <c r="EE67" s="12">
        <f t="shared" ref="EE67:EG67" si="1207">SUM(EE68:EE70)</f>
        <v>0</v>
      </c>
      <c r="EF67" s="12">
        <f t="shared" si="1207"/>
        <v>0</v>
      </c>
      <c r="EG67" s="12">
        <f t="shared" si="1207"/>
        <v>0</v>
      </c>
      <c r="EH67" s="12">
        <f t="shared" si="1206"/>
        <v>0</v>
      </c>
      <c r="EI67" s="12">
        <f t="shared" si="1206"/>
        <v>0</v>
      </c>
      <c r="EJ67" s="12">
        <f t="shared" si="1198"/>
        <v>0</v>
      </c>
      <c r="EK67" s="12">
        <f t="shared" si="1198"/>
        <v>0</v>
      </c>
      <c r="EL67" s="12">
        <f t="shared" ref="EL67" si="1208">SUM(EL68:EL70)</f>
        <v>0</v>
      </c>
      <c r="EM67" s="12">
        <f t="shared" si="1198"/>
        <v>0</v>
      </c>
      <c r="EN67" s="12">
        <f t="shared" si="1159"/>
        <v>0</v>
      </c>
      <c r="EO67" s="12">
        <f>SUM(EO68:EO70)</f>
        <v>0</v>
      </c>
      <c r="EP67" s="12">
        <f>SUM(EP68:EP70)</f>
        <v>0</v>
      </c>
      <c r="EQ67" s="12">
        <f t="shared" ref="EQ67:FU67" si="1209">SUM(EQ68:EQ70)</f>
        <v>0</v>
      </c>
      <c r="ER67" s="12">
        <f t="shared" ref="ER67:ES67" si="1210">SUM(ER68:ER70)</f>
        <v>0</v>
      </c>
      <c r="ES67" s="12">
        <f t="shared" si="1210"/>
        <v>0</v>
      </c>
      <c r="ET67" s="12">
        <f>SUM(ET68:ET70)</f>
        <v>0</v>
      </c>
      <c r="EU67" s="12">
        <f>SUM(EU68:EU70)</f>
        <v>0</v>
      </c>
      <c r="EV67" s="12">
        <f>SUM(EV68:EV70)</f>
        <v>0</v>
      </c>
      <c r="EW67" s="12">
        <f t="shared" ref="EW67:EY67" si="1211">SUM(EW68:EW70)</f>
        <v>0</v>
      </c>
      <c r="EX67" s="12">
        <f t="shared" ref="EX67" si="1212">SUM(EX68:EX70)</f>
        <v>0</v>
      </c>
      <c r="EY67" s="12">
        <f t="shared" si="1211"/>
        <v>0</v>
      </c>
      <c r="EZ67" s="12">
        <f t="shared" ref="EZ67:FA67" si="1213">SUM(EZ68:EZ70)</f>
        <v>0</v>
      </c>
      <c r="FA67" s="12">
        <f t="shared" si="1213"/>
        <v>0</v>
      </c>
      <c r="FB67" s="12">
        <f t="shared" ref="FB67:FK67" si="1214">SUM(FB68:FB70)</f>
        <v>0</v>
      </c>
      <c r="FC67" s="12">
        <f t="shared" si="1214"/>
        <v>0</v>
      </c>
      <c r="FD67" s="12">
        <f t="shared" ref="FD67" si="1215">SUM(FD68:FD70)</f>
        <v>0</v>
      </c>
      <c r="FE67" s="12">
        <f t="shared" si="1214"/>
        <v>0</v>
      </c>
      <c r="FF67" s="12">
        <f t="shared" si="1214"/>
        <v>0</v>
      </c>
      <c r="FG67" s="12">
        <f t="shared" ref="FG67" si="1216">SUM(FG68:FG70)</f>
        <v>0</v>
      </c>
      <c r="FH67" s="12">
        <f t="shared" si="1214"/>
        <v>0</v>
      </c>
      <c r="FI67" s="12">
        <f t="shared" si="1214"/>
        <v>0</v>
      </c>
      <c r="FJ67" s="12">
        <f t="shared" si="1214"/>
        <v>0</v>
      </c>
      <c r="FK67" s="12">
        <f t="shared" si="1214"/>
        <v>0</v>
      </c>
      <c r="FL67" s="12">
        <f t="shared" ref="FL67:FQ67" si="1217">SUM(FL68:FL70)</f>
        <v>0</v>
      </c>
      <c r="FM67" s="12">
        <f t="shared" ref="FM67:FO67" si="1218">SUM(FM68:FM70)</f>
        <v>0</v>
      </c>
      <c r="FN67" s="12">
        <f t="shared" ref="FN67:FO67" si="1219">SUM(FN68:FN70)</f>
        <v>0</v>
      </c>
      <c r="FO67" s="12">
        <f t="shared" si="1219"/>
        <v>0</v>
      </c>
      <c r="FP67" s="12">
        <f t="shared" si="1217"/>
        <v>0</v>
      </c>
      <c r="FQ67" s="12">
        <f t="shared" si="1217"/>
        <v>15578.57</v>
      </c>
      <c r="FR67" s="12">
        <f t="shared" si="1209"/>
        <v>15578.57</v>
      </c>
      <c r="FS67" s="12">
        <f t="shared" si="1209"/>
        <v>49428.53</v>
      </c>
      <c r="FT67" s="12">
        <f t="shared" ref="FT67" si="1220">SUM(FT68:FT70)</f>
        <v>15000</v>
      </c>
      <c r="FU67" s="12">
        <f t="shared" si="1209"/>
        <v>15000</v>
      </c>
      <c r="FV67" s="12">
        <f t="shared" si="1159"/>
        <v>15449.89</v>
      </c>
      <c r="FW67" s="12">
        <f>SUM(FW68:FW70)</f>
        <v>12000</v>
      </c>
      <c r="FX67" s="12">
        <f>SUM(FX68:FX70)</f>
        <v>4.8</v>
      </c>
      <c r="FY67" s="12">
        <f t="shared" ref="FY67:HC67" si="1221">SUM(FY68:FY70)</f>
        <v>4.8</v>
      </c>
      <c r="FZ67" s="12">
        <f t="shared" ref="FZ67" si="1222">SUM(FZ68:FZ70)</f>
        <v>0</v>
      </c>
      <c r="GA67" s="12">
        <f t="shared" si="1221"/>
        <v>0</v>
      </c>
      <c r="GB67" s="12">
        <f t="shared" ref="GB67:GC67" si="1223">SUM(GB68:GB70)</f>
        <v>0</v>
      </c>
      <c r="GC67" s="12">
        <f t="shared" si="1223"/>
        <v>0</v>
      </c>
      <c r="GD67" s="12">
        <f t="shared" ref="GD67:GI67" si="1224">SUM(GD68:GD70)</f>
        <v>0</v>
      </c>
      <c r="GE67" s="12">
        <f t="shared" si="1221"/>
        <v>872</v>
      </c>
      <c r="GF67" s="12">
        <f t="shared" ref="GF67" si="1225">SUM(GF68:GF70)</f>
        <v>10000</v>
      </c>
      <c r="GG67" s="12">
        <f t="shared" si="1221"/>
        <v>5100</v>
      </c>
      <c r="GH67" s="12">
        <f t="shared" si="1224"/>
        <v>1814.55</v>
      </c>
      <c r="GI67" s="12">
        <f t="shared" si="1224"/>
        <v>0</v>
      </c>
      <c r="GJ67" s="12">
        <f t="shared" ref="GJ67:GS67" si="1226">SUM(GJ68:GJ70)</f>
        <v>6000</v>
      </c>
      <c r="GK67" s="12">
        <f t="shared" si="1226"/>
        <v>9846.51</v>
      </c>
      <c r="GL67" s="12">
        <f t="shared" ref="GL67" si="1227">SUM(GL68:GL70)</f>
        <v>10000</v>
      </c>
      <c r="GM67" s="12">
        <f t="shared" si="1226"/>
        <v>10000</v>
      </c>
      <c r="GN67" s="12">
        <f t="shared" si="1226"/>
        <v>14313.45</v>
      </c>
      <c r="GO67" s="12">
        <f t="shared" ref="GO67" si="1228">SUM(GO68:GO70)</f>
        <v>5100</v>
      </c>
      <c r="GP67" s="12">
        <f t="shared" si="1226"/>
        <v>10100</v>
      </c>
      <c r="GQ67" s="12">
        <f t="shared" si="1226"/>
        <v>8405.65</v>
      </c>
      <c r="GR67" s="12">
        <f t="shared" si="1226"/>
        <v>22000</v>
      </c>
      <c r="GS67" s="12">
        <f t="shared" si="1226"/>
        <v>70000</v>
      </c>
      <c r="GT67" s="12">
        <f t="shared" ref="GT67:GY67" si="1229">SUM(GT68:GT70)</f>
        <v>57486.27</v>
      </c>
      <c r="GU67" s="12">
        <f t="shared" ref="GU67:GW67" si="1230">SUM(GU68:GU70)</f>
        <v>10000</v>
      </c>
      <c r="GV67" s="12">
        <f t="shared" ref="GV67:GW67" si="1231">SUM(GV68:GV70)</f>
        <v>20000</v>
      </c>
      <c r="GW67" s="12">
        <f t="shared" si="1231"/>
        <v>23322.78</v>
      </c>
      <c r="GX67" s="12">
        <f t="shared" si="1229"/>
        <v>10000</v>
      </c>
      <c r="GY67" s="12">
        <f t="shared" si="1229"/>
        <v>0</v>
      </c>
      <c r="GZ67" s="12">
        <f t="shared" si="1221"/>
        <v>9610.24</v>
      </c>
      <c r="HA67" s="12">
        <f t="shared" si="1221"/>
        <v>51221.119999999995</v>
      </c>
      <c r="HB67" s="12">
        <f t="shared" ref="HB67" si="1232">SUM(HB68:HB70)</f>
        <v>15000</v>
      </c>
      <c r="HC67" s="12">
        <f t="shared" si="1221"/>
        <v>144616.1</v>
      </c>
      <c r="HD67" s="12">
        <f t="shared" si="1159"/>
        <v>115578.96</v>
      </c>
      <c r="HE67" s="12">
        <f>SUM(HE68:HE70)</f>
        <v>15000</v>
      </c>
      <c r="HF67" s="12">
        <f>SUM(HF68:HF70)</f>
        <v>17800</v>
      </c>
      <c r="HG67" s="12">
        <f t="shared" ref="HG67:HO67" si="1233">SUM(HG68:HG70)</f>
        <v>11230.23</v>
      </c>
      <c r="HH67" s="12">
        <f t="shared" ref="HH67" si="1234">SUM(HH68:HH70)</f>
        <v>12900</v>
      </c>
      <c r="HI67" s="12">
        <f t="shared" si="1233"/>
        <v>18900</v>
      </c>
      <c r="HJ67" s="12">
        <f t="shared" ref="HJ67:HK67" si="1235">SUM(HJ68:HJ70)</f>
        <v>20683.77</v>
      </c>
      <c r="HK67" s="12">
        <f t="shared" si="1235"/>
        <v>0</v>
      </c>
      <c r="HL67" s="12">
        <f t="shared" ref="HL67:HQ67" si="1236">SUM(HL68:HL70)</f>
        <v>30000</v>
      </c>
      <c r="HM67" s="12">
        <f t="shared" si="1233"/>
        <v>22714.53</v>
      </c>
      <c r="HN67" s="12">
        <f t="shared" ref="HN67" si="1237">SUM(HN68:HN70)</f>
        <v>0</v>
      </c>
      <c r="HO67" s="12">
        <f t="shared" si="1233"/>
        <v>2000</v>
      </c>
      <c r="HP67" s="12">
        <f t="shared" si="1236"/>
        <v>8885.56</v>
      </c>
      <c r="HQ67" s="12">
        <f t="shared" si="1236"/>
        <v>0</v>
      </c>
      <c r="HR67" s="12">
        <f t="shared" ref="HR67:IO67" si="1238">SUM(HR68:HR70)</f>
        <v>20500</v>
      </c>
      <c r="HS67" s="12">
        <f t="shared" si="1238"/>
        <v>1779.07</v>
      </c>
      <c r="HT67" s="12">
        <f t="shared" ref="HT67" si="1239">SUM(HT68:HT70)</f>
        <v>0</v>
      </c>
      <c r="HU67" s="12">
        <f t="shared" si="1238"/>
        <v>10000</v>
      </c>
      <c r="HV67" s="12">
        <f t="shared" si="1238"/>
        <v>8707.869999999999</v>
      </c>
      <c r="HW67" s="12">
        <f t="shared" ref="HW67" si="1240">SUM(HW68:HW70)</f>
        <v>5000</v>
      </c>
      <c r="HX67" s="12">
        <f t="shared" si="1238"/>
        <v>14200</v>
      </c>
      <c r="HY67" s="12">
        <f t="shared" si="1238"/>
        <v>13996.26</v>
      </c>
      <c r="HZ67" s="12">
        <f t="shared" ref="HZ67:IF67" si="1241">SUM(HZ68:HZ70)</f>
        <v>2000</v>
      </c>
      <c r="IA67" s="12">
        <f t="shared" ref="IA67" si="1242">SUM(IA68:IA70)</f>
        <v>2000</v>
      </c>
      <c r="IB67" s="12">
        <f t="shared" si="1241"/>
        <v>2713.38</v>
      </c>
      <c r="IC67" s="12">
        <f t="shared" ref="IC67:IE67" si="1243">SUM(IC68:IC70)</f>
        <v>0</v>
      </c>
      <c r="ID67" s="12">
        <f t="shared" si="1243"/>
        <v>9700</v>
      </c>
      <c r="IE67" s="12">
        <f t="shared" si="1243"/>
        <v>11170.38</v>
      </c>
      <c r="IF67" s="12">
        <f t="shared" si="1241"/>
        <v>5000</v>
      </c>
      <c r="IG67" s="12">
        <f t="shared" si="1238"/>
        <v>31055</v>
      </c>
      <c r="IH67" s="12">
        <f t="shared" ref="IH67" si="1244">SUM(IH68:IH70)</f>
        <v>40736.620000000003</v>
      </c>
      <c r="II67" s="12">
        <f t="shared" si="1238"/>
        <v>115616.92000000001</v>
      </c>
      <c r="IJ67" s="12">
        <f t="shared" si="1238"/>
        <v>37250</v>
      </c>
      <c r="IK67" s="12">
        <f t="shared" ref="IK67" si="1245">SUM(IK68:IK70)</f>
        <v>180326.1</v>
      </c>
      <c r="IL67" s="12">
        <f t="shared" si="1238"/>
        <v>145137.54999999999</v>
      </c>
      <c r="IM67" s="12">
        <f t="shared" si="1238"/>
        <v>27600</v>
      </c>
      <c r="IN67" s="12">
        <f t="shared" ref="IN67" si="1246">SUM(IN68:IN70)</f>
        <v>31232.1</v>
      </c>
      <c r="IO67" s="12">
        <f t="shared" si="1238"/>
        <v>24665.829999999998</v>
      </c>
      <c r="IP67" s="12">
        <f t="shared" ref="IP67:IQ67" si="1247">SUM(IP68:IP70)</f>
        <v>27900</v>
      </c>
      <c r="IQ67" s="12">
        <f t="shared" si="1247"/>
        <v>33900</v>
      </c>
      <c r="IR67" s="12">
        <f t="shared" ref="IR67:IZ67" si="1248">SUM(IR68:IR70)</f>
        <v>25049.67</v>
      </c>
      <c r="IS67" s="12">
        <f t="shared" si="1248"/>
        <v>15160</v>
      </c>
      <c r="IT67" s="12">
        <f t="shared" ref="IT67" si="1249">SUM(IT68:IT70)</f>
        <v>48160</v>
      </c>
      <c r="IU67" s="12">
        <f t="shared" si="1248"/>
        <v>30025.05</v>
      </c>
      <c r="IV67" s="12">
        <f t="shared" ref="IV67:IY67" si="1250">SUM(IV68:IV70)</f>
        <v>15000</v>
      </c>
      <c r="IW67" s="12">
        <f t="shared" ref="IW67" si="1251">SUM(IW68:IW70)</f>
        <v>12334.85</v>
      </c>
      <c r="IX67" s="12">
        <f t="shared" si="1250"/>
        <v>12830.399999999998</v>
      </c>
      <c r="IY67" s="12">
        <f t="shared" si="1250"/>
        <v>6000</v>
      </c>
      <c r="IZ67" s="12">
        <f t="shared" si="1248"/>
        <v>39000</v>
      </c>
      <c r="JA67" s="12">
        <f t="shared" ref="JA67:JC67" si="1252">SUM(JA68:JA70)</f>
        <v>23184.41</v>
      </c>
      <c r="JB67" s="12">
        <f t="shared" ref="JB67" si="1253">SUM(JB68:JB70)</f>
        <v>16100</v>
      </c>
      <c r="JC67" s="12">
        <f t="shared" si="1252"/>
        <v>26900</v>
      </c>
      <c r="JD67" s="12">
        <f t="shared" ref="JD67:JF67" si="1254">SUM(JD68:JD70)</f>
        <v>27353.940000000002</v>
      </c>
      <c r="JE67" s="12">
        <f t="shared" ref="JE67" si="1255">SUM(JE68:JE70)</f>
        <v>16885</v>
      </c>
      <c r="JF67" s="12">
        <f t="shared" si="1254"/>
        <v>31085</v>
      </c>
      <c r="JG67" s="12">
        <f t="shared" ref="JG67" si="1256">SUM(JG68:JG70)</f>
        <v>25457.56</v>
      </c>
      <c r="JH67" s="12">
        <f t="shared" ref="JH67" si="1257">SUM(JH68:JH70)</f>
        <v>29750</v>
      </c>
      <c r="JI67" s="12">
        <f t="shared" ref="JI67:JJ67" si="1258">SUM(JI68:JI70)</f>
        <v>541795.13</v>
      </c>
      <c r="JJ67" s="12">
        <f t="shared" si="1258"/>
        <v>527830.05000000005</v>
      </c>
      <c r="JK67" s="12">
        <f t="shared" ref="JK67:JL67" si="1259">SUM(JK68:JK70)</f>
        <v>15716</v>
      </c>
      <c r="JL67" s="12">
        <f t="shared" si="1259"/>
        <v>36306</v>
      </c>
      <c r="JM67" s="12">
        <f t="shared" ref="JM67:JN67" si="1260">SUM(JM68:JM70)</f>
        <v>37188.979999999996</v>
      </c>
      <c r="JN67" s="12">
        <f t="shared" si="1260"/>
        <v>18831</v>
      </c>
    </row>
    <row r="68" spans="1:274" x14ac:dyDescent="0.25">
      <c r="A68" s="5">
        <v>4101</v>
      </c>
      <c r="B68" s="9" t="s">
        <v>35</v>
      </c>
      <c r="C68" s="13">
        <v>0</v>
      </c>
      <c r="D68" s="13">
        <v>0</v>
      </c>
      <c r="E68" s="13">
        <v>0</v>
      </c>
      <c r="F68" s="13">
        <v>0</v>
      </c>
      <c r="G68" s="13">
        <v>0</v>
      </c>
      <c r="H68" s="13">
        <v>0</v>
      </c>
      <c r="I68" s="13">
        <v>0</v>
      </c>
      <c r="J68" s="13">
        <v>0</v>
      </c>
      <c r="K68" s="13">
        <v>0</v>
      </c>
      <c r="L68" s="13">
        <v>0</v>
      </c>
      <c r="M68" s="13">
        <v>0</v>
      </c>
      <c r="N68" s="13">
        <v>0</v>
      </c>
      <c r="O68" s="13">
        <v>0</v>
      </c>
      <c r="P68" s="13">
        <v>0</v>
      </c>
      <c r="Q68" s="13">
        <v>0</v>
      </c>
      <c r="R68" s="13">
        <v>0</v>
      </c>
      <c r="S68" s="13">
        <v>0</v>
      </c>
      <c r="T68" s="13">
        <v>0</v>
      </c>
      <c r="U68" s="13">
        <v>0</v>
      </c>
      <c r="V68" s="13">
        <v>0</v>
      </c>
      <c r="W68" s="13">
        <v>0</v>
      </c>
      <c r="X68" s="13">
        <v>0</v>
      </c>
      <c r="Y68" s="13">
        <v>0</v>
      </c>
      <c r="Z68" s="13">
        <v>0</v>
      </c>
      <c r="AA68" s="13">
        <v>0</v>
      </c>
      <c r="AB68" s="13">
        <v>0</v>
      </c>
      <c r="AC68" s="13">
        <v>0</v>
      </c>
      <c r="AD68" s="13">
        <v>0</v>
      </c>
      <c r="AE68" s="13">
        <v>0</v>
      </c>
      <c r="AF68" s="13">
        <v>0</v>
      </c>
      <c r="AG68" s="13">
        <v>0</v>
      </c>
      <c r="AH68" s="13">
        <v>0</v>
      </c>
      <c r="AI68" s="13">
        <v>0</v>
      </c>
      <c r="AJ68" s="13">
        <v>0</v>
      </c>
      <c r="AK68" s="13">
        <v>0</v>
      </c>
      <c r="AL68" s="13">
        <v>0</v>
      </c>
      <c r="AM68" s="13">
        <v>0</v>
      </c>
      <c r="AN68" s="13">
        <v>0</v>
      </c>
      <c r="AO68" s="13">
        <v>0</v>
      </c>
      <c r="AP68" s="13">
        <v>0</v>
      </c>
      <c r="AQ68" s="13">
        <v>0</v>
      </c>
      <c r="AR68" s="13">
        <v>0</v>
      </c>
      <c r="AS68" s="13">
        <v>0</v>
      </c>
      <c r="AT68" s="13">
        <v>0</v>
      </c>
      <c r="AU68" s="13">
        <v>0</v>
      </c>
      <c r="AV68" s="13">
        <v>0</v>
      </c>
      <c r="AW68" s="13">
        <v>0</v>
      </c>
      <c r="AX68" s="13">
        <v>0</v>
      </c>
      <c r="AY68" s="13">
        <v>0</v>
      </c>
      <c r="AZ68" s="13">
        <v>0</v>
      </c>
      <c r="BA68" s="13">
        <v>0</v>
      </c>
      <c r="BB68" s="13">
        <v>0</v>
      </c>
      <c r="BC68" s="13">
        <v>0</v>
      </c>
      <c r="BD68" s="13">
        <v>0</v>
      </c>
      <c r="BE68" s="13">
        <v>0</v>
      </c>
      <c r="BF68" s="13">
        <v>0</v>
      </c>
      <c r="BG68" s="13">
        <v>0</v>
      </c>
      <c r="BH68" s="13">
        <v>0</v>
      </c>
      <c r="BI68" s="13">
        <v>0</v>
      </c>
      <c r="BJ68" s="13">
        <v>0</v>
      </c>
      <c r="BK68" s="13">
        <v>0</v>
      </c>
      <c r="BL68" s="13">
        <v>0</v>
      </c>
      <c r="BM68" s="13">
        <v>0</v>
      </c>
      <c r="BN68" s="13">
        <v>0</v>
      </c>
      <c r="BO68" s="13">
        <v>0</v>
      </c>
      <c r="BP68" s="13">
        <v>0</v>
      </c>
      <c r="BQ68" s="13">
        <v>0</v>
      </c>
      <c r="BR68" s="13">
        <v>0</v>
      </c>
      <c r="BS68" s="13">
        <v>0</v>
      </c>
      <c r="BT68" s="13">
        <v>0</v>
      </c>
      <c r="BU68" s="13">
        <v>0</v>
      </c>
      <c r="BV68" s="13">
        <v>0</v>
      </c>
      <c r="BW68" s="13">
        <v>0</v>
      </c>
      <c r="BX68" s="13">
        <v>0</v>
      </c>
      <c r="BY68" s="13">
        <v>0</v>
      </c>
      <c r="BZ68" s="13">
        <v>0</v>
      </c>
      <c r="CA68" s="13">
        <v>0</v>
      </c>
      <c r="CB68" s="13">
        <v>0</v>
      </c>
      <c r="CC68" s="13">
        <v>0</v>
      </c>
      <c r="CD68" s="13">
        <v>0</v>
      </c>
      <c r="CE68" s="13">
        <v>0</v>
      </c>
      <c r="CF68" s="13">
        <v>0</v>
      </c>
      <c r="CG68" s="13">
        <v>0</v>
      </c>
      <c r="CH68" s="13">
        <v>0</v>
      </c>
      <c r="CI68" s="13">
        <v>0</v>
      </c>
      <c r="CJ68" s="13">
        <v>0</v>
      </c>
      <c r="CK68" s="13">
        <v>0</v>
      </c>
      <c r="CL68" s="13">
        <v>0</v>
      </c>
      <c r="CM68" s="13">
        <v>0</v>
      </c>
      <c r="CN68" s="13">
        <v>0</v>
      </c>
      <c r="CO68" s="13">
        <v>0</v>
      </c>
      <c r="CP68" s="13">
        <v>0</v>
      </c>
      <c r="CQ68" s="13">
        <v>0</v>
      </c>
      <c r="CR68" s="13">
        <v>0</v>
      </c>
      <c r="CS68" s="13">
        <v>0</v>
      </c>
      <c r="CT68" s="13">
        <v>0</v>
      </c>
      <c r="CU68" s="13">
        <v>0</v>
      </c>
      <c r="CV68" s="13">
        <v>0</v>
      </c>
      <c r="CW68" s="13">
        <v>0</v>
      </c>
      <c r="CX68" s="13">
        <v>0</v>
      </c>
      <c r="CY68" s="13">
        <v>0</v>
      </c>
      <c r="CZ68" s="13">
        <v>0</v>
      </c>
      <c r="DA68" s="13">
        <v>0</v>
      </c>
      <c r="DB68" s="13">
        <v>0</v>
      </c>
      <c r="DC68" s="13">
        <v>0</v>
      </c>
      <c r="DD68" s="13">
        <v>0</v>
      </c>
      <c r="DE68" s="13">
        <v>0</v>
      </c>
      <c r="DF68" s="13">
        <v>0</v>
      </c>
      <c r="DG68" s="13">
        <v>0</v>
      </c>
      <c r="DH68" s="13">
        <v>0</v>
      </c>
      <c r="DI68" s="13">
        <v>0</v>
      </c>
      <c r="DJ68" s="13">
        <v>0</v>
      </c>
      <c r="DK68" s="13">
        <v>0</v>
      </c>
      <c r="DL68" s="13">
        <v>0</v>
      </c>
      <c r="DM68" s="13">
        <v>0</v>
      </c>
      <c r="DN68" s="13">
        <v>0</v>
      </c>
      <c r="DO68" s="13">
        <v>0</v>
      </c>
      <c r="DP68" s="13">
        <v>0</v>
      </c>
      <c r="DQ68" s="13">
        <v>0</v>
      </c>
      <c r="DR68" s="13">
        <v>0</v>
      </c>
      <c r="DS68" s="13">
        <v>0</v>
      </c>
      <c r="DT68" s="13">
        <v>0</v>
      </c>
      <c r="DU68" s="13">
        <v>0</v>
      </c>
      <c r="DV68" s="13">
        <v>0</v>
      </c>
      <c r="DW68" s="13">
        <v>0</v>
      </c>
      <c r="DX68" s="13">
        <v>0</v>
      </c>
      <c r="DY68" s="13">
        <v>0</v>
      </c>
      <c r="DZ68" s="13">
        <v>0</v>
      </c>
      <c r="EA68" s="13">
        <v>0</v>
      </c>
      <c r="EB68" s="13">
        <v>0</v>
      </c>
      <c r="EC68" s="13">
        <v>0</v>
      </c>
      <c r="ED68" s="13">
        <v>0</v>
      </c>
      <c r="EE68" s="13">
        <v>0</v>
      </c>
      <c r="EF68" s="13">
        <v>0</v>
      </c>
      <c r="EG68" s="13">
        <v>0</v>
      </c>
      <c r="EH68" s="13">
        <v>0</v>
      </c>
      <c r="EI68" s="13">
        <v>0</v>
      </c>
      <c r="EJ68" s="13">
        <v>0</v>
      </c>
      <c r="EK68" s="13">
        <v>0</v>
      </c>
      <c r="EL68" s="13">
        <v>0</v>
      </c>
      <c r="EM68" s="13">
        <v>0</v>
      </c>
      <c r="EN68" s="13">
        <v>0</v>
      </c>
      <c r="EO68" s="13">
        <v>0</v>
      </c>
      <c r="EP68" s="13">
        <v>0</v>
      </c>
      <c r="EQ68" s="13">
        <v>0</v>
      </c>
      <c r="ER68" s="13">
        <v>0</v>
      </c>
      <c r="ES68" s="13">
        <v>0</v>
      </c>
      <c r="ET68" s="13">
        <v>0</v>
      </c>
      <c r="EU68" s="13">
        <v>0</v>
      </c>
      <c r="EV68" s="13">
        <v>0</v>
      </c>
      <c r="EW68" s="13">
        <v>0</v>
      </c>
      <c r="EX68" s="13">
        <v>0</v>
      </c>
      <c r="EY68" s="13">
        <v>0</v>
      </c>
      <c r="EZ68" s="13">
        <v>0</v>
      </c>
      <c r="FA68" s="13">
        <v>0</v>
      </c>
      <c r="FB68" s="13">
        <v>0</v>
      </c>
      <c r="FC68" s="13">
        <v>0</v>
      </c>
      <c r="FD68" s="13">
        <v>0</v>
      </c>
      <c r="FE68" s="13">
        <v>0</v>
      </c>
      <c r="FF68" s="13">
        <v>0</v>
      </c>
      <c r="FG68" s="13">
        <v>0</v>
      </c>
      <c r="FH68" s="13">
        <v>0</v>
      </c>
      <c r="FI68" s="13">
        <v>0</v>
      </c>
      <c r="FJ68" s="13">
        <v>0</v>
      </c>
      <c r="FK68" s="13">
        <v>0</v>
      </c>
      <c r="FL68" s="13">
        <v>0</v>
      </c>
      <c r="FM68" s="13">
        <v>0</v>
      </c>
      <c r="FN68" s="13">
        <v>0</v>
      </c>
      <c r="FO68" s="13">
        <v>0</v>
      </c>
      <c r="FP68" s="13">
        <v>0</v>
      </c>
      <c r="FQ68" s="13">
        <v>15578.57</v>
      </c>
      <c r="FR68" s="13">
        <v>15578.57</v>
      </c>
      <c r="FS68" s="13">
        <v>49235.08</v>
      </c>
      <c r="FT68" s="13">
        <v>15000</v>
      </c>
      <c r="FU68" s="13">
        <v>15000</v>
      </c>
      <c r="FV68" s="13">
        <v>15289.93</v>
      </c>
      <c r="FW68" s="13">
        <v>12000</v>
      </c>
      <c r="FX68" s="13">
        <v>0</v>
      </c>
      <c r="FY68" s="13">
        <v>0</v>
      </c>
      <c r="FZ68" s="13">
        <v>0</v>
      </c>
      <c r="GA68" s="13">
        <v>0</v>
      </c>
      <c r="GB68" s="13">
        <v>0</v>
      </c>
      <c r="GC68" s="13">
        <v>0</v>
      </c>
      <c r="GD68" s="13">
        <v>0</v>
      </c>
      <c r="GE68" s="13">
        <v>802</v>
      </c>
      <c r="GF68" s="13">
        <v>10000</v>
      </c>
      <c r="GG68" s="13">
        <v>5000</v>
      </c>
      <c r="GH68" s="13">
        <v>1714.55</v>
      </c>
      <c r="GI68" s="13"/>
      <c r="GJ68" s="13">
        <v>6000</v>
      </c>
      <c r="GK68" s="13">
        <v>9846.51</v>
      </c>
      <c r="GL68" s="13">
        <v>10000</v>
      </c>
      <c r="GM68" s="13">
        <v>10000</v>
      </c>
      <c r="GN68" s="13">
        <v>14213.45</v>
      </c>
      <c r="GO68" s="13">
        <v>5000</v>
      </c>
      <c r="GP68" s="13">
        <v>10000</v>
      </c>
      <c r="GQ68" s="13">
        <v>8405.65</v>
      </c>
      <c r="GR68" s="13">
        <v>22000</v>
      </c>
      <c r="GS68" s="13">
        <v>70000</v>
      </c>
      <c r="GT68" s="13">
        <v>57486.27</v>
      </c>
      <c r="GU68" s="13">
        <v>10000</v>
      </c>
      <c r="GV68" s="13">
        <v>20000</v>
      </c>
      <c r="GW68" s="13">
        <v>23322.78</v>
      </c>
      <c r="GX68" s="13">
        <v>10000</v>
      </c>
      <c r="GY68" s="13">
        <v>0</v>
      </c>
      <c r="GZ68" s="13">
        <v>6295.66</v>
      </c>
      <c r="HA68" s="13">
        <v>44039.46</v>
      </c>
      <c r="HB68" s="13">
        <v>15000</v>
      </c>
      <c r="HC68" s="13">
        <v>142616.1</v>
      </c>
      <c r="HD68" s="13">
        <v>114632</v>
      </c>
      <c r="HE68" s="13">
        <v>15000</v>
      </c>
      <c r="HF68" s="13">
        <v>15000</v>
      </c>
      <c r="HG68" s="13">
        <v>9390.7999999999993</v>
      </c>
      <c r="HH68" s="13">
        <v>10000</v>
      </c>
      <c r="HI68" s="13">
        <v>16000</v>
      </c>
      <c r="HJ68" s="13">
        <v>17008.98</v>
      </c>
      <c r="HK68" s="13">
        <v>0</v>
      </c>
      <c r="HL68" s="13">
        <v>30000</v>
      </c>
      <c r="HM68" s="13">
        <v>22665.73</v>
      </c>
      <c r="HN68" s="13">
        <v>0</v>
      </c>
      <c r="HO68" s="13">
        <v>2000</v>
      </c>
      <c r="HP68" s="13">
        <v>8785.56</v>
      </c>
      <c r="HQ68" s="13">
        <v>0</v>
      </c>
      <c r="HR68" s="13">
        <v>20400</v>
      </c>
      <c r="HS68" s="13">
        <v>1630.27</v>
      </c>
      <c r="HT68" s="13">
        <v>0</v>
      </c>
      <c r="HU68" s="13">
        <v>10000</v>
      </c>
      <c r="HV68" s="13">
        <v>8559.07</v>
      </c>
      <c r="HW68" s="13">
        <v>5000</v>
      </c>
      <c r="HX68" s="13">
        <v>12000</v>
      </c>
      <c r="HY68" s="13">
        <v>11819.17</v>
      </c>
      <c r="HZ68" s="13">
        <v>0</v>
      </c>
      <c r="IA68" s="13">
        <v>0</v>
      </c>
      <c r="IB68" s="13">
        <v>0</v>
      </c>
      <c r="IC68" s="13">
        <v>0</v>
      </c>
      <c r="ID68" s="13">
        <v>0</v>
      </c>
      <c r="IE68" s="13">
        <v>0</v>
      </c>
      <c r="IF68" s="13">
        <v>0</v>
      </c>
      <c r="IG68" s="13">
        <f t="shared" ref="IG68:IP70" si="1261">C68+BS68+AK68+DA68+EI68+FQ68+GY68</f>
        <v>15578.57</v>
      </c>
      <c r="IH68" s="13">
        <f t="shared" si="1261"/>
        <v>21874.23</v>
      </c>
      <c r="II68" s="13">
        <f t="shared" si="1261"/>
        <v>93274.540000000008</v>
      </c>
      <c r="IJ68" s="13">
        <f t="shared" si="1261"/>
        <v>30000</v>
      </c>
      <c r="IK68" s="13">
        <f t="shared" si="1261"/>
        <v>157616.1</v>
      </c>
      <c r="IL68" s="13">
        <f t="shared" si="1261"/>
        <v>129921.93</v>
      </c>
      <c r="IM68" s="13">
        <f t="shared" si="1261"/>
        <v>27000</v>
      </c>
      <c r="IN68" s="13">
        <f t="shared" si="1261"/>
        <v>15000</v>
      </c>
      <c r="IO68" s="13">
        <f t="shared" si="1261"/>
        <v>9390.7999999999993</v>
      </c>
      <c r="IP68" s="13">
        <f t="shared" si="1261"/>
        <v>10000</v>
      </c>
      <c r="IQ68" s="13">
        <f t="shared" ref="IQ68:IZ70" si="1262">M68+CC68+AU68+DK68+ES68+GA68+HI68</f>
        <v>16000</v>
      </c>
      <c r="IR68" s="13">
        <f t="shared" si="1262"/>
        <v>17008.98</v>
      </c>
      <c r="IS68" s="13">
        <f t="shared" si="1262"/>
        <v>0</v>
      </c>
      <c r="IT68" s="13">
        <f t="shared" si="1262"/>
        <v>30000</v>
      </c>
      <c r="IU68" s="13">
        <f t="shared" si="1262"/>
        <v>23467.73</v>
      </c>
      <c r="IV68" s="13">
        <f t="shared" si="1262"/>
        <v>10000</v>
      </c>
      <c r="IW68" s="13">
        <f t="shared" si="1262"/>
        <v>7000</v>
      </c>
      <c r="IX68" s="13">
        <f t="shared" si="1262"/>
        <v>10500.109999999999</v>
      </c>
      <c r="IY68" s="13">
        <f t="shared" si="1262"/>
        <v>0</v>
      </c>
      <c r="IZ68" s="13">
        <f t="shared" si="1262"/>
        <v>26400</v>
      </c>
      <c r="JA68" s="13">
        <f t="shared" ref="JA68:JC70" si="1263">W68+CM68+BE68+DU68+FC68+GK68+HS68</f>
        <v>11476.78</v>
      </c>
      <c r="JB68" s="13">
        <f t="shared" si="1263"/>
        <v>10000</v>
      </c>
      <c r="JC68" s="13">
        <f t="shared" si="1263"/>
        <v>20000</v>
      </c>
      <c r="JD68" s="13">
        <f t="shared" ref="JD68:JI70" si="1264">Z68+BH68+CP68+DX68+FF68+GN68+HV68</f>
        <v>22772.52</v>
      </c>
      <c r="JE68" s="13">
        <f t="shared" si="1264"/>
        <v>10000</v>
      </c>
      <c r="JF68" s="13">
        <f t="shared" si="1264"/>
        <v>22000</v>
      </c>
      <c r="JG68" s="13">
        <f t="shared" si="1264"/>
        <v>20224.82</v>
      </c>
      <c r="JH68" s="13">
        <f t="shared" si="1264"/>
        <v>22000</v>
      </c>
      <c r="JI68" s="13">
        <f t="shared" si="1264"/>
        <v>70000</v>
      </c>
      <c r="JJ68" s="13">
        <f t="shared" ref="JJ68:JN70" si="1265">AF68+BN68+CV68+ED68+FL68+GT68+IB68</f>
        <v>57486.27</v>
      </c>
      <c r="JK68" s="13">
        <f t="shared" si="1265"/>
        <v>10000</v>
      </c>
      <c r="JL68" s="13">
        <f t="shared" si="1265"/>
        <v>20000</v>
      </c>
      <c r="JM68" s="13">
        <f t="shared" si="1265"/>
        <v>23322.78</v>
      </c>
      <c r="JN68" s="13">
        <f t="shared" si="1265"/>
        <v>10000</v>
      </c>
    </row>
    <row r="69" spans="1:274" x14ac:dyDescent="0.25">
      <c r="A69" s="5">
        <v>4102</v>
      </c>
      <c r="B69" s="9" t="s">
        <v>36</v>
      </c>
      <c r="C69" s="13">
        <v>0</v>
      </c>
      <c r="D69" s="13">
        <v>0</v>
      </c>
      <c r="E69" s="13">
        <v>0</v>
      </c>
      <c r="F69" s="13">
        <v>0</v>
      </c>
      <c r="G69" s="13">
        <v>1400</v>
      </c>
      <c r="H69" s="13">
        <v>1365</v>
      </c>
      <c r="I69" s="13">
        <v>200</v>
      </c>
      <c r="J69" s="13">
        <v>0</v>
      </c>
      <c r="K69" s="13">
        <v>0</v>
      </c>
      <c r="L69" s="13">
        <v>0</v>
      </c>
      <c r="M69" s="13">
        <v>0</v>
      </c>
      <c r="N69" s="13">
        <v>0</v>
      </c>
      <c r="O69" s="13">
        <v>0</v>
      </c>
      <c r="P69" s="13">
        <v>0</v>
      </c>
      <c r="Q69" s="13">
        <v>0</v>
      </c>
      <c r="R69" s="13">
        <v>200</v>
      </c>
      <c r="S69" s="13">
        <v>200</v>
      </c>
      <c r="T69" s="13">
        <v>0</v>
      </c>
      <c r="U69" s="13">
        <v>200</v>
      </c>
      <c r="V69" s="13">
        <v>200</v>
      </c>
      <c r="W69" s="13">
        <v>0</v>
      </c>
      <c r="X69" s="13">
        <v>200</v>
      </c>
      <c r="Y69" s="13">
        <v>200</v>
      </c>
      <c r="Z69" s="13">
        <v>0</v>
      </c>
      <c r="AA69" s="13">
        <v>200</v>
      </c>
      <c r="AB69" s="13">
        <v>200</v>
      </c>
      <c r="AC69" s="13">
        <v>0</v>
      </c>
      <c r="AD69" s="13">
        <v>50</v>
      </c>
      <c r="AE69" s="13">
        <v>50</v>
      </c>
      <c r="AF69" s="13">
        <v>0</v>
      </c>
      <c r="AG69" s="13">
        <v>50</v>
      </c>
      <c r="AH69" s="13">
        <v>50</v>
      </c>
      <c r="AI69" s="13">
        <v>0</v>
      </c>
      <c r="AJ69" s="13">
        <v>50</v>
      </c>
      <c r="AK69" s="13">
        <v>2671.73</v>
      </c>
      <c r="AL69" s="13">
        <v>2671.73</v>
      </c>
      <c r="AM69" s="13">
        <v>2049.79</v>
      </c>
      <c r="AN69" s="13">
        <v>2250</v>
      </c>
      <c r="AO69" s="13">
        <v>2250</v>
      </c>
      <c r="AP69" s="13">
        <v>2365.6</v>
      </c>
      <c r="AQ69" s="13">
        <v>300</v>
      </c>
      <c r="AR69" s="13">
        <v>0</v>
      </c>
      <c r="AS69" s="13">
        <v>0</v>
      </c>
      <c r="AT69" s="13">
        <v>0</v>
      </c>
      <c r="AU69" s="13">
        <v>0</v>
      </c>
      <c r="AV69" s="13">
        <v>0</v>
      </c>
      <c r="AW69" s="13">
        <v>0</v>
      </c>
      <c r="AX69" s="13">
        <v>3000</v>
      </c>
      <c r="AY69" s="13">
        <v>6422.52</v>
      </c>
      <c r="AZ69" s="13">
        <v>4600</v>
      </c>
      <c r="BA69" s="13">
        <v>4600</v>
      </c>
      <c r="BB69" s="13">
        <v>1557.7</v>
      </c>
      <c r="BC69" s="13">
        <v>5250</v>
      </c>
      <c r="BD69" s="13">
        <v>5250</v>
      </c>
      <c r="BE69" s="13">
        <v>4601.29</v>
      </c>
      <c r="BF69" s="13">
        <v>5300</v>
      </c>
      <c r="BG69" s="13">
        <v>5300</v>
      </c>
      <c r="BH69" s="13">
        <v>3401.11</v>
      </c>
      <c r="BI69" s="13">
        <v>4932</v>
      </c>
      <c r="BJ69" s="13">
        <v>4932</v>
      </c>
      <c r="BK69" s="13">
        <v>2801.97</v>
      </c>
      <c r="BL69" s="13">
        <v>4500</v>
      </c>
      <c r="BM69" s="13">
        <v>4500</v>
      </c>
      <c r="BN69" s="13">
        <v>2999.33</v>
      </c>
      <c r="BO69" s="13">
        <v>110</v>
      </c>
      <c r="BP69" s="13">
        <v>1000</v>
      </c>
      <c r="BQ69" s="13">
        <v>1876.96</v>
      </c>
      <c r="BR69" s="13">
        <v>2938</v>
      </c>
      <c r="BS69" s="13">
        <v>0</v>
      </c>
      <c r="BT69" s="13">
        <v>71.38</v>
      </c>
      <c r="BU69" s="13">
        <v>71.38</v>
      </c>
      <c r="BV69" s="13">
        <v>0</v>
      </c>
      <c r="BW69" s="13">
        <v>60</v>
      </c>
      <c r="BX69" s="13">
        <v>42.6</v>
      </c>
      <c r="BY69" s="13">
        <v>100</v>
      </c>
      <c r="BZ69" s="13">
        <v>0</v>
      </c>
      <c r="CA69" s="13">
        <v>0</v>
      </c>
      <c r="CB69" s="13">
        <v>0</v>
      </c>
      <c r="CC69" s="13">
        <v>0</v>
      </c>
      <c r="CD69" s="13">
        <v>50</v>
      </c>
      <c r="CE69" s="13">
        <v>160</v>
      </c>
      <c r="CF69" s="13">
        <v>160</v>
      </c>
      <c r="CG69" s="13">
        <v>16</v>
      </c>
      <c r="CH69" s="13">
        <v>200</v>
      </c>
      <c r="CI69" s="13">
        <v>200</v>
      </c>
      <c r="CJ69" s="13">
        <v>239.6</v>
      </c>
      <c r="CK69" s="13">
        <v>550</v>
      </c>
      <c r="CL69" s="13">
        <v>550</v>
      </c>
      <c r="CM69" s="13">
        <v>370</v>
      </c>
      <c r="CN69" s="13">
        <v>600</v>
      </c>
      <c r="CO69" s="13">
        <v>600</v>
      </c>
      <c r="CP69" s="13">
        <v>0</v>
      </c>
      <c r="CQ69" s="13">
        <v>753</v>
      </c>
      <c r="CR69" s="13">
        <v>753</v>
      </c>
      <c r="CS69" s="13">
        <v>241</v>
      </c>
      <c r="CT69" s="13">
        <v>600</v>
      </c>
      <c r="CU69" s="13">
        <v>600</v>
      </c>
      <c r="CV69" s="13">
        <v>201</v>
      </c>
      <c r="CW69" s="13">
        <v>5556</v>
      </c>
      <c r="CX69" s="13">
        <v>5556</v>
      </c>
      <c r="CY69" s="13">
        <v>0</v>
      </c>
      <c r="CZ69" s="13">
        <v>635</v>
      </c>
      <c r="DA69" s="13">
        <v>0</v>
      </c>
      <c r="DB69" s="13">
        <v>0</v>
      </c>
      <c r="DC69" s="13">
        <v>0</v>
      </c>
      <c r="DD69" s="13">
        <v>0</v>
      </c>
      <c r="DE69" s="13">
        <v>0</v>
      </c>
      <c r="DF69" s="13">
        <v>0</v>
      </c>
      <c r="DG69" s="13">
        <v>0</v>
      </c>
      <c r="DH69" s="13">
        <v>0</v>
      </c>
      <c r="DI69" s="13">
        <v>0</v>
      </c>
      <c r="DJ69" s="13">
        <v>0</v>
      </c>
      <c r="DK69" s="13">
        <v>0</v>
      </c>
      <c r="DL69" s="13">
        <v>0</v>
      </c>
      <c r="DM69" s="13">
        <v>0</v>
      </c>
      <c r="DN69" s="13">
        <v>0</v>
      </c>
      <c r="DO69" s="13">
        <v>0</v>
      </c>
      <c r="DP69" s="13">
        <v>0</v>
      </c>
      <c r="DQ69" s="13">
        <v>0</v>
      </c>
      <c r="DR69" s="13">
        <v>0</v>
      </c>
      <c r="DS69" s="13">
        <v>0</v>
      </c>
      <c r="DT69" s="13">
        <v>0</v>
      </c>
      <c r="DU69" s="13">
        <v>0</v>
      </c>
      <c r="DV69" s="13">
        <v>0</v>
      </c>
      <c r="DW69" s="13">
        <v>0</v>
      </c>
      <c r="DX69" s="13">
        <v>0</v>
      </c>
      <c r="DY69" s="13">
        <v>0</v>
      </c>
      <c r="DZ69" s="13">
        <v>0</v>
      </c>
      <c r="EA69" s="13">
        <v>0</v>
      </c>
      <c r="EB69" s="13">
        <v>0</v>
      </c>
      <c r="EC69" s="13">
        <v>0</v>
      </c>
      <c r="ED69" s="13">
        <v>0</v>
      </c>
      <c r="EE69" s="13">
        <v>0</v>
      </c>
      <c r="EF69" s="13">
        <v>0</v>
      </c>
      <c r="EG69" s="13">
        <v>0</v>
      </c>
      <c r="EH69" s="13">
        <v>0</v>
      </c>
      <c r="EI69" s="13">
        <v>0</v>
      </c>
      <c r="EJ69" s="13">
        <v>0</v>
      </c>
      <c r="EK69" s="13">
        <v>0</v>
      </c>
      <c r="EL69" s="13">
        <v>0</v>
      </c>
      <c r="EM69" s="13">
        <v>0</v>
      </c>
      <c r="EN69" s="13">
        <v>0</v>
      </c>
      <c r="EO69" s="13">
        <v>0</v>
      </c>
      <c r="EP69" s="13">
        <v>0</v>
      </c>
      <c r="EQ69" s="13">
        <v>0</v>
      </c>
      <c r="ER69" s="13">
        <v>0</v>
      </c>
      <c r="ES69" s="13">
        <v>0</v>
      </c>
      <c r="ET69" s="13">
        <v>0</v>
      </c>
      <c r="EU69" s="13">
        <v>0</v>
      </c>
      <c r="EV69" s="13">
        <v>0</v>
      </c>
      <c r="EW69" s="13">
        <v>0</v>
      </c>
      <c r="EX69" s="13">
        <v>0</v>
      </c>
      <c r="EY69" s="13">
        <v>0</v>
      </c>
      <c r="EZ69" s="13">
        <v>0</v>
      </c>
      <c r="FA69" s="13">
        <v>0</v>
      </c>
      <c r="FB69" s="13">
        <v>0</v>
      </c>
      <c r="FC69" s="13">
        <v>0</v>
      </c>
      <c r="FD69" s="13">
        <v>0</v>
      </c>
      <c r="FE69" s="13">
        <v>0</v>
      </c>
      <c r="FF69" s="13">
        <v>0</v>
      </c>
      <c r="FG69" s="13">
        <v>0</v>
      </c>
      <c r="FH69" s="13">
        <v>0</v>
      </c>
      <c r="FI69" s="13">
        <v>0</v>
      </c>
      <c r="FJ69" s="13">
        <v>0</v>
      </c>
      <c r="FK69" s="13">
        <v>0</v>
      </c>
      <c r="FL69" s="13">
        <v>0</v>
      </c>
      <c r="FM69" s="13">
        <v>0</v>
      </c>
      <c r="FN69" s="13">
        <v>0</v>
      </c>
      <c r="FO69" s="13">
        <v>0</v>
      </c>
      <c r="FP69" s="13">
        <v>0</v>
      </c>
      <c r="FQ69" s="13">
        <v>0</v>
      </c>
      <c r="FR69" s="13">
        <v>0</v>
      </c>
      <c r="FS69" s="13">
        <v>193.45</v>
      </c>
      <c r="FT69" s="13">
        <v>0</v>
      </c>
      <c r="FU69" s="13">
        <v>0</v>
      </c>
      <c r="FV69" s="13">
        <v>0</v>
      </c>
      <c r="FW69" s="13">
        <v>0</v>
      </c>
      <c r="FX69" s="13">
        <v>0</v>
      </c>
      <c r="FY69" s="13">
        <v>0</v>
      </c>
      <c r="FZ69" s="13">
        <v>0</v>
      </c>
      <c r="GA69" s="13">
        <v>0</v>
      </c>
      <c r="GB69" s="13">
        <v>0</v>
      </c>
      <c r="GC69" s="13">
        <v>0</v>
      </c>
      <c r="GD69" s="13">
        <v>0</v>
      </c>
      <c r="GE69" s="13">
        <v>70</v>
      </c>
      <c r="GF69" s="13">
        <v>0</v>
      </c>
      <c r="GG69" s="13">
        <v>0</v>
      </c>
      <c r="GH69" s="13">
        <v>0</v>
      </c>
      <c r="GI69" s="13">
        <v>0</v>
      </c>
      <c r="GJ69" s="13">
        <v>0</v>
      </c>
      <c r="GK69" s="13">
        <v>0</v>
      </c>
      <c r="GL69" s="13">
        <v>0</v>
      </c>
      <c r="GM69" s="13">
        <v>0</v>
      </c>
      <c r="GN69" s="13">
        <v>0</v>
      </c>
      <c r="GO69" s="13">
        <v>0</v>
      </c>
      <c r="GP69" s="13">
        <v>0</v>
      </c>
      <c r="GQ69" s="13">
        <v>0</v>
      </c>
      <c r="GR69" s="13">
        <v>0</v>
      </c>
      <c r="GS69" s="13">
        <v>0</v>
      </c>
      <c r="GT69" s="13">
        <v>0</v>
      </c>
      <c r="GU69" s="13">
        <v>0</v>
      </c>
      <c r="GV69" s="13">
        <v>0</v>
      </c>
      <c r="GW69" s="13">
        <v>0</v>
      </c>
      <c r="GX69" s="13">
        <v>0</v>
      </c>
      <c r="GY69" s="13">
        <v>0</v>
      </c>
      <c r="GZ69" s="13">
        <v>0</v>
      </c>
      <c r="HA69" s="13">
        <v>0</v>
      </c>
      <c r="HB69" s="13">
        <v>0</v>
      </c>
      <c r="HC69" s="13">
        <v>0</v>
      </c>
      <c r="HD69" s="13">
        <v>0</v>
      </c>
      <c r="HE69" s="13">
        <v>0</v>
      </c>
      <c r="HF69" s="13">
        <v>2800</v>
      </c>
      <c r="HG69" s="13">
        <v>1839.43</v>
      </c>
      <c r="HH69" s="13">
        <v>2900</v>
      </c>
      <c r="HI69" s="13">
        <v>2900</v>
      </c>
      <c r="HJ69" s="13">
        <v>3674.79</v>
      </c>
      <c r="HK69" s="13">
        <v>0</v>
      </c>
      <c r="HL69" s="13">
        <v>0</v>
      </c>
      <c r="HM69" s="13">
        <v>0</v>
      </c>
      <c r="HN69" s="13">
        <v>0</v>
      </c>
      <c r="HO69" s="13">
        <v>0</v>
      </c>
      <c r="HP69" s="13">
        <v>0</v>
      </c>
      <c r="HQ69" s="13">
        <v>0</v>
      </c>
      <c r="HR69" s="13">
        <v>0</v>
      </c>
      <c r="HS69" s="13">
        <v>0</v>
      </c>
      <c r="HT69" s="13">
        <v>0</v>
      </c>
      <c r="HU69" s="13">
        <v>0</v>
      </c>
      <c r="HV69" s="13">
        <v>0</v>
      </c>
      <c r="HW69" s="13">
        <v>0</v>
      </c>
      <c r="HX69" s="13">
        <v>0</v>
      </c>
      <c r="HY69" s="13">
        <v>0</v>
      </c>
      <c r="HZ69" s="13">
        <v>0</v>
      </c>
      <c r="IA69" s="13">
        <v>0</v>
      </c>
      <c r="IB69" s="13">
        <v>0</v>
      </c>
      <c r="IC69" s="13">
        <v>0</v>
      </c>
      <c r="ID69" s="13">
        <v>0</v>
      </c>
      <c r="IE69" s="13">
        <v>0</v>
      </c>
      <c r="IF69" s="13">
        <v>0</v>
      </c>
      <c r="IG69" s="13">
        <f t="shared" si="1261"/>
        <v>2671.73</v>
      </c>
      <c r="IH69" s="13">
        <f t="shared" si="1261"/>
        <v>2743.11</v>
      </c>
      <c r="II69" s="13">
        <f t="shared" si="1261"/>
        <v>2314.62</v>
      </c>
      <c r="IJ69" s="13">
        <f t="shared" si="1261"/>
        <v>2250</v>
      </c>
      <c r="IK69" s="13">
        <f t="shared" si="1261"/>
        <v>3710</v>
      </c>
      <c r="IL69" s="13">
        <f t="shared" si="1261"/>
        <v>3773.2</v>
      </c>
      <c r="IM69" s="13">
        <f t="shared" si="1261"/>
        <v>600</v>
      </c>
      <c r="IN69" s="13">
        <f t="shared" si="1261"/>
        <v>2800</v>
      </c>
      <c r="IO69" s="13">
        <f t="shared" si="1261"/>
        <v>1839.43</v>
      </c>
      <c r="IP69" s="13">
        <f t="shared" si="1261"/>
        <v>2900</v>
      </c>
      <c r="IQ69" s="13">
        <f t="shared" si="1262"/>
        <v>2900</v>
      </c>
      <c r="IR69" s="13">
        <f t="shared" si="1262"/>
        <v>3724.79</v>
      </c>
      <c r="IS69" s="13">
        <f t="shared" si="1262"/>
        <v>160</v>
      </c>
      <c r="IT69" s="13">
        <f t="shared" si="1262"/>
        <v>3160</v>
      </c>
      <c r="IU69" s="13">
        <f t="shared" si="1262"/>
        <v>6508.52</v>
      </c>
      <c r="IV69" s="13">
        <f t="shared" si="1262"/>
        <v>5000</v>
      </c>
      <c r="IW69" s="13">
        <f t="shared" si="1262"/>
        <v>5000</v>
      </c>
      <c r="IX69" s="13">
        <f t="shared" si="1262"/>
        <v>1797.3</v>
      </c>
      <c r="IY69" s="13">
        <f t="shared" si="1262"/>
        <v>6000</v>
      </c>
      <c r="IZ69" s="13">
        <f t="shared" si="1262"/>
        <v>6000</v>
      </c>
      <c r="JA69" s="13">
        <f t="shared" si="1263"/>
        <v>4971.29</v>
      </c>
      <c r="JB69" s="13">
        <f t="shared" si="1263"/>
        <v>6100</v>
      </c>
      <c r="JC69" s="13">
        <f t="shared" si="1263"/>
        <v>6100</v>
      </c>
      <c r="JD69" s="13">
        <f t="shared" si="1264"/>
        <v>3401.11</v>
      </c>
      <c r="JE69" s="13">
        <f t="shared" si="1264"/>
        <v>5885</v>
      </c>
      <c r="JF69" s="13">
        <f t="shared" si="1264"/>
        <v>5885</v>
      </c>
      <c r="JG69" s="13">
        <f t="shared" si="1264"/>
        <v>3042.97</v>
      </c>
      <c r="JH69" s="13">
        <f t="shared" si="1264"/>
        <v>5150</v>
      </c>
      <c r="JI69" s="13">
        <f t="shared" si="1264"/>
        <v>5150</v>
      </c>
      <c r="JJ69" s="13">
        <f t="shared" si="1265"/>
        <v>3200.33</v>
      </c>
      <c r="JK69" s="13">
        <f t="shared" si="1265"/>
        <v>5716</v>
      </c>
      <c r="JL69" s="13">
        <f t="shared" si="1265"/>
        <v>6606</v>
      </c>
      <c r="JM69" s="13">
        <f t="shared" si="1265"/>
        <v>1876.96</v>
      </c>
      <c r="JN69" s="13">
        <f t="shared" si="1265"/>
        <v>3623</v>
      </c>
    </row>
    <row r="70" spans="1:274" x14ac:dyDescent="0.25">
      <c r="A70" s="5">
        <v>4199</v>
      </c>
      <c r="B70" s="9" t="s">
        <v>37</v>
      </c>
      <c r="C70" s="13">
        <v>0</v>
      </c>
      <c r="D70" s="13">
        <v>0</v>
      </c>
      <c r="E70" s="13">
        <v>0</v>
      </c>
      <c r="F70" s="13">
        <v>0</v>
      </c>
      <c r="G70" s="13">
        <v>0</v>
      </c>
      <c r="H70" s="13">
        <v>0</v>
      </c>
      <c r="I70" s="13">
        <v>0</v>
      </c>
      <c r="J70" s="13">
        <v>0</v>
      </c>
      <c r="K70" s="13">
        <v>0</v>
      </c>
      <c r="L70" s="13">
        <v>0</v>
      </c>
      <c r="M70" s="13">
        <v>0</v>
      </c>
      <c r="N70" s="13">
        <v>0</v>
      </c>
      <c r="O70" s="13">
        <v>0</v>
      </c>
      <c r="P70" s="13">
        <v>0</v>
      </c>
      <c r="Q70" s="13">
        <v>0</v>
      </c>
      <c r="R70" s="13">
        <v>0</v>
      </c>
      <c r="S70" s="13">
        <v>137.25</v>
      </c>
      <c r="T70" s="13">
        <v>137.25</v>
      </c>
      <c r="U70" s="13">
        <v>0</v>
      </c>
      <c r="V70" s="13">
        <v>6000</v>
      </c>
      <c r="W70" s="13">
        <v>6000</v>
      </c>
      <c r="X70" s="13">
        <v>0</v>
      </c>
      <c r="Y70" s="13">
        <v>0</v>
      </c>
      <c r="Z70" s="13">
        <v>0</v>
      </c>
      <c r="AA70" s="13">
        <v>0</v>
      </c>
      <c r="AB70" s="13">
        <v>0</v>
      </c>
      <c r="AC70" s="13">
        <v>0</v>
      </c>
      <c r="AD70" s="13">
        <v>0</v>
      </c>
      <c r="AE70" s="13">
        <v>464045.13</v>
      </c>
      <c r="AF70" s="13">
        <v>464045.13</v>
      </c>
      <c r="AG70" s="13">
        <v>0</v>
      </c>
      <c r="AH70" s="13">
        <v>0</v>
      </c>
      <c r="AI70" s="13">
        <v>0</v>
      </c>
      <c r="AJ70" s="13">
        <v>0</v>
      </c>
      <c r="AK70" s="13">
        <v>0</v>
      </c>
      <c r="AL70" s="13">
        <v>0</v>
      </c>
      <c r="AM70" s="13">
        <v>0</v>
      </c>
      <c r="AN70" s="13">
        <v>0</v>
      </c>
      <c r="AO70" s="13">
        <v>0</v>
      </c>
      <c r="AP70" s="13">
        <v>0</v>
      </c>
      <c r="AQ70" s="13">
        <v>0</v>
      </c>
      <c r="AR70" s="13">
        <v>0</v>
      </c>
      <c r="AS70" s="13">
        <v>0</v>
      </c>
      <c r="AT70" s="13">
        <v>0</v>
      </c>
      <c r="AU70" s="13">
        <v>0</v>
      </c>
      <c r="AV70" s="13">
        <v>0</v>
      </c>
      <c r="AW70" s="13">
        <v>0</v>
      </c>
      <c r="AX70" s="13">
        <v>0</v>
      </c>
      <c r="AY70" s="13">
        <v>0</v>
      </c>
      <c r="AZ70" s="13">
        <v>0</v>
      </c>
      <c r="BA70" s="13">
        <v>48.8</v>
      </c>
      <c r="BB70" s="13">
        <v>55.14</v>
      </c>
      <c r="BC70" s="13">
        <v>0</v>
      </c>
      <c r="BD70" s="13">
        <v>500</v>
      </c>
      <c r="BE70" s="13">
        <v>587.54</v>
      </c>
      <c r="BF70" s="13">
        <v>0</v>
      </c>
      <c r="BG70" s="13">
        <v>800</v>
      </c>
      <c r="BH70" s="13">
        <v>394.71</v>
      </c>
      <c r="BI70" s="13">
        <v>400</v>
      </c>
      <c r="BJ70" s="13">
        <v>400</v>
      </c>
      <c r="BK70" s="13">
        <v>12.68</v>
      </c>
      <c r="BL70" s="13">
        <v>400</v>
      </c>
      <c r="BM70" s="13">
        <v>400</v>
      </c>
      <c r="BN70" s="13">
        <v>140.94</v>
      </c>
      <c r="BO70" s="13">
        <v>0</v>
      </c>
      <c r="BP70" s="13">
        <v>0</v>
      </c>
      <c r="BQ70" s="13">
        <v>6.34</v>
      </c>
      <c r="BR70" s="13">
        <v>170</v>
      </c>
      <c r="BS70" s="13">
        <v>0</v>
      </c>
      <c r="BT70" s="13">
        <v>0</v>
      </c>
      <c r="BU70" s="13">
        <v>0</v>
      </c>
      <c r="BV70" s="13">
        <v>0</v>
      </c>
      <c r="BW70" s="13">
        <v>0</v>
      </c>
      <c r="BX70" s="13">
        <v>0</v>
      </c>
      <c r="BY70" s="13">
        <v>0</v>
      </c>
      <c r="BZ70" s="13">
        <v>13427.3</v>
      </c>
      <c r="CA70" s="13">
        <v>13430.8</v>
      </c>
      <c r="CB70" s="13">
        <v>15000</v>
      </c>
      <c r="CC70" s="13">
        <v>15000</v>
      </c>
      <c r="CD70" s="13">
        <v>4315.8999999999996</v>
      </c>
      <c r="CE70" s="13">
        <v>15000</v>
      </c>
      <c r="CF70" s="13">
        <v>15000</v>
      </c>
      <c r="CG70" s="13">
        <v>0</v>
      </c>
      <c r="CH70" s="13">
        <v>0</v>
      </c>
      <c r="CI70" s="13">
        <v>48.8</v>
      </c>
      <c r="CJ70" s="13">
        <v>140.6</v>
      </c>
      <c r="CK70" s="13">
        <v>0</v>
      </c>
      <c r="CL70" s="13">
        <v>0</v>
      </c>
      <c r="CM70" s="13">
        <v>0</v>
      </c>
      <c r="CN70" s="13">
        <v>0</v>
      </c>
      <c r="CO70" s="13">
        <v>0</v>
      </c>
      <c r="CP70" s="13">
        <v>536.79999999999995</v>
      </c>
      <c r="CQ70" s="13">
        <v>500</v>
      </c>
      <c r="CR70" s="13">
        <v>500</v>
      </c>
      <c r="CS70" s="13">
        <v>0</v>
      </c>
      <c r="CT70" s="13">
        <v>200</v>
      </c>
      <c r="CU70" s="13">
        <v>200</v>
      </c>
      <c r="CV70" s="13">
        <v>244</v>
      </c>
      <c r="CW70" s="13">
        <v>0</v>
      </c>
      <c r="CX70" s="13">
        <v>0</v>
      </c>
      <c r="CY70" s="13">
        <v>812.52</v>
      </c>
      <c r="CZ70" s="13">
        <v>38</v>
      </c>
      <c r="DA70" s="13">
        <v>12804.7</v>
      </c>
      <c r="DB70" s="13">
        <v>12804.7</v>
      </c>
      <c r="DC70" s="13">
        <v>12846.1</v>
      </c>
      <c r="DD70" s="13">
        <v>5000</v>
      </c>
      <c r="DE70" s="13">
        <v>17000</v>
      </c>
      <c r="DF70" s="13">
        <v>10335.5</v>
      </c>
      <c r="DG70" s="13">
        <v>0</v>
      </c>
      <c r="DH70" s="13">
        <v>0</v>
      </c>
      <c r="DI70" s="13">
        <v>0</v>
      </c>
      <c r="DJ70" s="13">
        <v>0</v>
      </c>
      <c r="DK70" s="13">
        <v>0</v>
      </c>
      <c r="DL70" s="13">
        <v>0</v>
      </c>
      <c r="DM70" s="13">
        <v>0</v>
      </c>
      <c r="DN70" s="13">
        <v>0</v>
      </c>
      <c r="DO70" s="13">
        <v>0</v>
      </c>
      <c r="DP70" s="13">
        <v>0</v>
      </c>
      <c r="DQ70" s="13">
        <v>0</v>
      </c>
      <c r="DR70" s="13">
        <v>0</v>
      </c>
      <c r="DS70" s="13">
        <v>0</v>
      </c>
      <c r="DT70" s="13">
        <v>0</v>
      </c>
      <c r="DU70" s="13">
        <v>0</v>
      </c>
      <c r="DV70" s="13">
        <v>0</v>
      </c>
      <c r="DW70" s="13">
        <v>0</v>
      </c>
      <c r="DX70" s="13">
        <v>0</v>
      </c>
      <c r="DY70" s="13">
        <v>0</v>
      </c>
      <c r="DZ70" s="13">
        <v>0</v>
      </c>
      <c r="EA70" s="13">
        <v>0</v>
      </c>
      <c r="EB70" s="13">
        <v>0</v>
      </c>
      <c r="EC70" s="13">
        <v>0</v>
      </c>
      <c r="ED70" s="13">
        <v>0</v>
      </c>
      <c r="EE70" s="13">
        <v>0</v>
      </c>
      <c r="EF70" s="13">
        <v>0</v>
      </c>
      <c r="EG70" s="13">
        <v>0</v>
      </c>
      <c r="EH70" s="13">
        <v>0</v>
      </c>
      <c r="EI70" s="13">
        <v>0</v>
      </c>
      <c r="EJ70" s="13">
        <v>0</v>
      </c>
      <c r="EK70" s="13">
        <v>0</v>
      </c>
      <c r="EL70" s="13">
        <v>0</v>
      </c>
      <c r="EM70" s="13">
        <v>0</v>
      </c>
      <c r="EN70" s="13">
        <v>0</v>
      </c>
      <c r="EO70" s="13">
        <v>0</v>
      </c>
      <c r="EP70" s="13">
        <v>0</v>
      </c>
      <c r="EQ70" s="13">
        <v>0</v>
      </c>
      <c r="ER70" s="13">
        <v>0</v>
      </c>
      <c r="ES70" s="13">
        <v>0</v>
      </c>
      <c r="ET70" s="13">
        <v>0</v>
      </c>
      <c r="EU70" s="13">
        <v>0</v>
      </c>
      <c r="EV70" s="13">
        <v>0</v>
      </c>
      <c r="EW70" s="13">
        <v>0</v>
      </c>
      <c r="EX70" s="13">
        <v>0</v>
      </c>
      <c r="EY70" s="13">
        <v>0</v>
      </c>
      <c r="EZ70" s="13">
        <v>0</v>
      </c>
      <c r="FA70" s="13">
        <v>0</v>
      </c>
      <c r="FB70" s="13">
        <v>0</v>
      </c>
      <c r="FC70" s="13">
        <v>0</v>
      </c>
      <c r="FD70" s="13">
        <v>0</v>
      </c>
      <c r="FE70" s="13">
        <v>0</v>
      </c>
      <c r="FF70" s="13">
        <v>0</v>
      </c>
      <c r="FG70" s="13">
        <v>0</v>
      </c>
      <c r="FH70" s="13">
        <v>0</v>
      </c>
      <c r="FI70" s="13">
        <v>0</v>
      </c>
      <c r="FJ70" s="13">
        <v>0</v>
      </c>
      <c r="FK70" s="13">
        <v>0</v>
      </c>
      <c r="FL70" s="13">
        <v>0</v>
      </c>
      <c r="FM70" s="13">
        <v>0</v>
      </c>
      <c r="FN70" s="13">
        <v>0</v>
      </c>
      <c r="FO70" s="13">
        <v>0</v>
      </c>
      <c r="FP70" s="13">
        <v>0</v>
      </c>
      <c r="FQ70" s="13">
        <v>0</v>
      </c>
      <c r="FR70" s="13">
        <v>0</v>
      </c>
      <c r="FS70" s="13">
        <v>0</v>
      </c>
      <c r="FT70" s="13">
        <v>0</v>
      </c>
      <c r="FU70" s="13">
        <v>0</v>
      </c>
      <c r="FV70" s="13">
        <v>159.96</v>
      </c>
      <c r="FW70" s="13">
        <v>0</v>
      </c>
      <c r="FX70" s="13">
        <v>4.8</v>
      </c>
      <c r="FY70" s="13">
        <v>4.8</v>
      </c>
      <c r="FZ70" s="13">
        <v>0</v>
      </c>
      <c r="GA70" s="13">
        <v>0</v>
      </c>
      <c r="GB70" s="13">
        <v>0</v>
      </c>
      <c r="GC70" s="13">
        <v>0</v>
      </c>
      <c r="GD70" s="13">
        <v>0</v>
      </c>
      <c r="GE70" s="13">
        <v>0</v>
      </c>
      <c r="GF70" s="13">
        <v>0</v>
      </c>
      <c r="GG70" s="13">
        <v>100</v>
      </c>
      <c r="GH70" s="13">
        <v>100</v>
      </c>
      <c r="GI70" s="13">
        <v>0</v>
      </c>
      <c r="GJ70" s="13">
        <v>0</v>
      </c>
      <c r="GK70" s="13">
        <v>0</v>
      </c>
      <c r="GL70" s="13">
        <v>0</v>
      </c>
      <c r="GM70" s="13">
        <v>0</v>
      </c>
      <c r="GN70" s="13">
        <v>100</v>
      </c>
      <c r="GO70" s="13">
        <v>100</v>
      </c>
      <c r="GP70" s="13">
        <v>100</v>
      </c>
      <c r="GQ70" s="13">
        <v>0</v>
      </c>
      <c r="GR70" s="13">
        <v>0</v>
      </c>
      <c r="GS70" s="13">
        <v>0</v>
      </c>
      <c r="GT70" s="13">
        <v>0</v>
      </c>
      <c r="GU70" s="13">
        <v>0</v>
      </c>
      <c r="GV70" s="13">
        <v>0</v>
      </c>
      <c r="GW70" s="13">
        <v>0</v>
      </c>
      <c r="GX70" s="13">
        <v>0</v>
      </c>
      <c r="GY70" s="13">
        <v>0</v>
      </c>
      <c r="GZ70" s="13">
        <v>3314.58</v>
      </c>
      <c r="HA70" s="13">
        <v>7181.66</v>
      </c>
      <c r="HB70" s="13">
        <v>0</v>
      </c>
      <c r="HC70" s="13">
        <v>2000</v>
      </c>
      <c r="HD70" s="13">
        <v>946.96</v>
      </c>
      <c r="HE70" s="13">
        <v>0</v>
      </c>
      <c r="HF70" s="13">
        <v>0</v>
      </c>
      <c r="HG70" s="13">
        <v>0</v>
      </c>
      <c r="HH70" s="13">
        <v>0</v>
      </c>
      <c r="HI70" s="13">
        <v>0</v>
      </c>
      <c r="HJ70" s="13">
        <v>0</v>
      </c>
      <c r="HK70" s="13">
        <v>0</v>
      </c>
      <c r="HL70" s="13">
        <v>0</v>
      </c>
      <c r="HM70" s="13">
        <v>48.8</v>
      </c>
      <c r="HN70" s="13">
        <v>0</v>
      </c>
      <c r="HO70" s="13">
        <v>0</v>
      </c>
      <c r="HP70" s="13">
        <v>100</v>
      </c>
      <c r="HQ70" s="13">
        <v>0</v>
      </c>
      <c r="HR70" s="13">
        <v>100</v>
      </c>
      <c r="HS70" s="13">
        <v>148.80000000000001</v>
      </c>
      <c r="HT70" s="13">
        <v>0</v>
      </c>
      <c r="HU70" s="13">
        <v>0</v>
      </c>
      <c r="HV70" s="13">
        <v>148.80000000000001</v>
      </c>
      <c r="HW70" s="13">
        <v>0</v>
      </c>
      <c r="HX70" s="13">
        <v>2200</v>
      </c>
      <c r="HY70" s="13">
        <v>2177.09</v>
      </c>
      <c r="HZ70" s="13">
        <v>2000</v>
      </c>
      <c r="IA70" s="13">
        <v>2000</v>
      </c>
      <c r="IB70" s="13">
        <v>2713.38</v>
      </c>
      <c r="IC70" s="13">
        <v>0</v>
      </c>
      <c r="ID70" s="13">
        <v>9700</v>
      </c>
      <c r="IE70" s="13">
        <v>11170.38</v>
      </c>
      <c r="IF70" s="13">
        <v>5000</v>
      </c>
      <c r="IG70" s="13">
        <f t="shared" si="1261"/>
        <v>12804.7</v>
      </c>
      <c r="IH70" s="13">
        <f t="shared" si="1261"/>
        <v>16119.28</v>
      </c>
      <c r="II70" s="13">
        <f t="shared" si="1261"/>
        <v>20027.760000000002</v>
      </c>
      <c r="IJ70" s="13">
        <f t="shared" si="1261"/>
        <v>5000</v>
      </c>
      <c r="IK70" s="13">
        <f t="shared" si="1261"/>
        <v>19000</v>
      </c>
      <c r="IL70" s="13">
        <f t="shared" si="1261"/>
        <v>11442.419999999998</v>
      </c>
      <c r="IM70" s="13">
        <f t="shared" si="1261"/>
        <v>0</v>
      </c>
      <c r="IN70" s="13">
        <f t="shared" si="1261"/>
        <v>13432.099999999999</v>
      </c>
      <c r="IO70" s="13">
        <f t="shared" si="1261"/>
        <v>13435.599999999999</v>
      </c>
      <c r="IP70" s="13">
        <f t="shared" si="1261"/>
        <v>15000</v>
      </c>
      <c r="IQ70" s="13">
        <f t="shared" si="1262"/>
        <v>15000</v>
      </c>
      <c r="IR70" s="13">
        <f t="shared" si="1262"/>
        <v>4315.8999999999996</v>
      </c>
      <c r="IS70" s="13">
        <f t="shared" si="1262"/>
        <v>15000</v>
      </c>
      <c r="IT70" s="13">
        <f t="shared" si="1262"/>
        <v>15000</v>
      </c>
      <c r="IU70" s="13">
        <f t="shared" si="1262"/>
        <v>48.8</v>
      </c>
      <c r="IV70" s="13">
        <f t="shared" si="1262"/>
        <v>0</v>
      </c>
      <c r="IW70" s="13">
        <f t="shared" si="1262"/>
        <v>334.85</v>
      </c>
      <c r="IX70" s="13">
        <f t="shared" si="1262"/>
        <v>532.99</v>
      </c>
      <c r="IY70" s="13">
        <f t="shared" si="1262"/>
        <v>0</v>
      </c>
      <c r="IZ70" s="13">
        <f t="shared" si="1262"/>
        <v>6600</v>
      </c>
      <c r="JA70" s="13">
        <f t="shared" si="1263"/>
        <v>6736.34</v>
      </c>
      <c r="JB70" s="13">
        <f t="shared" si="1263"/>
        <v>0</v>
      </c>
      <c r="JC70" s="13">
        <f t="shared" si="1263"/>
        <v>800</v>
      </c>
      <c r="JD70" s="13">
        <f t="shared" si="1264"/>
        <v>1180.31</v>
      </c>
      <c r="JE70" s="13">
        <f t="shared" si="1264"/>
        <v>1000</v>
      </c>
      <c r="JF70" s="13">
        <f t="shared" si="1264"/>
        <v>3200</v>
      </c>
      <c r="JG70" s="13">
        <f t="shared" si="1264"/>
        <v>2189.77</v>
      </c>
      <c r="JH70" s="13">
        <f t="shared" si="1264"/>
        <v>2600</v>
      </c>
      <c r="JI70" s="13">
        <f t="shared" si="1264"/>
        <v>466645.13</v>
      </c>
      <c r="JJ70" s="13">
        <f t="shared" si="1265"/>
        <v>467143.45</v>
      </c>
      <c r="JK70" s="13">
        <f t="shared" si="1265"/>
        <v>0</v>
      </c>
      <c r="JL70" s="13">
        <f t="shared" si="1265"/>
        <v>9700</v>
      </c>
      <c r="JM70" s="13">
        <f t="shared" si="1265"/>
        <v>11989.24</v>
      </c>
      <c r="JN70" s="13">
        <f t="shared" si="1265"/>
        <v>5208</v>
      </c>
    </row>
    <row r="71" spans="1:274" ht="15" customHeight="1" x14ac:dyDescent="0.25">
      <c r="A71" s="5">
        <v>42</v>
      </c>
      <c r="B71" s="8" t="s">
        <v>92</v>
      </c>
      <c r="C71" s="12">
        <f t="shared" ref="C71:K71" si="1266">SUM(C72:C74)</f>
        <v>2270.3000000000002</v>
      </c>
      <c r="D71" s="12">
        <f t="shared" ref="D71" si="1267">SUM(D72:D74)</f>
        <v>2270.3000000000002</v>
      </c>
      <c r="E71" s="12">
        <f t="shared" si="1266"/>
        <v>1245.4100000000001</v>
      </c>
      <c r="F71" s="12">
        <f t="shared" si="1266"/>
        <v>2200</v>
      </c>
      <c r="G71" s="12">
        <f t="shared" ref="G71" si="1268">SUM(G72:G74)</f>
        <v>2200</v>
      </c>
      <c r="H71" s="12">
        <f t="shared" si="1266"/>
        <v>1933.79</v>
      </c>
      <c r="I71" s="12">
        <f t="shared" si="1266"/>
        <v>1705.33</v>
      </c>
      <c r="J71" s="12">
        <f t="shared" ref="J71" si="1269">SUM(J72:J74)</f>
        <v>1705.33</v>
      </c>
      <c r="K71" s="12">
        <f t="shared" si="1266"/>
        <v>1310.6300000000001</v>
      </c>
      <c r="L71" s="12">
        <f t="shared" ref="L71:M71" si="1270">SUM(L72:L74)</f>
        <v>1567</v>
      </c>
      <c r="M71" s="12">
        <f t="shared" si="1270"/>
        <v>1567</v>
      </c>
      <c r="N71" s="12">
        <f>SUM(N72:N74)</f>
        <v>714.69</v>
      </c>
      <c r="O71" s="12">
        <f t="shared" ref="O71" si="1271">SUM(O72:O74)</f>
        <v>573</v>
      </c>
      <c r="P71" s="12">
        <f t="shared" ref="P71:S71" si="1272">SUM(P72:P74)</f>
        <v>573</v>
      </c>
      <c r="Q71" s="12">
        <f>SUM(Q72:Q74)</f>
        <v>515.07000000000005</v>
      </c>
      <c r="R71" s="12">
        <f t="shared" ref="R71" si="1273">SUM(R72:R74)</f>
        <v>1074.04</v>
      </c>
      <c r="S71" s="12">
        <f t="shared" si="1272"/>
        <v>1074.04</v>
      </c>
      <c r="T71" s="12">
        <f>SUM(T72:T74)</f>
        <v>538.02</v>
      </c>
      <c r="U71" s="12">
        <f t="shared" ref="U71" si="1274">SUM(U72:U74)</f>
        <v>473</v>
      </c>
      <c r="V71" s="12">
        <f t="shared" ref="V71:Y71" si="1275">SUM(V72:V74)</f>
        <v>473</v>
      </c>
      <c r="W71" s="12">
        <f t="shared" si="1275"/>
        <v>489.24</v>
      </c>
      <c r="X71" s="12">
        <f t="shared" ref="X71" si="1276">SUM(X72:X74)</f>
        <v>2350</v>
      </c>
      <c r="Y71" s="12">
        <f t="shared" si="1275"/>
        <v>2350</v>
      </c>
      <c r="Z71" s="12">
        <f t="shared" ref="Z71:AD71" si="1277">SUM(Z72:Z74)</f>
        <v>509.45</v>
      </c>
      <c r="AA71" s="12">
        <f t="shared" si="1277"/>
        <v>3190</v>
      </c>
      <c r="AB71" s="12">
        <f t="shared" ref="AB71:AJ71" si="1278">SUM(AB72:AB74)</f>
        <v>5190</v>
      </c>
      <c r="AC71" s="12">
        <f t="shared" si="1277"/>
        <v>717.37</v>
      </c>
      <c r="AD71" s="12">
        <f t="shared" si="1277"/>
        <v>5397</v>
      </c>
      <c r="AE71" s="12">
        <f t="shared" si="1278"/>
        <v>5397</v>
      </c>
      <c r="AF71" s="12">
        <f t="shared" ref="AF71" si="1279">SUM(AF72:AF74)</f>
        <v>3098.87</v>
      </c>
      <c r="AG71" s="12">
        <f t="shared" ref="AG71:AI71" si="1280">SUM(AG72:AG74)</f>
        <v>3040</v>
      </c>
      <c r="AH71" s="12">
        <f t="shared" si="1280"/>
        <v>3091.02</v>
      </c>
      <c r="AI71" s="12">
        <f t="shared" si="1280"/>
        <v>3101.43</v>
      </c>
      <c r="AJ71" s="12">
        <f t="shared" si="1278"/>
        <v>3188</v>
      </c>
      <c r="AK71" s="12">
        <f t="shared" ref="AK71" si="1281">SUM(AK72:AK74)</f>
        <v>50331.19</v>
      </c>
      <c r="AL71" s="12">
        <f>SUM(AL72:AL74)</f>
        <v>50331.19</v>
      </c>
      <c r="AM71" s="12">
        <f>SUM(AM72:AM74)</f>
        <v>48195.88</v>
      </c>
      <c r="AN71" s="12">
        <f t="shared" ref="AN71" si="1282">SUM(AN72:AN74)</f>
        <v>26610</v>
      </c>
      <c r="AO71" s="12">
        <f>SUM(AO72:AO74)</f>
        <v>29610</v>
      </c>
      <c r="AP71" s="12">
        <f>SUM(AP72:AP74)</f>
        <v>30241.29</v>
      </c>
      <c r="AQ71" s="12">
        <f t="shared" ref="AQ71" si="1283">SUM(AQ72:AQ74)</f>
        <v>7958.22</v>
      </c>
      <c r="AR71" s="12">
        <f>SUM(AR72:AR74)</f>
        <v>7958.22</v>
      </c>
      <c r="AS71" s="12">
        <f>SUM(AS72:AS74)</f>
        <v>6116.04</v>
      </c>
      <c r="AT71" s="12">
        <f t="shared" ref="AT71" si="1284">SUM(AT72:AT74)</f>
        <v>5882</v>
      </c>
      <c r="AU71" s="12">
        <f>SUM(AU72:AU74)</f>
        <v>5882</v>
      </c>
      <c r="AV71" s="12">
        <f>SUM(AV72:AV74)</f>
        <v>3335.22</v>
      </c>
      <c r="AW71" s="12">
        <f t="shared" ref="AW71" si="1285">SUM(AW72:AW74)</f>
        <v>2672</v>
      </c>
      <c r="AX71" s="12">
        <f t="shared" ref="AX71:BC71" si="1286">SUM(AX72:AX74)</f>
        <v>2672</v>
      </c>
      <c r="AY71" s="12">
        <f>SUM(AY72:AY74)</f>
        <v>2403.66</v>
      </c>
      <c r="AZ71" s="12">
        <f t="shared" ref="AZ71:BA71" si="1287">SUM(AZ72:AZ74)</f>
        <v>3509.44</v>
      </c>
      <c r="BA71" s="12">
        <f t="shared" si="1287"/>
        <v>3509.44</v>
      </c>
      <c r="BB71" s="12">
        <f t="shared" si="1286"/>
        <v>2510.7600000000002</v>
      </c>
      <c r="BC71" s="12">
        <f t="shared" si="1286"/>
        <v>2208</v>
      </c>
      <c r="BD71" s="12">
        <f>SUM(BD72:BD74)</f>
        <v>2208</v>
      </c>
      <c r="BE71" s="12">
        <f>SUM(BE72:BE74)</f>
        <v>2283.12</v>
      </c>
      <c r="BF71" s="12">
        <f t="shared" ref="BF71" si="1288">SUM(BF72:BF74)</f>
        <v>2500</v>
      </c>
      <c r="BG71" s="12">
        <f>SUM(BG72:BG74)</f>
        <v>2500</v>
      </c>
      <c r="BH71" s="12">
        <f t="shared" ref="BH71:BK71" si="1289">SUM(BH72:BH74)</f>
        <v>2150.9899999999998</v>
      </c>
      <c r="BI71" s="12">
        <f t="shared" ref="BI71" si="1290">SUM(BI72:BI74)</f>
        <v>2459</v>
      </c>
      <c r="BJ71" s="12">
        <f t="shared" si="1289"/>
        <v>2459</v>
      </c>
      <c r="BK71" s="12">
        <f t="shared" si="1289"/>
        <v>2224.25</v>
      </c>
      <c r="BL71" s="12">
        <f t="shared" ref="BL71:BR71" si="1291">SUM(BL72:BL74)</f>
        <v>9868.6</v>
      </c>
      <c r="BM71" s="12">
        <f t="shared" ref="BM71" si="1292">SUM(BM72:BM74)</f>
        <v>9868.6</v>
      </c>
      <c r="BN71" s="12">
        <f>SUM(BN72:BN74)</f>
        <v>2452.65</v>
      </c>
      <c r="BO71" s="12">
        <f t="shared" ref="BO71:BQ71" si="1293">SUM(BO72:BO74)</f>
        <v>2460</v>
      </c>
      <c r="BP71" s="12">
        <f t="shared" si="1293"/>
        <v>2460</v>
      </c>
      <c r="BQ71" s="12">
        <f t="shared" si="1293"/>
        <v>2502.35</v>
      </c>
      <c r="BR71" s="12">
        <f t="shared" si="1291"/>
        <v>2280</v>
      </c>
      <c r="BS71" s="12">
        <f t="shared" ref="BS71" si="1294">SUM(BS72:BS74)</f>
        <v>88137.74</v>
      </c>
      <c r="BT71" s="12">
        <f>SUM(BT72:BT74)</f>
        <v>88137.74</v>
      </c>
      <c r="BU71" s="12">
        <f>SUM(BU72:BU74)</f>
        <v>80374.3</v>
      </c>
      <c r="BV71" s="12">
        <f t="shared" ref="BV71" si="1295">SUM(BV72:BV74)</f>
        <v>79920</v>
      </c>
      <c r="BW71" s="12">
        <f>SUM(BW72:BW74)</f>
        <v>79920</v>
      </c>
      <c r="BX71" s="12">
        <f>SUM(BX72:BX74)</f>
        <v>37482</v>
      </c>
      <c r="BY71" s="12">
        <f t="shared" ref="BY71" si="1296">SUM(BY72:BY74)</f>
        <v>80543.7</v>
      </c>
      <c r="BZ71" s="12">
        <f>SUM(BZ72:BZ74)</f>
        <v>76805.5</v>
      </c>
      <c r="CA71" s="12">
        <f>SUM(CA72:CA74)</f>
        <v>76436.39</v>
      </c>
      <c r="CB71" s="12">
        <f t="shared" ref="CB71" si="1297">SUM(CB72:CB74)</f>
        <v>62421</v>
      </c>
      <c r="CC71" s="12">
        <f>SUM(CC72:CC74)</f>
        <v>70706.509999999995</v>
      </c>
      <c r="CD71" s="12">
        <f>SUM(CD72:CD74)</f>
        <v>69510.7</v>
      </c>
      <c r="CE71" s="12">
        <f t="shared" ref="CE71" si="1298">SUM(CE72:CE74)</f>
        <v>57057</v>
      </c>
      <c r="CF71" s="12">
        <f t="shared" ref="CF71:CK71" si="1299">SUM(CF72:CF74)</f>
        <v>64203.59</v>
      </c>
      <c r="CG71" s="12">
        <f>SUM(CG72:CG74)</f>
        <v>64506.909999999996</v>
      </c>
      <c r="CH71" s="12">
        <f t="shared" ref="CH71:CI71" si="1300">SUM(CH72:CH74)</f>
        <v>58869.760000000002</v>
      </c>
      <c r="CI71" s="12">
        <f t="shared" si="1300"/>
        <v>66315.94</v>
      </c>
      <c r="CJ71" s="12">
        <f t="shared" si="1299"/>
        <v>63759.960000000006</v>
      </c>
      <c r="CK71" s="12">
        <f t="shared" si="1299"/>
        <v>69255</v>
      </c>
      <c r="CL71" s="12">
        <f>SUM(CL72:CL74)</f>
        <v>69296</v>
      </c>
      <c r="CM71" s="12">
        <f>SUM(CM72:CM74)</f>
        <v>65172.84</v>
      </c>
      <c r="CN71" s="12">
        <f t="shared" ref="CN71" si="1301">SUM(CN72:CN74)</f>
        <v>53360</v>
      </c>
      <c r="CO71" s="12">
        <f>SUM(CO72:CO74)</f>
        <v>78873.41</v>
      </c>
      <c r="CP71" s="12">
        <f t="shared" ref="CP71:CS71" si="1302">SUM(CP72:CP74)</f>
        <v>78652.27</v>
      </c>
      <c r="CQ71" s="12">
        <f t="shared" ref="CQ71" si="1303">SUM(CQ72:CQ74)</f>
        <v>1834</v>
      </c>
      <c r="CR71" s="12">
        <f t="shared" si="1302"/>
        <v>1834</v>
      </c>
      <c r="CS71" s="12">
        <f t="shared" si="1302"/>
        <v>871.5</v>
      </c>
      <c r="CT71" s="12">
        <f t="shared" ref="CT71:CZ71" si="1304">SUM(CT72:CT74)</f>
        <v>3896</v>
      </c>
      <c r="CU71" s="12">
        <f t="shared" ref="CU71:CZ71" si="1305">SUM(CU72:CU74)</f>
        <v>3896</v>
      </c>
      <c r="CV71" s="12">
        <f t="shared" si="1305"/>
        <v>968.14</v>
      </c>
      <c r="CW71" s="12">
        <f t="shared" ref="CW71" si="1306">SUM(CW72:CW74)</f>
        <v>780</v>
      </c>
      <c r="CX71" s="12">
        <f t="shared" si="1305"/>
        <v>780</v>
      </c>
      <c r="CY71" s="12">
        <f t="shared" si="1305"/>
        <v>795.36</v>
      </c>
      <c r="CZ71" s="12">
        <f t="shared" si="1304"/>
        <v>720</v>
      </c>
      <c r="DA71" s="12">
        <f>SUM(DA72:DA74)</f>
        <v>454.06</v>
      </c>
      <c r="DB71" s="12">
        <f>SUM(DB72:DB74)</f>
        <v>454.06</v>
      </c>
      <c r="DC71" s="12">
        <f t="shared" ref="DC71:HI71" si="1307">SUM(DC72:DC74)</f>
        <v>249.03</v>
      </c>
      <c r="DD71" s="12">
        <f t="shared" ref="DD71" si="1308">SUM(DD72:DD74)</f>
        <v>245</v>
      </c>
      <c r="DE71" s="12">
        <f t="shared" si="1307"/>
        <v>1945</v>
      </c>
      <c r="DF71" s="12">
        <f t="shared" si="1307"/>
        <v>2034.87</v>
      </c>
      <c r="DG71" s="12">
        <f t="shared" ref="DG71" si="1309">SUM(DG72:DG74)</f>
        <v>189.48</v>
      </c>
      <c r="DH71" s="12">
        <f t="shared" si="1307"/>
        <v>189.48</v>
      </c>
      <c r="DI71" s="12">
        <f t="shared" si="1307"/>
        <v>145.6</v>
      </c>
      <c r="DJ71" s="12">
        <f t="shared" ref="DJ71" si="1310">SUM(DJ72:DJ74)</f>
        <v>131</v>
      </c>
      <c r="DK71" s="12">
        <f t="shared" si="1307"/>
        <v>131</v>
      </c>
      <c r="DL71" s="12">
        <f>SUM(DL72:DL74)</f>
        <v>79.400000000000006</v>
      </c>
      <c r="DM71" s="12">
        <f t="shared" ref="DM71" si="1311">SUM(DM72:DM74)</f>
        <v>140</v>
      </c>
      <c r="DN71" s="12">
        <f t="shared" ref="DN71:DS71" si="1312">SUM(DN72:DN74)</f>
        <v>140</v>
      </c>
      <c r="DO71" s="12">
        <f>SUM(DO72:DO74)</f>
        <v>57.23</v>
      </c>
      <c r="DP71" s="12">
        <f t="shared" ref="DP71:DQ71" si="1313">SUM(DP72:DP74)</f>
        <v>155.77000000000001</v>
      </c>
      <c r="DQ71" s="12">
        <f t="shared" si="1313"/>
        <v>155.77000000000001</v>
      </c>
      <c r="DR71" s="12">
        <f t="shared" si="1312"/>
        <v>59.78</v>
      </c>
      <c r="DS71" s="12">
        <f t="shared" si="1312"/>
        <v>135</v>
      </c>
      <c r="DT71" s="12">
        <f t="shared" ref="DT71:EC71" si="1314">SUM(DT72:DT74)</f>
        <v>135</v>
      </c>
      <c r="DU71" s="12">
        <f t="shared" si="1314"/>
        <v>54.36</v>
      </c>
      <c r="DV71" s="12">
        <f t="shared" ref="DV71" si="1315">SUM(DV72:DV74)</f>
        <v>59</v>
      </c>
      <c r="DW71" s="12">
        <f t="shared" si="1314"/>
        <v>504</v>
      </c>
      <c r="DX71" s="12">
        <f t="shared" si="1314"/>
        <v>622.66</v>
      </c>
      <c r="DY71" s="12">
        <f t="shared" ref="DY71" si="1316">SUM(DY72:DY74)</f>
        <v>500</v>
      </c>
      <c r="DZ71" s="12">
        <f t="shared" si="1314"/>
        <v>1200</v>
      </c>
      <c r="EA71" s="12">
        <f t="shared" si="1314"/>
        <v>1127.68</v>
      </c>
      <c r="EB71" s="12">
        <f t="shared" si="1314"/>
        <v>1038.8</v>
      </c>
      <c r="EC71" s="12">
        <f t="shared" si="1314"/>
        <v>1038.8</v>
      </c>
      <c r="ED71" s="12">
        <f t="shared" ref="ED71:EI71" si="1317">SUM(ED72:ED74)</f>
        <v>13416.38</v>
      </c>
      <c r="EE71" s="12">
        <f t="shared" ref="EE71:EG71" si="1318">SUM(EE72:EE74)</f>
        <v>240</v>
      </c>
      <c r="EF71" s="12">
        <f t="shared" si="1318"/>
        <v>240</v>
      </c>
      <c r="EG71" s="12">
        <f t="shared" si="1318"/>
        <v>244.34</v>
      </c>
      <c r="EH71" s="12">
        <f t="shared" si="1317"/>
        <v>720</v>
      </c>
      <c r="EI71" s="12">
        <f t="shared" si="1317"/>
        <v>7350.97</v>
      </c>
      <c r="EJ71" s="12">
        <f t="shared" si="1307"/>
        <v>7350.97</v>
      </c>
      <c r="EK71" s="12">
        <f t="shared" si="1307"/>
        <v>3673.59</v>
      </c>
      <c r="EL71" s="12">
        <f t="shared" ref="EL71" si="1319">SUM(EL72:EL74)</f>
        <v>4745</v>
      </c>
      <c r="EM71" s="12">
        <f t="shared" si="1307"/>
        <v>4745</v>
      </c>
      <c r="EN71" s="12">
        <f t="shared" si="1307"/>
        <v>2515.0300000000002</v>
      </c>
      <c r="EO71" s="12">
        <f t="shared" ref="EO71" si="1320">SUM(EO72:EO74)</f>
        <v>3796.45</v>
      </c>
      <c r="EP71" s="12">
        <f t="shared" si="1307"/>
        <v>3796.45</v>
      </c>
      <c r="EQ71" s="12">
        <f t="shared" si="1307"/>
        <v>1867.23</v>
      </c>
      <c r="ER71" s="12">
        <f t="shared" ref="ER71:ES71" si="1321">SUM(ER72:ER74)</f>
        <v>2830</v>
      </c>
      <c r="ES71" s="12">
        <f t="shared" si="1321"/>
        <v>2830</v>
      </c>
      <c r="ET71" s="12">
        <f>SUM(ET72:ET74)</f>
        <v>794.09</v>
      </c>
      <c r="EU71" s="12">
        <f>SUM(EU72:EU74)</f>
        <v>1338</v>
      </c>
      <c r="EV71" s="12">
        <f>SUM(EV72:EV74)</f>
        <v>1338</v>
      </c>
      <c r="EW71" s="12">
        <f>SUM(EW72:EW74)</f>
        <v>650.29999999999995</v>
      </c>
      <c r="EX71" s="12">
        <f t="shared" ref="EX71:EY71" si="1322">SUM(EX72:EX74)</f>
        <v>1967.51</v>
      </c>
      <c r="EY71" s="12">
        <f t="shared" si="1322"/>
        <v>1967.51</v>
      </c>
      <c r="EZ71" s="12">
        <f t="shared" ref="EZ71:FA71" si="1323">SUM(EZ72:EZ74)</f>
        <v>680.8</v>
      </c>
      <c r="FA71" s="12">
        <f t="shared" si="1323"/>
        <v>1181</v>
      </c>
      <c r="FB71" s="12">
        <f t="shared" ref="FB71:FK71" si="1324">SUM(FB72:FB74)</f>
        <v>1181</v>
      </c>
      <c r="FC71" s="12">
        <f t="shared" si="1324"/>
        <v>543.6</v>
      </c>
      <c r="FD71" s="12">
        <f t="shared" ref="FD71" si="1325">SUM(FD72:FD74)</f>
        <v>1040</v>
      </c>
      <c r="FE71" s="12">
        <f t="shared" si="1324"/>
        <v>1040</v>
      </c>
      <c r="FF71" s="12">
        <f t="shared" si="1324"/>
        <v>1697.85</v>
      </c>
      <c r="FG71" s="12">
        <f t="shared" ref="FG71" si="1326">SUM(FG72:FG74)</f>
        <v>3017</v>
      </c>
      <c r="FH71" s="12">
        <f t="shared" si="1324"/>
        <v>3017</v>
      </c>
      <c r="FI71" s="12">
        <f t="shared" si="1324"/>
        <v>1582.59</v>
      </c>
      <c r="FJ71" s="12">
        <f t="shared" si="1324"/>
        <v>3677.6</v>
      </c>
      <c r="FK71" s="12">
        <f t="shared" si="1324"/>
        <v>3677.6</v>
      </c>
      <c r="FL71" s="12">
        <f t="shared" ref="FL71:FQ71" si="1327">SUM(FL72:FL74)</f>
        <v>1041.98</v>
      </c>
      <c r="FM71" s="12">
        <f t="shared" ref="FM71:FO71" si="1328">SUM(FM72:FM74)</f>
        <v>2540</v>
      </c>
      <c r="FN71" s="12">
        <f t="shared" ref="FN71:FO71" si="1329">SUM(FN72:FN74)</f>
        <v>2540</v>
      </c>
      <c r="FO71" s="12">
        <f t="shared" si="1329"/>
        <v>549.09</v>
      </c>
      <c r="FP71" s="12">
        <f t="shared" si="1327"/>
        <v>1340</v>
      </c>
      <c r="FQ71" s="12">
        <f t="shared" si="1327"/>
        <v>12575.18</v>
      </c>
      <c r="FR71" s="12">
        <f t="shared" si="1307"/>
        <v>12575.18</v>
      </c>
      <c r="FS71" s="12">
        <f t="shared" si="1307"/>
        <v>6033.91</v>
      </c>
      <c r="FT71" s="12">
        <f t="shared" ref="FT71" si="1330">SUM(FT72:FT74)</f>
        <v>8778</v>
      </c>
      <c r="FU71" s="12">
        <f t="shared" si="1307"/>
        <v>8778</v>
      </c>
      <c r="FV71" s="12">
        <f t="shared" si="1307"/>
        <v>6307.09</v>
      </c>
      <c r="FW71" s="12">
        <f t="shared" ref="FW71" si="1331">SUM(FW72:FW74)</f>
        <v>6574.8</v>
      </c>
      <c r="FX71" s="12">
        <f t="shared" si="1307"/>
        <v>6574.8</v>
      </c>
      <c r="FY71" s="12">
        <f t="shared" si="1307"/>
        <v>4195.3900000000003</v>
      </c>
      <c r="FZ71" s="12">
        <f t="shared" ref="FZ71" si="1332">SUM(FZ72:FZ74)</f>
        <v>5010</v>
      </c>
      <c r="GA71" s="12">
        <f t="shared" si="1307"/>
        <v>4000</v>
      </c>
      <c r="GB71" s="12">
        <f>SUM(GB72:GB74)</f>
        <v>1977.53</v>
      </c>
      <c r="GC71" s="12">
        <f t="shared" ref="GC71" si="1333">SUM(GC72:GC74)</f>
        <v>6740</v>
      </c>
      <c r="GD71" s="12">
        <f t="shared" ref="GD71:GI71" si="1334">SUM(GD72:GD74)</f>
        <v>6740</v>
      </c>
      <c r="GE71" s="12">
        <f>SUM(GE72:GE74)</f>
        <v>9884.06</v>
      </c>
      <c r="GF71" s="12">
        <f t="shared" ref="GF71:GG71" si="1335">SUM(GF72:GF74)</f>
        <v>8193.99</v>
      </c>
      <c r="GG71" s="12">
        <f t="shared" si="1335"/>
        <v>8193.99</v>
      </c>
      <c r="GH71" s="12">
        <f t="shared" si="1334"/>
        <v>6107.96</v>
      </c>
      <c r="GI71" s="12">
        <f t="shared" si="1334"/>
        <v>6140</v>
      </c>
      <c r="GJ71" s="12">
        <f t="shared" ref="GJ71:GS71" si="1336">SUM(GJ72:GJ74)</f>
        <v>6140</v>
      </c>
      <c r="GK71" s="12">
        <f t="shared" si="1336"/>
        <v>44059.41</v>
      </c>
      <c r="GL71" s="12">
        <f t="shared" ref="GL71" si="1337">SUM(GL72:GL74)</f>
        <v>28150</v>
      </c>
      <c r="GM71" s="12">
        <f t="shared" si="1336"/>
        <v>32150</v>
      </c>
      <c r="GN71" s="12">
        <f t="shared" si="1336"/>
        <v>2540.71</v>
      </c>
      <c r="GO71" s="12">
        <f t="shared" ref="GO71" si="1338">SUM(GO72:GO74)</f>
        <v>38557</v>
      </c>
      <c r="GP71" s="12">
        <f t="shared" si="1336"/>
        <v>30357</v>
      </c>
      <c r="GQ71" s="12">
        <f t="shared" si="1336"/>
        <v>10370.69</v>
      </c>
      <c r="GR71" s="12">
        <f t="shared" si="1336"/>
        <v>27592.5</v>
      </c>
      <c r="GS71" s="12">
        <f t="shared" si="1336"/>
        <v>44500</v>
      </c>
      <c r="GT71" s="12">
        <f t="shared" ref="GT71:GY71" si="1339">SUM(GT72:GT74)</f>
        <v>21669.81</v>
      </c>
      <c r="GU71" s="12">
        <f t="shared" ref="GU71:GW71" si="1340">SUM(GU72:GU74)</f>
        <v>16922</v>
      </c>
      <c r="GV71" s="12">
        <f t="shared" ref="GV71:GW71" si="1341">SUM(GV72:GV74)</f>
        <v>23140</v>
      </c>
      <c r="GW71" s="12">
        <f t="shared" si="1341"/>
        <v>28138.05</v>
      </c>
      <c r="GX71" s="12">
        <f t="shared" si="1339"/>
        <v>28792</v>
      </c>
      <c r="GY71" s="12">
        <f t="shared" si="1339"/>
        <v>0</v>
      </c>
      <c r="GZ71" s="12">
        <f t="shared" si="1307"/>
        <v>0</v>
      </c>
      <c r="HA71" s="12">
        <f t="shared" si="1307"/>
        <v>0</v>
      </c>
      <c r="HB71" s="12">
        <f t="shared" ref="HB71" si="1342">SUM(HB72:HB74)</f>
        <v>0</v>
      </c>
      <c r="HC71" s="12">
        <f t="shared" si="1307"/>
        <v>3500</v>
      </c>
      <c r="HD71" s="12">
        <f t="shared" si="1307"/>
        <v>5158.3999999999996</v>
      </c>
      <c r="HE71" s="12">
        <f t="shared" ref="HE71" si="1343">SUM(HE72:HE74)</f>
        <v>5448.96</v>
      </c>
      <c r="HF71" s="12">
        <f t="shared" si="1307"/>
        <v>5448.96</v>
      </c>
      <c r="HG71" s="12">
        <f t="shared" si="1307"/>
        <v>3075.37</v>
      </c>
      <c r="HH71" s="12">
        <f t="shared" ref="HH71" si="1344">SUM(HH72:HH74)</f>
        <v>21956</v>
      </c>
      <c r="HI71" s="12">
        <f t="shared" si="1307"/>
        <v>5346</v>
      </c>
      <c r="HJ71" s="12">
        <f>SUM(HJ72:HJ74)</f>
        <v>1577.61</v>
      </c>
      <c r="HK71" s="12">
        <f t="shared" ref="HK71" si="1345">SUM(HK72:HK74)</f>
        <v>19250</v>
      </c>
      <c r="HL71" s="12">
        <f t="shared" ref="HL71:HQ71" si="1346">SUM(HL72:HL74)</f>
        <v>3850</v>
      </c>
      <c r="HM71" s="12">
        <f>SUM(HM72:HM74)</f>
        <v>3109.14</v>
      </c>
      <c r="HN71" s="12">
        <f t="shared" ref="HN71:HO71" si="1347">SUM(HN72:HN74)</f>
        <v>16229.5</v>
      </c>
      <c r="HO71" s="12">
        <f t="shared" si="1347"/>
        <v>16229.5</v>
      </c>
      <c r="HP71" s="12">
        <f t="shared" si="1346"/>
        <v>2404.3200000000002</v>
      </c>
      <c r="HQ71" s="12">
        <f t="shared" si="1346"/>
        <v>2309</v>
      </c>
      <c r="HR71" s="12">
        <f t="shared" ref="HR71:IO71" si="1348">SUM(HR72:HR74)</f>
        <v>2309</v>
      </c>
      <c r="HS71" s="12">
        <f t="shared" si="1348"/>
        <v>10547.779999999999</v>
      </c>
      <c r="HT71" s="12">
        <f t="shared" ref="HT71" si="1349">SUM(HT72:HT74)</f>
        <v>19300</v>
      </c>
      <c r="HU71" s="12">
        <f t="shared" si="1348"/>
        <v>19300</v>
      </c>
      <c r="HV71" s="12">
        <f t="shared" si="1348"/>
        <v>1564.77</v>
      </c>
      <c r="HW71" s="12">
        <f t="shared" ref="HW71" si="1350">SUM(HW72:HW74)</f>
        <v>0</v>
      </c>
      <c r="HX71" s="12">
        <f t="shared" si="1348"/>
        <v>0</v>
      </c>
      <c r="HY71" s="12">
        <f t="shared" si="1348"/>
        <v>0</v>
      </c>
      <c r="HZ71" s="12">
        <f t="shared" ref="HZ71:IF71" si="1351">SUM(HZ72:HZ74)</f>
        <v>0</v>
      </c>
      <c r="IA71" s="12">
        <f t="shared" ref="IA71" si="1352">SUM(IA72:IA74)</f>
        <v>0</v>
      </c>
      <c r="IB71" s="12">
        <f t="shared" si="1351"/>
        <v>0</v>
      </c>
      <c r="IC71" s="12">
        <f t="shared" ref="IC71:IE71" si="1353">SUM(IC72:IC74)</f>
        <v>0</v>
      </c>
      <c r="ID71" s="12">
        <f t="shared" si="1353"/>
        <v>0</v>
      </c>
      <c r="IE71" s="12">
        <f t="shared" si="1353"/>
        <v>0</v>
      </c>
      <c r="IF71" s="12">
        <f t="shared" si="1351"/>
        <v>0</v>
      </c>
      <c r="IG71" s="12">
        <f t="shared" si="1348"/>
        <v>161119.44</v>
      </c>
      <c r="IH71" s="12">
        <f t="shared" ref="IH71" si="1354">SUM(IH72:IH74)</f>
        <v>161119.44</v>
      </c>
      <c r="II71" s="12">
        <f t="shared" si="1348"/>
        <v>139772.12</v>
      </c>
      <c r="IJ71" s="12">
        <f t="shared" si="1348"/>
        <v>122498</v>
      </c>
      <c r="IK71" s="12">
        <f t="shared" ref="IK71" si="1355">SUM(IK72:IK74)</f>
        <v>130698</v>
      </c>
      <c r="IL71" s="12">
        <f t="shared" si="1348"/>
        <v>85672.47</v>
      </c>
      <c r="IM71" s="12">
        <f t="shared" si="1348"/>
        <v>106216.94</v>
      </c>
      <c r="IN71" s="12">
        <f t="shared" ref="IN71" si="1356">SUM(IN72:IN74)</f>
        <v>102478.74</v>
      </c>
      <c r="IO71" s="12">
        <f t="shared" si="1348"/>
        <v>93146.65</v>
      </c>
      <c r="IP71" s="12">
        <f t="shared" ref="IP71:IQ71" si="1357">SUM(IP72:IP74)</f>
        <v>99797</v>
      </c>
      <c r="IQ71" s="12">
        <f t="shared" si="1357"/>
        <v>90462.51</v>
      </c>
      <c r="IR71" s="12">
        <f t="shared" ref="IR71:IZ71" si="1358">SUM(IR72:IR74)</f>
        <v>77989.239999999991</v>
      </c>
      <c r="IS71" s="12">
        <f t="shared" si="1358"/>
        <v>87770</v>
      </c>
      <c r="IT71" s="12">
        <f t="shared" ref="IT71" si="1359">SUM(IT72:IT74)</f>
        <v>79516.59</v>
      </c>
      <c r="IU71" s="12">
        <f t="shared" si="1358"/>
        <v>81126.37</v>
      </c>
      <c r="IV71" s="12">
        <f t="shared" ref="IV71:IY71" si="1360">SUM(IV72:IV74)</f>
        <v>90000.010000000009</v>
      </c>
      <c r="IW71" s="12">
        <f t="shared" ref="IW71" si="1361">SUM(IW72:IW74)</f>
        <v>97446.19</v>
      </c>
      <c r="IX71" s="12">
        <f t="shared" si="1360"/>
        <v>76061.600000000006</v>
      </c>
      <c r="IY71" s="12">
        <f t="shared" si="1360"/>
        <v>81701</v>
      </c>
      <c r="IZ71" s="12">
        <f t="shared" si="1358"/>
        <v>81742</v>
      </c>
      <c r="JA71" s="12">
        <f t="shared" ref="JA71:JC71" si="1362">SUM(JA72:JA74)</f>
        <v>123150.34999999999</v>
      </c>
      <c r="JB71" s="12">
        <f t="shared" ref="JB71" si="1363">SUM(JB72:JB74)</f>
        <v>106759</v>
      </c>
      <c r="JC71" s="12">
        <f t="shared" si="1362"/>
        <v>136717.41</v>
      </c>
      <c r="JD71" s="12">
        <f t="shared" ref="JD71:JF71" si="1364">SUM(JD72:JD74)</f>
        <v>87738.700000000012</v>
      </c>
      <c r="JE71" s="12">
        <f t="shared" ref="JE71" si="1365">SUM(JE72:JE74)</f>
        <v>49557</v>
      </c>
      <c r="JF71" s="12">
        <f t="shared" si="1364"/>
        <v>44057</v>
      </c>
      <c r="JG71" s="12">
        <f t="shared" ref="JG71" si="1366">SUM(JG72:JG74)</f>
        <v>16894.080000000002</v>
      </c>
      <c r="JH71" s="12">
        <f t="shared" ref="JH71" si="1367">SUM(JH72:JH74)</f>
        <v>51470.5</v>
      </c>
      <c r="JI71" s="12">
        <f t="shared" ref="JI71:JJ71" si="1368">SUM(JI72:JI74)</f>
        <v>68378</v>
      </c>
      <c r="JJ71" s="12">
        <f t="shared" si="1368"/>
        <v>42647.83</v>
      </c>
      <c r="JK71" s="12">
        <f t="shared" ref="JK71:JL71" si="1369">SUM(JK72:JK74)</f>
        <v>25982</v>
      </c>
      <c r="JL71" s="12">
        <f t="shared" si="1369"/>
        <v>32251.02</v>
      </c>
      <c r="JM71" s="12">
        <f t="shared" ref="JM71:JN71" si="1370">SUM(JM72:JM74)</f>
        <v>35330.619999999995</v>
      </c>
      <c r="JN71" s="12">
        <f t="shared" si="1370"/>
        <v>37040</v>
      </c>
    </row>
    <row r="72" spans="1:274" x14ac:dyDescent="0.25">
      <c r="A72" s="5">
        <v>4201</v>
      </c>
      <c r="B72" s="9" t="s">
        <v>38</v>
      </c>
      <c r="C72" s="13">
        <v>2270.3000000000002</v>
      </c>
      <c r="D72" s="13">
        <v>2270.3000000000002</v>
      </c>
      <c r="E72" s="13">
        <v>1245.4100000000001</v>
      </c>
      <c r="F72" s="13">
        <v>2200</v>
      </c>
      <c r="G72" s="13">
        <v>2200</v>
      </c>
      <c r="H72" s="13">
        <v>1933.79</v>
      </c>
      <c r="I72" s="13">
        <v>1705.33</v>
      </c>
      <c r="J72" s="13">
        <v>1705.33</v>
      </c>
      <c r="K72" s="13">
        <v>1310.6300000000001</v>
      </c>
      <c r="L72" s="13">
        <v>1567</v>
      </c>
      <c r="M72" s="13">
        <v>1567</v>
      </c>
      <c r="N72" s="13">
        <v>714.69</v>
      </c>
      <c r="O72" s="13">
        <v>573</v>
      </c>
      <c r="P72" s="13">
        <v>573</v>
      </c>
      <c r="Q72" s="13">
        <v>515.07000000000005</v>
      </c>
      <c r="R72" s="13">
        <v>1074.04</v>
      </c>
      <c r="S72" s="13">
        <v>1074.04</v>
      </c>
      <c r="T72" s="13">
        <v>538.02</v>
      </c>
      <c r="U72" s="13">
        <v>473</v>
      </c>
      <c r="V72" s="13">
        <v>473</v>
      </c>
      <c r="W72" s="13">
        <v>489.24</v>
      </c>
      <c r="X72" s="13">
        <v>500</v>
      </c>
      <c r="Y72" s="13">
        <v>500</v>
      </c>
      <c r="Z72" s="13">
        <v>509.45</v>
      </c>
      <c r="AA72" s="13">
        <v>690</v>
      </c>
      <c r="AB72" s="13">
        <v>2690</v>
      </c>
      <c r="AC72" s="13">
        <v>717.37</v>
      </c>
      <c r="AD72" s="13">
        <v>1097</v>
      </c>
      <c r="AE72" s="13">
        <v>1097</v>
      </c>
      <c r="AF72" s="13">
        <v>645.45000000000005</v>
      </c>
      <c r="AG72" s="13">
        <v>540</v>
      </c>
      <c r="AH72" s="13">
        <v>540</v>
      </c>
      <c r="AI72" s="13">
        <v>550.41</v>
      </c>
      <c r="AJ72" s="13">
        <v>480</v>
      </c>
      <c r="AK72" s="13">
        <v>17254.27</v>
      </c>
      <c r="AL72" s="13">
        <v>17254.27</v>
      </c>
      <c r="AM72" s="13">
        <v>9465.11</v>
      </c>
      <c r="AN72" s="13">
        <v>10270</v>
      </c>
      <c r="AO72" s="13">
        <v>10270</v>
      </c>
      <c r="AP72" s="13">
        <v>9024.26</v>
      </c>
      <c r="AQ72" s="13">
        <v>7958.22</v>
      </c>
      <c r="AR72" s="13">
        <v>7958.22</v>
      </c>
      <c r="AS72" s="13">
        <v>6116.04</v>
      </c>
      <c r="AT72" s="13">
        <v>5882</v>
      </c>
      <c r="AU72" s="13">
        <v>5882</v>
      </c>
      <c r="AV72" s="13">
        <v>3335.22</v>
      </c>
      <c r="AW72" s="13">
        <v>2672</v>
      </c>
      <c r="AX72" s="13">
        <v>2672</v>
      </c>
      <c r="AY72" s="13">
        <v>2403.66</v>
      </c>
      <c r="AZ72" s="13">
        <v>3509.44</v>
      </c>
      <c r="BA72" s="13">
        <v>3509.44</v>
      </c>
      <c r="BB72" s="13">
        <v>2510.7600000000002</v>
      </c>
      <c r="BC72" s="13">
        <v>2208</v>
      </c>
      <c r="BD72" s="13">
        <v>2208</v>
      </c>
      <c r="BE72" s="13">
        <v>2283.12</v>
      </c>
      <c r="BF72" s="13">
        <v>2350</v>
      </c>
      <c r="BG72" s="13">
        <v>2350</v>
      </c>
      <c r="BH72" s="13">
        <v>2150.9899999999998</v>
      </c>
      <c r="BI72" s="13">
        <v>2459</v>
      </c>
      <c r="BJ72" s="13">
        <v>2459</v>
      </c>
      <c r="BK72" s="13">
        <v>2224.25</v>
      </c>
      <c r="BL72" s="13">
        <v>2268.6</v>
      </c>
      <c r="BM72" s="13">
        <v>2268.6</v>
      </c>
      <c r="BN72" s="13">
        <v>2452.65</v>
      </c>
      <c r="BO72" s="13">
        <v>2460</v>
      </c>
      <c r="BP72" s="13">
        <v>2460</v>
      </c>
      <c r="BQ72" s="13">
        <v>2502.35</v>
      </c>
      <c r="BR72" s="13">
        <v>2280</v>
      </c>
      <c r="BS72" s="13">
        <v>13984.63</v>
      </c>
      <c r="BT72" s="13">
        <v>13984.63</v>
      </c>
      <c r="BU72" s="13">
        <v>8159.16</v>
      </c>
      <c r="BV72" s="13">
        <v>6260</v>
      </c>
      <c r="BW72" s="13">
        <v>6260</v>
      </c>
      <c r="BX72" s="13">
        <v>5682.37</v>
      </c>
      <c r="BY72" s="13">
        <v>4543.7</v>
      </c>
      <c r="BZ72" s="13">
        <v>4543.7</v>
      </c>
      <c r="CA72" s="13">
        <v>4174.59</v>
      </c>
      <c r="CB72" s="13">
        <v>4311</v>
      </c>
      <c r="CC72" s="13">
        <v>4311</v>
      </c>
      <c r="CD72" s="13">
        <v>3115.19</v>
      </c>
      <c r="CE72" s="13">
        <v>2457</v>
      </c>
      <c r="CF72" s="13">
        <v>2457</v>
      </c>
      <c r="CG72" s="13">
        <v>2760.32</v>
      </c>
      <c r="CH72" s="13">
        <v>3512.46</v>
      </c>
      <c r="CI72" s="13">
        <v>3512.46</v>
      </c>
      <c r="CJ72" s="13">
        <v>956.48</v>
      </c>
      <c r="CK72" s="13">
        <v>1719</v>
      </c>
      <c r="CL72" s="13">
        <v>1760</v>
      </c>
      <c r="CM72" s="13">
        <v>2626.56</v>
      </c>
      <c r="CN72" s="13">
        <v>1600</v>
      </c>
      <c r="CO72" s="13">
        <v>1600</v>
      </c>
      <c r="CP72" s="13">
        <v>1438.86</v>
      </c>
      <c r="CQ72" s="13">
        <v>1834</v>
      </c>
      <c r="CR72" s="13">
        <v>1834</v>
      </c>
      <c r="CS72" s="13">
        <v>871.5</v>
      </c>
      <c r="CT72" s="13">
        <v>896</v>
      </c>
      <c r="CU72" s="13">
        <v>896</v>
      </c>
      <c r="CV72" s="13">
        <v>968.14</v>
      </c>
      <c r="CW72" s="13">
        <v>780</v>
      </c>
      <c r="CX72" s="13">
        <v>780</v>
      </c>
      <c r="CY72" s="13">
        <v>795.36</v>
      </c>
      <c r="CZ72" s="13">
        <v>720</v>
      </c>
      <c r="DA72" s="13">
        <v>454.06</v>
      </c>
      <c r="DB72" s="13">
        <v>454.06</v>
      </c>
      <c r="DC72" s="13">
        <v>249.03</v>
      </c>
      <c r="DD72" s="13">
        <v>245</v>
      </c>
      <c r="DE72" s="13">
        <v>1945</v>
      </c>
      <c r="DF72" s="13">
        <v>2034.87</v>
      </c>
      <c r="DG72" s="13">
        <v>189.48</v>
      </c>
      <c r="DH72" s="13">
        <v>189.48</v>
      </c>
      <c r="DI72" s="13">
        <v>145.6</v>
      </c>
      <c r="DJ72" s="13">
        <v>131</v>
      </c>
      <c r="DK72" s="13">
        <v>131</v>
      </c>
      <c r="DL72" s="13">
        <v>79.400000000000006</v>
      </c>
      <c r="DM72" s="13">
        <v>140</v>
      </c>
      <c r="DN72" s="13">
        <v>140</v>
      </c>
      <c r="DO72" s="13">
        <v>57.23</v>
      </c>
      <c r="DP72" s="13">
        <v>155.77000000000001</v>
      </c>
      <c r="DQ72" s="13">
        <v>155.77000000000001</v>
      </c>
      <c r="DR72" s="13">
        <v>59.78</v>
      </c>
      <c r="DS72" s="13">
        <v>135</v>
      </c>
      <c r="DT72" s="13">
        <v>135</v>
      </c>
      <c r="DU72" s="13">
        <v>54.36</v>
      </c>
      <c r="DV72" s="13">
        <v>55</v>
      </c>
      <c r="DW72" s="13">
        <v>500</v>
      </c>
      <c r="DX72" s="13">
        <v>622.66</v>
      </c>
      <c r="DY72" s="13">
        <v>500</v>
      </c>
      <c r="DZ72" s="13">
        <v>1200</v>
      </c>
      <c r="EA72" s="13">
        <v>1127.68</v>
      </c>
      <c r="EB72" s="13">
        <v>238.8</v>
      </c>
      <c r="EC72" s="13">
        <v>238.8</v>
      </c>
      <c r="ED72" s="13">
        <v>13416.38</v>
      </c>
      <c r="EE72" s="13">
        <v>240</v>
      </c>
      <c r="EF72" s="13">
        <v>240</v>
      </c>
      <c r="EG72" s="13">
        <v>244.34</v>
      </c>
      <c r="EH72" s="13">
        <v>720</v>
      </c>
      <c r="EI72" s="13">
        <v>7350.97</v>
      </c>
      <c r="EJ72" s="13">
        <v>7350.97</v>
      </c>
      <c r="EK72" s="13">
        <v>3673.59</v>
      </c>
      <c r="EL72" s="13">
        <v>4745</v>
      </c>
      <c r="EM72" s="13">
        <v>4745</v>
      </c>
      <c r="EN72" s="13">
        <v>2515.0300000000002</v>
      </c>
      <c r="EO72" s="13">
        <v>3796.45</v>
      </c>
      <c r="EP72" s="13">
        <v>3796.45</v>
      </c>
      <c r="EQ72" s="13">
        <v>1867.23</v>
      </c>
      <c r="ER72" s="13">
        <v>2830</v>
      </c>
      <c r="ES72" s="13">
        <v>2830</v>
      </c>
      <c r="ET72" s="13">
        <v>794.09</v>
      </c>
      <c r="EU72" s="13">
        <v>1338</v>
      </c>
      <c r="EV72" s="13">
        <v>1338</v>
      </c>
      <c r="EW72" s="13">
        <v>650.29999999999995</v>
      </c>
      <c r="EX72" s="13">
        <v>1967.51</v>
      </c>
      <c r="EY72" s="13">
        <v>1967.51</v>
      </c>
      <c r="EZ72" s="13">
        <v>680.8</v>
      </c>
      <c r="FA72" s="13">
        <v>1181</v>
      </c>
      <c r="FB72" s="13">
        <v>1181</v>
      </c>
      <c r="FC72" s="13">
        <v>543.6</v>
      </c>
      <c r="FD72" s="13">
        <v>1000</v>
      </c>
      <c r="FE72" s="13">
        <v>1000</v>
      </c>
      <c r="FF72" s="13">
        <v>1697.85</v>
      </c>
      <c r="FG72" s="13">
        <v>3017</v>
      </c>
      <c r="FH72" s="13">
        <v>3017</v>
      </c>
      <c r="FI72" s="13">
        <v>1582.59</v>
      </c>
      <c r="FJ72" s="13">
        <v>2077.6</v>
      </c>
      <c r="FK72" s="13">
        <v>2077.6</v>
      </c>
      <c r="FL72" s="13">
        <v>575.72</v>
      </c>
      <c r="FM72" s="13">
        <v>2240</v>
      </c>
      <c r="FN72" s="14">
        <v>2240</v>
      </c>
      <c r="FO72" s="13">
        <v>549.09</v>
      </c>
      <c r="FP72" s="13">
        <v>1040</v>
      </c>
      <c r="FQ72" s="13">
        <v>12575.18</v>
      </c>
      <c r="FR72" s="13">
        <v>12575.18</v>
      </c>
      <c r="FS72" s="13">
        <v>6033.91</v>
      </c>
      <c r="FT72" s="13">
        <v>8778</v>
      </c>
      <c r="FU72" s="13">
        <v>8778</v>
      </c>
      <c r="FV72" s="13">
        <v>6307.09</v>
      </c>
      <c r="FW72" s="13">
        <v>6574.8</v>
      </c>
      <c r="FX72" s="13">
        <v>6574.8</v>
      </c>
      <c r="FY72" s="13">
        <v>4195.3900000000003</v>
      </c>
      <c r="FZ72" s="13">
        <v>5010</v>
      </c>
      <c r="GA72" s="13">
        <v>4000</v>
      </c>
      <c r="GB72" s="13">
        <v>1977.53</v>
      </c>
      <c r="GC72" s="13">
        <v>6740</v>
      </c>
      <c r="GD72" s="13">
        <v>6740</v>
      </c>
      <c r="GE72" s="13">
        <v>9884.06</v>
      </c>
      <c r="GF72" s="13">
        <v>8193.99</v>
      </c>
      <c r="GG72" s="13">
        <v>8193.99</v>
      </c>
      <c r="GH72" s="13">
        <v>6107.96</v>
      </c>
      <c r="GI72" s="13">
        <v>6140</v>
      </c>
      <c r="GJ72" s="13">
        <v>6140</v>
      </c>
      <c r="GK72" s="13">
        <v>5944.3</v>
      </c>
      <c r="GL72" s="13">
        <v>6600</v>
      </c>
      <c r="GM72" s="13">
        <v>6600</v>
      </c>
      <c r="GN72" s="13">
        <v>2175.71</v>
      </c>
      <c r="GO72" s="13">
        <v>10357</v>
      </c>
      <c r="GP72" s="13">
        <v>10357</v>
      </c>
      <c r="GQ72" s="13">
        <v>7186.83</v>
      </c>
      <c r="GR72" s="13">
        <v>8092.5</v>
      </c>
      <c r="GS72" s="13">
        <v>25000</v>
      </c>
      <c r="GT72" s="13">
        <v>13793.59</v>
      </c>
      <c r="GU72" s="13">
        <v>8140</v>
      </c>
      <c r="GV72" s="13">
        <v>8140</v>
      </c>
      <c r="GW72" s="13">
        <v>7748.61</v>
      </c>
      <c r="GX72" s="13">
        <v>8582</v>
      </c>
      <c r="GY72" s="13">
        <v>0</v>
      </c>
      <c r="GZ72" s="13">
        <v>0</v>
      </c>
      <c r="HA72" s="13">
        <v>0</v>
      </c>
      <c r="HB72" s="13">
        <v>0</v>
      </c>
      <c r="HC72" s="13">
        <v>2900</v>
      </c>
      <c r="HD72" s="13">
        <v>3715.52</v>
      </c>
      <c r="HE72" s="13">
        <v>5448.96</v>
      </c>
      <c r="HF72" s="13">
        <v>5448.96</v>
      </c>
      <c r="HG72" s="13">
        <v>3075.37</v>
      </c>
      <c r="HH72" s="13">
        <v>5566</v>
      </c>
      <c r="HI72" s="13">
        <v>5346</v>
      </c>
      <c r="HJ72" s="13">
        <v>1577.61</v>
      </c>
      <c r="HK72" s="13">
        <v>3850</v>
      </c>
      <c r="HL72" s="13">
        <v>3850</v>
      </c>
      <c r="HM72" s="13">
        <v>3109.14</v>
      </c>
      <c r="HN72" s="13">
        <v>4050.9</v>
      </c>
      <c r="HO72" s="13">
        <v>4050.9</v>
      </c>
      <c r="HP72" s="13">
        <v>2404.3200000000002</v>
      </c>
      <c r="HQ72" s="13">
        <v>2309</v>
      </c>
      <c r="HR72" s="13">
        <v>2309</v>
      </c>
      <c r="HS72" s="13">
        <v>2162.46</v>
      </c>
      <c r="HT72" s="13">
        <v>2650</v>
      </c>
      <c r="HU72" s="13">
        <v>2650</v>
      </c>
      <c r="HV72" s="13">
        <v>1484.47</v>
      </c>
      <c r="HW72" s="13">
        <v>0</v>
      </c>
      <c r="HX72" s="13">
        <v>0</v>
      </c>
      <c r="HY72" s="13">
        <v>0</v>
      </c>
      <c r="HZ72" s="13">
        <v>0</v>
      </c>
      <c r="IA72" s="13">
        <v>0</v>
      </c>
      <c r="IB72" s="13">
        <v>0</v>
      </c>
      <c r="IC72" s="13">
        <v>0</v>
      </c>
      <c r="ID72" s="13">
        <v>0</v>
      </c>
      <c r="IE72" s="13">
        <v>0</v>
      </c>
      <c r="IF72" s="13">
        <v>0</v>
      </c>
      <c r="IG72" s="13">
        <f t="shared" ref="IG72:IP74" si="1371">C72+BS72+AK72+DA72+EI72+FQ72+GY72</f>
        <v>53889.409999999996</v>
      </c>
      <c r="IH72" s="13">
        <f t="shared" si="1371"/>
        <v>53889.409999999996</v>
      </c>
      <c r="II72" s="13">
        <f t="shared" si="1371"/>
        <v>28826.21</v>
      </c>
      <c r="IJ72" s="13">
        <f t="shared" si="1371"/>
        <v>32498</v>
      </c>
      <c r="IK72" s="13">
        <f t="shared" si="1371"/>
        <v>37098</v>
      </c>
      <c r="IL72" s="13">
        <f t="shared" si="1371"/>
        <v>31212.929999999997</v>
      </c>
      <c r="IM72" s="13">
        <f t="shared" si="1371"/>
        <v>30216.94</v>
      </c>
      <c r="IN72" s="13">
        <f t="shared" si="1371"/>
        <v>30216.94</v>
      </c>
      <c r="IO72" s="13">
        <f t="shared" si="1371"/>
        <v>20884.849999999999</v>
      </c>
      <c r="IP72" s="13">
        <f t="shared" si="1371"/>
        <v>25297</v>
      </c>
      <c r="IQ72" s="13">
        <f t="shared" ref="IQ72:IZ74" si="1372">M72+CC72+AU72+DK72+ES72+GA72+HI72</f>
        <v>24067</v>
      </c>
      <c r="IR72" s="13">
        <f t="shared" si="1372"/>
        <v>11593.730000000001</v>
      </c>
      <c r="IS72" s="13">
        <f t="shared" si="1372"/>
        <v>17770</v>
      </c>
      <c r="IT72" s="13">
        <f t="shared" si="1372"/>
        <v>17770</v>
      </c>
      <c r="IU72" s="13">
        <f t="shared" si="1372"/>
        <v>19379.78</v>
      </c>
      <c r="IV72" s="13">
        <f t="shared" si="1372"/>
        <v>22464.11</v>
      </c>
      <c r="IW72" s="13">
        <f t="shared" si="1372"/>
        <v>22464.11</v>
      </c>
      <c r="IX72" s="13">
        <f t="shared" si="1372"/>
        <v>13258.119999999999</v>
      </c>
      <c r="IY72" s="13">
        <f t="shared" si="1372"/>
        <v>14165</v>
      </c>
      <c r="IZ72" s="13">
        <f t="shared" si="1372"/>
        <v>14206</v>
      </c>
      <c r="JA72" s="13">
        <f t="shared" ref="JA72:JC74" si="1373">W72+CM72+BE72+DU72+FC72+GK72+HS72</f>
        <v>14103.64</v>
      </c>
      <c r="JB72" s="13">
        <f t="shared" si="1373"/>
        <v>14755</v>
      </c>
      <c r="JC72" s="13">
        <f t="shared" si="1373"/>
        <v>15200</v>
      </c>
      <c r="JD72" s="13">
        <f t="shared" ref="JD72:JI74" si="1374">Z72+BH72+CP72+DX72+FF72+GN72+HV72</f>
        <v>10079.99</v>
      </c>
      <c r="JE72" s="13">
        <f t="shared" si="1374"/>
        <v>18857</v>
      </c>
      <c r="JF72" s="13">
        <f t="shared" si="1374"/>
        <v>21557</v>
      </c>
      <c r="JG72" s="13">
        <f t="shared" si="1374"/>
        <v>13710.220000000001</v>
      </c>
      <c r="JH72" s="13">
        <f t="shared" si="1374"/>
        <v>14670.5</v>
      </c>
      <c r="JI72" s="13">
        <f t="shared" si="1374"/>
        <v>31578</v>
      </c>
      <c r="JJ72" s="13">
        <f t="shared" ref="JJ72:JN74" si="1375">AF72+BN72+CV72+ED72+FL72+GT72+IB72</f>
        <v>31851.93</v>
      </c>
      <c r="JK72" s="13">
        <f t="shared" si="1375"/>
        <v>14400</v>
      </c>
      <c r="JL72" s="13">
        <f t="shared" si="1375"/>
        <v>14400</v>
      </c>
      <c r="JM72" s="13">
        <f t="shared" si="1375"/>
        <v>12390.16</v>
      </c>
      <c r="JN72" s="13">
        <f t="shared" si="1375"/>
        <v>13822</v>
      </c>
    </row>
    <row r="73" spans="1:274" x14ac:dyDescent="0.25">
      <c r="A73" s="5">
        <v>4202</v>
      </c>
      <c r="B73" s="9" t="s">
        <v>39</v>
      </c>
      <c r="C73" s="13">
        <v>0</v>
      </c>
      <c r="D73" s="13">
        <v>0</v>
      </c>
      <c r="E73" s="13">
        <v>0</v>
      </c>
      <c r="F73" s="13">
        <v>0</v>
      </c>
      <c r="G73" s="13">
        <v>0</v>
      </c>
      <c r="H73" s="13">
        <v>0</v>
      </c>
      <c r="I73" s="13">
        <v>0</v>
      </c>
      <c r="J73" s="13">
        <v>0</v>
      </c>
      <c r="K73" s="13">
        <v>0</v>
      </c>
      <c r="L73" s="13">
        <v>0</v>
      </c>
      <c r="M73" s="13">
        <v>0</v>
      </c>
      <c r="N73" s="13">
        <v>0</v>
      </c>
      <c r="O73" s="13">
        <v>0</v>
      </c>
      <c r="P73" s="13">
        <v>0</v>
      </c>
      <c r="Q73" s="13">
        <v>0</v>
      </c>
      <c r="R73" s="13">
        <v>0</v>
      </c>
      <c r="S73" s="13">
        <v>0</v>
      </c>
      <c r="T73" s="13">
        <v>0</v>
      </c>
      <c r="U73" s="13">
        <v>0</v>
      </c>
      <c r="V73" s="13">
        <v>0</v>
      </c>
      <c r="W73" s="13">
        <v>0</v>
      </c>
      <c r="X73" s="13">
        <v>0</v>
      </c>
      <c r="Y73" s="13">
        <v>0</v>
      </c>
      <c r="Z73" s="13">
        <v>0</v>
      </c>
      <c r="AA73" s="13">
        <v>0</v>
      </c>
      <c r="AB73" s="13">
        <v>0</v>
      </c>
      <c r="AC73" s="13">
        <v>0</v>
      </c>
      <c r="AD73" s="13">
        <v>0</v>
      </c>
      <c r="AE73" s="13">
        <v>0</v>
      </c>
      <c r="AF73" s="13">
        <v>0</v>
      </c>
      <c r="AG73" s="13">
        <v>0</v>
      </c>
      <c r="AH73" s="13">
        <v>0</v>
      </c>
      <c r="AI73" s="13">
        <v>0</v>
      </c>
      <c r="AJ73" s="13">
        <v>0</v>
      </c>
      <c r="AK73" s="13">
        <v>33076.92</v>
      </c>
      <c r="AL73" s="13">
        <v>33076.92</v>
      </c>
      <c r="AM73" s="13">
        <v>38730.769999999997</v>
      </c>
      <c r="AN73" s="13">
        <v>16340</v>
      </c>
      <c r="AO73" s="13">
        <v>19340</v>
      </c>
      <c r="AP73" s="13">
        <v>21217.03</v>
      </c>
      <c r="AQ73" s="13">
        <v>0</v>
      </c>
      <c r="AR73" s="13">
        <v>0</v>
      </c>
      <c r="AS73" s="13">
        <v>0</v>
      </c>
      <c r="AT73" s="13">
        <v>0</v>
      </c>
      <c r="AU73" s="13">
        <v>0</v>
      </c>
      <c r="AV73" s="13">
        <v>0</v>
      </c>
      <c r="AW73" s="13">
        <v>0</v>
      </c>
      <c r="AX73" s="13">
        <v>0</v>
      </c>
      <c r="AY73" s="13">
        <v>0</v>
      </c>
      <c r="AZ73" s="13">
        <v>0</v>
      </c>
      <c r="BA73" s="13">
        <v>0</v>
      </c>
      <c r="BB73" s="13">
        <v>0</v>
      </c>
      <c r="BC73" s="13">
        <v>0</v>
      </c>
      <c r="BD73" s="13">
        <v>0</v>
      </c>
      <c r="BE73" s="13">
        <v>0</v>
      </c>
      <c r="BF73" s="13">
        <v>0</v>
      </c>
      <c r="BG73" s="13">
        <v>0</v>
      </c>
      <c r="BH73" s="13">
        <v>0</v>
      </c>
      <c r="BI73" s="13">
        <v>0</v>
      </c>
      <c r="BJ73" s="13">
        <v>0</v>
      </c>
      <c r="BK73" s="13">
        <v>0</v>
      </c>
      <c r="BL73" s="13">
        <v>0</v>
      </c>
      <c r="BM73" s="13">
        <v>0</v>
      </c>
      <c r="BN73" s="13">
        <v>0</v>
      </c>
      <c r="BO73" s="13">
        <v>0</v>
      </c>
      <c r="BP73" s="13">
        <v>0</v>
      </c>
      <c r="BQ73" s="13">
        <v>0</v>
      </c>
      <c r="BR73" s="13">
        <v>0</v>
      </c>
      <c r="BS73" s="13">
        <v>74153.11</v>
      </c>
      <c r="BT73" s="13">
        <v>74153.11</v>
      </c>
      <c r="BU73" s="13">
        <v>72215.14</v>
      </c>
      <c r="BV73" s="13">
        <v>73660</v>
      </c>
      <c r="BW73" s="13">
        <v>73660</v>
      </c>
      <c r="BX73" s="13">
        <v>31799.63</v>
      </c>
      <c r="BY73" s="13">
        <v>76000</v>
      </c>
      <c r="BZ73" s="13">
        <v>72261.8</v>
      </c>
      <c r="CA73" s="13">
        <v>72261.8</v>
      </c>
      <c r="CB73" s="13">
        <v>58110</v>
      </c>
      <c r="CC73" s="13">
        <v>66395.509999999995</v>
      </c>
      <c r="CD73" s="13">
        <v>66395.509999999995</v>
      </c>
      <c r="CE73" s="13">
        <v>54600</v>
      </c>
      <c r="CF73" s="13">
        <v>61746.59</v>
      </c>
      <c r="CG73" s="13">
        <v>61746.59</v>
      </c>
      <c r="CH73" s="13">
        <v>55357.3</v>
      </c>
      <c r="CI73" s="13">
        <v>62803.48</v>
      </c>
      <c r="CJ73" s="13">
        <v>62803.48</v>
      </c>
      <c r="CK73" s="13">
        <v>67536</v>
      </c>
      <c r="CL73" s="13">
        <v>67536</v>
      </c>
      <c r="CM73" s="13">
        <v>62546.28</v>
      </c>
      <c r="CN73" s="13">
        <v>51700</v>
      </c>
      <c r="CO73" s="13">
        <v>77213.41</v>
      </c>
      <c r="CP73" s="13">
        <v>77213.41</v>
      </c>
      <c r="CQ73" s="13">
        <v>0</v>
      </c>
      <c r="CR73" s="13">
        <v>0</v>
      </c>
      <c r="CS73" s="13">
        <v>0</v>
      </c>
      <c r="CT73" s="13">
        <v>0</v>
      </c>
      <c r="CU73" s="13">
        <v>0</v>
      </c>
      <c r="CV73" s="13">
        <v>0</v>
      </c>
      <c r="CW73" s="13">
        <v>0</v>
      </c>
      <c r="CX73" s="13">
        <v>0</v>
      </c>
      <c r="CY73" s="13">
        <v>0</v>
      </c>
      <c r="CZ73" s="13">
        <v>0</v>
      </c>
      <c r="DA73" s="13">
        <v>0</v>
      </c>
      <c r="DB73" s="13">
        <v>0</v>
      </c>
      <c r="DC73" s="13">
        <v>0</v>
      </c>
      <c r="DD73" s="13">
        <v>0</v>
      </c>
      <c r="DE73" s="13">
        <v>0</v>
      </c>
      <c r="DF73" s="13">
        <v>0</v>
      </c>
      <c r="DG73" s="13">
        <v>0</v>
      </c>
      <c r="DH73" s="13">
        <v>0</v>
      </c>
      <c r="DI73" s="13">
        <v>0</v>
      </c>
      <c r="DJ73" s="13">
        <v>0</v>
      </c>
      <c r="DK73" s="13">
        <v>0</v>
      </c>
      <c r="DL73" s="13">
        <v>0</v>
      </c>
      <c r="DM73" s="13">
        <v>0</v>
      </c>
      <c r="DN73" s="13">
        <v>0</v>
      </c>
      <c r="DO73" s="13">
        <v>0</v>
      </c>
      <c r="DP73" s="13">
        <v>0</v>
      </c>
      <c r="DQ73" s="13">
        <v>0</v>
      </c>
      <c r="DR73" s="13">
        <v>0</v>
      </c>
      <c r="DS73" s="13">
        <v>0</v>
      </c>
      <c r="DT73" s="13">
        <v>0</v>
      </c>
      <c r="DU73" s="13">
        <v>0</v>
      </c>
      <c r="DV73" s="13">
        <v>0</v>
      </c>
      <c r="DW73" s="13">
        <v>0</v>
      </c>
      <c r="DX73" s="13">
        <v>0</v>
      </c>
      <c r="DY73" s="13">
        <v>0</v>
      </c>
      <c r="DZ73" s="13">
        <v>0</v>
      </c>
      <c r="EA73" s="13">
        <v>0</v>
      </c>
      <c r="EB73" s="13">
        <v>0</v>
      </c>
      <c r="EC73" s="13">
        <v>0</v>
      </c>
      <c r="ED73" s="13">
        <v>0</v>
      </c>
      <c r="EE73" s="13">
        <v>0</v>
      </c>
      <c r="EF73" s="13">
        <v>0</v>
      </c>
      <c r="EG73" s="13">
        <v>0</v>
      </c>
      <c r="EH73" s="13">
        <v>0</v>
      </c>
      <c r="EI73" s="13">
        <v>0</v>
      </c>
      <c r="EJ73" s="13">
        <v>0</v>
      </c>
      <c r="EK73" s="13">
        <v>0</v>
      </c>
      <c r="EL73" s="13">
        <v>0</v>
      </c>
      <c r="EM73" s="13">
        <v>0</v>
      </c>
      <c r="EN73" s="13">
        <v>0</v>
      </c>
      <c r="EO73" s="13">
        <v>0</v>
      </c>
      <c r="EP73" s="13">
        <v>0</v>
      </c>
      <c r="EQ73" s="13">
        <v>0</v>
      </c>
      <c r="ER73" s="13">
        <v>0</v>
      </c>
      <c r="ES73" s="13">
        <v>0</v>
      </c>
      <c r="ET73" s="13">
        <v>0</v>
      </c>
      <c r="EU73" s="13">
        <v>0</v>
      </c>
      <c r="EV73" s="13">
        <v>0</v>
      </c>
      <c r="EW73" s="13">
        <v>0</v>
      </c>
      <c r="EX73" s="13">
        <v>0</v>
      </c>
      <c r="EY73" s="13">
        <v>0</v>
      </c>
      <c r="EZ73" s="13">
        <v>0</v>
      </c>
      <c r="FA73" s="13">
        <v>0</v>
      </c>
      <c r="FB73" s="13">
        <v>0</v>
      </c>
      <c r="FC73" s="13">
        <v>0</v>
      </c>
      <c r="FD73" s="13">
        <v>0</v>
      </c>
      <c r="FE73" s="13">
        <v>0</v>
      </c>
      <c r="FF73" s="13">
        <v>0</v>
      </c>
      <c r="FG73" s="13">
        <v>0</v>
      </c>
      <c r="FH73" s="13">
        <v>0</v>
      </c>
      <c r="FI73" s="13">
        <v>0</v>
      </c>
      <c r="FJ73" s="13">
        <v>0</v>
      </c>
      <c r="FK73" s="13">
        <v>0</v>
      </c>
      <c r="FL73" s="13">
        <v>0</v>
      </c>
      <c r="FM73" s="13">
        <v>0</v>
      </c>
      <c r="FN73" s="14">
        <v>0</v>
      </c>
      <c r="FO73" s="13">
        <v>0</v>
      </c>
      <c r="FP73" s="13">
        <v>0</v>
      </c>
      <c r="FQ73" s="13">
        <v>0</v>
      </c>
      <c r="FR73" s="13">
        <v>0</v>
      </c>
      <c r="FS73" s="13">
        <v>0</v>
      </c>
      <c r="FT73" s="13">
        <v>0</v>
      </c>
      <c r="FU73" s="13">
        <v>0</v>
      </c>
      <c r="FV73" s="13">
        <v>0</v>
      </c>
      <c r="FW73" s="13">
        <v>0</v>
      </c>
      <c r="FX73" s="13">
        <v>0</v>
      </c>
      <c r="FY73" s="13">
        <v>0</v>
      </c>
      <c r="FZ73" s="13">
        <v>0</v>
      </c>
      <c r="GA73" s="13">
        <v>0</v>
      </c>
      <c r="GB73" s="13">
        <v>0</v>
      </c>
      <c r="GC73" s="13">
        <v>0</v>
      </c>
      <c r="GD73" s="13">
        <v>0</v>
      </c>
      <c r="GE73" s="13">
        <v>0</v>
      </c>
      <c r="GF73" s="13">
        <v>0</v>
      </c>
      <c r="GG73" s="13">
        <v>0</v>
      </c>
      <c r="GH73" s="13">
        <v>0</v>
      </c>
      <c r="GI73" s="13">
        <v>0</v>
      </c>
      <c r="GJ73" s="13">
        <v>0</v>
      </c>
      <c r="GK73" s="13">
        <v>38115.11</v>
      </c>
      <c r="GL73" s="13">
        <v>10800</v>
      </c>
      <c r="GM73" s="13">
        <v>10800</v>
      </c>
      <c r="GN73" s="13">
        <v>0</v>
      </c>
      <c r="GO73" s="13">
        <v>14200</v>
      </c>
      <c r="GP73" s="13">
        <v>0</v>
      </c>
      <c r="GQ73" s="13">
        <v>0</v>
      </c>
      <c r="GR73" s="13">
        <v>0</v>
      </c>
      <c r="GS73" s="13">
        <v>0</v>
      </c>
      <c r="GT73" s="13">
        <v>0</v>
      </c>
      <c r="GU73" s="13">
        <v>0</v>
      </c>
      <c r="GV73" s="13">
        <v>0</v>
      </c>
      <c r="GW73" s="13">
        <v>0</v>
      </c>
      <c r="GX73" s="13">
        <v>0</v>
      </c>
      <c r="GY73" s="13">
        <v>0</v>
      </c>
      <c r="GZ73" s="13">
        <v>0</v>
      </c>
      <c r="HA73" s="13">
        <v>0</v>
      </c>
      <c r="HB73" s="13">
        <v>0</v>
      </c>
      <c r="HC73" s="13">
        <v>600</v>
      </c>
      <c r="HD73" s="13">
        <v>1442.88</v>
      </c>
      <c r="HE73" s="13">
        <v>0</v>
      </c>
      <c r="HF73" s="13">
        <v>0</v>
      </c>
      <c r="HG73" s="13">
        <v>0</v>
      </c>
      <c r="HH73" s="13">
        <v>16390</v>
      </c>
      <c r="HI73" s="13">
        <v>0</v>
      </c>
      <c r="HJ73" s="13">
        <v>0</v>
      </c>
      <c r="HK73" s="13">
        <v>15400</v>
      </c>
      <c r="HL73" s="13">
        <v>0</v>
      </c>
      <c r="HM73" s="13">
        <v>0</v>
      </c>
      <c r="HN73" s="13">
        <v>12178.6</v>
      </c>
      <c r="HO73" s="13">
        <v>12178.6</v>
      </c>
      <c r="HP73" s="13">
        <v>0</v>
      </c>
      <c r="HQ73" s="13"/>
      <c r="HR73" s="13"/>
      <c r="HS73" s="13">
        <v>8385.32</v>
      </c>
      <c r="HT73" s="13">
        <v>13800</v>
      </c>
      <c r="HU73" s="13">
        <v>13800</v>
      </c>
      <c r="HV73" s="13">
        <v>0</v>
      </c>
      <c r="HW73" s="13">
        <v>0</v>
      </c>
      <c r="HX73" s="13">
        <v>0</v>
      </c>
      <c r="HY73" s="13">
        <v>0</v>
      </c>
      <c r="HZ73" s="13">
        <v>0</v>
      </c>
      <c r="IA73" s="13">
        <v>0</v>
      </c>
      <c r="IB73" s="13">
        <v>0</v>
      </c>
      <c r="IC73" s="13">
        <v>0</v>
      </c>
      <c r="ID73" s="13">
        <v>0</v>
      </c>
      <c r="IE73" s="13">
        <v>0</v>
      </c>
      <c r="IF73" s="13">
        <v>0</v>
      </c>
      <c r="IG73" s="13">
        <f t="shared" si="1371"/>
        <v>107230.03</v>
      </c>
      <c r="IH73" s="13">
        <f t="shared" si="1371"/>
        <v>107230.03</v>
      </c>
      <c r="II73" s="13">
        <f t="shared" si="1371"/>
        <v>110945.91</v>
      </c>
      <c r="IJ73" s="13">
        <f t="shared" si="1371"/>
        <v>90000</v>
      </c>
      <c r="IK73" s="13">
        <f t="shared" si="1371"/>
        <v>93600</v>
      </c>
      <c r="IL73" s="13">
        <f t="shared" si="1371"/>
        <v>54459.54</v>
      </c>
      <c r="IM73" s="13">
        <f t="shared" si="1371"/>
        <v>76000</v>
      </c>
      <c r="IN73" s="13">
        <f t="shared" si="1371"/>
        <v>72261.8</v>
      </c>
      <c r="IO73" s="13">
        <f t="shared" si="1371"/>
        <v>72261.8</v>
      </c>
      <c r="IP73" s="13">
        <f t="shared" si="1371"/>
        <v>74500</v>
      </c>
      <c r="IQ73" s="13">
        <f t="shared" si="1372"/>
        <v>66395.509999999995</v>
      </c>
      <c r="IR73" s="13">
        <f t="shared" si="1372"/>
        <v>66395.509999999995</v>
      </c>
      <c r="IS73" s="13">
        <f t="shared" si="1372"/>
        <v>70000</v>
      </c>
      <c r="IT73" s="13">
        <f t="shared" si="1372"/>
        <v>61746.59</v>
      </c>
      <c r="IU73" s="13">
        <f t="shared" si="1372"/>
        <v>61746.59</v>
      </c>
      <c r="IV73" s="13">
        <f t="shared" si="1372"/>
        <v>67535.900000000009</v>
      </c>
      <c r="IW73" s="13">
        <f t="shared" si="1372"/>
        <v>74982.080000000002</v>
      </c>
      <c r="IX73" s="13">
        <f t="shared" si="1372"/>
        <v>62803.48</v>
      </c>
      <c r="IY73" s="13">
        <f t="shared" si="1372"/>
        <v>67536</v>
      </c>
      <c r="IZ73" s="13">
        <f t="shared" si="1372"/>
        <v>67536</v>
      </c>
      <c r="JA73" s="13">
        <f t="shared" si="1373"/>
        <v>109046.70999999999</v>
      </c>
      <c r="JB73" s="13">
        <f t="shared" si="1373"/>
        <v>76300</v>
      </c>
      <c r="JC73" s="13">
        <f t="shared" si="1373"/>
        <v>101813.41</v>
      </c>
      <c r="JD73" s="13">
        <f t="shared" si="1374"/>
        <v>77213.41</v>
      </c>
      <c r="JE73" s="13">
        <f t="shared" si="1374"/>
        <v>14200</v>
      </c>
      <c r="JF73" s="13">
        <f t="shared" si="1374"/>
        <v>0</v>
      </c>
      <c r="JG73" s="13">
        <f t="shared" si="1374"/>
        <v>0</v>
      </c>
      <c r="JH73" s="13">
        <f t="shared" si="1374"/>
        <v>0</v>
      </c>
      <c r="JI73" s="13">
        <f t="shared" si="1374"/>
        <v>0</v>
      </c>
      <c r="JJ73" s="13">
        <f t="shared" si="1375"/>
        <v>0</v>
      </c>
      <c r="JK73" s="13">
        <f t="shared" si="1375"/>
        <v>0</v>
      </c>
      <c r="JL73" s="13">
        <f t="shared" si="1375"/>
        <v>0</v>
      </c>
      <c r="JM73" s="13">
        <f t="shared" si="1375"/>
        <v>0</v>
      </c>
      <c r="JN73" s="13">
        <f t="shared" si="1375"/>
        <v>0</v>
      </c>
    </row>
    <row r="74" spans="1:274" x14ac:dyDescent="0.25">
      <c r="A74" s="5">
        <v>4205</v>
      </c>
      <c r="B74" s="9" t="s">
        <v>261</v>
      </c>
      <c r="C74" s="13">
        <v>0</v>
      </c>
      <c r="D74" s="13">
        <v>0</v>
      </c>
      <c r="E74" s="13">
        <v>0</v>
      </c>
      <c r="F74" s="13">
        <v>0</v>
      </c>
      <c r="G74" s="13">
        <v>0</v>
      </c>
      <c r="H74" s="13">
        <v>0</v>
      </c>
      <c r="I74" s="13">
        <v>0</v>
      </c>
      <c r="J74" s="13">
        <v>0</v>
      </c>
      <c r="K74" s="13">
        <v>0</v>
      </c>
      <c r="L74" s="13">
        <v>0</v>
      </c>
      <c r="M74" s="13">
        <v>0</v>
      </c>
      <c r="N74" s="13">
        <v>0</v>
      </c>
      <c r="O74" s="13">
        <v>0</v>
      </c>
      <c r="P74" s="13">
        <v>0</v>
      </c>
      <c r="Q74" s="13">
        <v>0</v>
      </c>
      <c r="R74" s="13">
        <v>0</v>
      </c>
      <c r="S74" s="13">
        <v>0</v>
      </c>
      <c r="T74" s="13">
        <v>0</v>
      </c>
      <c r="U74" s="13">
        <v>0</v>
      </c>
      <c r="V74" s="13">
        <v>0</v>
      </c>
      <c r="W74" s="13">
        <v>0</v>
      </c>
      <c r="X74" s="13">
        <v>1850</v>
      </c>
      <c r="Y74" s="13">
        <v>1850</v>
      </c>
      <c r="Z74" s="13">
        <v>0</v>
      </c>
      <c r="AA74" s="13">
        <v>2500</v>
      </c>
      <c r="AB74" s="13">
        <v>2500</v>
      </c>
      <c r="AC74" s="13">
        <v>0</v>
      </c>
      <c r="AD74" s="13">
        <v>4300</v>
      </c>
      <c r="AE74" s="13">
        <v>4300</v>
      </c>
      <c r="AF74" s="13">
        <v>2453.42</v>
      </c>
      <c r="AG74" s="13">
        <v>2500</v>
      </c>
      <c r="AH74" s="13">
        <v>2551.02</v>
      </c>
      <c r="AI74" s="13">
        <v>2551.02</v>
      </c>
      <c r="AJ74" s="13">
        <v>2708</v>
      </c>
      <c r="AK74" s="13">
        <v>0</v>
      </c>
      <c r="AL74" s="13">
        <v>0</v>
      </c>
      <c r="AM74" s="13">
        <v>0</v>
      </c>
      <c r="AN74" s="13">
        <v>0</v>
      </c>
      <c r="AO74" s="13">
        <v>0</v>
      </c>
      <c r="AP74" s="13">
        <v>0</v>
      </c>
      <c r="AQ74" s="13">
        <v>0</v>
      </c>
      <c r="AR74" s="13">
        <v>0</v>
      </c>
      <c r="AS74" s="13">
        <v>0</v>
      </c>
      <c r="AT74" s="13">
        <v>0</v>
      </c>
      <c r="AU74" s="13">
        <v>0</v>
      </c>
      <c r="AV74" s="13">
        <v>0</v>
      </c>
      <c r="AW74" s="13">
        <v>0</v>
      </c>
      <c r="AX74" s="13">
        <v>0</v>
      </c>
      <c r="AY74" s="13">
        <v>0</v>
      </c>
      <c r="AZ74" s="13">
        <v>0</v>
      </c>
      <c r="BA74" s="13">
        <v>0</v>
      </c>
      <c r="BB74" s="13">
        <v>0</v>
      </c>
      <c r="BC74" s="13">
        <v>0</v>
      </c>
      <c r="BD74" s="13">
        <v>0</v>
      </c>
      <c r="BE74" s="13">
        <v>0</v>
      </c>
      <c r="BF74" s="13">
        <v>150</v>
      </c>
      <c r="BG74" s="13">
        <v>150</v>
      </c>
      <c r="BH74" s="13">
        <v>0</v>
      </c>
      <c r="BI74" s="13">
        <v>0</v>
      </c>
      <c r="BJ74" s="13">
        <v>0</v>
      </c>
      <c r="BK74" s="13">
        <v>0</v>
      </c>
      <c r="BL74" s="13">
        <v>7600</v>
      </c>
      <c r="BM74" s="13">
        <v>7600</v>
      </c>
      <c r="BN74" s="13"/>
      <c r="BO74" s="13">
        <v>0</v>
      </c>
      <c r="BP74" s="13">
        <v>0</v>
      </c>
      <c r="BQ74" s="13">
        <v>0</v>
      </c>
      <c r="BR74" s="13">
        <v>0</v>
      </c>
      <c r="BS74" s="13">
        <v>0</v>
      </c>
      <c r="BT74" s="13">
        <v>0</v>
      </c>
      <c r="BU74" s="13">
        <v>0</v>
      </c>
      <c r="BV74" s="13">
        <v>0</v>
      </c>
      <c r="BW74" s="13">
        <v>0</v>
      </c>
      <c r="BX74" s="13">
        <v>0</v>
      </c>
      <c r="BY74" s="13">
        <v>0</v>
      </c>
      <c r="BZ74" s="13">
        <v>0</v>
      </c>
      <c r="CA74" s="13">
        <v>0</v>
      </c>
      <c r="CB74" s="13">
        <v>0</v>
      </c>
      <c r="CC74" s="13">
        <v>0</v>
      </c>
      <c r="CD74" s="13">
        <v>0</v>
      </c>
      <c r="CE74" s="13">
        <v>0</v>
      </c>
      <c r="CF74" s="13">
        <v>0</v>
      </c>
      <c r="CG74" s="13">
        <v>0</v>
      </c>
      <c r="CH74" s="13">
        <v>0</v>
      </c>
      <c r="CI74" s="13">
        <v>0</v>
      </c>
      <c r="CJ74" s="13">
        <v>0</v>
      </c>
      <c r="CK74" s="13">
        <v>0</v>
      </c>
      <c r="CL74" s="13">
        <v>0</v>
      </c>
      <c r="CM74" s="13">
        <v>0</v>
      </c>
      <c r="CN74" s="13">
        <v>60</v>
      </c>
      <c r="CO74" s="13">
        <v>60</v>
      </c>
      <c r="CP74" s="13">
        <v>0</v>
      </c>
      <c r="CQ74" s="13">
        <v>0</v>
      </c>
      <c r="CR74" s="13">
        <v>0</v>
      </c>
      <c r="CS74" s="13">
        <v>0</v>
      </c>
      <c r="CT74" s="13">
        <v>3000</v>
      </c>
      <c r="CU74" s="13">
        <v>3000</v>
      </c>
      <c r="CV74" s="13"/>
      <c r="CW74" s="13">
        <v>0</v>
      </c>
      <c r="CX74" s="13">
        <v>0</v>
      </c>
      <c r="CY74" s="13">
        <v>0</v>
      </c>
      <c r="CZ74" s="13">
        <v>0</v>
      </c>
      <c r="DA74" s="13">
        <v>0</v>
      </c>
      <c r="DB74" s="13">
        <v>0</v>
      </c>
      <c r="DC74" s="13">
        <v>0</v>
      </c>
      <c r="DD74" s="13">
        <v>0</v>
      </c>
      <c r="DE74" s="13">
        <v>0</v>
      </c>
      <c r="DF74" s="13">
        <v>0</v>
      </c>
      <c r="DG74" s="13">
        <v>0</v>
      </c>
      <c r="DH74" s="13">
        <v>0</v>
      </c>
      <c r="DI74" s="13">
        <v>0</v>
      </c>
      <c r="DJ74" s="13">
        <v>0</v>
      </c>
      <c r="DK74" s="13">
        <v>0</v>
      </c>
      <c r="DL74" s="13">
        <v>0</v>
      </c>
      <c r="DM74" s="13">
        <v>0</v>
      </c>
      <c r="DN74" s="13">
        <v>0</v>
      </c>
      <c r="DO74" s="13">
        <v>0</v>
      </c>
      <c r="DP74" s="13">
        <v>0</v>
      </c>
      <c r="DQ74" s="13">
        <v>0</v>
      </c>
      <c r="DR74" s="13">
        <v>0</v>
      </c>
      <c r="DS74" s="13">
        <v>0</v>
      </c>
      <c r="DT74" s="13">
        <v>0</v>
      </c>
      <c r="DU74" s="13">
        <v>0</v>
      </c>
      <c r="DV74" s="13">
        <v>4</v>
      </c>
      <c r="DW74" s="13">
        <v>4</v>
      </c>
      <c r="DX74" s="13">
        <v>0</v>
      </c>
      <c r="DY74" s="13">
        <v>0</v>
      </c>
      <c r="DZ74" s="13">
        <v>0</v>
      </c>
      <c r="EA74" s="13">
        <v>0</v>
      </c>
      <c r="EB74" s="13">
        <v>800</v>
      </c>
      <c r="EC74" s="13">
        <v>800</v>
      </c>
      <c r="ED74" s="13"/>
      <c r="EE74" s="13">
        <v>0</v>
      </c>
      <c r="EF74" s="13">
        <v>0</v>
      </c>
      <c r="EG74" s="13">
        <v>0</v>
      </c>
      <c r="EH74" s="13">
        <v>0</v>
      </c>
      <c r="EI74" s="13">
        <v>0</v>
      </c>
      <c r="EJ74" s="13">
        <v>0</v>
      </c>
      <c r="EK74" s="13">
        <v>0</v>
      </c>
      <c r="EL74" s="13">
        <v>0</v>
      </c>
      <c r="EM74" s="13">
        <v>0</v>
      </c>
      <c r="EN74" s="13">
        <v>0</v>
      </c>
      <c r="EO74" s="13">
        <v>0</v>
      </c>
      <c r="EP74" s="13">
        <v>0</v>
      </c>
      <c r="EQ74" s="13">
        <v>0</v>
      </c>
      <c r="ER74" s="13">
        <v>0</v>
      </c>
      <c r="ES74" s="13">
        <v>0</v>
      </c>
      <c r="ET74" s="13">
        <v>0</v>
      </c>
      <c r="EU74" s="13">
        <v>0</v>
      </c>
      <c r="EV74" s="13">
        <v>0</v>
      </c>
      <c r="EW74" s="13">
        <v>0</v>
      </c>
      <c r="EX74" s="13">
        <v>0</v>
      </c>
      <c r="EY74" s="13">
        <v>0</v>
      </c>
      <c r="EZ74" s="13">
        <v>0</v>
      </c>
      <c r="FA74" s="13">
        <v>0</v>
      </c>
      <c r="FB74" s="13">
        <v>0</v>
      </c>
      <c r="FC74" s="13">
        <v>0</v>
      </c>
      <c r="FD74" s="13">
        <v>40</v>
      </c>
      <c r="FE74" s="13">
        <v>40</v>
      </c>
      <c r="FF74" s="13">
        <v>0</v>
      </c>
      <c r="FG74" s="13">
        <v>0</v>
      </c>
      <c r="FH74" s="13">
        <v>0</v>
      </c>
      <c r="FI74" s="13">
        <v>0</v>
      </c>
      <c r="FJ74" s="13">
        <v>1600</v>
      </c>
      <c r="FK74" s="13">
        <v>1600</v>
      </c>
      <c r="FL74" s="13">
        <v>466.26</v>
      </c>
      <c r="FM74" s="13">
        <v>300</v>
      </c>
      <c r="FN74" s="14">
        <v>300</v>
      </c>
      <c r="FO74" s="13">
        <v>0</v>
      </c>
      <c r="FP74" s="13">
        <v>300</v>
      </c>
      <c r="FQ74" s="13">
        <v>0</v>
      </c>
      <c r="FR74" s="13">
        <v>0</v>
      </c>
      <c r="FS74" s="13">
        <v>0</v>
      </c>
      <c r="FT74" s="13">
        <v>0</v>
      </c>
      <c r="FU74" s="13">
        <v>0</v>
      </c>
      <c r="FV74" s="13">
        <v>0</v>
      </c>
      <c r="FW74" s="13">
        <v>0</v>
      </c>
      <c r="FX74" s="13">
        <v>0</v>
      </c>
      <c r="FY74" s="13">
        <v>0</v>
      </c>
      <c r="FZ74" s="13">
        <v>0</v>
      </c>
      <c r="GA74" s="13">
        <v>0</v>
      </c>
      <c r="GB74" s="13">
        <v>0</v>
      </c>
      <c r="GC74" s="13">
        <v>0</v>
      </c>
      <c r="GD74" s="13">
        <v>0</v>
      </c>
      <c r="GE74" s="13">
        <v>0</v>
      </c>
      <c r="GF74" s="13">
        <v>0</v>
      </c>
      <c r="GG74" s="13">
        <v>0</v>
      </c>
      <c r="GH74" s="13">
        <v>0</v>
      </c>
      <c r="GI74" s="13">
        <v>0</v>
      </c>
      <c r="GJ74" s="13">
        <v>0</v>
      </c>
      <c r="GK74" s="13">
        <v>0</v>
      </c>
      <c r="GL74" s="13">
        <v>10750</v>
      </c>
      <c r="GM74" s="13">
        <v>14750</v>
      </c>
      <c r="GN74" s="13">
        <v>365</v>
      </c>
      <c r="GO74" s="13">
        <v>14000</v>
      </c>
      <c r="GP74" s="13">
        <v>20000</v>
      </c>
      <c r="GQ74" s="13">
        <v>3183.86</v>
      </c>
      <c r="GR74" s="13">
        <v>19500</v>
      </c>
      <c r="GS74" s="13">
        <v>19500</v>
      </c>
      <c r="GT74" s="13">
        <v>7876.22</v>
      </c>
      <c r="GU74" s="13">
        <v>8782</v>
      </c>
      <c r="GV74" s="13">
        <v>15000</v>
      </c>
      <c r="GW74" s="13">
        <v>20389.439999999999</v>
      </c>
      <c r="GX74" s="13">
        <v>20210</v>
      </c>
      <c r="GY74" s="13">
        <v>0</v>
      </c>
      <c r="GZ74" s="13">
        <v>0</v>
      </c>
      <c r="HA74" s="13">
        <v>0</v>
      </c>
      <c r="HB74" s="13">
        <v>0</v>
      </c>
      <c r="HC74" s="13">
        <v>0</v>
      </c>
      <c r="HD74" s="13">
        <v>0</v>
      </c>
      <c r="HE74" s="13">
        <v>0</v>
      </c>
      <c r="HF74" s="13">
        <v>0</v>
      </c>
      <c r="HG74" s="13">
        <v>0</v>
      </c>
      <c r="HH74" s="13">
        <v>0</v>
      </c>
      <c r="HI74" s="13">
        <v>0</v>
      </c>
      <c r="HJ74" s="13">
        <v>0</v>
      </c>
      <c r="HK74" s="13">
        <v>0</v>
      </c>
      <c r="HL74" s="13">
        <v>0</v>
      </c>
      <c r="HM74" s="13">
        <v>0</v>
      </c>
      <c r="HN74" s="13">
        <v>0</v>
      </c>
      <c r="HO74" s="13">
        <v>0</v>
      </c>
      <c r="HP74" s="13">
        <v>0</v>
      </c>
      <c r="HQ74" s="13">
        <v>0</v>
      </c>
      <c r="HR74" s="13">
        <v>0</v>
      </c>
      <c r="HS74" s="13">
        <v>0</v>
      </c>
      <c r="HT74" s="13">
        <v>2850</v>
      </c>
      <c r="HU74" s="13">
        <v>2850</v>
      </c>
      <c r="HV74" s="13">
        <v>80.3</v>
      </c>
      <c r="HW74" s="13">
        <v>0</v>
      </c>
      <c r="HX74" s="13">
        <v>0</v>
      </c>
      <c r="HY74" s="13">
        <v>0</v>
      </c>
      <c r="HZ74" s="13">
        <v>0</v>
      </c>
      <c r="IA74" s="13">
        <v>0</v>
      </c>
      <c r="IB74" s="13">
        <v>0</v>
      </c>
      <c r="IC74" s="13">
        <v>0</v>
      </c>
      <c r="ID74" s="13">
        <v>0</v>
      </c>
      <c r="IE74" s="13">
        <v>0</v>
      </c>
      <c r="IF74" s="13">
        <v>0</v>
      </c>
      <c r="IG74" s="13">
        <f t="shared" si="1371"/>
        <v>0</v>
      </c>
      <c r="IH74" s="13">
        <f t="shared" si="1371"/>
        <v>0</v>
      </c>
      <c r="II74" s="13">
        <f t="shared" si="1371"/>
        <v>0</v>
      </c>
      <c r="IJ74" s="13">
        <f t="shared" si="1371"/>
        <v>0</v>
      </c>
      <c r="IK74" s="13">
        <f t="shared" si="1371"/>
        <v>0</v>
      </c>
      <c r="IL74" s="13">
        <f t="shared" si="1371"/>
        <v>0</v>
      </c>
      <c r="IM74" s="13">
        <f t="shared" si="1371"/>
        <v>0</v>
      </c>
      <c r="IN74" s="13">
        <f t="shared" si="1371"/>
        <v>0</v>
      </c>
      <c r="IO74" s="13">
        <f t="shared" si="1371"/>
        <v>0</v>
      </c>
      <c r="IP74" s="13">
        <f t="shared" si="1371"/>
        <v>0</v>
      </c>
      <c r="IQ74" s="13">
        <f t="shared" si="1372"/>
        <v>0</v>
      </c>
      <c r="IR74" s="13">
        <f t="shared" si="1372"/>
        <v>0</v>
      </c>
      <c r="IS74" s="13">
        <f t="shared" si="1372"/>
        <v>0</v>
      </c>
      <c r="IT74" s="13">
        <f t="shared" si="1372"/>
        <v>0</v>
      </c>
      <c r="IU74" s="13">
        <f t="shared" si="1372"/>
        <v>0</v>
      </c>
      <c r="IV74" s="13">
        <f t="shared" si="1372"/>
        <v>0</v>
      </c>
      <c r="IW74" s="13">
        <f t="shared" si="1372"/>
        <v>0</v>
      </c>
      <c r="IX74" s="13">
        <f t="shared" si="1372"/>
        <v>0</v>
      </c>
      <c r="IY74" s="13">
        <f t="shared" si="1372"/>
        <v>0</v>
      </c>
      <c r="IZ74" s="13">
        <f t="shared" si="1372"/>
        <v>0</v>
      </c>
      <c r="JA74" s="13">
        <f t="shared" si="1373"/>
        <v>0</v>
      </c>
      <c r="JB74" s="13">
        <f t="shared" si="1373"/>
        <v>15704</v>
      </c>
      <c r="JC74" s="13">
        <f t="shared" si="1373"/>
        <v>19704</v>
      </c>
      <c r="JD74" s="13">
        <f t="shared" si="1374"/>
        <v>445.3</v>
      </c>
      <c r="JE74" s="13">
        <f t="shared" si="1374"/>
        <v>16500</v>
      </c>
      <c r="JF74" s="13">
        <f t="shared" si="1374"/>
        <v>22500</v>
      </c>
      <c r="JG74" s="13">
        <f t="shared" si="1374"/>
        <v>3183.86</v>
      </c>
      <c r="JH74" s="13">
        <f t="shared" si="1374"/>
        <v>36800</v>
      </c>
      <c r="JI74" s="13">
        <f t="shared" si="1374"/>
        <v>36800</v>
      </c>
      <c r="JJ74" s="13">
        <f t="shared" si="1375"/>
        <v>10795.900000000001</v>
      </c>
      <c r="JK74" s="13">
        <f t="shared" si="1375"/>
        <v>11582</v>
      </c>
      <c r="JL74" s="13">
        <f t="shared" si="1375"/>
        <v>17851.02</v>
      </c>
      <c r="JM74" s="13">
        <f t="shared" si="1375"/>
        <v>22940.46</v>
      </c>
      <c r="JN74" s="13">
        <f t="shared" si="1375"/>
        <v>23218</v>
      </c>
    </row>
    <row r="75" spans="1:274" ht="15" customHeight="1" x14ac:dyDescent="0.25">
      <c r="A75" s="5">
        <v>43</v>
      </c>
      <c r="B75" s="8" t="s">
        <v>93</v>
      </c>
      <c r="C75" s="12">
        <f t="shared" ref="C75:D75" si="1376">SUM(C76:C78)</f>
        <v>0</v>
      </c>
      <c r="D75" s="12">
        <f t="shared" si="1376"/>
        <v>0</v>
      </c>
      <c r="E75" s="12">
        <f t="shared" ref="E75:HD75" si="1377">SUM(E76:E78)</f>
        <v>0</v>
      </c>
      <c r="F75" s="12">
        <f t="shared" si="1377"/>
        <v>2</v>
      </c>
      <c r="G75" s="12">
        <f t="shared" ref="G75" si="1378">SUM(G76:G78)</f>
        <v>3</v>
      </c>
      <c r="H75" s="12">
        <f t="shared" si="1377"/>
        <v>0.67</v>
      </c>
      <c r="I75" s="12">
        <f t="shared" si="1377"/>
        <v>0.9</v>
      </c>
      <c r="J75" s="12">
        <f t="shared" ref="J75" si="1379">SUM(J76:J78)</f>
        <v>0.95000000000000007</v>
      </c>
      <c r="K75" s="12">
        <f t="shared" si="1377"/>
        <v>7.09</v>
      </c>
      <c r="L75" s="12">
        <f t="shared" ref="L75:M75" si="1380">SUM(L76:L78)</f>
        <v>10</v>
      </c>
      <c r="M75" s="12">
        <f t="shared" si="1380"/>
        <v>10.08</v>
      </c>
      <c r="N75" s="12">
        <f>SUM(N76:N78)</f>
        <v>0.12</v>
      </c>
      <c r="O75" s="12">
        <f t="shared" ref="O75" si="1381">SUM(O76:O78)</f>
        <v>5</v>
      </c>
      <c r="P75" s="12">
        <f t="shared" ref="P75:S75" si="1382">SUM(P76:P78)</f>
        <v>5</v>
      </c>
      <c r="Q75" s="12">
        <f>SUM(Q76:Q78)</f>
        <v>0.77</v>
      </c>
      <c r="R75" s="12">
        <f t="shared" ref="R75" si="1383">SUM(R76:R78)</f>
        <v>1.35</v>
      </c>
      <c r="S75" s="12">
        <f t="shared" si="1382"/>
        <v>1.85</v>
      </c>
      <c r="T75" s="12">
        <f>SUM(T76:T78)</f>
        <v>0.05</v>
      </c>
      <c r="U75" s="12">
        <f t="shared" ref="U75" si="1384">SUM(U76:U78)</f>
        <v>1</v>
      </c>
      <c r="V75" s="12">
        <f t="shared" ref="V75:Y75" si="1385">SUM(V76:V78)</f>
        <v>1.5</v>
      </c>
      <c r="W75" s="12">
        <f t="shared" si="1385"/>
        <v>0.3</v>
      </c>
      <c r="X75" s="12">
        <f t="shared" ref="X75" si="1386">SUM(X76:X78)</f>
        <v>1</v>
      </c>
      <c r="Y75" s="12">
        <f t="shared" si="1385"/>
        <v>1</v>
      </c>
      <c r="Z75" s="12">
        <f t="shared" ref="Z75:AD75" si="1387">SUM(Z76:Z78)</f>
        <v>0</v>
      </c>
      <c r="AA75" s="12">
        <f t="shared" si="1387"/>
        <v>1</v>
      </c>
      <c r="AB75" s="12">
        <f t="shared" ref="AB75:AJ75" si="1388">SUM(AB76:AB78)</f>
        <v>4</v>
      </c>
      <c r="AC75" s="12">
        <f t="shared" si="1387"/>
        <v>5.43</v>
      </c>
      <c r="AD75" s="12">
        <f t="shared" si="1387"/>
        <v>0</v>
      </c>
      <c r="AE75" s="12">
        <f t="shared" si="1388"/>
        <v>0.1</v>
      </c>
      <c r="AF75" s="12">
        <f t="shared" ref="AF75" si="1389">SUM(AF76:AF78)</f>
        <v>0.08</v>
      </c>
      <c r="AG75" s="12">
        <f t="shared" ref="AG75:AI75" si="1390">SUM(AG76:AG78)</f>
        <v>0</v>
      </c>
      <c r="AH75" s="12">
        <f t="shared" si="1390"/>
        <v>0</v>
      </c>
      <c r="AI75" s="12">
        <f t="shared" si="1390"/>
        <v>0</v>
      </c>
      <c r="AJ75" s="12">
        <f t="shared" si="1388"/>
        <v>0</v>
      </c>
      <c r="AK75" s="12">
        <f>SUM(AK76:AK78)</f>
        <v>0</v>
      </c>
      <c r="AL75" s="12">
        <f t="shared" ref="AL75:AP75" si="1391">SUM(AL76:AL78)</f>
        <v>0</v>
      </c>
      <c r="AM75" s="12">
        <f t="shared" si="1391"/>
        <v>0</v>
      </c>
      <c r="AN75" s="12">
        <f t="shared" ref="AN75" si="1392">SUM(AN76:AN78)</f>
        <v>9</v>
      </c>
      <c r="AO75" s="12">
        <f t="shared" si="1391"/>
        <v>12.94</v>
      </c>
      <c r="AP75" s="12">
        <f t="shared" si="1391"/>
        <v>3.14</v>
      </c>
      <c r="AQ75" s="12">
        <f>SUM(AQ76:AQ78)</f>
        <v>4.2</v>
      </c>
      <c r="AR75" s="12">
        <f>SUM(AR76:AR78)</f>
        <v>4.7</v>
      </c>
      <c r="AS75" s="12">
        <f>SUM(AS76:AS78)</f>
        <v>33.03</v>
      </c>
      <c r="AT75" s="12">
        <f t="shared" ref="AT75" si="1393">SUM(AT76:AT78)</f>
        <v>45</v>
      </c>
      <c r="AU75" s="12">
        <f>SUM(AU76:AU78)</f>
        <v>45.41</v>
      </c>
      <c r="AV75" s="12">
        <f t="shared" ref="AV75:AW75" si="1394">SUM(AV76:AV78)</f>
        <v>0.61</v>
      </c>
      <c r="AW75" s="12">
        <f t="shared" si="1394"/>
        <v>15</v>
      </c>
      <c r="AX75" s="12">
        <f t="shared" ref="AX75:BC75" si="1395">SUM(AX76:AX78)</f>
        <v>15</v>
      </c>
      <c r="AY75" s="12">
        <f t="shared" si="1395"/>
        <v>3.64</v>
      </c>
      <c r="AZ75" s="12">
        <f t="shared" ref="AZ75:BA75" si="1396">SUM(AZ76:AZ78)</f>
        <v>6.3</v>
      </c>
      <c r="BA75" s="12">
        <f t="shared" si="1396"/>
        <v>6.6</v>
      </c>
      <c r="BB75" s="12">
        <f t="shared" si="1395"/>
        <v>0.26</v>
      </c>
      <c r="BC75" s="12">
        <f t="shared" si="1395"/>
        <v>6</v>
      </c>
      <c r="BD75" s="12">
        <f>SUM(BD76:BD78)</f>
        <v>7</v>
      </c>
      <c r="BE75" s="12">
        <f>SUM(BE76:BE78)</f>
        <v>1.43</v>
      </c>
      <c r="BF75" s="12">
        <f t="shared" ref="BF75" si="1397">SUM(BF76:BF78)</f>
        <v>4</v>
      </c>
      <c r="BG75" s="12">
        <f>SUM(BG76:BG78)</f>
        <v>4</v>
      </c>
      <c r="BH75" s="12">
        <f t="shared" ref="BH75:BK75" si="1398">SUM(BH76:BH78)</f>
        <v>0</v>
      </c>
      <c r="BI75" s="12">
        <f t="shared" ref="BI75" si="1399">SUM(BI76:BI78)</f>
        <v>4</v>
      </c>
      <c r="BJ75" s="12">
        <f t="shared" si="1398"/>
        <v>24</v>
      </c>
      <c r="BK75" s="12">
        <f t="shared" si="1398"/>
        <v>20.59</v>
      </c>
      <c r="BL75" s="12">
        <f t="shared" ref="BL75:BR75" si="1400">SUM(BL76:BL78)</f>
        <v>0</v>
      </c>
      <c r="BM75" s="12">
        <f t="shared" ref="BM75" si="1401">SUM(BM76:BM78)</f>
        <v>1</v>
      </c>
      <c r="BN75" s="12">
        <f>SUM(BN76:BN78)</f>
        <v>0.32</v>
      </c>
      <c r="BO75" s="12">
        <f t="shared" ref="BO75:BQ75" si="1402">SUM(BO76:BO78)</f>
        <v>0</v>
      </c>
      <c r="BP75" s="12">
        <f t="shared" si="1402"/>
        <v>0</v>
      </c>
      <c r="BQ75" s="12">
        <f t="shared" si="1402"/>
        <v>0</v>
      </c>
      <c r="BR75" s="12">
        <f t="shared" si="1400"/>
        <v>0</v>
      </c>
      <c r="BS75" s="12">
        <f>SUM(BS76:BS78)</f>
        <v>0</v>
      </c>
      <c r="BT75" s="12">
        <f>SUM(BT76:BT78)</f>
        <v>0</v>
      </c>
      <c r="BU75" s="12">
        <f>SUM(BU76:BU78)</f>
        <v>0</v>
      </c>
      <c r="BV75" s="12">
        <f t="shared" ref="BV75" si="1403">SUM(BV76:BV78)</f>
        <v>3</v>
      </c>
      <c r="BW75" s="12">
        <f>SUM(BW76:BW78)</f>
        <v>4.74</v>
      </c>
      <c r="BX75" s="12">
        <f>SUM(BX76:BX78)</f>
        <v>1.2</v>
      </c>
      <c r="BY75" s="12">
        <f>SUM(BY76:BY78)</f>
        <v>1.6</v>
      </c>
      <c r="BZ75" s="12">
        <f>SUM(BZ76:BZ78)</f>
        <v>1.75</v>
      </c>
      <c r="CA75" s="12">
        <f>SUM(CA76:CA78)</f>
        <v>12.58</v>
      </c>
      <c r="CB75" s="12">
        <f t="shared" ref="CB75" si="1404">SUM(CB76:CB78)</f>
        <v>18</v>
      </c>
      <c r="CC75" s="12">
        <f>SUM(CC76:CC78)</f>
        <v>18.16</v>
      </c>
      <c r="CD75" s="12">
        <f t="shared" ref="CD75:CE75" si="1405">SUM(CD76:CD78)</f>
        <v>0.23</v>
      </c>
      <c r="CE75" s="12">
        <f t="shared" si="1405"/>
        <v>10</v>
      </c>
      <c r="CF75" s="12">
        <f t="shared" ref="CF75:CK75" si="1406">SUM(CF76:CF78)</f>
        <v>10</v>
      </c>
      <c r="CG75" s="12">
        <f>SUM(CG76:CG78)</f>
        <v>1.39</v>
      </c>
      <c r="CH75" s="12">
        <f t="shared" ref="CH75" si="1407">SUM(CH76:CH78)</f>
        <v>2.4</v>
      </c>
      <c r="CI75" s="12">
        <f>SUM(CI76:CI78)</f>
        <v>2.5</v>
      </c>
      <c r="CJ75" s="12">
        <f t="shared" si="1406"/>
        <v>0.1</v>
      </c>
      <c r="CK75" s="12">
        <f t="shared" si="1406"/>
        <v>2.4</v>
      </c>
      <c r="CL75" s="12">
        <f>SUM(CL76:CL78)</f>
        <v>3.4</v>
      </c>
      <c r="CM75" s="12">
        <f>SUM(CM76:CM78)</f>
        <v>0.54</v>
      </c>
      <c r="CN75" s="12">
        <f t="shared" ref="CN75" si="1408">SUM(CN76:CN78)</f>
        <v>2</v>
      </c>
      <c r="CO75" s="12">
        <f>SUM(CO76:CO78)</f>
        <v>2</v>
      </c>
      <c r="CP75" s="12">
        <f t="shared" ref="CP75:CZ75" si="1409">SUM(CP76:CP78)</f>
        <v>0</v>
      </c>
      <c r="CQ75" s="12">
        <f t="shared" ref="CQ75" si="1410">SUM(CQ76:CQ78)</f>
        <v>1.5</v>
      </c>
      <c r="CR75" s="12">
        <f t="shared" si="1409"/>
        <v>16</v>
      </c>
      <c r="CS75" s="12">
        <f t="shared" si="1409"/>
        <v>8.14</v>
      </c>
      <c r="CT75" s="12">
        <f t="shared" si="1409"/>
        <v>0</v>
      </c>
      <c r="CU75" s="12">
        <f t="shared" ref="CU75:CV75" si="1411">SUM(CU76:CU78)</f>
        <v>1</v>
      </c>
      <c r="CV75" s="12">
        <f t="shared" si="1411"/>
        <v>0.12</v>
      </c>
      <c r="CW75" s="12">
        <f t="shared" ref="CW75" si="1412">SUM(CW76:CW78)</f>
        <v>0</v>
      </c>
      <c r="CX75" s="12">
        <f t="shared" si="1409"/>
        <v>0</v>
      </c>
      <c r="CY75" s="12">
        <f t="shared" si="1409"/>
        <v>0</v>
      </c>
      <c r="CZ75" s="12">
        <f t="shared" ref="CZ75:DA75" si="1413">SUM(CZ76:CZ78)</f>
        <v>0</v>
      </c>
      <c r="DA75" s="12">
        <f t="shared" si="1413"/>
        <v>0</v>
      </c>
      <c r="DB75" s="12">
        <f t="shared" ref="DB75:DF75" si="1414">SUM(DB76:DB78)</f>
        <v>0</v>
      </c>
      <c r="DC75" s="12">
        <f t="shared" si="1414"/>
        <v>0</v>
      </c>
      <c r="DD75" s="12">
        <f t="shared" ref="DD75" si="1415">SUM(DD76:DD78)</f>
        <v>0</v>
      </c>
      <c r="DE75" s="12">
        <f t="shared" si="1414"/>
        <v>0.1</v>
      </c>
      <c r="DF75" s="12">
        <f t="shared" si="1414"/>
        <v>0.08</v>
      </c>
      <c r="DG75" s="12">
        <f>SUM(DG76:DG78)</f>
        <v>0.1</v>
      </c>
      <c r="DH75" s="12">
        <f>SUM(DH76:DH78)</f>
        <v>0.1</v>
      </c>
      <c r="DI75" s="12">
        <f t="shared" ref="DI75:EM75" si="1416">SUM(DI76:DI78)</f>
        <v>0.78</v>
      </c>
      <c r="DJ75" s="12">
        <f t="shared" ref="DJ75" si="1417">SUM(DJ76:DJ78)</f>
        <v>1</v>
      </c>
      <c r="DK75" s="12">
        <f t="shared" si="1416"/>
        <v>1</v>
      </c>
      <c r="DL75" s="12">
        <f t="shared" ref="DL75:DM75" si="1418">SUM(DL76:DL78)</f>
        <v>0</v>
      </c>
      <c r="DM75" s="12">
        <f t="shared" si="1418"/>
        <v>0</v>
      </c>
      <c r="DN75" s="12">
        <f t="shared" ref="DN75:DS75" si="1419">SUM(DN76:DN78)</f>
        <v>1</v>
      </c>
      <c r="DO75" s="12">
        <f t="shared" si="1416"/>
        <v>0.09</v>
      </c>
      <c r="DP75" s="12">
        <f t="shared" ref="DP75" si="1420">SUM(DP76:DP78)</f>
        <v>0.15</v>
      </c>
      <c r="DQ75" s="12">
        <f t="shared" si="1416"/>
        <v>0.15</v>
      </c>
      <c r="DR75" s="12">
        <f t="shared" si="1419"/>
        <v>0</v>
      </c>
      <c r="DS75" s="12">
        <f t="shared" si="1419"/>
        <v>1</v>
      </c>
      <c r="DT75" s="12">
        <f t="shared" ref="DT75:EC75" si="1421">SUM(DT76:DT78)</f>
        <v>2</v>
      </c>
      <c r="DU75" s="12">
        <f t="shared" si="1421"/>
        <v>0.04</v>
      </c>
      <c r="DV75" s="12">
        <f t="shared" ref="DV75" si="1422">SUM(DV76:DV78)</f>
        <v>1</v>
      </c>
      <c r="DW75" s="12">
        <f t="shared" si="1421"/>
        <v>1</v>
      </c>
      <c r="DX75" s="12">
        <f t="shared" si="1421"/>
        <v>0</v>
      </c>
      <c r="DY75" s="12">
        <f t="shared" ref="DY75" si="1423">SUM(DY76:DY78)</f>
        <v>0.4</v>
      </c>
      <c r="DZ75" s="12">
        <f t="shared" si="1421"/>
        <v>5</v>
      </c>
      <c r="EA75" s="12">
        <f t="shared" si="1421"/>
        <v>2.16</v>
      </c>
      <c r="EB75" s="12">
        <f t="shared" si="1421"/>
        <v>0</v>
      </c>
      <c r="EC75" s="12">
        <f t="shared" si="1421"/>
        <v>1</v>
      </c>
      <c r="ED75" s="12">
        <f t="shared" ref="ED75:EI75" si="1424">SUM(ED76:ED78)</f>
        <v>0.03</v>
      </c>
      <c r="EE75" s="12">
        <f t="shared" ref="EE75:EG75" si="1425">SUM(EE76:EE78)</f>
        <v>0</v>
      </c>
      <c r="EF75" s="12">
        <f t="shared" si="1425"/>
        <v>0</v>
      </c>
      <c r="EG75" s="12">
        <f t="shared" si="1425"/>
        <v>0</v>
      </c>
      <c r="EH75" s="12">
        <f t="shared" si="1424"/>
        <v>0</v>
      </c>
      <c r="EI75" s="12">
        <f t="shared" si="1424"/>
        <v>0</v>
      </c>
      <c r="EJ75" s="12">
        <f t="shared" si="1416"/>
        <v>0</v>
      </c>
      <c r="EK75" s="12">
        <f t="shared" si="1416"/>
        <v>0</v>
      </c>
      <c r="EL75" s="12">
        <f t="shared" ref="EL75" si="1426">SUM(EL76:EL78)</f>
        <v>2</v>
      </c>
      <c r="EM75" s="12">
        <f t="shared" si="1416"/>
        <v>3</v>
      </c>
      <c r="EN75" s="12">
        <f t="shared" si="1377"/>
        <v>0.75</v>
      </c>
      <c r="EO75" s="12">
        <f>SUM(EO76:EO78)</f>
        <v>1</v>
      </c>
      <c r="EP75" s="12">
        <f>SUM(EP76:EP78)</f>
        <v>2</v>
      </c>
      <c r="EQ75" s="12">
        <f t="shared" ref="EQ75:FU75" si="1427">SUM(EQ76:EQ78)</f>
        <v>7.88</v>
      </c>
      <c r="ER75" s="12">
        <f t="shared" ref="ER75:ES75" si="1428">SUM(ER76:ER78)</f>
        <v>11</v>
      </c>
      <c r="ES75" s="12">
        <f t="shared" si="1428"/>
        <v>11.09</v>
      </c>
      <c r="ET75" s="12">
        <f>SUM(ET76:ET78)</f>
        <v>0.14000000000000001</v>
      </c>
      <c r="EU75" s="12">
        <f>SUM(EU76:EU78)</f>
        <v>5</v>
      </c>
      <c r="EV75" s="12">
        <f>SUM(EV76:EV78)</f>
        <v>5</v>
      </c>
      <c r="EW75" s="12">
        <f t="shared" ref="EW75:EY75" si="1429">SUM(EW76:EW78)</f>
        <v>0.86</v>
      </c>
      <c r="EX75" s="12">
        <f t="shared" ref="EX75" si="1430">SUM(EX76:EX78)</f>
        <v>1.5</v>
      </c>
      <c r="EY75" s="12">
        <f t="shared" si="1429"/>
        <v>1.6</v>
      </c>
      <c r="EZ75" s="12">
        <f t="shared" ref="EZ75:FA75" si="1431">SUM(EZ76:EZ78)</f>
        <v>0.06</v>
      </c>
      <c r="FA75" s="12">
        <f t="shared" si="1431"/>
        <v>2</v>
      </c>
      <c r="FB75" s="12">
        <f t="shared" ref="FB75:FK75" si="1432">SUM(FB76:FB78)</f>
        <v>3</v>
      </c>
      <c r="FC75" s="12">
        <f t="shared" si="1432"/>
        <v>0.35</v>
      </c>
      <c r="FD75" s="12">
        <f t="shared" ref="FD75" si="1433">SUM(FD76:FD78)</f>
        <v>1</v>
      </c>
      <c r="FE75" s="12">
        <f t="shared" si="1432"/>
        <v>1</v>
      </c>
      <c r="FF75" s="12">
        <f t="shared" si="1432"/>
        <v>0</v>
      </c>
      <c r="FG75" s="12">
        <f t="shared" ref="FG75" si="1434">SUM(FG76:FG78)</f>
        <v>0.8</v>
      </c>
      <c r="FH75" s="12">
        <f t="shared" si="1432"/>
        <v>4.8</v>
      </c>
      <c r="FI75" s="12">
        <f t="shared" si="1432"/>
        <v>4.33</v>
      </c>
      <c r="FJ75" s="12">
        <f t="shared" si="1432"/>
        <v>0</v>
      </c>
      <c r="FK75" s="12">
        <f t="shared" si="1432"/>
        <v>1</v>
      </c>
      <c r="FL75" s="12">
        <f t="shared" ref="FL75:FQ75" si="1435">SUM(FL76:FL78)</f>
        <v>7.0000000000000007E-2</v>
      </c>
      <c r="FM75" s="12">
        <f t="shared" ref="FM75:FO75" si="1436">SUM(FM76:FM78)</f>
        <v>0</v>
      </c>
      <c r="FN75" s="12">
        <f t="shared" ref="FN75:FO75" si="1437">SUM(FN76:FN78)</f>
        <v>0</v>
      </c>
      <c r="FO75" s="12">
        <f t="shared" si="1437"/>
        <v>0</v>
      </c>
      <c r="FP75" s="12">
        <f t="shared" si="1435"/>
        <v>0</v>
      </c>
      <c r="FQ75" s="12">
        <f t="shared" si="1435"/>
        <v>57.3</v>
      </c>
      <c r="FR75" s="12">
        <f t="shared" si="1427"/>
        <v>57.3</v>
      </c>
      <c r="FS75" s="12">
        <f t="shared" si="1427"/>
        <v>338.90000000000003</v>
      </c>
      <c r="FT75" s="12">
        <f t="shared" ref="FT75" si="1438">SUM(FT76:FT78)</f>
        <v>5</v>
      </c>
      <c r="FU75" s="12">
        <f t="shared" si="1427"/>
        <v>7</v>
      </c>
      <c r="FV75" s="12">
        <f t="shared" si="1377"/>
        <v>1.64</v>
      </c>
      <c r="FW75" s="12">
        <f>SUM(FW76:FW78)</f>
        <v>2.2000000000000002</v>
      </c>
      <c r="FX75" s="12">
        <f>SUM(FX76:FX78)</f>
        <v>2.4000000000000004</v>
      </c>
      <c r="FY75" s="12">
        <f t="shared" ref="FY75:HC75" si="1439">SUM(FY76:FY78)</f>
        <v>17.310000000000002</v>
      </c>
      <c r="FZ75" s="12">
        <f t="shared" ref="FZ75" si="1440">SUM(FZ76:FZ78)</f>
        <v>25</v>
      </c>
      <c r="GA75" s="12">
        <f t="shared" si="1439"/>
        <v>25.21</v>
      </c>
      <c r="GB75" s="12">
        <f t="shared" ref="GB75:GC75" si="1441">SUM(GB76:GB78)</f>
        <v>0.34</v>
      </c>
      <c r="GC75" s="12">
        <f t="shared" si="1441"/>
        <v>10</v>
      </c>
      <c r="GD75" s="12">
        <f t="shared" ref="GD75:GI75" si="1442">SUM(GD76:GD78)</f>
        <v>10</v>
      </c>
      <c r="GE75" s="12">
        <f t="shared" si="1439"/>
        <v>1.93</v>
      </c>
      <c r="GF75" s="12">
        <f t="shared" ref="GF75" si="1443">SUM(GF76:GF78)</f>
        <v>3.3</v>
      </c>
      <c r="GG75" s="12">
        <f t="shared" si="1439"/>
        <v>3.5</v>
      </c>
      <c r="GH75" s="12">
        <f t="shared" si="1442"/>
        <v>0.15</v>
      </c>
      <c r="GI75" s="12">
        <f t="shared" si="1442"/>
        <v>3</v>
      </c>
      <c r="GJ75" s="12">
        <f t="shared" ref="GJ75:GS75" si="1444">SUM(GJ76:GJ78)</f>
        <v>4</v>
      </c>
      <c r="GK75" s="12">
        <f t="shared" si="1444"/>
        <v>0.76</v>
      </c>
      <c r="GL75" s="12">
        <f t="shared" ref="GL75" si="1445">SUM(GL76:GL78)</f>
        <v>3</v>
      </c>
      <c r="GM75" s="12">
        <f t="shared" si="1444"/>
        <v>3</v>
      </c>
      <c r="GN75" s="12">
        <f t="shared" si="1444"/>
        <v>0.08</v>
      </c>
      <c r="GO75" s="12">
        <f t="shared" ref="GO75" si="1446">SUM(GO76:GO78)</f>
        <v>2.5</v>
      </c>
      <c r="GP75" s="12">
        <f t="shared" si="1444"/>
        <v>30</v>
      </c>
      <c r="GQ75" s="12">
        <f t="shared" si="1444"/>
        <v>23.85</v>
      </c>
      <c r="GR75" s="12">
        <f t="shared" si="1444"/>
        <v>45</v>
      </c>
      <c r="GS75" s="12">
        <f t="shared" si="1444"/>
        <v>45</v>
      </c>
      <c r="GT75" s="12">
        <f t="shared" ref="GT75:GY75" si="1447">SUM(GT76:GT78)</f>
        <v>3.18</v>
      </c>
      <c r="GU75" s="12">
        <f t="shared" ref="GU75:GW75" si="1448">SUM(GU76:GU78)</f>
        <v>50</v>
      </c>
      <c r="GV75" s="12">
        <f t="shared" ref="GV75:GW75" si="1449">SUM(GV76:GV78)</f>
        <v>115</v>
      </c>
      <c r="GW75" s="12">
        <f t="shared" si="1449"/>
        <v>64.849999999999994</v>
      </c>
      <c r="GX75" s="12">
        <f t="shared" si="1447"/>
        <v>121</v>
      </c>
      <c r="GY75" s="12">
        <f t="shared" si="1447"/>
        <v>0</v>
      </c>
      <c r="GZ75" s="12">
        <f t="shared" si="1439"/>
        <v>0</v>
      </c>
      <c r="HA75" s="12">
        <f t="shared" si="1439"/>
        <v>0</v>
      </c>
      <c r="HB75" s="12">
        <f t="shared" ref="HB75" si="1450">SUM(HB76:HB78)</f>
        <v>0</v>
      </c>
      <c r="HC75" s="12">
        <f t="shared" si="1439"/>
        <v>0</v>
      </c>
      <c r="HD75" s="12">
        <f t="shared" si="1377"/>
        <v>0</v>
      </c>
      <c r="HE75" s="12">
        <f>SUM(HE76:HE78)</f>
        <v>0</v>
      </c>
      <c r="HF75" s="12">
        <f>SUM(HF76:HF78)</f>
        <v>0</v>
      </c>
      <c r="HG75" s="12">
        <f t="shared" ref="HG75:HO75" si="1451">SUM(HG76:HG78)</f>
        <v>0</v>
      </c>
      <c r="HH75" s="12">
        <f t="shared" ref="HH75" si="1452">SUM(HH76:HH78)</f>
        <v>0</v>
      </c>
      <c r="HI75" s="12">
        <f t="shared" si="1451"/>
        <v>0</v>
      </c>
      <c r="HJ75" s="12">
        <f t="shared" ref="HJ75:HK75" si="1453">SUM(HJ76:HJ78)</f>
        <v>0</v>
      </c>
      <c r="HK75" s="12">
        <f t="shared" si="1453"/>
        <v>0</v>
      </c>
      <c r="HL75" s="12">
        <f t="shared" ref="HL75:HQ75" si="1454">SUM(HL76:HL78)</f>
        <v>0</v>
      </c>
      <c r="HM75" s="12">
        <f t="shared" si="1451"/>
        <v>0</v>
      </c>
      <c r="HN75" s="12">
        <f t="shared" ref="HN75" si="1455">SUM(HN76:HN78)</f>
        <v>0</v>
      </c>
      <c r="HO75" s="12">
        <f t="shared" si="1451"/>
        <v>0</v>
      </c>
      <c r="HP75" s="12">
        <f t="shared" si="1454"/>
        <v>0</v>
      </c>
      <c r="HQ75" s="12">
        <f t="shared" si="1454"/>
        <v>0</v>
      </c>
      <c r="HR75" s="12">
        <f t="shared" ref="HR75:IO75" si="1456">SUM(HR76:HR78)</f>
        <v>0</v>
      </c>
      <c r="HS75" s="12">
        <f t="shared" si="1456"/>
        <v>0</v>
      </c>
      <c r="HT75" s="12">
        <f t="shared" ref="HT75" si="1457">SUM(HT76:HT78)</f>
        <v>0</v>
      </c>
      <c r="HU75" s="12">
        <f t="shared" si="1456"/>
        <v>0</v>
      </c>
      <c r="HV75" s="12">
        <f t="shared" si="1456"/>
        <v>0</v>
      </c>
      <c r="HW75" s="12">
        <f t="shared" ref="HW75" si="1458">SUM(HW76:HW78)</f>
        <v>0</v>
      </c>
      <c r="HX75" s="12">
        <f t="shared" si="1456"/>
        <v>0</v>
      </c>
      <c r="HY75" s="12">
        <f t="shared" si="1456"/>
        <v>0</v>
      </c>
      <c r="HZ75" s="12">
        <f t="shared" ref="HZ75:IF75" si="1459">SUM(HZ76:HZ78)</f>
        <v>0</v>
      </c>
      <c r="IA75" s="12">
        <f t="shared" ref="IA75" si="1460">SUM(IA76:IA78)</f>
        <v>0</v>
      </c>
      <c r="IB75" s="12">
        <f t="shared" si="1459"/>
        <v>0</v>
      </c>
      <c r="IC75" s="12">
        <f t="shared" ref="IC75:IE75" si="1461">SUM(IC76:IC78)</f>
        <v>0</v>
      </c>
      <c r="ID75" s="12">
        <f t="shared" si="1461"/>
        <v>0</v>
      </c>
      <c r="IE75" s="12">
        <f t="shared" si="1461"/>
        <v>0</v>
      </c>
      <c r="IF75" s="12">
        <f t="shared" si="1459"/>
        <v>0</v>
      </c>
      <c r="IG75" s="12">
        <f t="shared" si="1456"/>
        <v>57.3</v>
      </c>
      <c r="IH75" s="12">
        <f t="shared" ref="IH75" si="1462">SUM(IH76:IH78)</f>
        <v>57.3</v>
      </c>
      <c r="II75" s="12">
        <f t="shared" si="1456"/>
        <v>338.90000000000003</v>
      </c>
      <c r="IJ75" s="12">
        <f t="shared" si="1456"/>
        <v>21</v>
      </c>
      <c r="IK75" s="12">
        <f t="shared" ref="IK75" si="1463">SUM(IK76:IK78)</f>
        <v>30.78</v>
      </c>
      <c r="IL75" s="12">
        <f t="shared" si="1456"/>
        <v>7.4799999999999995</v>
      </c>
      <c r="IM75" s="12">
        <f t="shared" si="1456"/>
        <v>10</v>
      </c>
      <c r="IN75" s="12">
        <f t="shared" ref="IN75" si="1464">SUM(IN76:IN78)</f>
        <v>11.9</v>
      </c>
      <c r="IO75" s="12">
        <f t="shared" si="1456"/>
        <v>78.67</v>
      </c>
      <c r="IP75" s="12">
        <f t="shared" ref="IP75:IQ75" si="1465">SUM(IP76:IP78)</f>
        <v>110</v>
      </c>
      <c r="IQ75" s="12">
        <f t="shared" si="1465"/>
        <v>110.95</v>
      </c>
      <c r="IR75" s="12">
        <f t="shared" ref="IR75:IZ75" si="1466">SUM(IR76:IR78)</f>
        <v>1.44</v>
      </c>
      <c r="IS75" s="12">
        <f t="shared" si="1466"/>
        <v>45</v>
      </c>
      <c r="IT75" s="12">
        <f t="shared" ref="IT75" si="1467">SUM(IT76:IT78)</f>
        <v>46</v>
      </c>
      <c r="IU75" s="12">
        <f t="shared" si="1466"/>
        <v>8.68</v>
      </c>
      <c r="IV75" s="12">
        <f t="shared" ref="IV75:IY75" si="1468">SUM(IV76:IV78)</f>
        <v>15</v>
      </c>
      <c r="IW75" s="12">
        <f t="shared" ref="IW75" si="1469">SUM(IW76:IW78)</f>
        <v>16.2</v>
      </c>
      <c r="IX75" s="12">
        <f t="shared" si="1468"/>
        <v>0.62000000000000011</v>
      </c>
      <c r="IY75" s="12">
        <f t="shared" si="1468"/>
        <v>15.4</v>
      </c>
      <c r="IZ75" s="12">
        <f t="shared" si="1466"/>
        <v>20.9</v>
      </c>
      <c r="JA75" s="12">
        <f t="shared" ref="JA75:JC75" si="1470">SUM(JA76:JA78)</f>
        <v>3.42</v>
      </c>
      <c r="JB75" s="12">
        <f t="shared" ref="JB75" si="1471">SUM(JB76:JB78)</f>
        <v>12</v>
      </c>
      <c r="JC75" s="12">
        <f t="shared" si="1470"/>
        <v>12</v>
      </c>
      <c r="JD75" s="12">
        <f t="shared" ref="JD75:JF75" si="1472">SUM(JD76:JD78)</f>
        <v>0.08</v>
      </c>
      <c r="JE75" s="12">
        <f t="shared" ref="JE75" si="1473">SUM(JE76:JE78)</f>
        <v>10.199999999999999</v>
      </c>
      <c r="JF75" s="12">
        <f t="shared" si="1472"/>
        <v>83.8</v>
      </c>
      <c r="JG75" s="12">
        <f t="shared" ref="JG75" si="1474">SUM(JG76:JG78)</f>
        <v>64.5</v>
      </c>
      <c r="JH75" s="12">
        <f t="shared" ref="JH75" si="1475">SUM(JH76:JH78)</f>
        <v>45</v>
      </c>
      <c r="JI75" s="12">
        <f t="shared" ref="JI75:JJ75" si="1476">SUM(JI76:JI78)</f>
        <v>49.1</v>
      </c>
      <c r="JJ75" s="12">
        <f t="shared" si="1476"/>
        <v>3.8000000000000003</v>
      </c>
      <c r="JK75" s="12">
        <f t="shared" ref="JK75:JL75" si="1477">SUM(JK76:JK78)</f>
        <v>50</v>
      </c>
      <c r="JL75" s="12">
        <f t="shared" si="1477"/>
        <v>115</v>
      </c>
      <c r="JM75" s="12">
        <f t="shared" ref="JM75:JN75" si="1478">SUM(JM76:JM78)</f>
        <v>64.849999999999994</v>
      </c>
      <c r="JN75" s="12">
        <f t="shared" si="1478"/>
        <v>121</v>
      </c>
    </row>
    <row r="76" spans="1:274" x14ac:dyDescent="0.25">
      <c r="A76" s="5">
        <v>4301</v>
      </c>
      <c r="B76" s="9" t="s">
        <v>40</v>
      </c>
      <c r="C76" s="13">
        <v>0</v>
      </c>
      <c r="D76" s="13">
        <v>0</v>
      </c>
      <c r="E76" s="13">
        <v>0</v>
      </c>
      <c r="F76" s="13">
        <v>0</v>
      </c>
      <c r="G76" s="13">
        <v>1</v>
      </c>
      <c r="H76" s="13">
        <v>0.67</v>
      </c>
      <c r="I76" s="13">
        <v>0.9</v>
      </c>
      <c r="J76" s="13">
        <v>0.9</v>
      </c>
      <c r="K76" s="13">
        <v>0.09</v>
      </c>
      <c r="L76" s="13">
        <v>10</v>
      </c>
      <c r="M76" s="13">
        <v>10</v>
      </c>
      <c r="N76" s="13">
        <v>0</v>
      </c>
      <c r="O76" s="13">
        <v>5</v>
      </c>
      <c r="P76" s="13">
        <v>5</v>
      </c>
      <c r="Q76" s="13">
        <v>0.77</v>
      </c>
      <c r="R76" s="13">
        <v>1.35</v>
      </c>
      <c r="S76" s="13">
        <v>1.35</v>
      </c>
      <c r="T76" s="13">
        <v>0.02</v>
      </c>
      <c r="U76" s="13">
        <v>1</v>
      </c>
      <c r="V76" s="13">
        <v>1</v>
      </c>
      <c r="W76" s="13">
        <v>0.15</v>
      </c>
      <c r="X76" s="13">
        <v>1</v>
      </c>
      <c r="Y76" s="13">
        <v>1</v>
      </c>
      <c r="Z76" s="13">
        <v>0</v>
      </c>
      <c r="AA76" s="13">
        <v>1</v>
      </c>
      <c r="AB76" s="13">
        <v>3</v>
      </c>
      <c r="AC76" s="13">
        <v>1.89</v>
      </c>
      <c r="AD76" s="13">
        <v>0</v>
      </c>
      <c r="AE76" s="13">
        <v>0.1</v>
      </c>
      <c r="AF76" s="13">
        <v>0.08</v>
      </c>
      <c r="AG76" s="13">
        <v>0</v>
      </c>
      <c r="AH76" s="13">
        <v>0</v>
      </c>
      <c r="AI76" s="13">
        <v>0</v>
      </c>
      <c r="AJ76" s="13">
        <v>0</v>
      </c>
      <c r="AK76" s="13">
        <v>0</v>
      </c>
      <c r="AL76" s="13">
        <v>0</v>
      </c>
      <c r="AM76" s="13">
        <v>0</v>
      </c>
      <c r="AN76" s="13">
        <v>0</v>
      </c>
      <c r="AO76" s="13">
        <v>3.94</v>
      </c>
      <c r="AP76" s="13">
        <v>3.14</v>
      </c>
      <c r="AQ76" s="13">
        <v>4.2</v>
      </c>
      <c r="AR76" s="13">
        <v>4.2</v>
      </c>
      <c r="AS76" s="13">
        <v>0.39</v>
      </c>
      <c r="AT76" s="13">
        <v>45</v>
      </c>
      <c r="AU76" s="13">
        <v>45</v>
      </c>
      <c r="AV76" s="13">
        <v>0.01</v>
      </c>
      <c r="AW76" s="13">
        <v>15</v>
      </c>
      <c r="AX76" s="13">
        <v>15</v>
      </c>
      <c r="AY76" s="13">
        <v>3.64</v>
      </c>
      <c r="AZ76" s="13">
        <v>6.3</v>
      </c>
      <c r="BA76" s="13">
        <v>6.3</v>
      </c>
      <c r="BB76" s="13">
        <v>0.14000000000000001</v>
      </c>
      <c r="BC76" s="13">
        <v>6</v>
      </c>
      <c r="BD76" s="13">
        <v>6</v>
      </c>
      <c r="BE76" s="13">
        <v>0.72</v>
      </c>
      <c r="BF76" s="13">
        <v>4</v>
      </c>
      <c r="BG76" s="13">
        <v>4</v>
      </c>
      <c r="BH76" s="13">
        <v>0</v>
      </c>
      <c r="BI76" s="13">
        <v>4</v>
      </c>
      <c r="BJ76" s="13">
        <v>10</v>
      </c>
      <c r="BK76" s="13">
        <v>7.15</v>
      </c>
      <c r="BL76" s="13">
        <v>0</v>
      </c>
      <c r="BM76" s="13">
        <v>1</v>
      </c>
      <c r="BN76" s="13">
        <v>0.32</v>
      </c>
      <c r="BO76" s="13">
        <v>0</v>
      </c>
      <c r="BP76" s="13">
        <v>0</v>
      </c>
      <c r="BQ76" s="13">
        <v>0</v>
      </c>
      <c r="BR76" s="13">
        <v>0</v>
      </c>
      <c r="BS76" s="13">
        <v>0</v>
      </c>
      <c r="BT76" s="13">
        <v>0</v>
      </c>
      <c r="BU76" s="13">
        <v>0</v>
      </c>
      <c r="BV76" s="13">
        <v>0</v>
      </c>
      <c r="BW76" s="13">
        <v>1.74</v>
      </c>
      <c r="BX76" s="13">
        <v>1.2</v>
      </c>
      <c r="BY76" s="13">
        <v>1.6</v>
      </c>
      <c r="BZ76" s="13">
        <v>1.6</v>
      </c>
      <c r="CA76" s="13">
        <v>0.15</v>
      </c>
      <c r="CB76" s="13">
        <v>18</v>
      </c>
      <c r="CC76" s="13">
        <v>18</v>
      </c>
      <c r="CD76" s="13">
        <v>0</v>
      </c>
      <c r="CE76" s="13">
        <v>10</v>
      </c>
      <c r="CF76" s="13">
        <v>10</v>
      </c>
      <c r="CG76" s="13">
        <v>1.39</v>
      </c>
      <c r="CH76" s="13">
        <v>2.4</v>
      </c>
      <c r="CI76" s="13">
        <v>2.4</v>
      </c>
      <c r="CJ76" s="13">
        <v>0.05</v>
      </c>
      <c r="CK76" s="13">
        <v>2.4</v>
      </c>
      <c r="CL76" s="13">
        <v>2.4</v>
      </c>
      <c r="CM76" s="13">
        <v>0.27</v>
      </c>
      <c r="CN76" s="13">
        <v>2</v>
      </c>
      <c r="CO76" s="13">
        <v>2</v>
      </c>
      <c r="CP76" s="13">
        <v>0</v>
      </c>
      <c r="CQ76" s="13">
        <v>1.5</v>
      </c>
      <c r="CR76" s="13">
        <v>4</v>
      </c>
      <c r="CS76" s="13">
        <v>2.83</v>
      </c>
      <c r="CT76" s="13">
        <v>0</v>
      </c>
      <c r="CU76" s="13">
        <v>1</v>
      </c>
      <c r="CV76" s="13">
        <v>0.12</v>
      </c>
      <c r="CW76" s="13">
        <v>0</v>
      </c>
      <c r="CX76" s="13">
        <v>0</v>
      </c>
      <c r="CY76" s="13">
        <v>0</v>
      </c>
      <c r="CZ76" s="13">
        <v>0</v>
      </c>
      <c r="DA76" s="13">
        <v>0</v>
      </c>
      <c r="DB76" s="13">
        <v>0</v>
      </c>
      <c r="DC76" s="13">
        <v>0</v>
      </c>
      <c r="DD76" s="13">
        <v>0</v>
      </c>
      <c r="DE76" s="13">
        <v>0.1</v>
      </c>
      <c r="DF76" s="13">
        <v>0.08</v>
      </c>
      <c r="DG76" s="13">
        <v>0.1</v>
      </c>
      <c r="DH76" s="13">
        <v>0.1</v>
      </c>
      <c r="DI76" s="13">
        <v>0.01</v>
      </c>
      <c r="DJ76" s="13">
        <v>1</v>
      </c>
      <c r="DK76" s="13">
        <v>1</v>
      </c>
      <c r="DL76" s="13">
        <v>0</v>
      </c>
      <c r="DM76" s="13">
        <v>0</v>
      </c>
      <c r="DN76" s="13">
        <v>1</v>
      </c>
      <c r="DO76" s="13">
        <v>0.09</v>
      </c>
      <c r="DP76" s="13">
        <v>0.15</v>
      </c>
      <c r="DQ76" s="13">
        <v>0.15</v>
      </c>
      <c r="DR76" s="13">
        <v>0</v>
      </c>
      <c r="DS76" s="13">
        <v>1</v>
      </c>
      <c r="DT76" s="13">
        <v>1</v>
      </c>
      <c r="DU76" s="13">
        <v>0.02</v>
      </c>
      <c r="DV76" s="13">
        <v>1</v>
      </c>
      <c r="DW76" s="13">
        <v>1</v>
      </c>
      <c r="DX76" s="13">
        <v>0</v>
      </c>
      <c r="DY76" s="13">
        <v>0.4</v>
      </c>
      <c r="DZ76" s="13">
        <v>1</v>
      </c>
      <c r="EA76" s="13">
        <v>0.75</v>
      </c>
      <c r="EB76" s="13">
        <v>0</v>
      </c>
      <c r="EC76" s="13">
        <v>1</v>
      </c>
      <c r="ED76" s="13">
        <v>0.03</v>
      </c>
      <c r="EE76" s="13">
        <v>0</v>
      </c>
      <c r="EF76" s="13">
        <v>0</v>
      </c>
      <c r="EG76" s="13">
        <v>0</v>
      </c>
      <c r="EH76" s="13">
        <v>0</v>
      </c>
      <c r="EI76" s="13">
        <v>0</v>
      </c>
      <c r="EJ76" s="13">
        <v>0</v>
      </c>
      <c r="EK76" s="13">
        <v>0</v>
      </c>
      <c r="EL76" s="13">
        <v>0</v>
      </c>
      <c r="EM76" s="13">
        <v>1</v>
      </c>
      <c r="EN76" s="13">
        <v>0.75</v>
      </c>
      <c r="EO76" s="13">
        <v>1</v>
      </c>
      <c r="EP76" s="13">
        <v>1</v>
      </c>
      <c r="EQ76" s="13">
        <v>0.1</v>
      </c>
      <c r="ER76" s="13">
        <v>11</v>
      </c>
      <c r="ES76" s="13">
        <v>11</v>
      </c>
      <c r="ET76" s="13">
        <v>0</v>
      </c>
      <c r="EU76" s="13">
        <v>5</v>
      </c>
      <c r="EV76" s="13">
        <v>5</v>
      </c>
      <c r="EW76" s="13">
        <v>0</v>
      </c>
      <c r="EX76" s="13">
        <v>1.5</v>
      </c>
      <c r="EY76" s="13">
        <v>1.5</v>
      </c>
      <c r="EZ76" s="13">
        <v>0.03</v>
      </c>
      <c r="FA76" s="13">
        <v>2</v>
      </c>
      <c r="FB76" s="13">
        <v>2</v>
      </c>
      <c r="FC76" s="13">
        <v>0.18</v>
      </c>
      <c r="FD76" s="13">
        <v>1</v>
      </c>
      <c r="FE76" s="13">
        <v>1</v>
      </c>
      <c r="FF76" s="13">
        <v>0</v>
      </c>
      <c r="FG76" s="13">
        <v>0.8</v>
      </c>
      <c r="FH76" s="13">
        <v>0.8</v>
      </c>
      <c r="FI76" s="13">
        <v>1.5</v>
      </c>
      <c r="FJ76" s="13">
        <v>0</v>
      </c>
      <c r="FK76" s="13">
        <v>1</v>
      </c>
      <c r="FL76" s="13">
        <v>7.0000000000000007E-2</v>
      </c>
      <c r="FM76" s="13">
        <v>0</v>
      </c>
      <c r="FN76" s="14">
        <v>0</v>
      </c>
      <c r="FO76" s="13">
        <v>0</v>
      </c>
      <c r="FP76" s="13">
        <v>0</v>
      </c>
      <c r="FQ76" s="13">
        <v>17.89</v>
      </c>
      <c r="FR76" s="13">
        <v>17.89</v>
      </c>
      <c r="FS76" s="13">
        <v>44.48</v>
      </c>
      <c r="FT76" s="13">
        <v>0</v>
      </c>
      <c r="FU76" s="13">
        <v>2</v>
      </c>
      <c r="FV76" s="13">
        <v>1.64</v>
      </c>
      <c r="FW76" s="13">
        <v>2.2000000000000002</v>
      </c>
      <c r="FX76" s="13">
        <v>2.2000000000000002</v>
      </c>
      <c r="FY76" s="13">
        <v>0.21</v>
      </c>
      <c r="FZ76" s="13">
        <v>25</v>
      </c>
      <c r="GA76" s="13">
        <v>25</v>
      </c>
      <c r="GB76" s="13">
        <v>0.02</v>
      </c>
      <c r="GC76" s="13">
        <v>10</v>
      </c>
      <c r="GD76" s="13">
        <v>10</v>
      </c>
      <c r="GE76" s="13">
        <v>1.93</v>
      </c>
      <c r="GF76" s="13">
        <v>3.3</v>
      </c>
      <c r="GG76" s="13">
        <v>3.3</v>
      </c>
      <c r="GH76" s="13">
        <v>0.09</v>
      </c>
      <c r="GI76" s="13">
        <v>3</v>
      </c>
      <c r="GJ76" s="13">
        <v>3</v>
      </c>
      <c r="GK76" s="13">
        <v>0.39</v>
      </c>
      <c r="GL76" s="13">
        <v>3</v>
      </c>
      <c r="GM76" s="13">
        <v>3</v>
      </c>
      <c r="GN76" s="13">
        <v>0.08</v>
      </c>
      <c r="GO76" s="13">
        <v>2.5</v>
      </c>
      <c r="GP76" s="13">
        <v>20</v>
      </c>
      <c r="GQ76" s="13">
        <v>15</v>
      </c>
      <c r="GR76" s="13">
        <v>45</v>
      </c>
      <c r="GS76" s="13">
        <v>45</v>
      </c>
      <c r="GT76" s="13">
        <v>3.16</v>
      </c>
      <c r="GU76" s="13">
        <v>40</v>
      </c>
      <c r="GV76" s="13">
        <v>100</v>
      </c>
      <c r="GW76" s="13">
        <v>61.78</v>
      </c>
      <c r="GX76" s="13">
        <v>50</v>
      </c>
      <c r="GY76" s="13">
        <v>0</v>
      </c>
      <c r="GZ76" s="13">
        <v>0</v>
      </c>
      <c r="HA76" s="13">
        <v>0</v>
      </c>
      <c r="HB76" s="13">
        <v>0</v>
      </c>
      <c r="HC76" s="13">
        <v>0</v>
      </c>
      <c r="HD76" s="13">
        <v>0</v>
      </c>
      <c r="HE76" s="13">
        <v>0</v>
      </c>
      <c r="HF76" s="13">
        <v>0</v>
      </c>
      <c r="HG76" s="13">
        <v>0</v>
      </c>
      <c r="HH76" s="13">
        <v>0</v>
      </c>
      <c r="HI76" s="13">
        <v>0</v>
      </c>
      <c r="HJ76" s="13">
        <v>0</v>
      </c>
      <c r="HK76" s="13">
        <v>0</v>
      </c>
      <c r="HL76" s="13">
        <v>0</v>
      </c>
      <c r="HM76" s="13">
        <v>0</v>
      </c>
      <c r="HN76" s="13">
        <v>0</v>
      </c>
      <c r="HO76" s="13">
        <v>0</v>
      </c>
      <c r="HP76" s="13">
        <v>0</v>
      </c>
      <c r="HQ76" s="13">
        <v>0</v>
      </c>
      <c r="HR76" s="13">
        <v>0</v>
      </c>
      <c r="HS76" s="13">
        <v>0</v>
      </c>
      <c r="HT76" s="13">
        <v>0</v>
      </c>
      <c r="HU76" s="13">
        <v>0</v>
      </c>
      <c r="HV76" s="13">
        <v>0</v>
      </c>
      <c r="HW76" s="13">
        <v>0</v>
      </c>
      <c r="HX76" s="13">
        <v>0</v>
      </c>
      <c r="HY76" s="13">
        <v>0</v>
      </c>
      <c r="HZ76" s="13">
        <v>0</v>
      </c>
      <c r="IA76" s="13">
        <v>0</v>
      </c>
      <c r="IB76" s="13">
        <v>0</v>
      </c>
      <c r="IC76" s="13">
        <v>0</v>
      </c>
      <c r="ID76" s="13">
        <v>0</v>
      </c>
      <c r="IE76" s="13">
        <v>0</v>
      </c>
      <c r="IF76" s="13">
        <v>0</v>
      </c>
      <c r="IG76" s="13">
        <f t="shared" ref="IG76:IP78" si="1479">C76+BS76+AK76+DA76+EI76+FQ76+GY76</f>
        <v>17.89</v>
      </c>
      <c r="IH76" s="13">
        <f t="shared" si="1479"/>
        <v>17.89</v>
      </c>
      <c r="II76" s="13">
        <f t="shared" si="1479"/>
        <v>44.48</v>
      </c>
      <c r="IJ76" s="13">
        <f t="shared" si="1479"/>
        <v>0</v>
      </c>
      <c r="IK76" s="13">
        <f t="shared" si="1479"/>
        <v>9.7799999999999994</v>
      </c>
      <c r="IL76" s="13">
        <f t="shared" si="1479"/>
        <v>7.4799999999999995</v>
      </c>
      <c r="IM76" s="13">
        <f t="shared" si="1479"/>
        <v>10</v>
      </c>
      <c r="IN76" s="13">
        <f t="shared" si="1479"/>
        <v>10</v>
      </c>
      <c r="IO76" s="13">
        <f t="shared" si="1479"/>
        <v>0.95</v>
      </c>
      <c r="IP76" s="13">
        <f t="shared" si="1479"/>
        <v>110</v>
      </c>
      <c r="IQ76" s="13">
        <f t="shared" ref="IQ76:IZ78" si="1480">M76+CC76+AU76+DK76+ES76+GA76+HI76</f>
        <v>110</v>
      </c>
      <c r="IR76" s="13">
        <f t="shared" si="1480"/>
        <v>0.03</v>
      </c>
      <c r="IS76" s="13">
        <f t="shared" si="1480"/>
        <v>45</v>
      </c>
      <c r="IT76" s="13">
        <f t="shared" si="1480"/>
        <v>46</v>
      </c>
      <c r="IU76" s="13">
        <f t="shared" si="1480"/>
        <v>7.82</v>
      </c>
      <c r="IV76" s="13">
        <f t="shared" si="1480"/>
        <v>15</v>
      </c>
      <c r="IW76" s="13">
        <f t="shared" si="1480"/>
        <v>15</v>
      </c>
      <c r="IX76" s="13">
        <f t="shared" si="1480"/>
        <v>0.33</v>
      </c>
      <c r="IY76" s="13">
        <f t="shared" si="1480"/>
        <v>15.4</v>
      </c>
      <c r="IZ76" s="13">
        <f t="shared" si="1480"/>
        <v>15.4</v>
      </c>
      <c r="JA76" s="13">
        <f t="shared" ref="JA76:JC78" si="1481">W76+CM76+BE76+DU76+FC76+GK76+HS76</f>
        <v>1.73</v>
      </c>
      <c r="JB76" s="13">
        <f t="shared" si="1481"/>
        <v>12</v>
      </c>
      <c r="JC76" s="13">
        <f t="shared" si="1481"/>
        <v>12</v>
      </c>
      <c r="JD76" s="13">
        <f t="shared" ref="JD76:JI78" si="1482">Z76+BH76+CP76+DX76+FF76+GN76+HV76</f>
        <v>0.08</v>
      </c>
      <c r="JE76" s="13">
        <f t="shared" si="1482"/>
        <v>10.199999999999999</v>
      </c>
      <c r="JF76" s="13">
        <f t="shared" si="1482"/>
        <v>38.799999999999997</v>
      </c>
      <c r="JG76" s="13">
        <f t="shared" si="1482"/>
        <v>29.12</v>
      </c>
      <c r="JH76" s="13">
        <f t="shared" si="1482"/>
        <v>45</v>
      </c>
      <c r="JI76" s="13">
        <f t="shared" si="1482"/>
        <v>49.1</v>
      </c>
      <c r="JJ76" s="13">
        <f t="shared" ref="JJ76:JN78" si="1483">AF76+BN76+CV76+ED76+FL76+GT76+IB76</f>
        <v>3.7800000000000002</v>
      </c>
      <c r="JK76" s="13">
        <f t="shared" si="1483"/>
        <v>40</v>
      </c>
      <c r="JL76" s="13">
        <f t="shared" si="1483"/>
        <v>100</v>
      </c>
      <c r="JM76" s="13">
        <f t="shared" si="1483"/>
        <v>61.78</v>
      </c>
      <c r="JN76" s="13">
        <f t="shared" si="1483"/>
        <v>50</v>
      </c>
    </row>
    <row r="77" spans="1:274" x14ac:dyDescent="0.25">
      <c r="A77" s="5">
        <v>4306</v>
      </c>
      <c r="B77" s="9" t="s">
        <v>41</v>
      </c>
      <c r="C77" s="13">
        <v>0</v>
      </c>
      <c r="D77" s="13">
        <v>0</v>
      </c>
      <c r="E77" s="13">
        <v>0</v>
      </c>
      <c r="F77" s="13">
        <v>2</v>
      </c>
      <c r="G77" s="13">
        <v>2</v>
      </c>
      <c r="H77" s="13">
        <v>0</v>
      </c>
      <c r="I77" s="13">
        <v>0</v>
      </c>
      <c r="J77" s="13">
        <v>0.05</v>
      </c>
      <c r="K77" s="13">
        <v>7</v>
      </c>
      <c r="L77" s="13">
        <v>0</v>
      </c>
      <c r="M77" s="13">
        <v>0.08</v>
      </c>
      <c r="N77" s="13">
        <v>0.12</v>
      </c>
      <c r="O77" s="13">
        <v>0</v>
      </c>
      <c r="P77" s="13">
        <v>0</v>
      </c>
      <c r="Q77" s="13">
        <v>0</v>
      </c>
      <c r="R77" s="13">
        <v>0</v>
      </c>
      <c r="S77" s="13">
        <v>0.5</v>
      </c>
      <c r="T77" s="13">
        <v>0.03</v>
      </c>
      <c r="U77" s="13">
        <v>0</v>
      </c>
      <c r="V77" s="13">
        <v>0.5</v>
      </c>
      <c r="W77" s="13">
        <v>0.15</v>
      </c>
      <c r="X77" s="13">
        <v>0</v>
      </c>
      <c r="Y77" s="13">
        <v>0</v>
      </c>
      <c r="Z77" s="13">
        <v>0</v>
      </c>
      <c r="AA77" s="13">
        <v>0</v>
      </c>
      <c r="AB77" s="13">
        <v>1</v>
      </c>
      <c r="AC77" s="13">
        <v>3.54</v>
      </c>
      <c r="AD77" s="13">
        <v>0</v>
      </c>
      <c r="AE77" s="13">
        <v>0</v>
      </c>
      <c r="AF77" s="13">
        <v>0</v>
      </c>
      <c r="AG77" s="13">
        <v>0</v>
      </c>
      <c r="AH77" s="13">
        <v>0</v>
      </c>
      <c r="AI77" s="13">
        <v>0</v>
      </c>
      <c r="AJ77" s="13">
        <v>0</v>
      </c>
      <c r="AK77" s="13">
        <v>0</v>
      </c>
      <c r="AL77" s="13">
        <v>0</v>
      </c>
      <c r="AM77" s="13">
        <v>0</v>
      </c>
      <c r="AN77" s="13">
        <v>9</v>
      </c>
      <c r="AO77" s="13">
        <v>9</v>
      </c>
      <c r="AP77" s="13">
        <v>0</v>
      </c>
      <c r="AQ77" s="13">
        <v>0</v>
      </c>
      <c r="AR77" s="13">
        <v>0.5</v>
      </c>
      <c r="AS77" s="13">
        <v>32.64</v>
      </c>
      <c r="AT77" s="13">
        <v>0</v>
      </c>
      <c r="AU77" s="13">
        <v>0.41</v>
      </c>
      <c r="AV77" s="13">
        <v>0.6</v>
      </c>
      <c r="AW77" s="13">
        <v>0</v>
      </c>
      <c r="AX77" s="13">
        <v>0</v>
      </c>
      <c r="AY77" s="13">
        <v>0</v>
      </c>
      <c r="AZ77" s="13">
        <v>0</v>
      </c>
      <c r="BA77" s="13">
        <v>0.3</v>
      </c>
      <c r="BB77" s="13">
        <v>0.12</v>
      </c>
      <c r="BC77" s="13">
        <v>0</v>
      </c>
      <c r="BD77" s="13">
        <v>1</v>
      </c>
      <c r="BE77" s="13">
        <v>0.71</v>
      </c>
      <c r="BF77" s="13">
        <v>0</v>
      </c>
      <c r="BG77" s="13">
        <v>0</v>
      </c>
      <c r="BH77" s="13">
        <v>0</v>
      </c>
      <c r="BI77" s="13">
        <v>0</v>
      </c>
      <c r="BJ77" s="13">
        <v>14</v>
      </c>
      <c r="BK77" s="13">
        <v>13.44</v>
      </c>
      <c r="BL77" s="13">
        <v>0</v>
      </c>
      <c r="BM77" s="13">
        <v>0</v>
      </c>
      <c r="BN77" s="13">
        <v>0</v>
      </c>
      <c r="BO77" s="13">
        <v>0</v>
      </c>
      <c r="BP77" s="13">
        <v>0</v>
      </c>
      <c r="BQ77" s="13">
        <v>0</v>
      </c>
      <c r="BR77" s="13">
        <v>0</v>
      </c>
      <c r="BS77" s="13">
        <v>0</v>
      </c>
      <c r="BT77" s="13">
        <v>0</v>
      </c>
      <c r="BU77" s="13">
        <v>0</v>
      </c>
      <c r="BV77" s="13">
        <v>3</v>
      </c>
      <c r="BW77" s="13">
        <v>3</v>
      </c>
      <c r="BX77" s="13">
        <v>0</v>
      </c>
      <c r="BY77" s="13">
        <v>0</v>
      </c>
      <c r="BZ77" s="13">
        <v>0.15</v>
      </c>
      <c r="CA77" s="13">
        <v>12.43</v>
      </c>
      <c r="CB77" s="13">
        <v>0</v>
      </c>
      <c r="CC77" s="13">
        <v>0.16</v>
      </c>
      <c r="CD77" s="13">
        <v>0.23</v>
      </c>
      <c r="CE77" s="13">
        <v>0</v>
      </c>
      <c r="CF77" s="13">
        <v>0</v>
      </c>
      <c r="CG77" s="13">
        <v>0</v>
      </c>
      <c r="CH77" s="13">
        <v>0</v>
      </c>
      <c r="CI77" s="13">
        <v>0.1</v>
      </c>
      <c r="CJ77" s="13">
        <v>0.05</v>
      </c>
      <c r="CK77" s="13">
        <v>0</v>
      </c>
      <c r="CL77" s="13">
        <v>1</v>
      </c>
      <c r="CM77" s="13">
        <v>0.27</v>
      </c>
      <c r="CN77" s="13">
        <v>0</v>
      </c>
      <c r="CO77" s="13">
        <v>0</v>
      </c>
      <c r="CP77" s="13">
        <v>0</v>
      </c>
      <c r="CQ77" s="13">
        <v>0</v>
      </c>
      <c r="CR77" s="13">
        <v>12</v>
      </c>
      <c r="CS77" s="13">
        <v>5.31</v>
      </c>
      <c r="CT77" s="13">
        <v>0</v>
      </c>
      <c r="CU77" s="13">
        <v>0</v>
      </c>
      <c r="CV77" s="13">
        <v>0</v>
      </c>
      <c r="CW77" s="13">
        <v>0</v>
      </c>
      <c r="CX77" s="13">
        <v>0</v>
      </c>
      <c r="CY77" s="13">
        <v>0</v>
      </c>
      <c r="CZ77" s="13">
        <v>0</v>
      </c>
      <c r="DA77" s="13">
        <v>0</v>
      </c>
      <c r="DB77" s="13">
        <v>0</v>
      </c>
      <c r="DC77" s="13">
        <v>0</v>
      </c>
      <c r="DD77" s="13">
        <v>0</v>
      </c>
      <c r="DE77" s="13">
        <v>0</v>
      </c>
      <c r="DF77" s="13">
        <v>0</v>
      </c>
      <c r="DG77" s="13">
        <v>0</v>
      </c>
      <c r="DH77" s="13">
        <v>0</v>
      </c>
      <c r="DI77" s="13">
        <v>0.77</v>
      </c>
      <c r="DJ77" s="13">
        <v>0</v>
      </c>
      <c r="DK77" s="13">
        <v>0</v>
      </c>
      <c r="DL77" s="13">
        <v>0</v>
      </c>
      <c r="DM77" s="13">
        <v>0</v>
      </c>
      <c r="DN77" s="13">
        <v>0</v>
      </c>
      <c r="DO77" s="13">
        <v>0</v>
      </c>
      <c r="DP77" s="13">
        <v>0</v>
      </c>
      <c r="DQ77" s="13">
        <v>0</v>
      </c>
      <c r="DR77" s="13">
        <v>0</v>
      </c>
      <c r="DS77" s="13">
        <v>0</v>
      </c>
      <c r="DT77" s="13">
        <v>1</v>
      </c>
      <c r="DU77" s="13">
        <v>0.02</v>
      </c>
      <c r="DV77" s="13">
        <v>0</v>
      </c>
      <c r="DW77" s="13">
        <v>0</v>
      </c>
      <c r="DX77" s="13">
        <v>0</v>
      </c>
      <c r="DY77" s="13">
        <v>0</v>
      </c>
      <c r="DZ77" s="13">
        <v>4</v>
      </c>
      <c r="EA77" s="13">
        <v>1.41</v>
      </c>
      <c r="EB77" s="13">
        <v>0</v>
      </c>
      <c r="EC77" s="13">
        <v>0</v>
      </c>
      <c r="ED77" s="13">
        <v>0</v>
      </c>
      <c r="EE77" s="13">
        <v>0</v>
      </c>
      <c r="EF77" s="13">
        <v>0</v>
      </c>
      <c r="EG77" s="13">
        <v>0</v>
      </c>
      <c r="EH77" s="13">
        <v>0</v>
      </c>
      <c r="EI77" s="13">
        <v>0</v>
      </c>
      <c r="EJ77" s="13">
        <v>0</v>
      </c>
      <c r="EK77" s="13">
        <v>0</v>
      </c>
      <c r="EL77" s="13">
        <v>2</v>
      </c>
      <c r="EM77" s="13">
        <v>2</v>
      </c>
      <c r="EN77" s="13">
        <v>0</v>
      </c>
      <c r="EO77" s="13">
        <v>0</v>
      </c>
      <c r="EP77" s="13">
        <v>1</v>
      </c>
      <c r="EQ77" s="13">
        <v>7.78</v>
      </c>
      <c r="ER77" s="13">
        <v>0</v>
      </c>
      <c r="ES77" s="13">
        <v>0.09</v>
      </c>
      <c r="ET77" s="13">
        <v>0.14000000000000001</v>
      </c>
      <c r="EU77" s="13">
        <v>0</v>
      </c>
      <c r="EV77" s="13">
        <v>0</v>
      </c>
      <c r="EW77" s="13">
        <v>0.86</v>
      </c>
      <c r="EX77" s="13">
        <v>0</v>
      </c>
      <c r="EY77" s="13">
        <v>0.1</v>
      </c>
      <c r="EZ77" s="13">
        <v>0.03</v>
      </c>
      <c r="FA77" s="13">
        <v>0</v>
      </c>
      <c r="FB77" s="13">
        <v>1</v>
      </c>
      <c r="FC77" s="13">
        <v>0.17</v>
      </c>
      <c r="FD77" s="13">
        <v>0</v>
      </c>
      <c r="FE77" s="13">
        <v>0</v>
      </c>
      <c r="FF77" s="13">
        <v>0</v>
      </c>
      <c r="FG77" s="13">
        <v>0</v>
      </c>
      <c r="FH77" s="13">
        <v>4</v>
      </c>
      <c r="FI77" s="13">
        <v>2.83</v>
      </c>
      <c r="FJ77" s="13">
        <v>0</v>
      </c>
      <c r="FK77" s="13">
        <v>0</v>
      </c>
      <c r="FL77" s="13">
        <v>0</v>
      </c>
      <c r="FM77" s="13">
        <v>0</v>
      </c>
      <c r="FN77" s="14">
        <v>0</v>
      </c>
      <c r="FO77" s="13">
        <v>0</v>
      </c>
      <c r="FP77" s="13">
        <v>0</v>
      </c>
      <c r="FQ77" s="13">
        <v>39.409999999999997</v>
      </c>
      <c r="FR77" s="13">
        <v>39.409999999999997</v>
      </c>
      <c r="FS77" s="13">
        <v>10.81</v>
      </c>
      <c r="FT77" s="13">
        <v>5</v>
      </c>
      <c r="FU77" s="13">
        <v>5</v>
      </c>
      <c r="FV77" s="13">
        <v>0</v>
      </c>
      <c r="FW77" s="13">
        <v>0</v>
      </c>
      <c r="FX77" s="13">
        <v>0.2</v>
      </c>
      <c r="FY77" s="13">
        <v>17.100000000000001</v>
      </c>
      <c r="FZ77" s="13">
        <v>0</v>
      </c>
      <c r="GA77" s="13">
        <v>0.21</v>
      </c>
      <c r="GB77" s="13">
        <v>0.32</v>
      </c>
      <c r="GC77" s="13">
        <v>0</v>
      </c>
      <c r="GD77" s="13">
        <v>0</v>
      </c>
      <c r="GE77" s="13">
        <v>0</v>
      </c>
      <c r="GF77" s="13">
        <v>0</v>
      </c>
      <c r="GG77" s="13">
        <v>0.2</v>
      </c>
      <c r="GH77" s="13">
        <v>0.06</v>
      </c>
      <c r="GI77" s="13">
        <v>0</v>
      </c>
      <c r="GJ77" s="13">
        <v>1</v>
      </c>
      <c r="GK77" s="13">
        <v>0.37</v>
      </c>
      <c r="GL77" s="13">
        <v>0</v>
      </c>
      <c r="GM77" s="13">
        <v>0</v>
      </c>
      <c r="GN77" s="13">
        <v>0</v>
      </c>
      <c r="GO77" s="13">
        <v>0</v>
      </c>
      <c r="GP77" s="13">
        <v>10</v>
      </c>
      <c r="GQ77" s="13">
        <v>8.85</v>
      </c>
      <c r="GR77" s="13">
        <v>0</v>
      </c>
      <c r="GS77" s="13">
        <v>0</v>
      </c>
      <c r="GT77" s="13">
        <v>0</v>
      </c>
      <c r="GU77" s="13">
        <v>10</v>
      </c>
      <c r="GV77" s="13">
        <v>10</v>
      </c>
      <c r="GW77" s="13">
        <v>0</v>
      </c>
      <c r="GX77" s="13">
        <v>71</v>
      </c>
      <c r="GY77" s="13">
        <v>0</v>
      </c>
      <c r="GZ77" s="13">
        <v>0</v>
      </c>
      <c r="HA77" s="13">
        <v>0</v>
      </c>
      <c r="HB77" s="13">
        <v>0</v>
      </c>
      <c r="HC77" s="13">
        <v>0</v>
      </c>
      <c r="HD77" s="13">
        <v>0</v>
      </c>
      <c r="HE77" s="13">
        <v>0</v>
      </c>
      <c r="HF77" s="13">
        <v>0</v>
      </c>
      <c r="HG77" s="13">
        <v>0</v>
      </c>
      <c r="HH77" s="13">
        <v>0</v>
      </c>
      <c r="HI77" s="13">
        <v>0</v>
      </c>
      <c r="HJ77" s="13">
        <v>0</v>
      </c>
      <c r="HK77" s="13">
        <v>0</v>
      </c>
      <c r="HL77" s="13">
        <v>0</v>
      </c>
      <c r="HM77" s="13">
        <v>0</v>
      </c>
      <c r="HN77" s="13">
        <v>0</v>
      </c>
      <c r="HO77" s="13">
        <v>0</v>
      </c>
      <c r="HP77" s="13">
        <v>0</v>
      </c>
      <c r="HQ77" s="13">
        <v>0</v>
      </c>
      <c r="HR77" s="13">
        <v>0</v>
      </c>
      <c r="HS77" s="13">
        <v>0</v>
      </c>
      <c r="HT77" s="13">
        <v>0</v>
      </c>
      <c r="HU77" s="13">
        <v>0</v>
      </c>
      <c r="HV77" s="13">
        <v>0</v>
      </c>
      <c r="HW77" s="13">
        <v>0</v>
      </c>
      <c r="HX77" s="13">
        <v>0</v>
      </c>
      <c r="HY77" s="13">
        <v>0</v>
      </c>
      <c r="HZ77" s="13">
        <v>0</v>
      </c>
      <c r="IA77" s="13">
        <v>0</v>
      </c>
      <c r="IB77" s="13">
        <v>0</v>
      </c>
      <c r="IC77" s="13">
        <v>0</v>
      </c>
      <c r="ID77" s="13">
        <v>0</v>
      </c>
      <c r="IE77" s="13">
        <v>0</v>
      </c>
      <c r="IF77" s="13">
        <v>0</v>
      </c>
      <c r="IG77" s="13">
        <f t="shared" si="1479"/>
        <v>39.409999999999997</v>
      </c>
      <c r="IH77" s="13">
        <f t="shared" si="1479"/>
        <v>39.409999999999997</v>
      </c>
      <c r="II77" s="13">
        <f t="shared" si="1479"/>
        <v>10.81</v>
      </c>
      <c r="IJ77" s="13">
        <f t="shared" si="1479"/>
        <v>21</v>
      </c>
      <c r="IK77" s="13">
        <f t="shared" si="1479"/>
        <v>21</v>
      </c>
      <c r="IL77" s="13">
        <f t="shared" si="1479"/>
        <v>0</v>
      </c>
      <c r="IM77" s="13">
        <f t="shared" si="1479"/>
        <v>0</v>
      </c>
      <c r="IN77" s="13">
        <f t="shared" si="1479"/>
        <v>1.9</v>
      </c>
      <c r="IO77" s="13">
        <f t="shared" si="1479"/>
        <v>77.72</v>
      </c>
      <c r="IP77" s="13">
        <f t="shared" si="1479"/>
        <v>0</v>
      </c>
      <c r="IQ77" s="13">
        <f t="shared" si="1480"/>
        <v>0.94999999999999984</v>
      </c>
      <c r="IR77" s="13">
        <f t="shared" si="1480"/>
        <v>1.41</v>
      </c>
      <c r="IS77" s="13">
        <f t="shared" si="1480"/>
        <v>0</v>
      </c>
      <c r="IT77" s="13">
        <f t="shared" si="1480"/>
        <v>0</v>
      </c>
      <c r="IU77" s="13">
        <f t="shared" si="1480"/>
        <v>0.86</v>
      </c>
      <c r="IV77" s="13">
        <f t="shared" si="1480"/>
        <v>0</v>
      </c>
      <c r="IW77" s="13">
        <f t="shared" si="1480"/>
        <v>1.2</v>
      </c>
      <c r="IX77" s="13">
        <f t="shared" si="1480"/>
        <v>0.29000000000000004</v>
      </c>
      <c r="IY77" s="13">
        <f t="shared" si="1480"/>
        <v>0</v>
      </c>
      <c r="IZ77" s="13">
        <f t="shared" si="1480"/>
        <v>5.5</v>
      </c>
      <c r="JA77" s="13">
        <f t="shared" si="1481"/>
        <v>1.69</v>
      </c>
      <c r="JB77" s="13">
        <f t="shared" si="1481"/>
        <v>0</v>
      </c>
      <c r="JC77" s="13">
        <f t="shared" si="1481"/>
        <v>0</v>
      </c>
      <c r="JD77" s="13">
        <f t="shared" si="1482"/>
        <v>0</v>
      </c>
      <c r="JE77" s="13">
        <f t="shared" si="1482"/>
        <v>0</v>
      </c>
      <c r="JF77" s="13">
        <f t="shared" si="1482"/>
        <v>45</v>
      </c>
      <c r="JG77" s="13">
        <f t="shared" si="1482"/>
        <v>35.380000000000003</v>
      </c>
      <c r="JH77" s="13">
        <f t="shared" si="1482"/>
        <v>0</v>
      </c>
      <c r="JI77" s="13">
        <f t="shared" si="1482"/>
        <v>0</v>
      </c>
      <c r="JJ77" s="13">
        <f t="shared" si="1483"/>
        <v>0</v>
      </c>
      <c r="JK77" s="13">
        <f t="shared" si="1483"/>
        <v>10</v>
      </c>
      <c r="JL77" s="13">
        <f t="shared" si="1483"/>
        <v>10</v>
      </c>
      <c r="JM77" s="13">
        <f t="shared" si="1483"/>
        <v>0</v>
      </c>
      <c r="JN77" s="13">
        <f t="shared" si="1483"/>
        <v>71</v>
      </c>
    </row>
    <row r="78" spans="1:274" x14ac:dyDescent="0.25">
      <c r="A78" s="5">
        <v>4399</v>
      </c>
      <c r="B78" s="9" t="s">
        <v>42</v>
      </c>
      <c r="C78" s="13">
        <v>0</v>
      </c>
      <c r="D78" s="13">
        <v>0</v>
      </c>
      <c r="E78" s="13">
        <v>0</v>
      </c>
      <c r="F78" s="13">
        <v>0</v>
      </c>
      <c r="G78" s="13">
        <v>0</v>
      </c>
      <c r="H78" s="13">
        <v>0</v>
      </c>
      <c r="I78" s="13">
        <v>0</v>
      </c>
      <c r="J78" s="13">
        <v>0</v>
      </c>
      <c r="K78" s="13">
        <v>0</v>
      </c>
      <c r="L78" s="13">
        <v>0</v>
      </c>
      <c r="M78" s="13">
        <v>0</v>
      </c>
      <c r="N78" s="13">
        <v>0</v>
      </c>
      <c r="O78" s="13">
        <v>0</v>
      </c>
      <c r="P78" s="13">
        <v>0</v>
      </c>
      <c r="Q78" s="13">
        <v>0</v>
      </c>
      <c r="R78" s="13">
        <v>0</v>
      </c>
      <c r="S78" s="13">
        <v>0</v>
      </c>
      <c r="T78" s="13">
        <v>0</v>
      </c>
      <c r="U78" s="13">
        <v>0</v>
      </c>
      <c r="V78" s="13">
        <v>0</v>
      </c>
      <c r="W78" s="13">
        <v>0</v>
      </c>
      <c r="X78" s="13">
        <v>0</v>
      </c>
      <c r="Y78" s="13">
        <v>0</v>
      </c>
      <c r="Z78" s="13">
        <v>0</v>
      </c>
      <c r="AA78" s="13">
        <v>0</v>
      </c>
      <c r="AB78" s="13">
        <v>0</v>
      </c>
      <c r="AC78" s="13">
        <v>0</v>
      </c>
      <c r="AD78" s="13">
        <v>0</v>
      </c>
      <c r="AE78" s="13">
        <v>0</v>
      </c>
      <c r="AF78" s="13">
        <v>0</v>
      </c>
      <c r="AG78" s="13">
        <v>0</v>
      </c>
      <c r="AH78" s="13">
        <v>0</v>
      </c>
      <c r="AI78" s="13">
        <v>0</v>
      </c>
      <c r="AJ78" s="13">
        <v>0</v>
      </c>
      <c r="AK78" s="13">
        <v>0</v>
      </c>
      <c r="AL78" s="13">
        <v>0</v>
      </c>
      <c r="AM78" s="13">
        <v>0</v>
      </c>
      <c r="AN78" s="13">
        <v>0</v>
      </c>
      <c r="AO78" s="13">
        <v>0</v>
      </c>
      <c r="AP78" s="13">
        <v>0</v>
      </c>
      <c r="AQ78" s="13">
        <v>0</v>
      </c>
      <c r="AR78" s="13">
        <v>0</v>
      </c>
      <c r="AS78" s="13">
        <v>0</v>
      </c>
      <c r="AT78" s="13">
        <v>0</v>
      </c>
      <c r="AU78" s="13">
        <v>0</v>
      </c>
      <c r="AV78" s="13">
        <v>0</v>
      </c>
      <c r="AW78" s="13">
        <v>0</v>
      </c>
      <c r="AX78" s="13">
        <v>0</v>
      </c>
      <c r="AY78" s="13">
        <v>0</v>
      </c>
      <c r="AZ78" s="13">
        <v>0</v>
      </c>
      <c r="BA78" s="13">
        <v>0</v>
      </c>
      <c r="BB78" s="13">
        <v>0</v>
      </c>
      <c r="BC78" s="13">
        <v>0</v>
      </c>
      <c r="BD78" s="13">
        <v>0</v>
      </c>
      <c r="BE78" s="13">
        <v>0</v>
      </c>
      <c r="BF78" s="13">
        <v>0</v>
      </c>
      <c r="BG78" s="13">
        <v>0</v>
      </c>
      <c r="BH78" s="13">
        <v>0</v>
      </c>
      <c r="BI78" s="13">
        <v>0</v>
      </c>
      <c r="BJ78" s="13">
        <v>0</v>
      </c>
      <c r="BK78" s="13">
        <v>0</v>
      </c>
      <c r="BL78" s="13">
        <v>0</v>
      </c>
      <c r="BM78" s="13">
        <v>0</v>
      </c>
      <c r="BN78" s="13">
        <v>0</v>
      </c>
      <c r="BO78" s="13">
        <v>0</v>
      </c>
      <c r="BP78" s="13">
        <v>0</v>
      </c>
      <c r="BQ78" s="13">
        <v>0</v>
      </c>
      <c r="BR78" s="13">
        <v>0</v>
      </c>
      <c r="BS78" s="13">
        <v>0</v>
      </c>
      <c r="BT78" s="13">
        <v>0</v>
      </c>
      <c r="BU78" s="13">
        <v>0</v>
      </c>
      <c r="BV78" s="13">
        <v>0</v>
      </c>
      <c r="BW78" s="13">
        <v>0</v>
      </c>
      <c r="BX78" s="13">
        <v>0</v>
      </c>
      <c r="BY78" s="13">
        <v>0</v>
      </c>
      <c r="BZ78" s="13">
        <v>0</v>
      </c>
      <c r="CA78" s="13">
        <v>0</v>
      </c>
      <c r="CB78" s="13">
        <v>0</v>
      </c>
      <c r="CC78" s="13">
        <v>0</v>
      </c>
      <c r="CD78" s="13">
        <v>0</v>
      </c>
      <c r="CE78" s="13">
        <v>0</v>
      </c>
      <c r="CF78" s="13">
        <v>0</v>
      </c>
      <c r="CG78" s="13">
        <v>0</v>
      </c>
      <c r="CH78" s="13">
        <v>0</v>
      </c>
      <c r="CI78" s="13">
        <v>0</v>
      </c>
      <c r="CJ78" s="13">
        <v>0</v>
      </c>
      <c r="CK78" s="13">
        <v>0</v>
      </c>
      <c r="CL78" s="13">
        <v>0</v>
      </c>
      <c r="CM78" s="13">
        <v>0</v>
      </c>
      <c r="CN78" s="13">
        <v>0</v>
      </c>
      <c r="CO78" s="13">
        <v>0</v>
      </c>
      <c r="CP78" s="13">
        <v>0</v>
      </c>
      <c r="CQ78" s="13">
        <v>0</v>
      </c>
      <c r="CR78" s="13">
        <v>0</v>
      </c>
      <c r="CS78" s="13">
        <v>0</v>
      </c>
      <c r="CT78" s="13">
        <v>0</v>
      </c>
      <c r="CU78" s="13">
        <v>0</v>
      </c>
      <c r="CV78" s="13">
        <v>0</v>
      </c>
      <c r="CW78" s="13">
        <v>0</v>
      </c>
      <c r="CX78" s="13">
        <v>0</v>
      </c>
      <c r="CY78" s="13">
        <v>0</v>
      </c>
      <c r="CZ78" s="13">
        <v>0</v>
      </c>
      <c r="DA78" s="13">
        <v>0</v>
      </c>
      <c r="DB78" s="13">
        <v>0</v>
      </c>
      <c r="DC78" s="13">
        <v>0</v>
      </c>
      <c r="DD78" s="13">
        <v>0</v>
      </c>
      <c r="DE78" s="13">
        <v>0</v>
      </c>
      <c r="DF78" s="13">
        <v>0</v>
      </c>
      <c r="DG78" s="13">
        <v>0</v>
      </c>
      <c r="DH78" s="13">
        <v>0</v>
      </c>
      <c r="DI78" s="13">
        <v>0</v>
      </c>
      <c r="DJ78" s="13">
        <v>0</v>
      </c>
      <c r="DK78" s="13">
        <v>0</v>
      </c>
      <c r="DL78" s="13">
        <v>0</v>
      </c>
      <c r="DM78" s="13">
        <v>0</v>
      </c>
      <c r="DN78" s="13">
        <v>0</v>
      </c>
      <c r="DO78" s="13">
        <v>0</v>
      </c>
      <c r="DP78" s="13">
        <v>0</v>
      </c>
      <c r="DQ78" s="13">
        <v>0</v>
      </c>
      <c r="DR78" s="13">
        <v>0</v>
      </c>
      <c r="DS78" s="13">
        <v>0</v>
      </c>
      <c r="DT78" s="13">
        <v>0</v>
      </c>
      <c r="DU78" s="13">
        <v>0</v>
      </c>
      <c r="DV78" s="13">
        <v>0</v>
      </c>
      <c r="DW78" s="13">
        <v>0</v>
      </c>
      <c r="DX78" s="13">
        <v>0</v>
      </c>
      <c r="DY78" s="13">
        <v>0</v>
      </c>
      <c r="DZ78" s="13">
        <v>0</v>
      </c>
      <c r="EA78" s="13">
        <v>0</v>
      </c>
      <c r="EB78" s="13">
        <v>0</v>
      </c>
      <c r="EC78" s="13">
        <v>0</v>
      </c>
      <c r="ED78" s="13">
        <v>0</v>
      </c>
      <c r="EE78" s="13">
        <v>0</v>
      </c>
      <c r="EF78" s="13">
        <v>0</v>
      </c>
      <c r="EG78" s="13">
        <v>0</v>
      </c>
      <c r="EH78" s="13">
        <v>0</v>
      </c>
      <c r="EI78" s="13">
        <v>0</v>
      </c>
      <c r="EJ78" s="13">
        <v>0</v>
      </c>
      <c r="EK78" s="13">
        <v>0</v>
      </c>
      <c r="EL78" s="13">
        <v>0</v>
      </c>
      <c r="EM78" s="13">
        <v>0</v>
      </c>
      <c r="EN78" s="13">
        <v>0</v>
      </c>
      <c r="EO78" s="13">
        <v>0</v>
      </c>
      <c r="EP78" s="13">
        <v>0</v>
      </c>
      <c r="EQ78" s="13">
        <v>0</v>
      </c>
      <c r="ER78" s="13">
        <v>0</v>
      </c>
      <c r="ES78" s="13">
        <v>0</v>
      </c>
      <c r="ET78" s="13">
        <v>0</v>
      </c>
      <c r="EU78" s="13">
        <v>0</v>
      </c>
      <c r="EV78" s="13">
        <v>0</v>
      </c>
      <c r="EW78" s="13">
        <v>0</v>
      </c>
      <c r="EX78" s="13">
        <v>0</v>
      </c>
      <c r="EY78" s="13">
        <v>0</v>
      </c>
      <c r="EZ78" s="13">
        <v>0</v>
      </c>
      <c r="FA78" s="13">
        <v>0</v>
      </c>
      <c r="FB78" s="13">
        <v>0</v>
      </c>
      <c r="FC78" s="13">
        <v>0</v>
      </c>
      <c r="FD78" s="13">
        <v>0</v>
      </c>
      <c r="FE78" s="13">
        <v>0</v>
      </c>
      <c r="FF78" s="13">
        <v>0</v>
      </c>
      <c r="FG78" s="13">
        <v>0</v>
      </c>
      <c r="FH78" s="13">
        <v>0</v>
      </c>
      <c r="FI78" s="13">
        <v>0</v>
      </c>
      <c r="FJ78" s="13">
        <v>0</v>
      </c>
      <c r="FK78" s="13">
        <v>0</v>
      </c>
      <c r="FL78" s="13">
        <v>0</v>
      </c>
      <c r="FM78" s="13">
        <v>0</v>
      </c>
      <c r="FN78" s="14">
        <v>0</v>
      </c>
      <c r="FO78" s="13">
        <v>0</v>
      </c>
      <c r="FP78" s="13">
        <v>0</v>
      </c>
      <c r="FQ78" s="13">
        <v>0</v>
      </c>
      <c r="FR78" s="13">
        <v>0</v>
      </c>
      <c r="FS78" s="13">
        <v>283.61</v>
      </c>
      <c r="FT78" s="13">
        <v>0</v>
      </c>
      <c r="FU78" s="13">
        <v>0</v>
      </c>
      <c r="FV78" s="13">
        <v>0</v>
      </c>
      <c r="FW78" s="13">
        <v>0</v>
      </c>
      <c r="FX78" s="13">
        <v>0</v>
      </c>
      <c r="FY78" s="13">
        <v>0</v>
      </c>
      <c r="FZ78" s="13">
        <v>0</v>
      </c>
      <c r="GA78" s="13">
        <v>0</v>
      </c>
      <c r="GB78" s="13">
        <v>0</v>
      </c>
      <c r="GC78" s="13">
        <v>0</v>
      </c>
      <c r="GD78" s="13">
        <v>0</v>
      </c>
      <c r="GE78" s="13">
        <v>0</v>
      </c>
      <c r="GF78" s="13">
        <v>0</v>
      </c>
      <c r="GG78" s="13">
        <v>0</v>
      </c>
      <c r="GH78" s="13">
        <v>0</v>
      </c>
      <c r="GI78" s="13">
        <v>0</v>
      </c>
      <c r="GJ78" s="13">
        <v>0</v>
      </c>
      <c r="GK78" s="13">
        <v>0</v>
      </c>
      <c r="GL78" s="13">
        <v>0</v>
      </c>
      <c r="GM78" s="13">
        <v>0</v>
      </c>
      <c r="GN78" s="13">
        <v>0</v>
      </c>
      <c r="GO78" s="13">
        <v>0</v>
      </c>
      <c r="GP78" s="13">
        <v>0</v>
      </c>
      <c r="GQ78" s="13">
        <v>0</v>
      </c>
      <c r="GR78" s="13">
        <v>0</v>
      </c>
      <c r="GS78" s="13">
        <v>0</v>
      </c>
      <c r="GT78" s="13">
        <v>0.02</v>
      </c>
      <c r="GU78" s="13">
        <v>0</v>
      </c>
      <c r="GV78" s="13">
        <v>5</v>
      </c>
      <c r="GW78" s="13">
        <v>3.07</v>
      </c>
      <c r="GX78" s="13">
        <v>0</v>
      </c>
      <c r="GY78" s="13">
        <v>0</v>
      </c>
      <c r="GZ78" s="13">
        <v>0</v>
      </c>
      <c r="HA78" s="13">
        <v>0</v>
      </c>
      <c r="HB78" s="13">
        <v>0</v>
      </c>
      <c r="HC78" s="13">
        <v>0</v>
      </c>
      <c r="HD78" s="13">
        <v>0</v>
      </c>
      <c r="HE78" s="13">
        <v>0</v>
      </c>
      <c r="HF78" s="13">
        <v>0</v>
      </c>
      <c r="HG78" s="13">
        <v>0</v>
      </c>
      <c r="HH78" s="13">
        <v>0</v>
      </c>
      <c r="HI78" s="13">
        <v>0</v>
      </c>
      <c r="HJ78" s="13">
        <v>0</v>
      </c>
      <c r="HK78" s="13">
        <v>0</v>
      </c>
      <c r="HL78" s="13">
        <v>0</v>
      </c>
      <c r="HM78" s="13">
        <v>0</v>
      </c>
      <c r="HN78" s="13">
        <v>0</v>
      </c>
      <c r="HO78" s="13">
        <v>0</v>
      </c>
      <c r="HP78" s="13">
        <v>0</v>
      </c>
      <c r="HQ78" s="13">
        <v>0</v>
      </c>
      <c r="HR78" s="13">
        <v>0</v>
      </c>
      <c r="HS78" s="13">
        <v>0</v>
      </c>
      <c r="HT78" s="13">
        <v>0</v>
      </c>
      <c r="HU78" s="13">
        <v>0</v>
      </c>
      <c r="HV78" s="13">
        <v>0</v>
      </c>
      <c r="HW78" s="13">
        <v>0</v>
      </c>
      <c r="HX78" s="13">
        <v>0</v>
      </c>
      <c r="HY78" s="13">
        <v>0</v>
      </c>
      <c r="HZ78" s="13">
        <v>0</v>
      </c>
      <c r="IA78" s="13">
        <v>0</v>
      </c>
      <c r="IB78" s="13">
        <v>0</v>
      </c>
      <c r="IC78" s="13">
        <v>0</v>
      </c>
      <c r="ID78" s="13">
        <v>0</v>
      </c>
      <c r="IE78" s="13">
        <v>0</v>
      </c>
      <c r="IF78" s="13">
        <v>0</v>
      </c>
      <c r="IG78" s="13">
        <f t="shared" si="1479"/>
        <v>0</v>
      </c>
      <c r="IH78" s="13">
        <f t="shared" si="1479"/>
        <v>0</v>
      </c>
      <c r="II78" s="13">
        <f t="shared" si="1479"/>
        <v>283.61</v>
      </c>
      <c r="IJ78" s="13">
        <f t="shared" si="1479"/>
        <v>0</v>
      </c>
      <c r="IK78" s="13">
        <f t="shared" si="1479"/>
        <v>0</v>
      </c>
      <c r="IL78" s="13">
        <f t="shared" si="1479"/>
        <v>0</v>
      </c>
      <c r="IM78" s="13">
        <f t="shared" si="1479"/>
        <v>0</v>
      </c>
      <c r="IN78" s="13">
        <f t="shared" si="1479"/>
        <v>0</v>
      </c>
      <c r="IO78" s="13">
        <f t="shared" si="1479"/>
        <v>0</v>
      </c>
      <c r="IP78" s="13">
        <f t="shared" si="1479"/>
        <v>0</v>
      </c>
      <c r="IQ78" s="13">
        <f t="shared" si="1480"/>
        <v>0</v>
      </c>
      <c r="IR78" s="13">
        <f t="shared" si="1480"/>
        <v>0</v>
      </c>
      <c r="IS78" s="13">
        <f t="shared" si="1480"/>
        <v>0</v>
      </c>
      <c r="IT78" s="13">
        <f t="shared" si="1480"/>
        <v>0</v>
      </c>
      <c r="IU78" s="13">
        <f t="shared" si="1480"/>
        <v>0</v>
      </c>
      <c r="IV78" s="13">
        <f t="shared" si="1480"/>
        <v>0</v>
      </c>
      <c r="IW78" s="13">
        <f t="shared" si="1480"/>
        <v>0</v>
      </c>
      <c r="IX78" s="13">
        <f t="shared" si="1480"/>
        <v>0</v>
      </c>
      <c r="IY78" s="13">
        <f t="shared" si="1480"/>
        <v>0</v>
      </c>
      <c r="IZ78" s="13">
        <f t="shared" si="1480"/>
        <v>0</v>
      </c>
      <c r="JA78" s="13">
        <f t="shared" si="1481"/>
        <v>0</v>
      </c>
      <c r="JB78" s="13">
        <f t="shared" si="1481"/>
        <v>0</v>
      </c>
      <c r="JC78" s="13">
        <f t="shared" si="1481"/>
        <v>0</v>
      </c>
      <c r="JD78" s="13">
        <f t="shared" si="1482"/>
        <v>0</v>
      </c>
      <c r="JE78" s="13">
        <f t="shared" si="1482"/>
        <v>0</v>
      </c>
      <c r="JF78" s="13">
        <f t="shared" si="1482"/>
        <v>0</v>
      </c>
      <c r="JG78" s="13">
        <f t="shared" si="1482"/>
        <v>0</v>
      </c>
      <c r="JH78" s="13">
        <f t="shared" si="1482"/>
        <v>0</v>
      </c>
      <c r="JI78" s="13">
        <f t="shared" si="1482"/>
        <v>0</v>
      </c>
      <c r="JJ78" s="13">
        <f t="shared" si="1483"/>
        <v>0.02</v>
      </c>
      <c r="JK78" s="13">
        <f t="shared" si="1483"/>
        <v>0</v>
      </c>
      <c r="JL78" s="13">
        <f t="shared" si="1483"/>
        <v>5</v>
      </c>
      <c r="JM78" s="13">
        <f t="shared" si="1483"/>
        <v>3.07</v>
      </c>
      <c r="JN78" s="13">
        <f t="shared" si="1483"/>
        <v>0</v>
      </c>
    </row>
    <row r="79" spans="1:274" ht="15" customHeight="1" x14ac:dyDescent="0.25">
      <c r="A79" s="5">
        <v>44</v>
      </c>
      <c r="B79" s="8" t="s">
        <v>94</v>
      </c>
      <c r="C79" s="12">
        <f t="shared" ref="C79:D79" si="1484">SUM(C80:C84)</f>
        <v>13500</v>
      </c>
      <c r="D79" s="12">
        <f t="shared" si="1484"/>
        <v>19000</v>
      </c>
      <c r="E79" s="12">
        <f t="shared" ref="E79:FV79" si="1485">SUM(E80:E84)</f>
        <v>15626.71</v>
      </c>
      <c r="F79" s="12">
        <f t="shared" si="1485"/>
        <v>90600</v>
      </c>
      <c r="G79" s="12">
        <f t="shared" ref="G79" si="1486">SUM(G80:G84)</f>
        <v>91103.34</v>
      </c>
      <c r="H79" s="12">
        <f t="shared" si="1485"/>
        <v>86490.28</v>
      </c>
      <c r="I79" s="12">
        <f t="shared" si="1485"/>
        <v>90244.64</v>
      </c>
      <c r="J79" s="12">
        <f t="shared" ref="J79" si="1487">SUM(J80:J84)</f>
        <v>90244.64</v>
      </c>
      <c r="K79" s="12">
        <f t="shared" si="1485"/>
        <v>86475.459999999992</v>
      </c>
      <c r="L79" s="12">
        <f t="shared" ref="L79:M79" si="1488">SUM(L80:L84)</f>
        <v>87632</v>
      </c>
      <c r="M79" s="12">
        <f t="shared" si="1488"/>
        <v>87632</v>
      </c>
      <c r="N79" s="12">
        <f>SUM(N80:N84)</f>
        <v>81763.56</v>
      </c>
      <c r="O79" s="12">
        <f t="shared" ref="O79" si="1489">SUM(O80:O84)</f>
        <v>84529</v>
      </c>
      <c r="P79" s="12">
        <f t="shared" ref="P79:S79" si="1490">SUM(P80:P84)</f>
        <v>84529</v>
      </c>
      <c r="Q79" s="12">
        <f>SUM(Q80:Q84)</f>
        <v>84947.87</v>
      </c>
      <c r="R79" s="12">
        <f t="shared" ref="R79" si="1491">SUM(R80:R84)</f>
        <v>84464.78</v>
      </c>
      <c r="S79" s="12">
        <f t="shared" si="1490"/>
        <v>84464.78</v>
      </c>
      <c r="T79" s="12">
        <f>SUM(T80:T84)</f>
        <v>89723.360000000015</v>
      </c>
      <c r="U79" s="12">
        <f t="shared" ref="U79" si="1492">SUM(U80:U84)</f>
        <v>85876</v>
      </c>
      <c r="V79" s="12">
        <f t="shared" ref="V79:Y79" si="1493">SUM(V80:V84)</f>
        <v>99984.39</v>
      </c>
      <c r="W79" s="12">
        <f t="shared" si="1493"/>
        <v>90897.83</v>
      </c>
      <c r="X79" s="12">
        <f t="shared" ref="X79" si="1494">SUM(X80:X84)</f>
        <v>101463</v>
      </c>
      <c r="Y79" s="12">
        <f t="shared" si="1493"/>
        <v>101463</v>
      </c>
      <c r="Z79" s="12">
        <f t="shared" ref="Z79:AD79" si="1495">SUM(Z80:Z84)</f>
        <v>82072.3</v>
      </c>
      <c r="AA79" s="12">
        <f t="shared" si="1495"/>
        <v>101000</v>
      </c>
      <c r="AB79" s="12">
        <f t="shared" ref="AB79:AJ79" si="1496">SUM(AB80:AB84)</f>
        <v>101000</v>
      </c>
      <c r="AC79" s="12">
        <f t="shared" si="1495"/>
        <v>98416.14</v>
      </c>
      <c r="AD79" s="12">
        <f t="shared" si="1495"/>
        <v>111340</v>
      </c>
      <c r="AE79" s="12">
        <f t="shared" si="1496"/>
        <v>111340</v>
      </c>
      <c r="AF79" s="12">
        <f t="shared" ref="AF79" si="1497">SUM(AF80:AF84)</f>
        <v>21996.67</v>
      </c>
      <c r="AG79" s="12">
        <f t="shared" ref="AG79:AI79" si="1498">SUM(AG80:AG84)</f>
        <v>27525</v>
      </c>
      <c r="AH79" s="12">
        <f t="shared" si="1498"/>
        <v>99013.98</v>
      </c>
      <c r="AI79" s="12">
        <f t="shared" si="1498"/>
        <v>91823.98</v>
      </c>
      <c r="AJ79" s="12">
        <f t="shared" si="1496"/>
        <v>87077</v>
      </c>
      <c r="AK79" s="12">
        <f>SUM(AK80:AK84)</f>
        <v>102600</v>
      </c>
      <c r="AL79" s="12">
        <f t="shared" ref="AL79:AP79" si="1499">SUM(AL80:AL84)</f>
        <v>144400</v>
      </c>
      <c r="AM79" s="12">
        <f t="shared" si="1499"/>
        <v>118762.76</v>
      </c>
      <c r="AN79" s="12">
        <f t="shared" ref="AN79" si="1500">SUM(AN80:AN84)</f>
        <v>423362</v>
      </c>
      <c r="AO79" s="12">
        <f t="shared" si="1499"/>
        <v>423377.6</v>
      </c>
      <c r="AP79" s="12">
        <f t="shared" si="1499"/>
        <v>404088.5</v>
      </c>
      <c r="AQ79" s="12">
        <f>SUM(AQ80:AQ84)</f>
        <v>421141.64</v>
      </c>
      <c r="AR79" s="12">
        <f>SUM(AR80:AR84)</f>
        <v>421141.64</v>
      </c>
      <c r="AS79" s="12">
        <f>SUM(AS80:AS84)</f>
        <v>403552.13</v>
      </c>
      <c r="AT79" s="12">
        <f t="shared" ref="AT79" si="1501">SUM(AT80:AT84)</f>
        <v>407747</v>
      </c>
      <c r="AU79" s="12">
        <f>SUM(AU80:AU84)</f>
        <v>407747</v>
      </c>
      <c r="AV79" s="12">
        <f>SUM(AV80:AV84)</f>
        <v>381563.13999999996</v>
      </c>
      <c r="AW79" s="12">
        <f t="shared" ref="AW79" si="1502">SUM(AW80:AW84)</f>
        <v>394460</v>
      </c>
      <c r="AX79" s="12">
        <f t="shared" ref="AX79:BC79" si="1503">SUM(AX80:AX84)</f>
        <v>394460</v>
      </c>
      <c r="AY79" s="12">
        <f>SUM(AY80:AY84)</f>
        <v>396423.39</v>
      </c>
      <c r="AZ79" s="12">
        <f t="shared" ref="AZ79:BA79" si="1504">SUM(AZ80:AZ84)</f>
        <v>394168.99</v>
      </c>
      <c r="BA79" s="12">
        <f t="shared" si="1504"/>
        <v>394168.99</v>
      </c>
      <c r="BB79" s="12">
        <f t="shared" si="1503"/>
        <v>392935.69999999995</v>
      </c>
      <c r="BC79" s="12">
        <f t="shared" si="1503"/>
        <v>400752</v>
      </c>
      <c r="BD79" s="12">
        <f>SUM(BD80:BD84)</f>
        <v>440796.14</v>
      </c>
      <c r="BE79" s="12">
        <f>SUM(BE80:BE84)</f>
        <v>424198.83</v>
      </c>
      <c r="BF79" s="12">
        <f t="shared" ref="BF79" si="1505">SUM(BF80:BF84)</f>
        <v>473400</v>
      </c>
      <c r="BG79" s="12">
        <f>SUM(BG80:BG84)</f>
        <v>473400</v>
      </c>
      <c r="BH79" s="12">
        <f t="shared" ref="BH79:BK79" si="1506">SUM(BH80:BH84)</f>
        <v>342642.52</v>
      </c>
      <c r="BI79" s="12">
        <f t="shared" ref="BI79" si="1507">SUM(BI80:BI84)</f>
        <v>378908</v>
      </c>
      <c r="BJ79" s="12">
        <f t="shared" si="1506"/>
        <v>378908</v>
      </c>
      <c r="BK79" s="12">
        <f t="shared" si="1506"/>
        <v>373991.67000000004</v>
      </c>
      <c r="BL79" s="12">
        <f t="shared" ref="BL79:BR79" si="1508">SUM(BL80:BL84)</f>
        <v>423092</v>
      </c>
      <c r="BM79" s="12">
        <f t="shared" ref="BM79" si="1509">SUM(BM80:BM84)</f>
        <v>423092</v>
      </c>
      <c r="BN79" s="12">
        <f>SUM(BN80:BN84)</f>
        <v>83646.91</v>
      </c>
      <c r="BO79" s="12">
        <f t="shared" ref="BO79:BQ79" si="1510">SUM(BO80:BO84)</f>
        <v>125404</v>
      </c>
      <c r="BP79" s="12">
        <f t="shared" si="1510"/>
        <v>451063.66</v>
      </c>
      <c r="BQ79" s="12">
        <f t="shared" si="1510"/>
        <v>418309.20999999996</v>
      </c>
      <c r="BR79" s="12">
        <f t="shared" si="1508"/>
        <v>413627</v>
      </c>
      <c r="BS79" s="12">
        <f>SUM(BS80:BS84)</f>
        <v>62100</v>
      </c>
      <c r="BT79" s="12">
        <f>SUM(BT80:BT84)</f>
        <v>87400</v>
      </c>
      <c r="BU79" s="12">
        <f>SUM(BU80:BU84)</f>
        <v>71882.7</v>
      </c>
      <c r="BV79" s="12">
        <f t="shared" ref="BV79" si="1511">SUM(BV80:BV84)</f>
        <v>161396</v>
      </c>
      <c r="BW79" s="12">
        <f>SUM(BW80:BW84)</f>
        <v>164401.94</v>
      </c>
      <c r="BX79" s="12">
        <f>SUM(BX80:BX84)</f>
        <v>154297.51999999999</v>
      </c>
      <c r="BY79" s="12">
        <f>SUM(BY80:BY84)</f>
        <v>161228.91</v>
      </c>
      <c r="BZ79" s="12">
        <f>SUM(BZ80:BZ84)</f>
        <v>161228.91</v>
      </c>
      <c r="CA79" s="12">
        <f>SUM(CA80:CA84)</f>
        <v>154028.18</v>
      </c>
      <c r="CB79" s="12">
        <f t="shared" ref="CB79" si="1512">SUM(CB80:CB84)</f>
        <v>156429</v>
      </c>
      <c r="CC79" s="12">
        <f>SUM(CC80:CC84)</f>
        <v>156429</v>
      </c>
      <c r="CD79" s="12">
        <f>SUM(CD80:CD84)</f>
        <v>145851.41</v>
      </c>
      <c r="CE79" s="12">
        <f t="shared" ref="CE79" si="1513">SUM(CE80:CE84)</f>
        <v>153376</v>
      </c>
      <c r="CF79" s="12">
        <f t="shared" ref="CF79:CK79" si="1514">SUM(CF80:CF84)</f>
        <v>153376</v>
      </c>
      <c r="CG79" s="12">
        <f>SUM(CG80:CG84)</f>
        <v>151165.48000000001</v>
      </c>
      <c r="CH79" s="12">
        <f t="shared" ref="CH79:CI79" si="1515">SUM(CH80:CH84)</f>
        <v>150506.60999999999</v>
      </c>
      <c r="CI79" s="12">
        <f t="shared" si="1515"/>
        <v>150506.60999999999</v>
      </c>
      <c r="CJ79" s="12">
        <f t="shared" si="1514"/>
        <v>159802.16999999998</v>
      </c>
      <c r="CK79" s="12">
        <f t="shared" si="1514"/>
        <v>153162</v>
      </c>
      <c r="CL79" s="12">
        <f>SUM(CL80:CL84)</f>
        <v>178441.05</v>
      </c>
      <c r="CM79" s="12">
        <f>SUM(CM80:CM84)</f>
        <v>162395.28</v>
      </c>
      <c r="CN79" s="12">
        <f t="shared" ref="CN79" si="1516">SUM(CN80:CN84)</f>
        <v>181412</v>
      </c>
      <c r="CO79" s="12">
        <f>SUM(CO80:CO84)</f>
        <v>181412</v>
      </c>
      <c r="CP79" s="12">
        <f t="shared" ref="CP79:CZ79" si="1517">SUM(CP80:CP84)</f>
        <v>111319.34</v>
      </c>
      <c r="CQ79" s="12">
        <f t="shared" ref="CQ79" si="1518">SUM(CQ80:CQ84)</f>
        <v>150974</v>
      </c>
      <c r="CR79" s="12">
        <f t="shared" si="1517"/>
        <v>150974</v>
      </c>
      <c r="CS79" s="12">
        <f t="shared" si="1517"/>
        <v>147931.52000000002</v>
      </c>
      <c r="CT79" s="12">
        <f t="shared" si="1517"/>
        <v>167610</v>
      </c>
      <c r="CU79" s="12">
        <f t="shared" ref="CU79:CV79" si="1519">SUM(CU80:CU84)</f>
        <v>167610</v>
      </c>
      <c r="CV79" s="12">
        <f t="shared" si="1519"/>
        <v>33176.99</v>
      </c>
      <c r="CW79" s="12">
        <f t="shared" ref="CW79" si="1520">SUM(CW80:CW84)</f>
        <v>40235</v>
      </c>
      <c r="CX79" s="12">
        <f t="shared" si="1517"/>
        <v>143546.89000000001</v>
      </c>
      <c r="CY79" s="12">
        <f t="shared" si="1517"/>
        <v>133171.33000000002</v>
      </c>
      <c r="CZ79" s="12">
        <f t="shared" ref="CZ79:DA79" si="1521">SUM(CZ80:CZ84)</f>
        <v>131192</v>
      </c>
      <c r="DA79" s="12">
        <f t="shared" si="1521"/>
        <v>2700</v>
      </c>
      <c r="DB79" s="12">
        <f t="shared" ref="DB79:DF79" si="1522">SUM(DB80:DB84)</f>
        <v>3800</v>
      </c>
      <c r="DC79" s="12">
        <f t="shared" si="1522"/>
        <v>22693.309999999998</v>
      </c>
      <c r="DD79" s="12">
        <f t="shared" ref="DD79" si="1523">SUM(DD80:DD84)</f>
        <v>35069</v>
      </c>
      <c r="DE79" s="12">
        <f t="shared" si="1522"/>
        <v>35069.369999999995</v>
      </c>
      <c r="DF79" s="12">
        <f t="shared" si="1522"/>
        <v>34022.83</v>
      </c>
      <c r="DG79" s="12">
        <f>SUM(DG80:DG84)</f>
        <v>39043.18</v>
      </c>
      <c r="DH79" s="12">
        <f>SUM(DH80:DH84)</f>
        <v>37803.18</v>
      </c>
      <c r="DI79" s="12">
        <f t="shared" ref="DI79:EM79" si="1524">SUM(DI80:DI84)</f>
        <v>37368.39</v>
      </c>
      <c r="DJ79" s="12">
        <f t="shared" ref="DJ79" si="1525">SUM(DJ80:DJ84)</f>
        <v>37465</v>
      </c>
      <c r="DK79" s="12">
        <f t="shared" si="1524"/>
        <v>37465</v>
      </c>
      <c r="DL79" s="12">
        <f>SUM(DL80:DL84)</f>
        <v>36860.869999999995</v>
      </c>
      <c r="DM79" s="12">
        <f t="shared" ref="DM79" si="1526">SUM(DM80:DM84)</f>
        <v>37169</v>
      </c>
      <c r="DN79" s="12">
        <f t="shared" ref="DN79:DS79" si="1527">SUM(DN80:DN84)</f>
        <v>37169</v>
      </c>
      <c r="DO79" s="12">
        <f>SUM(DO80:DO84)</f>
        <v>37198.660000000003</v>
      </c>
      <c r="DP79" s="12">
        <f t="shared" ref="DP79:DQ79" si="1528">SUM(DP80:DP84)</f>
        <v>37144.979999999996</v>
      </c>
      <c r="DQ79" s="12">
        <f t="shared" si="1528"/>
        <v>37144.979999999996</v>
      </c>
      <c r="DR79" s="12">
        <f t="shared" si="1527"/>
        <v>63502.46</v>
      </c>
      <c r="DS79" s="12">
        <f t="shared" si="1527"/>
        <v>37301</v>
      </c>
      <c r="DT79" s="12">
        <f t="shared" ref="DT79:EC79" si="1529">SUM(DT80:DT84)</f>
        <v>62968.94</v>
      </c>
      <c r="DU79" s="12">
        <f t="shared" si="1529"/>
        <v>37859.78</v>
      </c>
      <c r="DV79" s="12">
        <f t="shared" ref="DV79" si="1530">SUM(DV80:DV84)</f>
        <v>39067</v>
      </c>
      <c r="DW79" s="12">
        <f t="shared" si="1529"/>
        <v>119067</v>
      </c>
      <c r="DX79" s="12">
        <f t="shared" si="1529"/>
        <v>136027.85</v>
      </c>
      <c r="DY79" s="12">
        <f t="shared" ref="DY79" si="1531">SUM(DY80:DY84)</f>
        <v>108860</v>
      </c>
      <c r="DZ79" s="12">
        <f t="shared" si="1529"/>
        <v>114900</v>
      </c>
      <c r="EA79" s="12">
        <f t="shared" si="1529"/>
        <v>114014.62</v>
      </c>
      <c r="EB79" s="12">
        <f t="shared" si="1529"/>
        <v>119336</v>
      </c>
      <c r="EC79" s="12">
        <f t="shared" si="1529"/>
        <v>119336</v>
      </c>
      <c r="ED79" s="12">
        <f t="shared" ref="ED79:EI79" si="1532">SUM(ED80:ED84)</f>
        <v>84782.44</v>
      </c>
      <c r="EE79" s="12">
        <f t="shared" ref="EE79:EG79" si="1533">SUM(EE80:EE84)</f>
        <v>90547</v>
      </c>
      <c r="EF79" s="12">
        <f t="shared" si="1533"/>
        <v>122518.70999999999</v>
      </c>
      <c r="EG79" s="12">
        <f t="shared" si="1533"/>
        <v>119652.63</v>
      </c>
      <c r="EH79" s="12">
        <f t="shared" si="1532"/>
        <v>220618</v>
      </c>
      <c r="EI79" s="12">
        <f t="shared" si="1532"/>
        <v>27000</v>
      </c>
      <c r="EJ79" s="12">
        <f t="shared" si="1524"/>
        <v>38000</v>
      </c>
      <c r="EK79" s="12">
        <f t="shared" si="1524"/>
        <v>37130.649999999994</v>
      </c>
      <c r="EL79" s="12">
        <f t="shared" ref="EL79" si="1534">SUM(EL80:EL84)</f>
        <v>100979</v>
      </c>
      <c r="EM79" s="12">
        <f t="shared" si="1524"/>
        <v>101563.70999999999</v>
      </c>
      <c r="EN79" s="12">
        <f t="shared" si="1485"/>
        <v>96725.59</v>
      </c>
      <c r="EO79" s="12">
        <f>SUM(EO80:EO84)</f>
        <v>101035.82</v>
      </c>
      <c r="EP79" s="12">
        <f>SUM(EP80:EP84)</f>
        <v>101035.82</v>
      </c>
      <c r="EQ79" s="12">
        <f t="shared" ref="EQ79:FU79" si="1535">SUM(EQ80:EQ84)</f>
        <v>97126.86</v>
      </c>
      <c r="ER79" s="12">
        <f t="shared" ref="ER79:ES79" si="1536">SUM(ER80:ER84)</f>
        <v>98740</v>
      </c>
      <c r="ES79" s="12">
        <f t="shared" si="1536"/>
        <v>98740</v>
      </c>
      <c r="ET79" s="12">
        <f>SUM(ET80:ET84)</f>
        <v>91267.08</v>
      </c>
      <c r="EU79" s="12">
        <f>SUM(EU80:EU84)</f>
        <v>95675</v>
      </c>
      <c r="EV79" s="12">
        <f>SUM(EV80:EV84)</f>
        <v>95675</v>
      </c>
      <c r="EW79" s="12">
        <f>SUM(EW80:EW84)</f>
        <v>95077.68</v>
      </c>
      <c r="EX79" s="12">
        <f t="shared" ref="EX79:EY79" si="1537">SUM(EX80:EX84)</f>
        <v>94875.21</v>
      </c>
      <c r="EY79" s="12">
        <f t="shared" si="1537"/>
        <v>94875.21</v>
      </c>
      <c r="EZ79" s="12">
        <f t="shared" ref="EZ79:FA79" si="1538">SUM(EZ80:EZ84)</f>
        <v>113960.14000000001</v>
      </c>
      <c r="FA79" s="12">
        <f t="shared" si="1538"/>
        <v>96277</v>
      </c>
      <c r="FB79" s="12">
        <f t="shared" ref="FB79:FK79" si="1539">SUM(FB80:FB84)</f>
        <v>125329.83</v>
      </c>
      <c r="FC79" s="12">
        <f t="shared" si="1539"/>
        <v>101384.09999999999</v>
      </c>
      <c r="FD79" s="12">
        <f t="shared" ref="FD79" si="1540">SUM(FD80:FD84)</f>
        <v>113570</v>
      </c>
      <c r="FE79" s="12">
        <f t="shared" si="1539"/>
        <v>113570</v>
      </c>
      <c r="FF79" s="12">
        <f t="shared" si="1539"/>
        <v>73168.03</v>
      </c>
      <c r="FG79" s="12">
        <f t="shared" ref="FG79" si="1541">SUM(FG80:FG84)</f>
        <v>81127</v>
      </c>
      <c r="FH79" s="12">
        <f t="shared" si="1539"/>
        <v>81127</v>
      </c>
      <c r="FI79" s="12">
        <f t="shared" si="1539"/>
        <v>79123.47</v>
      </c>
      <c r="FJ79" s="12">
        <f t="shared" si="1539"/>
        <v>90272</v>
      </c>
      <c r="FK79" s="12">
        <f t="shared" si="1539"/>
        <v>90272</v>
      </c>
      <c r="FL79" s="12">
        <f t="shared" ref="FL79:FQ79" si="1542">SUM(FL80:FL84)</f>
        <v>26735.06</v>
      </c>
      <c r="FM79" s="12">
        <f t="shared" ref="FM79:FO79" si="1543">SUM(FM80:FM84)</f>
        <v>28686</v>
      </c>
      <c r="FN79" s="12">
        <f t="shared" ref="FN79:FO79" si="1544">SUM(FN80:FN84)</f>
        <v>99021.38</v>
      </c>
      <c r="FO79" s="12">
        <f t="shared" si="1544"/>
        <v>91870.3</v>
      </c>
      <c r="FP79" s="12">
        <f t="shared" si="1542"/>
        <v>98518</v>
      </c>
      <c r="FQ79" s="12">
        <f t="shared" si="1542"/>
        <v>142100</v>
      </c>
      <c r="FR79" s="12">
        <f t="shared" si="1535"/>
        <v>97400</v>
      </c>
      <c r="FS79" s="12">
        <f t="shared" si="1535"/>
        <v>74561.990000000005</v>
      </c>
      <c r="FT79" s="12">
        <f t="shared" ref="FT79" si="1545">SUM(FT80:FT84)</f>
        <v>310457</v>
      </c>
      <c r="FU79" s="12">
        <f t="shared" si="1535"/>
        <v>310465.18</v>
      </c>
      <c r="FV79" s="12">
        <f t="shared" si="1485"/>
        <v>296587.49</v>
      </c>
      <c r="FW79" s="12">
        <f>SUM(FW80:FW84)</f>
        <v>307729.8</v>
      </c>
      <c r="FX79" s="12">
        <f>SUM(FX80:FX84)</f>
        <v>307729.8</v>
      </c>
      <c r="FY79" s="12">
        <f t="shared" ref="FY79:HI79" si="1546">SUM(FY80:FY84)</f>
        <v>296588.05</v>
      </c>
      <c r="FZ79" s="12">
        <f t="shared" ref="FZ79" si="1547">SUM(FZ80:FZ84)</f>
        <v>296319</v>
      </c>
      <c r="GA79" s="12">
        <f t="shared" si="1546"/>
        <v>297319</v>
      </c>
      <c r="GB79" s="12">
        <f>SUM(GB80:GB84)</f>
        <v>286569.61</v>
      </c>
      <c r="GC79" s="12">
        <f t="shared" ref="GC79" si="1548">SUM(GC80:GC84)</f>
        <v>289811</v>
      </c>
      <c r="GD79" s="12">
        <f t="shared" ref="GD79:GI79" si="1549">SUM(GD80:GD84)</f>
        <v>289811</v>
      </c>
      <c r="GE79" s="12">
        <f>SUM(GE80:GE84)</f>
        <v>297186.62</v>
      </c>
      <c r="GF79" s="12">
        <f t="shared" ref="GF79:GG79" si="1550">SUM(GF80:GF84)</f>
        <v>293758.43</v>
      </c>
      <c r="GG79" s="12">
        <f t="shared" si="1550"/>
        <v>293758.43</v>
      </c>
      <c r="GH79" s="12">
        <f t="shared" si="1549"/>
        <v>291484.07999999996</v>
      </c>
      <c r="GI79" s="12">
        <f t="shared" si="1549"/>
        <v>294954</v>
      </c>
      <c r="GJ79" s="12">
        <f t="shared" ref="GJ79:GS79" si="1551">SUM(GJ80:GJ84)</f>
        <v>312924.87</v>
      </c>
      <c r="GK79" s="12">
        <f t="shared" si="1551"/>
        <v>307681.15000000002</v>
      </c>
      <c r="GL79" s="12">
        <f t="shared" ref="GL79" si="1552">SUM(GL80:GL84)</f>
        <v>334543</v>
      </c>
      <c r="GM79" s="12">
        <f t="shared" si="1551"/>
        <v>334543</v>
      </c>
      <c r="GN79" s="12">
        <f t="shared" si="1551"/>
        <v>262285.11</v>
      </c>
      <c r="GO79" s="12">
        <f t="shared" ref="GO79" si="1553">SUM(GO80:GO84)</f>
        <v>376606</v>
      </c>
      <c r="GP79" s="12">
        <f t="shared" si="1551"/>
        <v>388175</v>
      </c>
      <c r="GQ79" s="12">
        <f t="shared" si="1551"/>
        <v>348620.52</v>
      </c>
      <c r="GR79" s="12">
        <f t="shared" si="1551"/>
        <v>369250</v>
      </c>
      <c r="GS79" s="12">
        <f t="shared" si="1551"/>
        <v>369250</v>
      </c>
      <c r="GT79" s="12">
        <f t="shared" ref="GT79:GY79" si="1554">SUM(GT80:GT84)</f>
        <v>143863.82999999999</v>
      </c>
      <c r="GU79" s="12">
        <f t="shared" ref="GU79:GW79" si="1555">SUM(GU80:GU84)</f>
        <v>169082</v>
      </c>
      <c r="GV79" s="12">
        <f t="shared" ref="GV79:GW79" si="1556">SUM(GV80:GV84)</f>
        <v>346573.02</v>
      </c>
      <c r="GW79" s="12">
        <f t="shared" si="1556"/>
        <v>333746.89</v>
      </c>
      <c r="GX79" s="12">
        <f t="shared" si="1554"/>
        <v>305822</v>
      </c>
      <c r="GY79" s="12">
        <f t="shared" si="1554"/>
        <v>0</v>
      </c>
      <c r="GZ79" s="12">
        <f t="shared" si="1546"/>
        <v>30000</v>
      </c>
      <c r="HA79" s="12">
        <f t="shared" si="1546"/>
        <v>30007.63</v>
      </c>
      <c r="HB79" s="12">
        <f t="shared" ref="HB79" si="1557">SUM(HB80:HB84)</f>
        <v>30700</v>
      </c>
      <c r="HC79" s="12">
        <f t="shared" si="1546"/>
        <v>85000</v>
      </c>
      <c r="HD79" s="12">
        <f t="shared" si="1546"/>
        <v>70339.289999999994</v>
      </c>
      <c r="HE79" s="12">
        <f t="shared" ref="HE79" si="1558">SUM(HE80:HE84)</f>
        <v>40000</v>
      </c>
      <c r="HF79" s="12">
        <f t="shared" si="1546"/>
        <v>50000</v>
      </c>
      <c r="HG79" s="12">
        <f t="shared" si="1546"/>
        <v>48242.52</v>
      </c>
      <c r="HH79" s="12">
        <f t="shared" ref="HH79" si="1559">SUM(HH80:HH84)</f>
        <v>45000</v>
      </c>
      <c r="HI79" s="12">
        <f t="shared" si="1546"/>
        <v>45000</v>
      </c>
      <c r="HJ79" s="12">
        <f>SUM(HJ80:HJ84)</f>
        <v>58264.6</v>
      </c>
      <c r="HK79" s="12">
        <f t="shared" ref="HK79" si="1560">SUM(HK80:HK84)</f>
        <v>50000</v>
      </c>
      <c r="HL79" s="12">
        <f t="shared" ref="HL79:HQ79" si="1561">SUM(HL80:HL84)</f>
        <v>50000</v>
      </c>
      <c r="HM79" s="12">
        <f>SUM(HM80:HM84)</f>
        <v>64467.38</v>
      </c>
      <c r="HN79" s="12">
        <f t="shared" ref="HN79:HO79" si="1562">SUM(HN80:HN84)</f>
        <v>0</v>
      </c>
      <c r="HO79" s="12">
        <f t="shared" si="1562"/>
        <v>86977.31</v>
      </c>
      <c r="HP79" s="12">
        <f t="shared" si="1561"/>
        <v>63409.16</v>
      </c>
      <c r="HQ79" s="12">
        <f t="shared" si="1561"/>
        <v>61400</v>
      </c>
      <c r="HR79" s="12">
        <f t="shared" ref="HR79:IO79" si="1563">SUM(HR80:HR84)</f>
        <v>61400</v>
      </c>
      <c r="HS79" s="12">
        <f t="shared" si="1563"/>
        <v>169845.92</v>
      </c>
      <c r="HT79" s="12">
        <f t="shared" ref="HT79" si="1564">SUM(HT80:HT84)</f>
        <v>61400</v>
      </c>
      <c r="HU79" s="12">
        <f t="shared" si="1563"/>
        <v>61400</v>
      </c>
      <c r="HV79" s="12">
        <f t="shared" si="1563"/>
        <v>237621.13</v>
      </c>
      <c r="HW79" s="12">
        <f t="shared" ref="HW79" si="1565">SUM(HW80:HW84)</f>
        <v>280200</v>
      </c>
      <c r="HX79" s="12">
        <f t="shared" si="1563"/>
        <v>280200</v>
      </c>
      <c r="HY79" s="12">
        <f t="shared" si="1563"/>
        <v>80799.509999999995</v>
      </c>
      <c r="HZ79" s="12">
        <f t="shared" ref="HZ79:IF79" si="1566">SUM(HZ80:HZ84)</f>
        <v>80000</v>
      </c>
      <c r="IA79" s="12">
        <f t="shared" ref="IA79" si="1567">SUM(IA80:IA84)</f>
        <v>80000</v>
      </c>
      <c r="IB79" s="12">
        <f t="shared" si="1566"/>
        <v>83830.459999999992</v>
      </c>
      <c r="IC79" s="12">
        <f t="shared" ref="IC79:IE79" si="1568">SUM(IC80:IC84)</f>
        <v>114600</v>
      </c>
      <c r="ID79" s="12">
        <f t="shared" si="1568"/>
        <v>114600</v>
      </c>
      <c r="IE79" s="12">
        <f t="shared" si="1568"/>
        <v>85109.67</v>
      </c>
      <c r="IF79" s="12">
        <f t="shared" si="1566"/>
        <v>150000</v>
      </c>
      <c r="IG79" s="12">
        <f t="shared" si="1563"/>
        <v>350000</v>
      </c>
      <c r="IH79" s="12">
        <f t="shared" ref="IH79" si="1569">SUM(IH80:IH84)</f>
        <v>420000</v>
      </c>
      <c r="II79" s="12">
        <f t="shared" si="1563"/>
        <v>370665.75</v>
      </c>
      <c r="IJ79" s="12">
        <f t="shared" si="1563"/>
        <v>1152563</v>
      </c>
      <c r="IK79" s="12">
        <f t="shared" ref="IK79" si="1570">SUM(IK80:IK84)</f>
        <v>1210981.1400000001</v>
      </c>
      <c r="IL79" s="12">
        <f t="shared" si="1563"/>
        <v>1142551.5</v>
      </c>
      <c r="IM79" s="12">
        <f t="shared" si="1563"/>
        <v>1160423.99</v>
      </c>
      <c r="IN79" s="12">
        <f t="shared" ref="IN79" si="1571">SUM(IN80:IN84)</f>
        <v>1169183.99</v>
      </c>
      <c r="IO79" s="12">
        <f t="shared" si="1563"/>
        <v>1123381.5899999999</v>
      </c>
      <c r="IP79" s="12">
        <f t="shared" ref="IP79:IQ79" si="1572">SUM(IP80:IP84)</f>
        <v>1129332</v>
      </c>
      <c r="IQ79" s="12">
        <f t="shared" si="1572"/>
        <v>1130332</v>
      </c>
      <c r="IR79" s="12">
        <f t="shared" ref="IR79:IZ79" si="1573">SUM(IR80:IR84)</f>
        <v>1082140.27</v>
      </c>
      <c r="IS79" s="12">
        <f t="shared" si="1573"/>
        <v>1105020</v>
      </c>
      <c r="IT79" s="12">
        <f t="shared" ref="IT79" si="1574">SUM(IT80:IT84)</f>
        <v>1105020</v>
      </c>
      <c r="IU79" s="12">
        <f t="shared" si="1573"/>
        <v>1126467.08</v>
      </c>
      <c r="IV79" s="12">
        <f t="shared" ref="IV79:IY79" si="1575">SUM(IV80:IV84)</f>
        <v>1054919</v>
      </c>
      <c r="IW79" s="12">
        <f t="shared" ref="IW79" si="1576">SUM(IW80:IW84)</f>
        <v>1141896.31</v>
      </c>
      <c r="IX79" s="12">
        <f t="shared" si="1575"/>
        <v>1174817.0699999998</v>
      </c>
      <c r="IY79" s="12">
        <f t="shared" si="1575"/>
        <v>1129722</v>
      </c>
      <c r="IZ79" s="12">
        <f t="shared" si="1573"/>
        <v>1281845.22</v>
      </c>
      <c r="JA79" s="12">
        <f t="shared" ref="JA79:JC79" si="1577">SUM(JA80:JA84)</f>
        <v>1294262.8899999999</v>
      </c>
      <c r="JB79" s="12">
        <f t="shared" ref="JB79" si="1578">SUM(JB80:JB84)</f>
        <v>1304855</v>
      </c>
      <c r="JC79" s="12">
        <f t="shared" si="1577"/>
        <v>1384855</v>
      </c>
      <c r="JD79" s="12">
        <f t="shared" ref="JD79:JF79" si="1579">SUM(JD80:JD84)</f>
        <v>1245136.2800000003</v>
      </c>
      <c r="JE79" s="12">
        <f t="shared" ref="JE79" si="1580">SUM(JE80:JE84)</f>
        <v>1477675</v>
      </c>
      <c r="JF79" s="12">
        <f t="shared" si="1579"/>
        <v>1495284</v>
      </c>
      <c r="JG79" s="12">
        <f t="shared" ref="JG79" si="1581">SUM(JG80:JG84)</f>
        <v>1242897.45</v>
      </c>
      <c r="JH79" s="12">
        <f t="shared" ref="JH79" si="1582">SUM(JH80:JH84)</f>
        <v>1360900</v>
      </c>
      <c r="JI79" s="12">
        <f t="shared" ref="JI79:JJ79" si="1583">SUM(JI80:JI84)</f>
        <v>1360900</v>
      </c>
      <c r="JJ79" s="12">
        <f t="shared" si="1583"/>
        <v>478032.35999999993</v>
      </c>
      <c r="JK79" s="12">
        <f t="shared" ref="JK79:JL79" si="1584">SUM(JK80:JK84)</f>
        <v>596079</v>
      </c>
      <c r="JL79" s="12">
        <f t="shared" si="1584"/>
        <v>1376337.6400000001</v>
      </c>
      <c r="JM79" s="12">
        <f t="shared" ref="JM79:JN79" si="1585">SUM(JM80:JM84)</f>
        <v>1273684.0099999998</v>
      </c>
      <c r="JN79" s="12">
        <f t="shared" si="1585"/>
        <v>1406854</v>
      </c>
    </row>
    <row r="80" spans="1:274" x14ac:dyDescent="0.25">
      <c r="A80" s="5">
        <v>4401</v>
      </c>
      <c r="B80" s="9" t="s">
        <v>43</v>
      </c>
      <c r="C80" s="13">
        <v>13500</v>
      </c>
      <c r="D80" s="13">
        <v>13500</v>
      </c>
      <c r="E80" s="13">
        <v>11482.97</v>
      </c>
      <c r="F80" s="13">
        <v>23000</v>
      </c>
      <c r="G80" s="13">
        <v>23000</v>
      </c>
      <c r="H80" s="13">
        <v>18475.86</v>
      </c>
      <c r="I80" s="13">
        <v>22140</v>
      </c>
      <c r="J80" s="13">
        <v>22140</v>
      </c>
      <c r="K80" s="13">
        <v>18943.18</v>
      </c>
      <c r="L80" s="13">
        <v>19980</v>
      </c>
      <c r="M80" s="13">
        <v>19980</v>
      </c>
      <c r="N80" s="13">
        <v>15573.98</v>
      </c>
      <c r="O80" s="13">
        <v>18774</v>
      </c>
      <c r="P80" s="13">
        <v>18774</v>
      </c>
      <c r="Q80" s="13">
        <v>19560.580000000002</v>
      </c>
      <c r="R80" s="13">
        <v>18729</v>
      </c>
      <c r="S80" s="13">
        <v>18729</v>
      </c>
      <c r="T80" s="13">
        <v>16073.73</v>
      </c>
      <c r="U80" s="13">
        <v>20272</v>
      </c>
      <c r="V80" s="13">
        <v>20272</v>
      </c>
      <c r="W80" s="13">
        <v>19247</v>
      </c>
      <c r="X80" s="13">
        <v>21663</v>
      </c>
      <c r="Y80" s="13">
        <v>21663</v>
      </c>
      <c r="Z80" s="13">
        <v>10437.06</v>
      </c>
      <c r="AA80" s="13">
        <v>21000</v>
      </c>
      <c r="AB80" s="13">
        <v>21000</v>
      </c>
      <c r="AC80" s="13">
        <v>18749.25</v>
      </c>
      <c r="AD80" s="13">
        <v>24200</v>
      </c>
      <c r="AE80" s="13">
        <v>24200</v>
      </c>
      <c r="AF80" s="13">
        <v>21878.37</v>
      </c>
      <c r="AG80" s="13">
        <v>23805</v>
      </c>
      <c r="AH80" s="13">
        <v>23805</v>
      </c>
      <c r="AI80" s="13">
        <v>20141.97</v>
      </c>
      <c r="AJ80" s="13">
        <v>20160</v>
      </c>
      <c r="AK80" s="13">
        <v>102600</v>
      </c>
      <c r="AL80" s="13">
        <v>102600</v>
      </c>
      <c r="AM80" s="13">
        <v>87270.55</v>
      </c>
      <c r="AN80" s="13">
        <v>107352</v>
      </c>
      <c r="AO80" s="13">
        <v>107352</v>
      </c>
      <c r="AP80" s="13">
        <v>86220.64</v>
      </c>
      <c r="AQ80" s="13">
        <v>103320</v>
      </c>
      <c r="AR80" s="13">
        <v>103320</v>
      </c>
      <c r="AS80" s="13">
        <v>88401.49</v>
      </c>
      <c r="AT80" s="13">
        <v>93240</v>
      </c>
      <c r="AU80" s="13">
        <v>93240</v>
      </c>
      <c r="AV80" s="13">
        <v>72678.48</v>
      </c>
      <c r="AW80" s="13">
        <v>87612</v>
      </c>
      <c r="AX80" s="13">
        <v>87612</v>
      </c>
      <c r="AY80" s="13">
        <v>91282.68</v>
      </c>
      <c r="AZ80" s="13">
        <v>87402</v>
      </c>
      <c r="BA80" s="13">
        <v>87402</v>
      </c>
      <c r="BB80" s="13">
        <v>75010.69</v>
      </c>
      <c r="BC80" s="13">
        <v>94602</v>
      </c>
      <c r="BD80" s="13">
        <v>94602</v>
      </c>
      <c r="BE80" s="13">
        <v>89819.33</v>
      </c>
      <c r="BF80" s="13">
        <v>101100</v>
      </c>
      <c r="BG80" s="13">
        <v>101100</v>
      </c>
      <c r="BH80" s="13">
        <v>39850.620000000003</v>
      </c>
      <c r="BI80" s="13">
        <v>76266</v>
      </c>
      <c r="BJ80" s="13">
        <v>76266</v>
      </c>
      <c r="BK80" s="13">
        <v>71247.09</v>
      </c>
      <c r="BL80" s="13">
        <v>91960</v>
      </c>
      <c r="BM80" s="13">
        <v>91960</v>
      </c>
      <c r="BN80" s="13">
        <v>83191.39</v>
      </c>
      <c r="BO80" s="13">
        <v>108445</v>
      </c>
      <c r="BP80" s="13">
        <v>108445</v>
      </c>
      <c r="BQ80" s="13">
        <v>91757.9</v>
      </c>
      <c r="BR80" s="13">
        <v>95760</v>
      </c>
      <c r="BS80" s="13">
        <v>62100</v>
      </c>
      <c r="BT80" s="13">
        <v>62100</v>
      </c>
      <c r="BU80" s="13">
        <v>52821.64</v>
      </c>
      <c r="BV80" s="13">
        <v>40896</v>
      </c>
      <c r="BW80" s="13">
        <v>40896</v>
      </c>
      <c r="BX80" s="13">
        <v>32845.96</v>
      </c>
      <c r="BY80" s="13">
        <v>39360</v>
      </c>
      <c r="BZ80" s="13">
        <v>39360</v>
      </c>
      <c r="CA80" s="13">
        <v>33676.76</v>
      </c>
      <c r="CB80" s="13">
        <v>35520</v>
      </c>
      <c r="CC80" s="13">
        <v>35520</v>
      </c>
      <c r="CD80" s="13">
        <v>27687.02</v>
      </c>
      <c r="CE80" s="13">
        <v>33376</v>
      </c>
      <c r="CF80" s="13">
        <v>33376</v>
      </c>
      <c r="CG80" s="13">
        <v>34774.370000000003</v>
      </c>
      <c r="CH80" s="13">
        <v>33296</v>
      </c>
      <c r="CI80" s="13">
        <v>33296</v>
      </c>
      <c r="CJ80" s="13">
        <v>28575.5</v>
      </c>
      <c r="CK80" s="13">
        <v>36039</v>
      </c>
      <c r="CL80" s="13">
        <v>36039</v>
      </c>
      <c r="CM80" s="13">
        <v>34216.89</v>
      </c>
      <c r="CN80" s="13">
        <v>38512</v>
      </c>
      <c r="CO80" s="13">
        <v>38512</v>
      </c>
      <c r="CP80" s="13">
        <v>15181.18</v>
      </c>
      <c r="CQ80" s="13">
        <v>30105</v>
      </c>
      <c r="CR80" s="13">
        <v>30105</v>
      </c>
      <c r="CS80" s="13">
        <v>28123.86</v>
      </c>
      <c r="CT80" s="13">
        <v>36300</v>
      </c>
      <c r="CU80" s="13">
        <v>36300</v>
      </c>
      <c r="CV80" s="13">
        <v>32683.42</v>
      </c>
      <c r="CW80" s="13">
        <v>34385</v>
      </c>
      <c r="CX80" s="13">
        <v>34385</v>
      </c>
      <c r="CY80" s="13">
        <v>29093.97</v>
      </c>
      <c r="CZ80" s="13">
        <v>30240</v>
      </c>
      <c r="DA80" s="13">
        <v>2700</v>
      </c>
      <c r="DB80" s="13">
        <v>2700</v>
      </c>
      <c r="DC80" s="13">
        <v>2296.59</v>
      </c>
      <c r="DD80" s="13">
        <v>2556</v>
      </c>
      <c r="DE80" s="13">
        <v>2556</v>
      </c>
      <c r="DF80" s="13">
        <v>2052.88</v>
      </c>
      <c r="DG80" s="13">
        <v>2460</v>
      </c>
      <c r="DH80" s="13">
        <v>2460</v>
      </c>
      <c r="DI80" s="13">
        <v>2104.79</v>
      </c>
      <c r="DJ80" s="13">
        <v>2220</v>
      </c>
      <c r="DK80" s="13">
        <v>2220</v>
      </c>
      <c r="DL80" s="13">
        <v>1730.46</v>
      </c>
      <c r="DM80" s="13">
        <v>2086</v>
      </c>
      <c r="DN80" s="13">
        <v>2086</v>
      </c>
      <c r="DO80" s="13">
        <v>2173.4</v>
      </c>
      <c r="DP80" s="13">
        <v>2081</v>
      </c>
      <c r="DQ80" s="13">
        <v>2081</v>
      </c>
      <c r="DR80" s="13">
        <v>1785.98</v>
      </c>
      <c r="DS80" s="13">
        <v>2252</v>
      </c>
      <c r="DT80" s="13">
        <v>2252</v>
      </c>
      <c r="DU80" s="13">
        <v>2138.5700000000002</v>
      </c>
      <c r="DV80" s="13">
        <v>2407</v>
      </c>
      <c r="DW80" s="13">
        <v>2407</v>
      </c>
      <c r="DX80" s="13">
        <v>1897.68</v>
      </c>
      <c r="DY80" s="13">
        <v>8000</v>
      </c>
      <c r="DZ80" s="13">
        <v>8000</v>
      </c>
      <c r="EA80" s="13">
        <v>7499.7</v>
      </c>
      <c r="EB80" s="13">
        <v>9680</v>
      </c>
      <c r="EC80" s="13">
        <v>9680</v>
      </c>
      <c r="ED80" s="13">
        <v>8107.63</v>
      </c>
      <c r="EE80" s="13">
        <v>10580</v>
      </c>
      <c r="EF80" s="13">
        <v>10580</v>
      </c>
      <c r="EG80" s="13">
        <v>8951.98</v>
      </c>
      <c r="EH80" s="13">
        <v>30240</v>
      </c>
      <c r="EI80" s="13">
        <v>27000</v>
      </c>
      <c r="EJ80" s="13">
        <v>27000</v>
      </c>
      <c r="EK80" s="13">
        <v>28843.21</v>
      </c>
      <c r="EL80" s="13">
        <v>25560</v>
      </c>
      <c r="EM80" s="13">
        <v>25560</v>
      </c>
      <c r="EN80" s="13">
        <v>20528.72</v>
      </c>
      <c r="EO80" s="13">
        <v>24600</v>
      </c>
      <c r="EP80" s="13">
        <v>24600</v>
      </c>
      <c r="EQ80" s="13">
        <v>21047.99</v>
      </c>
      <c r="ER80" s="13">
        <v>22200</v>
      </c>
      <c r="ES80" s="13">
        <v>22200</v>
      </c>
      <c r="ET80" s="13">
        <v>17304.39</v>
      </c>
      <c r="EU80" s="13">
        <v>20860</v>
      </c>
      <c r="EV80" s="13">
        <v>20860</v>
      </c>
      <c r="EW80" s="13">
        <v>21733.98</v>
      </c>
      <c r="EX80" s="13">
        <v>20810</v>
      </c>
      <c r="EY80" s="13">
        <v>20810</v>
      </c>
      <c r="EZ80" s="13">
        <v>17859.7</v>
      </c>
      <c r="FA80" s="13">
        <v>22524</v>
      </c>
      <c r="FB80" s="13">
        <v>22524</v>
      </c>
      <c r="FC80" s="13">
        <v>21385.56</v>
      </c>
      <c r="FD80" s="13">
        <v>24070</v>
      </c>
      <c r="FE80" s="13">
        <v>24070</v>
      </c>
      <c r="FF80" s="13">
        <v>9488.25</v>
      </c>
      <c r="FG80" s="13">
        <v>16056</v>
      </c>
      <c r="FH80" s="13">
        <v>16056</v>
      </c>
      <c r="FI80" s="13">
        <v>14999.37</v>
      </c>
      <c r="FJ80" s="13">
        <v>19360</v>
      </c>
      <c r="FK80" s="13">
        <v>19360</v>
      </c>
      <c r="FL80" s="13">
        <v>26634.41</v>
      </c>
      <c r="FM80" s="13">
        <v>23805</v>
      </c>
      <c r="FN80" s="14">
        <v>23805</v>
      </c>
      <c r="FO80" s="13">
        <v>20141.97</v>
      </c>
      <c r="FP80" s="13">
        <v>22680</v>
      </c>
      <c r="FQ80" s="13">
        <v>62100</v>
      </c>
      <c r="FR80" s="13">
        <v>62100</v>
      </c>
      <c r="FS80" s="13">
        <v>46944.37</v>
      </c>
      <c r="FT80" s="13">
        <v>56232</v>
      </c>
      <c r="FU80" s="13">
        <v>56232</v>
      </c>
      <c r="FV80" s="13">
        <v>45163.18</v>
      </c>
      <c r="FW80" s="13">
        <v>54120</v>
      </c>
      <c r="FX80" s="13">
        <v>54120</v>
      </c>
      <c r="FY80" s="13">
        <v>46305.54</v>
      </c>
      <c r="FZ80" s="13">
        <v>48840</v>
      </c>
      <c r="GA80" s="13">
        <v>48840</v>
      </c>
      <c r="GB80" s="13">
        <v>38069.660000000003</v>
      </c>
      <c r="GC80" s="13">
        <v>45892</v>
      </c>
      <c r="GD80" s="13">
        <v>45892</v>
      </c>
      <c r="GE80" s="13">
        <v>47814.73</v>
      </c>
      <c r="GF80" s="13">
        <v>45782</v>
      </c>
      <c r="GG80" s="13">
        <v>45782</v>
      </c>
      <c r="GH80" s="13">
        <v>39291.24</v>
      </c>
      <c r="GI80" s="13">
        <v>49553</v>
      </c>
      <c r="GJ80" s="13">
        <v>49553</v>
      </c>
      <c r="GK80" s="13">
        <v>47048.21</v>
      </c>
      <c r="GL80" s="13">
        <v>52954</v>
      </c>
      <c r="GM80" s="13">
        <v>52954</v>
      </c>
      <c r="GN80" s="13">
        <v>18027.66</v>
      </c>
      <c r="GO80" s="13">
        <v>50175</v>
      </c>
      <c r="GP80" s="13">
        <v>50175</v>
      </c>
      <c r="GQ80" s="13">
        <v>46873.11</v>
      </c>
      <c r="GR80" s="13">
        <v>60500</v>
      </c>
      <c r="GS80" s="13">
        <v>60500</v>
      </c>
      <c r="GT80" s="13">
        <v>52416.14</v>
      </c>
      <c r="GU80" s="13">
        <v>63480</v>
      </c>
      <c r="GV80" s="13">
        <v>63480</v>
      </c>
      <c r="GW80" s="13">
        <v>53711.95</v>
      </c>
      <c r="GX80" s="13">
        <v>50400</v>
      </c>
      <c r="GY80" s="13">
        <v>0</v>
      </c>
      <c r="GZ80" s="13">
        <v>0</v>
      </c>
      <c r="HA80" s="13">
        <v>0</v>
      </c>
      <c r="HB80" s="13">
        <v>0</v>
      </c>
      <c r="HC80" s="13">
        <v>0</v>
      </c>
      <c r="HD80" s="13">
        <v>0</v>
      </c>
      <c r="HE80" s="13">
        <v>0</v>
      </c>
      <c r="HF80" s="13">
        <v>0</v>
      </c>
      <c r="HG80" s="13">
        <v>0</v>
      </c>
      <c r="HH80" s="13">
        <v>0</v>
      </c>
      <c r="HI80" s="13">
        <v>0</v>
      </c>
      <c r="HJ80" s="13">
        <v>0</v>
      </c>
      <c r="HK80" s="13">
        <v>0</v>
      </c>
      <c r="HL80" s="13">
        <v>0</v>
      </c>
      <c r="HM80" s="13">
        <v>0</v>
      </c>
      <c r="HN80" s="13">
        <v>0</v>
      </c>
      <c r="HO80" s="13">
        <v>2041</v>
      </c>
      <c r="HP80" s="13">
        <v>0</v>
      </c>
      <c r="HQ80" s="13">
        <v>0</v>
      </c>
      <c r="HR80" s="13">
        <v>0</v>
      </c>
      <c r="HS80" s="13">
        <v>0</v>
      </c>
      <c r="HT80" s="13">
        <v>0</v>
      </c>
      <c r="HU80" s="13">
        <v>0</v>
      </c>
      <c r="HV80" s="13">
        <v>80185.03</v>
      </c>
      <c r="HW80" s="13">
        <v>80000</v>
      </c>
      <c r="HX80" s="13">
        <v>80000</v>
      </c>
      <c r="HY80" s="13">
        <v>0</v>
      </c>
      <c r="HZ80" s="13">
        <v>0</v>
      </c>
      <c r="IA80" s="13">
        <v>0</v>
      </c>
      <c r="IB80" s="13">
        <v>0</v>
      </c>
      <c r="IC80" s="13">
        <v>0</v>
      </c>
      <c r="ID80" s="13">
        <v>0</v>
      </c>
      <c r="IE80" s="13"/>
      <c r="IF80" s="13">
        <v>0</v>
      </c>
      <c r="IG80" s="13">
        <f t="shared" ref="IG80:IP84" si="1586">C80+BS80+AK80+DA80+EI80+FQ80+GY80</f>
        <v>270000</v>
      </c>
      <c r="IH80" s="13">
        <f t="shared" si="1586"/>
        <v>270000</v>
      </c>
      <c r="II80" s="13">
        <f t="shared" si="1586"/>
        <v>229659.33</v>
      </c>
      <c r="IJ80" s="13">
        <f t="shared" si="1586"/>
        <v>255596</v>
      </c>
      <c r="IK80" s="13">
        <f t="shared" si="1586"/>
        <v>255596</v>
      </c>
      <c r="IL80" s="13">
        <f t="shared" si="1586"/>
        <v>205287.24</v>
      </c>
      <c r="IM80" s="13">
        <f t="shared" si="1586"/>
        <v>246000</v>
      </c>
      <c r="IN80" s="13">
        <f t="shared" si="1586"/>
        <v>246000</v>
      </c>
      <c r="IO80" s="13">
        <f t="shared" si="1586"/>
        <v>210479.75</v>
      </c>
      <c r="IP80" s="13">
        <f t="shared" si="1586"/>
        <v>222000</v>
      </c>
      <c r="IQ80" s="13">
        <f t="shared" ref="IQ80:IZ84" si="1587">M80+CC80+AU80+DK80+ES80+GA80+HI80</f>
        <v>222000</v>
      </c>
      <c r="IR80" s="13">
        <f t="shared" si="1587"/>
        <v>173043.99000000002</v>
      </c>
      <c r="IS80" s="13">
        <f t="shared" si="1587"/>
        <v>208600</v>
      </c>
      <c r="IT80" s="13">
        <f t="shared" si="1587"/>
        <v>208600</v>
      </c>
      <c r="IU80" s="13">
        <f t="shared" si="1587"/>
        <v>217339.74000000002</v>
      </c>
      <c r="IV80" s="13">
        <f t="shared" si="1587"/>
        <v>208100</v>
      </c>
      <c r="IW80" s="13">
        <f t="shared" si="1587"/>
        <v>210141</v>
      </c>
      <c r="IX80" s="13">
        <f t="shared" si="1587"/>
        <v>178596.84</v>
      </c>
      <c r="IY80" s="13">
        <f t="shared" si="1587"/>
        <v>225242</v>
      </c>
      <c r="IZ80" s="13">
        <f t="shared" si="1587"/>
        <v>225242</v>
      </c>
      <c r="JA80" s="13">
        <f t="shared" ref="JA80:JC84" si="1588">W80+CM80+BE80+DU80+FC80+GK80+HS80</f>
        <v>213855.56</v>
      </c>
      <c r="JB80" s="13">
        <f t="shared" si="1588"/>
        <v>240706</v>
      </c>
      <c r="JC80" s="13">
        <f t="shared" si="1588"/>
        <v>240706</v>
      </c>
      <c r="JD80" s="13">
        <f t="shared" ref="JD80:JI84" si="1589">Z80+BH80+CP80+DX80+FF80+GN80+HV80</f>
        <v>175067.47999999998</v>
      </c>
      <c r="JE80" s="13">
        <f t="shared" si="1589"/>
        <v>281602</v>
      </c>
      <c r="JF80" s="13">
        <f t="shared" si="1589"/>
        <v>281602</v>
      </c>
      <c r="JG80" s="13">
        <f t="shared" si="1589"/>
        <v>187492.38</v>
      </c>
      <c r="JH80" s="13">
        <f t="shared" si="1589"/>
        <v>242000</v>
      </c>
      <c r="JI80" s="13">
        <f t="shared" si="1589"/>
        <v>242000</v>
      </c>
      <c r="JJ80" s="13">
        <f t="shared" ref="JJ80:JN84" si="1590">AF80+BN80+CV80+ED80+FL80+GT80+IB80</f>
        <v>224911.35999999999</v>
      </c>
      <c r="JK80" s="13">
        <f t="shared" si="1590"/>
        <v>264500</v>
      </c>
      <c r="JL80" s="13">
        <f t="shared" si="1590"/>
        <v>264500</v>
      </c>
      <c r="JM80" s="13">
        <f t="shared" si="1590"/>
        <v>223799.74</v>
      </c>
      <c r="JN80" s="13">
        <f t="shared" si="1590"/>
        <v>249480</v>
      </c>
    </row>
    <row r="81" spans="1:274" x14ac:dyDescent="0.25">
      <c r="A81" s="5">
        <v>4402</v>
      </c>
      <c r="B81" s="9" t="s">
        <v>412</v>
      </c>
      <c r="C81" s="13"/>
      <c r="D81" s="13">
        <v>0</v>
      </c>
      <c r="E81" s="13">
        <v>0</v>
      </c>
      <c r="F81" s="13">
        <v>0</v>
      </c>
      <c r="G81" s="13">
        <v>0</v>
      </c>
      <c r="H81" s="13">
        <v>0</v>
      </c>
      <c r="I81" s="13">
        <v>0</v>
      </c>
      <c r="J81" s="13">
        <v>0</v>
      </c>
      <c r="K81" s="13">
        <v>0</v>
      </c>
      <c r="L81" s="13">
        <v>0</v>
      </c>
      <c r="M81" s="13">
        <v>0</v>
      </c>
      <c r="N81" s="13"/>
      <c r="O81" s="13"/>
      <c r="P81" s="13"/>
      <c r="Q81" s="13"/>
      <c r="R81" s="13"/>
      <c r="S81" s="13">
        <v>0</v>
      </c>
      <c r="T81" s="13">
        <v>8085.42</v>
      </c>
      <c r="U81" s="13"/>
      <c r="V81" s="13">
        <v>8100</v>
      </c>
      <c r="W81" s="13">
        <v>0</v>
      </c>
      <c r="X81" s="13">
        <v>8100</v>
      </c>
      <c r="Y81" s="13">
        <v>8100</v>
      </c>
      <c r="Z81" s="13">
        <v>0</v>
      </c>
      <c r="AA81" s="13">
        <v>0</v>
      </c>
      <c r="AB81" s="13">
        <v>0</v>
      </c>
      <c r="AC81" s="13">
        <v>0</v>
      </c>
      <c r="AD81" s="13">
        <v>7500</v>
      </c>
      <c r="AE81" s="13">
        <v>7500</v>
      </c>
      <c r="AF81" s="13">
        <v>0</v>
      </c>
      <c r="AG81" s="13">
        <v>3600</v>
      </c>
      <c r="AH81" s="13">
        <v>3600</v>
      </c>
      <c r="AI81" s="13">
        <v>0</v>
      </c>
      <c r="AJ81" s="13">
        <v>3200</v>
      </c>
      <c r="AK81" s="13">
        <v>0</v>
      </c>
      <c r="AL81" s="13">
        <v>0</v>
      </c>
      <c r="AM81" s="13">
        <v>0</v>
      </c>
      <c r="AN81" s="13">
        <v>0</v>
      </c>
      <c r="AO81" s="13">
        <v>0</v>
      </c>
      <c r="AP81" s="13">
        <v>0</v>
      </c>
      <c r="AQ81" s="13">
        <v>0</v>
      </c>
      <c r="AR81" s="13">
        <v>0</v>
      </c>
      <c r="AS81" s="13">
        <v>0</v>
      </c>
      <c r="AT81" s="13">
        <v>0</v>
      </c>
      <c r="AU81" s="13">
        <v>0</v>
      </c>
      <c r="AV81" s="13">
        <v>0</v>
      </c>
      <c r="AW81" s="13">
        <v>0</v>
      </c>
      <c r="AX81" s="13">
        <v>0</v>
      </c>
      <c r="AY81" s="13">
        <v>0</v>
      </c>
      <c r="AZ81" s="13">
        <v>0</v>
      </c>
      <c r="BA81" s="13">
        <v>0</v>
      </c>
      <c r="BB81" s="13">
        <v>11958.78</v>
      </c>
      <c r="BC81" s="13">
        <v>0</v>
      </c>
      <c r="BD81" s="13">
        <v>12000</v>
      </c>
      <c r="BE81" s="13">
        <v>0</v>
      </c>
      <c r="BF81" s="13">
        <v>37800</v>
      </c>
      <c r="BG81" s="13">
        <v>37800</v>
      </c>
      <c r="BH81" s="13">
        <v>0</v>
      </c>
      <c r="BI81" s="13">
        <v>0</v>
      </c>
      <c r="BJ81" s="13">
        <v>0</v>
      </c>
      <c r="BK81" s="13">
        <v>0</v>
      </c>
      <c r="BL81" s="13">
        <v>28500</v>
      </c>
      <c r="BM81" s="13">
        <v>28500</v>
      </c>
      <c r="BN81" s="13"/>
      <c r="BO81" s="13">
        <v>16400</v>
      </c>
      <c r="BP81" s="13">
        <v>16400</v>
      </c>
      <c r="BQ81" s="13">
        <v>0</v>
      </c>
      <c r="BR81" s="13">
        <v>15200</v>
      </c>
      <c r="BS81" s="13">
        <v>0</v>
      </c>
      <c r="BT81" s="13">
        <v>0</v>
      </c>
      <c r="BU81" s="13">
        <v>0</v>
      </c>
      <c r="BV81" s="13">
        <v>0</v>
      </c>
      <c r="BW81" s="13">
        <v>0</v>
      </c>
      <c r="BX81" s="13">
        <v>0</v>
      </c>
      <c r="BY81" s="13">
        <v>0</v>
      </c>
      <c r="BZ81" s="13">
        <v>0</v>
      </c>
      <c r="CA81" s="13">
        <v>0</v>
      </c>
      <c r="CB81" s="13">
        <v>0</v>
      </c>
      <c r="CC81" s="13">
        <v>0</v>
      </c>
      <c r="CD81" s="13">
        <v>0</v>
      </c>
      <c r="CE81" s="13">
        <v>0</v>
      </c>
      <c r="CF81" s="13">
        <v>0</v>
      </c>
      <c r="CG81" s="13">
        <v>0</v>
      </c>
      <c r="CH81" s="13">
        <v>0</v>
      </c>
      <c r="CI81" s="13">
        <v>0</v>
      </c>
      <c r="CJ81" s="13">
        <v>14374.08</v>
      </c>
      <c r="CK81" s="13"/>
      <c r="CL81" s="13">
        <v>14500</v>
      </c>
      <c r="CM81" s="13">
        <v>0</v>
      </c>
      <c r="CN81" s="13">
        <v>14400</v>
      </c>
      <c r="CO81" s="13">
        <v>14400</v>
      </c>
      <c r="CP81" s="13">
        <v>0</v>
      </c>
      <c r="CQ81" s="13">
        <v>0</v>
      </c>
      <c r="CR81" s="13">
        <v>0</v>
      </c>
      <c r="CS81" s="13">
        <v>0</v>
      </c>
      <c r="CT81" s="13">
        <v>11250</v>
      </c>
      <c r="CU81" s="13">
        <v>11250</v>
      </c>
      <c r="CV81" s="13"/>
      <c r="CW81" s="13">
        <v>5200</v>
      </c>
      <c r="CX81" s="13">
        <v>5200</v>
      </c>
      <c r="CY81" s="13">
        <v>0</v>
      </c>
      <c r="CZ81" s="13">
        <v>4800</v>
      </c>
      <c r="DA81" s="13">
        <v>0</v>
      </c>
      <c r="DB81" s="13">
        <v>0</v>
      </c>
      <c r="DC81" s="13">
        <v>0</v>
      </c>
      <c r="DD81" s="13">
        <v>0</v>
      </c>
      <c r="DE81" s="13">
        <v>0</v>
      </c>
      <c r="DF81" s="13">
        <v>0</v>
      </c>
      <c r="DG81" s="13">
        <v>0</v>
      </c>
      <c r="DH81" s="13">
        <v>0</v>
      </c>
      <c r="DI81" s="13">
        <v>0</v>
      </c>
      <c r="DJ81" s="13">
        <v>0</v>
      </c>
      <c r="DK81" s="13">
        <v>0</v>
      </c>
      <c r="DL81" s="13">
        <v>0</v>
      </c>
      <c r="DM81" s="13">
        <v>0</v>
      </c>
      <c r="DN81" s="13">
        <v>0</v>
      </c>
      <c r="DO81" s="13">
        <v>0</v>
      </c>
      <c r="DP81" s="13">
        <v>0</v>
      </c>
      <c r="DQ81" s="13">
        <v>0</v>
      </c>
      <c r="DR81" s="13">
        <v>26671.56</v>
      </c>
      <c r="DS81" s="13">
        <v>0</v>
      </c>
      <c r="DT81" s="13">
        <v>25000</v>
      </c>
      <c r="DU81" s="13">
        <v>0</v>
      </c>
      <c r="DV81" s="13">
        <v>900</v>
      </c>
      <c r="DW81" s="13">
        <v>900</v>
      </c>
      <c r="DX81" s="13">
        <v>0</v>
      </c>
      <c r="DY81" s="13">
        <v>0</v>
      </c>
      <c r="DZ81" s="13">
        <v>0</v>
      </c>
      <c r="EA81" s="13">
        <v>0</v>
      </c>
      <c r="EB81" s="13">
        <v>3000</v>
      </c>
      <c r="EC81" s="13">
        <v>3000</v>
      </c>
      <c r="ED81" s="13"/>
      <c r="EE81" s="13">
        <v>1600</v>
      </c>
      <c r="EF81" s="13">
        <v>1600</v>
      </c>
      <c r="EG81" s="13">
        <v>0</v>
      </c>
      <c r="EH81" s="13">
        <v>4800</v>
      </c>
      <c r="EI81" s="13">
        <v>0</v>
      </c>
      <c r="EJ81" s="13">
        <v>0</v>
      </c>
      <c r="EK81" s="13">
        <v>0</v>
      </c>
      <c r="EL81" s="13">
        <v>0</v>
      </c>
      <c r="EM81" s="13">
        <v>0</v>
      </c>
      <c r="EN81" s="13">
        <v>0</v>
      </c>
      <c r="EO81" s="13">
        <v>0</v>
      </c>
      <c r="EP81" s="13">
        <v>0</v>
      </c>
      <c r="EQ81" s="13">
        <v>0</v>
      </c>
      <c r="ER81" s="13">
        <v>0</v>
      </c>
      <c r="ES81" s="13">
        <v>0</v>
      </c>
      <c r="ET81" s="13">
        <v>0</v>
      </c>
      <c r="EU81" s="13">
        <v>0</v>
      </c>
      <c r="EV81" s="13">
        <v>0</v>
      </c>
      <c r="EW81" s="13">
        <v>0</v>
      </c>
      <c r="EX81" s="13">
        <v>0</v>
      </c>
      <c r="EY81" s="13">
        <v>0</v>
      </c>
      <c r="EZ81" s="13">
        <v>22813.31</v>
      </c>
      <c r="FA81" s="13">
        <v>0</v>
      </c>
      <c r="FB81" s="13">
        <v>22850</v>
      </c>
      <c r="FC81" s="13">
        <v>0</v>
      </c>
      <c r="FD81" s="13">
        <v>9000</v>
      </c>
      <c r="FE81" s="13">
        <v>9000</v>
      </c>
      <c r="FF81" s="13">
        <v>0</v>
      </c>
      <c r="FG81" s="13">
        <v>0</v>
      </c>
      <c r="FH81" s="13">
        <v>0</v>
      </c>
      <c r="FI81" s="13">
        <v>0</v>
      </c>
      <c r="FJ81" s="13">
        <v>6000</v>
      </c>
      <c r="FK81" s="13">
        <v>6000</v>
      </c>
      <c r="FL81" s="13"/>
      <c r="FM81" s="13">
        <v>3600</v>
      </c>
      <c r="FN81" s="14">
        <v>3600</v>
      </c>
      <c r="FO81" s="13">
        <v>0</v>
      </c>
      <c r="FP81" s="13">
        <v>3600</v>
      </c>
      <c r="FQ81" s="13">
        <v>0</v>
      </c>
      <c r="FR81" s="13">
        <v>0</v>
      </c>
      <c r="FS81" s="13">
        <v>0</v>
      </c>
      <c r="FT81" s="13">
        <v>0</v>
      </c>
      <c r="FU81" s="13">
        <v>0</v>
      </c>
      <c r="FV81" s="13">
        <v>0</v>
      </c>
      <c r="FW81" s="13">
        <v>0</v>
      </c>
      <c r="FX81" s="13">
        <v>0</v>
      </c>
      <c r="FY81" s="13">
        <v>0</v>
      </c>
      <c r="FZ81" s="13">
        <v>0</v>
      </c>
      <c r="GA81" s="13">
        <v>0</v>
      </c>
      <c r="GB81" s="13">
        <v>0</v>
      </c>
      <c r="GC81" s="13">
        <v>0</v>
      </c>
      <c r="GD81" s="13">
        <v>0</v>
      </c>
      <c r="GE81" s="13">
        <v>0</v>
      </c>
      <c r="GF81" s="13">
        <v>0</v>
      </c>
      <c r="GG81" s="13">
        <v>0</v>
      </c>
      <c r="GH81" s="13">
        <v>5934.85</v>
      </c>
      <c r="GI81" s="13">
        <v>0</v>
      </c>
      <c r="GJ81" s="13">
        <v>6000</v>
      </c>
      <c r="GK81" s="13">
        <v>0</v>
      </c>
      <c r="GL81" s="13">
        <v>19800</v>
      </c>
      <c r="GM81" s="13">
        <v>19800</v>
      </c>
      <c r="GN81" s="13">
        <v>0</v>
      </c>
      <c r="GO81" s="13">
        <v>0</v>
      </c>
      <c r="GP81" s="13">
        <v>0</v>
      </c>
      <c r="GQ81" s="13">
        <v>0</v>
      </c>
      <c r="GR81" s="13">
        <v>18750</v>
      </c>
      <c r="GS81" s="13">
        <v>18750</v>
      </c>
      <c r="GT81" s="13"/>
      <c r="GU81" s="13">
        <v>9600</v>
      </c>
      <c r="GV81" s="13">
        <v>9600</v>
      </c>
      <c r="GW81" s="13">
        <v>0</v>
      </c>
      <c r="GX81" s="13">
        <v>8000</v>
      </c>
      <c r="GY81" s="13">
        <v>0</v>
      </c>
      <c r="GZ81" s="13">
        <v>0</v>
      </c>
      <c r="HA81" s="13">
        <v>0</v>
      </c>
      <c r="HB81" s="13">
        <v>0</v>
      </c>
      <c r="HC81" s="13">
        <v>0</v>
      </c>
      <c r="HD81" s="13">
        <v>0</v>
      </c>
      <c r="HE81" s="13">
        <v>0</v>
      </c>
      <c r="HF81" s="13">
        <v>0</v>
      </c>
      <c r="HG81" s="13">
        <v>0</v>
      </c>
      <c r="HH81" s="13">
        <v>0</v>
      </c>
      <c r="HI81" s="13">
        <v>0</v>
      </c>
      <c r="HJ81" s="13">
        <v>0</v>
      </c>
      <c r="HK81" s="13">
        <v>0</v>
      </c>
      <c r="HL81" s="13">
        <v>0</v>
      </c>
      <c r="HM81" s="13">
        <v>0</v>
      </c>
      <c r="HN81" s="13">
        <v>0</v>
      </c>
      <c r="HO81" s="13">
        <v>62861.4</v>
      </c>
      <c r="HP81" s="13">
        <v>0</v>
      </c>
      <c r="HQ81" s="13">
        <v>0</v>
      </c>
      <c r="HR81" s="13">
        <v>0</v>
      </c>
      <c r="HS81" s="13">
        <v>119583.52</v>
      </c>
      <c r="HT81" s="13">
        <v>0</v>
      </c>
      <c r="HU81" s="13">
        <v>0</v>
      </c>
      <c r="HV81" s="13">
        <v>103187</v>
      </c>
      <c r="HW81" s="13">
        <v>100000</v>
      </c>
      <c r="HX81" s="13">
        <v>100000</v>
      </c>
      <c r="HY81" s="13">
        <v>0</v>
      </c>
      <c r="HZ81" s="13">
        <v>0</v>
      </c>
      <c r="IA81" s="13">
        <v>0</v>
      </c>
      <c r="IB81" s="13">
        <v>20123.400000000001</v>
      </c>
      <c r="IC81" s="13">
        <v>0</v>
      </c>
      <c r="ID81" s="13">
        <v>0</v>
      </c>
      <c r="IE81" s="13">
        <v>14004</v>
      </c>
      <c r="IF81" s="13">
        <v>0</v>
      </c>
      <c r="IG81" s="13">
        <f t="shared" si="1586"/>
        <v>0</v>
      </c>
      <c r="IH81" s="13">
        <f t="shared" si="1586"/>
        <v>0</v>
      </c>
      <c r="II81" s="13">
        <f t="shared" si="1586"/>
        <v>0</v>
      </c>
      <c r="IJ81" s="13">
        <f t="shared" si="1586"/>
        <v>0</v>
      </c>
      <c r="IK81" s="13">
        <f t="shared" si="1586"/>
        <v>0</v>
      </c>
      <c r="IL81" s="13">
        <f t="shared" si="1586"/>
        <v>0</v>
      </c>
      <c r="IM81" s="13">
        <f t="shared" si="1586"/>
        <v>0</v>
      </c>
      <c r="IN81" s="13">
        <f t="shared" si="1586"/>
        <v>0</v>
      </c>
      <c r="IO81" s="13">
        <f t="shared" si="1586"/>
        <v>0</v>
      </c>
      <c r="IP81" s="13">
        <f t="shared" si="1586"/>
        <v>0</v>
      </c>
      <c r="IQ81" s="13">
        <f t="shared" si="1587"/>
        <v>0</v>
      </c>
      <c r="IR81" s="13">
        <f t="shared" si="1587"/>
        <v>0</v>
      </c>
      <c r="IS81" s="13">
        <f t="shared" si="1587"/>
        <v>0</v>
      </c>
      <c r="IT81" s="13">
        <f t="shared" si="1587"/>
        <v>0</v>
      </c>
      <c r="IU81" s="13">
        <f t="shared" si="1587"/>
        <v>0</v>
      </c>
      <c r="IV81" s="13">
        <f t="shared" si="1587"/>
        <v>0</v>
      </c>
      <c r="IW81" s="13">
        <f t="shared" si="1587"/>
        <v>62861.4</v>
      </c>
      <c r="IX81" s="13">
        <f t="shared" si="1587"/>
        <v>89838</v>
      </c>
      <c r="IY81" s="13">
        <f t="shared" si="1587"/>
        <v>0</v>
      </c>
      <c r="IZ81" s="13">
        <f t="shared" si="1587"/>
        <v>88450</v>
      </c>
      <c r="JA81" s="13">
        <f t="shared" si="1588"/>
        <v>119583.52</v>
      </c>
      <c r="JB81" s="13">
        <f t="shared" si="1588"/>
        <v>90000</v>
      </c>
      <c r="JC81" s="13">
        <f t="shared" si="1588"/>
        <v>90000</v>
      </c>
      <c r="JD81" s="13">
        <f t="shared" si="1589"/>
        <v>103187</v>
      </c>
      <c r="JE81" s="13">
        <f t="shared" si="1589"/>
        <v>100000</v>
      </c>
      <c r="JF81" s="13">
        <f t="shared" si="1589"/>
        <v>100000</v>
      </c>
      <c r="JG81" s="13">
        <f t="shared" si="1589"/>
        <v>0</v>
      </c>
      <c r="JH81" s="13">
        <f t="shared" si="1589"/>
        <v>75000</v>
      </c>
      <c r="JI81" s="13">
        <f t="shared" si="1589"/>
        <v>75000</v>
      </c>
      <c r="JJ81" s="13">
        <f t="shared" si="1590"/>
        <v>20123.400000000001</v>
      </c>
      <c r="JK81" s="13">
        <f t="shared" si="1590"/>
        <v>40000</v>
      </c>
      <c r="JL81" s="13">
        <f t="shared" si="1590"/>
        <v>40000</v>
      </c>
      <c r="JM81" s="13">
        <f t="shared" si="1590"/>
        <v>14004</v>
      </c>
      <c r="JN81" s="13">
        <f t="shared" si="1590"/>
        <v>39600</v>
      </c>
    </row>
    <row r="82" spans="1:274" x14ac:dyDescent="0.25">
      <c r="A82" s="5">
        <v>4403</v>
      </c>
      <c r="B82" s="9" t="s">
        <v>44</v>
      </c>
      <c r="C82" s="13">
        <v>0</v>
      </c>
      <c r="D82" s="13">
        <v>0</v>
      </c>
      <c r="E82" s="13">
        <v>0</v>
      </c>
      <c r="F82" s="13">
        <v>0</v>
      </c>
      <c r="G82" s="13">
        <v>0</v>
      </c>
      <c r="H82" s="13">
        <v>0</v>
      </c>
      <c r="I82" s="13">
        <v>0</v>
      </c>
      <c r="J82" s="13">
        <v>0</v>
      </c>
      <c r="K82" s="13">
        <v>0</v>
      </c>
      <c r="L82" s="13">
        <v>0</v>
      </c>
      <c r="M82" s="13">
        <v>0</v>
      </c>
      <c r="N82" s="13">
        <v>0</v>
      </c>
      <c r="O82" s="13">
        <v>0</v>
      </c>
      <c r="P82" s="13">
        <v>0</v>
      </c>
      <c r="Q82" s="13">
        <v>0</v>
      </c>
      <c r="R82" s="13">
        <v>0</v>
      </c>
      <c r="S82" s="13">
        <v>0</v>
      </c>
      <c r="T82" s="13">
        <v>0</v>
      </c>
      <c r="U82" s="13">
        <v>0</v>
      </c>
      <c r="V82" s="13">
        <v>0</v>
      </c>
      <c r="W82" s="13">
        <v>0</v>
      </c>
      <c r="X82" s="13">
        <v>0</v>
      </c>
      <c r="Y82" s="13">
        <v>0</v>
      </c>
      <c r="Z82" s="13">
        <v>0</v>
      </c>
      <c r="AA82" s="13">
        <v>0</v>
      </c>
      <c r="AB82" s="13">
        <v>0</v>
      </c>
      <c r="AC82" s="13">
        <v>0</v>
      </c>
      <c r="AD82" s="13">
        <v>0</v>
      </c>
      <c r="AE82" s="13">
        <v>0</v>
      </c>
      <c r="AF82" s="13">
        <v>0</v>
      </c>
      <c r="AG82" s="13">
        <v>0</v>
      </c>
      <c r="AH82" s="13">
        <v>0</v>
      </c>
      <c r="AI82" s="13">
        <v>0</v>
      </c>
      <c r="AJ82" s="13">
        <v>0</v>
      </c>
      <c r="AK82" s="13">
        <v>0</v>
      </c>
      <c r="AL82" s="13">
        <v>0</v>
      </c>
      <c r="AM82" s="13">
        <v>0</v>
      </c>
      <c r="AN82" s="13">
        <v>0</v>
      </c>
      <c r="AO82" s="13">
        <v>0</v>
      </c>
      <c r="AP82" s="13">
        <v>0</v>
      </c>
      <c r="AQ82" s="13">
        <v>0</v>
      </c>
      <c r="AR82" s="13">
        <v>0</v>
      </c>
      <c r="AS82" s="13">
        <v>0</v>
      </c>
      <c r="AT82" s="13">
        <v>0</v>
      </c>
      <c r="AU82" s="13">
        <v>0</v>
      </c>
      <c r="AV82" s="13">
        <v>0</v>
      </c>
      <c r="AW82" s="13">
        <v>0</v>
      </c>
      <c r="AX82" s="13">
        <v>0</v>
      </c>
      <c r="AY82" s="13">
        <v>0</v>
      </c>
      <c r="AZ82" s="13">
        <v>0</v>
      </c>
      <c r="BA82" s="13">
        <v>0</v>
      </c>
      <c r="BB82" s="13">
        <v>0</v>
      </c>
      <c r="BC82" s="13">
        <v>0</v>
      </c>
      <c r="BD82" s="13">
        <v>0</v>
      </c>
      <c r="BE82" s="13">
        <v>0</v>
      </c>
      <c r="BF82" s="13">
        <v>0</v>
      </c>
      <c r="BG82" s="13">
        <v>0</v>
      </c>
      <c r="BH82" s="13">
        <v>0</v>
      </c>
      <c r="BI82" s="13">
        <v>0</v>
      </c>
      <c r="BJ82" s="13">
        <v>0</v>
      </c>
      <c r="BK82" s="13">
        <v>0</v>
      </c>
      <c r="BL82" s="13">
        <v>0</v>
      </c>
      <c r="BM82" s="13">
        <v>0</v>
      </c>
      <c r="BN82" s="13">
        <v>0</v>
      </c>
      <c r="BO82" s="13">
        <v>0</v>
      </c>
      <c r="BP82" s="13">
        <v>0</v>
      </c>
      <c r="BQ82" s="13">
        <v>0</v>
      </c>
      <c r="BR82" s="13">
        <v>0</v>
      </c>
      <c r="BS82" s="13">
        <v>0</v>
      </c>
      <c r="BT82" s="13">
        <v>0</v>
      </c>
      <c r="BU82" s="13">
        <v>0</v>
      </c>
      <c r="BV82" s="13">
        <v>0</v>
      </c>
      <c r="BW82" s="13">
        <v>0</v>
      </c>
      <c r="BX82" s="13">
        <v>0</v>
      </c>
      <c r="BY82" s="13">
        <v>0</v>
      </c>
      <c r="BZ82" s="13">
        <v>0</v>
      </c>
      <c r="CA82" s="13">
        <v>0</v>
      </c>
      <c r="CB82" s="13">
        <v>0</v>
      </c>
      <c r="CC82" s="13">
        <v>0</v>
      </c>
      <c r="CD82" s="13">
        <v>0</v>
      </c>
      <c r="CE82" s="13">
        <v>0</v>
      </c>
      <c r="CF82" s="13">
        <v>0</v>
      </c>
      <c r="CG82" s="13">
        <v>0</v>
      </c>
      <c r="CH82" s="13">
        <v>0</v>
      </c>
      <c r="CI82" s="13">
        <v>0</v>
      </c>
      <c r="CJ82" s="13">
        <v>0</v>
      </c>
      <c r="CK82" s="13">
        <v>0</v>
      </c>
      <c r="CL82" s="13">
        <v>0</v>
      </c>
      <c r="CM82" s="13">
        <v>0</v>
      </c>
      <c r="CN82" s="13">
        <v>0</v>
      </c>
      <c r="CO82" s="13">
        <v>0</v>
      </c>
      <c r="CP82" s="13">
        <v>0</v>
      </c>
      <c r="CQ82" s="13">
        <v>0</v>
      </c>
      <c r="CR82" s="13">
        <v>0</v>
      </c>
      <c r="CS82" s="13">
        <v>0</v>
      </c>
      <c r="CT82" s="13">
        <v>0</v>
      </c>
      <c r="CU82" s="13">
        <v>0</v>
      </c>
      <c r="CV82" s="13">
        <v>0</v>
      </c>
      <c r="CW82" s="13">
        <v>0</v>
      </c>
      <c r="CX82" s="13">
        <v>0</v>
      </c>
      <c r="CY82" s="13">
        <v>0</v>
      </c>
      <c r="CZ82" s="13">
        <v>0</v>
      </c>
      <c r="DA82" s="13">
        <v>0</v>
      </c>
      <c r="DB82" s="13">
        <v>0</v>
      </c>
      <c r="DC82" s="13">
        <v>0</v>
      </c>
      <c r="DD82" s="13">
        <v>0</v>
      </c>
      <c r="DE82" s="13">
        <v>0</v>
      </c>
      <c r="DF82" s="13">
        <v>0</v>
      </c>
      <c r="DG82" s="13">
        <v>0</v>
      </c>
      <c r="DH82" s="13">
        <v>0</v>
      </c>
      <c r="DI82" s="13">
        <v>0</v>
      </c>
      <c r="DJ82" s="13">
        <v>0</v>
      </c>
      <c r="DK82" s="13">
        <v>0</v>
      </c>
      <c r="DL82" s="13">
        <v>0</v>
      </c>
      <c r="DM82" s="13">
        <v>0</v>
      </c>
      <c r="DN82" s="13">
        <v>0</v>
      </c>
      <c r="DO82" s="13">
        <v>0</v>
      </c>
      <c r="DP82" s="13">
        <v>0</v>
      </c>
      <c r="DQ82" s="13">
        <v>0</v>
      </c>
      <c r="DR82" s="13">
        <v>0</v>
      </c>
      <c r="DS82" s="13">
        <v>0</v>
      </c>
      <c r="DT82" s="13">
        <v>0</v>
      </c>
      <c r="DU82" s="13">
        <v>0</v>
      </c>
      <c r="DV82" s="13">
        <v>0</v>
      </c>
      <c r="DW82" s="13">
        <v>0</v>
      </c>
      <c r="DX82" s="13">
        <v>0</v>
      </c>
      <c r="DY82" s="13">
        <v>0</v>
      </c>
      <c r="DZ82" s="13">
        <v>0</v>
      </c>
      <c r="EA82" s="13">
        <v>0</v>
      </c>
      <c r="EB82" s="13">
        <v>0</v>
      </c>
      <c r="EC82" s="13">
        <v>0</v>
      </c>
      <c r="ED82" s="13">
        <v>0</v>
      </c>
      <c r="EE82" s="13">
        <v>0</v>
      </c>
      <c r="EF82" s="13">
        <v>0</v>
      </c>
      <c r="EG82" s="13">
        <v>0</v>
      </c>
      <c r="EH82" s="13">
        <v>0</v>
      </c>
      <c r="EI82" s="13">
        <v>0</v>
      </c>
      <c r="EJ82" s="13">
        <v>0</v>
      </c>
      <c r="EK82" s="13">
        <v>0</v>
      </c>
      <c r="EL82" s="13">
        <v>0</v>
      </c>
      <c r="EM82" s="13">
        <v>0</v>
      </c>
      <c r="EN82" s="13">
        <v>0</v>
      </c>
      <c r="EO82" s="13">
        <v>0</v>
      </c>
      <c r="EP82" s="13">
        <v>0</v>
      </c>
      <c r="EQ82" s="13">
        <v>0</v>
      </c>
      <c r="ER82" s="13">
        <v>0</v>
      </c>
      <c r="ES82" s="13">
        <v>0</v>
      </c>
      <c r="ET82" s="13">
        <v>0</v>
      </c>
      <c r="EU82" s="13">
        <v>0</v>
      </c>
      <c r="EV82" s="13">
        <v>0</v>
      </c>
      <c r="EW82" s="13">
        <v>0</v>
      </c>
      <c r="EX82" s="13">
        <v>0</v>
      </c>
      <c r="EY82" s="13">
        <v>0</v>
      </c>
      <c r="EZ82" s="13">
        <v>0</v>
      </c>
      <c r="FA82" s="13">
        <v>0</v>
      </c>
      <c r="FB82" s="13">
        <v>0</v>
      </c>
      <c r="FC82" s="13">
        <v>0</v>
      </c>
      <c r="FD82" s="13">
        <v>0</v>
      </c>
      <c r="FE82" s="13">
        <v>0</v>
      </c>
      <c r="FF82" s="13">
        <v>0</v>
      </c>
      <c r="FG82" s="13">
        <v>0</v>
      </c>
      <c r="FH82" s="13">
        <v>0</v>
      </c>
      <c r="FI82" s="13">
        <v>0</v>
      </c>
      <c r="FJ82" s="13">
        <v>0</v>
      </c>
      <c r="FK82" s="13">
        <v>0</v>
      </c>
      <c r="FL82" s="13">
        <v>0</v>
      </c>
      <c r="FM82" s="13">
        <v>0</v>
      </c>
      <c r="FN82" s="14">
        <v>0</v>
      </c>
      <c r="FO82" s="13">
        <v>0</v>
      </c>
      <c r="FP82" s="13">
        <v>0</v>
      </c>
      <c r="FQ82" s="13">
        <v>0</v>
      </c>
      <c r="FR82" s="13">
        <v>0</v>
      </c>
      <c r="FS82" s="13">
        <v>0</v>
      </c>
      <c r="FT82" s="13">
        <v>0</v>
      </c>
      <c r="FU82" s="13">
        <v>0</v>
      </c>
      <c r="FV82" s="13">
        <v>0</v>
      </c>
      <c r="FW82" s="13">
        <v>0</v>
      </c>
      <c r="FX82" s="13">
        <v>0</v>
      </c>
      <c r="FY82" s="13">
        <v>0</v>
      </c>
      <c r="FZ82" s="13">
        <v>0</v>
      </c>
      <c r="GA82" s="13">
        <v>0</v>
      </c>
      <c r="GB82" s="13">
        <v>0</v>
      </c>
      <c r="GC82" s="13">
        <v>0</v>
      </c>
      <c r="GD82" s="13">
        <v>0</v>
      </c>
      <c r="GE82" s="13">
        <v>0</v>
      </c>
      <c r="GF82" s="13">
        <v>0</v>
      </c>
      <c r="GG82" s="13">
        <v>0</v>
      </c>
      <c r="GH82" s="13">
        <v>0</v>
      </c>
      <c r="GI82" s="13">
        <v>0</v>
      </c>
      <c r="GJ82" s="13">
        <v>0</v>
      </c>
      <c r="GK82" s="13">
        <v>0</v>
      </c>
      <c r="GL82" s="13">
        <v>0</v>
      </c>
      <c r="GM82" s="13">
        <v>0</v>
      </c>
      <c r="GN82" s="13">
        <v>0</v>
      </c>
      <c r="GO82" s="13">
        <v>0</v>
      </c>
      <c r="GP82" s="13">
        <v>0</v>
      </c>
      <c r="GQ82" s="13">
        <v>0</v>
      </c>
      <c r="GR82" s="13">
        <v>0</v>
      </c>
      <c r="GS82" s="13">
        <v>0</v>
      </c>
      <c r="GT82" s="13">
        <v>0</v>
      </c>
      <c r="GU82" s="13">
        <v>0</v>
      </c>
      <c r="GV82" s="13">
        <v>0</v>
      </c>
      <c r="GW82" s="13">
        <v>0</v>
      </c>
      <c r="GX82" s="13">
        <v>0</v>
      </c>
      <c r="GY82" s="13">
        <v>0</v>
      </c>
      <c r="GZ82" s="13">
        <v>30000</v>
      </c>
      <c r="HA82" s="13">
        <v>30007.63</v>
      </c>
      <c r="HB82" s="13">
        <v>30000</v>
      </c>
      <c r="HC82" s="13">
        <v>85000</v>
      </c>
      <c r="HD82" s="13">
        <v>70339.289999999994</v>
      </c>
      <c r="HE82" s="13">
        <v>40000</v>
      </c>
      <c r="HF82" s="13">
        <v>50000</v>
      </c>
      <c r="HG82" s="13">
        <v>48242.52</v>
      </c>
      <c r="HH82" s="13">
        <v>45000</v>
      </c>
      <c r="HI82" s="13">
        <v>45000</v>
      </c>
      <c r="HJ82" s="13">
        <v>58231.1</v>
      </c>
      <c r="HK82" s="13">
        <v>50000</v>
      </c>
      <c r="HL82" s="13">
        <v>50000</v>
      </c>
      <c r="HM82" s="13">
        <v>62869.64</v>
      </c>
      <c r="HN82" s="13">
        <v>0</v>
      </c>
      <c r="HO82" s="13">
        <v>22000</v>
      </c>
      <c r="HP82" s="13">
        <v>63334.25</v>
      </c>
      <c r="HQ82" s="13">
        <v>60000</v>
      </c>
      <c r="HR82" s="13">
        <v>60000</v>
      </c>
      <c r="HS82" s="13">
        <v>50262.400000000001</v>
      </c>
      <c r="HT82" s="13">
        <v>60000</v>
      </c>
      <c r="HU82" s="13">
        <v>60000</v>
      </c>
      <c r="HV82" s="13">
        <v>54063.82</v>
      </c>
      <c r="HW82" s="13">
        <v>100000</v>
      </c>
      <c r="HX82" s="13">
        <v>100000</v>
      </c>
      <c r="HY82" s="13">
        <v>80799.509999999995</v>
      </c>
      <c r="HZ82" s="13">
        <v>80000</v>
      </c>
      <c r="IA82" s="13">
        <v>80000</v>
      </c>
      <c r="IB82" s="13">
        <v>63235.56</v>
      </c>
      <c r="IC82" s="13">
        <v>114600</v>
      </c>
      <c r="ID82" s="13">
        <v>114600</v>
      </c>
      <c r="IE82" s="13">
        <v>71078.67</v>
      </c>
      <c r="IF82" s="13">
        <v>150000</v>
      </c>
      <c r="IG82" s="13">
        <f t="shared" si="1586"/>
        <v>0</v>
      </c>
      <c r="IH82" s="13">
        <f t="shared" si="1586"/>
        <v>30000</v>
      </c>
      <c r="II82" s="13">
        <f t="shared" si="1586"/>
        <v>30007.63</v>
      </c>
      <c r="IJ82" s="13">
        <f t="shared" si="1586"/>
        <v>30000</v>
      </c>
      <c r="IK82" s="13">
        <f t="shared" si="1586"/>
        <v>85000</v>
      </c>
      <c r="IL82" s="13">
        <f t="shared" si="1586"/>
        <v>70339.289999999994</v>
      </c>
      <c r="IM82" s="13">
        <f t="shared" si="1586"/>
        <v>40000</v>
      </c>
      <c r="IN82" s="13">
        <f t="shared" si="1586"/>
        <v>50000</v>
      </c>
      <c r="IO82" s="13">
        <f t="shared" si="1586"/>
        <v>48242.52</v>
      </c>
      <c r="IP82" s="13">
        <f t="shared" si="1586"/>
        <v>45000</v>
      </c>
      <c r="IQ82" s="13">
        <f t="shared" si="1587"/>
        <v>45000</v>
      </c>
      <c r="IR82" s="13">
        <f t="shared" si="1587"/>
        <v>58231.1</v>
      </c>
      <c r="IS82" s="13">
        <f t="shared" si="1587"/>
        <v>50000</v>
      </c>
      <c r="IT82" s="13">
        <f t="shared" si="1587"/>
        <v>50000</v>
      </c>
      <c r="IU82" s="13">
        <f t="shared" si="1587"/>
        <v>62869.64</v>
      </c>
      <c r="IV82" s="13">
        <f t="shared" si="1587"/>
        <v>0</v>
      </c>
      <c r="IW82" s="13">
        <f t="shared" si="1587"/>
        <v>22000</v>
      </c>
      <c r="IX82" s="13">
        <f t="shared" si="1587"/>
        <v>63334.25</v>
      </c>
      <c r="IY82" s="13">
        <f t="shared" si="1587"/>
        <v>60000</v>
      </c>
      <c r="IZ82" s="13">
        <f t="shared" si="1587"/>
        <v>60000</v>
      </c>
      <c r="JA82" s="13">
        <f t="shared" si="1588"/>
        <v>50262.400000000001</v>
      </c>
      <c r="JB82" s="13">
        <f t="shared" si="1588"/>
        <v>60000</v>
      </c>
      <c r="JC82" s="13">
        <f t="shared" si="1588"/>
        <v>60000</v>
      </c>
      <c r="JD82" s="13">
        <f t="shared" si="1589"/>
        <v>54063.82</v>
      </c>
      <c r="JE82" s="13">
        <f t="shared" si="1589"/>
        <v>100000</v>
      </c>
      <c r="JF82" s="13">
        <f t="shared" si="1589"/>
        <v>100000</v>
      </c>
      <c r="JG82" s="13">
        <f t="shared" si="1589"/>
        <v>80799.509999999995</v>
      </c>
      <c r="JH82" s="13">
        <f t="shared" si="1589"/>
        <v>80000</v>
      </c>
      <c r="JI82" s="13">
        <f t="shared" si="1589"/>
        <v>80000</v>
      </c>
      <c r="JJ82" s="13">
        <f t="shared" si="1590"/>
        <v>63235.56</v>
      </c>
      <c r="JK82" s="13">
        <f t="shared" si="1590"/>
        <v>114600</v>
      </c>
      <c r="JL82" s="13">
        <f t="shared" si="1590"/>
        <v>114600</v>
      </c>
      <c r="JM82" s="13">
        <f t="shared" si="1590"/>
        <v>71078.67</v>
      </c>
      <c r="JN82" s="13">
        <f t="shared" si="1590"/>
        <v>150000</v>
      </c>
    </row>
    <row r="83" spans="1:274" x14ac:dyDescent="0.25">
      <c r="A83" s="5">
        <v>4405</v>
      </c>
      <c r="B83" s="9" t="s">
        <v>45</v>
      </c>
      <c r="C83" s="13">
        <v>0</v>
      </c>
      <c r="D83" s="13">
        <v>5000</v>
      </c>
      <c r="E83" s="13">
        <v>3869.36</v>
      </c>
      <c r="F83" s="13">
        <v>0</v>
      </c>
      <c r="G83" s="13">
        <v>3.34</v>
      </c>
      <c r="H83" s="13">
        <v>3.34</v>
      </c>
      <c r="I83" s="13">
        <v>0</v>
      </c>
      <c r="J83" s="13">
        <v>0</v>
      </c>
      <c r="K83" s="13">
        <v>0</v>
      </c>
      <c r="L83" s="13">
        <v>0</v>
      </c>
      <c r="M83" s="13">
        <v>0</v>
      </c>
      <c r="N83" s="13">
        <v>0</v>
      </c>
      <c r="O83" s="13">
        <v>0</v>
      </c>
      <c r="P83" s="13">
        <v>0</v>
      </c>
      <c r="Q83" s="13">
        <v>0</v>
      </c>
      <c r="R83" s="13">
        <v>0</v>
      </c>
      <c r="S83" s="13">
        <v>0</v>
      </c>
      <c r="T83" s="13">
        <v>0</v>
      </c>
      <c r="U83" s="13">
        <v>0</v>
      </c>
      <c r="V83" s="13">
        <v>0</v>
      </c>
      <c r="W83" s="13">
        <v>0</v>
      </c>
      <c r="X83" s="13">
        <v>0</v>
      </c>
      <c r="Y83" s="13">
        <v>0</v>
      </c>
      <c r="Z83" s="13">
        <v>0</v>
      </c>
      <c r="AA83" s="13">
        <v>0</v>
      </c>
      <c r="AB83" s="13">
        <v>0</v>
      </c>
      <c r="AC83" s="13">
        <v>0</v>
      </c>
      <c r="AD83" s="13">
        <v>0</v>
      </c>
      <c r="AE83" s="13">
        <v>0</v>
      </c>
      <c r="AF83" s="13">
        <v>0</v>
      </c>
      <c r="AG83" s="13">
        <v>0</v>
      </c>
      <c r="AH83" s="13">
        <v>0</v>
      </c>
      <c r="AI83" s="13">
        <v>0</v>
      </c>
      <c r="AJ83" s="13">
        <v>0</v>
      </c>
      <c r="AK83" s="13">
        <v>0</v>
      </c>
      <c r="AL83" s="13">
        <v>38000</v>
      </c>
      <c r="AM83" s="13">
        <v>29407.17</v>
      </c>
      <c r="AN83" s="13">
        <v>460</v>
      </c>
      <c r="AO83" s="13">
        <v>475.6</v>
      </c>
      <c r="AP83" s="13">
        <v>492.14</v>
      </c>
      <c r="AQ83" s="13">
        <v>0</v>
      </c>
      <c r="AR83" s="13">
        <v>0</v>
      </c>
      <c r="AS83" s="13">
        <v>0</v>
      </c>
      <c r="AT83" s="13">
        <v>0</v>
      </c>
      <c r="AU83" s="13">
        <v>0</v>
      </c>
      <c r="AV83" s="13">
        <v>0</v>
      </c>
      <c r="AW83" s="13">
        <v>0</v>
      </c>
      <c r="AX83" s="13">
        <v>0</v>
      </c>
      <c r="AY83" s="13">
        <v>0</v>
      </c>
      <c r="AZ83" s="13">
        <v>0</v>
      </c>
      <c r="BA83" s="13">
        <v>0</v>
      </c>
      <c r="BB83" s="13">
        <v>0</v>
      </c>
      <c r="BC83" s="13">
        <v>0</v>
      </c>
      <c r="BD83" s="13">
        <v>0</v>
      </c>
      <c r="BE83" s="13">
        <v>0</v>
      </c>
      <c r="BF83" s="13">
        <v>0</v>
      </c>
      <c r="BG83" s="13">
        <v>0</v>
      </c>
      <c r="BH83" s="13">
        <v>0</v>
      </c>
      <c r="BI83" s="13">
        <v>0</v>
      </c>
      <c r="BJ83" s="13">
        <v>0</v>
      </c>
      <c r="BK83" s="13">
        <v>0</v>
      </c>
      <c r="BL83" s="13">
        <v>0</v>
      </c>
      <c r="BM83" s="13">
        <v>0</v>
      </c>
      <c r="BN83" s="13">
        <v>0</v>
      </c>
      <c r="BO83" s="13">
        <v>0</v>
      </c>
      <c r="BP83" s="13">
        <v>0</v>
      </c>
      <c r="BQ83" s="13">
        <v>0</v>
      </c>
      <c r="BR83" s="13">
        <v>0</v>
      </c>
      <c r="BS83" s="13">
        <v>0</v>
      </c>
      <c r="BT83" s="13">
        <v>23000</v>
      </c>
      <c r="BU83" s="13">
        <v>17799.080000000002</v>
      </c>
      <c r="BV83" s="13">
        <v>0</v>
      </c>
      <c r="BW83" s="13">
        <v>5.94</v>
      </c>
      <c r="BX83" s="13">
        <v>5.94</v>
      </c>
      <c r="BY83" s="13">
        <v>0</v>
      </c>
      <c r="BZ83" s="13">
        <v>0</v>
      </c>
      <c r="CA83" s="13">
        <v>0</v>
      </c>
      <c r="CB83" s="13">
        <v>0</v>
      </c>
      <c r="CC83" s="13">
        <v>0</v>
      </c>
      <c r="CD83" s="13">
        <v>0</v>
      </c>
      <c r="CE83" s="13">
        <v>0</v>
      </c>
      <c r="CF83" s="13">
        <v>0</v>
      </c>
      <c r="CG83" s="13">
        <v>0</v>
      </c>
      <c r="CH83" s="13">
        <v>0</v>
      </c>
      <c r="CI83" s="13">
        <v>0</v>
      </c>
      <c r="CJ83" s="13">
        <v>0</v>
      </c>
      <c r="CK83" s="13">
        <v>0</v>
      </c>
      <c r="CL83" s="13">
        <v>0</v>
      </c>
      <c r="CM83" s="13">
        <v>0</v>
      </c>
      <c r="CN83" s="13">
        <v>0</v>
      </c>
      <c r="CO83" s="13">
        <v>0</v>
      </c>
      <c r="CP83" s="13">
        <v>0</v>
      </c>
      <c r="CQ83" s="13">
        <v>0</v>
      </c>
      <c r="CR83" s="13">
        <v>0</v>
      </c>
      <c r="CS83" s="13">
        <v>0</v>
      </c>
      <c r="CT83" s="13">
        <v>0</v>
      </c>
      <c r="CU83" s="13">
        <v>0</v>
      </c>
      <c r="CV83" s="13">
        <v>0</v>
      </c>
      <c r="CW83" s="13">
        <v>0</v>
      </c>
      <c r="CX83" s="13">
        <v>0</v>
      </c>
      <c r="CY83" s="13">
        <v>0</v>
      </c>
      <c r="CZ83" s="13">
        <v>0</v>
      </c>
      <c r="DA83" s="13">
        <v>0</v>
      </c>
      <c r="DB83" s="13">
        <v>1000</v>
      </c>
      <c r="DC83" s="13">
        <v>20331.87</v>
      </c>
      <c r="DD83" s="13">
        <v>25000</v>
      </c>
      <c r="DE83" s="13">
        <v>25000.37</v>
      </c>
      <c r="DF83" s="13">
        <v>24397.37</v>
      </c>
      <c r="DG83" s="13">
        <v>29000</v>
      </c>
      <c r="DH83" s="13">
        <v>27760</v>
      </c>
      <c r="DI83" s="13">
        <v>27760</v>
      </c>
      <c r="DJ83" s="13">
        <v>27761</v>
      </c>
      <c r="DK83" s="13">
        <v>27761</v>
      </c>
      <c r="DL83" s="13">
        <v>27760</v>
      </c>
      <c r="DM83" s="13">
        <v>27761</v>
      </c>
      <c r="DN83" s="13">
        <v>27761</v>
      </c>
      <c r="DO83" s="13">
        <v>27760</v>
      </c>
      <c r="DP83" s="13">
        <v>27760</v>
      </c>
      <c r="DQ83" s="13">
        <v>27760</v>
      </c>
      <c r="DR83" s="13">
        <v>27760</v>
      </c>
      <c r="DS83" s="13">
        <v>27760</v>
      </c>
      <c r="DT83" s="13">
        <v>27760</v>
      </c>
      <c r="DU83" s="13">
        <v>27760</v>
      </c>
      <c r="DV83" s="13">
        <v>27760</v>
      </c>
      <c r="DW83" s="13">
        <v>27760</v>
      </c>
      <c r="DX83" s="13">
        <v>46576</v>
      </c>
      <c r="DY83" s="13">
        <v>67760</v>
      </c>
      <c r="DZ83" s="13">
        <v>73000</v>
      </c>
      <c r="EA83" s="13">
        <v>72913</v>
      </c>
      <c r="EB83" s="13">
        <v>73000</v>
      </c>
      <c r="EC83" s="13">
        <v>73000</v>
      </c>
      <c r="ED83" s="13">
        <v>72915</v>
      </c>
      <c r="EE83" s="13">
        <v>72914</v>
      </c>
      <c r="EF83" s="13">
        <v>72914</v>
      </c>
      <c r="EG83" s="13">
        <v>72915</v>
      </c>
      <c r="EH83" s="13">
        <v>72915</v>
      </c>
      <c r="EI83" s="13">
        <v>0</v>
      </c>
      <c r="EJ83" s="13">
        <v>10000</v>
      </c>
      <c r="EK83" s="13">
        <v>7738.74</v>
      </c>
      <c r="EL83" s="13">
        <v>0</v>
      </c>
      <c r="EM83" s="13">
        <v>3.71</v>
      </c>
      <c r="EN83" s="13">
        <v>3.71</v>
      </c>
      <c r="EO83" s="13">
        <v>0</v>
      </c>
      <c r="EP83" s="13">
        <v>0</v>
      </c>
      <c r="EQ83" s="13">
        <v>0</v>
      </c>
      <c r="ER83" s="13">
        <v>0</v>
      </c>
      <c r="ES83" s="13">
        <v>0</v>
      </c>
      <c r="ET83" s="13">
        <v>0</v>
      </c>
      <c r="EU83" s="13">
        <v>0</v>
      </c>
      <c r="EV83" s="13">
        <v>0</v>
      </c>
      <c r="EW83" s="13">
        <v>0</v>
      </c>
      <c r="EX83" s="13">
        <v>0</v>
      </c>
      <c r="EY83" s="13">
        <v>0</v>
      </c>
      <c r="EZ83" s="13">
        <v>0</v>
      </c>
      <c r="FA83" s="13">
        <v>0</v>
      </c>
      <c r="FB83" s="13">
        <v>0</v>
      </c>
      <c r="FC83" s="13">
        <v>0</v>
      </c>
      <c r="FD83" s="13">
        <v>0</v>
      </c>
      <c r="FE83" s="13">
        <v>0</v>
      </c>
      <c r="FF83" s="13">
        <v>0</v>
      </c>
      <c r="FG83" s="13">
        <v>0</v>
      </c>
      <c r="FH83" s="13">
        <v>0</v>
      </c>
      <c r="FI83" s="13">
        <v>0</v>
      </c>
      <c r="FJ83" s="13">
        <v>0</v>
      </c>
      <c r="FK83" s="13">
        <v>0</v>
      </c>
      <c r="FL83" s="13">
        <v>0</v>
      </c>
      <c r="FM83" s="13">
        <v>0</v>
      </c>
      <c r="FN83" s="13">
        <v>0</v>
      </c>
      <c r="FO83" s="13">
        <v>0</v>
      </c>
      <c r="FP83" s="13">
        <v>0</v>
      </c>
      <c r="FQ83" s="13">
        <v>60000</v>
      </c>
      <c r="FR83" s="13">
        <v>23000</v>
      </c>
      <c r="FS83" s="13">
        <v>22187.06</v>
      </c>
      <c r="FT83" s="13">
        <v>82430</v>
      </c>
      <c r="FU83" s="13">
        <v>82438.179999999993</v>
      </c>
      <c r="FV83" s="13">
        <v>82018.31</v>
      </c>
      <c r="FW83" s="13">
        <v>82388</v>
      </c>
      <c r="FX83" s="13">
        <v>82388</v>
      </c>
      <c r="FY83" s="13">
        <v>79251.929999999993</v>
      </c>
      <c r="FZ83" s="13">
        <v>79389</v>
      </c>
      <c r="GA83" s="13">
        <v>79389</v>
      </c>
      <c r="GB83" s="13">
        <v>79389</v>
      </c>
      <c r="GC83" s="13">
        <v>79389</v>
      </c>
      <c r="GD83" s="13">
        <v>79389</v>
      </c>
      <c r="GE83" s="13">
        <v>79383</v>
      </c>
      <c r="GF83" s="13">
        <v>79389</v>
      </c>
      <c r="GG83" s="13">
        <v>79389</v>
      </c>
      <c r="GH83" s="13">
        <v>79383</v>
      </c>
      <c r="GI83" s="13">
        <v>79283</v>
      </c>
      <c r="GJ83" s="13">
        <v>79283</v>
      </c>
      <c r="GK83" s="13">
        <v>79382.36</v>
      </c>
      <c r="GL83" s="13">
        <v>79289</v>
      </c>
      <c r="GM83" s="13">
        <v>79289</v>
      </c>
      <c r="GN83" s="13">
        <v>63996</v>
      </c>
      <c r="GO83" s="13">
        <v>79274</v>
      </c>
      <c r="GP83" s="13">
        <v>83000</v>
      </c>
      <c r="GQ83" s="13">
        <v>85930.32</v>
      </c>
      <c r="GR83" s="13">
        <v>73600</v>
      </c>
      <c r="GS83" s="13">
        <v>73600</v>
      </c>
      <c r="GT83" s="13">
        <v>80618.350000000006</v>
      </c>
      <c r="GU83" s="13">
        <v>80574</v>
      </c>
      <c r="GV83" s="13">
        <v>80574</v>
      </c>
      <c r="GW83" s="13">
        <v>80473</v>
      </c>
      <c r="GX83" s="13">
        <v>80574</v>
      </c>
      <c r="GY83" s="13">
        <v>0</v>
      </c>
      <c r="GZ83" s="13">
        <v>0</v>
      </c>
      <c r="HA83" s="13">
        <v>0</v>
      </c>
      <c r="HB83" s="13">
        <v>0</v>
      </c>
      <c r="HC83" s="13">
        <v>0</v>
      </c>
      <c r="HD83" s="13">
        <v>0</v>
      </c>
      <c r="HE83" s="13">
        <v>0</v>
      </c>
      <c r="HF83" s="13">
        <v>0</v>
      </c>
      <c r="HG83" s="13">
        <v>0</v>
      </c>
      <c r="HH83" s="13">
        <v>0</v>
      </c>
      <c r="HI83" s="13">
        <v>0</v>
      </c>
      <c r="HJ83" s="13">
        <v>0</v>
      </c>
      <c r="HK83" s="13">
        <v>0</v>
      </c>
      <c r="HL83" s="13">
        <v>0</v>
      </c>
      <c r="HM83" s="13">
        <v>0</v>
      </c>
      <c r="HN83" s="13">
        <v>0</v>
      </c>
      <c r="HO83" s="13">
        <v>0</v>
      </c>
      <c r="HP83" s="13">
        <v>0</v>
      </c>
      <c r="HQ83" s="13">
        <v>0</v>
      </c>
      <c r="HR83" s="13">
        <v>0</v>
      </c>
      <c r="HS83" s="13">
        <v>0</v>
      </c>
      <c r="HT83" s="13">
        <v>0</v>
      </c>
      <c r="HU83" s="13">
        <v>0</v>
      </c>
      <c r="HV83" s="13">
        <v>0</v>
      </c>
      <c r="HW83" s="13">
        <v>0</v>
      </c>
      <c r="HX83" s="13">
        <v>0</v>
      </c>
      <c r="HY83" s="13">
        <v>0</v>
      </c>
      <c r="HZ83" s="13">
        <v>0</v>
      </c>
      <c r="IA83" s="13">
        <v>0</v>
      </c>
      <c r="IB83" s="13">
        <v>0</v>
      </c>
      <c r="IC83" s="13">
        <v>0</v>
      </c>
      <c r="ID83" s="13">
        <v>0</v>
      </c>
      <c r="IE83" s="13">
        <v>0</v>
      </c>
      <c r="IF83" s="13">
        <v>0</v>
      </c>
      <c r="IG83" s="13">
        <f t="shared" si="1586"/>
        <v>60000</v>
      </c>
      <c r="IH83" s="13">
        <f t="shared" si="1586"/>
        <v>100000</v>
      </c>
      <c r="II83" s="13">
        <f t="shared" si="1586"/>
        <v>101333.28</v>
      </c>
      <c r="IJ83" s="13">
        <f t="shared" si="1586"/>
        <v>107890</v>
      </c>
      <c r="IK83" s="13">
        <f t="shared" si="1586"/>
        <v>107927.13999999998</v>
      </c>
      <c r="IL83" s="13">
        <f t="shared" si="1586"/>
        <v>106920.81</v>
      </c>
      <c r="IM83" s="13">
        <f t="shared" si="1586"/>
        <v>111388</v>
      </c>
      <c r="IN83" s="13">
        <f t="shared" si="1586"/>
        <v>110148</v>
      </c>
      <c r="IO83" s="13">
        <f t="shared" si="1586"/>
        <v>107011.93</v>
      </c>
      <c r="IP83" s="13">
        <f t="shared" si="1586"/>
        <v>107150</v>
      </c>
      <c r="IQ83" s="13">
        <f t="shared" si="1587"/>
        <v>107150</v>
      </c>
      <c r="IR83" s="13">
        <f t="shared" si="1587"/>
        <v>107149</v>
      </c>
      <c r="IS83" s="13">
        <f t="shared" si="1587"/>
        <v>107150</v>
      </c>
      <c r="IT83" s="13">
        <f t="shared" si="1587"/>
        <v>107150</v>
      </c>
      <c r="IU83" s="13">
        <f t="shared" si="1587"/>
        <v>107143</v>
      </c>
      <c r="IV83" s="13">
        <f t="shared" si="1587"/>
        <v>107149</v>
      </c>
      <c r="IW83" s="13">
        <f t="shared" si="1587"/>
        <v>107149</v>
      </c>
      <c r="IX83" s="13">
        <f t="shared" si="1587"/>
        <v>107143</v>
      </c>
      <c r="IY83" s="13">
        <f t="shared" si="1587"/>
        <v>107043</v>
      </c>
      <c r="IZ83" s="13">
        <f t="shared" si="1587"/>
        <v>107043</v>
      </c>
      <c r="JA83" s="13">
        <f t="shared" si="1588"/>
        <v>107142.36</v>
      </c>
      <c r="JB83" s="13">
        <f t="shared" si="1588"/>
        <v>107049</v>
      </c>
      <c r="JC83" s="13">
        <f t="shared" si="1588"/>
        <v>107049</v>
      </c>
      <c r="JD83" s="13">
        <f t="shared" si="1589"/>
        <v>110572</v>
      </c>
      <c r="JE83" s="13">
        <f t="shared" si="1589"/>
        <v>147034</v>
      </c>
      <c r="JF83" s="13">
        <f t="shared" si="1589"/>
        <v>156000</v>
      </c>
      <c r="JG83" s="13">
        <f t="shared" si="1589"/>
        <v>158843.32</v>
      </c>
      <c r="JH83" s="13">
        <f t="shared" si="1589"/>
        <v>146600</v>
      </c>
      <c r="JI83" s="13">
        <f t="shared" si="1589"/>
        <v>146600</v>
      </c>
      <c r="JJ83" s="13">
        <f t="shared" si="1590"/>
        <v>153533.35</v>
      </c>
      <c r="JK83" s="13">
        <f t="shared" si="1590"/>
        <v>153488</v>
      </c>
      <c r="JL83" s="13">
        <f t="shared" si="1590"/>
        <v>153488</v>
      </c>
      <c r="JM83" s="13">
        <f t="shared" si="1590"/>
        <v>153388</v>
      </c>
      <c r="JN83" s="13">
        <f t="shared" si="1590"/>
        <v>153489</v>
      </c>
    </row>
    <row r="84" spans="1:274" x14ac:dyDescent="0.25">
      <c r="A84" s="5">
        <v>4499</v>
      </c>
      <c r="B84" s="9" t="s">
        <v>46</v>
      </c>
      <c r="C84" s="13">
        <v>0</v>
      </c>
      <c r="D84" s="13">
        <v>500</v>
      </c>
      <c r="E84" s="13">
        <v>274.38</v>
      </c>
      <c r="F84" s="13">
        <v>67600</v>
      </c>
      <c r="G84" s="13">
        <v>68100</v>
      </c>
      <c r="H84" s="13">
        <v>68011.08</v>
      </c>
      <c r="I84" s="13">
        <v>68104.639999999999</v>
      </c>
      <c r="J84" s="13">
        <v>68104.639999999999</v>
      </c>
      <c r="K84" s="13">
        <v>67532.28</v>
      </c>
      <c r="L84" s="13">
        <v>67652</v>
      </c>
      <c r="M84" s="13">
        <v>67652</v>
      </c>
      <c r="N84" s="13">
        <v>66189.58</v>
      </c>
      <c r="O84" s="13">
        <v>65755</v>
      </c>
      <c r="P84" s="13">
        <v>65755</v>
      </c>
      <c r="Q84" s="13">
        <v>65387.29</v>
      </c>
      <c r="R84" s="13">
        <v>65735.78</v>
      </c>
      <c r="S84" s="13">
        <v>65735.78</v>
      </c>
      <c r="T84" s="13">
        <v>65564.210000000006</v>
      </c>
      <c r="U84" s="13">
        <v>65604</v>
      </c>
      <c r="V84" s="13">
        <v>71612.39</v>
      </c>
      <c r="W84" s="13">
        <v>71650.83</v>
      </c>
      <c r="X84" s="13">
        <v>71700</v>
      </c>
      <c r="Y84" s="13">
        <v>71700</v>
      </c>
      <c r="Z84" s="13">
        <v>71635.240000000005</v>
      </c>
      <c r="AA84" s="13">
        <v>80000</v>
      </c>
      <c r="AB84" s="13">
        <v>80000</v>
      </c>
      <c r="AC84" s="13">
        <v>79666.89</v>
      </c>
      <c r="AD84" s="13">
        <v>79640</v>
      </c>
      <c r="AE84" s="13">
        <v>79640</v>
      </c>
      <c r="AF84" s="13">
        <v>118.3</v>
      </c>
      <c r="AG84" s="13">
        <v>120</v>
      </c>
      <c r="AH84" s="13">
        <v>71608.98</v>
      </c>
      <c r="AI84" s="13">
        <v>71682.009999999995</v>
      </c>
      <c r="AJ84" s="13">
        <v>63717</v>
      </c>
      <c r="AK84" s="13">
        <v>0</v>
      </c>
      <c r="AL84" s="13">
        <v>3800</v>
      </c>
      <c r="AM84" s="13">
        <v>2085.04</v>
      </c>
      <c r="AN84" s="13">
        <v>315550</v>
      </c>
      <c r="AO84" s="13">
        <v>315550</v>
      </c>
      <c r="AP84" s="13">
        <v>317375.71999999997</v>
      </c>
      <c r="AQ84" s="13">
        <v>317821.64</v>
      </c>
      <c r="AR84" s="13">
        <v>317821.64</v>
      </c>
      <c r="AS84" s="13">
        <v>315150.64</v>
      </c>
      <c r="AT84" s="13">
        <v>314507</v>
      </c>
      <c r="AU84" s="13">
        <v>314507</v>
      </c>
      <c r="AV84" s="13">
        <v>308884.65999999997</v>
      </c>
      <c r="AW84" s="13">
        <v>306848</v>
      </c>
      <c r="AX84" s="13">
        <v>306848</v>
      </c>
      <c r="AY84" s="13">
        <v>305140.71000000002</v>
      </c>
      <c r="AZ84" s="13">
        <v>306766.99</v>
      </c>
      <c r="BA84" s="13">
        <v>306766.99</v>
      </c>
      <c r="BB84" s="13">
        <v>305966.23</v>
      </c>
      <c r="BC84" s="13">
        <v>306150</v>
      </c>
      <c r="BD84" s="13">
        <v>334194.14</v>
      </c>
      <c r="BE84" s="13">
        <v>334379.5</v>
      </c>
      <c r="BF84" s="13">
        <v>334500</v>
      </c>
      <c r="BG84" s="13">
        <v>334500</v>
      </c>
      <c r="BH84" s="13">
        <v>302791.90000000002</v>
      </c>
      <c r="BI84" s="13">
        <v>302642</v>
      </c>
      <c r="BJ84" s="13">
        <v>302642</v>
      </c>
      <c r="BK84" s="13">
        <v>302744.58</v>
      </c>
      <c r="BL84" s="13">
        <v>302632</v>
      </c>
      <c r="BM84" s="13">
        <v>302632</v>
      </c>
      <c r="BN84" s="13">
        <v>455.52</v>
      </c>
      <c r="BO84" s="13">
        <v>559</v>
      </c>
      <c r="BP84" s="13">
        <v>326218.65999999997</v>
      </c>
      <c r="BQ84" s="13">
        <v>326551.31</v>
      </c>
      <c r="BR84" s="13">
        <v>302667</v>
      </c>
      <c r="BS84" s="13">
        <v>0</v>
      </c>
      <c r="BT84" s="13">
        <v>2300</v>
      </c>
      <c r="BU84" s="13">
        <v>1261.98</v>
      </c>
      <c r="BV84" s="13">
        <v>120500</v>
      </c>
      <c r="BW84" s="13">
        <v>123500</v>
      </c>
      <c r="BX84" s="13">
        <v>121445.62</v>
      </c>
      <c r="BY84" s="13">
        <v>121868.91</v>
      </c>
      <c r="BZ84" s="13">
        <v>121868.91</v>
      </c>
      <c r="CA84" s="13">
        <v>120351.42</v>
      </c>
      <c r="CB84" s="13">
        <v>120909</v>
      </c>
      <c r="CC84" s="13">
        <v>120909</v>
      </c>
      <c r="CD84" s="13">
        <v>118164.39</v>
      </c>
      <c r="CE84" s="13">
        <v>120000</v>
      </c>
      <c r="CF84" s="13">
        <v>120000</v>
      </c>
      <c r="CG84" s="13">
        <v>116391.11</v>
      </c>
      <c r="CH84" s="13">
        <v>117210.61</v>
      </c>
      <c r="CI84" s="13">
        <v>117210.61</v>
      </c>
      <c r="CJ84" s="13">
        <v>116852.59</v>
      </c>
      <c r="CK84" s="13">
        <v>117123</v>
      </c>
      <c r="CL84" s="13">
        <v>127902.05</v>
      </c>
      <c r="CM84" s="13">
        <v>128178.39</v>
      </c>
      <c r="CN84" s="13">
        <v>128500</v>
      </c>
      <c r="CO84" s="13">
        <v>128500</v>
      </c>
      <c r="CP84" s="13">
        <v>96138.16</v>
      </c>
      <c r="CQ84" s="13">
        <v>120869</v>
      </c>
      <c r="CR84" s="13">
        <v>120869</v>
      </c>
      <c r="CS84" s="13">
        <v>119807.66</v>
      </c>
      <c r="CT84" s="13">
        <v>120060</v>
      </c>
      <c r="CU84" s="13">
        <v>120060</v>
      </c>
      <c r="CV84" s="13">
        <v>493.57</v>
      </c>
      <c r="CW84" s="13">
        <v>650</v>
      </c>
      <c r="CX84" s="13">
        <v>103961.89</v>
      </c>
      <c r="CY84" s="13">
        <v>104077.36</v>
      </c>
      <c r="CZ84" s="13">
        <v>96152</v>
      </c>
      <c r="DA84" s="13">
        <v>0</v>
      </c>
      <c r="DB84" s="13">
        <v>100</v>
      </c>
      <c r="DC84" s="13">
        <v>64.849999999999994</v>
      </c>
      <c r="DD84" s="13">
        <v>7513</v>
      </c>
      <c r="DE84" s="13">
        <v>7513</v>
      </c>
      <c r="DF84" s="13">
        <v>7572.58</v>
      </c>
      <c r="DG84" s="13">
        <v>7583.18</v>
      </c>
      <c r="DH84" s="13">
        <v>7583.18</v>
      </c>
      <c r="DI84" s="13">
        <v>7503.6</v>
      </c>
      <c r="DJ84" s="13">
        <v>7484</v>
      </c>
      <c r="DK84" s="13">
        <v>7484</v>
      </c>
      <c r="DL84" s="13">
        <v>7370.41</v>
      </c>
      <c r="DM84" s="13">
        <v>7322</v>
      </c>
      <c r="DN84" s="13">
        <v>7322</v>
      </c>
      <c r="DO84" s="13">
        <v>7265.26</v>
      </c>
      <c r="DP84" s="13">
        <v>7303.98</v>
      </c>
      <c r="DQ84" s="13">
        <v>7303.98</v>
      </c>
      <c r="DR84" s="13">
        <v>7284.92</v>
      </c>
      <c r="DS84" s="13">
        <v>7289</v>
      </c>
      <c r="DT84" s="13">
        <v>7956.94</v>
      </c>
      <c r="DU84" s="13">
        <v>7961.21</v>
      </c>
      <c r="DV84" s="13">
        <v>8000</v>
      </c>
      <c r="DW84" s="13">
        <v>88000</v>
      </c>
      <c r="DX84" s="13">
        <v>87554.17</v>
      </c>
      <c r="DY84" s="13">
        <v>33100</v>
      </c>
      <c r="DZ84" s="13">
        <v>33900</v>
      </c>
      <c r="EA84" s="13">
        <v>33601.919999999998</v>
      </c>
      <c r="EB84" s="13">
        <v>33656</v>
      </c>
      <c r="EC84" s="13">
        <v>33656</v>
      </c>
      <c r="ED84" s="13">
        <v>3759.81</v>
      </c>
      <c r="EE84" s="13">
        <v>5453</v>
      </c>
      <c r="EF84" s="13">
        <v>37424.71</v>
      </c>
      <c r="EG84" s="13">
        <v>37785.65</v>
      </c>
      <c r="EH84" s="13">
        <v>112663</v>
      </c>
      <c r="EI84" s="13">
        <v>0</v>
      </c>
      <c r="EJ84" s="13">
        <v>1000</v>
      </c>
      <c r="EK84" s="13">
        <v>548.70000000000005</v>
      </c>
      <c r="EL84" s="13">
        <v>75419</v>
      </c>
      <c r="EM84" s="13">
        <v>76000</v>
      </c>
      <c r="EN84" s="13">
        <v>76193.16</v>
      </c>
      <c r="EO84" s="13">
        <v>76435.820000000007</v>
      </c>
      <c r="EP84" s="13">
        <v>76435.820000000007</v>
      </c>
      <c r="EQ84" s="13">
        <v>76078.87</v>
      </c>
      <c r="ER84" s="13">
        <v>76540</v>
      </c>
      <c r="ES84" s="13">
        <v>76540</v>
      </c>
      <c r="ET84" s="13">
        <v>73962.69</v>
      </c>
      <c r="EU84" s="13">
        <v>74815</v>
      </c>
      <c r="EV84" s="13">
        <v>74815</v>
      </c>
      <c r="EW84" s="13">
        <v>73343.7</v>
      </c>
      <c r="EX84" s="13">
        <v>74065.210000000006</v>
      </c>
      <c r="EY84" s="13">
        <v>74065.210000000006</v>
      </c>
      <c r="EZ84" s="13">
        <v>73287.13</v>
      </c>
      <c r="FA84" s="13">
        <v>73753</v>
      </c>
      <c r="FB84" s="13">
        <v>79955.83</v>
      </c>
      <c r="FC84" s="13">
        <v>79998.539999999994</v>
      </c>
      <c r="FD84" s="13">
        <v>80500</v>
      </c>
      <c r="FE84" s="13">
        <v>80500</v>
      </c>
      <c r="FF84" s="13">
        <v>63679.78</v>
      </c>
      <c r="FG84" s="13">
        <v>65071</v>
      </c>
      <c r="FH84" s="13">
        <v>65071</v>
      </c>
      <c r="FI84" s="13">
        <v>64124.1</v>
      </c>
      <c r="FJ84" s="13">
        <v>64912</v>
      </c>
      <c r="FK84" s="13">
        <v>64912</v>
      </c>
      <c r="FL84" s="13">
        <v>100.65</v>
      </c>
      <c r="FM84" s="13">
        <v>1281</v>
      </c>
      <c r="FN84" s="13">
        <v>71616.38</v>
      </c>
      <c r="FO84" s="13">
        <v>71728.33</v>
      </c>
      <c r="FP84" s="13">
        <v>72238</v>
      </c>
      <c r="FQ84" s="13">
        <v>20000</v>
      </c>
      <c r="FR84" s="13">
        <v>12300</v>
      </c>
      <c r="FS84" s="13">
        <v>5430.56</v>
      </c>
      <c r="FT84" s="13">
        <v>171795</v>
      </c>
      <c r="FU84" s="13">
        <v>171795</v>
      </c>
      <c r="FV84" s="13">
        <v>169406</v>
      </c>
      <c r="FW84" s="13">
        <v>171221.8</v>
      </c>
      <c r="FX84" s="13">
        <v>171221.8</v>
      </c>
      <c r="FY84" s="13">
        <v>171030.58</v>
      </c>
      <c r="FZ84" s="13">
        <v>168090</v>
      </c>
      <c r="GA84" s="13">
        <v>169090</v>
      </c>
      <c r="GB84" s="13">
        <v>169110.95</v>
      </c>
      <c r="GC84" s="13">
        <v>164530</v>
      </c>
      <c r="GD84" s="13">
        <v>164530</v>
      </c>
      <c r="GE84" s="13">
        <v>169988.89</v>
      </c>
      <c r="GF84" s="13">
        <v>168587.43</v>
      </c>
      <c r="GG84" s="13">
        <v>168587.43</v>
      </c>
      <c r="GH84" s="13">
        <v>166874.99</v>
      </c>
      <c r="GI84" s="13">
        <v>166118</v>
      </c>
      <c r="GJ84" s="13">
        <v>178088.87</v>
      </c>
      <c r="GK84" s="13">
        <v>181250.58</v>
      </c>
      <c r="GL84" s="13">
        <v>182500</v>
      </c>
      <c r="GM84" s="13">
        <v>182500</v>
      </c>
      <c r="GN84" s="13">
        <v>180261.45</v>
      </c>
      <c r="GO84" s="13">
        <v>247157</v>
      </c>
      <c r="GP84" s="13">
        <v>255000</v>
      </c>
      <c r="GQ84" s="13">
        <v>215817.09</v>
      </c>
      <c r="GR84" s="13">
        <v>216400</v>
      </c>
      <c r="GS84" s="13">
        <v>216400</v>
      </c>
      <c r="GT84" s="13">
        <v>10829.34</v>
      </c>
      <c r="GU84" s="13">
        <v>15428</v>
      </c>
      <c r="GV84" s="13">
        <v>192919.02</v>
      </c>
      <c r="GW84" s="13">
        <v>199561.94</v>
      </c>
      <c r="GX84" s="13">
        <v>166848</v>
      </c>
      <c r="GY84" s="13">
        <v>0</v>
      </c>
      <c r="GZ84" s="13">
        <v>0</v>
      </c>
      <c r="HA84" s="13">
        <v>0</v>
      </c>
      <c r="HB84" s="13">
        <v>700</v>
      </c>
      <c r="HC84" s="13">
        <v>0</v>
      </c>
      <c r="HD84" s="13">
        <v>0</v>
      </c>
      <c r="HE84" s="13">
        <v>0</v>
      </c>
      <c r="HF84" s="13">
        <v>0</v>
      </c>
      <c r="HG84" s="13">
        <v>0</v>
      </c>
      <c r="HH84" s="13">
        <v>0</v>
      </c>
      <c r="HI84" s="13">
        <v>0</v>
      </c>
      <c r="HJ84" s="13">
        <v>33.5</v>
      </c>
      <c r="HK84" s="13">
        <v>0</v>
      </c>
      <c r="HL84" s="13">
        <v>0</v>
      </c>
      <c r="HM84" s="13">
        <v>1597.74</v>
      </c>
      <c r="HN84" s="13">
        <v>0</v>
      </c>
      <c r="HO84" s="13">
        <v>74.91</v>
      </c>
      <c r="HP84" s="13">
        <v>74.91</v>
      </c>
      <c r="HQ84" s="13">
        <v>1400</v>
      </c>
      <c r="HR84" s="13">
        <v>1400</v>
      </c>
      <c r="HS84" s="13">
        <v>0</v>
      </c>
      <c r="HT84" s="13">
        <v>1400</v>
      </c>
      <c r="HU84" s="13">
        <v>1400</v>
      </c>
      <c r="HV84" s="13">
        <v>185.28</v>
      </c>
      <c r="HW84" s="13">
        <v>200</v>
      </c>
      <c r="HX84" s="13">
        <v>200</v>
      </c>
      <c r="HY84" s="13">
        <v>0</v>
      </c>
      <c r="HZ84" s="13">
        <v>0</v>
      </c>
      <c r="IA84" s="13">
        <v>0</v>
      </c>
      <c r="IB84" s="13">
        <v>471.5</v>
      </c>
      <c r="IC84" s="13">
        <v>0</v>
      </c>
      <c r="ID84" s="13">
        <v>0</v>
      </c>
      <c r="IE84" s="13">
        <v>27</v>
      </c>
      <c r="IF84" s="13">
        <v>0</v>
      </c>
      <c r="IG84" s="13">
        <f t="shared" si="1586"/>
        <v>20000</v>
      </c>
      <c r="IH84" s="13">
        <f t="shared" si="1586"/>
        <v>20000</v>
      </c>
      <c r="II84" s="13">
        <f t="shared" si="1586"/>
        <v>9665.51</v>
      </c>
      <c r="IJ84" s="13">
        <f t="shared" si="1586"/>
        <v>759077</v>
      </c>
      <c r="IK84" s="13">
        <f t="shared" si="1586"/>
        <v>762458</v>
      </c>
      <c r="IL84" s="13">
        <f t="shared" si="1586"/>
        <v>760004.16</v>
      </c>
      <c r="IM84" s="13">
        <f t="shared" si="1586"/>
        <v>763035.99</v>
      </c>
      <c r="IN84" s="13">
        <f t="shared" si="1586"/>
        <v>763035.99</v>
      </c>
      <c r="IO84" s="13">
        <f t="shared" si="1586"/>
        <v>757647.39</v>
      </c>
      <c r="IP84" s="13">
        <f t="shared" si="1586"/>
        <v>755182</v>
      </c>
      <c r="IQ84" s="13">
        <f t="shared" si="1587"/>
        <v>756182</v>
      </c>
      <c r="IR84" s="13">
        <f t="shared" si="1587"/>
        <v>743716.17999999993</v>
      </c>
      <c r="IS84" s="13">
        <f t="shared" si="1587"/>
        <v>739270</v>
      </c>
      <c r="IT84" s="13">
        <f t="shared" si="1587"/>
        <v>739270</v>
      </c>
      <c r="IU84" s="13">
        <f t="shared" si="1587"/>
        <v>739114.7</v>
      </c>
      <c r="IV84" s="13">
        <f t="shared" si="1587"/>
        <v>739670</v>
      </c>
      <c r="IW84" s="13">
        <f t="shared" si="1587"/>
        <v>739744.91</v>
      </c>
      <c r="IX84" s="13">
        <f t="shared" si="1587"/>
        <v>735904.98</v>
      </c>
      <c r="IY84" s="13">
        <f t="shared" si="1587"/>
        <v>737437</v>
      </c>
      <c r="IZ84" s="13">
        <f t="shared" si="1587"/>
        <v>801110.22</v>
      </c>
      <c r="JA84" s="13">
        <f t="shared" si="1588"/>
        <v>803419.04999999993</v>
      </c>
      <c r="JB84" s="13">
        <f t="shared" si="1588"/>
        <v>807100</v>
      </c>
      <c r="JC84" s="13">
        <f t="shared" si="1588"/>
        <v>887100</v>
      </c>
      <c r="JD84" s="13">
        <f t="shared" si="1589"/>
        <v>802245.98000000021</v>
      </c>
      <c r="JE84" s="13">
        <f t="shared" si="1589"/>
        <v>849039</v>
      </c>
      <c r="JF84" s="13">
        <f t="shared" si="1589"/>
        <v>857682</v>
      </c>
      <c r="JG84" s="13">
        <f t="shared" si="1589"/>
        <v>815762.24</v>
      </c>
      <c r="JH84" s="13">
        <f t="shared" si="1589"/>
        <v>817300</v>
      </c>
      <c r="JI84" s="13">
        <f t="shared" si="1589"/>
        <v>817300</v>
      </c>
      <c r="JJ84" s="13">
        <f t="shared" si="1590"/>
        <v>16228.689999999999</v>
      </c>
      <c r="JK84" s="13">
        <f t="shared" si="1590"/>
        <v>23491</v>
      </c>
      <c r="JL84" s="13">
        <f t="shared" si="1590"/>
        <v>803749.64</v>
      </c>
      <c r="JM84" s="13">
        <f t="shared" si="1590"/>
        <v>811413.59999999986</v>
      </c>
      <c r="JN84" s="13">
        <f t="shared" si="1590"/>
        <v>814285</v>
      </c>
    </row>
    <row r="85" spans="1:274" ht="15" customHeight="1" x14ac:dyDescent="0.25">
      <c r="A85" s="5">
        <v>45</v>
      </c>
      <c r="B85" s="8" t="s">
        <v>79</v>
      </c>
      <c r="C85" s="12">
        <f t="shared" ref="C85:D85" si="1591">SUM(C86:C96)</f>
        <v>6671.16</v>
      </c>
      <c r="D85" s="12">
        <f t="shared" si="1591"/>
        <v>1402</v>
      </c>
      <c r="E85" s="12">
        <f t="shared" ref="E85:HD85" si="1592">SUM(E86:E96)</f>
        <v>5025.18</v>
      </c>
      <c r="F85" s="12">
        <f t="shared" si="1592"/>
        <v>0</v>
      </c>
      <c r="G85" s="12">
        <f t="shared" ref="G85" si="1593">SUM(G86:G96)</f>
        <v>0</v>
      </c>
      <c r="H85" s="12">
        <f t="shared" si="1592"/>
        <v>293.58</v>
      </c>
      <c r="I85" s="12">
        <f t="shared" si="1592"/>
        <v>5000</v>
      </c>
      <c r="J85" s="12">
        <f t="shared" ref="J85" si="1594">SUM(J86:J96)</f>
        <v>5000</v>
      </c>
      <c r="K85" s="12">
        <f t="shared" si="1592"/>
        <v>0</v>
      </c>
      <c r="L85" s="12">
        <f t="shared" ref="L85:M85" si="1595">SUM(L86:L96)</f>
        <v>0</v>
      </c>
      <c r="M85" s="12">
        <f t="shared" si="1595"/>
        <v>0</v>
      </c>
      <c r="N85" s="12">
        <f>SUM(N86:N96)</f>
        <v>2.1</v>
      </c>
      <c r="O85" s="12">
        <f t="shared" ref="O85" si="1596">SUM(O86:O96)</f>
        <v>0</v>
      </c>
      <c r="P85" s="12">
        <f t="shared" ref="P85:S85" si="1597">SUM(P86:P96)</f>
        <v>0</v>
      </c>
      <c r="Q85" s="12">
        <f>SUM(Q86:Q96)</f>
        <v>5.86</v>
      </c>
      <c r="R85" s="12">
        <f t="shared" ref="R85" si="1598">SUM(R86:R96)</f>
        <v>0</v>
      </c>
      <c r="S85" s="12">
        <f t="shared" si="1597"/>
        <v>0</v>
      </c>
      <c r="T85" s="12">
        <f>SUM(T86:T96)</f>
        <v>8.15</v>
      </c>
      <c r="U85" s="12">
        <f t="shared" ref="U85" si="1599">SUM(U86:U96)</f>
        <v>0</v>
      </c>
      <c r="V85" s="12">
        <f t="shared" ref="V85:Y85" si="1600">SUM(V86:V96)</f>
        <v>10</v>
      </c>
      <c r="W85" s="12">
        <f t="shared" si="1600"/>
        <v>8.2200000000000006</v>
      </c>
      <c r="X85" s="12">
        <f t="shared" ref="X85" si="1601">SUM(X86:X96)</f>
        <v>0</v>
      </c>
      <c r="Y85" s="12">
        <f t="shared" si="1600"/>
        <v>0</v>
      </c>
      <c r="Z85" s="12">
        <f t="shared" ref="Z85:AD85" si="1602">SUM(Z86:Z96)</f>
        <v>49.56</v>
      </c>
      <c r="AA85" s="12">
        <f t="shared" si="1602"/>
        <v>109</v>
      </c>
      <c r="AB85" s="12">
        <f t="shared" ref="AB85:AJ85" si="1603">SUM(AB86:AB96)</f>
        <v>0</v>
      </c>
      <c r="AC85" s="12">
        <f t="shared" si="1602"/>
        <v>24.36</v>
      </c>
      <c r="AD85" s="12">
        <f t="shared" si="1602"/>
        <v>0</v>
      </c>
      <c r="AE85" s="12">
        <f t="shared" si="1603"/>
        <v>0</v>
      </c>
      <c r="AF85" s="12">
        <f t="shared" ref="AF85" si="1604">SUM(AF86:AF96)</f>
        <v>0</v>
      </c>
      <c r="AG85" s="12">
        <f t="shared" ref="AG85:AI85" si="1605">SUM(AG86:AG96)</f>
        <v>0</v>
      </c>
      <c r="AH85" s="12">
        <f t="shared" si="1605"/>
        <v>132.53</v>
      </c>
      <c r="AI85" s="12">
        <f t="shared" si="1605"/>
        <v>1462.03</v>
      </c>
      <c r="AJ85" s="12">
        <f t="shared" si="1603"/>
        <v>0</v>
      </c>
      <c r="AK85" s="12">
        <f>SUM(AK86:AK96)</f>
        <v>52500.79</v>
      </c>
      <c r="AL85" s="12">
        <f t="shared" ref="AL85:AP85" si="1606">SUM(AL86:AL96)</f>
        <v>148455.22</v>
      </c>
      <c r="AM85" s="12">
        <f t="shared" si="1606"/>
        <v>109439.93</v>
      </c>
      <c r="AN85" s="12">
        <f t="shared" ref="AN85" si="1607">SUM(AN86:AN96)</f>
        <v>114321</v>
      </c>
      <c r="AO85" s="12">
        <f t="shared" si="1606"/>
        <v>107321</v>
      </c>
      <c r="AP85" s="12">
        <f t="shared" si="1606"/>
        <v>81349.849999999991</v>
      </c>
      <c r="AQ85" s="12">
        <f>SUM(AQ86:AQ96)</f>
        <v>111521.4</v>
      </c>
      <c r="AR85" s="12">
        <f>SUM(AR86:AR96)</f>
        <v>111521.4</v>
      </c>
      <c r="AS85" s="12">
        <f>SUM(AS86:AS96)</f>
        <v>78843.73000000001</v>
      </c>
      <c r="AT85" s="12">
        <f t="shared" ref="AT85" si="1608">SUM(AT86:AT96)</f>
        <v>83120</v>
      </c>
      <c r="AU85" s="12">
        <f>SUM(AU86:AU96)</f>
        <v>91004.800000000003</v>
      </c>
      <c r="AV85" s="12">
        <f t="shared" ref="AV85:AW85" si="1609">SUM(AV86:AV96)</f>
        <v>93970.66</v>
      </c>
      <c r="AW85" s="12">
        <f t="shared" si="1609"/>
        <v>139523</v>
      </c>
      <c r="AX85" s="12">
        <f t="shared" ref="AX85:BC85" si="1610">SUM(AX86:AX96)</f>
        <v>139523</v>
      </c>
      <c r="AY85" s="12">
        <f t="shared" si="1610"/>
        <v>4256.3899999999994</v>
      </c>
      <c r="AZ85" s="12">
        <f t="shared" ref="AZ85:BA85" si="1611">SUM(AZ86:AZ96)</f>
        <v>2015.77</v>
      </c>
      <c r="BA85" s="12">
        <f t="shared" si="1611"/>
        <v>2055.77</v>
      </c>
      <c r="BB85" s="12">
        <f t="shared" si="1610"/>
        <v>1142.04</v>
      </c>
      <c r="BC85" s="12">
        <f t="shared" si="1610"/>
        <v>1975</v>
      </c>
      <c r="BD85" s="12">
        <f>SUM(BD86:BD96)</f>
        <v>1975</v>
      </c>
      <c r="BE85" s="12">
        <f>SUM(BE86:BE96)</f>
        <v>1033.28</v>
      </c>
      <c r="BF85" s="12">
        <f t="shared" ref="BF85" si="1612">SUM(BF86:BF96)</f>
        <v>1725</v>
      </c>
      <c r="BG85" s="12">
        <f>SUM(BG86:BG96)</f>
        <v>1725</v>
      </c>
      <c r="BH85" s="12">
        <f t="shared" ref="BH85:BK85" si="1613">SUM(BH86:BH96)</f>
        <v>1459.31</v>
      </c>
      <c r="BI85" s="12">
        <f t="shared" ref="BI85" si="1614">SUM(BI86:BI96)</f>
        <v>2420</v>
      </c>
      <c r="BJ85" s="12">
        <f t="shared" si="1613"/>
        <v>2220</v>
      </c>
      <c r="BK85" s="12">
        <f t="shared" si="1613"/>
        <v>936.20999999999992</v>
      </c>
      <c r="BL85" s="12">
        <f t="shared" ref="BL85:BR85" si="1615">SUM(BL86:BL96)</f>
        <v>2326.1</v>
      </c>
      <c r="BM85" s="12">
        <f t="shared" ref="BM85" si="1616">SUM(BM86:BM96)</f>
        <v>2326.1</v>
      </c>
      <c r="BN85" s="12">
        <f>SUM(BN86:BN96)</f>
        <v>1515.28</v>
      </c>
      <c r="BO85" s="12">
        <f t="shared" ref="BO85:BQ85" si="1617">SUM(BO86:BO96)</f>
        <v>2325</v>
      </c>
      <c r="BP85" s="12">
        <f t="shared" si="1617"/>
        <v>2325</v>
      </c>
      <c r="BQ85" s="12">
        <f t="shared" si="1617"/>
        <v>7229.62</v>
      </c>
      <c r="BR85" s="12">
        <f t="shared" si="1615"/>
        <v>1961</v>
      </c>
      <c r="BS85" s="12">
        <f>SUM(BS86:BS96)</f>
        <v>169387.32</v>
      </c>
      <c r="BT85" s="12">
        <f>SUM(BT86:BT96)</f>
        <v>9149.2099999999991</v>
      </c>
      <c r="BU85" s="12">
        <f>SUM(BU86:BU96)</f>
        <v>6680.84</v>
      </c>
      <c r="BV85" s="12">
        <f t="shared" ref="BV85" si="1618">SUM(BV86:BV96)</f>
        <v>6073.9</v>
      </c>
      <c r="BW85" s="12">
        <f>SUM(BW86:BW96)</f>
        <v>3073.9</v>
      </c>
      <c r="BX85" s="12">
        <f>SUM(BX86:BX96)</f>
        <v>2039.3400000000001</v>
      </c>
      <c r="BY85" s="12">
        <f>SUM(BY86:BY96)</f>
        <v>3073.9</v>
      </c>
      <c r="BZ85" s="12">
        <f>SUM(BZ86:BZ96)</f>
        <v>3073.9</v>
      </c>
      <c r="CA85" s="12">
        <f>SUM(CA86:CA96)</f>
        <v>1067.6099999999999</v>
      </c>
      <c r="CB85" s="12">
        <f t="shared" ref="CB85" si="1619">SUM(CB86:CB96)</f>
        <v>2780</v>
      </c>
      <c r="CC85" s="12">
        <f>SUM(CC86:CC96)</f>
        <v>2780</v>
      </c>
      <c r="CD85" s="12">
        <f t="shared" ref="CD85:CE85" si="1620">SUM(CD86:CD96)</f>
        <v>2101.6799999999998</v>
      </c>
      <c r="CE85" s="12">
        <f t="shared" si="1620"/>
        <v>2234</v>
      </c>
      <c r="CF85" s="12">
        <f t="shared" ref="CF85:CK85" si="1621">SUM(CF86:CF96)</f>
        <v>3000</v>
      </c>
      <c r="CG85" s="12">
        <f>SUM(CG86:CG96)</f>
        <v>1563.8400000000001</v>
      </c>
      <c r="CH85" s="12">
        <f t="shared" ref="CH85" si="1622">SUM(CH86:CH96)</f>
        <v>1994.13</v>
      </c>
      <c r="CI85" s="12">
        <f>SUM(CI86:CI96)</f>
        <v>1994.13</v>
      </c>
      <c r="CJ85" s="12">
        <f t="shared" si="1621"/>
        <v>1885.43</v>
      </c>
      <c r="CK85" s="12">
        <f t="shared" si="1621"/>
        <v>1847</v>
      </c>
      <c r="CL85" s="12">
        <f>SUM(CL86:CL96)</f>
        <v>1850</v>
      </c>
      <c r="CM85" s="12">
        <f>SUM(CM86:CM96)</f>
        <v>306.27</v>
      </c>
      <c r="CN85" s="12">
        <f t="shared" ref="CN85" si="1623">SUM(CN86:CN96)</f>
        <v>1990</v>
      </c>
      <c r="CO85" s="12">
        <f>SUM(CO86:CO96)</f>
        <v>1990</v>
      </c>
      <c r="CP85" s="12">
        <f t="shared" ref="CP85:CZ85" si="1624">SUM(CP86:CP96)</f>
        <v>1500.2500000000002</v>
      </c>
      <c r="CQ85" s="12">
        <f t="shared" ref="CQ85" si="1625">SUM(CQ86:CQ96)</f>
        <v>2197.5</v>
      </c>
      <c r="CR85" s="12">
        <f t="shared" si="1624"/>
        <v>3097.4</v>
      </c>
      <c r="CS85" s="12">
        <f t="shared" si="1624"/>
        <v>3883.73</v>
      </c>
      <c r="CT85" s="12">
        <f t="shared" si="1624"/>
        <v>2573.9</v>
      </c>
      <c r="CU85" s="12">
        <f t="shared" ref="CU85:CV85" si="1626">SUM(CU86:CU96)</f>
        <v>3973.9</v>
      </c>
      <c r="CV85" s="12">
        <f t="shared" si="1626"/>
        <v>6047.71</v>
      </c>
      <c r="CW85" s="12">
        <f t="shared" ref="CW85" si="1627">SUM(CW86:CW96)</f>
        <v>2274</v>
      </c>
      <c r="CX85" s="12">
        <f t="shared" si="1624"/>
        <v>8191</v>
      </c>
      <c r="CY85" s="12">
        <f t="shared" si="1624"/>
        <v>13099.439999999999</v>
      </c>
      <c r="CZ85" s="12">
        <f t="shared" ref="CZ85:DA85" si="1628">SUM(CZ86:CZ96)</f>
        <v>2359</v>
      </c>
      <c r="DA85" s="12">
        <f t="shared" si="1628"/>
        <v>1334.23</v>
      </c>
      <c r="DB85" s="12">
        <f t="shared" ref="DB85:DF85" si="1629">SUM(DB86:DB96)</f>
        <v>280.39999999999998</v>
      </c>
      <c r="DC85" s="12">
        <f t="shared" si="1629"/>
        <v>205.04</v>
      </c>
      <c r="DD85" s="12">
        <f t="shared" ref="DD85" si="1630">SUM(DD86:DD96)</f>
        <v>0</v>
      </c>
      <c r="DE85" s="12">
        <f t="shared" si="1629"/>
        <v>0</v>
      </c>
      <c r="DF85" s="12">
        <f t="shared" si="1629"/>
        <v>32.619999999999997</v>
      </c>
      <c r="DG85" s="12">
        <f>SUM(DG86:DG96)</f>
        <v>0</v>
      </c>
      <c r="DH85" s="12">
        <f>SUM(DH86:DH96)</f>
        <v>0</v>
      </c>
      <c r="DI85" s="12">
        <f t="shared" ref="DI85:EM85" si="1631">SUM(DI86:DI96)</f>
        <v>0</v>
      </c>
      <c r="DJ85" s="12">
        <f t="shared" ref="DJ85" si="1632">SUM(DJ86:DJ96)</f>
        <v>0</v>
      </c>
      <c r="DK85" s="12">
        <f t="shared" si="1631"/>
        <v>0</v>
      </c>
      <c r="DL85" s="12">
        <f t="shared" ref="DL85:DM85" si="1633">SUM(DL86:DL96)</f>
        <v>0.23</v>
      </c>
      <c r="DM85" s="12">
        <f t="shared" si="1633"/>
        <v>0</v>
      </c>
      <c r="DN85" s="12">
        <f t="shared" ref="DN85:DS85" si="1634">SUM(DN86:DN96)</f>
        <v>0</v>
      </c>
      <c r="DO85" s="12">
        <f t="shared" si="1631"/>
        <v>0.64</v>
      </c>
      <c r="DP85" s="12">
        <f t="shared" ref="DP85" si="1635">SUM(DP86:DP96)</f>
        <v>0</v>
      </c>
      <c r="DQ85" s="12">
        <f t="shared" si="1631"/>
        <v>0</v>
      </c>
      <c r="DR85" s="12">
        <f t="shared" si="1634"/>
        <v>0.91</v>
      </c>
      <c r="DS85" s="12">
        <f t="shared" si="1634"/>
        <v>0</v>
      </c>
      <c r="DT85" s="12">
        <f t="shared" ref="DT85:EC85" si="1636">SUM(DT86:DT96)</f>
        <v>0</v>
      </c>
      <c r="DU85" s="12">
        <f t="shared" si="1636"/>
        <v>0.92</v>
      </c>
      <c r="DV85" s="12">
        <f t="shared" ref="DV85" si="1637">SUM(DV86:DV96)</f>
        <v>0</v>
      </c>
      <c r="DW85" s="12">
        <f t="shared" si="1636"/>
        <v>0</v>
      </c>
      <c r="DX85" s="12">
        <f t="shared" si="1636"/>
        <v>9.01</v>
      </c>
      <c r="DY85" s="12">
        <f t="shared" ref="DY85" si="1638">SUM(DY86:DY96)</f>
        <v>29.6</v>
      </c>
      <c r="DZ85" s="12">
        <f t="shared" si="1636"/>
        <v>10</v>
      </c>
      <c r="EA85" s="12">
        <f t="shared" si="1636"/>
        <v>9.74</v>
      </c>
      <c r="EB85" s="12">
        <f t="shared" si="1636"/>
        <v>0</v>
      </c>
      <c r="EC85" s="12">
        <f t="shared" si="1636"/>
        <v>0</v>
      </c>
      <c r="ED85" s="12">
        <f t="shared" ref="ED85:EI85" si="1639">SUM(ED86:ED96)</f>
        <v>3020.59</v>
      </c>
      <c r="EE85" s="12">
        <f t="shared" ref="EE85:EG85" si="1640">SUM(EE86:EE96)</f>
        <v>0</v>
      </c>
      <c r="EF85" s="12">
        <f t="shared" si="1640"/>
        <v>0</v>
      </c>
      <c r="EG85" s="12">
        <f t="shared" si="1640"/>
        <v>890.89</v>
      </c>
      <c r="EH85" s="12">
        <f t="shared" si="1639"/>
        <v>0</v>
      </c>
      <c r="EI85" s="12">
        <f t="shared" si="1639"/>
        <v>307342.32</v>
      </c>
      <c r="EJ85" s="12">
        <f t="shared" si="1631"/>
        <v>288804.01</v>
      </c>
      <c r="EK85" s="12">
        <f t="shared" si="1631"/>
        <v>168745.65</v>
      </c>
      <c r="EL85" s="12">
        <f t="shared" ref="EL85" si="1641">SUM(EL86:EL96)</f>
        <v>207000</v>
      </c>
      <c r="EM85" s="12">
        <f t="shared" si="1631"/>
        <v>159452.91</v>
      </c>
      <c r="EN85" s="12">
        <f t="shared" si="1592"/>
        <v>171355.27999999997</v>
      </c>
      <c r="EO85" s="12">
        <f>SUM(EO86:EO96)</f>
        <v>259004.7</v>
      </c>
      <c r="EP85" s="12">
        <f>SUM(EP86:EP96)</f>
        <v>235797</v>
      </c>
      <c r="EQ85" s="12">
        <f t="shared" ref="EQ85:FU85" si="1642">SUM(EQ86:EQ96)</f>
        <v>193735.51</v>
      </c>
      <c r="ER85" s="12">
        <f t="shared" ref="ER85:ES85" si="1643">SUM(ER86:ER96)</f>
        <v>155500</v>
      </c>
      <c r="ES85" s="12">
        <f t="shared" si="1643"/>
        <v>155500</v>
      </c>
      <c r="ET85" s="12">
        <f>SUM(ET86:ET96)</f>
        <v>96395.329999999987</v>
      </c>
      <c r="EU85" s="12">
        <f>SUM(EU86:EU96)</f>
        <v>90430</v>
      </c>
      <c r="EV85" s="12">
        <f>SUM(EV86:EV96)</f>
        <v>86510</v>
      </c>
      <c r="EW85" s="12">
        <f t="shared" ref="EW85:EY85" si="1644">SUM(EW86:EW96)</f>
        <v>22410.16</v>
      </c>
      <c r="EX85" s="12">
        <f t="shared" ref="EX85" si="1645">SUM(EX86:EX96)</f>
        <v>83716.58</v>
      </c>
      <c r="EY85" s="12">
        <f t="shared" si="1644"/>
        <v>74716.58</v>
      </c>
      <c r="EZ85" s="12">
        <f t="shared" ref="EZ85:FA85" si="1646">SUM(EZ86:EZ96)</f>
        <v>69935.069999999992</v>
      </c>
      <c r="FA85" s="12">
        <f t="shared" si="1646"/>
        <v>72043</v>
      </c>
      <c r="FB85" s="12">
        <f t="shared" ref="FB85:FK85" si="1647">SUM(FB86:FB96)</f>
        <v>67913</v>
      </c>
      <c r="FC85" s="12">
        <f t="shared" si="1647"/>
        <v>48506.229999999996</v>
      </c>
      <c r="FD85" s="12">
        <f t="shared" ref="FD85" si="1648">SUM(FD86:FD96)</f>
        <v>71270</v>
      </c>
      <c r="FE85" s="12">
        <f t="shared" si="1647"/>
        <v>71270</v>
      </c>
      <c r="FF85" s="12">
        <f t="shared" si="1647"/>
        <v>47700.11</v>
      </c>
      <c r="FG85" s="12">
        <f t="shared" ref="FG85" si="1649">SUM(FG86:FG96)</f>
        <v>74000.2</v>
      </c>
      <c r="FH85" s="12">
        <f t="shared" si="1647"/>
        <v>56700</v>
      </c>
      <c r="FI85" s="12">
        <f t="shared" si="1647"/>
        <v>29088.480000000007</v>
      </c>
      <c r="FJ85" s="12">
        <f t="shared" si="1647"/>
        <v>50399.999999999993</v>
      </c>
      <c r="FK85" s="12">
        <f t="shared" si="1647"/>
        <v>137556</v>
      </c>
      <c r="FL85" s="12">
        <f t="shared" ref="FL85:FQ85" si="1650">SUM(FL86:FL96)</f>
        <v>306573.55</v>
      </c>
      <c r="FM85" s="12">
        <f t="shared" ref="FM85:FO85" si="1651">SUM(FM86:FM96)</f>
        <v>225400</v>
      </c>
      <c r="FN85" s="12">
        <f t="shared" ref="FN85:FO85" si="1652">SUM(FN86:FN96)</f>
        <v>238200</v>
      </c>
      <c r="FO85" s="12">
        <f t="shared" si="1652"/>
        <v>178085.19999999998</v>
      </c>
      <c r="FP85" s="12">
        <f t="shared" si="1650"/>
        <v>288000</v>
      </c>
      <c r="FQ85" s="12">
        <f t="shared" si="1650"/>
        <v>30687.32</v>
      </c>
      <c r="FR85" s="12">
        <f t="shared" si="1642"/>
        <v>6449.21</v>
      </c>
      <c r="FS85" s="12">
        <f t="shared" si="1642"/>
        <v>4715.8</v>
      </c>
      <c r="FT85" s="12">
        <f t="shared" ref="FT85" si="1653">SUM(FT86:FT96)</f>
        <v>0</v>
      </c>
      <c r="FU85" s="12">
        <f t="shared" si="1642"/>
        <v>0</v>
      </c>
      <c r="FV85" s="12">
        <f t="shared" si="1592"/>
        <v>1047.82</v>
      </c>
      <c r="FW85" s="12">
        <f>SUM(FW86:FW96)</f>
        <v>0</v>
      </c>
      <c r="FX85" s="12">
        <f>SUM(FX86:FX96)</f>
        <v>0</v>
      </c>
      <c r="FY85" s="12">
        <f t="shared" ref="FY85:HC85" si="1654">SUM(FY86:FY96)</f>
        <v>0</v>
      </c>
      <c r="FZ85" s="12">
        <f t="shared" ref="FZ85" si="1655">SUM(FZ86:FZ96)</f>
        <v>0</v>
      </c>
      <c r="GA85" s="12">
        <f t="shared" si="1654"/>
        <v>20</v>
      </c>
      <c r="GB85" s="12">
        <f t="shared" ref="GB85:GC85" si="1656">SUM(GB86:GB96)</f>
        <v>25.14</v>
      </c>
      <c r="GC85" s="12">
        <f t="shared" si="1656"/>
        <v>0</v>
      </c>
      <c r="GD85" s="12">
        <f t="shared" ref="GD85:GI85" si="1657">SUM(GD86:GD96)</f>
        <v>0</v>
      </c>
      <c r="GE85" s="12">
        <f t="shared" si="1654"/>
        <v>14.32</v>
      </c>
      <c r="GF85" s="12">
        <f t="shared" ref="GF85" si="1658">SUM(GF86:GF96)</f>
        <v>0</v>
      </c>
      <c r="GG85" s="12">
        <f t="shared" si="1654"/>
        <v>0</v>
      </c>
      <c r="GH85" s="12">
        <f t="shared" si="1657"/>
        <v>19.920000000000002</v>
      </c>
      <c r="GI85" s="12">
        <f t="shared" si="1657"/>
        <v>0</v>
      </c>
      <c r="GJ85" s="12">
        <f t="shared" ref="GJ85:GS85" si="1659">SUM(GJ86:GJ96)</f>
        <v>10</v>
      </c>
      <c r="GK85" s="12">
        <f t="shared" si="1659"/>
        <v>20.100000000000001</v>
      </c>
      <c r="GL85" s="12">
        <f t="shared" ref="GL85" si="1660">SUM(GL86:GL96)</f>
        <v>0</v>
      </c>
      <c r="GM85" s="12">
        <f t="shared" si="1659"/>
        <v>0</v>
      </c>
      <c r="GN85" s="12">
        <f t="shared" si="1659"/>
        <v>85.589999999999989</v>
      </c>
      <c r="GO85" s="12">
        <f t="shared" ref="GO85" si="1661">SUM(GO86:GO96)</f>
        <v>124.5</v>
      </c>
      <c r="GP85" s="12">
        <f t="shared" si="1659"/>
        <v>3024.5</v>
      </c>
      <c r="GQ85" s="12">
        <f t="shared" si="1659"/>
        <v>3747.3399999999997</v>
      </c>
      <c r="GR85" s="12">
        <f t="shared" si="1659"/>
        <v>600</v>
      </c>
      <c r="GS85" s="12">
        <f t="shared" si="1659"/>
        <v>600</v>
      </c>
      <c r="GT85" s="12">
        <f t="shared" ref="GT85:GY85" si="1662">SUM(GT86:GT96)</f>
        <v>7943.05</v>
      </c>
      <c r="GU85" s="12">
        <f t="shared" ref="GU85:GW85" si="1663">SUM(GU86:GU96)</f>
        <v>0</v>
      </c>
      <c r="GV85" s="12">
        <f t="shared" ref="GV85:GW85" si="1664">SUM(GV86:GV96)</f>
        <v>15000</v>
      </c>
      <c r="GW85" s="12">
        <f t="shared" si="1664"/>
        <v>10839.52</v>
      </c>
      <c r="GX85" s="12">
        <f t="shared" si="1662"/>
        <v>0</v>
      </c>
      <c r="GY85" s="12">
        <f t="shared" si="1662"/>
        <v>0</v>
      </c>
      <c r="GZ85" s="12">
        <f t="shared" si="1654"/>
        <v>50408</v>
      </c>
      <c r="HA85" s="12">
        <f t="shared" si="1654"/>
        <v>74720.88</v>
      </c>
      <c r="HB85" s="12">
        <f t="shared" ref="HB85" si="1665">SUM(HB86:HB96)</f>
        <v>81000</v>
      </c>
      <c r="HC85" s="12">
        <f t="shared" si="1654"/>
        <v>88816.57</v>
      </c>
      <c r="HD85" s="12">
        <f t="shared" si="1592"/>
        <v>83783.94</v>
      </c>
      <c r="HE85" s="12">
        <f>SUM(HE86:HE96)</f>
        <v>0</v>
      </c>
      <c r="HF85" s="12">
        <f>SUM(HF86:HF96)</f>
        <v>96353.05</v>
      </c>
      <c r="HG85" s="12">
        <f t="shared" ref="HG85:HO85" si="1666">SUM(HG86:HG96)</f>
        <v>77089.97</v>
      </c>
      <c r="HH85" s="12">
        <f t="shared" ref="HH85" si="1667">SUM(HH86:HH96)</f>
        <v>78160</v>
      </c>
      <c r="HI85" s="12">
        <f t="shared" si="1666"/>
        <v>79167.73000000001</v>
      </c>
      <c r="HJ85" s="12">
        <f t="shared" ref="HJ85:HK85" si="1668">SUM(HJ86:HJ96)</f>
        <v>52492.49</v>
      </c>
      <c r="HK85" s="12">
        <f t="shared" si="1668"/>
        <v>0</v>
      </c>
      <c r="HL85" s="12">
        <f t="shared" ref="HL85:HQ85" si="1669">SUM(HL86:HL96)</f>
        <v>10768.19</v>
      </c>
      <c r="HM85" s="12">
        <f t="shared" si="1666"/>
        <v>18874.11</v>
      </c>
      <c r="HN85" s="12">
        <f t="shared" ref="HN85" si="1670">SUM(HN86:HN96)</f>
        <v>5873.5199999999995</v>
      </c>
      <c r="HO85" s="12">
        <f t="shared" si="1666"/>
        <v>20428.32</v>
      </c>
      <c r="HP85" s="12">
        <f t="shared" si="1669"/>
        <v>32640.15</v>
      </c>
      <c r="HQ85" s="12">
        <f t="shared" si="1669"/>
        <v>30667</v>
      </c>
      <c r="HR85" s="12">
        <f t="shared" ref="HR85:IO85" si="1671">SUM(HR86:HR96)</f>
        <v>22380</v>
      </c>
      <c r="HS85" s="12">
        <f t="shared" si="1671"/>
        <v>18930.219999999998</v>
      </c>
      <c r="HT85" s="12">
        <f t="shared" ref="HT85" si="1672">SUM(HT86:HT96)</f>
        <v>22090</v>
      </c>
      <c r="HU85" s="12">
        <f t="shared" si="1671"/>
        <v>22090</v>
      </c>
      <c r="HV85" s="12">
        <f t="shared" si="1671"/>
        <v>22750.27</v>
      </c>
      <c r="HW85" s="12">
        <f t="shared" ref="HW85" si="1673">SUM(HW86:HW96)</f>
        <v>20500</v>
      </c>
      <c r="HX85" s="12">
        <f t="shared" si="1671"/>
        <v>21000</v>
      </c>
      <c r="HY85" s="12">
        <f t="shared" si="1671"/>
        <v>11001.42</v>
      </c>
      <c r="HZ85" s="12">
        <f t="shared" ref="HZ85:IF85" si="1674">SUM(HZ86:HZ96)</f>
        <v>0</v>
      </c>
      <c r="IA85" s="12">
        <f t="shared" ref="IA85" si="1675">SUM(IA86:IA96)</f>
        <v>0</v>
      </c>
      <c r="IB85" s="12">
        <f t="shared" si="1674"/>
        <v>0</v>
      </c>
      <c r="IC85" s="12">
        <f t="shared" ref="IC85:IE85" si="1676">SUM(IC86:IC96)</f>
        <v>0</v>
      </c>
      <c r="ID85" s="12">
        <f t="shared" si="1676"/>
        <v>0</v>
      </c>
      <c r="IE85" s="12">
        <f t="shared" si="1676"/>
        <v>0</v>
      </c>
      <c r="IF85" s="12">
        <f t="shared" si="1674"/>
        <v>0</v>
      </c>
      <c r="IG85" s="12">
        <f t="shared" si="1671"/>
        <v>567923.14</v>
      </c>
      <c r="IH85" s="12">
        <f t="shared" ref="IH85" si="1677">SUM(IH86:IH96)</f>
        <v>504948.05</v>
      </c>
      <c r="II85" s="12">
        <f t="shared" si="1671"/>
        <v>369533.32</v>
      </c>
      <c r="IJ85" s="12">
        <f t="shared" si="1671"/>
        <v>408394.9</v>
      </c>
      <c r="IK85" s="12">
        <f t="shared" ref="IK85" si="1678">SUM(IK86:IK96)</f>
        <v>358664.38</v>
      </c>
      <c r="IL85" s="12">
        <f t="shared" si="1671"/>
        <v>339902.42999999993</v>
      </c>
      <c r="IM85" s="12">
        <f t="shared" si="1671"/>
        <v>378600</v>
      </c>
      <c r="IN85" s="12">
        <f t="shared" ref="IN85" si="1679">SUM(IN86:IN96)</f>
        <v>451745.35</v>
      </c>
      <c r="IO85" s="12">
        <f t="shared" si="1671"/>
        <v>350736.82</v>
      </c>
      <c r="IP85" s="12">
        <f t="shared" ref="IP85:IQ85" si="1680">SUM(IP86:IP96)</f>
        <v>319560</v>
      </c>
      <c r="IQ85" s="12">
        <f t="shared" si="1680"/>
        <v>328472.53000000003</v>
      </c>
      <c r="IR85" s="12">
        <f t="shared" ref="IR85:IZ85" si="1681">SUM(IR86:IR96)</f>
        <v>244987.63</v>
      </c>
      <c r="IS85" s="12">
        <f t="shared" si="1681"/>
        <v>232187</v>
      </c>
      <c r="IT85" s="12">
        <f t="shared" ref="IT85" si="1682">SUM(IT86:IT96)</f>
        <v>239801.19</v>
      </c>
      <c r="IU85" s="12">
        <f t="shared" si="1681"/>
        <v>47125.32</v>
      </c>
      <c r="IV85" s="12">
        <f t="shared" ref="IV85:IY85" si="1683">SUM(IV86:IV96)</f>
        <v>93600</v>
      </c>
      <c r="IW85" s="12">
        <f t="shared" ref="IW85" si="1684">SUM(IW86:IW96)</f>
        <v>99194.8</v>
      </c>
      <c r="IX85" s="12">
        <f t="shared" si="1683"/>
        <v>105631.67</v>
      </c>
      <c r="IY85" s="12">
        <f t="shared" si="1683"/>
        <v>106532</v>
      </c>
      <c r="IZ85" s="12">
        <f t="shared" si="1681"/>
        <v>94138</v>
      </c>
      <c r="JA85" s="12">
        <f t="shared" ref="JA85:JC85" si="1685">SUM(JA86:JA96)</f>
        <v>68805.239999999991</v>
      </c>
      <c r="JB85" s="12">
        <f t="shared" ref="JB85" si="1686">SUM(JB86:JB96)</f>
        <v>97075</v>
      </c>
      <c r="JC85" s="12">
        <f t="shared" si="1685"/>
        <v>97075</v>
      </c>
      <c r="JD85" s="12">
        <f t="shared" ref="JD85:JF85" si="1687">SUM(JD86:JD96)</f>
        <v>73554.100000000006</v>
      </c>
      <c r="JE85" s="12">
        <f t="shared" ref="JE85" si="1688">SUM(JE86:JE96)</f>
        <v>99380.800000000003</v>
      </c>
      <c r="JF85" s="12">
        <f t="shared" si="1687"/>
        <v>86051.9</v>
      </c>
      <c r="JG85" s="12">
        <f t="shared" ref="JG85" si="1689">SUM(JG86:JG96)</f>
        <v>48691.280000000006</v>
      </c>
      <c r="JH85" s="12">
        <f t="shared" ref="JH85" si="1690">SUM(JH86:JH96)</f>
        <v>55899.999999999993</v>
      </c>
      <c r="JI85" s="12">
        <f t="shared" ref="JI85:JJ85" si="1691">SUM(JI86:JI96)</f>
        <v>144456.00000000003</v>
      </c>
      <c r="JJ85" s="12">
        <f t="shared" si="1691"/>
        <v>325100.18</v>
      </c>
      <c r="JK85" s="12">
        <f t="shared" ref="JK85:JL85" si="1692">SUM(JK86:JK96)</f>
        <v>229999</v>
      </c>
      <c r="JL85" s="12">
        <f t="shared" si="1692"/>
        <v>263848.53000000003</v>
      </c>
      <c r="JM85" s="12">
        <f t="shared" ref="JM85:JN85" si="1693">SUM(JM86:JM96)</f>
        <v>211606.69999999998</v>
      </c>
      <c r="JN85" s="12">
        <f t="shared" si="1693"/>
        <v>292320</v>
      </c>
    </row>
    <row r="86" spans="1:274" x14ac:dyDescent="0.25">
      <c r="A86" s="5">
        <v>4502</v>
      </c>
      <c r="B86" s="9" t="s">
        <v>47</v>
      </c>
      <c r="C86" s="13">
        <v>0</v>
      </c>
      <c r="D86" s="13">
        <v>0</v>
      </c>
      <c r="E86" s="13">
        <v>0</v>
      </c>
      <c r="F86" s="13">
        <v>0</v>
      </c>
      <c r="G86" s="13">
        <v>0</v>
      </c>
      <c r="H86" s="13">
        <v>0</v>
      </c>
      <c r="I86" s="13">
        <v>0</v>
      </c>
      <c r="J86" s="13">
        <v>0</v>
      </c>
      <c r="K86" s="13">
        <v>0</v>
      </c>
      <c r="L86" s="13">
        <v>0</v>
      </c>
      <c r="M86" s="13">
        <v>0</v>
      </c>
      <c r="N86" s="13">
        <v>0</v>
      </c>
      <c r="O86" s="13">
        <v>0</v>
      </c>
      <c r="P86" s="13">
        <v>0</v>
      </c>
      <c r="Q86" s="13">
        <v>0</v>
      </c>
      <c r="R86" s="13">
        <v>0</v>
      </c>
      <c r="S86" s="13">
        <v>0</v>
      </c>
      <c r="T86" s="13">
        <v>0</v>
      </c>
      <c r="U86" s="13">
        <v>0</v>
      </c>
      <c r="V86" s="13">
        <v>0</v>
      </c>
      <c r="W86" s="13">
        <v>0</v>
      </c>
      <c r="X86" s="13">
        <v>0</v>
      </c>
      <c r="Y86" s="13">
        <v>0</v>
      </c>
      <c r="Z86" s="13">
        <v>0</v>
      </c>
      <c r="AA86" s="13">
        <v>0</v>
      </c>
      <c r="AB86" s="13">
        <v>0</v>
      </c>
      <c r="AC86" s="13">
        <v>0</v>
      </c>
      <c r="AD86" s="13">
        <v>0</v>
      </c>
      <c r="AE86" s="13">
        <v>0</v>
      </c>
      <c r="AF86" s="13">
        <v>0</v>
      </c>
      <c r="AG86" s="13">
        <v>0</v>
      </c>
      <c r="AH86" s="13">
        <v>0</v>
      </c>
      <c r="AI86" s="13">
        <v>0</v>
      </c>
      <c r="AJ86" s="13">
        <v>0</v>
      </c>
      <c r="AK86" s="13">
        <v>0</v>
      </c>
      <c r="AL86" s="13">
        <v>0</v>
      </c>
      <c r="AM86" s="13">
        <v>0</v>
      </c>
      <c r="AN86" s="13">
        <v>0</v>
      </c>
      <c r="AO86" s="13">
        <v>0</v>
      </c>
      <c r="AP86" s="13">
        <v>0</v>
      </c>
      <c r="AQ86" s="13">
        <v>0</v>
      </c>
      <c r="AR86" s="13">
        <v>0</v>
      </c>
      <c r="AS86" s="13">
        <v>0</v>
      </c>
      <c r="AT86" s="13">
        <v>0</v>
      </c>
      <c r="AU86" s="13">
        <v>0</v>
      </c>
      <c r="AV86" s="13">
        <v>0</v>
      </c>
      <c r="AW86" s="13">
        <v>0</v>
      </c>
      <c r="AX86" s="13">
        <v>0</v>
      </c>
      <c r="AY86" s="13">
        <v>0</v>
      </c>
      <c r="AZ86" s="13">
        <v>0</v>
      </c>
      <c r="BA86" s="13">
        <v>0</v>
      </c>
      <c r="BB86" s="13">
        <v>0</v>
      </c>
      <c r="BC86" s="13">
        <v>0</v>
      </c>
      <c r="BD86" s="13">
        <v>0</v>
      </c>
      <c r="BE86" s="13">
        <v>0</v>
      </c>
      <c r="BF86" s="13">
        <v>0</v>
      </c>
      <c r="BG86" s="13">
        <v>0</v>
      </c>
      <c r="BH86" s="13">
        <v>0</v>
      </c>
      <c r="BI86" s="13">
        <v>0</v>
      </c>
      <c r="BJ86" s="13">
        <v>0</v>
      </c>
      <c r="BK86" s="13">
        <v>0</v>
      </c>
      <c r="BL86" s="13">
        <v>0</v>
      </c>
      <c r="BM86" s="13">
        <v>0</v>
      </c>
      <c r="BN86" s="13">
        <v>0</v>
      </c>
      <c r="BO86" s="13">
        <v>0</v>
      </c>
      <c r="BP86" s="13">
        <v>0</v>
      </c>
      <c r="BQ86" s="13">
        <v>0</v>
      </c>
      <c r="BR86" s="13">
        <v>0</v>
      </c>
      <c r="BS86" s="13">
        <v>0</v>
      </c>
      <c r="BT86" s="13">
        <v>0</v>
      </c>
      <c r="BU86" s="13">
        <v>0</v>
      </c>
      <c r="BV86" s="13">
        <v>0</v>
      </c>
      <c r="BW86" s="13">
        <v>0</v>
      </c>
      <c r="BX86" s="13">
        <v>0</v>
      </c>
      <c r="BY86" s="13">
        <v>0</v>
      </c>
      <c r="BZ86" s="13">
        <v>0</v>
      </c>
      <c r="CA86" s="13">
        <v>0</v>
      </c>
      <c r="CB86" s="13">
        <v>0</v>
      </c>
      <c r="CC86" s="13">
        <v>0</v>
      </c>
      <c r="CD86" s="13">
        <v>0</v>
      </c>
      <c r="CE86" s="13">
        <v>0</v>
      </c>
      <c r="CF86" s="13">
        <v>0</v>
      </c>
      <c r="CG86" s="13">
        <v>0</v>
      </c>
      <c r="CH86" s="13">
        <v>0</v>
      </c>
      <c r="CI86" s="13">
        <v>0</v>
      </c>
      <c r="CJ86" s="13">
        <v>0</v>
      </c>
      <c r="CK86" s="13">
        <v>0</v>
      </c>
      <c r="CL86" s="13">
        <v>0</v>
      </c>
      <c r="CM86" s="13">
        <v>0</v>
      </c>
      <c r="CN86" s="13">
        <v>0</v>
      </c>
      <c r="CO86" s="13">
        <v>0</v>
      </c>
      <c r="CP86" s="13">
        <v>0</v>
      </c>
      <c r="CQ86" s="13">
        <v>0</v>
      </c>
      <c r="CR86" s="13">
        <v>0</v>
      </c>
      <c r="CS86" s="13">
        <v>0</v>
      </c>
      <c r="CT86" s="13">
        <v>0</v>
      </c>
      <c r="CU86" s="13">
        <v>0</v>
      </c>
      <c r="CV86" s="13">
        <v>0</v>
      </c>
      <c r="CW86" s="13">
        <v>0</v>
      </c>
      <c r="CX86" s="13">
        <v>0</v>
      </c>
      <c r="CY86" s="13">
        <v>0</v>
      </c>
      <c r="CZ86" s="13">
        <v>0</v>
      </c>
      <c r="DA86" s="13">
        <v>0</v>
      </c>
      <c r="DB86" s="13">
        <v>0</v>
      </c>
      <c r="DC86" s="13">
        <v>0</v>
      </c>
      <c r="DD86" s="13">
        <v>0</v>
      </c>
      <c r="DE86" s="13">
        <v>0</v>
      </c>
      <c r="DF86" s="13">
        <v>0</v>
      </c>
      <c r="DG86" s="13">
        <v>0</v>
      </c>
      <c r="DH86" s="13">
        <v>0</v>
      </c>
      <c r="DI86" s="13">
        <v>0</v>
      </c>
      <c r="DJ86" s="13">
        <v>0</v>
      </c>
      <c r="DK86" s="13">
        <v>0</v>
      </c>
      <c r="DL86" s="13">
        <v>0</v>
      </c>
      <c r="DM86" s="13">
        <v>0</v>
      </c>
      <c r="DN86" s="13">
        <v>0</v>
      </c>
      <c r="DO86" s="13">
        <v>0</v>
      </c>
      <c r="DP86" s="13">
        <v>0</v>
      </c>
      <c r="DQ86" s="13">
        <v>0</v>
      </c>
      <c r="DR86" s="13">
        <v>0</v>
      </c>
      <c r="DS86" s="13">
        <v>0</v>
      </c>
      <c r="DT86" s="13">
        <v>0</v>
      </c>
      <c r="DU86" s="13">
        <v>0</v>
      </c>
      <c r="DV86" s="13">
        <v>0</v>
      </c>
      <c r="DW86" s="13">
        <v>0</v>
      </c>
      <c r="DX86" s="13">
        <v>0</v>
      </c>
      <c r="DY86" s="13">
        <v>0</v>
      </c>
      <c r="DZ86" s="13">
        <v>0</v>
      </c>
      <c r="EA86" s="13">
        <v>0</v>
      </c>
      <c r="EB86" s="13">
        <v>0</v>
      </c>
      <c r="EC86" s="13">
        <v>0</v>
      </c>
      <c r="ED86" s="13">
        <v>0</v>
      </c>
      <c r="EE86" s="13">
        <v>0</v>
      </c>
      <c r="EF86" s="13">
        <v>0</v>
      </c>
      <c r="EG86" s="13">
        <v>0</v>
      </c>
      <c r="EH86" s="13">
        <v>0</v>
      </c>
      <c r="EI86" s="13">
        <v>120000</v>
      </c>
      <c r="EJ86" s="13">
        <v>120000</v>
      </c>
      <c r="EK86" s="13">
        <v>49140.84</v>
      </c>
      <c r="EL86" s="13">
        <v>51150</v>
      </c>
      <c r="EM86" s="13">
        <v>46142.65</v>
      </c>
      <c r="EN86" s="13">
        <v>46142.65</v>
      </c>
      <c r="EO86" s="13">
        <v>55000</v>
      </c>
      <c r="EP86" s="13">
        <v>66000</v>
      </c>
      <c r="EQ86" s="13">
        <v>68582.19</v>
      </c>
      <c r="ER86" s="13">
        <v>35000</v>
      </c>
      <c r="ES86" s="13">
        <v>35000</v>
      </c>
      <c r="ET86" s="13">
        <v>23703.119999999999</v>
      </c>
      <c r="EU86" s="13">
        <v>5000</v>
      </c>
      <c r="EV86" s="13">
        <v>5000</v>
      </c>
      <c r="EW86" s="13">
        <v>0</v>
      </c>
      <c r="EX86" s="13">
        <v>4500</v>
      </c>
      <c r="EY86" s="13">
        <v>0</v>
      </c>
      <c r="EZ86" s="13">
        <v>0</v>
      </c>
      <c r="FA86" s="13">
        <v>0</v>
      </c>
      <c r="FB86" s="13">
        <v>0</v>
      </c>
      <c r="FC86" s="13">
        <v>0</v>
      </c>
      <c r="FD86" s="13">
        <v>2000</v>
      </c>
      <c r="FE86" s="13">
        <v>2000</v>
      </c>
      <c r="FF86" s="13">
        <v>0</v>
      </c>
      <c r="FG86" s="13">
        <v>0</v>
      </c>
      <c r="FH86" s="13">
        <v>0</v>
      </c>
      <c r="FI86" s="13">
        <v>0</v>
      </c>
      <c r="FJ86" s="13">
        <v>0</v>
      </c>
      <c r="FK86" s="13">
        <v>15000</v>
      </c>
      <c r="FL86" s="13">
        <v>20506.48</v>
      </c>
      <c r="FM86" s="13">
        <v>21312</v>
      </c>
      <c r="FN86" s="13">
        <v>21312</v>
      </c>
      <c r="FO86" s="13">
        <v>14220.67</v>
      </c>
      <c r="FP86" s="13">
        <v>25500</v>
      </c>
      <c r="FQ86" s="13">
        <v>0</v>
      </c>
      <c r="FR86" s="13">
        <v>0</v>
      </c>
      <c r="FS86" s="13">
        <v>0</v>
      </c>
      <c r="FT86" s="13">
        <v>0</v>
      </c>
      <c r="FU86" s="13">
        <v>0</v>
      </c>
      <c r="FV86" s="13">
        <v>0</v>
      </c>
      <c r="FW86" s="13">
        <v>0</v>
      </c>
      <c r="FX86" s="13">
        <v>0</v>
      </c>
      <c r="FY86" s="13">
        <v>0</v>
      </c>
      <c r="FZ86" s="13">
        <v>0</v>
      </c>
      <c r="GA86" s="13">
        <v>0</v>
      </c>
      <c r="GB86" s="13">
        <v>0</v>
      </c>
      <c r="GC86" s="13">
        <v>0</v>
      </c>
      <c r="GD86" s="13">
        <v>0</v>
      </c>
      <c r="GE86" s="13">
        <v>0</v>
      </c>
      <c r="GF86" s="13">
        <v>0</v>
      </c>
      <c r="GG86" s="13">
        <v>0</v>
      </c>
      <c r="GH86" s="13">
        <v>0</v>
      </c>
      <c r="GI86" s="13">
        <v>0</v>
      </c>
      <c r="GJ86" s="13">
        <v>0</v>
      </c>
      <c r="GK86" s="13">
        <v>0</v>
      </c>
      <c r="GL86" s="13">
        <v>0</v>
      </c>
      <c r="GM86" s="13">
        <v>0</v>
      </c>
      <c r="GN86" s="13">
        <v>0</v>
      </c>
      <c r="GO86" s="13">
        <v>0</v>
      </c>
      <c r="GP86" s="13">
        <v>0</v>
      </c>
      <c r="GQ86" s="13">
        <v>0</v>
      </c>
      <c r="GR86" s="13">
        <v>0</v>
      </c>
      <c r="GS86" s="13">
        <v>0</v>
      </c>
      <c r="GT86" s="13">
        <v>0</v>
      </c>
      <c r="GU86" s="13">
        <v>0</v>
      </c>
      <c r="GV86" s="13">
        <v>0</v>
      </c>
      <c r="GW86" s="13">
        <v>0</v>
      </c>
      <c r="GX86" s="13">
        <v>0</v>
      </c>
      <c r="GY86" s="13">
        <v>0</v>
      </c>
      <c r="GZ86" s="13">
        <v>0</v>
      </c>
      <c r="HA86" s="13">
        <v>0</v>
      </c>
      <c r="HB86" s="13">
        <v>0</v>
      </c>
      <c r="HC86" s="13">
        <v>0</v>
      </c>
      <c r="HD86" s="13">
        <v>0</v>
      </c>
      <c r="HE86" s="13">
        <v>0</v>
      </c>
      <c r="HF86" s="13">
        <v>0</v>
      </c>
      <c r="HG86" s="13">
        <v>0</v>
      </c>
      <c r="HH86" s="13">
        <v>0</v>
      </c>
      <c r="HI86" s="13">
        <v>0</v>
      </c>
      <c r="HJ86" s="13">
        <v>0</v>
      </c>
      <c r="HK86" s="13">
        <v>0</v>
      </c>
      <c r="HL86" s="13">
        <v>0</v>
      </c>
      <c r="HM86" s="13">
        <v>0</v>
      </c>
      <c r="HN86" s="13">
        <v>0</v>
      </c>
      <c r="HO86" s="13">
        <v>0</v>
      </c>
      <c r="HP86" s="13">
        <v>0</v>
      </c>
      <c r="HQ86" s="13">
        <v>4500</v>
      </c>
      <c r="HR86" s="13">
        <v>1000</v>
      </c>
      <c r="HS86" s="13">
        <v>0</v>
      </c>
      <c r="HT86" s="13">
        <v>0</v>
      </c>
      <c r="HU86" s="13">
        <v>0</v>
      </c>
      <c r="HV86" s="13">
        <v>0</v>
      </c>
      <c r="HW86" s="13">
        <v>0</v>
      </c>
      <c r="HX86" s="13">
        <v>0</v>
      </c>
      <c r="HY86" s="13">
        <v>0</v>
      </c>
      <c r="HZ86" s="13">
        <v>0</v>
      </c>
      <c r="IA86" s="13">
        <v>0</v>
      </c>
      <c r="IB86" s="13">
        <v>0</v>
      </c>
      <c r="IC86" s="13">
        <v>0</v>
      </c>
      <c r="ID86" s="13">
        <v>0</v>
      </c>
      <c r="IE86" s="13">
        <v>0</v>
      </c>
      <c r="IF86" s="13">
        <v>0</v>
      </c>
      <c r="IG86" s="13">
        <f t="shared" ref="IG86:IG96" si="1694">C86+BS86+AK86+DA86+EI86+FQ86+GY86</f>
        <v>120000</v>
      </c>
      <c r="IH86" s="13">
        <f t="shared" ref="IH86:IH96" si="1695">D86+BT86+AL86+DB86+EJ86+FR86+GZ86</f>
        <v>120000</v>
      </c>
      <c r="II86" s="13">
        <f t="shared" ref="II86:II96" si="1696">E86+BU86+AM86+DC86+EK86+FS86+HA86</f>
        <v>49140.84</v>
      </c>
      <c r="IJ86" s="13">
        <f t="shared" ref="IJ86:IJ96" si="1697">F86+BV86+AN86+DD86+EL86+FT86+HB86</f>
        <v>51150</v>
      </c>
      <c r="IK86" s="13">
        <f t="shared" ref="IK86:IK96" si="1698">G86+BW86+AO86+DE86+EM86+FU86+HC86</f>
        <v>46142.65</v>
      </c>
      <c r="IL86" s="13">
        <f t="shared" ref="IL86:IL96" si="1699">H86+BX86+AP86+DF86+EN86+FV86+HD86</f>
        <v>46142.65</v>
      </c>
      <c r="IM86" s="13">
        <f t="shared" ref="IM86:IM96" si="1700">I86+BY86+AQ86+DG86+EO86+FW86+HE86</f>
        <v>55000</v>
      </c>
      <c r="IN86" s="13">
        <f t="shared" ref="IN86:IN96" si="1701">J86+BZ86+AR86+DH86+EP86+FX86+HF86</f>
        <v>66000</v>
      </c>
      <c r="IO86" s="13">
        <f t="shared" ref="IO86:IO96" si="1702">K86+CA86+AS86+DI86+EQ86+FY86+HG86</f>
        <v>68582.19</v>
      </c>
      <c r="IP86" s="13">
        <f t="shared" ref="IP86:IP96" si="1703">L86+CB86+AT86+DJ86+ER86+FZ86+HH86</f>
        <v>35000</v>
      </c>
      <c r="IQ86" s="13">
        <f t="shared" ref="IQ86:IQ96" si="1704">M86+CC86+AU86+DK86+ES86+GA86+HI86</f>
        <v>35000</v>
      </c>
      <c r="IR86" s="13">
        <f t="shared" ref="IR86:IR96" si="1705">N86+CD86+AV86+DL86+ET86+GB86+HJ86</f>
        <v>23703.119999999999</v>
      </c>
      <c r="IS86" s="13">
        <f t="shared" ref="IS86:IS96" si="1706">O86+CE86+AW86+DM86+EU86+GC86+HK86</f>
        <v>5000</v>
      </c>
      <c r="IT86" s="13">
        <f t="shared" ref="IT86:IT96" si="1707">P86+CF86+AX86+DN86+EV86+GD86+HL86</f>
        <v>5000</v>
      </c>
      <c r="IU86" s="13">
        <f t="shared" ref="IU86:IU96" si="1708">Q86+CG86+AY86+DO86+EW86+GE86+HM86</f>
        <v>0</v>
      </c>
      <c r="IV86" s="13">
        <f t="shared" ref="IV86:IV96" si="1709">R86+CH86+AZ86+DP86+EX86+GF86+HN86</f>
        <v>4500</v>
      </c>
      <c r="IW86" s="13">
        <f t="shared" ref="IW86:IW96" si="1710">S86+CI86+BA86+DQ86+EY86+GG86+HO86</f>
        <v>0</v>
      </c>
      <c r="IX86" s="13">
        <f t="shared" ref="IX86:IX96" si="1711">T86+CJ86+BB86+DR86+EZ86+GH86+HP86</f>
        <v>0</v>
      </c>
      <c r="IY86" s="13">
        <f t="shared" ref="IY86:IY96" si="1712">U86+CK86+BC86+DS86+FA86+GI86+HQ86</f>
        <v>4500</v>
      </c>
      <c r="IZ86" s="13">
        <f t="shared" ref="IZ86:IZ96" si="1713">V86+CL86+BD86+DT86+FB86+GJ86+HR86</f>
        <v>1000</v>
      </c>
      <c r="JA86" s="13">
        <f t="shared" ref="JA86:JA96" si="1714">W86+CM86+BE86+DU86+FC86+GK86+HS86</f>
        <v>0</v>
      </c>
      <c r="JB86" s="13">
        <f t="shared" ref="JB86:JB96" si="1715">X86+CN86+BF86+DV86+FD86+GL86+HT86</f>
        <v>2000</v>
      </c>
      <c r="JC86" s="13">
        <f t="shared" ref="JC86:JC96" si="1716">Y86+CO86+BG86+DW86+FE86+GM86+HU86</f>
        <v>2000</v>
      </c>
      <c r="JD86" s="13">
        <f t="shared" ref="JD86:JD96" si="1717">Z86+BH86+CP86+DX86+FF86+GN86+HV86</f>
        <v>0</v>
      </c>
      <c r="JE86" s="13">
        <f t="shared" ref="JE86:JE96" si="1718">AA86+BI86+CQ86+DY86+FG86+GO86+HW86</f>
        <v>0</v>
      </c>
      <c r="JF86" s="13">
        <f t="shared" ref="JF86:JF96" si="1719">AB86+BJ86+CR86+DZ86+FH86+GP86+HX86</f>
        <v>0</v>
      </c>
      <c r="JG86" s="13">
        <f t="shared" ref="JG86:JG96" si="1720">AC86+BK86+CS86+EA86+FI86+GQ86+HY86</f>
        <v>0</v>
      </c>
      <c r="JH86" s="13">
        <f t="shared" ref="JH86:JH96" si="1721">AD86+BL86+CT86+EB86+FJ86+GR86+HZ86</f>
        <v>0</v>
      </c>
      <c r="JI86" s="13">
        <f t="shared" ref="JI86:JI96" si="1722">AE86+BM86+CU86+EC86+FK86+GS86+IA86</f>
        <v>15000</v>
      </c>
      <c r="JJ86" s="13">
        <f t="shared" ref="JJ86:JN96" si="1723">AF86+BN86+CV86+ED86+FL86+GT86+IB86</f>
        <v>20506.48</v>
      </c>
      <c r="JK86" s="13">
        <f t="shared" si="1723"/>
        <v>21312</v>
      </c>
      <c r="JL86" s="13">
        <f t="shared" si="1723"/>
        <v>21312</v>
      </c>
      <c r="JM86" s="13">
        <f t="shared" si="1723"/>
        <v>14220.67</v>
      </c>
      <c r="JN86" s="13">
        <f t="shared" si="1723"/>
        <v>25500</v>
      </c>
    </row>
    <row r="87" spans="1:274" x14ac:dyDescent="0.25">
      <c r="A87" s="5">
        <v>4503</v>
      </c>
      <c r="B87" s="9" t="s">
        <v>48</v>
      </c>
      <c r="C87" s="13">
        <v>0</v>
      </c>
      <c r="D87" s="13">
        <v>0</v>
      </c>
      <c r="E87" s="13">
        <v>0</v>
      </c>
      <c r="F87" s="13">
        <v>0</v>
      </c>
      <c r="G87" s="13">
        <v>0</v>
      </c>
      <c r="H87" s="13">
        <v>0</v>
      </c>
      <c r="I87" s="13">
        <v>0</v>
      </c>
      <c r="J87" s="13">
        <v>0</v>
      </c>
      <c r="K87" s="13">
        <v>0</v>
      </c>
      <c r="L87" s="13">
        <v>0</v>
      </c>
      <c r="M87" s="13">
        <v>0</v>
      </c>
      <c r="N87" s="13">
        <v>0</v>
      </c>
      <c r="O87" s="13">
        <v>0</v>
      </c>
      <c r="P87" s="13">
        <v>0</v>
      </c>
      <c r="Q87" s="13">
        <v>0</v>
      </c>
      <c r="R87" s="13">
        <v>0</v>
      </c>
      <c r="S87" s="13">
        <v>0</v>
      </c>
      <c r="T87" s="13">
        <v>0</v>
      </c>
      <c r="U87" s="13">
        <v>0</v>
      </c>
      <c r="V87" s="13">
        <v>10</v>
      </c>
      <c r="W87" s="13">
        <v>0</v>
      </c>
      <c r="X87" s="13">
        <v>0</v>
      </c>
      <c r="Y87" s="13">
        <v>0</v>
      </c>
      <c r="Z87" s="13">
        <v>0</v>
      </c>
      <c r="AA87" s="13">
        <v>0</v>
      </c>
      <c r="AB87" s="13">
        <v>0</v>
      </c>
      <c r="AC87" s="13">
        <v>0</v>
      </c>
      <c r="AD87" s="13">
        <v>0</v>
      </c>
      <c r="AE87" s="13">
        <v>0</v>
      </c>
      <c r="AF87" s="13">
        <v>0</v>
      </c>
      <c r="AG87" s="13">
        <v>0</v>
      </c>
      <c r="AH87" s="13">
        <v>0</v>
      </c>
      <c r="AI87" s="13">
        <v>0</v>
      </c>
      <c r="AJ87" s="13">
        <v>0</v>
      </c>
      <c r="AK87" s="13">
        <v>0</v>
      </c>
      <c r="AL87" s="13">
        <v>0</v>
      </c>
      <c r="AM87" s="13">
        <v>0</v>
      </c>
      <c r="AN87" s="13">
        <v>0</v>
      </c>
      <c r="AO87" s="13">
        <v>0</v>
      </c>
      <c r="AP87" s="13">
        <v>0</v>
      </c>
      <c r="AQ87" s="13">
        <v>0</v>
      </c>
      <c r="AR87" s="13">
        <v>0</v>
      </c>
      <c r="AS87" s="13">
        <v>0</v>
      </c>
      <c r="AT87" s="13">
        <v>0</v>
      </c>
      <c r="AU87" s="13">
        <v>0</v>
      </c>
      <c r="AV87" s="13">
        <v>0</v>
      </c>
      <c r="AW87" s="13">
        <v>0</v>
      </c>
      <c r="AX87" s="13">
        <v>0</v>
      </c>
      <c r="AY87" s="13">
        <v>0</v>
      </c>
      <c r="AZ87" s="13">
        <v>0</v>
      </c>
      <c r="BA87" s="13">
        <v>0</v>
      </c>
      <c r="BB87" s="13">
        <v>0</v>
      </c>
      <c r="BC87" s="13">
        <v>0</v>
      </c>
      <c r="BD87" s="13">
        <v>0</v>
      </c>
      <c r="BE87" s="13">
        <v>0</v>
      </c>
      <c r="BF87" s="13">
        <v>0</v>
      </c>
      <c r="BG87" s="13">
        <v>0</v>
      </c>
      <c r="BH87" s="13">
        <v>0</v>
      </c>
      <c r="BI87" s="13">
        <v>0</v>
      </c>
      <c r="BJ87" s="13">
        <v>0</v>
      </c>
      <c r="BK87" s="13">
        <v>0</v>
      </c>
      <c r="BL87" s="13">
        <v>0</v>
      </c>
      <c r="BM87" s="13">
        <v>0</v>
      </c>
      <c r="BN87" s="13">
        <v>0</v>
      </c>
      <c r="BO87" s="13">
        <v>0</v>
      </c>
      <c r="BP87" s="13">
        <v>0</v>
      </c>
      <c r="BQ87" s="13">
        <v>0</v>
      </c>
      <c r="BR87" s="13">
        <v>0</v>
      </c>
      <c r="BS87" s="13">
        <v>0</v>
      </c>
      <c r="BT87" s="13">
        <v>0</v>
      </c>
      <c r="BU87" s="13">
        <v>0</v>
      </c>
      <c r="BV87" s="13">
        <v>0</v>
      </c>
      <c r="BW87" s="13">
        <v>0</v>
      </c>
      <c r="BX87" s="13">
        <v>0</v>
      </c>
      <c r="BY87" s="13">
        <v>0</v>
      </c>
      <c r="BZ87" s="13">
        <v>0</v>
      </c>
      <c r="CA87" s="13">
        <v>0</v>
      </c>
      <c r="CB87" s="13">
        <v>0</v>
      </c>
      <c r="CC87" s="13">
        <v>0</v>
      </c>
      <c r="CD87" s="13">
        <v>0</v>
      </c>
      <c r="CE87" s="13">
        <v>0</v>
      </c>
      <c r="CF87" s="13">
        <v>0</v>
      </c>
      <c r="CG87" s="13">
        <v>0</v>
      </c>
      <c r="CH87" s="13">
        <v>0</v>
      </c>
      <c r="CI87" s="13">
        <v>0</v>
      </c>
      <c r="CJ87" s="13">
        <v>0</v>
      </c>
      <c r="CK87" s="13">
        <v>0</v>
      </c>
      <c r="CL87" s="13">
        <v>0</v>
      </c>
      <c r="CM87" s="13">
        <v>0</v>
      </c>
      <c r="CN87" s="13">
        <v>0</v>
      </c>
      <c r="CO87" s="13">
        <v>0</v>
      </c>
      <c r="CP87" s="13">
        <v>0</v>
      </c>
      <c r="CQ87" s="13">
        <v>0</v>
      </c>
      <c r="CR87" s="13">
        <v>0</v>
      </c>
      <c r="CS87" s="13">
        <v>0</v>
      </c>
      <c r="CT87" s="13">
        <v>0</v>
      </c>
      <c r="CU87" s="13">
        <v>0</v>
      </c>
      <c r="CV87" s="13">
        <v>0</v>
      </c>
      <c r="CW87" s="13">
        <v>0</v>
      </c>
      <c r="CX87" s="13">
        <v>0</v>
      </c>
      <c r="CY87" s="13">
        <v>0</v>
      </c>
      <c r="CZ87" s="13">
        <v>0</v>
      </c>
      <c r="DA87" s="13">
        <v>0</v>
      </c>
      <c r="DB87" s="13">
        <v>0</v>
      </c>
      <c r="DC87" s="13">
        <v>0</v>
      </c>
      <c r="DD87" s="13">
        <v>0</v>
      </c>
      <c r="DE87" s="13">
        <v>0</v>
      </c>
      <c r="DF87" s="13">
        <v>0</v>
      </c>
      <c r="DG87" s="13">
        <v>0</v>
      </c>
      <c r="DH87" s="13">
        <v>0</v>
      </c>
      <c r="DI87" s="13">
        <v>0</v>
      </c>
      <c r="DJ87" s="13">
        <v>0</v>
      </c>
      <c r="DK87" s="13">
        <v>0</v>
      </c>
      <c r="DL87" s="13">
        <v>0</v>
      </c>
      <c r="DM87" s="13">
        <v>0</v>
      </c>
      <c r="DN87" s="13">
        <v>0</v>
      </c>
      <c r="DO87" s="13">
        <v>0</v>
      </c>
      <c r="DP87" s="13">
        <v>0</v>
      </c>
      <c r="DQ87" s="13">
        <v>0</v>
      </c>
      <c r="DR87" s="13">
        <v>0</v>
      </c>
      <c r="DS87" s="13">
        <v>0</v>
      </c>
      <c r="DT87" s="13">
        <v>0</v>
      </c>
      <c r="DU87" s="13">
        <v>0</v>
      </c>
      <c r="DV87" s="13">
        <v>0</v>
      </c>
      <c r="DW87" s="13">
        <v>0</v>
      </c>
      <c r="DX87" s="13">
        <v>0</v>
      </c>
      <c r="DY87" s="13">
        <v>0</v>
      </c>
      <c r="DZ87" s="13">
        <v>0</v>
      </c>
      <c r="EA87" s="13">
        <v>0</v>
      </c>
      <c r="EB87" s="13">
        <v>0</v>
      </c>
      <c r="EC87" s="13">
        <v>0</v>
      </c>
      <c r="ED87" s="13">
        <v>0</v>
      </c>
      <c r="EE87" s="13">
        <v>0</v>
      </c>
      <c r="EF87" s="13">
        <v>0</v>
      </c>
      <c r="EG87" s="13">
        <v>0</v>
      </c>
      <c r="EH87" s="13">
        <v>0</v>
      </c>
      <c r="EI87" s="13">
        <v>52000</v>
      </c>
      <c r="EJ87" s="13">
        <v>52000</v>
      </c>
      <c r="EK87" s="13">
        <v>29007.7</v>
      </c>
      <c r="EL87" s="13">
        <v>39250</v>
      </c>
      <c r="EM87" s="13">
        <v>14080.58</v>
      </c>
      <c r="EN87" s="13">
        <v>15028.28</v>
      </c>
      <c r="EO87" s="13">
        <v>55000</v>
      </c>
      <c r="EP87" s="13">
        <v>32000</v>
      </c>
      <c r="EQ87" s="13">
        <v>27377.81</v>
      </c>
      <c r="ER87" s="13">
        <v>20000</v>
      </c>
      <c r="ES87" s="13">
        <v>20000</v>
      </c>
      <c r="ET87" s="13">
        <v>2698.8</v>
      </c>
      <c r="EU87" s="13">
        <v>5000</v>
      </c>
      <c r="EV87" s="13">
        <v>5000</v>
      </c>
      <c r="EW87" s="13">
        <v>0</v>
      </c>
      <c r="EX87" s="13">
        <v>4500</v>
      </c>
      <c r="EY87" s="13">
        <v>0</v>
      </c>
      <c r="EZ87" s="13">
        <v>0</v>
      </c>
      <c r="FA87" s="13">
        <v>0</v>
      </c>
      <c r="FB87" s="13">
        <v>0</v>
      </c>
      <c r="FC87" s="13">
        <v>0</v>
      </c>
      <c r="FD87" s="13">
        <v>1000</v>
      </c>
      <c r="FE87" s="13">
        <v>1000</v>
      </c>
      <c r="FF87" s="13">
        <v>0</v>
      </c>
      <c r="FG87" s="13">
        <v>0</v>
      </c>
      <c r="FH87" s="13">
        <v>0</v>
      </c>
      <c r="FI87" s="13">
        <v>0</v>
      </c>
      <c r="FJ87" s="13">
        <v>0</v>
      </c>
      <c r="FK87" s="13">
        <v>35000</v>
      </c>
      <c r="FL87" s="13">
        <v>79015.37</v>
      </c>
      <c r="FM87" s="13">
        <v>62640</v>
      </c>
      <c r="FN87" s="13">
        <v>62640</v>
      </c>
      <c r="FO87" s="13">
        <v>49700.56</v>
      </c>
      <c r="FP87" s="13">
        <v>75000</v>
      </c>
      <c r="FQ87" s="13">
        <v>0</v>
      </c>
      <c r="FR87" s="13">
        <v>0</v>
      </c>
      <c r="FS87" s="13">
        <v>0</v>
      </c>
      <c r="FT87" s="13">
        <v>0</v>
      </c>
      <c r="FU87" s="13">
        <v>0</v>
      </c>
      <c r="FV87" s="13">
        <v>0</v>
      </c>
      <c r="FW87" s="13">
        <v>0</v>
      </c>
      <c r="FX87" s="13">
        <v>0</v>
      </c>
      <c r="FY87" s="13">
        <v>0</v>
      </c>
      <c r="FZ87" s="13">
        <v>0</v>
      </c>
      <c r="GA87" s="13">
        <v>0</v>
      </c>
      <c r="GB87" s="13">
        <v>0</v>
      </c>
      <c r="GC87" s="13">
        <v>0</v>
      </c>
      <c r="GD87" s="13">
        <v>0</v>
      </c>
      <c r="GE87" s="13">
        <v>0</v>
      </c>
      <c r="GF87" s="13">
        <v>0</v>
      </c>
      <c r="GG87" s="13">
        <v>0</v>
      </c>
      <c r="GH87" s="13">
        <v>0</v>
      </c>
      <c r="GI87" s="13">
        <v>0</v>
      </c>
      <c r="GJ87" s="13">
        <v>0</v>
      </c>
      <c r="GK87" s="13">
        <v>0</v>
      </c>
      <c r="GL87" s="13">
        <v>0</v>
      </c>
      <c r="GM87" s="13">
        <v>0</v>
      </c>
      <c r="GN87" s="13">
        <v>0</v>
      </c>
      <c r="GO87" s="13">
        <v>0</v>
      </c>
      <c r="GP87" s="13">
        <v>0</v>
      </c>
      <c r="GQ87" s="13">
        <v>0</v>
      </c>
      <c r="GR87" s="13">
        <v>0</v>
      </c>
      <c r="GS87" s="13">
        <v>0</v>
      </c>
      <c r="GT87" s="13">
        <v>0</v>
      </c>
      <c r="GU87" s="13">
        <v>0</v>
      </c>
      <c r="GV87" s="13">
        <v>0</v>
      </c>
      <c r="GW87" s="13">
        <v>0</v>
      </c>
      <c r="GX87" s="13">
        <v>0</v>
      </c>
      <c r="GY87" s="13">
        <v>0</v>
      </c>
      <c r="GZ87" s="13">
        <v>0</v>
      </c>
      <c r="HA87" s="13">
        <v>0</v>
      </c>
      <c r="HB87" s="13">
        <v>0</v>
      </c>
      <c r="HC87" s="13">
        <v>0</v>
      </c>
      <c r="HD87" s="13">
        <v>0</v>
      </c>
      <c r="HE87" s="13">
        <v>0</v>
      </c>
      <c r="HF87" s="13">
        <v>0</v>
      </c>
      <c r="HG87" s="13">
        <v>0</v>
      </c>
      <c r="HH87" s="13">
        <v>0</v>
      </c>
      <c r="HI87" s="13">
        <v>0</v>
      </c>
      <c r="HJ87" s="13">
        <v>0</v>
      </c>
      <c r="HK87" s="13">
        <v>0</v>
      </c>
      <c r="HL87" s="13">
        <v>0</v>
      </c>
      <c r="HM87" s="13">
        <v>0</v>
      </c>
      <c r="HN87" s="13">
        <v>0</v>
      </c>
      <c r="HO87" s="13">
        <v>0</v>
      </c>
      <c r="HP87" s="13">
        <v>0</v>
      </c>
      <c r="HQ87" s="13">
        <v>4500</v>
      </c>
      <c r="HR87" s="13">
        <v>1000</v>
      </c>
      <c r="HS87" s="13">
        <v>0</v>
      </c>
      <c r="HT87" s="13">
        <v>0</v>
      </c>
      <c r="HU87" s="13">
        <v>0</v>
      </c>
      <c r="HV87" s="13">
        <v>0</v>
      </c>
      <c r="HW87" s="13">
        <v>0</v>
      </c>
      <c r="HX87" s="13">
        <v>0</v>
      </c>
      <c r="HY87" s="13">
        <v>0</v>
      </c>
      <c r="HZ87" s="13">
        <v>0</v>
      </c>
      <c r="IA87" s="13">
        <v>0</v>
      </c>
      <c r="IB87" s="13">
        <v>0</v>
      </c>
      <c r="IC87" s="13">
        <v>0</v>
      </c>
      <c r="ID87" s="13">
        <v>0</v>
      </c>
      <c r="IE87" s="13">
        <v>0</v>
      </c>
      <c r="IF87" s="13">
        <v>0</v>
      </c>
      <c r="IG87" s="13">
        <f t="shared" si="1694"/>
        <v>52000</v>
      </c>
      <c r="IH87" s="13">
        <f t="shared" si="1695"/>
        <v>52000</v>
      </c>
      <c r="II87" s="13">
        <f t="shared" si="1696"/>
        <v>29007.7</v>
      </c>
      <c r="IJ87" s="13">
        <f t="shared" si="1697"/>
        <v>39250</v>
      </c>
      <c r="IK87" s="13">
        <f t="shared" si="1698"/>
        <v>14080.58</v>
      </c>
      <c r="IL87" s="13">
        <f t="shared" si="1699"/>
        <v>15028.28</v>
      </c>
      <c r="IM87" s="13">
        <f t="shared" si="1700"/>
        <v>55000</v>
      </c>
      <c r="IN87" s="13">
        <f t="shared" si="1701"/>
        <v>32000</v>
      </c>
      <c r="IO87" s="13">
        <f t="shared" si="1702"/>
        <v>27377.81</v>
      </c>
      <c r="IP87" s="13">
        <f t="shared" si="1703"/>
        <v>20000</v>
      </c>
      <c r="IQ87" s="13">
        <f t="shared" si="1704"/>
        <v>20000</v>
      </c>
      <c r="IR87" s="13">
        <f t="shared" si="1705"/>
        <v>2698.8</v>
      </c>
      <c r="IS87" s="13">
        <f t="shared" si="1706"/>
        <v>5000</v>
      </c>
      <c r="IT87" s="13">
        <f t="shared" si="1707"/>
        <v>5000</v>
      </c>
      <c r="IU87" s="13">
        <f t="shared" si="1708"/>
        <v>0</v>
      </c>
      <c r="IV87" s="13">
        <f t="shared" si="1709"/>
        <v>4500</v>
      </c>
      <c r="IW87" s="13">
        <f t="shared" si="1710"/>
        <v>0</v>
      </c>
      <c r="IX87" s="13">
        <f t="shared" si="1711"/>
        <v>0</v>
      </c>
      <c r="IY87" s="13">
        <f t="shared" si="1712"/>
        <v>4500</v>
      </c>
      <c r="IZ87" s="13">
        <f t="shared" si="1713"/>
        <v>1010</v>
      </c>
      <c r="JA87" s="13">
        <f t="shared" si="1714"/>
        <v>0</v>
      </c>
      <c r="JB87" s="13">
        <f t="shared" si="1715"/>
        <v>1000</v>
      </c>
      <c r="JC87" s="13">
        <f t="shared" si="1716"/>
        <v>1000</v>
      </c>
      <c r="JD87" s="13">
        <f t="shared" si="1717"/>
        <v>0</v>
      </c>
      <c r="JE87" s="13">
        <f t="shared" si="1718"/>
        <v>0</v>
      </c>
      <c r="JF87" s="13">
        <f t="shared" si="1719"/>
        <v>0</v>
      </c>
      <c r="JG87" s="13">
        <f t="shared" si="1720"/>
        <v>0</v>
      </c>
      <c r="JH87" s="13">
        <f t="shared" si="1721"/>
        <v>0</v>
      </c>
      <c r="JI87" s="13">
        <f t="shared" si="1722"/>
        <v>35000</v>
      </c>
      <c r="JJ87" s="13">
        <f t="shared" si="1723"/>
        <v>79015.37</v>
      </c>
      <c r="JK87" s="13">
        <f t="shared" si="1723"/>
        <v>62640</v>
      </c>
      <c r="JL87" s="13">
        <f t="shared" si="1723"/>
        <v>62640</v>
      </c>
      <c r="JM87" s="13">
        <f t="shared" si="1723"/>
        <v>49700.56</v>
      </c>
      <c r="JN87" s="13">
        <f t="shared" si="1723"/>
        <v>75000</v>
      </c>
    </row>
    <row r="88" spans="1:274" x14ac:dyDescent="0.25">
      <c r="A88" s="5">
        <v>4504</v>
      </c>
      <c r="B88" s="9" t="s">
        <v>49</v>
      </c>
      <c r="C88" s="13">
        <v>0</v>
      </c>
      <c r="D88" s="13">
        <v>0</v>
      </c>
      <c r="E88" s="13">
        <v>0</v>
      </c>
      <c r="F88" s="13">
        <v>0</v>
      </c>
      <c r="G88" s="13">
        <v>0</v>
      </c>
      <c r="H88" s="13">
        <v>0</v>
      </c>
      <c r="I88" s="13">
        <v>0</v>
      </c>
      <c r="J88" s="13">
        <v>0</v>
      </c>
      <c r="K88" s="13">
        <v>0</v>
      </c>
      <c r="L88" s="13">
        <v>0</v>
      </c>
      <c r="M88" s="13">
        <v>0</v>
      </c>
      <c r="N88" s="13">
        <v>0</v>
      </c>
      <c r="O88" s="13">
        <v>0</v>
      </c>
      <c r="P88" s="13">
        <v>0</v>
      </c>
      <c r="Q88" s="13">
        <v>0</v>
      </c>
      <c r="R88" s="13">
        <v>0</v>
      </c>
      <c r="S88" s="13">
        <v>0</v>
      </c>
      <c r="T88" s="13">
        <v>0</v>
      </c>
      <c r="U88" s="13">
        <v>0</v>
      </c>
      <c r="V88" s="13">
        <v>0</v>
      </c>
      <c r="W88" s="13">
        <v>0</v>
      </c>
      <c r="X88" s="13">
        <v>0</v>
      </c>
      <c r="Y88" s="13">
        <v>0</v>
      </c>
      <c r="Z88" s="13">
        <v>0</v>
      </c>
      <c r="AA88" s="13">
        <v>0</v>
      </c>
      <c r="AB88" s="13">
        <v>0</v>
      </c>
      <c r="AC88" s="13">
        <v>0</v>
      </c>
      <c r="AD88" s="13">
        <v>0</v>
      </c>
      <c r="AE88" s="13">
        <v>0</v>
      </c>
      <c r="AF88" s="13">
        <v>0</v>
      </c>
      <c r="AG88" s="13">
        <v>0</v>
      </c>
      <c r="AH88" s="13">
        <v>0</v>
      </c>
      <c r="AI88" s="13">
        <v>0</v>
      </c>
      <c r="AJ88" s="13">
        <v>0</v>
      </c>
      <c r="AK88" s="13">
        <v>0</v>
      </c>
      <c r="AL88" s="13">
        <v>0</v>
      </c>
      <c r="AM88" s="13">
        <v>0</v>
      </c>
      <c r="AN88" s="13">
        <v>0</v>
      </c>
      <c r="AO88" s="13">
        <v>0</v>
      </c>
      <c r="AP88" s="13">
        <v>0</v>
      </c>
      <c r="AQ88" s="13">
        <v>0</v>
      </c>
      <c r="AR88" s="13">
        <v>0</v>
      </c>
      <c r="AS88" s="13">
        <v>0</v>
      </c>
      <c r="AT88" s="13">
        <v>0</v>
      </c>
      <c r="AU88" s="13">
        <v>0</v>
      </c>
      <c r="AV88" s="13">
        <v>0</v>
      </c>
      <c r="AW88" s="13">
        <v>0</v>
      </c>
      <c r="AX88" s="13">
        <v>0</v>
      </c>
      <c r="AY88" s="13">
        <v>0</v>
      </c>
      <c r="AZ88" s="13">
        <v>0</v>
      </c>
      <c r="BA88" s="13">
        <v>0</v>
      </c>
      <c r="BB88" s="13">
        <v>0</v>
      </c>
      <c r="BC88" s="13">
        <v>0</v>
      </c>
      <c r="BD88" s="13">
        <v>0</v>
      </c>
      <c r="BE88" s="13">
        <v>0</v>
      </c>
      <c r="BF88" s="13">
        <v>0</v>
      </c>
      <c r="BG88" s="13">
        <v>0</v>
      </c>
      <c r="BH88" s="13">
        <v>0</v>
      </c>
      <c r="BI88" s="13">
        <v>0</v>
      </c>
      <c r="BJ88" s="13">
        <v>0</v>
      </c>
      <c r="BK88" s="13">
        <v>0</v>
      </c>
      <c r="BL88" s="13">
        <v>0</v>
      </c>
      <c r="BM88" s="13">
        <v>0</v>
      </c>
      <c r="BN88" s="13">
        <v>0</v>
      </c>
      <c r="BO88" s="13">
        <v>0</v>
      </c>
      <c r="BP88" s="13">
        <v>0</v>
      </c>
      <c r="BQ88" s="13">
        <v>0</v>
      </c>
      <c r="BR88" s="13">
        <v>0</v>
      </c>
      <c r="BS88" s="13">
        <v>0</v>
      </c>
      <c r="BT88" s="13">
        <v>0</v>
      </c>
      <c r="BU88" s="13">
        <v>0</v>
      </c>
      <c r="BV88" s="13">
        <v>0</v>
      </c>
      <c r="BW88" s="13">
        <v>0</v>
      </c>
      <c r="BX88" s="13">
        <v>0</v>
      </c>
      <c r="BY88" s="13">
        <v>0</v>
      </c>
      <c r="BZ88" s="13">
        <v>0</v>
      </c>
      <c r="CA88" s="13">
        <v>0</v>
      </c>
      <c r="CB88" s="13">
        <v>0</v>
      </c>
      <c r="CC88" s="13">
        <v>0</v>
      </c>
      <c r="CD88" s="13">
        <v>0</v>
      </c>
      <c r="CE88" s="13">
        <v>0</v>
      </c>
      <c r="CF88" s="13">
        <v>0</v>
      </c>
      <c r="CG88" s="13">
        <v>0</v>
      </c>
      <c r="CH88" s="13">
        <v>0</v>
      </c>
      <c r="CI88" s="13">
        <v>0</v>
      </c>
      <c r="CJ88" s="13">
        <v>0</v>
      </c>
      <c r="CK88" s="13">
        <v>0</v>
      </c>
      <c r="CL88" s="13">
        <v>0</v>
      </c>
      <c r="CM88" s="13">
        <v>0</v>
      </c>
      <c r="CN88" s="13">
        <v>0</v>
      </c>
      <c r="CO88" s="13">
        <v>0</v>
      </c>
      <c r="CP88" s="13">
        <v>0</v>
      </c>
      <c r="CQ88" s="13">
        <v>0</v>
      </c>
      <c r="CR88" s="13">
        <v>0</v>
      </c>
      <c r="CS88" s="13">
        <v>0</v>
      </c>
      <c r="CT88" s="13">
        <v>0</v>
      </c>
      <c r="CU88" s="13">
        <v>0</v>
      </c>
      <c r="CV88" s="13">
        <v>0</v>
      </c>
      <c r="CW88" s="13">
        <v>0</v>
      </c>
      <c r="CX88" s="13">
        <v>0</v>
      </c>
      <c r="CY88" s="13">
        <v>0</v>
      </c>
      <c r="CZ88" s="13">
        <v>0</v>
      </c>
      <c r="DA88" s="13">
        <v>0</v>
      </c>
      <c r="DB88" s="13">
        <v>0</v>
      </c>
      <c r="DC88" s="13">
        <v>0</v>
      </c>
      <c r="DD88" s="13">
        <v>0</v>
      </c>
      <c r="DE88" s="13">
        <v>0</v>
      </c>
      <c r="DF88" s="13">
        <v>0</v>
      </c>
      <c r="DG88" s="13">
        <v>0</v>
      </c>
      <c r="DH88" s="13">
        <v>0</v>
      </c>
      <c r="DI88" s="13">
        <v>0</v>
      </c>
      <c r="DJ88" s="13">
        <v>0</v>
      </c>
      <c r="DK88" s="13">
        <v>0</v>
      </c>
      <c r="DL88" s="13">
        <v>0</v>
      </c>
      <c r="DM88" s="13">
        <v>0</v>
      </c>
      <c r="DN88" s="13">
        <v>0</v>
      </c>
      <c r="DO88" s="13">
        <v>0</v>
      </c>
      <c r="DP88" s="13">
        <v>0</v>
      </c>
      <c r="DQ88" s="13">
        <v>0</v>
      </c>
      <c r="DR88" s="13">
        <v>0</v>
      </c>
      <c r="DS88" s="13">
        <v>0</v>
      </c>
      <c r="DT88" s="13">
        <v>0</v>
      </c>
      <c r="DU88" s="13">
        <v>0</v>
      </c>
      <c r="DV88" s="13">
        <v>0</v>
      </c>
      <c r="DW88" s="13">
        <v>0</v>
      </c>
      <c r="DX88" s="13">
        <v>0</v>
      </c>
      <c r="DY88" s="13">
        <v>0</v>
      </c>
      <c r="DZ88" s="13">
        <v>0</v>
      </c>
      <c r="EA88" s="13">
        <v>0</v>
      </c>
      <c r="EB88" s="13">
        <v>0</v>
      </c>
      <c r="EC88" s="13">
        <v>0</v>
      </c>
      <c r="ED88" s="13">
        <v>0</v>
      </c>
      <c r="EE88" s="13">
        <v>0</v>
      </c>
      <c r="EF88" s="13">
        <v>0</v>
      </c>
      <c r="EG88" s="13">
        <v>0</v>
      </c>
      <c r="EH88" s="13">
        <v>0</v>
      </c>
      <c r="EI88" s="13">
        <v>59000</v>
      </c>
      <c r="EJ88" s="13">
        <v>59000</v>
      </c>
      <c r="EK88" s="13">
        <v>43483.67</v>
      </c>
      <c r="EL88" s="13">
        <v>38500</v>
      </c>
      <c r="EM88" s="13">
        <v>34930</v>
      </c>
      <c r="EN88" s="13">
        <v>44162.25</v>
      </c>
      <c r="EO88" s="13">
        <v>57500</v>
      </c>
      <c r="EP88" s="13">
        <v>47000</v>
      </c>
      <c r="EQ88" s="13">
        <v>23585.85</v>
      </c>
      <c r="ER88" s="13">
        <v>15000</v>
      </c>
      <c r="ES88" s="13">
        <v>15000</v>
      </c>
      <c r="ET88" s="13">
        <v>11634.81</v>
      </c>
      <c r="EU88" s="13">
        <v>5000</v>
      </c>
      <c r="EV88" s="13">
        <v>5000</v>
      </c>
      <c r="EW88" s="13">
        <v>944.8</v>
      </c>
      <c r="EX88" s="13">
        <v>5000</v>
      </c>
      <c r="EY88" s="13">
        <v>5000</v>
      </c>
      <c r="EZ88" s="13">
        <v>916.32</v>
      </c>
      <c r="FA88" s="13">
        <v>5000</v>
      </c>
      <c r="FB88" s="13">
        <v>2500</v>
      </c>
      <c r="FC88" s="13">
        <v>51</v>
      </c>
      <c r="FD88" s="13">
        <v>2500</v>
      </c>
      <c r="FE88" s="13">
        <v>2500</v>
      </c>
      <c r="FF88" s="13">
        <v>3.85</v>
      </c>
      <c r="FG88" s="13">
        <v>1500</v>
      </c>
      <c r="FH88" s="13">
        <v>1500</v>
      </c>
      <c r="FI88" s="13">
        <v>121.63</v>
      </c>
      <c r="FJ88" s="13">
        <v>2500</v>
      </c>
      <c r="FK88" s="13">
        <v>40000</v>
      </c>
      <c r="FL88" s="13">
        <v>54501.05</v>
      </c>
      <c r="FM88" s="13">
        <v>43920</v>
      </c>
      <c r="FN88" s="13">
        <v>43920</v>
      </c>
      <c r="FO88" s="13">
        <v>27976.83</v>
      </c>
      <c r="FP88" s="13">
        <v>51800</v>
      </c>
      <c r="FQ88" s="13">
        <v>0</v>
      </c>
      <c r="FR88" s="13">
        <v>0</v>
      </c>
      <c r="FS88" s="13">
        <v>0</v>
      </c>
      <c r="FT88" s="13">
        <v>0</v>
      </c>
      <c r="FU88" s="13">
        <v>0</v>
      </c>
      <c r="FV88" s="13">
        <v>0</v>
      </c>
      <c r="FW88" s="13">
        <v>0</v>
      </c>
      <c r="FX88" s="13">
        <v>0</v>
      </c>
      <c r="FY88" s="13">
        <v>0</v>
      </c>
      <c r="FZ88" s="13">
        <v>0</v>
      </c>
      <c r="GA88" s="13">
        <v>0</v>
      </c>
      <c r="GB88" s="13">
        <v>0</v>
      </c>
      <c r="GC88" s="13">
        <v>0</v>
      </c>
      <c r="GD88" s="13">
        <v>0</v>
      </c>
      <c r="GE88" s="13">
        <v>0</v>
      </c>
      <c r="GF88" s="13">
        <v>0</v>
      </c>
      <c r="GG88" s="13">
        <v>0</v>
      </c>
      <c r="GH88" s="13">
        <v>0</v>
      </c>
      <c r="GI88" s="13">
        <v>0</v>
      </c>
      <c r="GJ88" s="13">
        <v>0</v>
      </c>
      <c r="GK88" s="13">
        <v>0</v>
      </c>
      <c r="GL88" s="13">
        <v>0</v>
      </c>
      <c r="GM88" s="13">
        <v>0</v>
      </c>
      <c r="GN88" s="13">
        <v>0</v>
      </c>
      <c r="GO88" s="13">
        <v>0</v>
      </c>
      <c r="GP88" s="13">
        <v>0</v>
      </c>
      <c r="GQ88" s="13">
        <v>0</v>
      </c>
      <c r="GR88" s="13">
        <v>0</v>
      </c>
      <c r="GS88" s="13">
        <v>0</v>
      </c>
      <c r="GT88" s="13">
        <v>0</v>
      </c>
      <c r="GU88" s="13">
        <v>0</v>
      </c>
      <c r="GV88" s="13">
        <v>0</v>
      </c>
      <c r="GW88" s="13">
        <v>0</v>
      </c>
      <c r="GX88" s="13">
        <v>0</v>
      </c>
      <c r="GY88" s="13">
        <v>0</v>
      </c>
      <c r="GZ88" s="13">
        <v>0</v>
      </c>
      <c r="HA88" s="13">
        <v>0</v>
      </c>
      <c r="HB88" s="13">
        <v>0</v>
      </c>
      <c r="HC88" s="13">
        <v>0</v>
      </c>
      <c r="HD88" s="13">
        <v>0</v>
      </c>
      <c r="HE88" s="13">
        <v>0</v>
      </c>
      <c r="HF88" s="13">
        <v>0</v>
      </c>
      <c r="HG88" s="13">
        <v>0</v>
      </c>
      <c r="HH88" s="13">
        <v>0</v>
      </c>
      <c r="HI88" s="13">
        <v>0</v>
      </c>
      <c r="HJ88" s="13">
        <v>33</v>
      </c>
      <c r="HK88" s="13">
        <v>0</v>
      </c>
      <c r="HL88" s="13">
        <v>0</v>
      </c>
      <c r="HM88" s="13">
        <v>0</v>
      </c>
      <c r="HN88" s="13">
        <v>0</v>
      </c>
      <c r="HO88" s="13">
        <v>50</v>
      </c>
      <c r="HP88" s="13">
        <v>13.18</v>
      </c>
      <c r="HQ88" s="13">
        <v>0</v>
      </c>
      <c r="HR88" s="13">
        <v>1000</v>
      </c>
      <c r="HS88" s="13">
        <v>0</v>
      </c>
      <c r="HT88" s="13">
        <v>0</v>
      </c>
      <c r="HU88" s="13">
        <v>0</v>
      </c>
      <c r="HV88" s="13">
        <v>0</v>
      </c>
      <c r="HW88" s="13">
        <v>0</v>
      </c>
      <c r="HX88" s="13">
        <v>0</v>
      </c>
      <c r="HY88" s="13">
        <v>0</v>
      </c>
      <c r="HZ88" s="13">
        <v>0</v>
      </c>
      <c r="IA88" s="13">
        <v>0</v>
      </c>
      <c r="IB88" s="13">
        <v>0</v>
      </c>
      <c r="IC88" s="13">
        <v>0</v>
      </c>
      <c r="ID88" s="13">
        <v>0</v>
      </c>
      <c r="IE88" s="13">
        <v>0</v>
      </c>
      <c r="IF88" s="13">
        <v>0</v>
      </c>
      <c r="IG88" s="13">
        <f t="shared" si="1694"/>
        <v>59000</v>
      </c>
      <c r="IH88" s="13">
        <f t="shared" si="1695"/>
        <v>59000</v>
      </c>
      <c r="II88" s="13">
        <f t="shared" si="1696"/>
        <v>43483.67</v>
      </c>
      <c r="IJ88" s="13">
        <f t="shared" si="1697"/>
        <v>38500</v>
      </c>
      <c r="IK88" s="13">
        <f t="shared" si="1698"/>
        <v>34930</v>
      </c>
      <c r="IL88" s="13">
        <f t="shared" si="1699"/>
        <v>44162.25</v>
      </c>
      <c r="IM88" s="13">
        <f t="shared" si="1700"/>
        <v>57500</v>
      </c>
      <c r="IN88" s="13">
        <f t="shared" si="1701"/>
        <v>47000</v>
      </c>
      <c r="IO88" s="13">
        <f t="shared" si="1702"/>
        <v>23585.85</v>
      </c>
      <c r="IP88" s="13">
        <f t="shared" si="1703"/>
        <v>15000</v>
      </c>
      <c r="IQ88" s="13">
        <f t="shared" si="1704"/>
        <v>15000</v>
      </c>
      <c r="IR88" s="13">
        <f t="shared" si="1705"/>
        <v>11667.81</v>
      </c>
      <c r="IS88" s="13">
        <f t="shared" si="1706"/>
        <v>5000</v>
      </c>
      <c r="IT88" s="13">
        <f t="shared" si="1707"/>
        <v>5000</v>
      </c>
      <c r="IU88" s="13">
        <f t="shared" si="1708"/>
        <v>944.8</v>
      </c>
      <c r="IV88" s="13">
        <f t="shared" si="1709"/>
        <v>5000</v>
      </c>
      <c r="IW88" s="13">
        <f t="shared" si="1710"/>
        <v>5050</v>
      </c>
      <c r="IX88" s="13">
        <f t="shared" si="1711"/>
        <v>929.5</v>
      </c>
      <c r="IY88" s="13">
        <f t="shared" si="1712"/>
        <v>5000</v>
      </c>
      <c r="IZ88" s="13">
        <f t="shared" si="1713"/>
        <v>3500</v>
      </c>
      <c r="JA88" s="13">
        <f t="shared" si="1714"/>
        <v>51</v>
      </c>
      <c r="JB88" s="13">
        <f t="shared" si="1715"/>
        <v>2500</v>
      </c>
      <c r="JC88" s="13">
        <f t="shared" si="1716"/>
        <v>2500</v>
      </c>
      <c r="JD88" s="13">
        <f t="shared" si="1717"/>
        <v>3.85</v>
      </c>
      <c r="JE88" s="13">
        <f t="shared" si="1718"/>
        <v>1500</v>
      </c>
      <c r="JF88" s="13">
        <f t="shared" si="1719"/>
        <v>1500</v>
      </c>
      <c r="JG88" s="13">
        <f t="shared" si="1720"/>
        <v>121.63</v>
      </c>
      <c r="JH88" s="13">
        <f t="shared" si="1721"/>
        <v>2500</v>
      </c>
      <c r="JI88" s="13">
        <f t="shared" si="1722"/>
        <v>40000</v>
      </c>
      <c r="JJ88" s="13">
        <f t="shared" si="1723"/>
        <v>54501.05</v>
      </c>
      <c r="JK88" s="13">
        <f t="shared" si="1723"/>
        <v>43920</v>
      </c>
      <c r="JL88" s="13">
        <f t="shared" si="1723"/>
        <v>43920</v>
      </c>
      <c r="JM88" s="13">
        <f t="shared" si="1723"/>
        <v>27976.83</v>
      </c>
      <c r="JN88" s="13">
        <f t="shared" si="1723"/>
        <v>51800</v>
      </c>
    </row>
    <row r="89" spans="1:274" x14ac:dyDescent="0.25">
      <c r="A89" s="5">
        <v>4505</v>
      </c>
      <c r="B89" s="9" t="s">
        <v>50</v>
      </c>
      <c r="C89" s="13">
        <v>0</v>
      </c>
      <c r="D89" s="13">
        <v>0</v>
      </c>
      <c r="E89" s="13">
        <v>0</v>
      </c>
      <c r="F89" s="13">
        <v>0</v>
      </c>
      <c r="G89" s="13">
        <v>0</v>
      </c>
      <c r="H89" s="13">
        <v>0</v>
      </c>
      <c r="I89" s="13">
        <v>0</v>
      </c>
      <c r="J89" s="13">
        <v>0</v>
      </c>
      <c r="K89" s="13">
        <v>0</v>
      </c>
      <c r="L89" s="13">
        <v>0</v>
      </c>
      <c r="M89" s="13">
        <v>0</v>
      </c>
      <c r="N89" s="13">
        <v>0</v>
      </c>
      <c r="O89" s="13">
        <v>0</v>
      </c>
      <c r="P89" s="13">
        <v>0</v>
      </c>
      <c r="Q89" s="13">
        <v>0</v>
      </c>
      <c r="R89" s="13">
        <v>0</v>
      </c>
      <c r="S89" s="13">
        <v>0</v>
      </c>
      <c r="T89" s="13">
        <v>0</v>
      </c>
      <c r="U89" s="13">
        <v>0</v>
      </c>
      <c r="V89" s="13">
        <v>0</v>
      </c>
      <c r="W89" s="13">
        <v>0</v>
      </c>
      <c r="X89" s="13">
        <v>0</v>
      </c>
      <c r="Y89" s="13">
        <v>0</v>
      </c>
      <c r="Z89" s="13">
        <v>0</v>
      </c>
      <c r="AA89" s="13">
        <v>0</v>
      </c>
      <c r="AB89" s="13">
        <v>0</v>
      </c>
      <c r="AC89" s="13">
        <v>0</v>
      </c>
      <c r="AD89" s="13">
        <v>0</v>
      </c>
      <c r="AE89" s="13">
        <v>0</v>
      </c>
      <c r="AF89" s="13">
        <v>0</v>
      </c>
      <c r="AG89" s="13">
        <v>0</v>
      </c>
      <c r="AH89" s="13">
        <v>0</v>
      </c>
      <c r="AI89" s="13">
        <v>0</v>
      </c>
      <c r="AJ89" s="13">
        <v>0</v>
      </c>
      <c r="AK89" s="13">
        <v>0</v>
      </c>
      <c r="AL89" s="13">
        <v>0</v>
      </c>
      <c r="AM89" s="13">
        <v>0</v>
      </c>
      <c r="AN89" s="13">
        <v>0</v>
      </c>
      <c r="AO89" s="13">
        <v>0</v>
      </c>
      <c r="AP89" s="13">
        <v>0</v>
      </c>
      <c r="AQ89" s="13">
        <v>0</v>
      </c>
      <c r="AR89" s="13">
        <v>0</v>
      </c>
      <c r="AS89" s="13">
        <v>0</v>
      </c>
      <c r="AT89" s="13">
        <v>0</v>
      </c>
      <c r="AU89" s="13">
        <v>0</v>
      </c>
      <c r="AV89" s="13">
        <v>0</v>
      </c>
      <c r="AW89" s="13">
        <v>0</v>
      </c>
      <c r="AX89" s="13">
        <v>0</v>
      </c>
      <c r="AY89" s="13">
        <v>0</v>
      </c>
      <c r="AZ89" s="13">
        <v>0</v>
      </c>
      <c r="BA89" s="13">
        <v>0</v>
      </c>
      <c r="BB89" s="13">
        <v>0</v>
      </c>
      <c r="BC89" s="13">
        <v>0</v>
      </c>
      <c r="BD89" s="13">
        <v>0</v>
      </c>
      <c r="BE89" s="13">
        <v>0</v>
      </c>
      <c r="BF89" s="13">
        <v>0</v>
      </c>
      <c r="BG89" s="13">
        <v>0</v>
      </c>
      <c r="BH89" s="13">
        <v>0</v>
      </c>
      <c r="BI89" s="13">
        <v>0</v>
      </c>
      <c r="BJ89" s="13">
        <v>0</v>
      </c>
      <c r="BK89" s="13">
        <v>0</v>
      </c>
      <c r="BL89" s="13">
        <v>0</v>
      </c>
      <c r="BM89" s="13">
        <v>0</v>
      </c>
      <c r="BN89" s="13">
        <v>0</v>
      </c>
      <c r="BO89" s="13">
        <v>0</v>
      </c>
      <c r="BP89" s="13">
        <v>0</v>
      </c>
      <c r="BQ89" s="13">
        <v>0</v>
      </c>
      <c r="BR89" s="13">
        <v>0</v>
      </c>
      <c r="BS89" s="13">
        <v>0</v>
      </c>
      <c r="BT89" s="13">
        <v>0</v>
      </c>
      <c r="BU89" s="13">
        <v>0</v>
      </c>
      <c r="BV89" s="13">
        <v>0</v>
      </c>
      <c r="BW89" s="13">
        <v>0</v>
      </c>
      <c r="BX89" s="13">
        <v>0</v>
      </c>
      <c r="BY89" s="13">
        <v>0</v>
      </c>
      <c r="BZ89" s="13">
        <v>0</v>
      </c>
      <c r="CA89" s="13">
        <v>0</v>
      </c>
      <c r="CB89" s="13">
        <v>0</v>
      </c>
      <c r="CC89" s="13">
        <v>0</v>
      </c>
      <c r="CD89" s="13">
        <v>0</v>
      </c>
      <c r="CE89" s="13">
        <v>0</v>
      </c>
      <c r="CF89" s="13">
        <v>0</v>
      </c>
      <c r="CG89" s="13">
        <v>0</v>
      </c>
      <c r="CH89" s="13">
        <v>0</v>
      </c>
      <c r="CI89" s="13">
        <v>0</v>
      </c>
      <c r="CJ89" s="13">
        <v>0</v>
      </c>
      <c r="CK89" s="13">
        <v>0</v>
      </c>
      <c r="CL89" s="13">
        <v>0</v>
      </c>
      <c r="CM89" s="13">
        <v>0</v>
      </c>
      <c r="CN89" s="13">
        <v>0</v>
      </c>
      <c r="CO89" s="13">
        <v>0</v>
      </c>
      <c r="CP89" s="13">
        <v>0</v>
      </c>
      <c r="CQ89" s="13">
        <v>0</v>
      </c>
      <c r="CR89" s="13">
        <v>0</v>
      </c>
      <c r="CS89" s="13">
        <v>0</v>
      </c>
      <c r="CT89" s="13">
        <v>0</v>
      </c>
      <c r="CU89" s="13">
        <v>0</v>
      </c>
      <c r="CV89" s="13">
        <v>0</v>
      </c>
      <c r="CW89" s="13">
        <v>0</v>
      </c>
      <c r="CX89" s="13">
        <v>0</v>
      </c>
      <c r="CY89" s="13">
        <v>0</v>
      </c>
      <c r="CZ89" s="13">
        <v>0</v>
      </c>
      <c r="DA89" s="13">
        <v>0</v>
      </c>
      <c r="DB89" s="13">
        <v>0</v>
      </c>
      <c r="DC89" s="13">
        <v>0</v>
      </c>
      <c r="DD89" s="13">
        <v>0</v>
      </c>
      <c r="DE89" s="13">
        <v>0</v>
      </c>
      <c r="DF89" s="13">
        <v>0</v>
      </c>
      <c r="DG89" s="13">
        <v>0</v>
      </c>
      <c r="DH89" s="13">
        <v>0</v>
      </c>
      <c r="DI89" s="13">
        <v>0</v>
      </c>
      <c r="DJ89" s="13">
        <v>0</v>
      </c>
      <c r="DK89" s="13">
        <v>0</v>
      </c>
      <c r="DL89" s="13">
        <v>0</v>
      </c>
      <c r="DM89" s="13">
        <v>0</v>
      </c>
      <c r="DN89" s="13">
        <v>0</v>
      </c>
      <c r="DO89" s="13">
        <v>0</v>
      </c>
      <c r="DP89" s="13">
        <v>0</v>
      </c>
      <c r="DQ89" s="13">
        <v>0</v>
      </c>
      <c r="DR89" s="13">
        <v>0</v>
      </c>
      <c r="DS89" s="13">
        <v>0</v>
      </c>
      <c r="DT89" s="13">
        <v>0</v>
      </c>
      <c r="DU89" s="13">
        <v>0</v>
      </c>
      <c r="DV89" s="13">
        <v>0</v>
      </c>
      <c r="DW89" s="13">
        <v>0</v>
      </c>
      <c r="DX89" s="13">
        <v>0</v>
      </c>
      <c r="DY89" s="13">
        <v>0</v>
      </c>
      <c r="DZ89" s="13">
        <v>0</v>
      </c>
      <c r="EA89" s="13">
        <v>0</v>
      </c>
      <c r="EB89" s="13">
        <v>0</v>
      </c>
      <c r="EC89" s="13">
        <v>0</v>
      </c>
      <c r="ED89" s="13">
        <v>0</v>
      </c>
      <c r="EE89" s="13">
        <v>0</v>
      </c>
      <c r="EF89" s="13">
        <v>0</v>
      </c>
      <c r="EG89" s="13">
        <v>0</v>
      </c>
      <c r="EH89" s="13">
        <v>0</v>
      </c>
      <c r="EI89" s="13">
        <v>48000</v>
      </c>
      <c r="EJ89" s="13">
        <v>48000</v>
      </c>
      <c r="EK89" s="13">
        <v>37934.79</v>
      </c>
      <c r="EL89" s="13">
        <v>42000</v>
      </c>
      <c r="EM89" s="13">
        <v>28199.68</v>
      </c>
      <c r="EN89" s="13">
        <v>38862.17</v>
      </c>
      <c r="EO89" s="13">
        <v>58000</v>
      </c>
      <c r="EP89" s="13">
        <v>53297</v>
      </c>
      <c r="EQ89" s="13">
        <v>41000.67</v>
      </c>
      <c r="ER89" s="13">
        <v>58000</v>
      </c>
      <c r="ES89" s="13">
        <v>58000</v>
      </c>
      <c r="ET89" s="13">
        <v>40995.61</v>
      </c>
      <c r="EU89" s="13">
        <v>58000</v>
      </c>
      <c r="EV89" s="13">
        <v>58000</v>
      </c>
      <c r="EW89" s="13">
        <v>13859</v>
      </c>
      <c r="EX89" s="13">
        <v>54721.31</v>
      </c>
      <c r="EY89" s="13">
        <v>54721.31</v>
      </c>
      <c r="EZ89" s="13">
        <v>60469.72</v>
      </c>
      <c r="FA89" s="13">
        <v>52373</v>
      </c>
      <c r="FB89" s="13">
        <v>52373</v>
      </c>
      <c r="FC89" s="13">
        <v>37136.1</v>
      </c>
      <c r="FD89" s="13">
        <v>54650</v>
      </c>
      <c r="FE89" s="13">
        <v>54650</v>
      </c>
      <c r="FF89" s="13">
        <v>33475.74</v>
      </c>
      <c r="FG89" s="13">
        <v>58800</v>
      </c>
      <c r="FH89" s="13">
        <v>38800</v>
      </c>
      <c r="FI89" s="13">
        <v>18518.330000000002</v>
      </c>
      <c r="FJ89" s="13">
        <v>31885.119999999999</v>
      </c>
      <c r="FK89" s="13">
        <v>31885.119999999999</v>
      </c>
      <c r="FL89" s="13">
        <v>41731.72</v>
      </c>
      <c r="FM89" s="13">
        <v>26136</v>
      </c>
      <c r="FN89" s="13">
        <v>26136</v>
      </c>
      <c r="FO89" s="13">
        <v>30348.400000000001</v>
      </c>
      <c r="FP89" s="13">
        <v>36300</v>
      </c>
      <c r="FQ89" s="13">
        <v>0</v>
      </c>
      <c r="FR89" s="13">
        <v>0</v>
      </c>
      <c r="FS89" s="13">
        <v>0</v>
      </c>
      <c r="FT89" s="13">
        <v>0</v>
      </c>
      <c r="FU89" s="13">
        <v>0</v>
      </c>
      <c r="FV89" s="13">
        <v>0</v>
      </c>
      <c r="FW89" s="13">
        <v>0</v>
      </c>
      <c r="FX89" s="13">
        <v>0</v>
      </c>
      <c r="FY89" s="13">
        <v>0</v>
      </c>
      <c r="FZ89" s="13">
        <v>0</v>
      </c>
      <c r="GA89" s="13">
        <v>0</v>
      </c>
      <c r="GB89" s="13">
        <v>0</v>
      </c>
      <c r="GC89" s="13">
        <v>0</v>
      </c>
      <c r="GD89" s="13">
        <v>0</v>
      </c>
      <c r="GE89" s="13">
        <v>0</v>
      </c>
      <c r="GF89" s="13">
        <v>0</v>
      </c>
      <c r="GG89" s="13">
        <v>0</v>
      </c>
      <c r="GH89" s="13">
        <v>0</v>
      </c>
      <c r="GI89" s="13">
        <v>0</v>
      </c>
      <c r="GJ89" s="13">
        <v>0</v>
      </c>
      <c r="GK89" s="13">
        <v>0</v>
      </c>
      <c r="GL89" s="13">
        <v>0</v>
      </c>
      <c r="GM89" s="13">
        <v>0</v>
      </c>
      <c r="GN89" s="13">
        <v>0</v>
      </c>
      <c r="GO89" s="13">
        <v>0</v>
      </c>
      <c r="GP89" s="13">
        <v>0</v>
      </c>
      <c r="GQ89" s="13">
        <v>0</v>
      </c>
      <c r="GR89" s="13">
        <v>0</v>
      </c>
      <c r="GS89" s="13">
        <v>0</v>
      </c>
      <c r="GT89" s="13">
        <v>0</v>
      </c>
      <c r="GU89" s="13">
        <v>0</v>
      </c>
      <c r="GV89" s="13">
        <v>0</v>
      </c>
      <c r="GW89" s="13">
        <v>0</v>
      </c>
      <c r="GX89" s="13">
        <v>0</v>
      </c>
      <c r="GY89" s="13">
        <v>0</v>
      </c>
      <c r="GZ89" s="13">
        <v>0</v>
      </c>
      <c r="HA89" s="13">
        <v>0</v>
      </c>
      <c r="HB89" s="13">
        <v>0</v>
      </c>
      <c r="HC89" s="13">
        <v>0</v>
      </c>
      <c r="HD89" s="13">
        <v>0</v>
      </c>
      <c r="HE89" s="13">
        <v>0</v>
      </c>
      <c r="HF89" s="13">
        <v>23</v>
      </c>
      <c r="HG89" s="13">
        <v>7.64</v>
      </c>
      <c r="HH89" s="13">
        <v>0</v>
      </c>
      <c r="HI89" s="13">
        <v>7.73</v>
      </c>
      <c r="HJ89" s="13">
        <v>2521.14</v>
      </c>
      <c r="HK89" s="13">
        <v>0</v>
      </c>
      <c r="HL89" s="13">
        <v>0</v>
      </c>
      <c r="HM89" s="13">
        <v>735.68</v>
      </c>
      <c r="HN89" s="13">
        <v>3278.69</v>
      </c>
      <c r="HO89" s="13">
        <v>3278.69</v>
      </c>
      <c r="HP89" s="13">
        <v>24.27</v>
      </c>
      <c r="HQ89" s="13">
        <v>3457</v>
      </c>
      <c r="HR89" s="13">
        <v>3000</v>
      </c>
      <c r="HS89" s="13">
        <v>15.82</v>
      </c>
      <c r="HT89" s="13">
        <v>4100</v>
      </c>
      <c r="HU89" s="13">
        <v>4100</v>
      </c>
      <c r="HV89" s="13">
        <v>0</v>
      </c>
      <c r="HW89" s="13">
        <v>0</v>
      </c>
      <c r="HX89" s="13">
        <v>0</v>
      </c>
      <c r="HY89" s="13">
        <v>0</v>
      </c>
      <c r="HZ89" s="13">
        <v>0</v>
      </c>
      <c r="IA89" s="13">
        <v>0</v>
      </c>
      <c r="IB89" s="13">
        <v>0</v>
      </c>
      <c r="IC89" s="13">
        <v>0</v>
      </c>
      <c r="ID89" s="13">
        <v>0</v>
      </c>
      <c r="IE89" s="13">
        <v>0</v>
      </c>
      <c r="IF89" s="13">
        <v>0</v>
      </c>
      <c r="IG89" s="13">
        <f t="shared" si="1694"/>
        <v>48000</v>
      </c>
      <c r="IH89" s="13">
        <f t="shared" si="1695"/>
        <v>48000</v>
      </c>
      <c r="II89" s="13">
        <f t="shared" si="1696"/>
        <v>37934.79</v>
      </c>
      <c r="IJ89" s="13">
        <f t="shared" si="1697"/>
        <v>42000</v>
      </c>
      <c r="IK89" s="13">
        <f t="shared" si="1698"/>
        <v>28199.68</v>
      </c>
      <c r="IL89" s="13">
        <f t="shared" si="1699"/>
        <v>38862.17</v>
      </c>
      <c r="IM89" s="13">
        <f t="shared" si="1700"/>
        <v>58000</v>
      </c>
      <c r="IN89" s="13">
        <f t="shared" si="1701"/>
        <v>53320</v>
      </c>
      <c r="IO89" s="13">
        <f t="shared" si="1702"/>
        <v>41008.31</v>
      </c>
      <c r="IP89" s="13">
        <f t="shared" si="1703"/>
        <v>58000</v>
      </c>
      <c r="IQ89" s="13">
        <f t="shared" si="1704"/>
        <v>58007.73</v>
      </c>
      <c r="IR89" s="13">
        <f t="shared" si="1705"/>
        <v>43516.75</v>
      </c>
      <c r="IS89" s="13">
        <f t="shared" si="1706"/>
        <v>58000</v>
      </c>
      <c r="IT89" s="13">
        <f t="shared" si="1707"/>
        <v>58000</v>
      </c>
      <c r="IU89" s="13">
        <f t="shared" si="1708"/>
        <v>14594.68</v>
      </c>
      <c r="IV89" s="13">
        <f t="shared" si="1709"/>
        <v>58000</v>
      </c>
      <c r="IW89" s="13">
        <f t="shared" si="1710"/>
        <v>58000</v>
      </c>
      <c r="IX89" s="13">
        <f t="shared" si="1711"/>
        <v>60493.99</v>
      </c>
      <c r="IY89" s="13">
        <f t="shared" si="1712"/>
        <v>55830</v>
      </c>
      <c r="IZ89" s="13">
        <f t="shared" si="1713"/>
        <v>55373</v>
      </c>
      <c r="JA89" s="13">
        <f t="shared" si="1714"/>
        <v>37151.919999999998</v>
      </c>
      <c r="JB89" s="13">
        <f t="shared" si="1715"/>
        <v>58750</v>
      </c>
      <c r="JC89" s="13">
        <f t="shared" si="1716"/>
        <v>58750</v>
      </c>
      <c r="JD89" s="13">
        <f t="shared" si="1717"/>
        <v>33475.74</v>
      </c>
      <c r="JE89" s="13">
        <f t="shared" si="1718"/>
        <v>58800</v>
      </c>
      <c r="JF89" s="13">
        <f t="shared" si="1719"/>
        <v>38800</v>
      </c>
      <c r="JG89" s="13">
        <f t="shared" si="1720"/>
        <v>18518.330000000002</v>
      </c>
      <c r="JH89" s="13">
        <f t="shared" si="1721"/>
        <v>31885.119999999999</v>
      </c>
      <c r="JI89" s="13">
        <f t="shared" si="1722"/>
        <v>31885.119999999999</v>
      </c>
      <c r="JJ89" s="13">
        <f t="shared" si="1723"/>
        <v>41731.72</v>
      </c>
      <c r="JK89" s="13">
        <f t="shared" si="1723"/>
        <v>26136</v>
      </c>
      <c r="JL89" s="13">
        <f t="shared" si="1723"/>
        <v>26136</v>
      </c>
      <c r="JM89" s="13">
        <f t="shared" si="1723"/>
        <v>30348.400000000001</v>
      </c>
      <c r="JN89" s="13">
        <f t="shared" si="1723"/>
        <v>36300</v>
      </c>
    </row>
    <row r="90" spans="1:274" x14ac:dyDescent="0.25">
      <c r="A90" s="5">
        <v>4506</v>
      </c>
      <c r="B90" s="9" t="s">
        <v>51</v>
      </c>
      <c r="C90" s="13">
        <v>0</v>
      </c>
      <c r="D90" s="13">
        <v>0</v>
      </c>
      <c r="E90" s="13">
        <v>0</v>
      </c>
      <c r="F90" s="13">
        <v>0</v>
      </c>
      <c r="G90" s="13">
        <v>0</v>
      </c>
      <c r="H90" s="13">
        <v>0</v>
      </c>
      <c r="I90" s="13">
        <v>0</v>
      </c>
      <c r="J90" s="13">
        <v>0</v>
      </c>
      <c r="K90" s="13">
        <v>0</v>
      </c>
      <c r="L90" s="13">
        <v>0</v>
      </c>
      <c r="M90" s="13">
        <v>0</v>
      </c>
      <c r="N90" s="13">
        <v>0</v>
      </c>
      <c r="O90" s="13">
        <v>0</v>
      </c>
      <c r="P90" s="13">
        <v>0</v>
      </c>
      <c r="Q90" s="13">
        <v>0</v>
      </c>
      <c r="R90" s="13">
        <v>0</v>
      </c>
      <c r="S90" s="13">
        <v>0</v>
      </c>
      <c r="T90" s="13">
        <v>0</v>
      </c>
      <c r="U90" s="13">
        <v>0</v>
      </c>
      <c r="V90" s="13">
        <v>0</v>
      </c>
      <c r="W90" s="13">
        <v>0</v>
      </c>
      <c r="X90" s="13">
        <v>0</v>
      </c>
      <c r="Y90" s="13">
        <v>0</v>
      </c>
      <c r="Z90" s="13">
        <v>0</v>
      </c>
      <c r="AA90" s="13">
        <v>0</v>
      </c>
      <c r="AB90" s="13">
        <v>0</v>
      </c>
      <c r="AC90" s="13">
        <v>0</v>
      </c>
      <c r="AD90" s="13">
        <v>0</v>
      </c>
      <c r="AE90" s="13">
        <v>0</v>
      </c>
      <c r="AF90" s="13">
        <v>0</v>
      </c>
      <c r="AG90" s="13">
        <v>0</v>
      </c>
      <c r="AH90" s="13">
        <v>0</v>
      </c>
      <c r="AI90" s="13">
        <v>0</v>
      </c>
      <c r="AJ90" s="13">
        <v>0</v>
      </c>
      <c r="AK90" s="13">
        <v>0</v>
      </c>
      <c r="AL90" s="13">
        <v>0</v>
      </c>
      <c r="AM90" s="13">
        <v>0</v>
      </c>
      <c r="AN90" s="13">
        <v>0</v>
      </c>
      <c r="AO90" s="13">
        <v>0</v>
      </c>
      <c r="AP90" s="13">
        <v>0</v>
      </c>
      <c r="AQ90" s="13">
        <v>0</v>
      </c>
      <c r="AR90" s="13">
        <v>0</v>
      </c>
      <c r="AS90" s="13">
        <v>0</v>
      </c>
      <c r="AT90" s="13">
        <v>0</v>
      </c>
      <c r="AU90" s="13">
        <v>0</v>
      </c>
      <c r="AV90" s="13">
        <v>0</v>
      </c>
      <c r="AW90" s="13">
        <v>0</v>
      </c>
      <c r="AX90" s="13">
        <v>0</v>
      </c>
      <c r="AY90" s="13">
        <v>0</v>
      </c>
      <c r="AZ90" s="13">
        <v>0</v>
      </c>
      <c r="BA90" s="13">
        <v>0</v>
      </c>
      <c r="BB90" s="13">
        <v>0</v>
      </c>
      <c r="BC90" s="13">
        <v>0</v>
      </c>
      <c r="BD90" s="13">
        <v>0</v>
      </c>
      <c r="BE90" s="13">
        <v>0</v>
      </c>
      <c r="BF90" s="13">
        <v>0</v>
      </c>
      <c r="BG90" s="13">
        <v>0</v>
      </c>
      <c r="BH90" s="13">
        <v>0</v>
      </c>
      <c r="BI90" s="13">
        <v>0</v>
      </c>
      <c r="BJ90" s="13">
        <v>0</v>
      </c>
      <c r="BK90" s="13">
        <v>0</v>
      </c>
      <c r="BL90" s="13">
        <v>0</v>
      </c>
      <c r="BM90" s="13">
        <v>0</v>
      </c>
      <c r="BN90" s="13">
        <v>0</v>
      </c>
      <c r="BO90" s="13">
        <v>0</v>
      </c>
      <c r="BP90" s="13">
        <v>0</v>
      </c>
      <c r="BQ90" s="13">
        <v>0</v>
      </c>
      <c r="BR90" s="13">
        <v>0</v>
      </c>
      <c r="BS90" s="13">
        <v>0</v>
      </c>
      <c r="BT90" s="13">
        <v>0</v>
      </c>
      <c r="BU90" s="13">
        <v>0</v>
      </c>
      <c r="BV90" s="13">
        <v>0</v>
      </c>
      <c r="BW90" s="13">
        <v>0</v>
      </c>
      <c r="BX90" s="13">
        <v>0</v>
      </c>
      <c r="BY90" s="13">
        <v>0</v>
      </c>
      <c r="BZ90" s="13">
        <v>0</v>
      </c>
      <c r="CA90" s="13">
        <v>0</v>
      </c>
      <c r="CB90" s="13">
        <v>0</v>
      </c>
      <c r="CC90" s="13">
        <v>0</v>
      </c>
      <c r="CD90" s="13">
        <v>0</v>
      </c>
      <c r="CE90" s="13">
        <v>0</v>
      </c>
      <c r="CF90" s="13">
        <v>0</v>
      </c>
      <c r="CG90" s="13">
        <v>0</v>
      </c>
      <c r="CH90" s="13">
        <v>0</v>
      </c>
      <c r="CI90" s="13">
        <v>0</v>
      </c>
      <c r="CJ90" s="13">
        <v>0</v>
      </c>
      <c r="CK90" s="13">
        <v>0</v>
      </c>
      <c r="CL90" s="13">
        <v>0</v>
      </c>
      <c r="CM90" s="13">
        <v>0</v>
      </c>
      <c r="CN90" s="13">
        <v>0</v>
      </c>
      <c r="CO90" s="13">
        <v>0</v>
      </c>
      <c r="CP90" s="13">
        <v>0</v>
      </c>
      <c r="CQ90" s="13">
        <v>0</v>
      </c>
      <c r="CR90" s="13">
        <v>0</v>
      </c>
      <c r="CS90" s="13">
        <v>0</v>
      </c>
      <c r="CT90" s="13">
        <v>0</v>
      </c>
      <c r="CU90" s="13">
        <v>0</v>
      </c>
      <c r="CV90" s="13">
        <v>0</v>
      </c>
      <c r="CW90" s="13">
        <v>0</v>
      </c>
      <c r="CX90" s="13">
        <v>0</v>
      </c>
      <c r="CY90" s="13">
        <v>0</v>
      </c>
      <c r="CZ90" s="13">
        <v>0</v>
      </c>
      <c r="DA90" s="13">
        <v>0</v>
      </c>
      <c r="DB90" s="13">
        <v>0</v>
      </c>
      <c r="DC90" s="13">
        <v>0</v>
      </c>
      <c r="DD90" s="13">
        <v>0</v>
      </c>
      <c r="DE90" s="13">
        <v>0</v>
      </c>
      <c r="DF90" s="13">
        <v>0</v>
      </c>
      <c r="DG90" s="13">
        <v>0</v>
      </c>
      <c r="DH90" s="13">
        <v>0</v>
      </c>
      <c r="DI90" s="13">
        <v>0</v>
      </c>
      <c r="DJ90" s="13">
        <v>0</v>
      </c>
      <c r="DK90" s="13">
        <v>0</v>
      </c>
      <c r="DL90" s="13">
        <v>0</v>
      </c>
      <c r="DM90" s="13">
        <v>0</v>
      </c>
      <c r="DN90" s="13">
        <v>0</v>
      </c>
      <c r="DO90" s="13">
        <v>0</v>
      </c>
      <c r="DP90" s="13">
        <v>0</v>
      </c>
      <c r="DQ90" s="13">
        <v>0</v>
      </c>
      <c r="DR90" s="13">
        <v>0</v>
      </c>
      <c r="DS90" s="13">
        <v>0</v>
      </c>
      <c r="DT90" s="13">
        <v>0</v>
      </c>
      <c r="DU90" s="13">
        <v>0</v>
      </c>
      <c r="DV90" s="13">
        <v>0</v>
      </c>
      <c r="DW90" s="13">
        <v>0</v>
      </c>
      <c r="DX90" s="13">
        <v>0</v>
      </c>
      <c r="DY90" s="13">
        <v>0</v>
      </c>
      <c r="DZ90" s="13">
        <v>0</v>
      </c>
      <c r="EA90" s="13">
        <v>0</v>
      </c>
      <c r="EB90" s="13">
        <v>0</v>
      </c>
      <c r="EC90" s="13">
        <v>0</v>
      </c>
      <c r="ED90" s="13">
        <v>0</v>
      </c>
      <c r="EE90" s="13">
        <v>0</v>
      </c>
      <c r="EF90" s="13">
        <v>0</v>
      </c>
      <c r="EG90" s="13">
        <v>0</v>
      </c>
      <c r="EH90" s="13">
        <v>0</v>
      </c>
      <c r="EI90" s="13">
        <v>7000</v>
      </c>
      <c r="EJ90" s="13">
        <v>7000</v>
      </c>
      <c r="EK90" s="13">
        <v>7128.29</v>
      </c>
      <c r="EL90" s="13">
        <v>11700</v>
      </c>
      <c r="EM90" s="13">
        <v>11700</v>
      </c>
      <c r="EN90" s="13">
        <v>11191.3</v>
      </c>
      <c r="EO90" s="13">
        <v>0</v>
      </c>
      <c r="EP90" s="13">
        <v>13500</v>
      </c>
      <c r="EQ90" s="13">
        <v>11319.49</v>
      </c>
      <c r="ER90" s="13">
        <v>13500</v>
      </c>
      <c r="ES90" s="13">
        <v>13500</v>
      </c>
      <c r="ET90" s="13">
        <v>11170.23</v>
      </c>
      <c r="EU90" s="13">
        <v>13500</v>
      </c>
      <c r="EV90" s="13">
        <v>13500</v>
      </c>
      <c r="EW90" s="13">
        <v>7599.86</v>
      </c>
      <c r="EX90" s="13">
        <v>11065.57</v>
      </c>
      <c r="EY90" s="13">
        <v>11065.57</v>
      </c>
      <c r="EZ90" s="13">
        <v>8539.9699999999993</v>
      </c>
      <c r="FA90" s="13">
        <v>10670</v>
      </c>
      <c r="FB90" s="13">
        <v>12040</v>
      </c>
      <c r="FC90" s="13">
        <v>11309.99</v>
      </c>
      <c r="FD90" s="13">
        <v>11000</v>
      </c>
      <c r="FE90" s="13">
        <v>11000</v>
      </c>
      <c r="FF90" s="13">
        <v>14175.47</v>
      </c>
      <c r="FG90" s="13">
        <v>13400</v>
      </c>
      <c r="FH90" s="13">
        <v>13400</v>
      </c>
      <c r="FI90" s="13">
        <v>8033.38</v>
      </c>
      <c r="FJ90" s="13">
        <v>11294</v>
      </c>
      <c r="FK90" s="13">
        <v>10950</v>
      </c>
      <c r="FL90" s="13">
        <v>10947.04</v>
      </c>
      <c r="FM90" s="13">
        <v>11300</v>
      </c>
      <c r="FN90" s="13">
        <v>11300</v>
      </c>
      <c r="FO90" s="13">
        <v>14116.15</v>
      </c>
      <c r="FP90" s="13">
        <v>13400</v>
      </c>
      <c r="FQ90" s="13">
        <v>0</v>
      </c>
      <c r="FR90" s="13">
        <v>0</v>
      </c>
      <c r="FS90" s="13">
        <v>0</v>
      </c>
      <c r="FT90" s="13">
        <v>0</v>
      </c>
      <c r="FU90" s="13">
        <v>0</v>
      </c>
      <c r="FV90" s="13">
        <v>0</v>
      </c>
      <c r="FW90" s="13">
        <v>0</v>
      </c>
      <c r="FX90" s="13">
        <v>0</v>
      </c>
      <c r="FY90" s="13">
        <v>0</v>
      </c>
      <c r="FZ90" s="13">
        <v>0</v>
      </c>
      <c r="GA90" s="13">
        <v>0</v>
      </c>
      <c r="GB90" s="13">
        <v>0</v>
      </c>
      <c r="GC90" s="13">
        <v>0</v>
      </c>
      <c r="GD90" s="13">
        <v>0</v>
      </c>
      <c r="GE90" s="13">
        <v>0</v>
      </c>
      <c r="GF90" s="13">
        <v>0</v>
      </c>
      <c r="GG90" s="13">
        <v>0</v>
      </c>
      <c r="GH90" s="13">
        <v>0</v>
      </c>
      <c r="GI90" s="13">
        <v>0</v>
      </c>
      <c r="GJ90" s="13">
        <v>0</v>
      </c>
      <c r="GK90" s="13">
        <v>0</v>
      </c>
      <c r="GL90" s="13">
        <v>0</v>
      </c>
      <c r="GM90" s="13">
        <v>0</v>
      </c>
      <c r="GN90" s="13">
        <v>0</v>
      </c>
      <c r="GO90" s="13">
        <v>0</v>
      </c>
      <c r="GP90" s="13">
        <v>0</v>
      </c>
      <c r="GQ90" s="13">
        <v>0</v>
      </c>
      <c r="GR90" s="13">
        <v>0</v>
      </c>
      <c r="GS90" s="13">
        <v>0</v>
      </c>
      <c r="GT90" s="13">
        <v>0</v>
      </c>
      <c r="GU90" s="13">
        <v>0</v>
      </c>
      <c r="GV90" s="13">
        <v>0</v>
      </c>
      <c r="GW90" s="13">
        <v>0</v>
      </c>
      <c r="GX90" s="13">
        <v>0</v>
      </c>
      <c r="GY90" s="13">
        <v>0</v>
      </c>
      <c r="GZ90" s="13">
        <v>0</v>
      </c>
      <c r="HA90" s="13">
        <v>0</v>
      </c>
      <c r="HB90" s="13">
        <v>0</v>
      </c>
      <c r="HC90" s="13">
        <v>0</v>
      </c>
      <c r="HD90" s="13">
        <v>0</v>
      </c>
      <c r="HE90" s="13">
        <v>0</v>
      </c>
      <c r="HF90" s="13">
        <v>0</v>
      </c>
      <c r="HG90" s="13">
        <v>0</v>
      </c>
      <c r="HH90" s="13">
        <v>0</v>
      </c>
      <c r="HI90" s="13">
        <v>0</v>
      </c>
      <c r="HJ90" s="13">
        <v>1204.6300000000001</v>
      </c>
      <c r="HK90" s="13">
        <v>0</v>
      </c>
      <c r="HL90" s="13">
        <v>2970</v>
      </c>
      <c r="HM90" s="13">
        <v>2233.75</v>
      </c>
      <c r="HN90" s="13">
        <v>2434.4299999999998</v>
      </c>
      <c r="HO90" s="13">
        <v>2434.4299999999998</v>
      </c>
      <c r="HP90" s="13">
        <v>0</v>
      </c>
      <c r="HQ90" s="13">
        <v>2830</v>
      </c>
      <c r="HR90" s="13">
        <v>1000</v>
      </c>
      <c r="HS90" s="13">
        <v>0</v>
      </c>
      <c r="HT90" s="13">
        <v>2410</v>
      </c>
      <c r="HU90" s="13">
        <v>2410</v>
      </c>
      <c r="HV90" s="13">
        <v>0</v>
      </c>
      <c r="HW90" s="13">
        <v>0</v>
      </c>
      <c r="HX90" s="13">
        <v>0</v>
      </c>
      <c r="HY90" s="13">
        <v>0</v>
      </c>
      <c r="HZ90" s="13">
        <v>0</v>
      </c>
      <c r="IA90" s="13">
        <v>0</v>
      </c>
      <c r="IB90" s="13">
        <v>0</v>
      </c>
      <c r="IC90" s="13">
        <v>0</v>
      </c>
      <c r="ID90" s="13">
        <v>0</v>
      </c>
      <c r="IE90" s="13">
        <v>0</v>
      </c>
      <c r="IF90" s="13">
        <v>0</v>
      </c>
      <c r="IG90" s="13">
        <f t="shared" si="1694"/>
        <v>7000</v>
      </c>
      <c r="IH90" s="13">
        <f t="shared" si="1695"/>
        <v>7000</v>
      </c>
      <c r="II90" s="13">
        <f t="shared" si="1696"/>
        <v>7128.29</v>
      </c>
      <c r="IJ90" s="13">
        <f t="shared" si="1697"/>
        <v>11700</v>
      </c>
      <c r="IK90" s="13">
        <f t="shared" si="1698"/>
        <v>11700</v>
      </c>
      <c r="IL90" s="13">
        <f t="shared" si="1699"/>
        <v>11191.3</v>
      </c>
      <c r="IM90" s="13">
        <f t="shared" si="1700"/>
        <v>0</v>
      </c>
      <c r="IN90" s="13">
        <f t="shared" si="1701"/>
        <v>13500</v>
      </c>
      <c r="IO90" s="13">
        <f t="shared" si="1702"/>
        <v>11319.49</v>
      </c>
      <c r="IP90" s="13">
        <f t="shared" si="1703"/>
        <v>13500</v>
      </c>
      <c r="IQ90" s="13">
        <f t="shared" si="1704"/>
        <v>13500</v>
      </c>
      <c r="IR90" s="13">
        <f t="shared" si="1705"/>
        <v>12374.86</v>
      </c>
      <c r="IS90" s="13">
        <f t="shared" si="1706"/>
        <v>13500</v>
      </c>
      <c r="IT90" s="13">
        <f t="shared" si="1707"/>
        <v>16470</v>
      </c>
      <c r="IU90" s="13">
        <f t="shared" si="1708"/>
        <v>9833.61</v>
      </c>
      <c r="IV90" s="13">
        <f t="shared" si="1709"/>
        <v>13500</v>
      </c>
      <c r="IW90" s="13">
        <f t="shared" si="1710"/>
        <v>13500</v>
      </c>
      <c r="IX90" s="13">
        <f t="shared" si="1711"/>
        <v>8539.9699999999993</v>
      </c>
      <c r="IY90" s="13">
        <f t="shared" si="1712"/>
        <v>13500</v>
      </c>
      <c r="IZ90" s="13">
        <f t="shared" si="1713"/>
        <v>13040</v>
      </c>
      <c r="JA90" s="13">
        <f t="shared" si="1714"/>
        <v>11309.99</v>
      </c>
      <c r="JB90" s="13">
        <f t="shared" si="1715"/>
        <v>13410</v>
      </c>
      <c r="JC90" s="13">
        <f t="shared" si="1716"/>
        <v>13410</v>
      </c>
      <c r="JD90" s="13">
        <f t="shared" si="1717"/>
        <v>14175.47</v>
      </c>
      <c r="JE90" s="13">
        <f t="shared" si="1718"/>
        <v>13400</v>
      </c>
      <c r="JF90" s="13">
        <f t="shared" si="1719"/>
        <v>13400</v>
      </c>
      <c r="JG90" s="13">
        <f t="shared" si="1720"/>
        <v>8033.38</v>
      </c>
      <c r="JH90" s="13">
        <f t="shared" si="1721"/>
        <v>11294</v>
      </c>
      <c r="JI90" s="13">
        <f t="shared" si="1722"/>
        <v>10950</v>
      </c>
      <c r="JJ90" s="13">
        <f t="shared" si="1723"/>
        <v>10947.04</v>
      </c>
      <c r="JK90" s="13">
        <f t="shared" si="1723"/>
        <v>11300</v>
      </c>
      <c r="JL90" s="13">
        <f t="shared" si="1723"/>
        <v>11300</v>
      </c>
      <c r="JM90" s="13">
        <f t="shared" si="1723"/>
        <v>14116.15</v>
      </c>
      <c r="JN90" s="13">
        <f t="shared" si="1723"/>
        <v>13400</v>
      </c>
    </row>
    <row r="91" spans="1:274" x14ac:dyDescent="0.25">
      <c r="A91" s="5">
        <v>4507</v>
      </c>
      <c r="B91" s="9" t="s">
        <v>52</v>
      </c>
      <c r="C91" s="13">
        <v>0</v>
      </c>
      <c r="D91" s="13">
        <v>0</v>
      </c>
      <c r="E91" s="13">
        <v>0</v>
      </c>
      <c r="F91" s="13">
        <v>0</v>
      </c>
      <c r="G91" s="13">
        <v>0</v>
      </c>
      <c r="H91" s="13">
        <v>0</v>
      </c>
      <c r="I91" s="13">
        <v>0</v>
      </c>
      <c r="J91" s="13">
        <v>0</v>
      </c>
      <c r="K91" s="13">
        <v>0</v>
      </c>
      <c r="L91" s="13">
        <v>0</v>
      </c>
      <c r="M91" s="13">
        <v>0</v>
      </c>
      <c r="N91" s="13">
        <v>0</v>
      </c>
      <c r="O91" s="13">
        <v>0</v>
      </c>
      <c r="P91" s="13">
        <v>0</v>
      </c>
      <c r="Q91" s="13">
        <v>0</v>
      </c>
      <c r="R91" s="13">
        <v>0</v>
      </c>
      <c r="S91" s="13">
        <v>0</v>
      </c>
      <c r="T91" s="13">
        <v>0</v>
      </c>
      <c r="U91" s="13">
        <v>0</v>
      </c>
      <c r="V91" s="13">
        <v>0</v>
      </c>
      <c r="W91" s="13">
        <v>0</v>
      </c>
      <c r="X91" s="13">
        <v>0</v>
      </c>
      <c r="Y91" s="13">
        <v>0</v>
      </c>
      <c r="Z91" s="13">
        <v>0</v>
      </c>
      <c r="AA91" s="13">
        <v>0</v>
      </c>
      <c r="AB91" s="13">
        <v>0</v>
      </c>
      <c r="AC91" s="13">
        <v>0</v>
      </c>
      <c r="AD91" s="13">
        <v>0</v>
      </c>
      <c r="AE91" s="13">
        <v>0</v>
      </c>
      <c r="AF91" s="13">
        <v>0</v>
      </c>
      <c r="AG91" s="13">
        <v>0</v>
      </c>
      <c r="AH91" s="13">
        <v>0</v>
      </c>
      <c r="AI91" s="13">
        <v>0</v>
      </c>
      <c r="AJ91" s="13">
        <v>0</v>
      </c>
      <c r="AK91" s="13">
        <v>1800</v>
      </c>
      <c r="AL91" s="13">
        <v>1800</v>
      </c>
      <c r="AM91" s="13">
        <v>942.59</v>
      </c>
      <c r="AN91" s="13">
        <v>2021</v>
      </c>
      <c r="AO91" s="13">
        <v>2021</v>
      </c>
      <c r="AP91" s="13">
        <v>735.97</v>
      </c>
      <c r="AQ91" s="13">
        <v>2021.4</v>
      </c>
      <c r="AR91" s="13">
        <v>2021.4</v>
      </c>
      <c r="AS91" s="13">
        <v>1574.13</v>
      </c>
      <c r="AT91" s="13">
        <v>2000</v>
      </c>
      <c r="AU91" s="13">
        <v>2000</v>
      </c>
      <c r="AV91" s="13">
        <v>700.46</v>
      </c>
      <c r="AW91" s="13">
        <v>2097</v>
      </c>
      <c r="AX91" s="13">
        <v>2097</v>
      </c>
      <c r="AY91" s="13">
        <v>1719.09</v>
      </c>
      <c r="AZ91" s="13">
        <v>2015.77</v>
      </c>
      <c r="BA91" s="13">
        <v>2015.77</v>
      </c>
      <c r="BB91" s="13">
        <v>1094.81</v>
      </c>
      <c r="BC91" s="13">
        <v>1900</v>
      </c>
      <c r="BD91" s="13">
        <v>1900</v>
      </c>
      <c r="BE91" s="13">
        <v>994.89</v>
      </c>
      <c r="BF91" s="13">
        <v>1650</v>
      </c>
      <c r="BG91" s="13">
        <v>1650</v>
      </c>
      <c r="BH91" s="13">
        <v>1270.0999999999999</v>
      </c>
      <c r="BI91" s="13">
        <v>2020</v>
      </c>
      <c r="BJ91" s="13">
        <v>2020</v>
      </c>
      <c r="BK91" s="13">
        <v>843.66</v>
      </c>
      <c r="BL91" s="13">
        <v>1875.39</v>
      </c>
      <c r="BM91" s="13">
        <v>1875.39</v>
      </c>
      <c r="BN91" s="13">
        <v>696.14</v>
      </c>
      <c r="BO91" s="13">
        <v>1900</v>
      </c>
      <c r="BP91" s="13">
        <v>1900</v>
      </c>
      <c r="BQ91" s="13">
        <v>914.51</v>
      </c>
      <c r="BR91" s="13">
        <v>1711</v>
      </c>
      <c r="BS91" s="13">
        <v>2700</v>
      </c>
      <c r="BT91" s="13">
        <v>2700</v>
      </c>
      <c r="BU91" s="13">
        <v>1852.53</v>
      </c>
      <c r="BV91" s="13">
        <v>2073.9</v>
      </c>
      <c r="BW91" s="13">
        <v>2073.9</v>
      </c>
      <c r="BX91" s="13">
        <v>1517.42</v>
      </c>
      <c r="BY91" s="13">
        <v>2073.9</v>
      </c>
      <c r="BZ91" s="13">
        <v>2073.9</v>
      </c>
      <c r="CA91" s="13">
        <v>1067.6099999999999</v>
      </c>
      <c r="CB91" s="13">
        <v>2000</v>
      </c>
      <c r="CC91" s="13">
        <v>2000</v>
      </c>
      <c r="CD91" s="13">
        <v>2097.9499999999998</v>
      </c>
      <c r="CE91" s="13">
        <v>2000</v>
      </c>
      <c r="CF91" s="13">
        <v>2000</v>
      </c>
      <c r="CG91" s="13">
        <v>1553.45</v>
      </c>
      <c r="CH91" s="13">
        <v>1994.13</v>
      </c>
      <c r="CI91" s="13">
        <v>1994.13</v>
      </c>
      <c r="CJ91" s="13">
        <v>1870.94</v>
      </c>
      <c r="CK91" s="13">
        <v>1847</v>
      </c>
      <c r="CL91" s="13">
        <v>1847</v>
      </c>
      <c r="CM91" s="13">
        <v>291.64</v>
      </c>
      <c r="CN91" s="13">
        <v>1880</v>
      </c>
      <c r="CO91" s="13">
        <v>1880</v>
      </c>
      <c r="CP91" s="13">
        <v>1428.17</v>
      </c>
      <c r="CQ91" s="13">
        <v>2073.9</v>
      </c>
      <c r="CR91" s="13">
        <v>2073.9</v>
      </c>
      <c r="CS91" s="13">
        <v>904.33</v>
      </c>
      <c r="CT91" s="13">
        <v>1773.9</v>
      </c>
      <c r="CU91" s="13">
        <v>1773.9</v>
      </c>
      <c r="CV91" s="13">
        <v>1645.57</v>
      </c>
      <c r="CW91" s="13">
        <v>1950</v>
      </c>
      <c r="CX91" s="13">
        <v>1950</v>
      </c>
      <c r="CY91" s="13">
        <v>1767.63</v>
      </c>
      <c r="CZ91" s="13">
        <v>2074</v>
      </c>
      <c r="DA91" s="13">
        <v>0</v>
      </c>
      <c r="DB91" s="13">
        <v>0</v>
      </c>
      <c r="DC91" s="13">
        <v>0</v>
      </c>
      <c r="DD91" s="13">
        <v>0</v>
      </c>
      <c r="DE91" s="13">
        <v>0</v>
      </c>
      <c r="DF91" s="13">
        <v>0</v>
      </c>
      <c r="DG91" s="13">
        <v>0</v>
      </c>
      <c r="DH91" s="13">
        <v>0</v>
      </c>
      <c r="DI91" s="13">
        <v>0</v>
      </c>
      <c r="DJ91" s="13">
        <v>0</v>
      </c>
      <c r="DK91" s="13">
        <v>0</v>
      </c>
      <c r="DL91" s="13">
        <v>0</v>
      </c>
      <c r="DM91" s="13">
        <v>0</v>
      </c>
      <c r="DN91" s="13">
        <v>0</v>
      </c>
      <c r="DO91" s="13">
        <v>0</v>
      </c>
      <c r="DP91" s="13">
        <v>0</v>
      </c>
      <c r="DQ91" s="13">
        <v>0</v>
      </c>
      <c r="DR91" s="13">
        <v>0</v>
      </c>
      <c r="DS91" s="13">
        <v>0</v>
      </c>
      <c r="DT91" s="13">
        <v>0</v>
      </c>
      <c r="DU91" s="13">
        <v>0</v>
      </c>
      <c r="DV91" s="13">
        <v>0</v>
      </c>
      <c r="DW91" s="13">
        <v>0</v>
      </c>
      <c r="DX91" s="13">
        <v>0</v>
      </c>
      <c r="DY91" s="13">
        <v>0</v>
      </c>
      <c r="DZ91" s="13">
        <v>0</v>
      </c>
      <c r="EA91" s="13">
        <v>0</v>
      </c>
      <c r="EB91" s="13">
        <v>0</v>
      </c>
      <c r="EC91" s="13">
        <v>0</v>
      </c>
      <c r="ED91" s="13">
        <v>0</v>
      </c>
      <c r="EE91" s="13">
        <v>0</v>
      </c>
      <c r="EF91" s="13">
        <v>0</v>
      </c>
      <c r="EG91" s="13">
        <v>0</v>
      </c>
      <c r="EH91" s="13">
        <v>0</v>
      </c>
      <c r="EI91" s="13">
        <v>0</v>
      </c>
      <c r="EJ91" s="13">
        <v>0</v>
      </c>
      <c r="EK91" s="13">
        <v>0</v>
      </c>
      <c r="EL91" s="13">
        <v>0</v>
      </c>
      <c r="EM91" s="13">
        <v>0</v>
      </c>
      <c r="EN91" s="13">
        <v>0</v>
      </c>
      <c r="EO91" s="13">
        <v>0</v>
      </c>
      <c r="EP91" s="13">
        <v>0</v>
      </c>
      <c r="EQ91" s="13">
        <v>0</v>
      </c>
      <c r="ER91" s="13">
        <v>0</v>
      </c>
      <c r="ES91" s="13">
        <v>0</v>
      </c>
      <c r="ET91" s="13">
        <v>0</v>
      </c>
      <c r="EU91" s="13">
        <v>0</v>
      </c>
      <c r="EV91" s="13">
        <v>0</v>
      </c>
      <c r="EW91" s="13">
        <v>0</v>
      </c>
      <c r="EX91" s="13">
        <v>0</v>
      </c>
      <c r="EY91" s="13">
        <v>0</v>
      </c>
      <c r="EZ91" s="13">
        <v>0</v>
      </c>
      <c r="FA91" s="13">
        <v>0</v>
      </c>
      <c r="FB91" s="13">
        <v>0</v>
      </c>
      <c r="FC91" s="13">
        <v>0</v>
      </c>
      <c r="FD91" s="13">
        <v>0</v>
      </c>
      <c r="FE91" s="13">
        <v>0</v>
      </c>
      <c r="FF91" s="13">
        <v>0</v>
      </c>
      <c r="FG91" s="13">
        <v>0</v>
      </c>
      <c r="FH91" s="13">
        <v>0</v>
      </c>
      <c r="FI91" s="13">
        <v>0</v>
      </c>
      <c r="FJ91" s="13">
        <v>0</v>
      </c>
      <c r="FK91" s="13">
        <v>0</v>
      </c>
      <c r="FL91" s="13">
        <v>0</v>
      </c>
      <c r="FM91" s="13">
        <v>0</v>
      </c>
      <c r="FN91" s="13">
        <v>0</v>
      </c>
      <c r="FO91" s="13">
        <v>0</v>
      </c>
      <c r="FP91" s="13">
        <v>0</v>
      </c>
      <c r="FQ91" s="13">
        <v>0</v>
      </c>
      <c r="FR91" s="13">
        <v>0</v>
      </c>
      <c r="FS91" s="13">
        <v>0</v>
      </c>
      <c r="FT91" s="13">
        <v>0</v>
      </c>
      <c r="FU91" s="13">
        <v>0</v>
      </c>
      <c r="FV91" s="13">
        <v>0</v>
      </c>
      <c r="FW91" s="13">
        <v>0</v>
      </c>
      <c r="FX91" s="13">
        <v>0</v>
      </c>
      <c r="FY91" s="13">
        <v>0</v>
      </c>
      <c r="FZ91" s="13">
        <v>0</v>
      </c>
      <c r="GA91" s="13">
        <v>0</v>
      </c>
      <c r="GB91" s="13">
        <v>0</v>
      </c>
      <c r="GC91" s="13">
        <v>0</v>
      </c>
      <c r="GD91" s="13">
        <v>0</v>
      </c>
      <c r="GE91" s="13">
        <v>0</v>
      </c>
      <c r="GF91" s="13">
        <v>0</v>
      </c>
      <c r="GG91" s="13">
        <v>0</v>
      </c>
      <c r="GH91" s="13">
        <v>0</v>
      </c>
      <c r="GI91" s="13">
        <v>0</v>
      </c>
      <c r="GJ91" s="13">
        <v>0</v>
      </c>
      <c r="GK91" s="13">
        <v>0</v>
      </c>
      <c r="GL91" s="13">
        <v>0</v>
      </c>
      <c r="GM91" s="13">
        <v>0</v>
      </c>
      <c r="GN91" s="13">
        <v>0</v>
      </c>
      <c r="GO91" s="13">
        <v>0</v>
      </c>
      <c r="GP91" s="13">
        <v>0</v>
      </c>
      <c r="GQ91" s="13">
        <v>0</v>
      </c>
      <c r="GR91" s="13">
        <v>0</v>
      </c>
      <c r="GS91" s="13">
        <v>0</v>
      </c>
      <c r="GT91" s="13">
        <v>0</v>
      </c>
      <c r="GU91" s="13">
        <v>0</v>
      </c>
      <c r="GV91" s="13">
        <v>0</v>
      </c>
      <c r="GW91" s="13">
        <v>0</v>
      </c>
      <c r="GX91" s="13">
        <v>0</v>
      </c>
      <c r="GY91" s="13">
        <v>0</v>
      </c>
      <c r="GZ91" s="13">
        <v>0</v>
      </c>
      <c r="HA91" s="13">
        <v>0</v>
      </c>
      <c r="HB91" s="13">
        <v>0</v>
      </c>
      <c r="HC91" s="13">
        <v>0</v>
      </c>
      <c r="HD91" s="13">
        <v>33.409999999999997</v>
      </c>
      <c r="HE91" s="13">
        <v>0</v>
      </c>
      <c r="HF91" s="13">
        <v>20.05</v>
      </c>
      <c r="HG91" s="13">
        <v>71.209999999999994</v>
      </c>
      <c r="HH91" s="13">
        <v>60</v>
      </c>
      <c r="HI91" s="13">
        <v>60</v>
      </c>
      <c r="HJ91" s="13">
        <v>149.36000000000001</v>
      </c>
      <c r="HK91" s="13">
        <v>0</v>
      </c>
      <c r="HL91" s="13">
        <v>100</v>
      </c>
      <c r="HM91" s="13">
        <v>103.93</v>
      </c>
      <c r="HN91" s="13">
        <v>160.4</v>
      </c>
      <c r="HO91" s="13">
        <v>160.4</v>
      </c>
      <c r="HP91" s="13">
        <v>51.41</v>
      </c>
      <c r="HQ91" s="13">
        <v>348</v>
      </c>
      <c r="HR91" s="13">
        <v>348</v>
      </c>
      <c r="HS91" s="13">
        <v>96.6</v>
      </c>
      <c r="HT91" s="13">
        <v>550</v>
      </c>
      <c r="HU91" s="13">
        <v>550</v>
      </c>
      <c r="HV91" s="13">
        <v>51.52</v>
      </c>
      <c r="HW91" s="13">
        <v>100</v>
      </c>
      <c r="HX91" s="13">
        <v>600</v>
      </c>
      <c r="HY91" s="13">
        <v>0</v>
      </c>
      <c r="HZ91" s="13">
        <v>0</v>
      </c>
      <c r="IA91" s="13">
        <v>0</v>
      </c>
      <c r="IB91" s="13">
        <v>0</v>
      </c>
      <c r="IC91" s="13">
        <v>0</v>
      </c>
      <c r="ID91" s="13">
        <v>0</v>
      </c>
      <c r="IE91" s="13">
        <v>0</v>
      </c>
      <c r="IF91" s="13">
        <v>0</v>
      </c>
      <c r="IG91" s="13">
        <f t="shared" si="1694"/>
        <v>4500</v>
      </c>
      <c r="IH91" s="13">
        <f t="shared" si="1695"/>
        <v>4500</v>
      </c>
      <c r="II91" s="13">
        <f t="shared" si="1696"/>
        <v>2795.12</v>
      </c>
      <c r="IJ91" s="13">
        <f t="shared" si="1697"/>
        <v>4094.9</v>
      </c>
      <c r="IK91" s="13">
        <f t="shared" si="1698"/>
        <v>4094.9</v>
      </c>
      <c r="IL91" s="13">
        <f t="shared" si="1699"/>
        <v>2286.8000000000002</v>
      </c>
      <c r="IM91" s="13">
        <f t="shared" si="1700"/>
        <v>4095.3</v>
      </c>
      <c r="IN91" s="13">
        <f t="shared" si="1701"/>
        <v>4115.3500000000004</v>
      </c>
      <c r="IO91" s="13">
        <f t="shared" si="1702"/>
        <v>2712.95</v>
      </c>
      <c r="IP91" s="13">
        <f t="shared" si="1703"/>
        <v>4060</v>
      </c>
      <c r="IQ91" s="13">
        <f t="shared" si="1704"/>
        <v>4060</v>
      </c>
      <c r="IR91" s="13">
        <f t="shared" si="1705"/>
        <v>2947.77</v>
      </c>
      <c r="IS91" s="13">
        <f t="shared" si="1706"/>
        <v>4097</v>
      </c>
      <c r="IT91" s="13">
        <f t="shared" si="1707"/>
        <v>4197</v>
      </c>
      <c r="IU91" s="13">
        <f t="shared" si="1708"/>
        <v>3376.47</v>
      </c>
      <c r="IV91" s="13">
        <f t="shared" si="1709"/>
        <v>4170.3</v>
      </c>
      <c r="IW91" s="13">
        <f t="shared" si="1710"/>
        <v>4170.3</v>
      </c>
      <c r="IX91" s="13">
        <f t="shared" si="1711"/>
        <v>3017.16</v>
      </c>
      <c r="IY91" s="13">
        <f t="shared" si="1712"/>
        <v>4095</v>
      </c>
      <c r="IZ91" s="13">
        <f t="shared" si="1713"/>
        <v>4095</v>
      </c>
      <c r="JA91" s="13">
        <f t="shared" si="1714"/>
        <v>1383.1299999999999</v>
      </c>
      <c r="JB91" s="13">
        <f t="shared" si="1715"/>
        <v>4080</v>
      </c>
      <c r="JC91" s="13">
        <f t="shared" si="1716"/>
        <v>4080</v>
      </c>
      <c r="JD91" s="13">
        <f t="shared" si="1717"/>
        <v>2749.79</v>
      </c>
      <c r="JE91" s="13">
        <f t="shared" si="1718"/>
        <v>4193.8999999999996</v>
      </c>
      <c r="JF91" s="13">
        <f t="shared" si="1719"/>
        <v>4693.8999999999996</v>
      </c>
      <c r="JG91" s="13">
        <f t="shared" si="1720"/>
        <v>1747.99</v>
      </c>
      <c r="JH91" s="13">
        <f t="shared" si="1721"/>
        <v>3649.29</v>
      </c>
      <c r="JI91" s="13">
        <f t="shared" si="1722"/>
        <v>3649.29</v>
      </c>
      <c r="JJ91" s="13">
        <f t="shared" si="1723"/>
        <v>2341.71</v>
      </c>
      <c r="JK91" s="13">
        <f t="shared" si="1723"/>
        <v>3850</v>
      </c>
      <c r="JL91" s="13">
        <f t="shared" si="1723"/>
        <v>3850</v>
      </c>
      <c r="JM91" s="13">
        <f t="shared" si="1723"/>
        <v>2682.1400000000003</v>
      </c>
      <c r="JN91" s="13">
        <f t="shared" si="1723"/>
        <v>3785</v>
      </c>
    </row>
    <row r="92" spans="1:274" x14ac:dyDescent="0.25">
      <c r="A92" s="5">
        <v>4508</v>
      </c>
      <c r="B92" s="9" t="s">
        <v>53</v>
      </c>
      <c r="C92" s="13">
        <v>0</v>
      </c>
      <c r="D92" s="13">
        <v>0</v>
      </c>
      <c r="E92" s="13">
        <v>4000</v>
      </c>
      <c r="F92" s="13">
        <v>0</v>
      </c>
      <c r="G92" s="13">
        <v>0</v>
      </c>
      <c r="H92" s="13">
        <v>0</v>
      </c>
      <c r="I92" s="13">
        <v>5000</v>
      </c>
      <c r="J92" s="13">
        <v>5000</v>
      </c>
      <c r="K92" s="13">
        <v>0</v>
      </c>
      <c r="L92" s="13">
        <v>0</v>
      </c>
      <c r="M92" s="13">
        <v>0</v>
      </c>
      <c r="N92" s="13">
        <v>0</v>
      </c>
      <c r="O92" s="13">
        <v>0</v>
      </c>
      <c r="P92" s="13">
        <v>0</v>
      </c>
      <c r="Q92" s="13">
        <v>0</v>
      </c>
      <c r="R92" s="13">
        <v>0</v>
      </c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0</v>
      </c>
      <c r="AB92" s="13">
        <v>0</v>
      </c>
      <c r="AC92" s="13">
        <v>0</v>
      </c>
      <c r="AD92" s="13">
        <v>0</v>
      </c>
      <c r="AE92" s="13">
        <v>0</v>
      </c>
      <c r="AF92" s="13">
        <v>0</v>
      </c>
      <c r="AG92" s="13">
        <v>0</v>
      </c>
      <c r="AH92" s="13">
        <v>0</v>
      </c>
      <c r="AI92" s="13">
        <v>0</v>
      </c>
      <c r="AJ92" s="13">
        <v>0</v>
      </c>
      <c r="AK92" s="13">
        <v>0</v>
      </c>
      <c r="AL92" s="13">
        <v>0</v>
      </c>
      <c r="AM92" s="13">
        <v>0</v>
      </c>
      <c r="AN92" s="13">
        <v>0</v>
      </c>
      <c r="AO92" s="13">
        <v>0</v>
      </c>
      <c r="AP92" s="13">
        <v>0</v>
      </c>
      <c r="AQ92" s="13">
        <v>0</v>
      </c>
      <c r="AR92" s="13">
        <v>0</v>
      </c>
      <c r="AS92" s="13">
        <v>0</v>
      </c>
      <c r="AT92" s="13">
        <v>0</v>
      </c>
      <c r="AU92" s="13">
        <v>0</v>
      </c>
      <c r="AV92" s="13">
        <v>0</v>
      </c>
      <c r="AW92" s="13">
        <v>0</v>
      </c>
      <c r="AX92" s="13">
        <v>0</v>
      </c>
      <c r="AY92" s="13">
        <v>0</v>
      </c>
      <c r="AZ92" s="13">
        <v>0</v>
      </c>
      <c r="BA92" s="13">
        <v>0</v>
      </c>
      <c r="BB92" s="13">
        <v>0</v>
      </c>
      <c r="BC92" s="13">
        <v>0</v>
      </c>
      <c r="BD92" s="13">
        <v>0</v>
      </c>
      <c r="BE92" s="13">
        <v>0</v>
      </c>
      <c r="BF92" s="13">
        <v>0</v>
      </c>
      <c r="BG92" s="13">
        <v>0</v>
      </c>
      <c r="BH92" s="13">
        <v>0</v>
      </c>
      <c r="BI92" s="13">
        <v>0</v>
      </c>
      <c r="BJ92" s="13">
        <v>0</v>
      </c>
      <c r="BK92" s="13">
        <v>92.55</v>
      </c>
      <c r="BL92" s="13">
        <v>0</v>
      </c>
      <c r="BM92" s="13">
        <v>0</v>
      </c>
      <c r="BN92" s="13">
        <v>0</v>
      </c>
      <c r="BO92" s="13">
        <v>0</v>
      </c>
      <c r="BP92" s="13">
        <v>0</v>
      </c>
      <c r="BQ92" s="13">
        <v>0</v>
      </c>
      <c r="BR92" s="13">
        <v>0</v>
      </c>
      <c r="BS92" s="13"/>
      <c r="BT92" s="13"/>
      <c r="BU92" s="13"/>
      <c r="BV92" s="13">
        <v>0</v>
      </c>
      <c r="BW92" s="13">
        <v>0</v>
      </c>
      <c r="BX92" s="13">
        <v>0</v>
      </c>
      <c r="BY92" s="13">
        <v>0</v>
      </c>
      <c r="BZ92" s="13">
        <v>0</v>
      </c>
      <c r="CA92" s="13">
        <v>0</v>
      </c>
      <c r="CB92" s="13">
        <v>0</v>
      </c>
      <c r="CC92" s="13">
        <v>0</v>
      </c>
      <c r="CD92" s="13">
        <v>0</v>
      </c>
      <c r="CE92" s="13">
        <v>0</v>
      </c>
      <c r="CF92" s="13">
        <v>0</v>
      </c>
      <c r="CG92" s="13">
        <v>0</v>
      </c>
      <c r="CH92" s="13">
        <v>0</v>
      </c>
      <c r="CI92" s="13">
        <v>0</v>
      </c>
      <c r="CJ92" s="13">
        <v>0</v>
      </c>
      <c r="CK92" s="13">
        <v>0</v>
      </c>
      <c r="CL92" s="13">
        <v>0</v>
      </c>
      <c r="CM92" s="13">
        <v>0</v>
      </c>
      <c r="CN92" s="13">
        <v>0</v>
      </c>
      <c r="CO92" s="13">
        <v>0</v>
      </c>
      <c r="CP92" s="13">
        <v>0</v>
      </c>
      <c r="CQ92" s="13">
        <v>0</v>
      </c>
      <c r="CR92" s="13">
        <v>0</v>
      </c>
      <c r="CS92" s="13">
        <v>0</v>
      </c>
      <c r="CT92" s="13">
        <v>0</v>
      </c>
      <c r="CU92" s="13">
        <v>0</v>
      </c>
      <c r="CV92" s="13">
        <v>0</v>
      </c>
      <c r="CW92" s="13">
        <v>0</v>
      </c>
      <c r="CX92" s="13">
        <v>0</v>
      </c>
      <c r="CY92" s="13">
        <v>0</v>
      </c>
      <c r="CZ92" s="13">
        <v>0</v>
      </c>
      <c r="DA92" s="13">
        <v>0</v>
      </c>
      <c r="DB92" s="13">
        <v>0</v>
      </c>
      <c r="DC92" s="13">
        <v>0</v>
      </c>
      <c r="DD92" s="13">
        <v>0</v>
      </c>
      <c r="DE92" s="13">
        <v>0</v>
      </c>
      <c r="DF92" s="13">
        <v>0</v>
      </c>
      <c r="DG92" s="13">
        <v>0</v>
      </c>
      <c r="DH92" s="13">
        <v>0</v>
      </c>
      <c r="DI92" s="13">
        <v>0</v>
      </c>
      <c r="DJ92" s="13">
        <v>0</v>
      </c>
      <c r="DK92" s="13">
        <v>0</v>
      </c>
      <c r="DL92" s="13">
        <v>0</v>
      </c>
      <c r="DM92" s="13">
        <v>0</v>
      </c>
      <c r="DN92" s="13">
        <v>0</v>
      </c>
      <c r="DO92" s="13">
        <v>0</v>
      </c>
      <c r="DP92" s="13">
        <v>0</v>
      </c>
      <c r="DQ92" s="13">
        <v>0</v>
      </c>
      <c r="DR92" s="13">
        <v>0</v>
      </c>
      <c r="DS92" s="13">
        <v>0</v>
      </c>
      <c r="DT92" s="13">
        <v>0</v>
      </c>
      <c r="DU92" s="13">
        <v>0</v>
      </c>
      <c r="DV92" s="13">
        <v>0</v>
      </c>
      <c r="DW92" s="13">
        <v>0</v>
      </c>
      <c r="DX92" s="13">
        <v>0</v>
      </c>
      <c r="DY92" s="13">
        <v>0</v>
      </c>
      <c r="DZ92" s="13">
        <v>0</v>
      </c>
      <c r="EA92" s="13">
        <v>0</v>
      </c>
      <c r="EB92" s="13">
        <v>0</v>
      </c>
      <c r="EC92" s="13">
        <v>0</v>
      </c>
      <c r="ED92" s="13">
        <v>0</v>
      </c>
      <c r="EE92" s="13">
        <v>0</v>
      </c>
      <c r="EF92" s="13">
        <v>0</v>
      </c>
      <c r="EG92" s="13">
        <v>0</v>
      </c>
      <c r="EH92" s="13">
        <v>0</v>
      </c>
      <c r="EI92" s="13">
        <v>0</v>
      </c>
      <c r="EJ92" s="13">
        <v>0</v>
      </c>
      <c r="EK92" s="13">
        <v>0</v>
      </c>
      <c r="EL92" s="13">
        <v>0</v>
      </c>
      <c r="EM92" s="13">
        <v>0</v>
      </c>
      <c r="EN92" s="13">
        <v>0</v>
      </c>
      <c r="EO92" s="13">
        <v>13500</v>
      </c>
      <c r="EP92" s="13">
        <v>0</v>
      </c>
      <c r="EQ92" s="13">
        <v>0</v>
      </c>
      <c r="ER92" s="13">
        <v>0</v>
      </c>
      <c r="ES92" s="13">
        <v>0</v>
      </c>
      <c r="ET92" s="13">
        <v>0</v>
      </c>
      <c r="EU92" s="13">
        <v>0</v>
      </c>
      <c r="EV92" s="13">
        <v>0</v>
      </c>
      <c r="EW92" s="13">
        <v>0</v>
      </c>
      <c r="EX92" s="13">
        <v>0</v>
      </c>
      <c r="EY92" s="13">
        <v>0</v>
      </c>
      <c r="EZ92" s="13">
        <v>0</v>
      </c>
      <c r="FA92" s="13">
        <v>0</v>
      </c>
      <c r="FB92" s="13">
        <v>0</v>
      </c>
      <c r="FC92" s="13">
        <v>0</v>
      </c>
      <c r="FD92" s="13">
        <v>0</v>
      </c>
      <c r="FE92" s="13">
        <v>0</v>
      </c>
      <c r="FF92" s="13">
        <v>0</v>
      </c>
      <c r="FG92" s="13">
        <v>0</v>
      </c>
      <c r="FH92" s="13">
        <v>0</v>
      </c>
      <c r="FI92" s="13">
        <v>0</v>
      </c>
      <c r="FJ92" s="13">
        <v>0</v>
      </c>
      <c r="FK92" s="13">
        <v>0</v>
      </c>
      <c r="FL92" s="13">
        <v>0</v>
      </c>
      <c r="FM92" s="13">
        <v>0</v>
      </c>
      <c r="FN92" s="13">
        <v>0</v>
      </c>
      <c r="FO92" s="13">
        <v>0</v>
      </c>
      <c r="FP92" s="13">
        <v>0</v>
      </c>
      <c r="FQ92" s="13">
        <v>0</v>
      </c>
      <c r="FR92" s="13">
        <v>0</v>
      </c>
      <c r="FS92" s="13">
        <v>0</v>
      </c>
      <c r="FT92" s="13">
        <v>0</v>
      </c>
      <c r="FU92" s="13">
        <v>0</v>
      </c>
      <c r="FV92" s="13">
        <v>0</v>
      </c>
      <c r="FW92" s="13">
        <v>0</v>
      </c>
      <c r="FX92" s="13">
        <v>0</v>
      </c>
      <c r="FY92" s="13">
        <v>0</v>
      </c>
      <c r="FZ92" s="13">
        <v>0</v>
      </c>
      <c r="GA92" s="13">
        <v>0</v>
      </c>
      <c r="GB92" s="13">
        <v>0</v>
      </c>
      <c r="GC92" s="13">
        <v>0</v>
      </c>
      <c r="GD92" s="13">
        <v>0</v>
      </c>
      <c r="GE92" s="13">
        <v>0</v>
      </c>
      <c r="GF92" s="13">
        <v>0</v>
      </c>
      <c r="GG92" s="13">
        <v>0</v>
      </c>
      <c r="GH92" s="13">
        <v>0</v>
      </c>
      <c r="GI92" s="13">
        <v>0</v>
      </c>
      <c r="GJ92" s="13">
        <v>0</v>
      </c>
      <c r="GK92" s="13">
        <v>0</v>
      </c>
      <c r="GL92" s="13">
        <v>0</v>
      </c>
      <c r="GM92" s="13">
        <v>0</v>
      </c>
      <c r="GN92" s="13">
        <v>0</v>
      </c>
      <c r="GO92" s="13">
        <v>0</v>
      </c>
      <c r="GP92" s="13">
        <v>0</v>
      </c>
      <c r="GQ92" s="13">
        <v>0</v>
      </c>
      <c r="GR92" s="13">
        <v>0</v>
      </c>
      <c r="GS92" s="13">
        <v>0</v>
      </c>
      <c r="GT92" s="13">
        <v>0</v>
      </c>
      <c r="GU92" s="13">
        <v>0</v>
      </c>
      <c r="GV92" s="13">
        <v>0</v>
      </c>
      <c r="GW92" s="13">
        <v>0</v>
      </c>
      <c r="GX92" s="13">
        <v>0</v>
      </c>
      <c r="GY92" s="13">
        <v>0</v>
      </c>
      <c r="GZ92" s="13">
        <v>0</v>
      </c>
      <c r="HA92" s="13">
        <v>0</v>
      </c>
      <c r="HB92" s="13">
        <v>0</v>
      </c>
      <c r="HC92" s="13">
        <v>0</v>
      </c>
      <c r="HD92" s="13">
        <v>0</v>
      </c>
      <c r="HE92" s="13">
        <v>0</v>
      </c>
      <c r="HF92" s="13">
        <v>0</v>
      </c>
      <c r="HG92" s="13">
        <v>0</v>
      </c>
      <c r="HH92" s="13">
        <v>0</v>
      </c>
      <c r="HI92" s="13">
        <v>0</v>
      </c>
      <c r="HJ92" s="13">
        <v>0</v>
      </c>
      <c r="HK92" s="13">
        <v>0</v>
      </c>
      <c r="HL92" s="13">
        <v>0</v>
      </c>
      <c r="HM92" s="13">
        <v>0</v>
      </c>
      <c r="HN92" s="13">
        <v>0</v>
      </c>
      <c r="HO92" s="13">
        <v>0</v>
      </c>
      <c r="HP92" s="13">
        <v>0</v>
      </c>
      <c r="HQ92" s="13">
        <v>0</v>
      </c>
      <c r="HR92" s="13">
        <v>0</v>
      </c>
      <c r="HS92" s="13">
        <v>0</v>
      </c>
      <c r="HT92" s="13">
        <v>0</v>
      </c>
      <c r="HU92" s="13">
        <v>0</v>
      </c>
      <c r="HV92" s="13">
        <v>0</v>
      </c>
      <c r="HW92" s="13">
        <v>0</v>
      </c>
      <c r="HX92" s="13">
        <v>0</v>
      </c>
      <c r="HY92" s="13">
        <v>0</v>
      </c>
      <c r="HZ92" s="13">
        <v>0</v>
      </c>
      <c r="IA92" s="13">
        <v>0</v>
      </c>
      <c r="IB92" s="13">
        <v>0</v>
      </c>
      <c r="IC92" s="13">
        <v>0</v>
      </c>
      <c r="ID92" s="13">
        <v>0</v>
      </c>
      <c r="IE92" s="13">
        <v>0</v>
      </c>
      <c r="IF92" s="13">
        <v>0</v>
      </c>
      <c r="IG92" s="13">
        <f t="shared" si="1694"/>
        <v>0</v>
      </c>
      <c r="IH92" s="13">
        <f t="shared" si="1695"/>
        <v>0</v>
      </c>
      <c r="II92" s="13">
        <f t="shared" si="1696"/>
        <v>4000</v>
      </c>
      <c r="IJ92" s="13">
        <f t="shared" si="1697"/>
        <v>0</v>
      </c>
      <c r="IK92" s="13">
        <f t="shared" si="1698"/>
        <v>0</v>
      </c>
      <c r="IL92" s="13">
        <f t="shared" si="1699"/>
        <v>0</v>
      </c>
      <c r="IM92" s="13">
        <f t="shared" si="1700"/>
        <v>18500</v>
      </c>
      <c r="IN92" s="13">
        <f t="shared" si="1701"/>
        <v>5000</v>
      </c>
      <c r="IO92" s="13">
        <f t="shared" si="1702"/>
        <v>0</v>
      </c>
      <c r="IP92" s="13">
        <f t="shared" si="1703"/>
        <v>0</v>
      </c>
      <c r="IQ92" s="13">
        <f t="shared" si="1704"/>
        <v>0</v>
      </c>
      <c r="IR92" s="13">
        <f t="shared" si="1705"/>
        <v>0</v>
      </c>
      <c r="IS92" s="13">
        <f t="shared" si="1706"/>
        <v>0</v>
      </c>
      <c r="IT92" s="13">
        <f t="shared" si="1707"/>
        <v>0</v>
      </c>
      <c r="IU92" s="13">
        <f t="shared" si="1708"/>
        <v>0</v>
      </c>
      <c r="IV92" s="13">
        <f t="shared" si="1709"/>
        <v>0</v>
      </c>
      <c r="IW92" s="13">
        <f t="shared" si="1710"/>
        <v>0</v>
      </c>
      <c r="IX92" s="13">
        <f t="shared" si="1711"/>
        <v>0</v>
      </c>
      <c r="IY92" s="13">
        <f t="shared" si="1712"/>
        <v>0</v>
      </c>
      <c r="IZ92" s="13">
        <f t="shared" si="1713"/>
        <v>0</v>
      </c>
      <c r="JA92" s="13">
        <f t="shared" si="1714"/>
        <v>0</v>
      </c>
      <c r="JB92" s="13">
        <f t="shared" si="1715"/>
        <v>0</v>
      </c>
      <c r="JC92" s="13">
        <f t="shared" si="1716"/>
        <v>0</v>
      </c>
      <c r="JD92" s="13">
        <f t="shared" si="1717"/>
        <v>0</v>
      </c>
      <c r="JE92" s="13">
        <f t="shared" si="1718"/>
        <v>0</v>
      </c>
      <c r="JF92" s="13">
        <f t="shared" si="1719"/>
        <v>0</v>
      </c>
      <c r="JG92" s="13">
        <f t="shared" si="1720"/>
        <v>92.55</v>
      </c>
      <c r="JH92" s="13">
        <f t="shared" si="1721"/>
        <v>0</v>
      </c>
      <c r="JI92" s="13">
        <f t="shared" si="1722"/>
        <v>0</v>
      </c>
      <c r="JJ92" s="13">
        <f t="shared" si="1723"/>
        <v>0</v>
      </c>
      <c r="JK92" s="13">
        <f t="shared" si="1723"/>
        <v>0</v>
      </c>
      <c r="JL92" s="13">
        <f t="shared" si="1723"/>
        <v>0</v>
      </c>
      <c r="JM92" s="13">
        <f t="shared" si="1723"/>
        <v>0</v>
      </c>
      <c r="JN92" s="13">
        <f t="shared" si="1723"/>
        <v>0</v>
      </c>
    </row>
    <row r="93" spans="1:274" ht="15" customHeight="1" x14ac:dyDescent="0.25">
      <c r="A93" s="5">
        <v>4509</v>
      </c>
      <c r="B93" s="9" t="s">
        <v>54</v>
      </c>
      <c r="C93" s="13">
        <v>4546.8599999999997</v>
      </c>
      <c r="D93" s="13">
        <v>0</v>
      </c>
      <c r="E93" s="13">
        <v>0</v>
      </c>
      <c r="F93" s="13">
        <v>0</v>
      </c>
      <c r="G93" s="13">
        <v>0</v>
      </c>
      <c r="H93" s="13">
        <v>0</v>
      </c>
      <c r="I93" s="13">
        <v>0</v>
      </c>
      <c r="J93" s="13">
        <v>0</v>
      </c>
      <c r="K93" s="13">
        <v>0</v>
      </c>
      <c r="L93" s="13">
        <v>0</v>
      </c>
      <c r="M93" s="13">
        <v>0</v>
      </c>
      <c r="N93" s="13">
        <v>0</v>
      </c>
      <c r="O93" s="13">
        <v>0</v>
      </c>
      <c r="P93" s="13">
        <v>0</v>
      </c>
      <c r="Q93" s="13">
        <v>0</v>
      </c>
      <c r="R93" s="13">
        <v>0</v>
      </c>
      <c r="S93" s="13">
        <v>0</v>
      </c>
      <c r="T93" s="13">
        <v>0</v>
      </c>
      <c r="U93" s="13">
        <v>0</v>
      </c>
      <c r="V93" s="13">
        <v>0</v>
      </c>
      <c r="W93" s="13">
        <v>0</v>
      </c>
      <c r="X93" s="13">
        <v>0</v>
      </c>
      <c r="Y93" s="13">
        <v>0</v>
      </c>
      <c r="Z93" s="13">
        <v>40.01</v>
      </c>
      <c r="AA93" s="13">
        <v>100</v>
      </c>
      <c r="AB93" s="13">
        <v>0</v>
      </c>
      <c r="AC93" s="13">
        <v>0</v>
      </c>
      <c r="AD93" s="13">
        <v>0</v>
      </c>
      <c r="AE93" s="13">
        <v>0</v>
      </c>
      <c r="AF93" s="13">
        <v>0</v>
      </c>
      <c r="AG93" s="13">
        <v>0</v>
      </c>
      <c r="AH93" s="13">
        <v>132.53</v>
      </c>
      <c r="AI93" s="13">
        <v>132.53</v>
      </c>
      <c r="AJ93" s="13">
        <v>0</v>
      </c>
      <c r="AK93" s="13">
        <v>34556.11</v>
      </c>
      <c r="AL93" s="13">
        <v>0</v>
      </c>
      <c r="AM93" s="13">
        <v>0</v>
      </c>
      <c r="AN93" s="13">
        <v>0</v>
      </c>
      <c r="AO93" s="13">
        <v>0</v>
      </c>
      <c r="AP93" s="13">
        <v>0</v>
      </c>
      <c r="AQ93" s="13">
        <v>0</v>
      </c>
      <c r="AR93" s="13">
        <v>0</v>
      </c>
      <c r="AS93" s="13">
        <v>0</v>
      </c>
      <c r="AT93" s="13">
        <v>0</v>
      </c>
      <c r="AU93" s="13">
        <v>0</v>
      </c>
      <c r="AV93" s="13">
        <v>0</v>
      </c>
      <c r="AW93" s="13">
        <v>0</v>
      </c>
      <c r="AX93" s="13">
        <v>0</v>
      </c>
      <c r="AY93" s="13">
        <v>0</v>
      </c>
      <c r="AZ93" s="13">
        <v>0</v>
      </c>
      <c r="BA93" s="13">
        <v>0</v>
      </c>
      <c r="BB93" s="13">
        <v>0</v>
      </c>
      <c r="BC93" s="13">
        <v>0</v>
      </c>
      <c r="BD93" s="13">
        <v>0</v>
      </c>
      <c r="BE93" s="13">
        <v>0</v>
      </c>
      <c r="BF93" s="13">
        <v>0</v>
      </c>
      <c r="BG93" s="13">
        <v>0</v>
      </c>
      <c r="BH93" s="13">
        <v>152.75</v>
      </c>
      <c r="BI93" s="13">
        <v>200</v>
      </c>
      <c r="BJ93" s="13">
        <v>0</v>
      </c>
      <c r="BK93" s="13">
        <v>0</v>
      </c>
      <c r="BL93" s="13">
        <v>146.01</v>
      </c>
      <c r="BM93" s="13">
        <v>146.01</v>
      </c>
      <c r="BN93" s="13">
        <v>754.14</v>
      </c>
      <c r="BO93" s="13">
        <v>80</v>
      </c>
      <c r="BP93" s="13">
        <v>80</v>
      </c>
      <c r="BQ93" s="13">
        <v>172.11</v>
      </c>
      <c r="BR93" s="13">
        <v>80</v>
      </c>
      <c r="BS93" s="13">
        <v>20915.54</v>
      </c>
      <c r="BT93" s="13">
        <v>0</v>
      </c>
      <c r="BU93" s="13">
        <v>0</v>
      </c>
      <c r="BV93" s="13">
        <v>0</v>
      </c>
      <c r="BW93" s="13">
        <v>0</v>
      </c>
      <c r="BX93" s="13">
        <v>0</v>
      </c>
      <c r="BY93" s="13">
        <v>0</v>
      </c>
      <c r="BZ93" s="13">
        <v>0</v>
      </c>
      <c r="CA93" s="13">
        <v>0</v>
      </c>
      <c r="CB93" s="13">
        <v>0</v>
      </c>
      <c r="CC93" s="13">
        <v>0</v>
      </c>
      <c r="CD93" s="13">
        <v>0</v>
      </c>
      <c r="CE93" s="13">
        <v>0</v>
      </c>
      <c r="CF93" s="13">
        <v>0</v>
      </c>
      <c r="CG93" s="13">
        <v>0</v>
      </c>
      <c r="CH93" s="13">
        <v>0</v>
      </c>
      <c r="CI93" s="13">
        <v>0</v>
      </c>
      <c r="CJ93" s="13">
        <v>0</v>
      </c>
      <c r="CK93" s="13">
        <v>0</v>
      </c>
      <c r="CL93" s="13">
        <v>0</v>
      </c>
      <c r="CM93" s="13">
        <v>0</v>
      </c>
      <c r="CN93" s="13">
        <v>0</v>
      </c>
      <c r="CO93" s="13">
        <v>0</v>
      </c>
      <c r="CP93" s="13">
        <v>58.19</v>
      </c>
      <c r="CQ93" s="13">
        <v>100</v>
      </c>
      <c r="CR93" s="13">
        <v>1000</v>
      </c>
      <c r="CS93" s="13">
        <v>2942.87</v>
      </c>
      <c r="CT93" s="13">
        <v>600</v>
      </c>
      <c r="CU93" s="13">
        <v>2000</v>
      </c>
      <c r="CV93" s="13">
        <v>4276.1400000000003</v>
      </c>
      <c r="CW93" s="13">
        <v>83</v>
      </c>
      <c r="CX93" s="13">
        <v>6000</v>
      </c>
      <c r="CY93" s="13">
        <v>9346.9</v>
      </c>
      <c r="CZ93" s="13">
        <v>100</v>
      </c>
      <c r="DA93" s="13">
        <v>909.37</v>
      </c>
      <c r="DB93" s="13">
        <v>0</v>
      </c>
      <c r="DC93" s="13">
        <v>0</v>
      </c>
      <c r="DD93" s="13">
        <v>0</v>
      </c>
      <c r="DE93" s="13">
        <v>0</v>
      </c>
      <c r="DF93" s="13">
        <v>0</v>
      </c>
      <c r="DG93" s="13">
        <v>0</v>
      </c>
      <c r="DH93" s="13">
        <v>0</v>
      </c>
      <c r="DI93" s="13">
        <v>0</v>
      </c>
      <c r="DJ93" s="13">
        <v>0</v>
      </c>
      <c r="DK93" s="13">
        <v>0</v>
      </c>
      <c r="DL93" s="13">
        <v>0</v>
      </c>
      <c r="DM93" s="13">
        <v>0</v>
      </c>
      <c r="DN93" s="13">
        <v>0</v>
      </c>
      <c r="DO93" s="13">
        <v>0</v>
      </c>
      <c r="DP93" s="13">
        <v>0</v>
      </c>
      <c r="DQ93" s="13">
        <v>0</v>
      </c>
      <c r="DR93" s="13">
        <v>0</v>
      </c>
      <c r="DS93" s="13">
        <v>0</v>
      </c>
      <c r="DT93" s="13">
        <v>0</v>
      </c>
      <c r="DU93" s="13">
        <v>0</v>
      </c>
      <c r="DV93" s="13">
        <v>0</v>
      </c>
      <c r="DW93" s="13">
        <v>0</v>
      </c>
      <c r="DX93" s="13">
        <v>7.28</v>
      </c>
      <c r="DY93" s="13">
        <v>19.600000000000001</v>
      </c>
      <c r="DZ93" s="13">
        <v>0</v>
      </c>
      <c r="EA93" s="13">
        <v>0</v>
      </c>
      <c r="EB93" s="13">
        <v>0</v>
      </c>
      <c r="EC93" s="13">
        <v>0</v>
      </c>
      <c r="ED93" s="13">
        <v>3020.59</v>
      </c>
      <c r="EE93" s="13">
        <v>0</v>
      </c>
      <c r="EF93" s="13">
        <v>0</v>
      </c>
      <c r="EG93" s="13">
        <v>300</v>
      </c>
      <c r="EH93" s="13">
        <v>0</v>
      </c>
      <c r="EI93" s="13">
        <v>17093.71</v>
      </c>
      <c r="EJ93" s="13">
        <v>0</v>
      </c>
      <c r="EK93" s="13">
        <v>0</v>
      </c>
      <c r="EL93" s="13">
        <v>0</v>
      </c>
      <c r="EM93" s="13">
        <v>0</v>
      </c>
      <c r="EN93" s="13">
        <v>0</v>
      </c>
      <c r="EO93" s="13">
        <v>0</v>
      </c>
      <c r="EP93" s="13">
        <v>0</v>
      </c>
      <c r="EQ93" s="13">
        <v>0</v>
      </c>
      <c r="ER93" s="13">
        <v>0</v>
      </c>
      <c r="ES93" s="13">
        <v>0</v>
      </c>
      <c r="ET93" s="13">
        <v>0</v>
      </c>
      <c r="EU93" s="13">
        <v>0</v>
      </c>
      <c r="EV93" s="13">
        <v>0</v>
      </c>
      <c r="EW93" s="13">
        <v>0</v>
      </c>
      <c r="EX93" s="13">
        <v>0</v>
      </c>
      <c r="EY93" s="13">
        <v>0</v>
      </c>
      <c r="EZ93" s="13">
        <v>0</v>
      </c>
      <c r="FA93" s="13">
        <v>0</v>
      </c>
      <c r="FB93" s="13">
        <v>0</v>
      </c>
      <c r="FC93" s="13">
        <v>0</v>
      </c>
      <c r="FD93" s="13">
        <v>0</v>
      </c>
      <c r="FE93" s="13">
        <v>0</v>
      </c>
      <c r="FF93" s="13">
        <v>36.369999999999997</v>
      </c>
      <c r="FG93" s="13">
        <v>100.2</v>
      </c>
      <c r="FH93" s="13">
        <v>2800</v>
      </c>
      <c r="FI93" s="13">
        <v>2395.65</v>
      </c>
      <c r="FJ93" s="13">
        <v>4520.88</v>
      </c>
      <c r="FK93" s="13">
        <v>4520.88</v>
      </c>
      <c r="FL93" s="13">
        <v>52063.89</v>
      </c>
      <c r="FM93" s="13">
        <v>42780</v>
      </c>
      <c r="FN93" s="13">
        <v>42780</v>
      </c>
      <c r="FO93" s="13">
        <v>29478.01</v>
      </c>
      <c r="FP93" s="13">
        <v>43000</v>
      </c>
      <c r="FQ93" s="13">
        <v>20915.54</v>
      </c>
      <c r="FR93" s="13">
        <v>0</v>
      </c>
      <c r="FS93" s="13">
        <v>0</v>
      </c>
      <c r="FT93" s="13">
        <v>0</v>
      </c>
      <c r="FU93" s="13">
        <v>0</v>
      </c>
      <c r="FV93" s="13">
        <v>0</v>
      </c>
      <c r="FW93" s="13">
        <v>0</v>
      </c>
      <c r="FX93" s="13">
        <v>0</v>
      </c>
      <c r="FY93" s="13">
        <v>0</v>
      </c>
      <c r="FZ93" s="13">
        <v>0</v>
      </c>
      <c r="GA93" s="13">
        <v>0</v>
      </c>
      <c r="GB93" s="13">
        <v>0</v>
      </c>
      <c r="GC93" s="13">
        <v>0</v>
      </c>
      <c r="GD93" s="13">
        <v>0</v>
      </c>
      <c r="GE93" s="13">
        <v>0</v>
      </c>
      <c r="GF93" s="13">
        <v>0</v>
      </c>
      <c r="GG93" s="13">
        <v>0</v>
      </c>
      <c r="GH93" s="13">
        <v>0</v>
      </c>
      <c r="GI93" s="13">
        <v>0</v>
      </c>
      <c r="GJ93" s="13">
        <v>0</v>
      </c>
      <c r="GK93" s="13">
        <v>0</v>
      </c>
      <c r="GL93" s="13">
        <v>0</v>
      </c>
      <c r="GM93" s="13">
        <v>0</v>
      </c>
      <c r="GN93" s="13">
        <v>69.099999999999994</v>
      </c>
      <c r="GO93" s="13">
        <v>100</v>
      </c>
      <c r="GP93" s="13">
        <v>3000</v>
      </c>
      <c r="GQ93" s="13">
        <v>3686.45</v>
      </c>
      <c r="GR93" s="13">
        <v>600</v>
      </c>
      <c r="GS93" s="13">
        <v>600</v>
      </c>
      <c r="GT93" s="13">
        <v>7943.05</v>
      </c>
      <c r="GU93" s="13">
        <v>0</v>
      </c>
      <c r="GV93" s="13">
        <v>15000</v>
      </c>
      <c r="GW93" s="13">
        <v>7294.2</v>
      </c>
      <c r="GX93" s="13">
        <v>0</v>
      </c>
      <c r="GY93" s="13">
        <v>0</v>
      </c>
      <c r="GZ93" s="13">
        <v>42000</v>
      </c>
      <c r="HA93" s="13">
        <v>63066.41</v>
      </c>
      <c r="HB93" s="13">
        <v>70000</v>
      </c>
      <c r="HC93" s="13">
        <v>70000</v>
      </c>
      <c r="HD93" s="13">
        <v>63743.97</v>
      </c>
      <c r="HE93" s="13">
        <v>0</v>
      </c>
      <c r="HF93" s="13">
        <v>65000</v>
      </c>
      <c r="HG93" s="13">
        <v>53151.62</v>
      </c>
      <c r="HH93" s="13">
        <v>48000</v>
      </c>
      <c r="HI93" s="13">
        <v>48000</v>
      </c>
      <c r="HJ93" s="13">
        <v>28061.919999999998</v>
      </c>
      <c r="HK93" s="13">
        <v>0</v>
      </c>
      <c r="HL93" s="13">
        <v>4693.3900000000003</v>
      </c>
      <c r="HM93" s="13">
        <v>15767.76</v>
      </c>
      <c r="HN93" s="13">
        <v>0</v>
      </c>
      <c r="HO93" s="13">
        <v>14500</v>
      </c>
      <c r="HP93" s="13">
        <v>32501.05</v>
      </c>
      <c r="HQ93" s="13">
        <v>15000</v>
      </c>
      <c r="HR93" s="13">
        <v>15000</v>
      </c>
      <c r="HS93" s="13">
        <v>18772.2</v>
      </c>
      <c r="HT93" s="13">
        <v>15000</v>
      </c>
      <c r="HU93" s="13">
        <v>15000</v>
      </c>
      <c r="HV93" s="13">
        <v>22394.55</v>
      </c>
      <c r="HW93" s="13">
        <v>20000</v>
      </c>
      <c r="HX93" s="13">
        <v>20000</v>
      </c>
      <c r="HY93" s="13">
        <v>10879.98</v>
      </c>
      <c r="HZ93" s="13">
        <v>0</v>
      </c>
      <c r="IA93" s="13">
        <v>0</v>
      </c>
      <c r="IB93" s="13">
        <v>0</v>
      </c>
      <c r="IC93" s="13">
        <v>0</v>
      </c>
      <c r="ID93" s="13">
        <v>0</v>
      </c>
      <c r="IE93" s="13">
        <v>0</v>
      </c>
      <c r="IF93" s="13">
        <v>0</v>
      </c>
      <c r="IG93" s="13">
        <f t="shared" si="1694"/>
        <v>98937.13</v>
      </c>
      <c r="IH93" s="13">
        <f t="shared" si="1695"/>
        <v>42000</v>
      </c>
      <c r="II93" s="13">
        <f t="shared" si="1696"/>
        <v>63066.41</v>
      </c>
      <c r="IJ93" s="13">
        <f t="shared" si="1697"/>
        <v>70000</v>
      </c>
      <c r="IK93" s="13">
        <f t="shared" si="1698"/>
        <v>70000</v>
      </c>
      <c r="IL93" s="13">
        <f t="shared" si="1699"/>
        <v>63743.97</v>
      </c>
      <c r="IM93" s="13">
        <f t="shared" si="1700"/>
        <v>0</v>
      </c>
      <c r="IN93" s="13">
        <f t="shared" si="1701"/>
        <v>65000</v>
      </c>
      <c r="IO93" s="13">
        <f t="shared" si="1702"/>
        <v>53151.62</v>
      </c>
      <c r="IP93" s="13">
        <f t="shared" si="1703"/>
        <v>48000</v>
      </c>
      <c r="IQ93" s="13">
        <f t="shared" si="1704"/>
        <v>48000</v>
      </c>
      <c r="IR93" s="13">
        <f t="shared" si="1705"/>
        <v>28061.919999999998</v>
      </c>
      <c r="IS93" s="13">
        <f t="shared" si="1706"/>
        <v>0</v>
      </c>
      <c r="IT93" s="13">
        <f t="shared" si="1707"/>
        <v>4693.3900000000003</v>
      </c>
      <c r="IU93" s="13">
        <f t="shared" si="1708"/>
        <v>15767.76</v>
      </c>
      <c r="IV93" s="13">
        <f t="shared" si="1709"/>
        <v>0</v>
      </c>
      <c r="IW93" s="13">
        <f t="shared" si="1710"/>
        <v>14500</v>
      </c>
      <c r="IX93" s="13">
        <f t="shared" si="1711"/>
        <v>32501.05</v>
      </c>
      <c r="IY93" s="13">
        <f t="shared" si="1712"/>
        <v>15000</v>
      </c>
      <c r="IZ93" s="13">
        <f t="shared" si="1713"/>
        <v>15000</v>
      </c>
      <c r="JA93" s="13">
        <f t="shared" si="1714"/>
        <v>18772.2</v>
      </c>
      <c r="JB93" s="13">
        <f t="shared" si="1715"/>
        <v>15000</v>
      </c>
      <c r="JC93" s="13">
        <f t="shared" si="1716"/>
        <v>15000</v>
      </c>
      <c r="JD93" s="13">
        <f t="shared" si="1717"/>
        <v>22758.25</v>
      </c>
      <c r="JE93" s="13">
        <f t="shared" si="1718"/>
        <v>20619.8</v>
      </c>
      <c r="JF93" s="13">
        <f t="shared" si="1719"/>
        <v>26800</v>
      </c>
      <c r="JG93" s="13">
        <f t="shared" si="1720"/>
        <v>19904.95</v>
      </c>
      <c r="JH93" s="13">
        <f t="shared" si="1721"/>
        <v>5866.89</v>
      </c>
      <c r="JI93" s="13">
        <f t="shared" si="1722"/>
        <v>7266.89</v>
      </c>
      <c r="JJ93" s="13">
        <f t="shared" si="1723"/>
        <v>68057.81</v>
      </c>
      <c r="JK93" s="13">
        <f t="shared" si="1723"/>
        <v>42943</v>
      </c>
      <c r="JL93" s="13">
        <f t="shared" si="1723"/>
        <v>63992.53</v>
      </c>
      <c r="JM93" s="13">
        <f t="shared" si="1723"/>
        <v>46723.749999999993</v>
      </c>
      <c r="JN93" s="13">
        <f t="shared" si="1723"/>
        <v>43180</v>
      </c>
    </row>
    <row r="94" spans="1:274" ht="30" x14ac:dyDescent="0.25">
      <c r="A94" s="5">
        <v>4510</v>
      </c>
      <c r="B94" s="9" t="s">
        <v>55</v>
      </c>
      <c r="C94" s="13">
        <v>1402</v>
      </c>
      <c r="D94" s="13">
        <v>1402</v>
      </c>
      <c r="E94" s="13">
        <v>1025.18</v>
      </c>
      <c r="F94" s="13">
        <v>0</v>
      </c>
      <c r="G94" s="13">
        <v>0</v>
      </c>
      <c r="H94" s="13">
        <v>293.58</v>
      </c>
      <c r="I94" s="13">
        <v>0</v>
      </c>
      <c r="J94" s="13">
        <v>0</v>
      </c>
      <c r="K94" s="13">
        <v>0</v>
      </c>
      <c r="L94" s="13">
        <v>0</v>
      </c>
      <c r="M94" s="13">
        <v>0</v>
      </c>
      <c r="N94" s="13">
        <v>2.1</v>
      </c>
      <c r="O94" s="13">
        <v>0</v>
      </c>
      <c r="P94" s="13">
        <v>0</v>
      </c>
      <c r="Q94" s="13">
        <v>5.86</v>
      </c>
      <c r="R94" s="13">
        <v>0</v>
      </c>
      <c r="S94" s="13">
        <v>0</v>
      </c>
      <c r="T94" s="13">
        <v>8.15</v>
      </c>
      <c r="U94" s="13">
        <v>0</v>
      </c>
      <c r="V94" s="13">
        <v>0</v>
      </c>
      <c r="W94" s="13">
        <v>8.2200000000000006</v>
      </c>
      <c r="X94" s="13">
        <v>0</v>
      </c>
      <c r="Y94" s="13">
        <v>0</v>
      </c>
      <c r="Z94" s="13">
        <v>9.5500000000000007</v>
      </c>
      <c r="AA94" s="13">
        <v>9</v>
      </c>
      <c r="AB94" s="13">
        <v>0</v>
      </c>
      <c r="AC94" s="13">
        <v>24.36</v>
      </c>
      <c r="AD94" s="13">
        <v>0</v>
      </c>
      <c r="AE94" s="13">
        <v>0</v>
      </c>
      <c r="AF94" s="13">
        <v>0</v>
      </c>
      <c r="AG94" s="13">
        <v>0</v>
      </c>
      <c r="AH94" s="13">
        <v>0</v>
      </c>
      <c r="AI94" s="13">
        <v>1329.5</v>
      </c>
      <c r="AJ94" s="13">
        <v>0</v>
      </c>
      <c r="AK94" s="13">
        <v>10655.22</v>
      </c>
      <c r="AL94" s="13">
        <v>10655.22</v>
      </c>
      <c r="AM94" s="13">
        <v>7791.34</v>
      </c>
      <c r="AN94" s="13">
        <v>0</v>
      </c>
      <c r="AO94" s="13">
        <v>0</v>
      </c>
      <c r="AP94" s="13">
        <v>1370.04</v>
      </c>
      <c r="AQ94" s="13">
        <v>0</v>
      </c>
      <c r="AR94" s="13">
        <v>0</v>
      </c>
      <c r="AS94" s="13">
        <v>0</v>
      </c>
      <c r="AT94" s="13">
        <v>0</v>
      </c>
      <c r="AU94" s="13">
        <v>4.8</v>
      </c>
      <c r="AV94" s="13">
        <v>14.6</v>
      </c>
      <c r="AW94" s="13">
        <v>0</v>
      </c>
      <c r="AX94" s="13">
        <v>0</v>
      </c>
      <c r="AY94" s="13">
        <v>27.3</v>
      </c>
      <c r="AZ94" s="13">
        <v>0</v>
      </c>
      <c r="BA94" s="13">
        <v>40</v>
      </c>
      <c r="BB94" s="13">
        <v>47.23</v>
      </c>
      <c r="BC94" s="13">
        <v>75</v>
      </c>
      <c r="BD94" s="13">
        <v>75</v>
      </c>
      <c r="BE94" s="13">
        <v>38.39</v>
      </c>
      <c r="BF94" s="13">
        <v>75</v>
      </c>
      <c r="BG94" s="13">
        <v>75</v>
      </c>
      <c r="BH94" s="13">
        <v>36.46</v>
      </c>
      <c r="BI94" s="13">
        <v>200</v>
      </c>
      <c r="BJ94" s="13">
        <v>200</v>
      </c>
      <c r="BK94" s="13">
        <v>0</v>
      </c>
      <c r="BL94" s="13">
        <v>304.7</v>
      </c>
      <c r="BM94" s="13">
        <v>304.7</v>
      </c>
      <c r="BN94" s="13">
        <v>43.4</v>
      </c>
      <c r="BO94" s="13">
        <v>305</v>
      </c>
      <c r="BP94" s="13">
        <v>305</v>
      </c>
      <c r="BQ94" s="13">
        <v>6085.4</v>
      </c>
      <c r="BR94" s="13">
        <v>110</v>
      </c>
      <c r="BS94" s="13">
        <v>6449.21</v>
      </c>
      <c r="BT94" s="13">
        <v>6449.21</v>
      </c>
      <c r="BU94" s="13">
        <v>4715.8100000000004</v>
      </c>
      <c r="BV94" s="13">
        <v>0</v>
      </c>
      <c r="BW94" s="13">
        <v>0</v>
      </c>
      <c r="BX94" s="13">
        <v>521.91999999999996</v>
      </c>
      <c r="BY94" s="13">
        <v>0</v>
      </c>
      <c r="BZ94" s="13">
        <v>0</v>
      </c>
      <c r="CA94" s="13">
        <v>0</v>
      </c>
      <c r="CB94" s="13">
        <v>0</v>
      </c>
      <c r="CC94" s="13">
        <v>0</v>
      </c>
      <c r="CD94" s="13">
        <v>3.73</v>
      </c>
      <c r="CE94" s="13">
        <v>0</v>
      </c>
      <c r="CF94" s="13">
        <v>0</v>
      </c>
      <c r="CG94" s="13">
        <v>10.39</v>
      </c>
      <c r="CH94" s="13">
        <v>0</v>
      </c>
      <c r="CI94" s="13">
        <v>0</v>
      </c>
      <c r="CJ94" s="13">
        <v>14.49</v>
      </c>
      <c r="CK94" s="13">
        <v>0</v>
      </c>
      <c r="CL94" s="13">
        <v>3</v>
      </c>
      <c r="CM94" s="13">
        <v>14.63</v>
      </c>
      <c r="CN94" s="13">
        <v>110</v>
      </c>
      <c r="CO94" s="13">
        <v>110</v>
      </c>
      <c r="CP94" s="13">
        <v>13.89</v>
      </c>
      <c r="CQ94" s="13">
        <v>23.6</v>
      </c>
      <c r="CR94" s="13">
        <v>23.5</v>
      </c>
      <c r="CS94" s="13">
        <v>36.53</v>
      </c>
      <c r="CT94" s="13">
        <v>200</v>
      </c>
      <c r="CU94" s="13">
        <v>200</v>
      </c>
      <c r="CV94" s="13">
        <v>84</v>
      </c>
      <c r="CW94" s="13">
        <v>200</v>
      </c>
      <c r="CX94" s="13">
        <v>200</v>
      </c>
      <c r="CY94" s="13">
        <v>1984.91</v>
      </c>
      <c r="CZ94" s="13">
        <v>105</v>
      </c>
      <c r="DA94" s="13">
        <v>280.39999999999998</v>
      </c>
      <c r="DB94" s="13">
        <v>280.39999999999998</v>
      </c>
      <c r="DC94" s="13">
        <v>205.04</v>
      </c>
      <c r="DD94" s="13">
        <v>0</v>
      </c>
      <c r="DE94" s="13">
        <v>0</v>
      </c>
      <c r="DF94" s="13">
        <v>32.619999999999997</v>
      </c>
      <c r="DG94" s="13">
        <v>0</v>
      </c>
      <c r="DH94" s="13">
        <v>0</v>
      </c>
      <c r="DI94" s="13">
        <v>0</v>
      </c>
      <c r="DJ94" s="13">
        <v>0</v>
      </c>
      <c r="DK94" s="13">
        <v>0</v>
      </c>
      <c r="DL94" s="13">
        <v>0.23</v>
      </c>
      <c r="DM94" s="13">
        <v>0</v>
      </c>
      <c r="DN94" s="13">
        <v>0</v>
      </c>
      <c r="DO94" s="13">
        <v>0.64</v>
      </c>
      <c r="DP94" s="13">
        <v>0</v>
      </c>
      <c r="DQ94" s="13">
        <v>0</v>
      </c>
      <c r="DR94" s="13">
        <v>0.91</v>
      </c>
      <c r="DS94" s="13">
        <v>0</v>
      </c>
      <c r="DT94" s="13">
        <v>0</v>
      </c>
      <c r="DU94" s="13">
        <v>0.92</v>
      </c>
      <c r="DV94" s="13">
        <v>0</v>
      </c>
      <c r="DW94" s="13">
        <v>0</v>
      </c>
      <c r="DX94" s="13">
        <v>1.73</v>
      </c>
      <c r="DY94" s="13">
        <v>10</v>
      </c>
      <c r="DZ94" s="13">
        <v>10</v>
      </c>
      <c r="EA94" s="13">
        <v>9.74</v>
      </c>
      <c r="EB94" s="13">
        <v>0</v>
      </c>
      <c r="EC94" s="13">
        <v>0</v>
      </c>
      <c r="ED94" s="13">
        <v>0</v>
      </c>
      <c r="EE94" s="13">
        <v>0</v>
      </c>
      <c r="EF94" s="13">
        <v>0</v>
      </c>
      <c r="EG94" s="13">
        <v>590.89</v>
      </c>
      <c r="EH94" s="13">
        <v>0</v>
      </c>
      <c r="EI94" s="13">
        <v>2804.01</v>
      </c>
      <c r="EJ94" s="13">
        <v>2804.01</v>
      </c>
      <c r="EK94" s="13">
        <v>2050.36</v>
      </c>
      <c r="EL94" s="13">
        <v>24400</v>
      </c>
      <c r="EM94" s="13">
        <v>24400</v>
      </c>
      <c r="EN94" s="13">
        <v>15968.63</v>
      </c>
      <c r="EO94" s="13">
        <v>20004.7</v>
      </c>
      <c r="EP94" s="13">
        <v>24000</v>
      </c>
      <c r="EQ94" s="13">
        <v>21869.5</v>
      </c>
      <c r="ER94" s="13">
        <v>14000</v>
      </c>
      <c r="ES94" s="13">
        <v>14000</v>
      </c>
      <c r="ET94" s="13">
        <v>6149.76</v>
      </c>
      <c r="EU94" s="13">
        <v>3930</v>
      </c>
      <c r="EV94" s="13">
        <v>10</v>
      </c>
      <c r="EW94" s="13">
        <v>6.5</v>
      </c>
      <c r="EX94" s="13">
        <v>3929.7</v>
      </c>
      <c r="EY94" s="13">
        <v>3929.7</v>
      </c>
      <c r="EZ94" s="13">
        <v>9.06</v>
      </c>
      <c r="FA94" s="13">
        <v>4000</v>
      </c>
      <c r="FB94" s="13">
        <v>1000</v>
      </c>
      <c r="FC94" s="13">
        <v>9.14</v>
      </c>
      <c r="FD94" s="13">
        <v>120</v>
      </c>
      <c r="FE94" s="13">
        <v>120</v>
      </c>
      <c r="FF94" s="13">
        <v>8.68</v>
      </c>
      <c r="FG94" s="13">
        <v>200</v>
      </c>
      <c r="FH94" s="13">
        <v>200</v>
      </c>
      <c r="FI94" s="13">
        <v>19.489999999999998</v>
      </c>
      <c r="FJ94" s="13">
        <v>200</v>
      </c>
      <c r="FK94" s="13">
        <v>200</v>
      </c>
      <c r="FL94" s="13">
        <v>31872</v>
      </c>
      <c r="FM94" s="13">
        <v>200</v>
      </c>
      <c r="FN94" s="13">
        <v>13000</v>
      </c>
      <c r="FO94" s="13">
        <v>7489.47</v>
      </c>
      <c r="FP94" s="13">
        <v>24000</v>
      </c>
      <c r="FQ94" s="13">
        <v>6449.21</v>
      </c>
      <c r="FR94" s="13">
        <v>6449.21</v>
      </c>
      <c r="FS94" s="13">
        <v>4715.8</v>
      </c>
      <c r="FT94" s="13">
        <v>0</v>
      </c>
      <c r="FU94" s="13">
        <v>0</v>
      </c>
      <c r="FV94" s="13">
        <v>717.65</v>
      </c>
      <c r="FW94" s="13">
        <v>0</v>
      </c>
      <c r="FX94" s="13">
        <v>0</v>
      </c>
      <c r="FY94" s="13">
        <v>0</v>
      </c>
      <c r="FZ94" s="13">
        <v>0</v>
      </c>
      <c r="GA94" s="13">
        <v>0</v>
      </c>
      <c r="GB94" s="13">
        <v>5.14</v>
      </c>
      <c r="GC94" s="13">
        <v>0</v>
      </c>
      <c r="GD94" s="13">
        <v>0</v>
      </c>
      <c r="GE94" s="13">
        <v>14.32</v>
      </c>
      <c r="GF94" s="13">
        <v>0</v>
      </c>
      <c r="GG94" s="13">
        <v>0</v>
      </c>
      <c r="GH94" s="13">
        <v>19.920000000000002</v>
      </c>
      <c r="GI94" s="13">
        <v>0</v>
      </c>
      <c r="GJ94" s="13">
        <v>10</v>
      </c>
      <c r="GK94" s="13">
        <v>20.100000000000001</v>
      </c>
      <c r="GL94" s="13">
        <v>0</v>
      </c>
      <c r="GM94" s="13">
        <v>0</v>
      </c>
      <c r="GN94" s="13">
        <v>16.489999999999998</v>
      </c>
      <c r="GO94" s="13">
        <v>24.5</v>
      </c>
      <c r="GP94" s="13">
        <v>24.5</v>
      </c>
      <c r="GQ94" s="13">
        <v>60.89</v>
      </c>
      <c r="GR94" s="13">
        <v>0</v>
      </c>
      <c r="GS94" s="13">
        <v>0</v>
      </c>
      <c r="GT94" s="13">
        <v>0</v>
      </c>
      <c r="GU94" s="13">
        <v>0</v>
      </c>
      <c r="GV94" s="13">
        <v>0</v>
      </c>
      <c r="GW94" s="13">
        <v>3545.32</v>
      </c>
      <c r="GX94" s="13">
        <v>0</v>
      </c>
      <c r="GY94" s="13">
        <v>0</v>
      </c>
      <c r="GZ94" s="13">
        <v>0</v>
      </c>
      <c r="HA94" s="13">
        <v>0</v>
      </c>
      <c r="HB94" s="13">
        <v>0</v>
      </c>
      <c r="HC94" s="13">
        <v>0</v>
      </c>
      <c r="HD94" s="13">
        <v>0</v>
      </c>
      <c r="HE94" s="13">
        <v>0</v>
      </c>
      <c r="HF94" s="13">
        <v>0</v>
      </c>
      <c r="HG94" s="13">
        <v>0</v>
      </c>
      <c r="HH94" s="13">
        <v>0</v>
      </c>
      <c r="HI94" s="13">
        <v>0</v>
      </c>
      <c r="HJ94" s="13">
        <v>0</v>
      </c>
      <c r="HK94" s="13">
        <v>0</v>
      </c>
      <c r="HL94" s="13">
        <v>0</v>
      </c>
      <c r="HM94" s="13">
        <v>0</v>
      </c>
      <c r="HN94" s="13">
        <v>0</v>
      </c>
      <c r="HO94" s="13">
        <v>0</v>
      </c>
      <c r="HP94" s="13">
        <v>0</v>
      </c>
      <c r="HQ94" s="13">
        <v>0</v>
      </c>
      <c r="HR94" s="13">
        <v>0</v>
      </c>
      <c r="HS94" s="13">
        <v>0</v>
      </c>
      <c r="HT94" s="13">
        <v>0</v>
      </c>
      <c r="HU94" s="13">
        <v>0</v>
      </c>
      <c r="HV94" s="13">
        <v>91.4</v>
      </c>
      <c r="HW94" s="13">
        <v>100</v>
      </c>
      <c r="HX94" s="13">
        <v>100</v>
      </c>
      <c r="HY94" s="13">
        <v>0</v>
      </c>
      <c r="HZ94" s="13">
        <v>0</v>
      </c>
      <c r="IA94" s="13">
        <v>0</v>
      </c>
      <c r="IB94" s="13">
        <v>0</v>
      </c>
      <c r="IC94" s="13">
        <v>0</v>
      </c>
      <c r="ID94" s="13">
        <v>0</v>
      </c>
      <c r="IE94" s="13">
        <v>0</v>
      </c>
      <c r="IF94" s="13">
        <v>0</v>
      </c>
      <c r="IG94" s="13">
        <f t="shared" si="1694"/>
        <v>28040.050000000003</v>
      </c>
      <c r="IH94" s="13">
        <f t="shared" si="1695"/>
        <v>28040.050000000003</v>
      </c>
      <c r="II94" s="13">
        <f t="shared" si="1696"/>
        <v>20503.530000000002</v>
      </c>
      <c r="IJ94" s="13">
        <f t="shared" si="1697"/>
        <v>24400</v>
      </c>
      <c r="IK94" s="13">
        <f t="shared" si="1698"/>
        <v>24400</v>
      </c>
      <c r="IL94" s="13">
        <f t="shared" si="1699"/>
        <v>18904.440000000002</v>
      </c>
      <c r="IM94" s="13">
        <f t="shared" si="1700"/>
        <v>20004.7</v>
      </c>
      <c r="IN94" s="13">
        <f t="shared" si="1701"/>
        <v>24000</v>
      </c>
      <c r="IO94" s="13">
        <f t="shared" si="1702"/>
        <v>21869.5</v>
      </c>
      <c r="IP94" s="13">
        <f t="shared" si="1703"/>
        <v>14000</v>
      </c>
      <c r="IQ94" s="13">
        <f t="shared" si="1704"/>
        <v>14004.8</v>
      </c>
      <c r="IR94" s="13">
        <f t="shared" si="1705"/>
        <v>6175.56</v>
      </c>
      <c r="IS94" s="13">
        <f t="shared" si="1706"/>
        <v>3930</v>
      </c>
      <c r="IT94" s="13">
        <f t="shared" si="1707"/>
        <v>10</v>
      </c>
      <c r="IU94" s="13">
        <f t="shared" si="1708"/>
        <v>65.009999999999991</v>
      </c>
      <c r="IV94" s="13">
        <f t="shared" si="1709"/>
        <v>3929.7</v>
      </c>
      <c r="IW94" s="13">
        <f t="shared" si="1710"/>
        <v>3969.7</v>
      </c>
      <c r="IX94" s="13">
        <f t="shared" si="1711"/>
        <v>99.76</v>
      </c>
      <c r="IY94" s="13">
        <f t="shared" si="1712"/>
        <v>4075</v>
      </c>
      <c r="IZ94" s="13">
        <f t="shared" si="1713"/>
        <v>1088</v>
      </c>
      <c r="JA94" s="13">
        <f t="shared" si="1714"/>
        <v>91.4</v>
      </c>
      <c r="JB94" s="13">
        <f t="shared" si="1715"/>
        <v>305</v>
      </c>
      <c r="JC94" s="13">
        <f t="shared" si="1716"/>
        <v>305</v>
      </c>
      <c r="JD94" s="13">
        <f t="shared" si="1717"/>
        <v>178.2</v>
      </c>
      <c r="JE94" s="13">
        <f t="shared" si="1718"/>
        <v>567.1</v>
      </c>
      <c r="JF94" s="13">
        <f t="shared" si="1719"/>
        <v>558</v>
      </c>
      <c r="JG94" s="13">
        <f t="shared" si="1720"/>
        <v>151.01</v>
      </c>
      <c r="JH94" s="13">
        <f t="shared" si="1721"/>
        <v>704.7</v>
      </c>
      <c r="JI94" s="13">
        <f t="shared" si="1722"/>
        <v>704.7</v>
      </c>
      <c r="JJ94" s="13">
        <f t="shared" si="1723"/>
        <v>31999.4</v>
      </c>
      <c r="JK94" s="13">
        <f t="shared" si="1723"/>
        <v>705</v>
      </c>
      <c r="JL94" s="13">
        <f t="shared" si="1723"/>
        <v>13505</v>
      </c>
      <c r="JM94" s="13">
        <f t="shared" si="1723"/>
        <v>21025.489999999998</v>
      </c>
      <c r="JN94" s="13">
        <f t="shared" si="1723"/>
        <v>24215</v>
      </c>
    </row>
    <row r="95" spans="1:274" ht="30" x14ac:dyDescent="0.25">
      <c r="A95" s="5">
        <v>4512</v>
      </c>
      <c r="B95" s="9" t="s">
        <v>56</v>
      </c>
      <c r="C95" s="13">
        <v>722.3</v>
      </c>
      <c r="D95" s="13">
        <v>0</v>
      </c>
      <c r="E95" s="13">
        <v>0</v>
      </c>
      <c r="F95" s="13">
        <v>0</v>
      </c>
      <c r="G95" s="13">
        <v>0</v>
      </c>
      <c r="H95" s="13">
        <v>0</v>
      </c>
      <c r="I95" s="13">
        <v>0</v>
      </c>
      <c r="J95" s="13">
        <v>0</v>
      </c>
      <c r="K95" s="13">
        <v>0</v>
      </c>
      <c r="L95" s="13">
        <v>0</v>
      </c>
      <c r="M95" s="13">
        <v>0</v>
      </c>
      <c r="N95" s="13">
        <v>0</v>
      </c>
      <c r="O95" s="13">
        <v>0</v>
      </c>
      <c r="P95" s="13">
        <v>0</v>
      </c>
      <c r="Q95" s="13">
        <v>0</v>
      </c>
      <c r="R95" s="13">
        <v>0</v>
      </c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 s="13">
        <v>0</v>
      </c>
      <c r="AC95" s="13">
        <v>0</v>
      </c>
      <c r="AD95" s="13">
        <v>0</v>
      </c>
      <c r="AE95" s="13">
        <v>0</v>
      </c>
      <c r="AF95" s="13">
        <v>0</v>
      </c>
      <c r="AG95" s="13">
        <v>0</v>
      </c>
      <c r="AH95" s="13">
        <v>0</v>
      </c>
      <c r="AI95" s="13">
        <v>0</v>
      </c>
      <c r="AJ95" s="13">
        <v>0</v>
      </c>
      <c r="AK95" s="13">
        <v>5489.46</v>
      </c>
      <c r="AL95" s="13">
        <v>0</v>
      </c>
      <c r="AM95" s="13">
        <v>0</v>
      </c>
      <c r="AN95" s="13">
        <v>0</v>
      </c>
      <c r="AO95" s="13">
        <v>0</v>
      </c>
      <c r="AP95" s="13">
        <v>0</v>
      </c>
      <c r="AQ95" s="13">
        <v>0</v>
      </c>
      <c r="AR95" s="13">
        <v>0</v>
      </c>
      <c r="AS95" s="13">
        <v>0</v>
      </c>
      <c r="AT95" s="13">
        <v>0</v>
      </c>
      <c r="AU95" s="13">
        <v>0</v>
      </c>
      <c r="AV95" s="13">
        <v>0</v>
      </c>
      <c r="AW95" s="13">
        <v>0</v>
      </c>
      <c r="AX95" s="13">
        <v>0</v>
      </c>
      <c r="AY95" s="13">
        <v>0</v>
      </c>
      <c r="AZ95" s="13">
        <v>0</v>
      </c>
      <c r="BA95" s="13">
        <v>0</v>
      </c>
      <c r="BB95" s="13">
        <v>0</v>
      </c>
      <c r="BC95" s="13">
        <v>0</v>
      </c>
      <c r="BD95" s="13">
        <v>0</v>
      </c>
      <c r="BE95" s="13">
        <v>0</v>
      </c>
      <c r="BF95" s="13">
        <v>0</v>
      </c>
      <c r="BG95" s="13">
        <v>0</v>
      </c>
      <c r="BH95" s="13">
        <v>0</v>
      </c>
      <c r="BI95" s="13">
        <v>0</v>
      </c>
      <c r="BJ95" s="13">
        <v>0</v>
      </c>
      <c r="BK95" s="13">
        <v>0</v>
      </c>
      <c r="BL95" s="13">
        <v>0</v>
      </c>
      <c r="BM95" s="13">
        <v>0</v>
      </c>
      <c r="BN95" s="13">
        <v>21.6</v>
      </c>
      <c r="BO95" s="13">
        <v>40</v>
      </c>
      <c r="BP95" s="13">
        <v>40</v>
      </c>
      <c r="BQ95" s="13">
        <v>57.6</v>
      </c>
      <c r="BR95" s="13">
        <v>60</v>
      </c>
      <c r="BS95" s="13">
        <v>3322.57</v>
      </c>
      <c r="BT95" s="13">
        <v>0</v>
      </c>
      <c r="BU95" s="13">
        <v>0</v>
      </c>
      <c r="BV95" s="13">
        <v>0</v>
      </c>
      <c r="BW95" s="13">
        <v>0</v>
      </c>
      <c r="BX95" s="13">
        <v>0</v>
      </c>
      <c r="BY95" s="13">
        <v>0</v>
      </c>
      <c r="BZ95" s="13">
        <v>0</v>
      </c>
      <c r="CA95" s="13">
        <v>0</v>
      </c>
      <c r="CB95" s="13">
        <v>0</v>
      </c>
      <c r="CC95" s="13">
        <v>0</v>
      </c>
      <c r="CD95" s="13">
        <v>0</v>
      </c>
      <c r="CE95" s="13">
        <v>0</v>
      </c>
      <c r="CF95" s="13">
        <v>0</v>
      </c>
      <c r="CG95" s="13">
        <v>0</v>
      </c>
      <c r="CH95" s="13">
        <v>0</v>
      </c>
      <c r="CI95" s="13">
        <v>0</v>
      </c>
      <c r="CJ95" s="13">
        <v>0</v>
      </c>
      <c r="CK95" s="13">
        <v>0</v>
      </c>
      <c r="CL95" s="13">
        <v>0</v>
      </c>
      <c r="CM95" s="13">
        <v>0</v>
      </c>
      <c r="CN95" s="13">
        <v>0</v>
      </c>
      <c r="CO95" s="13">
        <v>0</v>
      </c>
      <c r="CP95" s="13">
        <v>0</v>
      </c>
      <c r="CQ95" s="13">
        <v>0</v>
      </c>
      <c r="CR95" s="13">
        <v>0</v>
      </c>
      <c r="CS95" s="13">
        <v>0</v>
      </c>
      <c r="CT95" s="13">
        <v>0</v>
      </c>
      <c r="CU95" s="13">
        <v>0</v>
      </c>
      <c r="CV95" s="13">
        <v>42</v>
      </c>
      <c r="CW95" s="13">
        <v>41</v>
      </c>
      <c r="CX95" s="13">
        <v>41</v>
      </c>
      <c r="CY95" s="13">
        <v>0</v>
      </c>
      <c r="CZ95" s="13">
        <v>80</v>
      </c>
      <c r="DA95" s="13">
        <v>144.46</v>
      </c>
      <c r="DB95" s="13">
        <v>0</v>
      </c>
      <c r="DC95" s="13">
        <v>0</v>
      </c>
      <c r="DD95" s="13">
        <v>0</v>
      </c>
      <c r="DE95" s="13">
        <v>0</v>
      </c>
      <c r="DF95" s="13">
        <v>0</v>
      </c>
      <c r="DG95" s="13">
        <v>0</v>
      </c>
      <c r="DH95" s="13">
        <v>0</v>
      </c>
      <c r="DI95" s="13">
        <v>0</v>
      </c>
      <c r="DJ95" s="13">
        <v>0</v>
      </c>
      <c r="DK95" s="13">
        <v>0</v>
      </c>
      <c r="DL95" s="13">
        <v>0</v>
      </c>
      <c r="DM95" s="13">
        <v>0</v>
      </c>
      <c r="DN95" s="13">
        <v>0</v>
      </c>
      <c r="DO95" s="13">
        <v>0</v>
      </c>
      <c r="DP95" s="13">
        <v>0</v>
      </c>
      <c r="DQ95" s="13">
        <v>0</v>
      </c>
      <c r="DR95" s="13">
        <v>0</v>
      </c>
      <c r="DS95" s="13">
        <v>0</v>
      </c>
      <c r="DT95" s="13">
        <v>0</v>
      </c>
      <c r="DU95" s="13">
        <v>0</v>
      </c>
      <c r="DV95" s="13">
        <v>0</v>
      </c>
      <c r="DW95" s="13">
        <v>0</v>
      </c>
      <c r="DX95" s="13">
        <v>0</v>
      </c>
      <c r="DY95" s="13">
        <v>0</v>
      </c>
      <c r="DZ95" s="13">
        <v>0</v>
      </c>
      <c r="EA95" s="13">
        <v>0</v>
      </c>
      <c r="EB95" s="13">
        <v>0</v>
      </c>
      <c r="EC95" s="13">
        <v>0</v>
      </c>
      <c r="ED95" s="13">
        <v>0</v>
      </c>
      <c r="EE95" s="13">
        <v>0</v>
      </c>
      <c r="EF95" s="13">
        <v>0</v>
      </c>
      <c r="EG95" s="13">
        <v>0</v>
      </c>
      <c r="EH95" s="13">
        <v>0</v>
      </c>
      <c r="EI95" s="13">
        <v>1444.6</v>
      </c>
      <c r="EJ95" s="13">
        <v>0</v>
      </c>
      <c r="EK95" s="13">
        <v>0</v>
      </c>
      <c r="EL95" s="13">
        <v>0</v>
      </c>
      <c r="EM95" s="13">
        <v>0</v>
      </c>
      <c r="EN95" s="13">
        <v>0</v>
      </c>
      <c r="EO95" s="13">
        <v>0</v>
      </c>
      <c r="EP95" s="13">
        <v>0</v>
      </c>
      <c r="EQ95" s="13">
        <v>0</v>
      </c>
      <c r="ER95" s="13">
        <v>0</v>
      </c>
      <c r="ES95" s="13">
        <v>0</v>
      </c>
      <c r="ET95" s="13">
        <v>43</v>
      </c>
      <c r="EU95" s="13">
        <v>0</v>
      </c>
      <c r="EV95" s="13">
        <v>0</v>
      </c>
      <c r="EW95" s="13">
        <v>0</v>
      </c>
      <c r="EX95" s="13">
        <v>0</v>
      </c>
      <c r="EY95" s="13">
        <v>0</v>
      </c>
      <c r="EZ95" s="13">
        <v>0</v>
      </c>
      <c r="FA95" s="13">
        <v>0</v>
      </c>
      <c r="FB95" s="13">
        <v>0</v>
      </c>
      <c r="FC95" s="13">
        <v>0</v>
      </c>
      <c r="FD95" s="13">
        <v>0</v>
      </c>
      <c r="FE95" s="13">
        <v>0</v>
      </c>
      <c r="FF95" s="13">
        <v>0</v>
      </c>
      <c r="FG95" s="13">
        <v>0</v>
      </c>
      <c r="FH95" s="13">
        <v>0</v>
      </c>
      <c r="FI95" s="13">
        <v>0</v>
      </c>
      <c r="FJ95" s="13">
        <v>0</v>
      </c>
      <c r="FK95" s="13">
        <v>0</v>
      </c>
      <c r="FL95" s="13">
        <v>15936</v>
      </c>
      <c r="FM95" s="13">
        <v>17112</v>
      </c>
      <c r="FN95" s="13">
        <v>17112</v>
      </c>
      <c r="FO95" s="13">
        <v>4755.1099999999997</v>
      </c>
      <c r="FP95" s="13">
        <v>19000</v>
      </c>
      <c r="FQ95" s="13">
        <v>3322.57</v>
      </c>
      <c r="FR95" s="13">
        <v>0</v>
      </c>
      <c r="FS95" s="13">
        <v>0</v>
      </c>
      <c r="FT95" s="13">
        <v>0</v>
      </c>
      <c r="FU95" s="13">
        <v>0</v>
      </c>
      <c r="FV95" s="13">
        <v>0</v>
      </c>
      <c r="FW95" s="13">
        <v>0</v>
      </c>
      <c r="FX95" s="13">
        <v>0</v>
      </c>
      <c r="FY95" s="13">
        <v>0</v>
      </c>
      <c r="FZ95" s="13">
        <v>0</v>
      </c>
      <c r="GA95" s="13">
        <v>0</v>
      </c>
      <c r="GB95" s="13">
        <v>0</v>
      </c>
      <c r="GC95" s="13">
        <v>0</v>
      </c>
      <c r="GD95" s="13">
        <v>0</v>
      </c>
      <c r="GE95" s="13">
        <v>0</v>
      </c>
      <c r="GF95" s="13">
        <v>0</v>
      </c>
      <c r="GG95" s="13">
        <v>0</v>
      </c>
      <c r="GH95" s="13">
        <v>0</v>
      </c>
      <c r="GI95" s="13">
        <v>0</v>
      </c>
      <c r="GJ95" s="13">
        <v>0</v>
      </c>
      <c r="GK95" s="13">
        <v>0</v>
      </c>
      <c r="GL95" s="13">
        <v>0</v>
      </c>
      <c r="GM95" s="13">
        <v>0</v>
      </c>
      <c r="GN95" s="13">
        <v>0</v>
      </c>
      <c r="GO95" s="13">
        <v>0</v>
      </c>
      <c r="GP95" s="13">
        <v>0</v>
      </c>
      <c r="GQ95" s="13">
        <v>0</v>
      </c>
      <c r="GR95" s="13">
        <v>0</v>
      </c>
      <c r="GS95" s="13">
        <v>0</v>
      </c>
      <c r="GT95" s="13">
        <v>0</v>
      </c>
      <c r="GU95" s="13">
        <v>0</v>
      </c>
      <c r="GV95" s="13">
        <v>0</v>
      </c>
      <c r="GW95" s="13">
        <v>0</v>
      </c>
      <c r="GX95" s="13">
        <v>0</v>
      </c>
      <c r="GY95" s="13">
        <v>0</v>
      </c>
      <c r="GZ95" s="13">
        <v>7000</v>
      </c>
      <c r="HA95" s="13">
        <v>10246.469999999999</v>
      </c>
      <c r="HB95" s="13">
        <v>11000</v>
      </c>
      <c r="HC95" s="13">
        <v>7816.57</v>
      </c>
      <c r="HD95" s="13">
        <v>9446.56</v>
      </c>
      <c r="HE95" s="13">
        <v>0</v>
      </c>
      <c r="HF95" s="13">
        <v>7000</v>
      </c>
      <c r="HG95" s="13">
        <v>10934.5</v>
      </c>
      <c r="HH95" s="13">
        <v>7000</v>
      </c>
      <c r="HI95" s="13">
        <v>7000</v>
      </c>
      <c r="HJ95" s="13">
        <v>3087.44</v>
      </c>
      <c r="HK95" s="13">
        <v>0</v>
      </c>
      <c r="HL95" s="13">
        <v>4.8</v>
      </c>
      <c r="HM95" s="13">
        <v>32.99</v>
      </c>
      <c r="HN95" s="13">
        <v>0</v>
      </c>
      <c r="HO95" s="13">
        <v>4.8</v>
      </c>
      <c r="HP95" s="13">
        <v>50.24</v>
      </c>
      <c r="HQ95" s="13">
        <v>32</v>
      </c>
      <c r="HR95" s="13">
        <v>32</v>
      </c>
      <c r="HS95" s="13">
        <v>45.6</v>
      </c>
      <c r="HT95" s="13">
        <v>30</v>
      </c>
      <c r="HU95" s="13">
        <v>30</v>
      </c>
      <c r="HV95" s="13">
        <v>212.8</v>
      </c>
      <c r="HW95" s="13">
        <v>300</v>
      </c>
      <c r="HX95" s="13">
        <v>300</v>
      </c>
      <c r="HY95" s="13">
        <v>121.44</v>
      </c>
      <c r="HZ95" s="13">
        <v>0</v>
      </c>
      <c r="IA95" s="13">
        <v>0</v>
      </c>
      <c r="IB95" s="13">
        <v>0</v>
      </c>
      <c r="IC95" s="13">
        <v>0</v>
      </c>
      <c r="ID95" s="13">
        <v>0</v>
      </c>
      <c r="IE95" s="13">
        <v>0</v>
      </c>
      <c r="IF95" s="13">
        <v>0</v>
      </c>
      <c r="IG95" s="13">
        <f t="shared" si="1694"/>
        <v>14445.96</v>
      </c>
      <c r="IH95" s="13">
        <f t="shared" si="1695"/>
        <v>7000</v>
      </c>
      <c r="II95" s="13">
        <f t="shared" si="1696"/>
        <v>10246.469999999999</v>
      </c>
      <c r="IJ95" s="13">
        <f t="shared" si="1697"/>
        <v>11000</v>
      </c>
      <c r="IK95" s="13">
        <f t="shared" si="1698"/>
        <v>7816.57</v>
      </c>
      <c r="IL95" s="13">
        <f t="shared" si="1699"/>
        <v>9446.56</v>
      </c>
      <c r="IM95" s="13">
        <f t="shared" si="1700"/>
        <v>0</v>
      </c>
      <c r="IN95" s="13">
        <f t="shared" si="1701"/>
        <v>7000</v>
      </c>
      <c r="IO95" s="13">
        <f t="shared" si="1702"/>
        <v>10934.5</v>
      </c>
      <c r="IP95" s="13">
        <f t="shared" si="1703"/>
        <v>7000</v>
      </c>
      <c r="IQ95" s="13">
        <f t="shared" si="1704"/>
        <v>7000</v>
      </c>
      <c r="IR95" s="13">
        <f t="shared" si="1705"/>
        <v>3130.44</v>
      </c>
      <c r="IS95" s="13">
        <f t="shared" si="1706"/>
        <v>0</v>
      </c>
      <c r="IT95" s="13">
        <f t="shared" si="1707"/>
        <v>4.8</v>
      </c>
      <c r="IU95" s="13">
        <f t="shared" si="1708"/>
        <v>32.99</v>
      </c>
      <c r="IV95" s="13">
        <f t="shared" si="1709"/>
        <v>0</v>
      </c>
      <c r="IW95" s="13">
        <f t="shared" si="1710"/>
        <v>4.8</v>
      </c>
      <c r="IX95" s="13">
        <f t="shared" si="1711"/>
        <v>50.24</v>
      </c>
      <c r="IY95" s="13">
        <f t="shared" si="1712"/>
        <v>32</v>
      </c>
      <c r="IZ95" s="13">
        <f t="shared" si="1713"/>
        <v>32</v>
      </c>
      <c r="JA95" s="13">
        <f t="shared" si="1714"/>
        <v>45.6</v>
      </c>
      <c r="JB95" s="13">
        <f t="shared" si="1715"/>
        <v>30</v>
      </c>
      <c r="JC95" s="13">
        <f t="shared" si="1716"/>
        <v>30</v>
      </c>
      <c r="JD95" s="13">
        <f t="shared" si="1717"/>
        <v>212.8</v>
      </c>
      <c r="JE95" s="13">
        <f t="shared" si="1718"/>
        <v>300</v>
      </c>
      <c r="JF95" s="13">
        <f t="shared" si="1719"/>
        <v>300</v>
      </c>
      <c r="JG95" s="13">
        <f t="shared" si="1720"/>
        <v>121.44</v>
      </c>
      <c r="JH95" s="13">
        <f t="shared" si="1721"/>
        <v>0</v>
      </c>
      <c r="JI95" s="13">
        <f t="shared" si="1722"/>
        <v>0</v>
      </c>
      <c r="JJ95" s="13">
        <f t="shared" si="1723"/>
        <v>15999.6</v>
      </c>
      <c r="JK95" s="13">
        <f t="shared" si="1723"/>
        <v>17193</v>
      </c>
      <c r="JL95" s="13">
        <f t="shared" si="1723"/>
        <v>17193</v>
      </c>
      <c r="JM95" s="13">
        <f t="shared" si="1723"/>
        <v>4812.71</v>
      </c>
      <c r="JN95" s="13">
        <f t="shared" si="1723"/>
        <v>19140</v>
      </c>
    </row>
    <row r="96" spans="1:274" x14ac:dyDescent="0.25">
      <c r="A96" s="5">
        <v>4513</v>
      </c>
      <c r="B96" s="9" t="s">
        <v>57</v>
      </c>
      <c r="C96" s="13">
        <v>0</v>
      </c>
      <c r="D96" s="13">
        <v>0</v>
      </c>
      <c r="E96" s="13">
        <v>0</v>
      </c>
      <c r="F96" s="13">
        <v>0</v>
      </c>
      <c r="G96" s="13">
        <v>0</v>
      </c>
      <c r="H96" s="13">
        <v>0</v>
      </c>
      <c r="I96" s="13">
        <v>0</v>
      </c>
      <c r="J96" s="13">
        <v>0</v>
      </c>
      <c r="K96" s="13">
        <v>0</v>
      </c>
      <c r="L96" s="13">
        <v>0</v>
      </c>
      <c r="M96" s="13">
        <v>0</v>
      </c>
      <c r="N96" s="13">
        <v>0</v>
      </c>
      <c r="O96" s="13">
        <v>0</v>
      </c>
      <c r="P96" s="13">
        <v>0</v>
      </c>
      <c r="Q96" s="13">
        <v>0</v>
      </c>
      <c r="R96" s="13">
        <v>0</v>
      </c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 s="13">
        <v>0</v>
      </c>
      <c r="AC96" s="13">
        <v>0</v>
      </c>
      <c r="AD96" s="13">
        <v>0</v>
      </c>
      <c r="AE96" s="13">
        <v>0</v>
      </c>
      <c r="AF96" s="13">
        <v>0</v>
      </c>
      <c r="AG96" s="13">
        <v>0</v>
      </c>
      <c r="AH96" s="13">
        <v>0</v>
      </c>
      <c r="AI96" s="13">
        <v>0</v>
      </c>
      <c r="AJ96" s="13">
        <v>0</v>
      </c>
      <c r="AK96" s="13">
        <v>0</v>
      </c>
      <c r="AL96" s="13">
        <v>136000</v>
      </c>
      <c r="AM96" s="13">
        <v>100706</v>
      </c>
      <c r="AN96" s="13">
        <v>112300</v>
      </c>
      <c r="AO96" s="13">
        <v>105300</v>
      </c>
      <c r="AP96" s="13">
        <v>79243.839999999997</v>
      </c>
      <c r="AQ96" s="13">
        <v>109500</v>
      </c>
      <c r="AR96" s="13">
        <v>109500</v>
      </c>
      <c r="AS96" s="13">
        <v>77269.600000000006</v>
      </c>
      <c r="AT96" s="13">
        <v>81120</v>
      </c>
      <c r="AU96" s="13">
        <v>89000</v>
      </c>
      <c r="AV96" s="13">
        <v>93255.6</v>
      </c>
      <c r="AW96" s="13">
        <v>137426</v>
      </c>
      <c r="AX96" s="13">
        <v>137426</v>
      </c>
      <c r="AY96" s="13">
        <v>2510</v>
      </c>
      <c r="AZ96" s="13">
        <v>0</v>
      </c>
      <c r="BA96" s="13">
        <v>0</v>
      </c>
      <c r="BB96" s="13">
        <v>0</v>
      </c>
      <c r="BC96" s="13">
        <v>0</v>
      </c>
      <c r="BD96" s="13">
        <v>0</v>
      </c>
      <c r="BE96" s="13">
        <v>0</v>
      </c>
      <c r="BF96" s="13">
        <v>0</v>
      </c>
      <c r="BG96" s="13">
        <v>0</v>
      </c>
      <c r="BH96" s="13">
        <v>0</v>
      </c>
      <c r="BI96" s="13">
        <v>0</v>
      </c>
      <c r="BJ96" s="13">
        <v>0</v>
      </c>
      <c r="BK96" s="13">
        <v>0</v>
      </c>
      <c r="BL96" s="13">
        <v>0</v>
      </c>
      <c r="BM96" s="13">
        <v>0</v>
      </c>
      <c r="BN96" s="13">
        <v>0</v>
      </c>
      <c r="BO96" s="13">
        <v>0</v>
      </c>
      <c r="BP96" s="13">
        <v>0</v>
      </c>
      <c r="BQ96" s="13">
        <v>0</v>
      </c>
      <c r="BR96" s="13">
        <v>0</v>
      </c>
      <c r="BS96" s="13">
        <v>136000</v>
      </c>
      <c r="BT96" s="13">
        <v>0</v>
      </c>
      <c r="BU96" s="13">
        <v>112.5</v>
      </c>
      <c r="BV96" s="13">
        <v>4000</v>
      </c>
      <c r="BW96" s="13">
        <v>1000</v>
      </c>
      <c r="BX96" s="13">
        <v>0</v>
      </c>
      <c r="BY96" s="13">
        <v>1000</v>
      </c>
      <c r="BZ96" s="13">
        <v>1000</v>
      </c>
      <c r="CA96" s="13">
        <v>0</v>
      </c>
      <c r="CB96" s="13">
        <v>780</v>
      </c>
      <c r="CC96" s="13">
        <v>780</v>
      </c>
      <c r="CD96" s="13">
        <v>0</v>
      </c>
      <c r="CE96" s="13">
        <v>234</v>
      </c>
      <c r="CF96" s="13">
        <v>1000</v>
      </c>
      <c r="CG96" s="13">
        <v>0</v>
      </c>
      <c r="CH96" s="13">
        <v>0</v>
      </c>
      <c r="CI96" s="13">
        <v>0</v>
      </c>
      <c r="CJ96" s="13">
        <v>0</v>
      </c>
      <c r="CK96" s="13">
        <v>0</v>
      </c>
      <c r="CL96" s="13">
        <v>0</v>
      </c>
      <c r="CM96" s="13">
        <v>0</v>
      </c>
      <c r="CN96" s="13">
        <v>0</v>
      </c>
      <c r="CO96" s="13">
        <v>0</v>
      </c>
      <c r="CP96" s="13">
        <v>0</v>
      </c>
      <c r="CQ96" s="13">
        <v>0</v>
      </c>
      <c r="CR96" s="13">
        <v>0</v>
      </c>
      <c r="CS96" s="13">
        <v>0</v>
      </c>
      <c r="CT96" s="13">
        <v>0</v>
      </c>
      <c r="CU96" s="13">
        <v>0</v>
      </c>
      <c r="CV96" s="13">
        <v>0</v>
      </c>
      <c r="CW96" s="13">
        <v>0</v>
      </c>
      <c r="CX96" s="13">
        <v>0</v>
      </c>
      <c r="CY96" s="13"/>
      <c r="CZ96" s="13">
        <v>0</v>
      </c>
      <c r="DA96" s="13">
        <v>0</v>
      </c>
      <c r="DB96" s="13">
        <v>0</v>
      </c>
      <c r="DC96" s="13">
        <v>0</v>
      </c>
      <c r="DD96" s="13">
        <v>0</v>
      </c>
      <c r="DE96" s="13">
        <v>0</v>
      </c>
      <c r="DF96" s="13">
        <v>0</v>
      </c>
      <c r="DG96" s="13">
        <v>0</v>
      </c>
      <c r="DH96" s="13">
        <v>0</v>
      </c>
      <c r="DI96" s="13">
        <v>0</v>
      </c>
      <c r="DJ96" s="13">
        <v>0</v>
      </c>
      <c r="DK96" s="13">
        <v>0</v>
      </c>
      <c r="DL96" s="13">
        <v>0</v>
      </c>
      <c r="DM96" s="13">
        <v>0</v>
      </c>
      <c r="DN96" s="13">
        <v>0</v>
      </c>
      <c r="DO96" s="13">
        <v>0</v>
      </c>
      <c r="DP96" s="13">
        <v>0</v>
      </c>
      <c r="DQ96" s="13">
        <v>0</v>
      </c>
      <c r="DR96" s="13">
        <v>0</v>
      </c>
      <c r="DS96" s="13">
        <v>0</v>
      </c>
      <c r="DT96" s="13">
        <v>0</v>
      </c>
      <c r="DU96" s="13">
        <v>0</v>
      </c>
      <c r="DV96" s="13">
        <v>0</v>
      </c>
      <c r="DW96" s="13">
        <v>0</v>
      </c>
      <c r="DX96" s="13">
        <v>0</v>
      </c>
      <c r="DY96" s="13">
        <v>0</v>
      </c>
      <c r="DZ96" s="13">
        <v>0</v>
      </c>
      <c r="EA96" s="13">
        <v>0</v>
      </c>
      <c r="EB96" s="13">
        <v>0</v>
      </c>
      <c r="EC96" s="13">
        <v>0</v>
      </c>
      <c r="ED96" s="13">
        <v>0</v>
      </c>
      <c r="EE96" s="13">
        <v>0</v>
      </c>
      <c r="EF96" s="13">
        <v>0</v>
      </c>
      <c r="EG96" s="13">
        <v>0</v>
      </c>
      <c r="EH96" s="13">
        <v>0</v>
      </c>
      <c r="EI96" s="13">
        <v>0</v>
      </c>
      <c r="EJ96" s="13">
        <v>0</v>
      </c>
      <c r="EK96" s="13">
        <v>0</v>
      </c>
      <c r="EL96" s="13">
        <v>0</v>
      </c>
      <c r="EM96" s="13">
        <v>0</v>
      </c>
      <c r="EN96" s="13">
        <v>0</v>
      </c>
      <c r="EO96" s="13">
        <v>0</v>
      </c>
      <c r="EP96" s="13">
        <v>0</v>
      </c>
      <c r="EQ96" s="13">
        <v>0</v>
      </c>
      <c r="ER96" s="13">
        <v>0</v>
      </c>
      <c r="ES96" s="13">
        <v>0</v>
      </c>
      <c r="ET96" s="13">
        <v>0</v>
      </c>
      <c r="EU96" s="13">
        <v>0</v>
      </c>
      <c r="EV96" s="13">
        <v>0</v>
      </c>
      <c r="EW96" s="13">
        <v>0</v>
      </c>
      <c r="EX96" s="13">
        <v>0</v>
      </c>
      <c r="EY96" s="13">
        <v>0</v>
      </c>
      <c r="EZ96" s="13">
        <v>0</v>
      </c>
      <c r="FA96" s="13">
        <v>0</v>
      </c>
      <c r="FB96" s="13">
        <v>0</v>
      </c>
      <c r="FC96" s="13">
        <v>0</v>
      </c>
      <c r="FD96" s="13">
        <v>0</v>
      </c>
      <c r="FE96" s="13">
        <v>0</v>
      </c>
      <c r="FF96" s="13">
        <v>0</v>
      </c>
      <c r="FG96" s="13">
        <v>0</v>
      </c>
      <c r="FH96" s="13">
        <v>0</v>
      </c>
      <c r="FI96" s="13">
        <v>0</v>
      </c>
      <c r="FJ96" s="13">
        <v>0</v>
      </c>
      <c r="FK96" s="13">
        <v>0</v>
      </c>
      <c r="FL96" s="13">
        <v>0</v>
      </c>
      <c r="FM96" s="13">
        <v>0</v>
      </c>
      <c r="FN96" s="13">
        <v>0</v>
      </c>
      <c r="FO96" s="13"/>
      <c r="FP96" s="13">
        <v>0</v>
      </c>
      <c r="FQ96" s="13">
        <v>0</v>
      </c>
      <c r="FR96" s="13">
        <v>0</v>
      </c>
      <c r="FS96" s="13">
        <v>0</v>
      </c>
      <c r="FT96" s="13">
        <v>0</v>
      </c>
      <c r="FU96" s="13">
        <v>0</v>
      </c>
      <c r="FV96" s="13">
        <v>330.17</v>
      </c>
      <c r="FW96" s="13">
        <v>0</v>
      </c>
      <c r="FX96" s="13">
        <v>0</v>
      </c>
      <c r="FY96" s="13">
        <v>0</v>
      </c>
      <c r="FZ96" s="13">
        <v>0</v>
      </c>
      <c r="GA96" s="13">
        <v>20</v>
      </c>
      <c r="GB96" s="13">
        <v>20</v>
      </c>
      <c r="GC96" s="13">
        <v>0</v>
      </c>
      <c r="GD96" s="13">
        <v>0</v>
      </c>
      <c r="GE96" s="13">
        <v>0</v>
      </c>
      <c r="GF96" s="13">
        <v>0</v>
      </c>
      <c r="GG96" s="13">
        <v>0</v>
      </c>
      <c r="GH96" s="13">
        <v>0</v>
      </c>
      <c r="GI96" s="13">
        <v>0</v>
      </c>
      <c r="GJ96" s="13">
        <v>0</v>
      </c>
      <c r="GK96" s="13">
        <v>0</v>
      </c>
      <c r="GL96" s="13">
        <v>0</v>
      </c>
      <c r="GM96" s="13">
        <v>0</v>
      </c>
      <c r="GN96" s="13">
        <v>0</v>
      </c>
      <c r="GO96" s="13">
        <v>0</v>
      </c>
      <c r="GP96" s="13">
        <v>0</v>
      </c>
      <c r="GQ96" s="13">
        <v>0</v>
      </c>
      <c r="GR96" s="13">
        <v>0</v>
      </c>
      <c r="GS96" s="13">
        <v>0</v>
      </c>
      <c r="GT96" s="13">
        <v>0</v>
      </c>
      <c r="GU96" s="13">
        <v>0</v>
      </c>
      <c r="GV96" s="13">
        <v>0</v>
      </c>
      <c r="GW96" s="13">
        <v>0</v>
      </c>
      <c r="GX96" s="13">
        <v>0</v>
      </c>
      <c r="GY96" s="13">
        <v>0</v>
      </c>
      <c r="GZ96" s="13">
        <v>1408</v>
      </c>
      <c r="HA96" s="13">
        <v>1408</v>
      </c>
      <c r="HB96" s="13">
        <v>0</v>
      </c>
      <c r="HC96" s="13">
        <v>11000</v>
      </c>
      <c r="HD96" s="13">
        <v>10560</v>
      </c>
      <c r="HE96" s="13">
        <v>0</v>
      </c>
      <c r="HF96" s="13">
        <v>24310</v>
      </c>
      <c r="HG96" s="13">
        <v>12925</v>
      </c>
      <c r="HH96" s="13">
        <v>23100</v>
      </c>
      <c r="HI96" s="13">
        <v>24100</v>
      </c>
      <c r="HJ96" s="13">
        <v>17435</v>
      </c>
      <c r="HK96" s="13">
        <v>0</v>
      </c>
      <c r="HL96" s="13">
        <v>3000</v>
      </c>
      <c r="HM96" s="13">
        <v>0</v>
      </c>
      <c r="HN96" s="13">
        <v>0</v>
      </c>
      <c r="HO96" s="13">
        <v>0</v>
      </c>
      <c r="HP96" s="13">
        <v>0</v>
      </c>
      <c r="HQ96" s="13">
        <v>0</v>
      </c>
      <c r="HR96" s="13">
        <v>0</v>
      </c>
      <c r="HS96" s="13">
        <v>0</v>
      </c>
      <c r="HT96" s="13">
        <v>0</v>
      </c>
      <c r="HU96" s="13">
        <v>0</v>
      </c>
      <c r="HV96" s="13">
        <v>0</v>
      </c>
      <c r="HW96" s="13">
        <v>0</v>
      </c>
      <c r="HX96" s="13">
        <v>0</v>
      </c>
      <c r="HY96" s="13">
        <v>0</v>
      </c>
      <c r="HZ96" s="13">
        <v>0</v>
      </c>
      <c r="IA96" s="13">
        <v>0</v>
      </c>
      <c r="IB96" s="13">
        <v>0</v>
      </c>
      <c r="IC96" s="13">
        <v>0</v>
      </c>
      <c r="ID96" s="13">
        <v>0</v>
      </c>
      <c r="IE96" s="13">
        <v>0</v>
      </c>
      <c r="IF96" s="13">
        <v>0</v>
      </c>
      <c r="IG96" s="13">
        <f t="shared" si="1694"/>
        <v>136000</v>
      </c>
      <c r="IH96" s="13">
        <f t="shared" si="1695"/>
        <v>137408</v>
      </c>
      <c r="II96" s="13">
        <f t="shared" si="1696"/>
        <v>102226.5</v>
      </c>
      <c r="IJ96" s="13">
        <f t="shared" si="1697"/>
        <v>116300</v>
      </c>
      <c r="IK96" s="13">
        <f t="shared" si="1698"/>
        <v>117300</v>
      </c>
      <c r="IL96" s="13">
        <f t="shared" si="1699"/>
        <v>90134.01</v>
      </c>
      <c r="IM96" s="13">
        <f t="shared" si="1700"/>
        <v>110500</v>
      </c>
      <c r="IN96" s="13">
        <f t="shared" si="1701"/>
        <v>134810</v>
      </c>
      <c r="IO96" s="13">
        <f t="shared" si="1702"/>
        <v>90194.6</v>
      </c>
      <c r="IP96" s="13">
        <f t="shared" si="1703"/>
        <v>105000</v>
      </c>
      <c r="IQ96" s="13">
        <f t="shared" si="1704"/>
        <v>113900</v>
      </c>
      <c r="IR96" s="13">
        <f t="shared" si="1705"/>
        <v>110710.6</v>
      </c>
      <c r="IS96" s="13">
        <f t="shared" si="1706"/>
        <v>137660</v>
      </c>
      <c r="IT96" s="13">
        <f t="shared" si="1707"/>
        <v>141426</v>
      </c>
      <c r="IU96" s="13">
        <f t="shared" si="1708"/>
        <v>2510</v>
      </c>
      <c r="IV96" s="13">
        <f t="shared" si="1709"/>
        <v>0</v>
      </c>
      <c r="IW96" s="13">
        <f t="shared" si="1710"/>
        <v>0</v>
      </c>
      <c r="IX96" s="13">
        <f t="shared" si="1711"/>
        <v>0</v>
      </c>
      <c r="IY96" s="13">
        <f t="shared" si="1712"/>
        <v>0</v>
      </c>
      <c r="IZ96" s="13">
        <f t="shared" si="1713"/>
        <v>0</v>
      </c>
      <c r="JA96" s="13">
        <f t="shared" si="1714"/>
        <v>0</v>
      </c>
      <c r="JB96" s="13">
        <f t="shared" si="1715"/>
        <v>0</v>
      </c>
      <c r="JC96" s="13">
        <f t="shared" si="1716"/>
        <v>0</v>
      </c>
      <c r="JD96" s="13">
        <f t="shared" si="1717"/>
        <v>0</v>
      </c>
      <c r="JE96" s="13">
        <f t="shared" si="1718"/>
        <v>0</v>
      </c>
      <c r="JF96" s="13">
        <f t="shared" si="1719"/>
        <v>0</v>
      </c>
      <c r="JG96" s="13">
        <f t="shared" si="1720"/>
        <v>0</v>
      </c>
      <c r="JH96" s="13">
        <f t="shared" si="1721"/>
        <v>0</v>
      </c>
      <c r="JI96" s="13">
        <f t="shared" si="1722"/>
        <v>0</v>
      </c>
      <c r="JJ96" s="13">
        <f t="shared" si="1723"/>
        <v>0</v>
      </c>
      <c r="JK96" s="13">
        <f t="shared" si="1723"/>
        <v>0</v>
      </c>
      <c r="JL96" s="13">
        <f t="shared" si="1723"/>
        <v>0</v>
      </c>
      <c r="JM96" s="13">
        <f t="shared" si="1723"/>
        <v>0</v>
      </c>
      <c r="JN96" s="13">
        <f t="shared" si="1723"/>
        <v>0</v>
      </c>
    </row>
    <row r="97" spans="1:274" ht="20.100000000000001" customHeight="1" x14ac:dyDescent="0.25">
      <c r="A97" s="5">
        <v>5</v>
      </c>
      <c r="B97" s="7" t="s">
        <v>95</v>
      </c>
      <c r="C97" s="11">
        <f t="shared" ref="C97:AB97" si="1724">C98+C111</f>
        <v>2000500</v>
      </c>
      <c r="D97" s="11">
        <f t="shared" ref="D97" si="1725">D98+D111</f>
        <v>4160</v>
      </c>
      <c r="E97" s="11">
        <f t="shared" si="1724"/>
        <v>3660</v>
      </c>
      <c r="F97" s="11">
        <f t="shared" si="1724"/>
        <v>0</v>
      </c>
      <c r="G97" s="11">
        <f t="shared" ref="G97" si="1726">G98+G111</f>
        <v>0</v>
      </c>
      <c r="H97" s="11">
        <f t="shared" si="1724"/>
        <v>0</v>
      </c>
      <c r="I97" s="11">
        <f t="shared" si="1724"/>
        <v>0</v>
      </c>
      <c r="J97" s="11">
        <f t="shared" ref="J97" si="1727">J98+J111</f>
        <v>0</v>
      </c>
      <c r="K97" s="11">
        <f t="shared" si="1724"/>
        <v>0</v>
      </c>
      <c r="L97" s="11">
        <f t="shared" ref="L97" si="1728">L98+L111</f>
        <v>0</v>
      </c>
      <c r="M97" s="11">
        <f t="shared" si="1724"/>
        <v>0</v>
      </c>
      <c r="N97" s="11">
        <f t="shared" si="1724"/>
        <v>0</v>
      </c>
      <c r="O97" s="11">
        <f t="shared" ref="O97" si="1729">O98+O111</f>
        <v>0</v>
      </c>
      <c r="P97" s="11">
        <f t="shared" si="1724"/>
        <v>0</v>
      </c>
      <c r="Q97" s="11">
        <f t="shared" si="1724"/>
        <v>487</v>
      </c>
      <c r="R97" s="11">
        <f t="shared" ref="R97" si="1730">R98+R111</f>
        <v>219.67</v>
      </c>
      <c r="S97" s="11">
        <f t="shared" si="1724"/>
        <v>8573</v>
      </c>
      <c r="T97" s="11">
        <f t="shared" si="1724"/>
        <v>0</v>
      </c>
      <c r="U97" s="11">
        <f t="shared" ref="U97" si="1731">U98+U111</f>
        <v>288</v>
      </c>
      <c r="V97" s="11">
        <f t="shared" si="1724"/>
        <v>288</v>
      </c>
      <c r="W97" s="11">
        <f t="shared" si="1724"/>
        <v>207</v>
      </c>
      <c r="X97" s="11">
        <f t="shared" ref="X97" si="1732">X98+X111</f>
        <v>290</v>
      </c>
      <c r="Y97" s="11">
        <f t="shared" si="1724"/>
        <v>290</v>
      </c>
      <c r="Z97" s="11">
        <f t="shared" si="1724"/>
        <v>225</v>
      </c>
      <c r="AA97" s="11">
        <f t="shared" ref="AA97" si="1733">AA98+AA111</f>
        <v>0</v>
      </c>
      <c r="AB97" s="11">
        <f t="shared" si="1724"/>
        <v>450</v>
      </c>
      <c r="AC97" s="11">
        <f t="shared" ref="AC97" si="1734">AC98+AC111</f>
        <v>450</v>
      </c>
      <c r="AD97" s="11">
        <f t="shared" ref="AD97:AE97" si="1735">AD98+AD111</f>
        <v>13157</v>
      </c>
      <c r="AE97" s="11">
        <f t="shared" si="1735"/>
        <v>157</v>
      </c>
      <c r="AF97" s="11">
        <f t="shared" ref="AF97" si="1736">AF98+AF111</f>
        <v>0</v>
      </c>
      <c r="AG97" s="11">
        <f t="shared" ref="AG97:AJ97" si="1737">AG98+AG111</f>
        <v>32000</v>
      </c>
      <c r="AH97" s="11">
        <f t="shared" ref="AH97:AI97" si="1738">AH98+AH111</f>
        <v>33073.99</v>
      </c>
      <c r="AI97" s="11">
        <f t="shared" si="1738"/>
        <v>0</v>
      </c>
      <c r="AJ97" s="11">
        <f t="shared" si="1737"/>
        <v>500000</v>
      </c>
      <c r="AK97" s="11">
        <f>AK98+AK111</f>
        <v>1500</v>
      </c>
      <c r="AL97" s="11">
        <f>AL98+AL111</f>
        <v>1500</v>
      </c>
      <c r="AM97" s="11">
        <f>AM98+AM111</f>
        <v>-2511.14</v>
      </c>
      <c r="AN97" s="11">
        <f t="shared" ref="AN97" si="1739">AN98+AN111</f>
        <v>0</v>
      </c>
      <c r="AO97" s="11">
        <f>AO98+AO111</f>
        <v>0</v>
      </c>
      <c r="AP97" s="11">
        <f>AP98+AP111</f>
        <v>0</v>
      </c>
      <c r="AQ97" s="11">
        <f t="shared" ref="AQ97" si="1740">AQ98+AQ111</f>
        <v>0</v>
      </c>
      <c r="AR97" s="11">
        <f>AR98+AR111</f>
        <v>71.98</v>
      </c>
      <c r="AS97" s="11">
        <f>AS98+AS111</f>
        <v>71.98</v>
      </c>
      <c r="AT97" s="11">
        <f t="shared" ref="AT97" si="1741">AT98+AT111</f>
        <v>1505</v>
      </c>
      <c r="AU97" s="11">
        <f>AU98+AU111</f>
        <v>1505</v>
      </c>
      <c r="AV97" s="11">
        <f>AV98+AV111</f>
        <v>71.900000000000006</v>
      </c>
      <c r="AW97" s="11">
        <f t="shared" ref="AW97" si="1742">AW98+AW111</f>
        <v>78</v>
      </c>
      <c r="AX97" s="11">
        <f>AX98+AX111</f>
        <v>78</v>
      </c>
      <c r="AY97" s="11">
        <f>AY98+AY111</f>
        <v>73.2</v>
      </c>
      <c r="AZ97" s="11">
        <f t="shared" ref="AZ97" si="1743">AZ98+AZ111</f>
        <v>81.97</v>
      </c>
      <c r="BA97" s="11">
        <f>BA98+BA111</f>
        <v>300</v>
      </c>
      <c r="BB97" s="11">
        <f>BB98+BB111</f>
        <v>1900</v>
      </c>
      <c r="BC97" s="11">
        <f t="shared" ref="BC97" si="1744">BC98+BC111</f>
        <v>1582</v>
      </c>
      <c r="BD97" s="11">
        <f>BD98+BD111</f>
        <v>1582</v>
      </c>
      <c r="BE97" s="11">
        <f>BE98+BE111</f>
        <v>0</v>
      </c>
      <c r="BF97" s="11">
        <f t="shared" ref="BF97" si="1745">BF98+BF111</f>
        <v>1582</v>
      </c>
      <c r="BG97" s="11">
        <f>BG98+BG111</f>
        <v>8000</v>
      </c>
      <c r="BH97" s="11">
        <f t="shared" ref="BH97:DT97" si="1746">BH98+BH111</f>
        <v>6153.3</v>
      </c>
      <c r="BI97" s="11">
        <f t="shared" ref="BI97" si="1747">BI98+BI111</f>
        <v>3220</v>
      </c>
      <c r="BJ97" s="11">
        <f t="shared" si="1746"/>
        <v>3220</v>
      </c>
      <c r="BK97" s="11">
        <f t="shared" si="1746"/>
        <v>0</v>
      </c>
      <c r="BL97" s="11">
        <f t="shared" ref="BL97:BR97" si="1748">BL98+BL111</f>
        <v>0</v>
      </c>
      <c r="BM97" s="11">
        <f t="shared" ref="BM97" si="1749">BM98+BM111</f>
        <v>0</v>
      </c>
      <c r="BN97" s="11">
        <f>BN98+BN111</f>
        <v>0</v>
      </c>
      <c r="BO97" s="11">
        <f t="shared" ref="BO97:BQ97" si="1750">BO98+BO111</f>
        <v>0</v>
      </c>
      <c r="BP97" s="11">
        <f t="shared" si="1750"/>
        <v>4074.8</v>
      </c>
      <c r="BQ97" s="11">
        <f t="shared" si="1750"/>
        <v>4074.8</v>
      </c>
      <c r="BR97" s="11">
        <f t="shared" si="1748"/>
        <v>9400</v>
      </c>
      <c r="BS97" s="11">
        <f>BS98+BS111</f>
        <v>0</v>
      </c>
      <c r="BT97" s="11">
        <f>BT98+BT111</f>
        <v>244</v>
      </c>
      <c r="BU97" s="11">
        <f>BU98+BU111</f>
        <v>610</v>
      </c>
      <c r="BV97" s="11">
        <f t="shared" ref="BV97" si="1751">BV98+BV111</f>
        <v>10000</v>
      </c>
      <c r="BW97" s="11">
        <f>BW98+BW111</f>
        <v>0</v>
      </c>
      <c r="BX97" s="11">
        <f>BX98+BX111</f>
        <v>0</v>
      </c>
      <c r="BY97" s="11">
        <f t="shared" ref="BY97" si="1752">BY98+BY111</f>
        <v>9836.06</v>
      </c>
      <c r="BZ97" s="11">
        <f>BZ98+BZ111</f>
        <v>6500</v>
      </c>
      <c r="CA97" s="11">
        <f>CA98+CA111</f>
        <v>1500</v>
      </c>
      <c r="CB97" s="11">
        <f t="shared" ref="CB97" si="1753">CB98+CB111</f>
        <v>3378</v>
      </c>
      <c r="CC97" s="11">
        <f>CC98+CC111</f>
        <v>3378</v>
      </c>
      <c r="CD97" s="11">
        <f>CD98+CD111</f>
        <v>0</v>
      </c>
      <c r="CE97" s="11">
        <f t="shared" ref="CE97" si="1754">CE98+CE111</f>
        <v>0</v>
      </c>
      <c r="CF97" s="11">
        <f>CF98+CF111</f>
        <v>234</v>
      </c>
      <c r="CG97" s="11">
        <f>CG98+CG111</f>
        <v>0</v>
      </c>
      <c r="CH97" s="11">
        <f t="shared" ref="CH97" si="1755">CH98+CH111</f>
        <v>9803.2799999999988</v>
      </c>
      <c r="CI97" s="11">
        <f>CI98+CI111</f>
        <v>1600</v>
      </c>
      <c r="CJ97" s="11">
        <f>CJ98+CJ111</f>
        <v>0</v>
      </c>
      <c r="CK97" s="11">
        <f t="shared" ref="CK97" si="1756">CK98+CK111</f>
        <v>1800</v>
      </c>
      <c r="CL97" s="11">
        <f>CL98+CL111</f>
        <v>1800</v>
      </c>
      <c r="CM97" s="11">
        <f>CM98+CM111</f>
        <v>0</v>
      </c>
      <c r="CN97" s="11">
        <f t="shared" ref="CN97" si="1757">CN98+CN111</f>
        <v>1800</v>
      </c>
      <c r="CO97" s="11">
        <f>CO98+CO111</f>
        <v>1800</v>
      </c>
      <c r="CP97" s="11">
        <f t="shared" si="1746"/>
        <v>3106.75</v>
      </c>
      <c r="CQ97" s="11">
        <f t="shared" ref="CQ97" si="1758">CQ98+CQ111</f>
        <v>1610</v>
      </c>
      <c r="CR97" s="11">
        <f t="shared" si="1746"/>
        <v>0</v>
      </c>
      <c r="CS97" s="11">
        <f t="shared" ref="CS97:CZ97" si="1759">CS98+CS111</f>
        <v>0</v>
      </c>
      <c r="CT97" s="11">
        <f t="shared" si="1759"/>
        <v>24830</v>
      </c>
      <c r="CU97" s="11">
        <f t="shared" ref="CU97:CV97" si="1760">CU98+CU111</f>
        <v>12830</v>
      </c>
      <c r="CV97" s="11">
        <f t="shared" si="1760"/>
        <v>0</v>
      </c>
      <c r="CW97" s="11">
        <f t="shared" ref="CW97" si="1761">CW98+CW111</f>
        <v>8290</v>
      </c>
      <c r="CX97" s="11">
        <f t="shared" si="1759"/>
        <v>8290</v>
      </c>
      <c r="CY97" s="11">
        <f t="shared" si="1759"/>
        <v>0</v>
      </c>
      <c r="CZ97" s="11">
        <f t="shared" ref="CZ97:DA97" si="1762">CZ98+CZ111</f>
        <v>1000</v>
      </c>
      <c r="DA97" s="11">
        <f t="shared" si="1762"/>
        <v>0</v>
      </c>
      <c r="DB97" s="11">
        <f t="shared" si="1746"/>
        <v>369435.19</v>
      </c>
      <c r="DC97" s="11">
        <f t="shared" si="1746"/>
        <v>27437</v>
      </c>
      <c r="DD97" s="11">
        <f t="shared" ref="DD97" si="1763">DD98+DD111</f>
        <v>1511500</v>
      </c>
      <c r="DE97" s="11">
        <f t="shared" si="1746"/>
        <v>581500</v>
      </c>
      <c r="DF97" s="11">
        <f t="shared" si="1746"/>
        <v>481875.20000000001</v>
      </c>
      <c r="DG97" s="11">
        <f t="shared" ref="DG97" si="1764">DG98+DG111</f>
        <v>9426.23</v>
      </c>
      <c r="DH97" s="11">
        <f t="shared" si="1746"/>
        <v>2500</v>
      </c>
      <c r="DI97" s="11">
        <f t="shared" si="1746"/>
        <v>0</v>
      </c>
      <c r="DJ97" s="11">
        <f t="shared" ref="DJ97" si="1765">DJ98+DJ111</f>
        <v>3767</v>
      </c>
      <c r="DK97" s="11">
        <f t="shared" si="1746"/>
        <v>3767</v>
      </c>
      <c r="DL97" s="11">
        <f t="shared" si="1746"/>
        <v>2085.67</v>
      </c>
      <c r="DM97" s="11">
        <f t="shared" ref="DM97" si="1766">DM98+DM111</f>
        <v>7410</v>
      </c>
      <c r="DN97" s="11">
        <f t="shared" si="1746"/>
        <v>17410</v>
      </c>
      <c r="DO97" s="11">
        <f t="shared" si="1746"/>
        <v>10603</v>
      </c>
      <c r="DP97" s="11">
        <f t="shared" ref="DP97" si="1767">DP98+DP111</f>
        <v>9083.6</v>
      </c>
      <c r="DQ97" s="11">
        <f t="shared" si="1746"/>
        <v>142188.54</v>
      </c>
      <c r="DR97" s="11">
        <f t="shared" si="1746"/>
        <v>29424.07</v>
      </c>
      <c r="DS97" s="11">
        <f t="shared" ref="DS97" si="1768">DS98+DS111</f>
        <v>12909</v>
      </c>
      <c r="DT97" s="11">
        <f t="shared" si="1746"/>
        <v>12909</v>
      </c>
      <c r="DU97" s="11">
        <f t="shared" ref="DU97:GG97" si="1769">DU98+DU111</f>
        <v>9638</v>
      </c>
      <c r="DV97" s="11">
        <f t="shared" ref="DV97" si="1770">DV98+DV111</f>
        <v>12900</v>
      </c>
      <c r="DW97" s="11">
        <f t="shared" si="1769"/>
        <v>12900</v>
      </c>
      <c r="DX97" s="11">
        <f t="shared" si="1769"/>
        <v>3890856.25</v>
      </c>
      <c r="DY97" s="11">
        <f t="shared" ref="DY97" si="1771">DY98+DY111</f>
        <v>110000</v>
      </c>
      <c r="DZ97" s="11">
        <f t="shared" si="1769"/>
        <v>350820</v>
      </c>
      <c r="EA97" s="11">
        <f t="shared" si="1769"/>
        <v>52907</v>
      </c>
      <c r="EB97" s="11">
        <f t="shared" si="1769"/>
        <v>303063</v>
      </c>
      <c r="EC97" s="11">
        <f t="shared" si="1769"/>
        <v>303063</v>
      </c>
      <c r="ED97" s="11">
        <f t="shared" ref="ED97:EI97" si="1772">ED98+ED111</f>
        <v>67378.240000000005</v>
      </c>
      <c r="EE97" s="11">
        <f t="shared" ref="EE97:EG97" si="1773">EE98+EE111</f>
        <v>550560</v>
      </c>
      <c r="EF97" s="11">
        <f t="shared" si="1773"/>
        <v>550560</v>
      </c>
      <c r="EG97" s="11">
        <f t="shared" si="1773"/>
        <v>238160.84</v>
      </c>
      <c r="EH97" s="11">
        <f t="shared" si="1772"/>
        <v>24046411</v>
      </c>
      <c r="EI97" s="11">
        <f t="shared" si="1772"/>
        <v>20000</v>
      </c>
      <c r="EJ97" s="11">
        <f t="shared" si="1769"/>
        <v>32297</v>
      </c>
      <c r="EK97" s="11">
        <f t="shared" si="1769"/>
        <v>20354.25</v>
      </c>
      <c r="EL97" s="11">
        <f t="shared" ref="EL97" si="1774">EL98+EL111</f>
        <v>37500</v>
      </c>
      <c r="EM97" s="11">
        <f t="shared" si="1769"/>
        <v>24188</v>
      </c>
      <c r="EN97" s="11">
        <f t="shared" si="1769"/>
        <v>11618</v>
      </c>
      <c r="EO97" s="11">
        <f t="shared" ref="EO97" si="1775">EO98+EO111</f>
        <v>25000</v>
      </c>
      <c r="EP97" s="11">
        <f t="shared" si="1769"/>
        <v>19500</v>
      </c>
      <c r="EQ97" s="11">
        <f t="shared" si="1769"/>
        <v>9210.9</v>
      </c>
      <c r="ER97" s="11">
        <f t="shared" ref="ER97" si="1776">ER98+ER111</f>
        <v>13290</v>
      </c>
      <c r="ES97" s="11">
        <f t="shared" si="1769"/>
        <v>13309.84</v>
      </c>
      <c r="ET97" s="11">
        <f t="shared" si="1769"/>
        <v>4107.34</v>
      </c>
      <c r="EU97" s="11">
        <f t="shared" ref="EU97" si="1777">EU98+EU111</f>
        <v>8968</v>
      </c>
      <c r="EV97" s="11">
        <f t="shared" si="1769"/>
        <v>8968</v>
      </c>
      <c r="EW97" s="11">
        <f t="shared" si="1769"/>
        <v>2872.5</v>
      </c>
      <c r="EX97" s="11">
        <f t="shared" ref="EX97" si="1778">EX98+EX111</f>
        <v>17426.219999999998</v>
      </c>
      <c r="EY97" s="11">
        <f t="shared" si="1769"/>
        <v>47388.52</v>
      </c>
      <c r="EZ97" s="11">
        <f t="shared" si="1769"/>
        <v>35139</v>
      </c>
      <c r="FA97" s="11">
        <f t="shared" ref="FA97" si="1779">FA98+FA111</f>
        <v>16926</v>
      </c>
      <c r="FB97" s="11">
        <f t="shared" si="1769"/>
        <v>17471</v>
      </c>
      <c r="FC97" s="11">
        <f t="shared" si="1769"/>
        <v>11536</v>
      </c>
      <c r="FD97" s="11">
        <f t="shared" ref="FD97" si="1780">FD98+FD111</f>
        <v>18447</v>
      </c>
      <c r="FE97" s="11">
        <f t="shared" si="1769"/>
        <v>10377</v>
      </c>
      <c r="FF97" s="11">
        <f t="shared" si="1769"/>
        <v>1440</v>
      </c>
      <c r="FG97" s="11">
        <f t="shared" ref="FG97" si="1781">FG98+FG111</f>
        <v>9130</v>
      </c>
      <c r="FH97" s="11">
        <f t="shared" si="1769"/>
        <v>3043</v>
      </c>
      <c r="FI97" s="11">
        <f t="shared" ref="FI97:FK97" si="1782">FI98+FI111</f>
        <v>1783.6599999999999</v>
      </c>
      <c r="FJ97" s="11">
        <f t="shared" si="1782"/>
        <v>7630</v>
      </c>
      <c r="FK97" s="11">
        <f t="shared" si="1782"/>
        <v>8432</v>
      </c>
      <c r="FL97" s="11">
        <f t="shared" ref="FL97:FQ97" si="1783">FL98+FL111</f>
        <v>25287.5</v>
      </c>
      <c r="FM97" s="11">
        <f t="shared" ref="FM97:FO97" si="1784">FM98+FM111</f>
        <v>31730</v>
      </c>
      <c r="FN97" s="11">
        <f t="shared" ref="FN97:FO97" si="1785">FN98+FN111</f>
        <v>34488</v>
      </c>
      <c r="FO97" s="11">
        <f t="shared" si="1785"/>
        <v>7244.25</v>
      </c>
      <c r="FP97" s="11">
        <f t="shared" si="1783"/>
        <v>10760</v>
      </c>
      <c r="FQ97" s="11">
        <f t="shared" si="1783"/>
        <v>295000</v>
      </c>
      <c r="FR97" s="11">
        <f t="shared" si="1769"/>
        <v>295000</v>
      </c>
      <c r="FS97" s="11">
        <f t="shared" si="1769"/>
        <v>183835.94</v>
      </c>
      <c r="FT97" s="11">
        <f t="shared" ref="FT97" si="1786">FT98+FT111</f>
        <v>297000</v>
      </c>
      <c r="FU97" s="11">
        <f t="shared" si="1769"/>
        <v>218000</v>
      </c>
      <c r="FV97" s="11">
        <f t="shared" si="1769"/>
        <v>139767.43</v>
      </c>
      <c r="FW97" s="11">
        <f t="shared" ref="FW97" si="1787">FW98+FW111</f>
        <v>324590.17</v>
      </c>
      <c r="FX97" s="11">
        <f t="shared" si="1769"/>
        <v>181617.84</v>
      </c>
      <c r="FY97" s="11">
        <f t="shared" si="1769"/>
        <v>102826.78</v>
      </c>
      <c r="FZ97" s="11">
        <f t="shared" ref="FZ97" si="1788">FZ98+FZ111</f>
        <v>97181</v>
      </c>
      <c r="GA97" s="11">
        <f t="shared" si="1769"/>
        <v>114978</v>
      </c>
      <c r="GB97" s="11">
        <f t="shared" si="1769"/>
        <v>62293.68</v>
      </c>
      <c r="GC97" s="11">
        <f t="shared" ref="GC97" si="1789">GC98+GC111</f>
        <v>109824</v>
      </c>
      <c r="GD97" s="11">
        <f t="shared" si="1769"/>
        <v>126024</v>
      </c>
      <c r="GE97" s="11">
        <f t="shared" si="1769"/>
        <v>61511.49</v>
      </c>
      <c r="GF97" s="11">
        <f t="shared" ref="GF97" si="1790">GF98+GF111</f>
        <v>119122.95000000001</v>
      </c>
      <c r="GG97" s="11">
        <f t="shared" si="1769"/>
        <v>194433.28</v>
      </c>
      <c r="GH97" s="11">
        <f t="shared" ref="GH97:IS97" si="1791">GH98+GH111</f>
        <v>116230.39</v>
      </c>
      <c r="GI97" s="11">
        <f t="shared" ref="GI97" si="1792">GI98+GI111</f>
        <v>142534</v>
      </c>
      <c r="GJ97" s="11">
        <f t="shared" si="1791"/>
        <v>140900.6</v>
      </c>
      <c r="GK97" s="11">
        <f t="shared" si="1791"/>
        <v>60618.1</v>
      </c>
      <c r="GL97" s="11">
        <f t="shared" ref="GL97" si="1793">GL98+GL111</f>
        <v>208400</v>
      </c>
      <c r="GM97" s="11">
        <f t="shared" si="1791"/>
        <v>295450</v>
      </c>
      <c r="GN97" s="11">
        <f t="shared" si="1791"/>
        <v>140334.78</v>
      </c>
      <c r="GO97" s="11">
        <f t="shared" ref="GO97" si="1794">GO98+GO111</f>
        <v>709920</v>
      </c>
      <c r="GP97" s="11">
        <f t="shared" si="1791"/>
        <v>180700</v>
      </c>
      <c r="GQ97" s="11">
        <f t="shared" si="1791"/>
        <v>112808.94</v>
      </c>
      <c r="GR97" s="11">
        <f t="shared" si="1791"/>
        <v>399320</v>
      </c>
      <c r="GS97" s="11">
        <f t="shared" si="1791"/>
        <v>399320</v>
      </c>
      <c r="GT97" s="11">
        <f t="shared" ref="GT97:GY97" si="1795">GT98+GT111</f>
        <v>169951.87</v>
      </c>
      <c r="GU97" s="11">
        <f t="shared" ref="GU97:GW97" si="1796">GU98+GU111</f>
        <v>2629420</v>
      </c>
      <c r="GV97" s="11">
        <f t="shared" ref="GV97:GW97" si="1797">GV98+GV111</f>
        <v>2629420</v>
      </c>
      <c r="GW97" s="11">
        <f t="shared" si="1797"/>
        <v>88949.04</v>
      </c>
      <c r="GX97" s="11">
        <f t="shared" si="1795"/>
        <v>674431</v>
      </c>
      <c r="GY97" s="11">
        <f t="shared" si="1795"/>
        <v>0</v>
      </c>
      <c r="GZ97" s="11">
        <f t="shared" si="1791"/>
        <v>0</v>
      </c>
      <c r="HA97" s="11">
        <f t="shared" si="1791"/>
        <v>0</v>
      </c>
      <c r="HB97" s="11">
        <f t="shared" ref="HB97" si="1798">HB98+HB111</f>
        <v>66000</v>
      </c>
      <c r="HC97" s="11">
        <f t="shared" si="1791"/>
        <v>12491.36</v>
      </c>
      <c r="HD97" s="11">
        <f t="shared" si="1791"/>
        <v>108927.94</v>
      </c>
      <c r="HE97" s="11">
        <f t="shared" ref="HE97" si="1799">HE98+HE111</f>
        <v>80877.040000000008</v>
      </c>
      <c r="HF97" s="11">
        <f t="shared" si="1791"/>
        <v>40084.819999999992</v>
      </c>
      <c r="HG97" s="11">
        <f t="shared" si="1791"/>
        <v>21457.870000000003</v>
      </c>
      <c r="HH97" s="11">
        <f t="shared" ref="HH97" si="1800">HH98+HH111</f>
        <v>29820</v>
      </c>
      <c r="HI97" s="11">
        <f t="shared" si="1791"/>
        <v>33605.56</v>
      </c>
      <c r="HJ97" s="11">
        <f t="shared" si="1791"/>
        <v>11816.57</v>
      </c>
      <c r="HK97" s="11">
        <f t="shared" ref="HK97" si="1801">HK98+HK111</f>
        <v>34786</v>
      </c>
      <c r="HL97" s="11">
        <f t="shared" si="1791"/>
        <v>37286</v>
      </c>
      <c r="HM97" s="11">
        <f t="shared" si="1791"/>
        <v>12534.740000000002</v>
      </c>
      <c r="HN97" s="11">
        <f t="shared" ref="HN97" si="1802">HN98+HN111</f>
        <v>34262.31</v>
      </c>
      <c r="HO97" s="11">
        <f t="shared" si="1791"/>
        <v>73841.2</v>
      </c>
      <c r="HP97" s="11">
        <f t="shared" si="1791"/>
        <v>22269.69</v>
      </c>
      <c r="HQ97" s="11">
        <f t="shared" ref="HQ97" si="1803">HQ98+HQ111</f>
        <v>30303</v>
      </c>
      <c r="HR97" s="11">
        <f t="shared" si="1791"/>
        <v>27164.9</v>
      </c>
      <c r="HS97" s="11">
        <f t="shared" si="1791"/>
        <v>11508.52</v>
      </c>
      <c r="HT97" s="11">
        <f t="shared" ref="HT97" si="1804">HT98+HT111</f>
        <v>45123</v>
      </c>
      <c r="HU97" s="11">
        <f t="shared" si="1791"/>
        <v>64185.4</v>
      </c>
      <c r="HV97" s="11">
        <f t="shared" si="1791"/>
        <v>35862.89</v>
      </c>
      <c r="HW97" s="11">
        <f t="shared" ref="HW97" si="1805">HW98+HW111</f>
        <v>0</v>
      </c>
      <c r="HX97" s="11">
        <f t="shared" si="1791"/>
        <v>0</v>
      </c>
      <c r="HY97" s="11">
        <f t="shared" ref="HY97" si="1806">HY98+HY111</f>
        <v>0</v>
      </c>
      <c r="HZ97" s="11">
        <f t="shared" ref="HZ97:IF97" si="1807">HZ98+HZ111</f>
        <v>0</v>
      </c>
      <c r="IA97" s="11">
        <f t="shared" ref="IA97" si="1808">IA98+IA111</f>
        <v>0</v>
      </c>
      <c r="IB97" s="11">
        <f t="shared" si="1807"/>
        <v>0</v>
      </c>
      <c r="IC97" s="11">
        <f t="shared" ref="IC97:IE97" si="1809">IC98+IC111</f>
        <v>0</v>
      </c>
      <c r="ID97" s="11">
        <f t="shared" si="1809"/>
        <v>0</v>
      </c>
      <c r="IE97" s="11">
        <f t="shared" si="1809"/>
        <v>0</v>
      </c>
      <c r="IF97" s="11">
        <f t="shared" si="1807"/>
        <v>0</v>
      </c>
      <c r="IG97" s="11">
        <f t="shared" si="1791"/>
        <v>2317000</v>
      </c>
      <c r="IH97" s="11">
        <f t="shared" ref="IH97" si="1810">IH98+IH111</f>
        <v>702636.19</v>
      </c>
      <c r="II97" s="11">
        <f t="shared" si="1791"/>
        <v>233386.05</v>
      </c>
      <c r="IJ97" s="11">
        <f t="shared" si="1791"/>
        <v>1922000</v>
      </c>
      <c r="IK97" s="11">
        <f t="shared" ref="IK97" si="1811">IK98+IK111</f>
        <v>836179.36</v>
      </c>
      <c r="IL97" s="11">
        <f t="shared" si="1791"/>
        <v>742188.57000000007</v>
      </c>
      <c r="IM97" s="11">
        <f t="shared" si="1791"/>
        <v>449729.5</v>
      </c>
      <c r="IN97" s="11">
        <f t="shared" ref="IN97" si="1812">IN98+IN111</f>
        <v>250274.64</v>
      </c>
      <c r="IO97" s="11">
        <f t="shared" si="1791"/>
        <v>135067.53</v>
      </c>
      <c r="IP97" s="11">
        <f t="shared" si="1791"/>
        <v>148941</v>
      </c>
      <c r="IQ97" s="11">
        <f t="shared" ref="IQ97" si="1813">IQ98+IQ111</f>
        <v>170543.4</v>
      </c>
      <c r="IR97" s="11">
        <f t="shared" si="1791"/>
        <v>80375.16</v>
      </c>
      <c r="IS97" s="11">
        <f t="shared" si="1791"/>
        <v>161066</v>
      </c>
      <c r="IT97" s="11">
        <f t="shared" ref="IT97" si="1814">IT98+IT111</f>
        <v>190000</v>
      </c>
      <c r="IU97" s="11">
        <f t="shared" ref="IU97:JF97" si="1815">IU98+IU111</f>
        <v>88081.93</v>
      </c>
      <c r="IV97" s="11">
        <f t="shared" si="1815"/>
        <v>190000</v>
      </c>
      <c r="IW97" s="11">
        <f t="shared" ref="IW97" si="1816">IW98+IW111</f>
        <v>468324.54000000004</v>
      </c>
      <c r="IX97" s="11">
        <f t="shared" si="1815"/>
        <v>204963.15</v>
      </c>
      <c r="IY97" s="11">
        <f t="shared" ref="IY97" si="1817">IY98+IY111</f>
        <v>206342</v>
      </c>
      <c r="IZ97" s="11">
        <f t="shared" si="1815"/>
        <v>202115.5</v>
      </c>
      <c r="JA97" s="11">
        <f t="shared" si="1815"/>
        <v>93507.62</v>
      </c>
      <c r="JB97" s="11">
        <f t="shared" ref="JB97" si="1818">JB98+JB111</f>
        <v>288542</v>
      </c>
      <c r="JC97" s="11">
        <f t="shared" si="1815"/>
        <v>393002.4</v>
      </c>
      <c r="JD97" s="11">
        <f t="shared" si="1815"/>
        <v>4077978.97</v>
      </c>
      <c r="JE97" s="11">
        <f t="shared" ref="JE97" si="1819">JE98+JE111</f>
        <v>833880</v>
      </c>
      <c r="JF97" s="11">
        <f t="shared" si="1815"/>
        <v>538233</v>
      </c>
      <c r="JG97" s="11">
        <f t="shared" ref="JG97" si="1820">JG98+JG111</f>
        <v>167949.6</v>
      </c>
      <c r="JH97" s="11">
        <f t="shared" ref="JH97" si="1821">JH98+JH111</f>
        <v>748000</v>
      </c>
      <c r="JI97" s="11">
        <f t="shared" ref="JI97:JJ97" si="1822">JI98+JI111</f>
        <v>723802</v>
      </c>
      <c r="JJ97" s="11">
        <f t="shared" si="1822"/>
        <v>262617.61</v>
      </c>
      <c r="JK97" s="11">
        <f t="shared" ref="JK97:JL97" si="1823">JK98+JK111</f>
        <v>3252000</v>
      </c>
      <c r="JL97" s="11">
        <f t="shared" si="1823"/>
        <v>3259906.79</v>
      </c>
      <c r="JM97" s="11">
        <f t="shared" ref="JM97:JN97" si="1824">JM98+JM111</f>
        <v>338428.93000000005</v>
      </c>
      <c r="JN97" s="11">
        <f t="shared" si="1824"/>
        <v>25242002</v>
      </c>
    </row>
    <row r="98" spans="1:274" ht="15" customHeight="1" x14ac:dyDescent="0.25">
      <c r="A98" s="5">
        <v>51</v>
      </c>
      <c r="B98" s="8" t="s">
        <v>96</v>
      </c>
      <c r="C98" s="12">
        <f t="shared" ref="C98:D98" si="1825">SUM(C99:C110)</f>
        <v>2000500</v>
      </c>
      <c r="D98" s="12">
        <f t="shared" si="1825"/>
        <v>4160</v>
      </c>
      <c r="E98" s="12">
        <f t="shared" ref="E98:K98" si="1826">SUM(E99:E110)</f>
        <v>3660</v>
      </c>
      <c r="F98" s="12">
        <f t="shared" si="1826"/>
        <v>0</v>
      </c>
      <c r="G98" s="12">
        <f t="shared" ref="G98" si="1827">SUM(G99:G110)</f>
        <v>0</v>
      </c>
      <c r="H98" s="12">
        <f t="shared" si="1826"/>
        <v>0</v>
      </c>
      <c r="I98" s="12">
        <f t="shared" si="1826"/>
        <v>0</v>
      </c>
      <c r="J98" s="12">
        <f t="shared" ref="J98" si="1828">SUM(J99:J110)</f>
        <v>0</v>
      </c>
      <c r="K98" s="12">
        <f t="shared" si="1826"/>
        <v>0</v>
      </c>
      <c r="L98" s="12">
        <f t="shared" ref="L98:M98" si="1829">SUM(L99:L110)</f>
        <v>0</v>
      </c>
      <c r="M98" s="12">
        <f t="shared" si="1829"/>
        <v>0</v>
      </c>
      <c r="N98" s="12">
        <f>SUM(N99:N110)</f>
        <v>0</v>
      </c>
      <c r="O98" s="12">
        <f t="shared" ref="O98" si="1830">SUM(O99:O110)</f>
        <v>0</v>
      </c>
      <c r="P98" s="12">
        <f t="shared" ref="P98:S98" si="1831">SUM(P99:P110)</f>
        <v>0</v>
      </c>
      <c r="Q98" s="12">
        <f>SUM(Q99:Q110)</f>
        <v>487</v>
      </c>
      <c r="R98" s="12">
        <f t="shared" ref="R98" si="1832">SUM(R99:R110)</f>
        <v>219.67</v>
      </c>
      <c r="S98" s="12">
        <f t="shared" si="1831"/>
        <v>8573</v>
      </c>
      <c r="T98" s="12">
        <f>SUM(T99:T110)</f>
        <v>0</v>
      </c>
      <c r="U98" s="12">
        <f t="shared" ref="U98" si="1833">SUM(U99:U110)</f>
        <v>288</v>
      </c>
      <c r="V98" s="12">
        <f t="shared" ref="V98:Y98" si="1834">SUM(V99:V110)</f>
        <v>288</v>
      </c>
      <c r="W98" s="12">
        <f t="shared" si="1834"/>
        <v>207</v>
      </c>
      <c r="X98" s="12">
        <f t="shared" ref="X98" si="1835">SUM(X99:X110)</f>
        <v>290</v>
      </c>
      <c r="Y98" s="12">
        <f t="shared" si="1834"/>
        <v>290</v>
      </c>
      <c r="Z98" s="12">
        <f t="shared" ref="Z98:AD98" si="1836">SUM(Z99:Z110)</f>
        <v>225</v>
      </c>
      <c r="AA98" s="12">
        <f t="shared" si="1836"/>
        <v>0</v>
      </c>
      <c r="AB98" s="12">
        <f t="shared" ref="AB98:AJ98" si="1837">SUM(AB99:AB110)</f>
        <v>450</v>
      </c>
      <c r="AC98" s="12">
        <f t="shared" si="1836"/>
        <v>450</v>
      </c>
      <c r="AD98" s="12">
        <f t="shared" si="1836"/>
        <v>13157</v>
      </c>
      <c r="AE98" s="12">
        <f t="shared" si="1837"/>
        <v>157</v>
      </c>
      <c r="AF98" s="12">
        <f t="shared" ref="AF98" si="1838">SUM(AF99:AF110)</f>
        <v>0</v>
      </c>
      <c r="AG98" s="12">
        <f t="shared" ref="AG98:AI98" si="1839">SUM(AG99:AG110)</f>
        <v>32000</v>
      </c>
      <c r="AH98" s="12">
        <f t="shared" si="1839"/>
        <v>32000</v>
      </c>
      <c r="AI98" s="12">
        <f t="shared" si="1839"/>
        <v>0</v>
      </c>
      <c r="AJ98" s="12">
        <f t="shared" si="1837"/>
        <v>500000</v>
      </c>
      <c r="AK98" s="12">
        <f>SUM(AK99:AK110)</f>
        <v>1500</v>
      </c>
      <c r="AL98" s="12">
        <f t="shared" ref="AL98:AP98" si="1840">SUM(AL99:AL110)</f>
        <v>1500</v>
      </c>
      <c r="AM98" s="12">
        <f t="shared" si="1840"/>
        <v>-2511.14</v>
      </c>
      <c r="AN98" s="12">
        <f t="shared" ref="AN98" si="1841">SUM(AN99:AN110)</f>
        <v>0</v>
      </c>
      <c r="AO98" s="12">
        <f t="shared" si="1840"/>
        <v>0</v>
      </c>
      <c r="AP98" s="12">
        <f t="shared" si="1840"/>
        <v>0</v>
      </c>
      <c r="AQ98" s="12">
        <f>SUM(AQ99:AQ110)</f>
        <v>0</v>
      </c>
      <c r="AR98" s="12">
        <f>SUM(AR99:AR110)</f>
        <v>71.98</v>
      </c>
      <c r="AS98" s="12">
        <f>SUM(AS99:AS110)</f>
        <v>71.98</v>
      </c>
      <c r="AT98" s="12">
        <f t="shared" ref="AT98" si="1842">SUM(AT99:AT110)</f>
        <v>1505</v>
      </c>
      <c r="AU98" s="12">
        <f>SUM(AU99:AU110)</f>
        <v>1505</v>
      </c>
      <c r="AV98" s="12">
        <f t="shared" ref="AV98:AW98" si="1843">SUM(AV99:AV110)</f>
        <v>71.900000000000006</v>
      </c>
      <c r="AW98" s="12">
        <f t="shared" si="1843"/>
        <v>78</v>
      </c>
      <c r="AX98" s="12">
        <f t="shared" ref="AX98:BC98" si="1844">SUM(AX99:AX110)</f>
        <v>78</v>
      </c>
      <c r="AY98" s="12">
        <f t="shared" si="1844"/>
        <v>73.2</v>
      </c>
      <c r="AZ98" s="12">
        <f t="shared" ref="AZ98:BA98" si="1845">SUM(AZ99:AZ110)</f>
        <v>81.97</v>
      </c>
      <c r="BA98" s="12">
        <f t="shared" si="1845"/>
        <v>300</v>
      </c>
      <c r="BB98" s="12">
        <f t="shared" si="1844"/>
        <v>1900</v>
      </c>
      <c r="BC98" s="12">
        <f t="shared" si="1844"/>
        <v>1582</v>
      </c>
      <c r="BD98" s="12">
        <f>SUM(BD99:BD110)</f>
        <v>1582</v>
      </c>
      <c r="BE98" s="12">
        <f>SUM(BE99:BE110)</f>
        <v>0</v>
      </c>
      <c r="BF98" s="12">
        <f t="shared" ref="BF98" si="1846">SUM(BF99:BF110)</f>
        <v>1582</v>
      </c>
      <c r="BG98" s="12">
        <f>SUM(BG99:BG110)</f>
        <v>8000</v>
      </c>
      <c r="BH98" s="12">
        <f t="shared" ref="BH98:BK98" si="1847">SUM(BH99:BH110)</f>
        <v>6153.3</v>
      </c>
      <c r="BI98" s="12">
        <f t="shared" ref="BI98" si="1848">SUM(BI99:BI110)</f>
        <v>3220</v>
      </c>
      <c r="BJ98" s="12">
        <f t="shared" si="1847"/>
        <v>3220</v>
      </c>
      <c r="BK98" s="12">
        <f t="shared" si="1847"/>
        <v>0</v>
      </c>
      <c r="BL98" s="12">
        <f t="shared" ref="BL98:BR98" si="1849">SUM(BL99:BL110)</f>
        <v>0</v>
      </c>
      <c r="BM98" s="12">
        <f t="shared" ref="BM98" si="1850">SUM(BM99:BM110)</f>
        <v>0</v>
      </c>
      <c r="BN98" s="12">
        <f>SUM(BN99:BN110)</f>
        <v>0</v>
      </c>
      <c r="BO98" s="12">
        <f t="shared" ref="BO98:BQ98" si="1851">SUM(BO99:BO110)</f>
        <v>0</v>
      </c>
      <c r="BP98" s="12">
        <f t="shared" si="1851"/>
        <v>4074.8</v>
      </c>
      <c r="BQ98" s="12">
        <f t="shared" si="1851"/>
        <v>4074.8</v>
      </c>
      <c r="BR98" s="12">
        <f t="shared" si="1849"/>
        <v>9400</v>
      </c>
      <c r="BS98" s="12">
        <f>SUM(BS99:BS110)</f>
        <v>0</v>
      </c>
      <c r="BT98" s="12">
        <f>SUM(BT99:BT110)</f>
        <v>244</v>
      </c>
      <c r="BU98" s="12">
        <f>SUM(BU99:BU110)</f>
        <v>610</v>
      </c>
      <c r="BV98" s="12">
        <f t="shared" ref="BV98" si="1852">SUM(BV99:BV110)</f>
        <v>10000</v>
      </c>
      <c r="BW98" s="12">
        <f>SUM(BW99:BW110)</f>
        <v>0</v>
      </c>
      <c r="BX98" s="12">
        <f>SUM(BX99:BX110)</f>
        <v>0</v>
      </c>
      <c r="BY98" s="12">
        <f>SUM(BY99:BY110)</f>
        <v>9836.06</v>
      </c>
      <c r="BZ98" s="12">
        <f>SUM(BZ99:BZ110)</f>
        <v>6500</v>
      </c>
      <c r="CA98" s="12">
        <f>SUM(CA99:CA110)</f>
        <v>1500</v>
      </c>
      <c r="CB98" s="12">
        <f t="shared" ref="CB98" si="1853">SUM(CB99:CB110)</f>
        <v>3378</v>
      </c>
      <c r="CC98" s="12">
        <f>SUM(CC99:CC110)</f>
        <v>3378</v>
      </c>
      <c r="CD98" s="12">
        <f t="shared" ref="CD98:CE98" si="1854">SUM(CD99:CD110)</f>
        <v>0</v>
      </c>
      <c r="CE98" s="12">
        <f t="shared" si="1854"/>
        <v>0</v>
      </c>
      <c r="CF98" s="12">
        <f t="shared" ref="CF98:CK98" si="1855">SUM(CF99:CF110)</f>
        <v>234</v>
      </c>
      <c r="CG98" s="12">
        <f>SUM(CG99:CG110)</f>
        <v>0</v>
      </c>
      <c r="CH98" s="12">
        <f t="shared" ref="CH98" si="1856">SUM(CH99:CH110)</f>
        <v>9803.2799999999988</v>
      </c>
      <c r="CI98" s="12">
        <f>SUM(CI99:CI110)</f>
        <v>1600</v>
      </c>
      <c r="CJ98" s="12">
        <f t="shared" si="1855"/>
        <v>0</v>
      </c>
      <c r="CK98" s="12">
        <f t="shared" si="1855"/>
        <v>1800</v>
      </c>
      <c r="CL98" s="12">
        <f>SUM(CL99:CL110)</f>
        <v>1800</v>
      </c>
      <c r="CM98" s="12">
        <f>SUM(CM99:CM110)</f>
        <v>0</v>
      </c>
      <c r="CN98" s="12">
        <f t="shared" ref="CN98" si="1857">SUM(CN99:CN110)</f>
        <v>1800</v>
      </c>
      <c r="CO98" s="12">
        <f>SUM(CO99:CO110)</f>
        <v>1800</v>
      </c>
      <c r="CP98" s="12">
        <f t="shared" ref="CP98:CZ98" si="1858">SUM(CP99:CP110)</f>
        <v>3106.75</v>
      </c>
      <c r="CQ98" s="12">
        <f t="shared" ref="CQ98" si="1859">SUM(CQ99:CQ110)</f>
        <v>1610</v>
      </c>
      <c r="CR98" s="12">
        <f t="shared" si="1858"/>
        <v>0</v>
      </c>
      <c r="CS98" s="12">
        <f t="shared" si="1858"/>
        <v>0</v>
      </c>
      <c r="CT98" s="12">
        <f t="shared" si="1858"/>
        <v>24830</v>
      </c>
      <c r="CU98" s="12">
        <f t="shared" ref="CU98:CV98" si="1860">SUM(CU99:CU110)</f>
        <v>12830</v>
      </c>
      <c r="CV98" s="12">
        <f t="shared" si="1860"/>
        <v>0</v>
      </c>
      <c r="CW98" s="12">
        <f t="shared" ref="CW98" si="1861">SUM(CW99:CW110)</f>
        <v>8290</v>
      </c>
      <c r="CX98" s="12">
        <f t="shared" si="1858"/>
        <v>8290</v>
      </c>
      <c r="CY98" s="12">
        <f t="shared" si="1858"/>
        <v>0</v>
      </c>
      <c r="CZ98" s="12">
        <f t="shared" ref="CZ98:DA98" si="1862">SUM(CZ99:CZ110)</f>
        <v>1000</v>
      </c>
      <c r="DA98" s="12">
        <f t="shared" si="1862"/>
        <v>0</v>
      </c>
      <c r="DB98" s="12">
        <f t="shared" ref="DB98:DC98" si="1863">SUM(DB99:DB110)</f>
        <v>369435.19</v>
      </c>
      <c r="DC98" s="12">
        <f t="shared" si="1863"/>
        <v>27437</v>
      </c>
      <c r="DD98" s="12">
        <f>SUM(DD99:DD110)</f>
        <v>1511500</v>
      </c>
      <c r="DE98" s="12">
        <f>SUM(DE99:DE110)</f>
        <v>511500</v>
      </c>
      <c r="DF98" s="12">
        <f>SUM(DF99:DF110)</f>
        <v>411875.2</v>
      </c>
      <c r="DG98" s="12">
        <f t="shared" ref="DG98" si="1864">SUM(DG99:DG110)</f>
        <v>9426.23</v>
      </c>
      <c r="DH98" s="12">
        <f t="shared" ref="DH98:HO98" si="1865">SUM(DH99:DH110)</f>
        <v>2500</v>
      </c>
      <c r="DI98" s="12">
        <f t="shared" si="1865"/>
        <v>0</v>
      </c>
      <c r="DJ98" s="12">
        <f t="shared" ref="DJ98" si="1866">SUM(DJ99:DJ110)</f>
        <v>3767</v>
      </c>
      <c r="DK98" s="12">
        <f t="shared" si="1865"/>
        <v>3767</v>
      </c>
      <c r="DL98" s="12">
        <f>SUM(DL99:DL110)</f>
        <v>2085.67</v>
      </c>
      <c r="DM98" s="12">
        <f t="shared" ref="DM98" si="1867">SUM(DM99:DM110)</f>
        <v>7410</v>
      </c>
      <c r="DN98" s="12">
        <f t="shared" ref="DN98:DS98" si="1868">SUM(DN99:DN110)</f>
        <v>7410</v>
      </c>
      <c r="DO98" s="12">
        <f>SUM(DO99:DO110)</f>
        <v>603</v>
      </c>
      <c r="DP98" s="12">
        <f t="shared" ref="DP98:DQ98" si="1869">SUM(DP99:DP110)</f>
        <v>9083.6</v>
      </c>
      <c r="DQ98" s="12">
        <f t="shared" si="1869"/>
        <v>16118.539999999999</v>
      </c>
      <c r="DR98" s="12">
        <f t="shared" si="1868"/>
        <v>13523.64</v>
      </c>
      <c r="DS98" s="12">
        <f t="shared" si="1868"/>
        <v>12909</v>
      </c>
      <c r="DT98" s="12">
        <f t="shared" ref="DT98:EC98" si="1870">SUM(DT99:DT110)</f>
        <v>12909</v>
      </c>
      <c r="DU98" s="12">
        <f t="shared" si="1870"/>
        <v>9638</v>
      </c>
      <c r="DV98" s="12">
        <f t="shared" ref="DV98" si="1871">SUM(DV99:DV110)</f>
        <v>12900</v>
      </c>
      <c r="DW98" s="12">
        <f t="shared" si="1870"/>
        <v>12900</v>
      </c>
      <c r="DX98" s="12">
        <f t="shared" si="1870"/>
        <v>3890856.25</v>
      </c>
      <c r="DY98" s="12">
        <f t="shared" ref="DY98" si="1872">SUM(DY99:DY110)</f>
        <v>110000</v>
      </c>
      <c r="DZ98" s="12">
        <f t="shared" si="1870"/>
        <v>350820</v>
      </c>
      <c r="EA98" s="12">
        <f t="shared" si="1870"/>
        <v>52907</v>
      </c>
      <c r="EB98" s="12">
        <f t="shared" si="1870"/>
        <v>303063</v>
      </c>
      <c r="EC98" s="12">
        <f t="shared" si="1870"/>
        <v>303063</v>
      </c>
      <c r="ED98" s="12">
        <f t="shared" ref="ED98:EI98" si="1873">SUM(ED99:ED110)</f>
        <v>62680</v>
      </c>
      <c r="EE98" s="12">
        <f t="shared" ref="EE98:EG98" si="1874">SUM(EE99:EE110)</f>
        <v>550560</v>
      </c>
      <c r="EF98" s="12">
        <f t="shared" si="1874"/>
        <v>550560</v>
      </c>
      <c r="EG98" s="12">
        <f t="shared" si="1874"/>
        <v>237086.85</v>
      </c>
      <c r="EH98" s="12">
        <f t="shared" si="1873"/>
        <v>546411</v>
      </c>
      <c r="EI98" s="12">
        <f t="shared" si="1873"/>
        <v>20000</v>
      </c>
      <c r="EJ98" s="12">
        <f t="shared" si="1865"/>
        <v>32297</v>
      </c>
      <c r="EK98" s="12">
        <f t="shared" si="1865"/>
        <v>20354.25</v>
      </c>
      <c r="EL98" s="12">
        <f t="shared" ref="EL98" si="1875">SUM(EL99:EL110)</f>
        <v>37500</v>
      </c>
      <c r="EM98" s="12">
        <f t="shared" si="1865"/>
        <v>24188</v>
      </c>
      <c r="EN98" s="12">
        <f t="shared" si="1865"/>
        <v>11618</v>
      </c>
      <c r="EO98" s="12">
        <f t="shared" ref="EO98" si="1876">SUM(EO99:EO110)</f>
        <v>25000</v>
      </c>
      <c r="EP98" s="12">
        <f t="shared" si="1865"/>
        <v>19500</v>
      </c>
      <c r="EQ98" s="12">
        <f t="shared" si="1865"/>
        <v>9210.9</v>
      </c>
      <c r="ER98" s="12">
        <f t="shared" ref="ER98:ES98" si="1877">SUM(ER99:ER110)</f>
        <v>13290</v>
      </c>
      <c r="ES98" s="12">
        <f t="shared" si="1877"/>
        <v>13309.84</v>
      </c>
      <c r="ET98" s="12">
        <f>SUM(ET99:ET110)</f>
        <v>4107.34</v>
      </c>
      <c r="EU98" s="12">
        <f>SUM(EU99:EU110)</f>
        <v>8968</v>
      </c>
      <c r="EV98" s="12">
        <f>SUM(EV99:EV110)</f>
        <v>8968</v>
      </c>
      <c r="EW98" s="12">
        <f>SUM(EW99:EW110)</f>
        <v>2872.5</v>
      </c>
      <c r="EX98" s="12">
        <f t="shared" ref="EX98:EY98" si="1878">SUM(EX99:EX110)</f>
        <v>17426.219999999998</v>
      </c>
      <c r="EY98" s="12">
        <f t="shared" si="1878"/>
        <v>47388.52</v>
      </c>
      <c r="EZ98" s="12">
        <f t="shared" ref="EZ98:FA98" si="1879">SUM(EZ99:EZ110)</f>
        <v>35139</v>
      </c>
      <c r="FA98" s="12">
        <f t="shared" si="1879"/>
        <v>16926</v>
      </c>
      <c r="FB98" s="12">
        <f t="shared" ref="FB98:FK98" si="1880">SUM(FB99:FB110)</f>
        <v>17471</v>
      </c>
      <c r="FC98" s="12">
        <f t="shared" si="1880"/>
        <v>11536</v>
      </c>
      <c r="FD98" s="12">
        <f t="shared" ref="FD98" si="1881">SUM(FD99:FD110)</f>
        <v>18447</v>
      </c>
      <c r="FE98" s="12">
        <f t="shared" si="1880"/>
        <v>10377</v>
      </c>
      <c r="FF98" s="12">
        <f t="shared" si="1880"/>
        <v>1440</v>
      </c>
      <c r="FG98" s="12">
        <f t="shared" ref="FG98" si="1882">SUM(FG99:FG110)</f>
        <v>9130</v>
      </c>
      <c r="FH98" s="12">
        <f t="shared" si="1880"/>
        <v>3043</v>
      </c>
      <c r="FI98" s="12">
        <f t="shared" si="1880"/>
        <v>1783.6599999999999</v>
      </c>
      <c r="FJ98" s="12">
        <f t="shared" si="1880"/>
        <v>7630</v>
      </c>
      <c r="FK98" s="12">
        <f t="shared" si="1880"/>
        <v>8432</v>
      </c>
      <c r="FL98" s="12">
        <f t="shared" ref="FL98:FQ98" si="1883">SUM(FL99:FL110)</f>
        <v>25287.5</v>
      </c>
      <c r="FM98" s="12">
        <f t="shared" ref="FM98:FO98" si="1884">SUM(FM99:FM110)</f>
        <v>31730</v>
      </c>
      <c r="FN98" s="12">
        <f t="shared" ref="FN98:FO98" si="1885">SUM(FN99:FN110)</f>
        <v>34488</v>
      </c>
      <c r="FO98" s="12">
        <f t="shared" si="1885"/>
        <v>7244.25</v>
      </c>
      <c r="FP98" s="12">
        <f t="shared" si="1883"/>
        <v>10760</v>
      </c>
      <c r="FQ98" s="12">
        <f t="shared" si="1883"/>
        <v>295000</v>
      </c>
      <c r="FR98" s="12">
        <f t="shared" si="1865"/>
        <v>295000</v>
      </c>
      <c r="FS98" s="12">
        <f t="shared" si="1865"/>
        <v>183835.94</v>
      </c>
      <c r="FT98" s="12">
        <f t="shared" ref="FT98" si="1886">SUM(FT99:FT110)</f>
        <v>297000</v>
      </c>
      <c r="FU98" s="12">
        <f t="shared" si="1865"/>
        <v>218000</v>
      </c>
      <c r="FV98" s="12">
        <f t="shared" si="1865"/>
        <v>139767.43</v>
      </c>
      <c r="FW98" s="12">
        <f t="shared" ref="FW98" si="1887">SUM(FW99:FW110)</f>
        <v>324590.17</v>
      </c>
      <c r="FX98" s="12">
        <f t="shared" si="1865"/>
        <v>181617.84</v>
      </c>
      <c r="FY98" s="12">
        <f t="shared" si="1865"/>
        <v>102826.78</v>
      </c>
      <c r="FZ98" s="12">
        <f t="shared" ref="FZ98" si="1888">SUM(FZ99:FZ110)</f>
        <v>97181</v>
      </c>
      <c r="GA98" s="12">
        <f t="shared" si="1865"/>
        <v>114978</v>
      </c>
      <c r="GB98" s="12">
        <f>SUM(GB99:GB110)</f>
        <v>62293.68</v>
      </c>
      <c r="GC98" s="12">
        <f t="shared" ref="GC98" si="1889">SUM(GC99:GC110)</f>
        <v>109824</v>
      </c>
      <c r="GD98" s="12">
        <f t="shared" ref="GD98:GI98" si="1890">SUM(GD99:GD110)</f>
        <v>126024</v>
      </c>
      <c r="GE98" s="12">
        <f>SUM(GE99:GE110)</f>
        <v>61511.49</v>
      </c>
      <c r="GF98" s="12">
        <f t="shared" ref="GF98:GG98" si="1891">SUM(GF99:GF110)</f>
        <v>119122.95000000001</v>
      </c>
      <c r="GG98" s="12">
        <f t="shared" si="1891"/>
        <v>194433.28</v>
      </c>
      <c r="GH98" s="12">
        <f t="shared" si="1890"/>
        <v>116230.39</v>
      </c>
      <c r="GI98" s="12">
        <f t="shared" si="1890"/>
        <v>142534</v>
      </c>
      <c r="GJ98" s="12">
        <f t="shared" ref="GJ98:GS98" si="1892">SUM(GJ99:GJ110)</f>
        <v>140900.6</v>
      </c>
      <c r="GK98" s="12">
        <f t="shared" si="1892"/>
        <v>60618.1</v>
      </c>
      <c r="GL98" s="12">
        <f t="shared" ref="GL98" si="1893">SUM(GL99:GL110)</f>
        <v>208400</v>
      </c>
      <c r="GM98" s="12">
        <f t="shared" si="1892"/>
        <v>295450</v>
      </c>
      <c r="GN98" s="12">
        <f t="shared" si="1892"/>
        <v>140334.78</v>
      </c>
      <c r="GO98" s="12">
        <f t="shared" ref="GO98" si="1894">SUM(GO99:GO110)</f>
        <v>709920</v>
      </c>
      <c r="GP98" s="12">
        <f t="shared" si="1892"/>
        <v>180700</v>
      </c>
      <c r="GQ98" s="12">
        <f t="shared" si="1892"/>
        <v>112808.94</v>
      </c>
      <c r="GR98" s="12">
        <f t="shared" si="1892"/>
        <v>399320</v>
      </c>
      <c r="GS98" s="12">
        <f t="shared" si="1892"/>
        <v>399320</v>
      </c>
      <c r="GT98" s="12">
        <f t="shared" ref="GT98:GY98" si="1895">SUM(GT99:GT110)</f>
        <v>169951.87</v>
      </c>
      <c r="GU98" s="12">
        <f t="shared" ref="GU98:GW98" si="1896">SUM(GU99:GU110)</f>
        <v>629420</v>
      </c>
      <c r="GV98" s="12">
        <f t="shared" ref="GV98:GW98" si="1897">SUM(GV99:GV110)</f>
        <v>629420</v>
      </c>
      <c r="GW98" s="12">
        <f t="shared" si="1897"/>
        <v>88949.04</v>
      </c>
      <c r="GX98" s="12">
        <f t="shared" si="1895"/>
        <v>674431</v>
      </c>
      <c r="GY98" s="12">
        <f t="shared" si="1895"/>
        <v>0</v>
      </c>
      <c r="GZ98" s="12">
        <f t="shared" si="1865"/>
        <v>0</v>
      </c>
      <c r="HA98" s="12">
        <f t="shared" si="1865"/>
        <v>0</v>
      </c>
      <c r="HB98" s="12">
        <f t="shared" ref="HB98" si="1898">SUM(HB99:HB110)</f>
        <v>66000</v>
      </c>
      <c r="HC98" s="12">
        <f t="shared" si="1865"/>
        <v>12491.36</v>
      </c>
      <c r="HD98" s="12">
        <f t="shared" si="1865"/>
        <v>108927.94</v>
      </c>
      <c r="HE98" s="12">
        <f t="shared" ref="HE98" si="1899">SUM(HE99:HE110)</f>
        <v>80877.040000000008</v>
      </c>
      <c r="HF98" s="12">
        <f t="shared" si="1865"/>
        <v>40084.819999999992</v>
      </c>
      <c r="HG98" s="12">
        <f t="shared" si="1865"/>
        <v>21457.870000000003</v>
      </c>
      <c r="HH98" s="12">
        <f t="shared" ref="HH98" si="1900">SUM(HH99:HH110)</f>
        <v>29820</v>
      </c>
      <c r="HI98" s="12">
        <f t="shared" si="1865"/>
        <v>33605.56</v>
      </c>
      <c r="HJ98" s="12">
        <f t="shared" ref="HJ98:HK98" si="1901">SUM(HJ99:HJ110)</f>
        <v>11816.57</v>
      </c>
      <c r="HK98" s="12">
        <f t="shared" si="1901"/>
        <v>34786</v>
      </c>
      <c r="HL98" s="12">
        <f t="shared" ref="HL98:HQ98" si="1902">SUM(HL99:HL110)</f>
        <v>37286</v>
      </c>
      <c r="HM98" s="12">
        <f t="shared" si="1865"/>
        <v>12534.740000000002</v>
      </c>
      <c r="HN98" s="12">
        <f t="shared" ref="HN98" si="1903">SUM(HN99:HN110)</f>
        <v>34262.31</v>
      </c>
      <c r="HO98" s="12">
        <f t="shared" si="1865"/>
        <v>73641.2</v>
      </c>
      <c r="HP98" s="12">
        <f t="shared" si="1902"/>
        <v>22069.69</v>
      </c>
      <c r="HQ98" s="12">
        <f t="shared" si="1902"/>
        <v>30303</v>
      </c>
      <c r="HR98" s="12">
        <f t="shared" ref="HR98:IO98" si="1904">SUM(HR99:HR110)</f>
        <v>27164.9</v>
      </c>
      <c r="HS98" s="12">
        <f t="shared" si="1904"/>
        <v>11508.52</v>
      </c>
      <c r="HT98" s="12">
        <f t="shared" ref="HT98" si="1905">SUM(HT99:HT110)</f>
        <v>45123</v>
      </c>
      <c r="HU98" s="12">
        <f t="shared" si="1904"/>
        <v>64185.4</v>
      </c>
      <c r="HV98" s="12">
        <f t="shared" si="1904"/>
        <v>35862.89</v>
      </c>
      <c r="HW98" s="12">
        <f t="shared" ref="HW98" si="1906">SUM(HW99:HW110)</f>
        <v>0</v>
      </c>
      <c r="HX98" s="12">
        <f t="shared" si="1904"/>
        <v>0</v>
      </c>
      <c r="HY98" s="12">
        <f t="shared" si="1904"/>
        <v>0</v>
      </c>
      <c r="HZ98" s="12">
        <f t="shared" ref="HZ98:IF98" si="1907">SUM(HZ99:HZ110)</f>
        <v>0</v>
      </c>
      <c r="IA98" s="12">
        <f t="shared" ref="IA98" si="1908">SUM(IA99:IA110)</f>
        <v>0</v>
      </c>
      <c r="IB98" s="12">
        <f t="shared" si="1907"/>
        <v>0</v>
      </c>
      <c r="IC98" s="12">
        <f t="shared" ref="IC98:IE98" si="1909">SUM(IC99:IC110)</f>
        <v>0</v>
      </c>
      <c r="ID98" s="12">
        <f t="shared" si="1909"/>
        <v>0</v>
      </c>
      <c r="IE98" s="12">
        <f t="shared" si="1909"/>
        <v>0</v>
      </c>
      <c r="IF98" s="12">
        <f t="shared" si="1907"/>
        <v>0</v>
      </c>
      <c r="IG98" s="12">
        <f t="shared" si="1904"/>
        <v>2317000</v>
      </c>
      <c r="IH98" s="12">
        <f t="shared" ref="IH98" si="1910">SUM(IH99:IH110)</f>
        <v>702636.19</v>
      </c>
      <c r="II98" s="12">
        <f t="shared" si="1904"/>
        <v>233386.05</v>
      </c>
      <c r="IJ98" s="12">
        <f t="shared" si="1904"/>
        <v>1922000</v>
      </c>
      <c r="IK98" s="12">
        <f t="shared" ref="IK98" si="1911">SUM(IK99:IK110)</f>
        <v>766179.36</v>
      </c>
      <c r="IL98" s="12">
        <f t="shared" si="1904"/>
        <v>672188.57000000007</v>
      </c>
      <c r="IM98" s="12">
        <f t="shared" si="1904"/>
        <v>449729.5</v>
      </c>
      <c r="IN98" s="12">
        <f t="shared" ref="IN98" si="1912">SUM(IN99:IN110)</f>
        <v>250274.64</v>
      </c>
      <c r="IO98" s="12">
        <f t="shared" si="1904"/>
        <v>135067.53</v>
      </c>
      <c r="IP98" s="12">
        <f t="shared" ref="IP98:IQ98" si="1913">SUM(IP99:IP110)</f>
        <v>148941</v>
      </c>
      <c r="IQ98" s="12">
        <f t="shared" si="1913"/>
        <v>170543.4</v>
      </c>
      <c r="IR98" s="12">
        <f t="shared" ref="IR98:IZ98" si="1914">SUM(IR99:IR110)</f>
        <v>80375.16</v>
      </c>
      <c r="IS98" s="12">
        <f t="shared" si="1914"/>
        <v>161066</v>
      </c>
      <c r="IT98" s="12">
        <f t="shared" ref="IT98" si="1915">SUM(IT99:IT110)</f>
        <v>180000</v>
      </c>
      <c r="IU98" s="12">
        <f t="shared" si="1914"/>
        <v>78081.929999999993</v>
      </c>
      <c r="IV98" s="12">
        <f t="shared" ref="IV98:IY98" si="1916">SUM(IV99:IV110)</f>
        <v>190000</v>
      </c>
      <c r="IW98" s="12">
        <f t="shared" ref="IW98" si="1917">SUM(IW99:IW110)</f>
        <v>342054.54000000004</v>
      </c>
      <c r="IX98" s="12">
        <f t="shared" si="1916"/>
        <v>188862.72</v>
      </c>
      <c r="IY98" s="12">
        <f t="shared" si="1916"/>
        <v>206342</v>
      </c>
      <c r="IZ98" s="12">
        <f t="shared" si="1914"/>
        <v>202115.5</v>
      </c>
      <c r="JA98" s="12">
        <f t="shared" ref="JA98:JC98" si="1918">SUM(JA99:JA110)</f>
        <v>93507.62</v>
      </c>
      <c r="JB98" s="12">
        <f t="shared" ref="JB98" si="1919">SUM(JB99:JB110)</f>
        <v>288542</v>
      </c>
      <c r="JC98" s="12">
        <f t="shared" si="1918"/>
        <v>393002.4</v>
      </c>
      <c r="JD98" s="12">
        <f t="shared" ref="JD98:JF98" si="1920">SUM(JD99:JD110)</f>
        <v>4077978.97</v>
      </c>
      <c r="JE98" s="12">
        <f t="shared" ref="JE98" si="1921">SUM(JE99:JE110)</f>
        <v>833880</v>
      </c>
      <c r="JF98" s="12">
        <f t="shared" si="1920"/>
        <v>538233</v>
      </c>
      <c r="JG98" s="12">
        <f t="shared" ref="JG98" si="1922">SUM(JG99:JG110)</f>
        <v>167949.6</v>
      </c>
      <c r="JH98" s="12">
        <f t="shared" ref="JH98" si="1923">SUM(JH99:JH110)</f>
        <v>748000</v>
      </c>
      <c r="JI98" s="12">
        <f t="shared" ref="JI98:JJ98" si="1924">SUM(JI99:JI110)</f>
        <v>723802</v>
      </c>
      <c r="JJ98" s="12">
        <f t="shared" si="1924"/>
        <v>257919.37</v>
      </c>
      <c r="JK98" s="12">
        <f t="shared" ref="JK98:JL98" si="1925">SUM(JK99:JK110)</f>
        <v>1252000</v>
      </c>
      <c r="JL98" s="12">
        <f t="shared" si="1925"/>
        <v>1258832.8</v>
      </c>
      <c r="JM98" s="12">
        <f t="shared" ref="JM98:JN98" si="1926">SUM(JM99:JM110)</f>
        <v>337354.94000000006</v>
      </c>
      <c r="JN98" s="12">
        <f t="shared" si="1926"/>
        <v>1742002</v>
      </c>
    </row>
    <row r="99" spans="1:274" x14ac:dyDescent="0.25">
      <c r="A99" s="5">
        <v>5101</v>
      </c>
      <c r="B99" s="9" t="s">
        <v>447</v>
      </c>
      <c r="C99" s="13">
        <v>0</v>
      </c>
      <c r="D99" s="13">
        <v>0</v>
      </c>
      <c r="E99" s="13">
        <v>0</v>
      </c>
      <c r="F99" s="13">
        <v>0</v>
      </c>
      <c r="G99" s="13">
        <v>0</v>
      </c>
      <c r="H99" s="13">
        <v>0</v>
      </c>
      <c r="I99" s="13">
        <v>0</v>
      </c>
      <c r="J99" s="13">
        <v>0</v>
      </c>
      <c r="K99" s="13">
        <v>0</v>
      </c>
      <c r="L99" s="13">
        <v>0</v>
      </c>
      <c r="M99" s="13">
        <v>0</v>
      </c>
      <c r="N99" s="13">
        <v>0</v>
      </c>
      <c r="O99" s="13">
        <v>0</v>
      </c>
      <c r="P99" s="13">
        <v>0</v>
      </c>
      <c r="Q99" s="13">
        <v>0</v>
      </c>
      <c r="R99" s="13">
        <v>0</v>
      </c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 s="13">
        <v>0</v>
      </c>
      <c r="AC99" s="13">
        <v>0</v>
      </c>
      <c r="AD99" s="13">
        <v>0</v>
      </c>
      <c r="AE99" s="13">
        <v>0</v>
      </c>
      <c r="AF99" s="13">
        <v>0</v>
      </c>
      <c r="AG99" s="13">
        <v>0</v>
      </c>
      <c r="AH99" s="13">
        <v>0</v>
      </c>
      <c r="AI99" s="13">
        <v>0</v>
      </c>
      <c r="AJ99" s="13">
        <v>0</v>
      </c>
      <c r="AK99" s="13">
        <v>0</v>
      </c>
      <c r="AL99" s="13">
        <v>0</v>
      </c>
      <c r="AM99" s="13">
        <v>0</v>
      </c>
      <c r="AN99" s="13">
        <v>0</v>
      </c>
      <c r="AO99" s="13">
        <v>0</v>
      </c>
      <c r="AP99" s="13">
        <v>0</v>
      </c>
      <c r="AQ99" s="13">
        <v>0</v>
      </c>
      <c r="AR99" s="13">
        <v>0</v>
      </c>
      <c r="AS99" s="13">
        <v>0</v>
      </c>
      <c r="AT99" s="13">
        <v>0</v>
      </c>
      <c r="AU99" s="13">
        <v>0</v>
      </c>
      <c r="AV99" s="13">
        <v>0</v>
      </c>
      <c r="AW99" s="13">
        <v>0</v>
      </c>
      <c r="AX99" s="13">
        <v>0</v>
      </c>
      <c r="AY99" s="13">
        <v>0</v>
      </c>
      <c r="AZ99" s="13">
        <v>0</v>
      </c>
      <c r="BA99" s="13">
        <v>0</v>
      </c>
      <c r="BB99" s="13">
        <v>0</v>
      </c>
      <c r="BC99" s="13">
        <v>0</v>
      </c>
      <c r="BD99" s="13">
        <v>0</v>
      </c>
      <c r="BE99" s="13">
        <v>0</v>
      </c>
      <c r="BF99" s="13">
        <v>0</v>
      </c>
      <c r="BG99" s="13">
        <v>0</v>
      </c>
      <c r="BH99" s="13">
        <v>0</v>
      </c>
      <c r="BI99" s="13">
        <v>0</v>
      </c>
      <c r="BJ99" s="13">
        <v>0</v>
      </c>
      <c r="BK99" s="13">
        <v>0</v>
      </c>
      <c r="BL99" s="13">
        <v>0</v>
      </c>
      <c r="BM99" s="13">
        <v>0</v>
      </c>
      <c r="BN99" s="13">
        <v>0</v>
      </c>
      <c r="BO99" s="13">
        <v>0</v>
      </c>
      <c r="BP99" s="13">
        <v>0</v>
      </c>
      <c r="BQ99" s="13">
        <v>0</v>
      </c>
      <c r="BR99" s="13">
        <v>0</v>
      </c>
      <c r="BS99" s="13">
        <v>0</v>
      </c>
      <c r="BT99" s="13">
        <v>0</v>
      </c>
      <c r="BU99" s="13">
        <v>0</v>
      </c>
      <c r="BV99" s="13">
        <v>0</v>
      </c>
      <c r="BW99" s="13">
        <v>0</v>
      </c>
      <c r="BX99" s="13">
        <v>0</v>
      </c>
      <c r="BY99" s="13">
        <v>0</v>
      </c>
      <c r="BZ99" s="13">
        <v>0</v>
      </c>
      <c r="CA99" s="13">
        <v>0</v>
      </c>
      <c r="CB99" s="13">
        <v>0</v>
      </c>
      <c r="CC99" s="13">
        <v>0</v>
      </c>
      <c r="CD99" s="13">
        <v>0</v>
      </c>
      <c r="CE99" s="13">
        <v>0</v>
      </c>
      <c r="CF99" s="13">
        <v>0</v>
      </c>
      <c r="CG99" s="13">
        <v>0</v>
      </c>
      <c r="CH99" s="13">
        <v>0</v>
      </c>
      <c r="CI99" s="13">
        <v>0</v>
      </c>
      <c r="CJ99" s="13">
        <v>0</v>
      </c>
      <c r="CK99" s="13">
        <v>0</v>
      </c>
      <c r="CL99" s="13">
        <v>0</v>
      </c>
      <c r="CM99" s="13">
        <v>0</v>
      </c>
      <c r="CN99" s="13">
        <v>0</v>
      </c>
      <c r="CO99" s="13">
        <v>0</v>
      </c>
      <c r="CP99" s="13">
        <v>0</v>
      </c>
      <c r="CQ99" s="13">
        <v>0</v>
      </c>
      <c r="CR99" s="13">
        <v>0</v>
      </c>
      <c r="CS99" s="13">
        <v>0</v>
      </c>
      <c r="CT99" s="13">
        <v>0</v>
      </c>
      <c r="CU99" s="13">
        <v>0</v>
      </c>
      <c r="CV99" s="13">
        <v>0</v>
      </c>
      <c r="CW99" s="13">
        <v>0</v>
      </c>
      <c r="CX99" s="13">
        <v>0</v>
      </c>
      <c r="CY99" s="13">
        <v>0</v>
      </c>
      <c r="CZ99" s="13">
        <v>0</v>
      </c>
      <c r="DA99" s="13">
        <v>0</v>
      </c>
      <c r="DB99" s="13">
        <v>0</v>
      </c>
      <c r="DC99" s="13">
        <v>0</v>
      </c>
      <c r="DD99" s="13">
        <v>0</v>
      </c>
      <c r="DE99" s="13">
        <v>0</v>
      </c>
      <c r="DF99" s="13">
        <v>0</v>
      </c>
      <c r="DG99" s="13">
        <v>0</v>
      </c>
      <c r="DH99" s="13">
        <v>0</v>
      </c>
      <c r="DI99" s="13">
        <v>0</v>
      </c>
      <c r="DJ99" s="13">
        <v>0</v>
      </c>
      <c r="DK99" s="13">
        <v>0</v>
      </c>
      <c r="DL99" s="13">
        <v>0</v>
      </c>
      <c r="DM99" s="13">
        <v>0</v>
      </c>
      <c r="DN99" s="13">
        <v>0</v>
      </c>
      <c r="DO99" s="13">
        <v>0</v>
      </c>
      <c r="DP99" s="13">
        <v>0</v>
      </c>
      <c r="DQ99" s="13">
        <v>0</v>
      </c>
      <c r="DR99" s="13">
        <v>0</v>
      </c>
      <c r="DS99" s="13">
        <v>0</v>
      </c>
      <c r="DT99" s="13">
        <v>0</v>
      </c>
      <c r="DU99" s="13">
        <v>0</v>
      </c>
      <c r="DV99" s="13">
        <v>0</v>
      </c>
      <c r="DW99" s="13">
        <v>0</v>
      </c>
      <c r="DX99" s="13">
        <v>470773</v>
      </c>
      <c r="DY99" s="13">
        <v>0</v>
      </c>
      <c r="DZ99" s="13">
        <v>0</v>
      </c>
      <c r="EA99" s="13">
        <v>0</v>
      </c>
      <c r="EB99" s="13">
        <v>0</v>
      </c>
      <c r="EC99" s="13">
        <v>0</v>
      </c>
      <c r="ED99" s="13">
        <v>0</v>
      </c>
      <c r="EE99" s="13">
        <v>0</v>
      </c>
      <c r="EF99" s="13">
        <v>0</v>
      </c>
      <c r="EG99" s="13">
        <v>0</v>
      </c>
      <c r="EH99" s="13">
        <v>0</v>
      </c>
      <c r="EI99" s="13">
        <v>0</v>
      </c>
      <c r="EJ99" s="13">
        <v>0</v>
      </c>
      <c r="EK99" s="13">
        <v>0</v>
      </c>
      <c r="EL99" s="13">
        <v>0</v>
      </c>
      <c r="EM99" s="13">
        <v>0</v>
      </c>
      <c r="EN99" s="13">
        <v>0</v>
      </c>
      <c r="EO99" s="13">
        <v>0</v>
      </c>
      <c r="EP99" s="13">
        <v>0</v>
      </c>
      <c r="EQ99" s="13">
        <v>0</v>
      </c>
      <c r="ER99" s="13">
        <v>0</v>
      </c>
      <c r="ES99" s="13">
        <v>0</v>
      </c>
      <c r="ET99" s="13">
        <v>0</v>
      </c>
      <c r="EU99" s="13">
        <v>0</v>
      </c>
      <c r="EV99" s="13">
        <v>0</v>
      </c>
      <c r="EW99" s="13">
        <v>0</v>
      </c>
      <c r="EX99" s="13">
        <v>0</v>
      </c>
      <c r="EY99" s="13">
        <v>0</v>
      </c>
      <c r="EZ99" s="13">
        <v>0</v>
      </c>
      <c r="FA99" s="13">
        <v>0</v>
      </c>
      <c r="FB99" s="13">
        <v>0</v>
      </c>
      <c r="FC99" s="13">
        <v>0</v>
      </c>
      <c r="FD99" s="13">
        <v>0</v>
      </c>
      <c r="FE99" s="13">
        <v>0</v>
      </c>
      <c r="FF99" s="13">
        <v>0</v>
      </c>
      <c r="FG99" s="13">
        <v>0</v>
      </c>
      <c r="FH99" s="13">
        <v>0</v>
      </c>
      <c r="FI99" s="13">
        <v>0</v>
      </c>
      <c r="FJ99" s="13">
        <v>0</v>
      </c>
      <c r="FK99" s="13">
        <v>0</v>
      </c>
      <c r="FL99" s="13">
        <v>0</v>
      </c>
      <c r="FM99" s="13">
        <v>0</v>
      </c>
      <c r="FN99" s="13">
        <v>0</v>
      </c>
      <c r="FO99" s="13">
        <v>0</v>
      </c>
      <c r="FP99" s="13">
        <v>0</v>
      </c>
      <c r="FQ99" s="13">
        <v>0</v>
      </c>
      <c r="FR99" s="13">
        <v>0</v>
      </c>
      <c r="FS99" s="13">
        <v>0</v>
      </c>
      <c r="FT99" s="13">
        <v>0</v>
      </c>
      <c r="FU99" s="13">
        <v>0</v>
      </c>
      <c r="FV99" s="13">
        <v>0</v>
      </c>
      <c r="FW99" s="13">
        <v>0</v>
      </c>
      <c r="FX99" s="13">
        <v>0</v>
      </c>
      <c r="FY99" s="13">
        <v>0</v>
      </c>
      <c r="FZ99" s="13">
        <v>0</v>
      </c>
      <c r="GA99" s="13">
        <v>0</v>
      </c>
      <c r="GB99" s="13">
        <v>0</v>
      </c>
      <c r="GC99" s="13">
        <v>0</v>
      </c>
      <c r="GD99" s="13">
        <v>0</v>
      </c>
      <c r="GE99" s="13">
        <v>0</v>
      </c>
      <c r="GF99" s="13">
        <v>0</v>
      </c>
      <c r="GG99" s="13">
        <v>0</v>
      </c>
      <c r="GH99" s="13">
        <v>0</v>
      </c>
      <c r="GI99" s="13">
        <v>0</v>
      </c>
      <c r="GJ99" s="13">
        <v>0</v>
      </c>
      <c r="GK99" s="13">
        <v>0</v>
      </c>
      <c r="GL99" s="13">
        <v>0</v>
      </c>
      <c r="GM99" s="13">
        <v>0</v>
      </c>
      <c r="GN99" s="13">
        <v>0</v>
      </c>
      <c r="GO99" s="13">
        <v>0</v>
      </c>
      <c r="GP99" s="13">
        <v>0</v>
      </c>
      <c r="GQ99" s="13">
        <v>0</v>
      </c>
      <c r="GR99" s="13">
        <v>0</v>
      </c>
      <c r="GS99" s="13">
        <v>0</v>
      </c>
      <c r="GT99" s="13">
        <v>0</v>
      </c>
      <c r="GU99" s="13">
        <v>0</v>
      </c>
      <c r="GV99" s="13">
        <v>0</v>
      </c>
      <c r="GW99" s="13">
        <v>0</v>
      </c>
      <c r="GX99" s="13">
        <v>0</v>
      </c>
      <c r="GY99" s="13">
        <v>0</v>
      </c>
      <c r="GZ99" s="13">
        <v>0</v>
      </c>
      <c r="HA99" s="13">
        <v>0</v>
      </c>
      <c r="HB99" s="13">
        <v>0</v>
      </c>
      <c r="HC99" s="13">
        <v>0</v>
      </c>
      <c r="HD99" s="13">
        <v>0</v>
      </c>
      <c r="HE99" s="13">
        <v>0</v>
      </c>
      <c r="HF99" s="13">
        <v>0</v>
      </c>
      <c r="HG99" s="13">
        <v>0</v>
      </c>
      <c r="HH99" s="13">
        <v>0</v>
      </c>
      <c r="HI99" s="13">
        <v>0</v>
      </c>
      <c r="HJ99" s="13">
        <v>0</v>
      </c>
      <c r="HK99" s="13">
        <v>0</v>
      </c>
      <c r="HL99" s="13">
        <v>0</v>
      </c>
      <c r="HM99" s="13">
        <v>0</v>
      </c>
      <c r="HN99" s="13">
        <v>0</v>
      </c>
      <c r="HO99" s="13">
        <v>0</v>
      </c>
      <c r="HP99" s="13">
        <v>0</v>
      </c>
      <c r="HQ99" s="13">
        <v>0</v>
      </c>
      <c r="HR99" s="13">
        <v>0</v>
      </c>
      <c r="HS99" s="13">
        <v>0</v>
      </c>
      <c r="HT99" s="13">
        <v>0</v>
      </c>
      <c r="HU99" s="13">
        <v>0</v>
      </c>
      <c r="HV99" s="13">
        <v>0</v>
      </c>
      <c r="HW99" s="13">
        <v>0</v>
      </c>
      <c r="HX99" s="13">
        <v>0</v>
      </c>
      <c r="HY99" s="13">
        <v>0</v>
      </c>
      <c r="HZ99" s="13">
        <v>0</v>
      </c>
      <c r="IA99" s="13">
        <v>0</v>
      </c>
      <c r="IB99" s="13">
        <v>0</v>
      </c>
      <c r="IC99" s="13">
        <v>0</v>
      </c>
      <c r="ID99" s="13">
        <v>0</v>
      </c>
      <c r="IE99" s="13">
        <v>0</v>
      </c>
      <c r="IF99" s="13">
        <v>0</v>
      </c>
      <c r="IG99" s="13">
        <f t="shared" ref="IG99:IG110" si="1927">C99+BS99+AK99+DA99+EI99+FQ99+GY99</f>
        <v>0</v>
      </c>
      <c r="IH99" s="13">
        <f t="shared" ref="IH99:IH110" si="1928">D99+BT99+AL99+DB99+EJ99+FR99+GZ99</f>
        <v>0</v>
      </c>
      <c r="II99" s="13">
        <f t="shared" ref="II99:II110" si="1929">E99+BU99+AM99+DC99+EK99+FS99+HA99</f>
        <v>0</v>
      </c>
      <c r="IJ99" s="13">
        <f t="shared" ref="IJ99:IJ110" si="1930">F99+BV99+AN99+DD99+EL99+FT99+HB99</f>
        <v>0</v>
      </c>
      <c r="IK99" s="13">
        <f t="shared" ref="IK99:IK110" si="1931">G99+BW99+AO99+DE99+EM99+FU99+HC99</f>
        <v>0</v>
      </c>
      <c r="IL99" s="13">
        <f t="shared" ref="IL99:IL110" si="1932">H99+BX99+AP99+DF99+EN99+FV99+HD99</f>
        <v>0</v>
      </c>
      <c r="IM99" s="13">
        <f t="shared" ref="IM99:IM110" si="1933">I99+BY99+AQ99+DG99+EO99+FW99+HE99</f>
        <v>0</v>
      </c>
      <c r="IN99" s="13">
        <f t="shared" ref="IN99:IN110" si="1934">J99+BZ99+AR99+DH99+EP99+FX99+HF99</f>
        <v>0</v>
      </c>
      <c r="IO99" s="13">
        <f t="shared" ref="IO99:IO110" si="1935">K99+CA99+AS99+DI99+EQ99+FY99+HG99</f>
        <v>0</v>
      </c>
      <c r="IP99" s="13">
        <f t="shared" ref="IP99:IP110" si="1936">L99+CB99+AT99+DJ99+ER99+FZ99+HH99</f>
        <v>0</v>
      </c>
      <c r="IQ99" s="13">
        <f t="shared" ref="IQ99:IQ110" si="1937">M99+CC99+AU99+DK99+ES99+GA99+HI99</f>
        <v>0</v>
      </c>
      <c r="IR99" s="13">
        <f t="shared" ref="IR99:IR110" si="1938">N99+CD99+AV99+DL99+ET99+GB99+HJ99</f>
        <v>0</v>
      </c>
      <c r="IS99" s="13">
        <f t="shared" ref="IS99:IS110" si="1939">O99+CE99+AW99+DM99+EU99+GC99+HK99</f>
        <v>0</v>
      </c>
      <c r="IT99" s="13">
        <f t="shared" ref="IT99:IT110" si="1940">P99+CF99+AX99+DN99+EV99+GD99+HL99</f>
        <v>0</v>
      </c>
      <c r="IU99" s="13">
        <f t="shared" ref="IU99:IU110" si="1941">Q99+CG99+AY99+DO99+EW99+GE99+HM99</f>
        <v>0</v>
      </c>
      <c r="IV99" s="13">
        <f t="shared" ref="IV99:IV110" si="1942">R99+CH99+AZ99+DP99+EX99+GF99+HN99</f>
        <v>0</v>
      </c>
      <c r="IW99" s="13">
        <f t="shared" ref="IW99:IW110" si="1943">S99+CI99+BA99+DQ99+EY99+GG99+HO99</f>
        <v>0</v>
      </c>
      <c r="IX99" s="13">
        <f t="shared" ref="IX99:IX110" si="1944">T99+CJ99+BB99+DR99+EZ99+GH99+HP99</f>
        <v>0</v>
      </c>
      <c r="IY99" s="13">
        <f t="shared" ref="IY99:IY110" si="1945">U99+CK99+BC99+DS99+FA99+GI99+HQ99</f>
        <v>0</v>
      </c>
      <c r="IZ99" s="13">
        <f t="shared" ref="IZ99:IZ110" si="1946">V99+CL99+BD99+DT99+FB99+GJ99+HR99</f>
        <v>0</v>
      </c>
      <c r="JA99" s="13">
        <f t="shared" ref="JA99:JA110" si="1947">W99+CM99+BE99+DU99+FC99+GK99+HS99</f>
        <v>0</v>
      </c>
      <c r="JB99" s="13">
        <f t="shared" ref="JB99:JB110" si="1948">X99+CN99+BF99+DV99+FD99+GL99+HT99</f>
        <v>0</v>
      </c>
      <c r="JC99" s="13">
        <f t="shared" ref="JC99:JC110" si="1949">Y99+CO99+BG99+DW99+FE99+GM99+HU99</f>
        <v>0</v>
      </c>
      <c r="JD99" s="13">
        <f t="shared" ref="JD99:JD110" si="1950">Z99+BH99+CP99+DX99+FF99+GN99+HV99</f>
        <v>470773</v>
      </c>
      <c r="JE99" s="13">
        <f t="shared" ref="JE99:JE110" si="1951">AA99+BI99+CQ99+DY99+FG99+GO99+HW99</f>
        <v>0</v>
      </c>
      <c r="JF99" s="13">
        <f t="shared" ref="JF99:JF110" si="1952">AB99+BJ99+CR99+DZ99+FH99+GP99+HX99</f>
        <v>0</v>
      </c>
      <c r="JG99" s="13">
        <f t="shared" ref="JG99:JG110" si="1953">AC99+BK99+CS99+EA99+FI99+GQ99+HY99</f>
        <v>0</v>
      </c>
      <c r="JH99" s="13">
        <f t="shared" ref="JH99:JH110" si="1954">AD99+BL99+CT99+EB99+FJ99+GR99+HZ99</f>
        <v>0</v>
      </c>
      <c r="JI99" s="13">
        <f t="shared" ref="JI99:JI110" si="1955">AE99+BM99+CU99+EC99+FK99+GS99+IA99</f>
        <v>0</v>
      </c>
      <c r="JJ99" s="13">
        <f t="shared" ref="JJ99:JN110" si="1956">AF99+BN99+CV99+ED99+FL99+GT99+IB99</f>
        <v>0</v>
      </c>
      <c r="JK99" s="13">
        <f t="shared" si="1956"/>
        <v>0</v>
      </c>
      <c r="JL99" s="13">
        <f t="shared" si="1956"/>
        <v>0</v>
      </c>
      <c r="JM99" s="13">
        <f t="shared" si="1956"/>
        <v>0</v>
      </c>
      <c r="JN99" s="13">
        <f t="shared" si="1956"/>
        <v>0</v>
      </c>
    </row>
    <row r="100" spans="1:274" x14ac:dyDescent="0.25">
      <c r="A100" s="5">
        <v>5102</v>
      </c>
      <c r="B100" s="9" t="s">
        <v>58</v>
      </c>
      <c r="C100" s="13">
        <v>0</v>
      </c>
      <c r="D100" s="13">
        <v>0</v>
      </c>
      <c r="E100" s="13">
        <v>0</v>
      </c>
      <c r="F100" s="13">
        <v>0</v>
      </c>
      <c r="G100" s="13">
        <v>0</v>
      </c>
      <c r="H100" s="13">
        <v>0</v>
      </c>
      <c r="I100" s="13">
        <v>0</v>
      </c>
      <c r="J100" s="13">
        <v>0</v>
      </c>
      <c r="K100" s="13">
        <v>0</v>
      </c>
      <c r="L100" s="13">
        <v>0</v>
      </c>
      <c r="M100" s="13">
        <v>0</v>
      </c>
      <c r="N100" s="13">
        <v>0</v>
      </c>
      <c r="O100" s="13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 s="13">
        <v>0</v>
      </c>
      <c r="AC100" s="13">
        <v>0</v>
      </c>
      <c r="AD100" s="13">
        <v>0</v>
      </c>
      <c r="AE100" s="13">
        <v>0</v>
      </c>
      <c r="AF100" s="13">
        <v>0</v>
      </c>
      <c r="AG100" s="13">
        <v>0</v>
      </c>
      <c r="AH100" s="13">
        <v>0</v>
      </c>
      <c r="AI100" s="13">
        <v>0</v>
      </c>
      <c r="AJ100" s="13">
        <v>0</v>
      </c>
      <c r="AK100" s="13">
        <v>0</v>
      </c>
      <c r="AL100" s="13">
        <v>0</v>
      </c>
      <c r="AM100" s="13">
        <v>0</v>
      </c>
      <c r="AN100" s="13">
        <v>0</v>
      </c>
      <c r="AO100" s="13">
        <v>0</v>
      </c>
      <c r="AP100" s="13">
        <v>0</v>
      </c>
      <c r="AQ100" s="13">
        <v>0</v>
      </c>
      <c r="AR100" s="13">
        <v>0</v>
      </c>
      <c r="AS100" s="13">
        <v>0</v>
      </c>
      <c r="AT100" s="13">
        <v>0</v>
      </c>
      <c r="AU100" s="13">
        <v>0</v>
      </c>
      <c r="AV100" s="13">
        <v>0</v>
      </c>
      <c r="AW100" s="13">
        <v>0</v>
      </c>
      <c r="AX100" s="13">
        <v>0</v>
      </c>
      <c r="AY100" s="13">
        <v>0</v>
      </c>
      <c r="AZ100" s="13">
        <v>0</v>
      </c>
      <c r="BA100" s="13">
        <v>0</v>
      </c>
      <c r="BB100" s="13">
        <v>0</v>
      </c>
      <c r="BC100" s="13">
        <v>0</v>
      </c>
      <c r="BD100" s="13">
        <v>0</v>
      </c>
      <c r="BE100" s="13">
        <v>0</v>
      </c>
      <c r="BF100" s="13">
        <v>0</v>
      </c>
      <c r="BG100" s="13">
        <v>0</v>
      </c>
      <c r="BH100" s="13">
        <v>0</v>
      </c>
      <c r="BI100" s="13">
        <v>0</v>
      </c>
      <c r="BJ100" s="13">
        <v>0</v>
      </c>
      <c r="BK100" s="13">
        <v>0</v>
      </c>
      <c r="BL100" s="13">
        <v>0</v>
      </c>
      <c r="BM100" s="13">
        <v>0</v>
      </c>
      <c r="BN100" s="13">
        <v>0</v>
      </c>
      <c r="BO100" s="13">
        <v>0</v>
      </c>
      <c r="BP100" s="13">
        <v>0</v>
      </c>
      <c r="BQ100" s="13">
        <v>0</v>
      </c>
      <c r="BR100" s="13">
        <v>0</v>
      </c>
      <c r="BS100" s="13">
        <v>0</v>
      </c>
      <c r="BT100" s="13">
        <v>0</v>
      </c>
      <c r="BU100" s="13">
        <v>0</v>
      </c>
      <c r="BV100" s="13">
        <v>0</v>
      </c>
      <c r="BW100" s="13">
        <v>0</v>
      </c>
      <c r="BX100" s="13">
        <v>0</v>
      </c>
      <c r="BY100" s="13">
        <v>0</v>
      </c>
      <c r="BZ100" s="13">
        <v>0</v>
      </c>
      <c r="CA100" s="13">
        <v>0</v>
      </c>
      <c r="CB100" s="13">
        <v>0</v>
      </c>
      <c r="CC100" s="13">
        <v>0</v>
      </c>
      <c r="CD100" s="13">
        <v>0</v>
      </c>
      <c r="CE100" s="13">
        <v>0</v>
      </c>
      <c r="CF100" s="13">
        <v>0</v>
      </c>
      <c r="CG100" s="13">
        <v>0</v>
      </c>
      <c r="CH100" s="13">
        <v>0</v>
      </c>
      <c r="CI100" s="13">
        <v>0</v>
      </c>
      <c r="CJ100" s="13">
        <v>0</v>
      </c>
      <c r="CK100" s="13">
        <v>0</v>
      </c>
      <c r="CL100" s="13">
        <v>0</v>
      </c>
      <c r="CM100" s="13">
        <v>0</v>
      </c>
      <c r="CN100" s="13">
        <v>0</v>
      </c>
      <c r="CO100" s="13">
        <v>0</v>
      </c>
      <c r="CP100" s="13">
        <v>0</v>
      </c>
      <c r="CQ100" s="13">
        <v>0</v>
      </c>
      <c r="CR100" s="13">
        <v>0</v>
      </c>
      <c r="CS100" s="13">
        <v>0</v>
      </c>
      <c r="CT100" s="13">
        <v>0</v>
      </c>
      <c r="CU100" s="13">
        <v>0</v>
      </c>
      <c r="CV100" s="13">
        <v>0</v>
      </c>
      <c r="CW100" s="13">
        <v>0</v>
      </c>
      <c r="CX100" s="13">
        <v>0</v>
      </c>
      <c r="CY100" s="13">
        <v>0</v>
      </c>
      <c r="CZ100" s="13">
        <v>0</v>
      </c>
      <c r="DA100" s="13">
        <v>0</v>
      </c>
      <c r="DB100" s="13">
        <v>0</v>
      </c>
      <c r="DC100" s="13">
        <v>0</v>
      </c>
      <c r="DD100" s="13">
        <v>1500000</v>
      </c>
      <c r="DE100" s="13">
        <v>0</v>
      </c>
      <c r="DF100" s="13">
        <v>0</v>
      </c>
      <c r="DG100" s="13">
        <v>0</v>
      </c>
      <c r="DH100" s="13">
        <v>0</v>
      </c>
      <c r="DI100" s="13">
        <v>0</v>
      </c>
      <c r="DJ100" s="13">
        <v>0</v>
      </c>
      <c r="DK100" s="13">
        <v>0</v>
      </c>
      <c r="DL100" s="13">
        <v>0</v>
      </c>
      <c r="DM100" s="13">
        <v>0</v>
      </c>
      <c r="DN100" s="13">
        <v>0</v>
      </c>
      <c r="DO100" s="13">
        <v>0</v>
      </c>
      <c r="DP100" s="13">
        <v>0</v>
      </c>
      <c r="DQ100" s="13">
        <v>0</v>
      </c>
      <c r="DR100" s="13">
        <v>0</v>
      </c>
      <c r="DS100" s="13">
        <v>0</v>
      </c>
      <c r="DT100" s="13">
        <v>0</v>
      </c>
      <c r="DU100" s="13">
        <v>0</v>
      </c>
      <c r="DV100" s="13">
        <v>0</v>
      </c>
      <c r="DW100" s="13">
        <v>0</v>
      </c>
      <c r="DX100" s="13">
        <v>3370272</v>
      </c>
      <c r="DY100" s="13">
        <v>100000</v>
      </c>
      <c r="DZ100" s="13">
        <v>50000</v>
      </c>
      <c r="EA100" s="13">
        <v>0</v>
      </c>
      <c r="EB100" s="13">
        <v>40000</v>
      </c>
      <c r="EC100" s="13">
        <v>40000</v>
      </c>
      <c r="ED100" s="13">
        <v>3420</v>
      </c>
      <c r="EE100" s="13">
        <v>502000</v>
      </c>
      <c r="EF100" s="13">
        <v>502000</v>
      </c>
      <c r="EG100" s="13">
        <v>32493.37</v>
      </c>
      <c r="EH100" s="13">
        <v>529411</v>
      </c>
      <c r="EI100" s="13">
        <v>0</v>
      </c>
      <c r="EJ100" s="13">
        <v>0</v>
      </c>
      <c r="EK100" s="13">
        <v>0</v>
      </c>
      <c r="EL100" s="13">
        <v>0</v>
      </c>
      <c r="EM100" s="13">
        <v>0</v>
      </c>
      <c r="EN100" s="13">
        <v>0</v>
      </c>
      <c r="EO100" s="13">
        <v>0</v>
      </c>
      <c r="EP100" s="13">
        <v>0</v>
      </c>
      <c r="EQ100" s="13">
        <v>0</v>
      </c>
      <c r="ER100" s="13">
        <v>0</v>
      </c>
      <c r="ES100" s="13">
        <v>0</v>
      </c>
      <c r="ET100" s="13">
        <v>0</v>
      </c>
      <c r="EU100" s="13">
        <v>0</v>
      </c>
      <c r="EV100" s="13">
        <v>0</v>
      </c>
      <c r="EW100" s="13">
        <v>0</v>
      </c>
      <c r="EX100" s="13">
        <v>0</v>
      </c>
      <c r="EY100" s="13">
        <v>0</v>
      </c>
      <c r="EZ100" s="13">
        <v>0</v>
      </c>
      <c r="FA100" s="13">
        <v>0</v>
      </c>
      <c r="FB100" s="13">
        <v>0</v>
      </c>
      <c r="FC100" s="13">
        <v>0</v>
      </c>
      <c r="FD100" s="13">
        <v>0</v>
      </c>
      <c r="FE100" s="13">
        <v>0</v>
      </c>
      <c r="FF100" s="13">
        <v>0</v>
      </c>
      <c r="FG100" s="13">
        <v>0</v>
      </c>
      <c r="FH100" s="13">
        <v>0</v>
      </c>
      <c r="FI100" s="13">
        <v>0</v>
      </c>
      <c r="FJ100" s="13">
        <v>0</v>
      </c>
      <c r="FK100" s="13">
        <v>0</v>
      </c>
      <c r="FL100" s="13">
        <v>0</v>
      </c>
      <c r="FM100" s="13">
        <v>24400</v>
      </c>
      <c r="FN100" s="13">
        <v>24400</v>
      </c>
      <c r="FO100" s="13">
        <v>0</v>
      </c>
      <c r="FP100" s="13">
        <v>0</v>
      </c>
      <c r="FQ100" s="13">
        <v>40000</v>
      </c>
      <c r="FR100" s="13">
        <v>40000</v>
      </c>
      <c r="FS100" s="13">
        <v>21142.89</v>
      </c>
      <c r="FT100" s="13">
        <v>40000</v>
      </c>
      <c r="FU100" s="13">
        <v>41000</v>
      </c>
      <c r="FV100" s="13">
        <v>17450</v>
      </c>
      <c r="FW100" s="13">
        <v>114754.1</v>
      </c>
      <c r="FX100" s="13">
        <v>15000</v>
      </c>
      <c r="FY100" s="13">
        <v>732</v>
      </c>
      <c r="FZ100" s="13">
        <v>20000</v>
      </c>
      <c r="GA100" s="13">
        <v>10000</v>
      </c>
      <c r="GB100" s="13">
        <v>11720</v>
      </c>
      <c r="GC100" s="13">
        <v>25740</v>
      </c>
      <c r="GD100" s="13">
        <v>25740</v>
      </c>
      <c r="GE100" s="13">
        <v>2658</v>
      </c>
      <c r="GF100" s="13">
        <v>27049.18</v>
      </c>
      <c r="GG100" s="13">
        <v>60065</v>
      </c>
      <c r="GH100" s="13">
        <v>41926.1</v>
      </c>
      <c r="GI100" s="13">
        <v>35246</v>
      </c>
      <c r="GJ100" s="13">
        <v>23246</v>
      </c>
      <c r="GK100" s="13">
        <v>6068</v>
      </c>
      <c r="GL100" s="13">
        <v>25500</v>
      </c>
      <c r="GM100" s="13">
        <v>25500</v>
      </c>
      <c r="GN100" s="13">
        <v>30132.1</v>
      </c>
      <c r="GO100" s="13">
        <v>60000</v>
      </c>
      <c r="GP100" s="13">
        <v>60000</v>
      </c>
      <c r="GQ100" s="13">
        <v>21953.119999999999</v>
      </c>
      <c r="GR100" s="13">
        <v>90000</v>
      </c>
      <c r="GS100" s="13">
        <v>90000</v>
      </c>
      <c r="GT100" s="13">
        <v>51504.65</v>
      </c>
      <c r="GU100" s="13">
        <v>218600</v>
      </c>
      <c r="GV100" s="13">
        <v>218600</v>
      </c>
      <c r="GW100" s="13">
        <v>17511.900000000001</v>
      </c>
      <c r="GX100" s="13">
        <v>145000</v>
      </c>
      <c r="GY100" s="13">
        <v>0</v>
      </c>
      <c r="GZ100" s="13">
        <v>0</v>
      </c>
      <c r="HA100" s="13">
        <v>0</v>
      </c>
      <c r="HB100" s="13">
        <v>0</v>
      </c>
      <c r="HC100" s="13">
        <v>550</v>
      </c>
      <c r="HD100" s="13">
        <v>3839</v>
      </c>
      <c r="HE100" s="13">
        <v>25245.9</v>
      </c>
      <c r="HF100" s="13">
        <v>3300</v>
      </c>
      <c r="HG100" s="13">
        <v>161.04</v>
      </c>
      <c r="HH100" s="13">
        <v>4400</v>
      </c>
      <c r="HI100" s="13">
        <v>4400</v>
      </c>
      <c r="HJ100" s="13">
        <v>2021.6</v>
      </c>
      <c r="HK100" s="13">
        <v>7260</v>
      </c>
      <c r="HL100" s="13">
        <v>7260</v>
      </c>
      <c r="HM100" s="13">
        <v>584.76</v>
      </c>
      <c r="HN100" s="13">
        <v>5950.82</v>
      </c>
      <c r="HO100" s="13">
        <v>17690</v>
      </c>
      <c r="HP100" s="13">
        <v>4005.98</v>
      </c>
      <c r="HQ100" s="13">
        <v>7754</v>
      </c>
      <c r="HR100" s="13">
        <v>7754</v>
      </c>
      <c r="HS100" s="13">
        <v>1334.96</v>
      </c>
      <c r="HT100" s="13">
        <v>5600</v>
      </c>
      <c r="HU100" s="13">
        <v>5600</v>
      </c>
      <c r="HV100" s="13">
        <v>6213.26</v>
      </c>
      <c r="HW100" s="13">
        <v>0</v>
      </c>
      <c r="HX100" s="13">
        <v>0</v>
      </c>
      <c r="HY100" s="13">
        <v>0</v>
      </c>
      <c r="HZ100" s="13">
        <v>0</v>
      </c>
      <c r="IA100" s="13">
        <v>0</v>
      </c>
      <c r="IB100" s="13">
        <v>0</v>
      </c>
      <c r="IC100" s="13">
        <v>0</v>
      </c>
      <c r="ID100" s="13">
        <v>0</v>
      </c>
      <c r="IE100" s="13">
        <v>0</v>
      </c>
      <c r="IF100" s="13">
        <v>0</v>
      </c>
      <c r="IG100" s="13">
        <f t="shared" si="1927"/>
        <v>40000</v>
      </c>
      <c r="IH100" s="13">
        <f t="shared" si="1928"/>
        <v>40000</v>
      </c>
      <c r="II100" s="13">
        <f t="shared" si="1929"/>
        <v>21142.89</v>
      </c>
      <c r="IJ100" s="13">
        <f t="shared" si="1930"/>
        <v>1540000</v>
      </c>
      <c r="IK100" s="13">
        <f t="shared" si="1931"/>
        <v>41550</v>
      </c>
      <c r="IL100" s="13">
        <f t="shared" si="1932"/>
        <v>21289</v>
      </c>
      <c r="IM100" s="13">
        <f t="shared" si="1933"/>
        <v>140000</v>
      </c>
      <c r="IN100" s="13">
        <f t="shared" si="1934"/>
        <v>18300</v>
      </c>
      <c r="IO100" s="13">
        <f t="shared" si="1935"/>
        <v>893.04</v>
      </c>
      <c r="IP100" s="13">
        <f t="shared" si="1936"/>
        <v>24400</v>
      </c>
      <c r="IQ100" s="13">
        <f t="shared" si="1937"/>
        <v>14400</v>
      </c>
      <c r="IR100" s="13">
        <f t="shared" si="1938"/>
        <v>13741.6</v>
      </c>
      <c r="IS100" s="13">
        <f t="shared" si="1939"/>
        <v>33000</v>
      </c>
      <c r="IT100" s="13">
        <f t="shared" si="1940"/>
        <v>33000</v>
      </c>
      <c r="IU100" s="13">
        <f t="shared" si="1941"/>
        <v>3242.76</v>
      </c>
      <c r="IV100" s="13">
        <f t="shared" si="1942"/>
        <v>33000</v>
      </c>
      <c r="IW100" s="13">
        <f t="shared" si="1943"/>
        <v>77755</v>
      </c>
      <c r="IX100" s="13">
        <f t="shared" si="1944"/>
        <v>45932.08</v>
      </c>
      <c r="IY100" s="13">
        <f t="shared" si="1945"/>
        <v>43000</v>
      </c>
      <c r="IZ100" s="13">
        <f t="shared" si="1946"/>
        <v>31000</v>
      </c>
      <c r="JA100" s="13">
        <f t="shared" si="1947"/>
        <v>7402.96</v>
      </c>
      <c r="JB100" s="13">
        <f t="shared" si="1948"/>
        <v>31100</v>
      </c>
      <c r="JC100" s="13">
        <f t="shared" si="1949"/>
        <v>31100</v>
      </c>
      <c r="JD100" s="13">
        <f t="shared" si="1950"/>
        <v>3406617.36</v>
      </c>
      <c r="JE100" s="13">
        <f t="shared" si="1951"/>
        <v>160000</v>
      </c>
      <c r="JF100" s="13">
        <f t="shared" si="1952"/>
        <v>110000</v>
      </c>
      <c r="JG100" s="13">
        <f t="shared" si="1953"/>
        <v>21953.119999999999</v>
      </c>
      <c r="JH100" s="13">
        <f t="shared" si="1954"/>
        <v>130000</v>
      </c>
      <c r="JI100" s="13">
        <f t="shared" si="1955"/>
        <v>130000</v>
      </c>
      <c r="JJ100" s="13">
        <f t="shared" si="1956"/>
        <v>54924.65</v>
      </c>
      <c r="JK100" s="13">
        <f t="shared" si="1956"/>
        <v>745000</v>
      </c>
      <c r="JL100" s="13">
        <f t="shared" si="1956"/>
        <v>745000</v>
      </c>
      <c r="JM100" s="13">
        <f t="shared" si="1956"/>
        <v>50005.270000000004</v>
      </c>
      <c r="JN100" s="13">
        <f t="shared" si="1956"/>
        <v>674411</v>
      </c>
    </row>
    <row r="101" spans="1:274" x14ac:dyDescent="0.25">
      <c r="A101" s="5">
        <v>5103</v>
      </c>
      <c r="B101" s="9" t="s">
        <v>59</v>
      </c>
      <c r="C101" s="13">
        <v>0</v>
      </c>
      <c r="D101" s="13">
        <v>0</v>
      </c>
      <c r="E101" s="13">
        <v>0</v>
      </c>
      <c r="F101" s="13">
        <v>0</v>
      </c>
      <c r="G101" s="13">
        <v>0</v>
      </c>
      <c r="H101" s="13">
        <v>0</v>
      </c>
      <c r="I101" s="13">
        <v>0</v>
      </c>
      <c r="J101" s="13">
        <v>0</v>
      </c>
      <c r="K101" s="13">
        <v>0</v>
      </c>
      <c r="L101" s="13">
        <v>0</v>
      </c>
      <c r="M101" s="13">
        <v>0</v>
      </c>
      <c r="N101" s="13">
        <v>0</v>
      </c>
      <c r="O101" s="13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 s="13">
        <v>0</v>
      </c>
      <c r="AC101" s="13">
        <v>0</v>
      </c>
      <c r="AD101" s="13">
        <v>0</v>
      </c>
      <c r="AE101" s="13">
        <v>0</v>
      </c>
      <c r="AF101" s="13">
        <v>0</v>
      </c>
      <c r="AG101" s="13">
        <v>0</v>
      </c>
      <c r="AH101" s="13">
        <v>0</v>
      </c>
      <c r="AI101" s="13">
        <v>0</v>
      </c>
      <c r="AJ101" s="13">
        <v>500000</v>
      </c>
      <c r="AK101" s="13">
        <v>0</v>
      </c>
      <c r="AL101" s="13">
        <v>0</v>
      </c>
      <c r="AM101" s="13">
        <v>0</v>
      </c>
      <c r="AN101" s="13">
        <v>0</v>
      </c>
      <c r="AO101" s="13">
        <v>0</v>
      </c>
      <c r="AP101" s="13">
        <v>0</v>
      </c>
      <c r="AQ101" s="13">
        <v>0</v>
      </c>
      <c r="AR101" s="13">
        <v>71.98</v>
      </c>
      <c r="AS101" s="13">
        <v>71.98</v>
      </c>
      <c r="AT101" s="13">
        <v>78</v>
      </c>
      <c r="AU101" s="13">
        <v>78</v>
      </c>
      <c r="AV101" s="13">
        <v>71.900000000000006</v>
      </c>
      <c r="AW101" s="13">
        <v>78</v>
      </c>
      <c r="AX101" s="13">
        <v>78</v>
      </c>
      <c r="AY101" s="13">
        <v>73.2</v>
      </c>
      <c r="AZ101" s="13">
        <v>81.97</v>
      </c>
      <c r="BA101" s="13">
        <v>300</v>
      </c>
      <c r="BB101" s="13">
        <v>300</v>
      </c>
      <c r="BC101" s="13">
        <v>82</v>
      </c>
      <c r="BD101" s="13">
        <v>82</v>
      </c>
      <c r="BE101" s="13">
        <v>0</v>
      </c>
      <c r="BF101" s="13">
        <v>82</v>
      </c>
      <c r="BG101" s="13">
        <v>6500</v>
      </c>
      <c r="BH101" s="13">
        <v>6153.3</v>
      </c>
      <c r="BI101" s="13">
        <v>2000</v>
      </c>
      <c r="BJ101" s="13">
        <v>2000</v>
      </c>
      <c r="BK101" s="13">
        <v>0</v>
      </c>
      <c r="BL101" s="13">
        <v>0</v>
      </c>
      <c r="BM101" s="13">
        <v>0</v>
      </c>
      <c r="BN101" s="13"/>
      <c r="BO101" s="13">
        <v>0</v>
      </c>
      <c r="BP101" s="13">
        <v>4074.8</v>
      </c>
      <c r="BQ101" s="13">
        <v>4074.8</v>
      </c>
      <c r="BR101" s="13">
        <v>9400</v>
      </c>
      <c r="BS101" s="13">
        <v>0</v>
      </c>
      <c r="BT101" s="13">
        <v>0</v>
      </c>
      <c r="BU101" s="13">
        <v>0</v>
      </c>
      <c r="BV101" s="13">
        <v>0</v>
      </c>
      <c r="BW101" s="13">
        <v>0</v>
      </c>
      <c r="BX101" s="13">
        <v>0</v>
      </c>
      <c r="BY101" s="13">
        <v>1639.34</v>
      </c>
      <c r="BZ101" s="13">
        <v>0</v>
      </c>
      <c r="CA101" s="13">
        <v>0</v>
      </c>
      <c r="CB101" s="13">
        <v>390</v>
      </c>
      <c r="CC101" s="13">
        <v>390</v>
      </c>
      <c r="CD101" s="13">
        <v>0</v>
      </c>
      <c r="CE101" s="13">
        <v>0</v>
      </c>
      <c r="CF101" s="13">
        <v>234</v>
      </c>
      <c r="CG101" s="13">
        <v>0</v>
      </c>
      <c r="CH101" s="13">
        <v>245.9</v>
      </c>
      <c r="CI101" s="13">
        <v>0</v>
      </c>
      <c r="CJ101" s="13">
        <v>0</v>
      </c>
      <c r="CK101" s="13">
        <v>300</v>
      </c>
      <c r="CL101" s="13">
        <v>300</v>
      </c>
      <c r="CM101" s="13">
        <v>0</v>
      </c>
      <c r="CN101" s="13">
        <v>300</v>
      </c>
      <c r="CO101" s="13">
        <v>300</v>
      </c>
      <c r="CP101" s="13">
        <v>2200</v>
      </c>
      <c r="CQ101" s="13">
        <v>1000</v>
      </c>
      <c r="CR101" s="13">
        <v>0</v>
      </c>
      <c r="CS101" s="13">
        <v>0</v>
      </c>
      <c r="CT101" s="13">
        <v>3000</v>
      </c>
      <c r="CU101" s="13">
        <v>3000</v>
      </c>
      <c r="CV101" s="13">
        <v>0</v>
      </c>
      <c r="CW101" s="13">
        <v>2800</v>
      </c>
      <c r="CX101" s="13">
        <v>2800</v>
      </c>
      <c r="CY101" s="13">
        <v>0</v>
      </c>
      <c r="CZ101" s="13">
        <v>1000</v>
      </c>
      <c r="DA101" s="13">
        <v>0</v>
      </c>
      <c r="DB101" s="13">
        <v>0</v>
      </c>
      <c r="DC101" s="13">
        <v>0</v>
      </c>
      <c r="DD101" s="13">
        <v>0</v>
      </c>
      <c r="DE101" s="13">
        <v>0</v>
      </c>
      <c r="DF101" s="13">
        <v>0</v>
      </c>
      <c r="DG101" s="13">
        <v>0</v>
      </c>
      <c r="DH101" s="13">
        <v>0</v>
      </c>
      <c r="DI101" s="13">
        <v>0</v>
      </c>
      <c r="DJ101" s="13">
        <v>0</v>
      </c>
      <c r="DK101" s="13">
        <v>0</v>
      </c>
      <c r="DL101" s="13">
        <v>0</v>
      </c>
      <c r="DM101" s="13">
        <v>0</v>
      </c>
      <c r="DN101" s="13">
        <v>0</v>
      </c>
      <c r="DO101" s="13">
        <v>0</v>
      </c>
      <c r="DP101" s="13">
        <v>0</v>
      </c>
      <c r="DQ101" s="13">
        <v>0</v>
      </c>
      <c r="DR101" s="13">
        <v>0</v>
      </c>
      <c r="DS101" s="13">
        <v>0</v>
      </c>
      <c r="DT101" s="13">
        <v>0</v>
      </c>
      <c r="DU101" s="13">
        <v>0</v>
      </c>
      <c r="DV101" s="13">
        <v>0</v>
      </c>
      <c r="DW101" s="13">
        <v>0</v>
      </c>
      <c r="DX101" s="13">
        <v>32800.25</v>
      </c>
      <c r="DY101" s="13">
        <v>5000</v>
      </c>
      <c r="DZ101" s="13">
        <v>265000</v>
      </c>
      <c r="EA101" s="13">
        <v>20230</v>
      </c>
      <c r="EB101" s="13">
        <v>255000</v>
      </c>
      <c r="EC101" s="13">
        <v>255000</v>
      </c>
      <c r="ED101" s="13">
        <v>58990</v>
      </c>
      <c r="EE101" s="13">
        <v>20000</v>
      </c>
      <c r="EF101" s="13">
        <v>20000</v>
      </c>
      <c r="EG101" s="13">
        <v>164539.48000000001</v>
      </c>
      <c r="EH101" s="13">
        <v>12800</v>
      </c>
      <c r="EI101" s="13">
        <v>0</v>
      </c>
      <c r="EJ101" s="13">
        <v>366</v>
      </c>
      <c r="EK101" s="13">
        <v>366</v>
      </c>
      <c r="EL101" s="13">
        <v>0</v>
      </c>
      <c r="EM101" s="13">
        <v>0</v>
      </c>
      <c r="EN101" s="13">
        <v>0</v>
      </c>
      <c r="EO101" s="13">
        <v>0</v>
      </c>
      <c r="EP101" s="13">
        <v>0</v>
      </c>
      <c r="EQ101" s="13">
        <v>0</v>
      </c>
      <c r="ER101" s="13">
        <v>0</v>
      </c>
      <c r="ES101" s="13">
        <v>0</v>
      </c>
      <c r="ET101" s="13">
        <v>0</v>
      </c>
      <c r="EU101" s="13">
        <v>0</v>
      </c>
      <c r="EV101" s="13">
        <v>0</v>
      </c>
      <c r="EW101" s="13">
        <v>0</v>
      </c>
      <c r="EX101" s="13">
        <v>0</v>
      </c>
      <c r="EY101" s="13">
        <v>0</v>
      </c>
      <c r="EZ101" s="13">
        <v>0</v>
      </c>
      <c r="FA101" s="13">
        <v>0</v>
      </c>
      <c r="FB101" s="13">
        <v>0</v>
      </c>
      <c r="FC101" s="13">
        <v>0</v>
      </c>
      <c r="FD101" s="13">
        <v>0</v>
      </c>
      <c r="FE101" s="13">
        <v>0</v>
      </c>
      <c r="FF101" s="13">
        <v>0</v>
      </c>
      <c r="FG101" s="13">
        <v>1300</v>
      </c>
      <c r="FH101" s="13">
        <v>1300</v>
      </c>
      <c r="FI101" s="13">
        <v>638.05999999999995</v>
      </c>
      <c r="FJ101" s="13">
        <v>1300</v>
      </c>
      <c r="FK101" s="13">
        <v>1300</v>
      </c>
      <c r="FL101" s="13"/>
      <c r="FM101" s="13">
        <v>0</v>
      </c>
      <c r="FN101" s="13">
        <v>0</v>
      </c>
      <c r="FO101" s="13">
        <v>0</v>
      </c>
      <c r="FP101" s="13">
        <v>1500</v>
      </c>
      <c r="FQ101" s="13">
        <v>80000</v>
      </c>
      <c r="FR101" s="13">
        <v>80000</v>
      </c>
      <c r="FS101" s="13">
        <v>77594.720000000001</v>
      </c>
      <c r="FT101" s="13">
        <v>114000</v>
      </c>
      <c r="FU101" s="13">
        <v>84000</v>
      </c>
      <c r="FV101" s="13">
        <v>59783.32</v>
      </c>
      <c r="FW101" s="13">
        <v>94508.2</v>
      </c>
      <c r="FX101" s="13">
        <v>65734.52</v>
      </c>
      <c r="FY101" s="13">
        <v>29434.52</v>
      </c>
      <c r="FZ101" s="13">
        <v>46332</v>
      </c>
      <c r="GA101" s="13">
        <v>46332</v>
      </c>
      <c r="GB101" s="13">
        <v>6169.6</v>
      </c>
      <c r="GC101" s="13">
        <v>54444</v>
      </c>
      <c r="GD101" s="13">
        <v>44444</v>
      </c>
      <c r="GE101" s="13">
        <v>24764.14</v>
      </c>
      <c r="GF101" s="13">
        <v>57213.11</v>
      </c>
      <c r="GG101" s="13">
        <v>103465</v>
      </c>
      <c r="GH101" s="13">
        <v>58344.59</v>
      </c>
      <c r="GI101" s="13">
        <v>63885</v>
      </c>
      <c r="GJ101" s="13">
        <v>82500</v>
      </c>
      <c r="GK101" s="13">
        <v>27631.4</v>
      </c>
      <c r="GL101" s="13">
        <v>137250</v>
      </c>
      <c r="GM101" s="13">
        <v>237250</v>
      </c>
      <c r="GN101" s="13">
        <v>88418.68</v>
      </c>
      <c r="GO101" s="13">
        <v>604000</v>
      </c>
      <c r="GP101" s="13">
        <v>100000</v>
      </c>
      <c r="GQ101" s="13">
        <v>75911.100000000006</v>
      </c>
      <c r="GR101" s="13">
        <v>270700</v>
      </c>
      <c r="GS101" s="13">
        <v>270700</v>
      </c>
      <c r="GT101" s="13">
        <v>110590.78</v>
      </c>
      <c r="GU101" s="13">
        <v>374200</v>
      </c>
      <c r="GV101" s="13">
        <v>374200</v>
      </c>
      <c r="GW101" s="13">
        <v>54165.04</v>
      </c>
      <c r="GX101" s="13">
        <v>378000</v>
      </c>
      <c r="GY101" s="13">
        <v>0</v>
      </c>
      <c r="GZ101" s="13">
        <v>0</v>
      </c>
      <c r="HA101" s="13">
        <v>0</v>
      </c>
      <c r="HB101" s="13">
        <v>66000</v>
      </c>
      <c r="HC101" s="13">
        <v>6000</v>
      </c>
      <c r="HD101" s="13">
        <v>7447.66</v>
      </c>
      <c r="HE101" s="13">
        <v>21152.46</v>
      </c>
      <c r="HF101" s="13">
        <v>14461.59</v>
      </c>
      <c r="HG101" s="13">
        <v>6513.65</v>
      </c>
      <c r="HH101" s="13">
        <v>13200</v>
      </c>
      <c r="HI101" s="13">
        <v>13200</v>
      </c>
      <c r="HJ101" s="13">
        <v>0</v>
      </c>
      <c r="HK101" s="13">
        <v>15444</v>
      </c>
      <c r="HL101" s="13">
        <v>13244</v>
      </c>
      <c r="HM101" s="13">
        <v>4351.32</v>
      </c>
      <c r="HN101" s="13">
        <v>12659.02</v>
      </c>
      <c r="HO101" s="13">
        <v>23705</v>
      </c>
      <c r="HP101" s="13">
        <v>4353.8</v>
      </c>
      <c r="HQ101" s="13">
        <v>5933</v>
      </c>
      <c r="HR101" s="13">
        <v>5933</v>
      </c>
      <c r="HS101" s="13">
        <v>6132.34</v>
      </c>
      <c r="HT101" s="13">
        <v>22100</v>
      </c>
      <c r="HU101" s="13">
        <v>44100</v>
      </c>
      <c r="HV101" s="13">
        <v>19144.41</v>
      </c>
      <c r="HW101" s="13">
        <v>0</v>
      </c>
      <c r="HX101" s="13">
        <v>0</v>
      </c>
      <c r="HY101" s="13">
        <v>0</v>
      </c>
      <c r="HZ101" s="13">
        <v>0</v>
      </c>
      <c r="IA101" s="13">
        <v>0</v>
      </c>
      <c r="IB101" s="13">
        <v>0</v>
      </c>
      <c r="IC101" s="13">
        <v>0</v>
      </c>
      <c r="ID101" s="13">
        <v>0</v>
      </c>
      <c r="IE101" s="13">
        <v>0</v>
      </c>
      <c r="IF101" s="13">
        <v>0</v>
      </c>
      <c r="IG101" s="13">
        <f t="shared" si="1927"/>
        <v>80000</v>
      </c>
      <c r="IH101" s="13">
        <f t="shared" si="1928"/>
        <v>80366</v>
      </c>
      <c r="II101" s="13">
        <f t="shared" si="1929"/>
        <v>77960.72</v>
      </c>
      <c r="IJ101" s="13">
        <f t="shared" si="1930"/>
        <v>180000</v>
      </c>
      <c r="IK101" s="13">
        <f t="shared" si="1931"/>
        <v>90000</v>
      </c>
      <c r="IL101" s="13">
        <f t="shared" si="1932"/>
        <v>67230.98</v>
      </c>
      <c r="IM101" s="13">
        <f t="shared" si="1933"/>
        <v>117300</v>
      </c>
      <c r="IN101" s="13">
        <f t="shared" si="1934"/>
        <v>80268.09</v>
      </c>
      <c r="IO101" s="13">
        <f t="shared" si="1935"/>
        <v>36020.15</v>
      </c>
      <c r="IP101" s="13">
        <f t="shared" si="1936"/>
        <v>60000</v>
      </c>
      <c r="IQ101" s="13">
        <f t="shared" si="1937"/>
        <v>60000</v>
      </c>
      <c r="IR101" s="13">
        <f t="shared" si="1938"/>
        <v>6241.5</v>
      </c>
      <c r="IS101" s="13">
        <f t="shared" si="1939"/>
        <v>69966</v>
      </c>
      <c r="IT101" s="13">
        <f t="shared" si="1940"/>
        <v>58000</v>
      </c>
      <c r="IU101" s="13">
        <f t="shared" si="1941"/>
        <v>29188.66</v>
      </c>
      <c r="IV101" s="13">
        <f t="shared" si="1942"/>
        <v>70200</v>
      </c>
      <c r="IW101" s="13">
        <f t="shared" si="1943"/>
        <v>127470</v>
      </c>
      <c r="IX101" s="13">
        <f t="shared" si="1944"/>
        <v>62998.39</v>
      </c>
      <c r="IY101" s="13">
        <f t="shared" si="1945"/>
        <v>70200</v>
      </c>
      <c r="IZ101" s="13">
        <f t="shared" si="1946"/>
        <v>88815</v>
      </c>
      <c r="JA101" s="13">
        <f t="shared" si="1947"/>
        <v>33763.740000000005</v>
      </c>
      <c r="JB101" s="13">
        <f t="shared" si="1948"/>
        <v>159732</v>
      </c>
      <c r="JC101" s="13">
        <f t="shared" si="1949"/>
        <v>288150</v>
      </c>
      <c r="JD101" s="13">
        <f t="shared" si="1950"/>
        <v>148716.63999999998</v>
      </c>
      <c r="JE101" s="13">
        <f t="shared" si="1951"/>
        <v>613300</v>
      </c>
      <c r="JF101" s="13">
        <f t="shared" si="1952"/>
        <v>368300</v>
      </c>
      <c r="JG101" s="13">
        <f t="shared" si="1953"/>
        <v>96779.16</v>
      </c>
      <c r="JH101" s="13">
        <f t="shared" si="1954"/>
        <v>530000</v>
      </c>
      <c r="JI101" s="13">
        <f t="shared" si="1955"/>
        <v>530000</v>
      </c>
      <c r="JJ101" s="13">
        <f t="shared" si="1956"/>
        <v>169580.78</v>
      </c>
      <c r="JK101" s="13">
        <f t="shared" si="1956"/>
        <v>397000</v>
      </c>
      <c r="JL101" s="13">
        <f t="shared" si="1956"/>
        <v>401074.8</v>
      </c>
      <c r="JM101" s="13">
        <f t="shared" si="1956"/>
        <v>222779.32</v>
      </c>
      <c r="JN101" s="13">
        <f t="shared" si="1956"/>
        <v>902700</v>
      </c>
    </row>
    <row r="102" spans="1:274" x14ac:dyDescent="0.25">
      <c r="A102" s="5">
        <v>5104</v>
      </c>
      <c r="B102" s="9" t="s">
        <v>250</v>
      </c>
      <c r="C102" s="13">
        <v>0</v>
      </c>
      <c r="D102" s="13">
        <v>0</v>
      </c>
      <c r="E102" s="13">
        <v>0</v>
      </c>
      <c r="F102" s="13">
        <v>0</v>
      </c>
      <c r="G102" s="13">
        <v>0</v>
      </c>
      <c r="H102" s="13">
        <v>0</v>
      </c>
      <c r="I102" s="13">
        <v>0</v>
      </c>
      <c r="J102" s="13">
        <v>0</v>
      </c>
      <c r="K102" s="13">
        <v>0</v>
      </c>
      <c r="L102" s="13">
        <v>0</v>
      </c>
      <c r="M102" s="13">
        <v>0</v>
      </c>
      <c r="N102" s="13">
        <v>0</v>
      </c>
      <c r="O102" s="13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 s="13">
        <v>0</v>
      </c>
      <c r="AC102" s="13">
        <v>0</v>
      </c>
      <c r="AD102" s="13">
        <v>13000</v>
      </c>
      <c r="AE102" s="13">
        <v>0</v>
      </c>
      <c r="AF102" s="13">
        <v>0</v>
      </c>
      <c r="AG102" s="13">
        <v>32000</v>
      </c>
      <c r="AH102" s="13">
        <v>32000</v>
      </c>
      <c r="AI102" s="13">
        <v>0</v>
      </c>
      <c r="AJ102" s="13">
        <v>0</v>
      </c>
      <c r="AK102" s="13">
        <v>0</v>
      </c>
      <c r="AL102" s="13">
        <v>0</v>
      </c>
      <c r="AM102" s="13">
        <v>0</v>
      </c>
      <c r="AN102" s="13">
        <v>0</v>
      </c>
      <c r="AO102" s="13">
        <v>0</v>
      </c>
      <c r="AP102" s="13">
        <v>0</v>
      </c>
      <c r="AQ102" s="13">
        <v>0</v>
      </c>
      <c r="AR102" s="13">
        <v>0</v>
      </c>
      <c r="AS102" s="13">
        <v>0</v>
      </c>
      <c r="AT102" s="13">
        <v>0</v>
      </c>
      <c r="AU102" s="13">
        <v>0</v>
      </c>
      <c r="AV102" s="13">
        <v>0</v>
      </c>
      <c r="AW102" s="13">
        <v>0</v>
      </c>
      <c r="AX102" s="13">
        <v>0</v>
      </c>
      <c r="AY102" s="13">
        <v>0</v>
      </c>
      <c r="AZ102" s="13">
        <v>0</v>
      </c>
      <c r="BA102" s="13">
        <v>0</v>
      </c>
      <c r="BB102" s="13">
        <v>0</v>
      </c>
      <c r="BC102" s="13">
        <v>0</v>
      </c>
      <c r="BD102" s="13">
        <v>0</v>
      </c>
      <c r="BE102" s="13">
        <v>0</v>
      </c>
      <c r="BF102" s="13">
        <v>0</v>
      </c>
      <c r="BG102" s="13">
        <v>0</v>
      </c>
      <c r="BH102" s="13">
        <v>0</v>
      </c>
      <c r="BI102" s="13">
        <v>0</v>
      </c>
      <c r="BJ102" s="13">
        <v>0</v>
      </c>
      <c r="BK102" s="13">
        <v>0</v>
      </c>
      <c r="BL102" s="13">
        <v>0</v>
      </c>
      <c r="BM102" s="13">
        <v>0</v>
      </c>
      <c r="BN102" s="13">
        <v>0</v>
      </c>
      <c r="BO102" s="13">
        <v>0</v>
      </c>
      <c r="BP102" s="13">
        <v>0</v>
      </c>
      <c r="BQ102" s="13">
        <v>0</v>
      </c>
      <c r="BR102" s="13">
        <v>0</v>
      </c>
      <c r="BS102" s="13">
        <v>0</v>
      </c>
      <c r="BT102" s="13">
        <v>0</v>
      </c>
      <c r="BU102" s="13">
        <v>0</v>
      </c>
      <c r="BV102" s="13">
        <v>0</v>
      </c>
      <c r="BW102" s="13">
        <v>0</v>
      </c>
      <c r="BX102" s="13">
        <v>0</v>
      </c>
      <c r="BY102" s="13">
        <v>0</v>
      </c>
      <c r="BZ102" s="13">
        <v>0</v>
      </c>
      <c r="CA102" s="13">
        <v>0</v>
      </c>
      <c r="CB102" s="13">
        <v>0</v>
      </c>
      <c r="CC102" s="13">
        <v>0</v>
      </c>
      <c r="CD102" s="13">
        <v>0</v>
      </c>
      <c r="CE102" s="13">
        <v>0</v>
      </c>
      <c r="CF102" s="13">
        <v>0</v>
      </c>
      <c r="CG102" s="13">
        <v>0</v>
      </c>
      <c r="CH102" s="13">
        <v>0</v>
      </c>
      <c r="CI102" s="13">
        <v>0</v>
      </c>
      <c r="CJ102" s="13">
        <v>0</v>
      </c>
      <c r="CK102" s="13">
        <v>0</v>
      </c>
      <c r="CL102" s="13">
        <v>0</v>
      </c>
      <c r="CM102" s="13">
        <v>0</v>
      </c>
      <c r="CN102" s="13">
        <v>0</v>
      </c>
      <c r="CO102" s="13">
        <v>0</v>
      </c>
      <c r="CP102" s="13">
        <v>0</v>
      </c>
      <c r="CQ102" s="13">
        <v>0</v>
      </c>
      <c r="CR102" s="13">
        <v>0</v>
      </c>
      <c r="CS102" s="13">
        <v>0</v>
      </c>
      <c r="CT102" s="13">
        <v>0</v>
      </c>
      <c r="CU102" s="13">
        <v>0</v>
      </c>
      <c r="CV102" s="13">
        <v>0</v>
      </c>
      <c r="CW102" s="13">
        <v>0</v>
      </c>
      <c r="CX102" s="13">
        <v>0</v>
      </c>
      <c r="CY102" s="13">
        <v>0</v>
      </c>
      <c r="CZ102" s="13">
        <v>0</v>
      </c>
      <c r="DA102" s="13">
        <v>0</v>
      </c>
      <c r="DB102" s="13">
        <v>0</v>
      </c>
      <c r="DC102" s="13">
        <v>0</v>
      </c>
      <c r="DD102" s="13">
        <v>0</v>
      </c>
      <c r="DE102" s="13">
        <v>0</v>
      </c>
      <c r="DF102" s="13">
        <v>0</v>
      </c>
      <c r="DG102" s="13">
        <v>0</v>
      </c>
      <c r="DH102" s="13">
        <v>0</v>
      </c>
      <c r="DI102" s="13">
        <v>0</v>
      </c>
      <c r="DJ102" s="13">
        <v>0</v>
      </c>
      <c r="DK102" s="13">
        <v>0</v>
      </c>
      <c r="DL102" s="13">
        <v>0</v>
      </c>
      <c r="DM102" s="13">
        <v>0</v>
      </c>
      <c r="DN102" s="13">
        <v>0</v>
      </c>
      <c r="DO102" s="13">
        <v>0</v>
      </c>
      <c r="DP102" s="13">
        <v>0</v>
      </c>
      <c r="DQ102" s="13">
        <v>0</v>
      </c>
      <c r="DR102" s="13">
        <v>0</v>
      </c>
      <c r="DS102" s="13">
        <v>0</v>
      </c>
      <c r="DT102" s="13">
        <v>0</v>
      </c>
      <c r="DU102" s="13">
        <v>0</v>
      </c>
      <c r="DV102" s="13">
        <v>0</v>
      </c>
      <c r="DW102" s="13">
        <v>0</v>
      </c>
      <c r="DX102" s="13">
        <v>0</v>
      </c>
      <c r="DY102" s="13">
        <v>0</v>
      </c>
      <c r="DZ102" s="13">
        <v>14000</v>
      </c>
      <c r="EA102" s="13">
        <v>14000</v>
      </c>
      <c r="EB102" s="13">
        <v>5000</v>
      </c>
      <c r="EC102" s="13">
        <v>5000</v>
      </c>
      <c r="ED102" s="13"/>
      <c r="EE102" s="13">
        <v>25000</v>
      </c>
      <c r="EF102" s="13">
        <v>25000</v>
      </c>
      <c r="EG102" s="13">
        <v>39400</v>
      </c>
      <c r="EH102" s="13">
        <v>4200</v>
      </c>
      <c r="EI102" s="13">
        <v>0</v>
      </c>
      <c r="EJ102" s="13">
        <v>0</v>
      </c>
      <c r="EK102" s="13">
        <v>0</v>
      </c>
      <c r="EL102" s="13">
        <v>0</v>
      </c>
      <c r="EM102" s="13">
        <v>0</v>
      </c>
      <c r="EN102" s="13">
        <v>0</v>
      </c>
      <c r="EO102" s="13">
        <v>0</v>
      </c>
      <c r="EP102" s="13">
        <v>0</v>
      </c>
      <c r="EQ102" s="13">
        <v>0</v>
      </c>
      <c r="ER102" s="13">
        <v>0</v>
      </c>
      <c r="ES102" s="13">
        <v>0</v>
      </c>
      <c r="ET102" s="13">
        <v>0</v>
      </c>
      <c r="EU102" s="13">
        <v>0</v>
      </c>
      <c r="EV102" s="13">
        <v>0</v>
      </c>
      <c r="EW102" s="13">
        <v>0</v>
      </c>
      <c r="EX102" s="13">
        <v>0</v>
      </c>
      <c r="EY102" s="13">
        <v>0</v>
      </c>
      <c r="EZ102" s="13">
        <v>0</v>
      </c>
      <c r="FA102" s="13">
        <v>0</v>
      </c>
      <c r="FB102" s="13">
        <v>0</v>
      </c>
      <c r="FC102" s="13">
        <v>0</v>
      </c>
      <c r="FD102" s="13">
        <v>0</v>
      </c>
      <c r="FE102" s="13">
        <v>0</v>
      </c>
      <c r="FF102" s="13">
        <v>0</v>
      </c>
      <c r="FG102" s="13">
        <v>0</v>
      </c>
      <c r="FH102" s="13">
        <v>0</v>
      </c>
      <c r="FI102" s="13">
        <v>0</v>
      </c>
      <c r="FJ102" s="13">
        <v>0</v>
      </c>
      <c r="FK102" s="13">
        <v>0</v>
      </c>
      <c r="FL102" s="13">
        <v>24373.5</v>
      </c>
      <c r="FM102" s="13">
        <v>0</v>
      </c>
      <c r="FN102" s="13">
        <v>0</v>
      </c>
      <c r="FO102" s="13">
        <v>0</v>
      </c>
      <c r="FP102" s="13">
        <v>0</v>
      </c>
      <c r="FQ102" s="13">
        <v>15000</v>
      </c>
      <c r="FR102" s="13">
        <v>15000</v>
      </c>
      <c r="FS102" s="13">
        <v>0</v>
      </c>
      <c r="FT102" s="13">
        <v>15000</v>
      </c>
      <c r="FU102" s="13">
        <v>18000</v>
      </c>
      <c r="FV102" s="13">
        <v>12560.4</v>
      </c>
      <c r="FW102" s="13">
        <v>2213.11</v>
      </c>
      <c r="FX102" s="13">
        <v>3162</v>
      </c>
      <c r="FY102" s="13">
        <v>3162</v>
      </c>
      <c r="FZ102" s="13">
        <v>2106</v>
      </c>
      <c r="GA102" s="13">
        <v>2106</v>
      </c>
      <c r="GB102" s="13">
        <v>1745.08</v>
      </c>
      <c r="GC102" s="13">
        <v>7800</v>
      </c>
      <c r="GD102" s="13">
        <v>20000</v>
      </c>
      <c r="GE102" s="13">
        <v>17092.5</v>
      </c>
      <c r="GF102" s="13">
        <v>10409.84</v>
      </c>
      <c r="GG102" s="13">
        <v>10409.84</v>
      </c>
      <c r="GH102" s="13">
        <v>4270</v>
      </c>
      <c r="GI102" s="13">
        <v>10410</v>
      </c>
      <c r="GJ102" s="13">
        <v>10410</v>
      </c>
      <c r="GK102" s="13">
        <v>9694.9</v>
      </c>
      <c r="GL102" s="13">
        <v>11300</v>
      </c>
      <c r="GM102" s="13">
        <v>6300</v>
      </c>
      <c r="GN102" s="13">
        <v>6837</v>
      </c>
      <c r="GO102" s="13">
        <v>12700</v>
      </c>
      <c r="GP102" s="13">
        <v>700</v>
      </c>
      <c r="GQ102" s="13">
        <v>219.48</v>
      </c>
      <c r="GR102" s="13">
        <v>11000</v>
      </c>
      <c r="GS102" s="13">
        <v>11000</v>
      </c>
      <c r="GT102" s="13"/>
      <c r="GU102" s="13">
        <v>11000</v>
      </c>
      <c r="GV102" s="13">
        <v>11000</v>
      </c>
      <c r="GW102" s="13">
        <v>9201.7000000000007</v>
      </c>
      <c r="GX102" s="13">
        <v>125791</v>
      </c>
      <c r="GY102" s="13">
        <v>0</v>
      </c>
      <c r="GZ102" s="13">
        <v>0</v>
      </c>
      <c r="HA102" s="13">
        <v>0</v>
      </c>
      <c r="HB102" s="13">
        <v>0</v>
      </c>
      <c r="HC102" s="13">
        <v>0</v>
      </c>
      <c r="HD102" s="13">
        <v>0</v>
      </c>
      <c r="HE102" s="13">
        <v>486.89</v>
      </c>
      <c r="HF102" s="13">
        <v>695.64</v>
      </c>
      <c r="HG102" s="13">
        <v>695.64</v>
      </c>
      <c r="HH102" s="13">
        <v>595</v>
      </c>
      <c r="HI102" s="13">
        <v>595</v>
      </c>
      <c r="HJ102" s="13">
        <v>383.92</v>
      </c>
      <c r="HK102" s="13">
        <v>2200</v>
      </c>
      <c r="HL102" s="13">
        <v>4400</v>
      </c>
      <c r="HM102" s="13">
        <v>3760.35</v>
      </c>
      <c r="HN102" s="13">
        <v>2290.16</v>
      </c>
      <c r="HO102" s="13">
        <v>2290.16</v>
      </c>
      <c r="HP102" s="13">
        <v>939.4</v>
      </c>
      <c r="HQ102" s="13">
        <v>2290</v>
      </c>
      <c r="HR102" s="13">
        <v>2290</v>
      </c>
      <c r="HS102" s="13">
        <v>1315.6</v>
      </c>
      <c r="HT102" s="13">
        <v>2470</v>
      </c>
      <c r="HU102" s="13">
        <v>1150</v>
      </c>
      <c r="HV102" s="13">
        <v>1485</v>
      </c>
      <c r="HW102" s="13">
        <v>0</v>
      </c>
      <c r="HX102" s="13">
        <v>0</v>
      </c>
      <c r="HY102" s="13">
        <v>0</v>
      </c>
      <c r="HZ102" s="13">
        <v>0</v>
      </c>
      <c r="IA102" s="13">
        <v>0</v>
      </c>
      <c r="IB102" s="13">
        <v>0</v>
      </c>
      <c r="IC102" s="13">
        <v>0</v>
      </c>
      <c r="ID102" s="13">
        <v>0</v>
      </c>
      <c r="IE102" s="13">
        <v>0</v>
      </c>
      <c r="IF102" s="13">
        <v>0</v>
      </c>
      <c r="IG102" s="13">
        <f t="shared" si="1927"/>
        <v>15000</v>
      </c>
      <c r="IH102" s="13">
        <f t="shared" si="1928"/>
        <v>15000</v>
      </c>
      <c r="II102" s="13">
        <f t="shared" si="1929"/>
        <v>0</v>
      </c>
      <c r="IJ102" s="13">
        <f t="shared" si="1930"/>
        <v>15000</v>
      </c>
      <c r="IK102" s="13">
        <f t="shared" si="1931"/>
        <v>18000</v>
      </c>
      <c r="IL102" s="13">
        <f t="shared" si="1932"/>
        <v>12560.4</v>
      </c>
      <c r="IM102" s="13">
        <f t="shared" si="1933"/>
        <v>2700</v>
      </c>
      <c r="IN102" s="13">
        <f t="shared" si="1934"/>
        <v>3857.64</v>
      </c>
      <c r="IO102" s="13">
        <f t="shared" si="1935"/>
        <v>3857.64</v>
      </c>
      <c r="IP102" s="13">
        <f t="shared" si="1936"/>
        <v>2701</v>
      </c>
      <c r="IQ102" s="13">
        <f t="shared" si="1937"/>
        <v>2701</v>
      </c>
      <c r="IR102" s="13">
        <f t="shared" si="1938"/>
        <v>2129</v>
      </c>
      <c r="IS102" s="13">
        <f t="shared" si="1939"/>
        <v>10000</v>
      </c>
      <c r="IT102" s="13">
        <f t="shared" si="1940"/>
        <v>24400</v>
      </c>
      <c r="IU102" s="13">
        <f t="shared" si="1941"/>
        <v>20852.849999999999</v>
      </c>
      <c r="IV102" s="13">
        <f t="shared" si="1942"/>
        <v>12700</v>
      </c>
      <c r="IW102" s="13">
        <f t="shared" si="1943"/>
        <v>12700</v>
      </c>
      <c r="IX102" s="13">
        <f t="shared" si="1944"/>
        <v>5209.3999999999996</v>
      </c>
      <c r="IY102" s="13">
        <f t="shared" si="1945"/>
        <v>12700</v>
      </c>
      <c r="IZ102" s="13">
        <f t="shared" si="1946"/>
        <v>12700</v>
      </c>
      <c r="JA102" s="13">
        <f t="shared" si="1947"/>
        <v>11010.5</v>
      </c>
      <c r="JB102" s="13">
        <f t="shared" si="1948"/>
        <v>13770</v>
      </c>
      <c r="JC102" s="13">
        <f t="shared" si="1949"/>
        <v>7450</v>
      </c>
      <c r="JD102" s="13">
        <f t="shared" si="1950"/>
        <v>8322</v>
      </c>
      <c r="JE102" s="13">
        <f t="shared" si="1951"/>
        <v>12700</v>
      </c>
      <c r="JF102" s="13">
        <f t="shared" si="1952"/>
        <v>14700</v>
      </c>
      <c r="JG102" s="13">
        <f t="shared" si="1953"/>
        <v>14219.48</v>
      </c>
      <c r="JH102" s="13">
        <f t="shared" si="1954"/>
        <v>29000</v>
      </c>
      <c r="JI102" s="13">
        <f t="shared" si="1955"/>
        <v>16000</v>
      </c>
      <c r="JJ102" s="13">
        <f t="shared" si="1956"/>
        <v>24373.5</v>
      </c>
      <c r="JK102" s="13">
        <f t="shared" si="1956"/>
        <v>68000</v>
      </c>
      <c r="JL102" s="13">
        <f t="shared" si="1956"/>
        <v>68000</v>
      </c>
      <c r="JM102" s="13">
        <f t="shared" si="1956"/>
        <v>48601.7</v>
      </c>
      <c r="JN102" s="13">
        <f t="shared" si="1956"/>
        <v>129991</v>
      </c>
    </row>
    <row r="103" spans="1:274" x14ac:dyDescent="0.25">
      <c r="A103" s="5">
        <v>5105</v>
      </c>
      <c r="B103" s="9" t="s">
        <v>448</v>
      </c>
      <c r="C103" s="13">
        <v>0</v>
      </c>
      <c r="D103" s="13">
        <v>0</v>
      </c>
      <c r="E103" s="13">
        <v>0</v>
      </c>
      <c r="F103" s="13">
        <v>0</v>
      </c>
      <c r="G103" s="13">
        <v>0</v>
      </c>
      <c r="H103" s="13">
        <v>0</v>
      </c>
      <c r="I103" s="13">
        <v>0</v>
      </c>
      <c r="J103" s="13">
        <v>0</v>
      </c>
      <c r="K103" s="13">
        <v>0</v>
      </c>
      <c r="L103" s="13">
        <v>0</v>
      </c>
      <c r="M103" s="13">
        <v>0</v>
      </c>
      <c r="N103" s="13">
        <v>0</v>
      </c>
      <c r="O103" s="13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 s="13">
        <v>0</v>
      </c>
      <c r="AC103" s="13">
        <v>0</v>
      </c>
      <c r="AD103" s="13">
        <v>0</v>
      </c>
      <c r="AE103" s="13">
        <v>0</v>
      </c>
      <c r="AF103" s="13">
        <v>0</v>
      </c>
      <c r="AG103" s="13">
        <v>0</v>
      </c>
      <c r="AH103" s="13">
        <v>0</v>
      </c>
      <c r="AI103" s="13">
        <v>0</v>
      </c>
      <c r="AJ103" s="13">
        <v>0</v>
      </c>
      <c r="AK103" s="13">
        <v>0</v>
      </c>
      <c r="AL103" s="13">
        <v>0</v>
      </c>
      <c r="AM103" s="13">
        <v>0</v>
      </c>
      <c r="AN103" s="13">
        <v>0</v>
      </c>
      <c r="AO103" s="13">
        <v>0</v>
      </c>
      <c r="AP103" s="13">
        <v>0</v>
      </c>
      <c r="AQ103" s="13">
        <v>0</v>
      </c>
      <c r="AR103" s="13">
        <v>0</v>
      </c>
      <c r="AS103" s="13">
        <v>0</v>
      </c>
      <c r="AT103" s="13">
        <v>0</v>
      </c>
      <c r="AU103" s="13">
        <v>0</v>
      </c>
      <c r="AV103" s="13">
        <v>0</v>
      </c>
      <c r="AW103" s="13">
        <v>0</v>
      </c>
      <c r="AX103" s="13">
        <v>0</v>
      </c>
      <c r="AY103" s="13">
        <v>0</v>
      </c>
      <c r="AZ103" s="13">
        <v>0</v>
      </c>
      <c r="BA103" s="13">
        <v>0</v>
      </c>
      <c r="BB103" s="13">
        <v>0</v>
      </c>
      <c r="BC103" s="13">
        <v>0</v>
      </c>
      <c r="BD103" s="13">
        <v>0</v>
      </c>
      <c r="BE103" s="13">
        <v>0</v>
      </c>
      <c r="BF103" s="13">
        <v>0</v>
      </c>
      <c r="BG103" s="13">
        <v>0</v>
      </c>
      <c r="BH103" s="13">
        <v>0</v>
      </c>
      <c r="BI103" s="13">
        <v>0</v>
      </c>
      <c r="BJ103" s="13">
        <v>0</v>
      </c>
      <c r="BK103" s="13">
        <v>0</v>
      </c>
      <c r="BL103" s="13">
        <v>0</v>
      </c>
      <c r="BM103" s="13">
        <v>0</v>
      </c>
      <c r="BN103" s="13">
        <v>0</v>
      </c>
      <c r="BO103" s="13">
        <v>0</v>
      </c>
      <c r="BP103" s="13">
        <v>0</v>
      </c>
      <c r="BQ103" s="13">
        <v>0</v>
      </c>
      <c r="BR103" s="13">
        <v>0</v>
      </c>
      <c r="BS103" s="13">
        <v>0</v>
      </c>
      <c r="BT103" s="13">
        <v>0</v>
      </c>
      <c r="BU103" s="13">
        <v>0</v>
      </c>
      <c r="BV103" s="13">
        <v>0</v>
      </c>
      <c r="BW103" s="13">
        <v>0</v>
      </c>
      <c r="BX103" s="13">
        <v>0</v>
      </c>
      <c r="BY103" s="13">
        <v>0</v>
      </c>
      <c r="BZ103" s="13">
        <v>0</v>
      </c>
      <c r="CA103" s="13">
        <v>0</v>
      </c>
      <c r="CB103" s="13">
        <v>0</v>
      </c>
      <c r="CC103" s="13">
        <v>0</v>
      </c>
      <c r="CD103" s="13">
        <v>0</v>
      </c>
      <c r="CE103" s="13">
        <v>0</v>
      </c>
      <c r="CF103" s="13">
        <v>0</v>
      </c>
      <c r="CG103" s="13">
        <v>0</v>
      </c>
      <c r="CH103" s="13">
        <v>0</v>
      </c>
      <c r="CI103" s="13">
        <v>0</v>
      </c>
      <c r="CJ103" s="13">
        <v>0</v>
      </c>
      <c r="CK103" s="13">
        <v>0</v>
      </c>
      <c r="CL103" s="13">
        <v>0</v>
      </c>
      <c r="CM103" s="13">
        <v>0</v>
      </c>
      <c r="CN103" s="13">
        <v>0</v>
      </c>
      <c r="CO103" s="13">
        <v>0</v>
      </c>
      <c r="CP103" s="13">
        <v>906.75</v>
      </c>
      <c r="CQ103" s="13">
        <v>0</v>
      </c>
      <c r="CR103" s="13">
        <v>0</v>
      </c>
      <c r="CS103" s="13">
        <v>0</v>
      </c>
      <c r="CT103" s="13">
        <v>0</v>
      </c>
      <c r="CU103" s="13">
        <v>0</v>
      </c>
      <c r="CV103" s="13">
        <v>0</v>
      </c>
      <c r="CW103" s="13">
        <v>0</v>
      </c>
      <c r="CX103" s="13">
        <v>0</v>
      </c>
      <c r="CY103" s="13">
        <v>0</v>
      </c>
      <c r="CZ103" s="13">
        <v>0</v>
      </c>
      <c r="DA103" s="13">
        <v>0</v>
      </c>
      <c r="DB103" s="13">
        <v>0</v>
      </c>
      <c r="DC103" s="13">
        <v>0</v>
      </c>
      <c r="DD103" s="13">
        <v>0</v>
      </c>
      <c r="DE103" s="13">
        <v>0</v>
      </c>
      <c r="DF103" s="13">
        <v>0</v>
      </c>
      <c r="DG103" s="13">
        <v>0</v>
      </c>
      <c r="DH103" s="13">
        <v>0</v>
      </c>
      <c r="DI103" s="13">
        <v>0</v>
      </c>
      <c r="DJ103" s="13">
        <v>0</v>
      </c>
      <c r="DK103" s="13">
        <v>0</v>
      </c>
      <c r="DL103" s="13">
        <v>0</v>
      </c>
      <c r="DM103" s="13">
        <v>0</v>
      </c>
      <c r="DN103" s="13">
        <v>0</v>
      </c>
      <c r="DO103" s="13">
        <v>0</v>
      </c>
      <c r="DP103" s="13">
        <v>0</v>
      </c>
      <c r="DQ103" s="13">
        <v>0</v>
      </c>
      <c r="DR103" s="13">
        <v>0</v>
      </c>
      <c r="DS103" s="13">
        <v>0</v>
      </c>
      <c r="DT103" s="13">
        <v>0</v>
      </c>
      <c r="DU103" s="13">
        <v>0</v>
      </c>
      <c r="DV103" s="13">
        <v>0</v>
      </c>
      <c r="DW103" s="13">
        <v>0</v>
      </c>
      <c r="DX103" s="13">
        <v>0</v>
      </c>
      <c r="DY103" s="13">
        <v>0</v>
      </c>
      <c r="DZ103" s="13">
        <v>0</v>
      </c>
      <c r="EA103" s="13">
        <v>0</v>
      </c>
      <c r="EB103" s="13">
        <v>0</v>
      </c>
      <c r="EC103" s="13">
        <v>0</v>
      </c>
      <c r="ED103" s="13">
        <v>0</v>
      </c>
      <c r="EE103" s="13">
        <v>0</v>
      </c>
      <c r="EF103" s="13">
        <v>0</v>
      </c>
      <c r="EG103" s="13">
        <v>0</v>
      </c>
      <c r="EH103" s="13">
        <v>0</v>
      </c>
      <c r="EI103" s="13">
        <v>0</v>
      </c>
      <c r="EJ103" s="13">
        <v>0</v>
      </c>
      <c r="EK103" s="13">
        <v>0</v>
      </c>
      <c r="EL103" s="13">
        <v>0</v>
      </c>
      <c r="EM103" s="13">
        <v>0</v>
      </c>
      <c r="EN103" s="13">
        <v>0</v>
      </c>
      <c r="EO103" s="13">
        <v>0</v>
      </c>
      <c r="EP103" s="13">
        <v>0</v>
      </c>
      <c r="EQ103" s="13">
        <v>0</v>
      </c>
      <c r="ER103" s="13">
        <v>0</v>
      </c>
      <c r="ES103" s="13">
        <v>0</v>
      </c>
      <c r="ET103" s="13">
        <v>0</v>
      </c>
      <c r="EU103" s="13">
        <v>0</v>
      </c>
      <c r="EV103" s="13">
        <v>0</v>
      </c>
      <c r="EW103" s="13">
        <v>0</v>
      </c>
      <c r="EX103" s="13">
        <v>0</v>
      </c>
      <c r="EY103" s="13">
        <v>0</v>
      </c>
      <c r="EZ103" s="13">
        <v>0</v>
      </c>
      <c r="FA103" s="13">
        <v>0</v>
      </c>
      <c r="FB103" s="13">
        <v>0</v>
      </c>
      <c r="FC103" s="13">
        <v>0</v>
      </c>
      <c r="FD103" s="13">
        <v>0</v>
      </c>
      <c r="FE103" s="13">
        <v>0</v>
      </c>
      <c r="FF103" s="13">
        <v>0</v>
      </c>
      <c r="FG103" s="13">
        <v>0</v>
      </c>
      <c r="FH103" s="13">
        <v>0</v>
      </c>
      <c r="FI103" s="13">
        <v>0</v>
      </c>
      <c r="FJ103" s="13">
        <v>0</v>
      </c>
      <c r="FK103" s="13">
        <v>0</v>
      </c>
      <c r="FL103" s="13">
        <v>0</v>
      </c>
      <c r="FM103" s="13">
        <v>0</v>
      </c>
      <c r="FN103" s="13">
        <v>0</v>
      </c>
      <c r="FO103" s="13">
        <v>0</v>
      </c>
      <c r="FP103" s="13">
        <v>0</v>
      </c>
      <c r="FQ103" s="13">
        <v>0</v>
      </c>
      <c r="FR103" s="13">
        <v>0</v>
      </c>
      <c r="FS103" s="13">
        <v>0</v>
      </c>
      <c r="FT103" s="13">
        <v>0</v>
      </c>
      <c r="FU103" s="13">
        <v>0</v>
      </c>
      <c r="FV103" s="13">
        <v>0</v>
      </c>
      <c r="FW103" s="13">
        <v>0</v>
      </c>
      <c r="FX103" s="13">
        <v>0</v>
      </c>
      <c r="FY103" s="13">
        <v>0</v>
      </c>
      <c r="FZ103" s="13">
        <v>0</v>
      </c>
      <c r="GA103" s="13">
        <v>0</v>
      </c>
      <c r="GB103" s="13">
        <v>0</v>
      </c>
      <c r="GC103" s="13">
        <v>0</v>
      </c>
      <c r="GD103" s="13">
        <v>0</v>
      </c>
      <c r="GE103" s="13">
        <v>0</v>
      </c>
      <c r="GF103" s="13">
        <v>0</v>
      </c>
      <c r="GG103" s="13">
        <v>0</v>
      </c>
      <c r="GH103" s="13">
        <v>0</v>
      </c>
      <c r="GI103" s="13">
        <v>0</v>
      </c>
      <c r="GJ103" s="13">
        <v>0</v>
      </c>
      <c r="GK103" s="13">
        <v>0</v>
      </c>
      <c r="GL103" s="13">
        <v>0</v>
      </c>
      <c r="GM103" s="13">
        <v>0</v>
      </c>
      <c r="GN103" s="13">
        <v>0</v>
      </c>
      <c r="GO103" s="13">
        <v>0</v>
      </c>
      <c r="GP103" s="13">
        <v>0</v>
      </c>
      <c r="GQ103" s="13">
        <v>0</v>
      </c>
      <c r="GR103" s="13">
        <v>0</v>
      </c>
      <c r="GS103" s="13">
        <v>0</v>
      </c>
      <c r="GT103" s="13">
        <v>0</v>
      </c>
      <c r="GU103" s="13">
        <v>0</v>
      </c>
      <c r="GV103" s="13">
        <v>0</v>
      </c>
      <c r="GW103" s="13">
        <v>0</v>
      </c>
      <c r="GX103" s="13">
        <v>0</v>
      </c>
      <c r="GY103" s="13">
        <v>0</v>
      </c>
      <c r="GZ103" s="13">
        <v>0</v>
      </c>
      <c r="HA103" s="13">
        <v>0</v>
      </c>
      <c r="HB103" s="13">
        <v>0</v>
      </c>
      <c r="HC103" s="13">
        <v>0</v>
      </c>
      <c r="HD103" s="13">
        <v>0</v>
      </c>
      <c r="HE103" s="13">
        <v>0</v>
      </c>
      <c r="HF103" s="13">
        <v>0</v>
      </c>
      <c r="HG103" s="13">
        <v>0</v>
      </c>
      <c r="HH103" s="13">
        <v>0</v>
      </c>
      <c r="HI103" s="13">
        <v>0</v>
      </c>
      <c r="HJ103" s="13">
        <v>0</v>
      </c>
      <c r="HK103" s="13">
        <v>0</v>
      </c>
      <c r="HL103" s="13">
        <v>0</v>
      </c>
      <c r="HM103" s="13">
        <v>0</v>
      </c>
      <c r="HN103" s="13">
        <v>0</v>
      </c>
      <c r="HO103" s="13">
        <v>0</v>
      </c>
      <c r="HP103" s="13">
        <v>0</v>
      </c>
      <c r="HQ103" s="13">
        <v>0</v>
      </c>
      <c r="HR103" s="13">
        <v>0</v>
      </c>
      <c r="HS103" s="13">
        <v>0</v>
      </c>
      <c r="HT103" s="13">
        <v>0</v>
      </c>
      <c r="HU103" s="13">
        <v>0</v>
      </c>
      <c r="HV103" s="13">
        <v>0</v>
      </c>
      <c r="HW103" s="13">
        <v>0</v>
      </c>
      <c r="HX103" s="13">
        <v>0</v>
      </c>
      <c r="HY103" s="13">
        <v>0</v>
      </c>
      <c r="HZ103" s="13">
        <v>0</v>
      </c>
      <c r="IA103" s="13">
        <v>0</v>
      </c>
      <c r="IB103" s="13">
        <v>0</v>
      </c>
      <c r="IC103" s="13">
        <v>0</v>
      </c>
      <c r="ID103" s="13">
        <v>0</v>
      </c>
      <c r="IE103" s="13">
        <v>0</v>
      </c>
      <c r="IF103" s="13">
        <v>0</v>
      </c>
      <c r="IG103" s="13">
        <f t="shared" si="1927"/>
        <v>0</v>
      </c>
      <c r="IH103" s="13">
        <f t="shared" si="1928"/>
        <v>0</v>
      </c>
      <c r="II103" s="13">
        <f t="shared" si="1929"/>
        <v>0</v>
      </c>
      <c r="IJ103" s="13">
        <f t="shared" si="1930"/>
        <v>0</v>
      </c>
      <c r="IK103" s="13">
        <f t="shared" si="1931"/>
        <v>0</v>
      </c>
      <c r="IL103" s="13">
        <f t="shared" si="1932"/>
        <v>0</v>
      </c>
      <c r="IM103" s="13">
        <f t="shared" si="1933"/>
        <v>0</v>
      </c>
      <c r="IN103" s="13">
        <f t="shared" si="1934"/>
        <v>0</v>
      </c>
      <c r="IO103" s="13">
        <f t="shared" si="1935"/>
        <v>0</v>
      </c>
      <c r="IP103" s="13">
        <f t="shared" si="1936"/>
        <v>0</v>
      </c>
      <c r="IQ103" s="13">
        <f t="shared" si="1937"/>
        <v>0</v>
      </c>
      <c r="IR103" s="13">
        <f t="shared" si="1938"/>
        <v>0</v>
      </c>
      <c r="IS103" s="13">
        <f t="shared" si="1939"/>
        <v>0</v>
      </c>
      <c r="IT103" s="13">
        <f t="shared" si="1940"/>
        <v>0</v>
      </c>
      <c r="IU103" s="13">
        <f t="shared" si="1941"/>
        <v>0</v>
      </c>
      <c r="IV103" s="13">
        <f t="shared" si="1942"/>
        <v>0</v>
      </c>
      <c r="IW103" s="13">
        <f t="shared" si="1943"/>
        <v>0</v>
      </c>
      <c r="IX103" s="13">
        <f t="shared" si="1944"/>
        <v>0</v>
      </c>
      <c r="IY103" s="13">
        <f t="shared" si="1945"/>
        <v>0</v>
      </c>
      <c r="IZ103" s="13">
        <f t="shared" si="1946"/>
        <v>0</v>
      </c>
      <c r="JA103" s="13">
        <f t="shared" si="1947"/>
        <v>0</v>
      </c>
      <c r="JB103" s="13">
        <f t="shared" si="1948"/>
        <v>0</v>
      </c>
      <c r="JC103" s="13">
        <f t="shared" si="1949"/>
        <v>0</v>
      </c>
      <c r="JD103" s="13">
        <f t="shared" si="1950"/>
        <v>906.75</v>
      </c>
      <c r="JE103" s="13">
        <f t="shared" si="1951"/>
        <v>0</v>
      </c>
      <c r="JF103" s="13">
        <f t="shared" si="1952"/>
        <v>0</v>
      </c>
      <c r="JG103" s="13">
        <f t="shared" si="1953"/>
        <v>0</v>
      </c>
      <c r="JH103" s="13">
        <f t="shared" si="1954"/>
        <v>0</v>
      </c>
      <c r="JI103" s="13">
        <f t="shared" si="1955"/>
        <v>0</v>
      </c>
      <c r="JJ103" s="13">
        <f t="shared" si="1956"/>
        <v>0</v>
      </c>
      <c r="JK103" s="13">
        <f t="shared" si="1956"/>
        <v>0</v>
      </c>
      <c r="JL103" s="13">
        <f t="shared" si="1956"/>
        <v>0</v>
      </c>
      <c r="JM103" s="13">
        <f t="shared" si="1956"/>
        <v>0</v>
      </c>
      <c r="JN103" s="13">
        <f t="shared" si="1956"/>
        <v>0</v>
      </c>
    </row>
    <row r="104" spans="1:274" x14ac:dyDescent="0.25">
      <c r="A104" s="5">
        <v>5106</v>
      </c>
      <c r="B104" s="9" t="s">
        <v>60</v>
      </c>
      <c r="C104" s="13">
        <v>500</v>
      </c>
      <c r="D104" s="13">
        <v>500</v>
      </c>
      <c r="E104" s="13">
        <v>0</v>
      </c>
      <c r="F104" s="13">
        <v>0</v>
      </c>
      <c r="G104" s="13">
        <v>0</v>
      </c>
      <c r="H104" s="13">
        <v>0</v>
      </c>
      <c r="I104" s="13">
        <v>0</v>
      </c>
      <c r="J104" s="13">
        <v>0</v>
      </c>
      <c r="K104" s="13">
        <v>0</v>
      </c>
      <c r="L104" s="13">
        <v>0</v>
      </c>
      <c r="M104" s="13">
        <v>0</v>
      </c>
      <c r="N104" s="13">
        <v>0</v>
      </c>
      <c r="O104" s="13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 s="13">
        <v>0</v>
      </c>
      <c r="AC104" s="13">
        <v>0</v>
      </c>
      <c r="AD104" s="13">
        <v>0</v>
      </c>
      <c r="AE104" s="13">
        <v>0</v>
      </c>
      <c r="AF104" s="13">
        <v>0</v>
      </c>
      <c r="AG104" s="13">
        <v>0</v>
      </c>
      <c r="AH104" s="13">
        <v>0</v>
      </c>
      <c r="AI104" s="13">
        <v>0</v>
      </c>
      <c r="AJ104" s="13">
        <v>0</v>
      </c>
      <c r="AK104" s="13">
        <v>0</v>
      </c>
      <c r="AL104" s="13">
        <v>0</v>
      </c>
      <c r="AM104" s="13">
        <v>0</v>
      </c>
      <c r="AN104" s="13">
        <v>0</v>
      </c>
      <c r="AO104" s="13">
        <v>0</v>
      </c>
      <c r="AP104" s="13">
        <v>0</v>
      </c>
      <c r="AQ104" s="13">
        <v>0</v>
      </c>
      <c r="AR104" s="13">
        <v>0</v>
      </c>
      <c r="AS104" s="13">
        <v>0</v>
      </c>
      <c r="AT104" s="13">
        <v>0</v>
      </c>
      <c r="AU104" s="13">
        <v>0</v>
      </c>
      <c r="AV104" s="13">
        <v>0</v>
      </c>
      <c r="AW104" s="13">
        <v>0</v>
      </c>
      <c r="AX104" s="13">
        <v>0</v>
      </c>
      <c r="AY104" s="13">
        <v>0</v>
      </c>
      <c r="AZ104" s="13">
        <v>0</v>
      </c>
      <c r="BA104" s="13">
        <v>0</v>
      </c>
      <c r="BB104" s="13">
        <v>0</v>
      </c>
      <c r="BC104" s="13">
        <v>0</v>
      </c>
      <c r="BD104" s="13">
        <v>0</v>
      </c>
      <c r="BE104" s="13">
        <v>0</v>
      </c>
      <c r="BF104" s="13">
        <v>0</v>
      </c>
      <c r="BG104" s="13">
        <v>0</v>
      </c>
      <c r="BH104" s="13">
        <v>0</v>
      </c>
      <c r="BI104" s="13">
        <v>0</v>
      </c>
      <c r="BJ104" s="13">
        <v>0</v>
      </c>
      <c r="BK104" s="13">
        <v>0</v>
      </c>
      <c r="BL104" s="13">
        <v>0</v>
      </c>
      <c r="BM104" s="13">
        <v>0</v>
      </c>
      <c r="BN104" s="13">
        <v>0</v>
      </c>
      <c r="BO104" s="13">
        <v>0</v>
      </c>
      <c r="BP104" s="13">
        <v>0</v>
      </c>
      <c r="BQ104" s="13">
        <v>0</v>
      </c>
      <c r="BR104" s="13">
        <v>0</v>
      </c>
      <c r="BS104" s="13">
        <v>0</v>
      </c>
      <c r="BT104" s="13">
        <v>0</v>
      </c>
      <c r="BU104" s="13">
        <v>0</v>
      </c>
      <c r="BV104" s="13">
        <v>0</v>
      </c>
      <c r="BW104" s="13">
        <v>0</v>
      </c>
      <c r="BX104" s="13">
        <v>0</v>
      </c>
      <c r="BY104" s="13">
        <v>0</v>
      </c>
      <c r="BZ104" s="13">
        <v>0</v>
      </c>
      <c r="CA104" s="13">
        <v>0</v>
      </c>
      <c r="CB104" s="13">
        <v>0</v>
      </c>
      <c r="CC104" s="13">
        <v>0</v>
      </c>
      <c r="CD104" s="13">
        <v>0</v>
      </c>
      <c r="CE104" s="13">
        <v>0</v>
      </c>
      <c r="CF104" s="13">
        <v>0</v>
      </c>
      <c r="CG104" s="13">
        <v>0</v>
      </c>
      <c r="CH104" s="13">
        <v>0</v>
      </c>
      <c r="CI104" s="13">
        <v>0</v>
      </c>
      <c r="CJ104" s="13">
        <v>0</v>
      </c>
      <c r="CK104" s="13">
        <v>0</v>
      </c>
      <c r="CL104" s="13">
        <v>0</v>
      </c>
      <c r="CM104" s="13">
        <v>0</v>
      </c>
      <c r="CN104" s="13">
        <v>0</v>
      </c>
      <c r="CO104" s="13">
        <v>0</v>
      </c>
      <c r="CP104" s="13">
        <v>0</v>
      </c>
      <c r="CQ104" s="13">
        <v>0</v>
      </c>
      <c r="CR104" s="13">
        <v>0</v>
      </c>
      <c r="CS104" s="13">
        <v>0</v>
      </c>
      <c r="CT104" s="13">
        <v>0</v>
      </c>
      <c r="CU104" s="13">
        <v>0</v>
      </c>
      <c r="CV104" s="13">
        <v>0</v>
      </c>
      <c r="CW104" s="13">
        <v>0</v>
      </c>
      <c r="CX104" s="13">
        <v>0</v>
      </c>
      <c r="CY104" s="13">
        <v>0</v>
      </c>
      <c r="CZ104" s="13">
        <v>0</v>
      </c>
      <c r="DA104" s="13">
        <v>0</v>
      </c>
      <c r="DB104" s="13">
        <v>0</v>
      </c>
      <c r="DC104" s="13">
        <v>0</v>
      </c>
      <c r="DD104" s="13">
        <v>0</v>
      </c>
      <c r="DE104" s="13">
        <v>0</v>
      </c>
      <c r="DF104" s="13">
        <v>0</v>
      </c>
      <c r="DG104" s="13">
        <v>0</v>
      </c>
      <c r="DH104" s="13">
        <v>0</v>
      </c>
      <c r="DI104" s="13">
        <v>0</v>
      </c>
      <c r="DJ104" s="13">
        <v>0</v>
      </c>
      <c r="DK104" s="13">
        <v>0</v>
      </c>
      <c r="DL104" s="13">
        <v>0</v>
      </c>
      <c r="DM104" s="13">
        <v>0</v>
      </c>
      <c r="DN104" s="13">
        <v>0</v>
      </c>
      <c r="DO104" s="13">
        <v>0</v>
      </c>
      <c r="DP104" s="13">
        <v>0</v>
      </c>
      <c r="DQ104" s="13">
        <v>0</v>
      </c>
      <c r="DR104" s="13">
        <v>0</v>
      </c>
      <c r="DS104" s="13">
        <v>0</v>
      </c>
      <c r="DT104" s="13">
        <v>0</v>
      </c>
      <c r="DU104" s="13">
        <v>0</v>
      </c>
      <c r="DV104" s="13">
        <v>0</v>
      </c>
      <c r="DW104" s="13">
        <v>0</v>
      </c>
      <c r="DX104" s="13">
        <v>0</v>
      </c>
      <c r="DY104" s="13">
        <v>0</v>
      </c>
      <c r="DZ104" s="13">
        <v>0</v>
      </c>
      <c r="EA104" s="13">
        <v>0</v>
      </c>
      <c r="EB104" s="13">
        <v>0</v>
      </c>
      <c r="EC104" s="13">
        <v>0</v>
      </c>
      <c r="ED104" s="13">
        <v>0</v>
      </c>
      <c r="EE104" s="13">
        <v>0</v>
      </c>
      <c r="EF104" s="13">
        <v>0</v>
      </c>
      <c r="EG104" s="13">
        <v>0</v>
      </c>
      <c r="EH104" s="13">
        <v>0</v>
      </c>
      <c r="EI104" s="13">
        <v>0</v>
      </c>
      <c r="EJ104" s="13">
        <v>280</v>
      </c>
      <c r="EK104" s="13">
        <v>336</v>
      </c>
      <c r="EL104" s="13">
        <v>500</v>
      </c>
      <c r="EM104" s="13">
        <v>188</v>
      </c>
      <c r="EN104" s="13">
        <v>188</v>
      </c>
      <c r="EO104" s="13">
        <v>409.84</v>
      </c>
      <c r="EP104" s="13">
        <v>500</v>
      </c>
      <c r="EQ104" s="13">
        <v>440</v>
      </c>
      <c r="ER104" s="13">
        <v>390</v>
      </c>
      <c r="ES104" s="13">
        <v>409.84</v>
      </c>
      <c r="ET104" s="13">
        <v>409.84</v>
      </c>
      <c r="EU104" s="13">
        <v>468</v>
      </c>
      <c r="EV104" s="13">
        <v>468</v>
      </c>
      <c r="EW104" s="13">
        <v>450</v>
      </c>
      <c r="EX104" s="13">
        <v>491.8</v>
      </c>
      <c r="EY104" s="13">
        <v>491.8</v>
      </c>
      <c r="EZ104" s="13">
        <v>0</v>
      </c>
      <c r="FA104" s="13">
        <v>492</v>
      </c>
      <c r="FB104" s="13">
        <v>492</v>
      </c>
      <c r="FC104" s="13">
        <v>360</v>
      </c>
      <c r="FD104" s="13">
        <v>490</v>
      </c>
      <c r="FE104" s="13">
        <v>420</v>
      </c>
      <c r="FF104" s="13">
        <v>420</v>
      </c>
      <c r="FG104" s="13">
        <v>1000</v>
      </c>
      <c r="FH104" s="13">
        <v>1000</v>
      </c>
      <c r="FI104" s="13">
        <v>402.6</v>
      </c>
      <c r="FJ104" s="13">
        <v>1000</v>
      </c>
      <c r="FK104" s="13">
        <v>1000</v>
      </c>
      <c r="FL104" s="13"/>
      <c r="FM104" s="13">
        <v>1000</v>
      </c>
      <c r="FN104" s="13">
        <v>2013</v>
      </c>
      <c r="FO104" s="13">
        <v>2013</v>
      </c>
      <c r="FP104" s="13">
        <v>1300</v>
      </c>
      <c r="FQ104" s="13">
        <v>0</v>
      </c>
      <c r="FR104" s="13">
        <v>0</v>
      </c>
      <c r="FS104" s="13">
        <v>0</v>
      </c>
      <c r="FT104" s="13">
        <v>0</v>
      </c>
      <c r="FU104" s="13">
        <v>0</v>
      </c>
      <c r="FV104" s="13">
        <v>0</v>
      </c>
      <c r="FW104" s="13">
        <v>0</v>
      </c>
      <c r="FX104" s="13">
        <v>0</v>
      </c>
      <c r="FY104" s="13">
        <v>0</v>
      </c>
      <c r="FZ104" s="13">
        <v>0</v>
      </c>
      <c r="GA104" s="13">
        <v>0</v>
      </c>
      <c r="GB104" s="13">
        <v>0</v>
      </c>
      <c r="GC104" s="13">
        <v>0</v>
      </c>
      <c r="GD104" s="13">
        <v>0</v>
      </c>
      <c r="GE104" s="13">
        <v>0</v>
      </c>
      <c r="GF104" s="13">
        <v>0</v>
      </c>
      <c r="GG104" s="13">
        <v>0</v>
      </c>
      <c r="GH104" s="13">
        <v>0</v>
      </c>
      <c r="GI104" s="13">
        <v>0</v>
      </c>
      <c r="GJ104" s="13">
        <v>0</v>
      </c>
      <c r="GK104" s="13">
        <v>0</v>
      </c>
      <c r="GL104" s="13">
        <v>0</v>
      </c>
      <c r="GM104" s="13">
        <v>0</v>
      </c>
      <c r="GN104" s="13">
        <v>0</v>
      </c>
      <c r="GO104" s="13">
        <v>0</v>
      </c>
      <c r="GP104" s="13">
        <v>0</v>
      </c>
      <c r="GQ104" s="13">
        <v>0</v>
      </c>
      <c r="GR104" s="13">
        <v>0</v>
      </c>
      <c r="GS104" s="13">
        <v>0</v>
      </c>
      <c r="GT104" s="13">
        <v>0</v>
      </c>
      <c r="GU104" s="13">
        <v>0</v>
      </c>
      <c r="GV104" s="13">
        <v>0</v>
      </c>
      <c r="GW104" s="13">
        <v>0</v>
      </c>
      <c r="GX104" s="13">
        <v>0</v>
      </c>
      <c r="GY104" s="13">
        <v>0</v>
      </c>
      <c r="GZ104" s="13">
        <v>0</v>
      </c>
      <c r="HA104" s="13">
        <v>0</v>
      </c>
      <c r="HB104" s="13">
        <v>0</v>
      </c>
      <c r="HC104" s="13">
        <v>41.36</v>
      </c>
      <c r="HD104" s="13">
        <v>41.36</v>
      </c>
      <c r="HE104" s="13">
        <v>90.16</v>
      </c>
      <c r="HF104" s="13">
        <v>96.8</v>
      </c>
      <c r="HG104" s="13">
        <v>96.8</v>
      </c>
      <c r="HH104" s="13">
        <v>110</v>
      </c>
      <c r="HI104" s="13">
        <v>110</v>
      </c>
      <c r="HJ104" s="13">
        <v>90.16</v>
      </c>
      <c r="HK104" s="13">
        <v>132</v>
      </c>
      <c r="HL104" s="13">
        <v>132</v>
      </c>
      <c r="HM104" s="13">
        <v>99</v>
      </c>
      <c r="HN104" s="13">
        <v>108.2</v>
      </c>
      <c r="HO104" s="13">
        <v>108.2</v>
      </c>
      <c r="HP104" s="13">
        <v>0</v>
      </c>
      <c r="HQ104" s="13">
        <v>108</v>
      </c>
      <c r="HR104" s="13">
        <v>108</v>
      </c>
      <c r="HS104" s="13">
        <v>79.2</v>
      </c>
      <c r="HT104" s="13">
        <v>110</v>
      </c>
      <c r="HU104" s="13">
        <v>92.4</v>
      </c>
      <c r="HV104" s="13">
        <v>92.4</v>
      </c>
      <c r="HW104" s="13">
        <v>0</v>
      </c>
      <c r="HX104" s="13">
        <v>0</v>
      </c>
      <c r="HY104" s="13">
        <v>0</v>
      </c>
      <c r="HZ104" s="13">
        <v>0</v>
      </c>
      <c r="IA104" s="13">
        <v>0</v>
      </c>
      <c r="IB104" s="13">
        <v>0</v>
      </c>
      <c r="IC104" s="13">
        <v>0</v>
      </c>
      <c r="ID104" s="13">
        <v>0</v>
      </c>
      <c r="IE104" s="13">
        <v>0</v>
      </c>
      <c r="IF104" s="13">
        <v>0</v>
      </c>
      <c r="IG104" s="13">
        <f t="shared" si="1927"/>
        <v>500</v>
      </c>
      <c r="IH104" s="13">
        <f t="shared" si="1928"/>
        <v>780</v>
      </c>
      <c r="II104" s="13">
        <f t="shared" si="1929"/>
        <v>336</v>
      </c>
      <c r="IJ104" s="13">
        <f t="shared" si="1930"/>
        <v>500</v>
      </c>
      <c r="IK104" s="13">
        <f t="shared" si="1931"/>
        <v>229.36</v>
      </c>
      <c r="IL104" s="13">
        <f t="shared" si="1932"/>
        <v>229.36</v>
      </c>
      <c r="IM104" s="13">
        <f t="shared" si="1933"/>
        <v>500</v>
      </c>
      <c r="IN104" s="13">
        <f t="shared" si="1934"/>
        <v>596.79999999999995</v>
      </c>
      <c r="IO104" s="13">
        <f t="shared" si="1935"/>
        <v>536.79999999999995</v>
      </c>
      <c r="IP104" s="13">
        <f t="shared" si="1936"/>
        <v>500</v>
      </c>
      <c r="IQ104" s="13">
        <f t="shared" si="1937"/>
        <v>519.83999999999992</v>
      </c>
      <c r="IR104" s="13">
        <f t="shared" si="1938"/>
        <v>500</v>
      </c>
      <c r="IS104" s="13">
        <f t="shared" si="1939"/>
        <v>600</v>
      </c>
      <c r="IT104" s="13">
        <f t="shared" si="1940"/>
        <v>600</v>
      </c>
      <c r="IU104" s="13">
        <f t="shared" si="1941"/>
        <v>549</v>
      </c>
      <c r="IV104" s="13">
        <f t="shared" si="1942"/>
        <v>600</v>
      </c>
      <c r="IW104" s="13">
        <f t="shared" si="1943"/>
        <v>600</v>
      </c>
      <c r="IX104" s="13">
        <f t="shared" si="1944"/>
        <v>0</v>
      </c>
      <c r="IY104" s="13">
        <f t="shared" si="1945"/>
        <v>600</v>
      </c>
      <c r="IZ104" s="13">
        <f t="shared" si="1946"/>
        <v>600</v>
      </c>
      <c r="JA104" s="13">
        <f t="shared" si="1947"/>
        <v>439.2</v>
      </c>
      <c r="JB104" s="13">
        <f t="shared" si="1948"/>
        <v>600</v>
      </c>
      <c r="JC104" s="13">
        <f t="shared" si="1949"/>
        <v>512.4</v>
      </c>
      <c r="JD104" s="13">
        <f t="shared" si="1950"/>
        <v>512.4</v>
      </c>
      <c r="JE104" s="13">
        <f t="shared" si="1951"/>
        <v>1000</v>
      </c>
      <c r="JF104" s="13">
        <f t="shared" si="1952"/>
        <v>1000</v>
      </c>
      <c r="JG104" s="13">
        <f t="shared" si="1953"/>
        <v>402.6</v>
      </c>
      <c r="JH104" s="13">
        <f t="shared" si="1954"/>
        <v>1000</v>
      </c>
      <c r="JI104" s="13">
        <f t="shared" si="1955"/>
        <v>1000</v>
      </c>
      <c r="JJ104" s="13">
        <f t="shared" si="1956"/>
        <v>0</v>
      </c>
      <c r="JK104" s="13">
        <f t="shared" si="1956"/>
        <v>1000</v>
      </c>
      <c r="JL104" s="13">
        <f t="shared" si="1956"/>
        <v>2013</v>
      </c>
      <c r="JM104" s="13">
        <f t="shared" si="1956"/>
        <v>2013</v>
      </c>
      <c r="JN104" s="13">
        <f t="shared" si="1956"/>
        <v>1300</v>
      </c>
    </row>
    <row r="105" spans="1:274" x14ac:dyDescent="0.25">
      <c r="A105" s="5">
        <v>5149</v>
      </c>
      <c r="B105" s="9" t="s">
        <v>252</v>
      </c>
      <c r="C105" s="13">
        <v>0</v>
      </c>
      <c r="D105" s="13">
        <v>0</v>
      </c>
      <c r="E105" s="13">
        <v>0</v>
      </c>
      <c r="F105" s="13">
        <v>0</v>
      </c>
      <c r="G105" s="13">
        <v>0</v>
      </c>
      <c r="H105" s="13">
        <v>0</v>
      </c>
      <c r="I105" s="13">
        <v>0</v>
      </c>
      <c r="J105" s="13">
        <v>0</v>
      </c>
      <c r="K105" s="13">
        <v>0</v>
      </c>
      <c r="L105" s="13">
        <v>0</v>
      </c>
      <c r="M105" s="13">
        <v>0</v>
      </c>
      <c r="N105" s="13">
        <v>0</v>
      </c>
      <c r="O105" s="13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 s="13">
        <v>0</v>
      </c>
      <c r="AC105" s="13">
        <v>0</v>
      </c>
      <c r="AD105" s="13">
        <v>0</v>
      </c>
      <c r="AE105" s="13">
        <v>0</v>
      </c>
      <c r="AF105" s="13">
        <v>0</v>
      </c>
      <c r="AG105" s="13">
        <v>0</v>
      </c>
      <c r="AH105" s="13">
        <v>0</v>
      </c>
      <c r="AI105" s="13">
        <v>0</v>
      </c>
      <c r="AJ105" s="13">
        <v>0</v>
      </c>
      <c r="AK105" s="13">
        <v>0</v>
      </c>
      <c r="AL105" s="13">
        <v>0</v>
      </c>
      <c r="AM105" s="13">
        <v>0</v>
      </c>
      <c r="AN105" s="13">
        <v>0</v>
      </c>
      <c r="AO105" s="13">
        <v>0</v>
      </c>
      <c r="AP105" s="13">
        <v>0</v>
      </c>
      <c r="AQ105" s="13">
        <v>0</v>
      </c>
      <c r="AR105" s="13">
        <v>0</v>
      </c>
      <c r="AS105" s="13">
        <v>0</v>
      </c>
      <c r="AT105" s="13">
        <v>0</v>
      </c>
      <c r="AU105" s="13">
        <v>0</v>
      </c>
      <c r="AV105" s="13">
        <v>0</v>
      </c>
      <c r="AW105" s="13">
        <v>0</v>
      </c>
      <c r="AX105" s="13">
        <v>0</v>
      </c>
      <c r="AY105" s="13">
        <v>0</v>
      </c>
      <c r="AZ105" s="13">
        <v>0</v>
      </c>
      <c r="BA105" s="13">
        <v>0</v>
      </c>
      <c r="BB105" s="13">
        <v>0</v>
      </c>
      <c r="BC105" s="13">
        <v>0</v>
      </c>
      <c r="BD105" s="13">
        <v>0</v>
      </c>
      <c r="BE105" s="13">
        <v>0</v>
      </c>
      <c r="BF105" s="13">
        <v>0</v>
      </c>
      <c r="BG105" s="13">
        <v>0</v>
      </c>
      <c r="BH105" s="13">
        <v>0</v>
      </c>
      <c r="BI105" s="13">
        <v>0</v>
      </c>
      <c r="BJ105" s="13">
        <v>0</v>
      </c>
      <c r="BK105" s="13">
        <v>0</v>
      </c>
      <c r="BL105" s="13">
        <v>0</v>
      </c>
      <c r="BM105" s="13">
        <v>0</v>
      </c>
      <c r="BN105" s="13">
        <v>0</v>
      </c>
      <c r="BO105" s="13">
        <v>0</v>
      </c>
      <c r="BP105" s="13">
        <v>0</v>
      </c>
      <c r="BQ105" s="13">
        <v>0</v>
      </c>
      <c r="BR105" s="13">
        <v>0</v>
      </c>
      <c r="BS105" s="13">
        <v>0</v>
      </c>
      <c r="BT105" s="13">
        <v>0</v>
      </c>
      <c r="BU105" s="13">
        <v>0</v>
      </c>
      <c r="BV105" s="13">
        <v>0</v>
      </c>
      <c r="BW105" s="13">
        <v>0</v>
      </c>
      <c r="BX105" s="13">
        <v>0</v>
      </c>
      <c r="BY105" s="13">
        <v>0</v>
      </c>
      <c r="BZ105" s="13">
        <v>0</v>
      </c>
      <c r="CA105" s="13">
        <v>0</v>
      </c>
      <c r="CB105" s="13">
        <v>0</v>
      </c>
      <c r="CC105" s="13">
        <v>0</v>
      </c>
      <c r="CD105" s="13">
        <v>0</v>
      </c>
      <c r="CE105" s="13">
        <v>0</v>
      </c>
      <c r="CF105" s="13">
        <v>0</v>
      </c>
      <c r="CG105" s="13">
        <v>0</v>
      </c>
      <c r="CH105" s="13">
        <v>0</v>
      </c>
      <c r="CI105" s="13">
        <v>0</v>
      </c>
      <c r="CJ105" s="13">
        <v>0</v>
      </c>
      <c r="CK105" s="13">
        <v>0</v>
      </c>
      <c r="CL105" s="13">
        <v>0</v>
      </c>
      <c r="CM105" s="13">
        <v>0</v>
      </c>
      <c r="CN105" s="13">
        <v>0</v>
      </c>
      <c r="CO105" s="13">
        <v>0</v>
      </c>
      <c r="CP105" s="13">
        <v>0</v>
      </c>
      <c r="CQ105" s="13">
        <v>0</v>
      </c>
      <c r="CR105" s="13">
        <v>0</v>
      </c>
      <c r="CS105" s="13">
        <v>0</v>
      </c>
      <c r="CT105" s="13">
        <v>0</v>
      </c>
      <c r="CU105" s="13">
        <v>0</v>
      </c>
      <c r="CV105" s="13">
        <v>0</v>
      </c>
      <c r="CW105" s="13">
        <v>0</v>
      </c>
      <c r="CX105" s="13">
        <v>0</v>
      </c>
      <c r="CY105" s="13">
        <v>0</v>
      </c>
      <c r="CZ105" s="13">
        <v>0</v>
      </c>
      <c r="DA105" s="13">
        <v>0</v>
      </c>
      <c r="DB105" s="13">
        <v>0</v>
      </c>
      <c r="DC105" s="13">
        <v>0</v>
      </c>
      <c r="DD105" s="13">
        <v>0</v>
      </c>
      <c r="DE105" s="13">
        <v>0</v>
      </c>
      <c r="DF105" s="13">
        <v>0</v>
      </c>
      <c r="DG105" s="13">
        <v>1229.51</v>
      </c>
      <c r="DH105" s="13">
        <v>0</v>
      </c>
      <c r="DI105" s="13">
        <v>0</v>
      </c>
      <c r="DJ105" s="13">
        <v>0</v>
      </c>
      <c r="DK105" s="13">
        <v>0</v>
      </c>
      <c r="DL105" s="13">
        <v>0</v>
      </c>
      <c r="DM105" s="13">
        <v>0</v>
      </c>
      <c r="DN105" s="13">
        <v>0</v>
      </c>
      <c r="DO105" s="13">
        <v>0</v>
      </c>
      <c r="DP105" s="13">
        <v>0</v>
      </c>
      <c r="DQ105" s="13">
        <v>0</v>
      </c>
      <c r="DR105" s="13">
        <v>0</v>
      </c>
      <c r="DS105" s="13">
        <v>0</v>
      </c>
      <c r="DT105" s="13">
        <v>0</v>
      </c>
      <c r="DU105" s="13">
        <v>0</v>
      </c>
      <c r="DV105" s="13">
        <v>0</v>
      </c>
      <c r="DW105" s="13">
        <v>0</v>
      </c>
      <c r="DX105" s="13">
        <v>0</v>
      </c>
      <c r="DY105" s="13">
        <v>0</v>
      </c>
      <c r="DZ105" s="13">
        <v>0</v>
      </c>
      <c r="EA105" s="13">
        <v>0</v>
      </c>
      <c r="EB105" s="13">
        <v>0</v>
      </c>
      <c r="EC105" s="13">
        <v>0</v>
      </c>
      <c r="ED105" s="13">
        <v>0</v>
      </c>
      <c r="EE105" s="13">
        <v>0</v>
      </c>
      <c r="EF105" s="13">
        <v>0</v>
      </c>
      <c r="EG105" s="13">
        <v>0</v>
      </c>
      <c r="EH105" s="13">
        <v>0</v>
      </c>
      <c r="EI105" s="13">
        <v>0</v>
      </c>
      <c r="EJ105" s="13">
        <v>0</v>
      </c>
      <c r="EK105" s="13">
        <v>0</v>
      </c>
      <c r="EL105" s="13">
        <v>0</v>
      </c>
      <c r="EM105" s="13">
        <v>0</v>
      </c>
      <c r="EN105" s="13">
        <v>0</v>
      </c>
      <c r="EO105" s="13">
        <v>16393.439999999999</v>
      </c>
      <c r="EP105" s="13">
        <v>0</v>
      </c>
      <c r="EQ105" s="13">
        <v>0</v>
      </c>
      <c r="ER105" s="13">
        <v>0</v>
      </c>
      <c r="ES105" s="13">
        <v>0</v>
      </c>
      <c r="ET105" s="13">
        <v>0</v>
      </c>
      <c r="EU105" s="13">
        <v>0</v>
      </c>
      <c r="EV105" s="13">
        <v>0</v>
      </c>
      <c r="EW105" s="13">
        <v>0</v>
      </c>
      <c r="EX105" s="13">
        <v>0</v>
      </c>
      <c r="EY105" s="13">
        <v>0</v>
      </c>
      <c r="EZ105" s="13">
        <v>0</v>
      </c>
      <c r="FA105" s="13">
        <v>0</v>
      </c>
      <c r="FB105" s="13">
        <v>0</v>
      </c>
      <c r="FC105" s="13">
        <v>0</v>
      </c>
      <c r="FD105" s="13">
        <v>0</v>
      </c>
      <c r="FE105" s="13">
        <v>0</v>
      </c>
      <c r="FF105" s="13">
        <v>0</v>
      </c>
      <c r="FG105" s="13">
        <v>0</v>
      </c>
      <c r="FH105" s="13">
        <v>0</v>
      </c>
      <c r="FI105" s="13">
        <v>0</v>
      </c>
      <c r="FJ105" s="13">
        <v>0</v>
      </c>
      <c r="FK105" s="13">
        <v>0</v>
      </c>
      <c r="FL105" s="13">
        <v>0</v>
      </c>
      <c r="FM105" s="13">
        <v>0</v>
      </c>
      <c r="FN105" s="13">
        <v>0</v>
      </c>
      <c r="FO105" s="13">
        <v>0</v>
      </c>
      <c r="FP105" s="13">
        <v>0</v>
      </c>
      <c r="FQ105" s="13">
        <v>0</v>
      </c>
      <c r="FR105" s="13">
        <v>0</v>
      </c>
      <c r="FS105" s="13">
        <v>0</v>
      </c>
      <c r="FT105" s="13">
        <v>0</v>
      </c>
      <c r="FU105" s="13">
        <v>0</v>
      </c>
      <c r="FV105" s="13">
        <v>0</v>
      </c>
      <c r="FW105" s="13">
        <v>0</v>
      </c>
      <c r="FX105" s="13">
        <v>0</v>
      </c>
      <c r="FY105" s="13">
        <v>0</v>
      </c>
      <c r="FZ105" s="13">
        <v>0</v>
      </c>
      <c r="GA105" s="13">
        <v>0</v>
      </c>
      <c r="GB105" s="13">
        <v>0</v>
      </c>
      <c r="GC105" s="13">
        <v>0</v>
      </c>
      <c r="GD105" s="13">
        <v>0</v>
      </c>
      <c r="GE105" s="13">
        <v>0</v>
      </c>
      <c r="GF105" s="13">
        <v>0</v>
      </c>
      <c r="GG105" s="13">
        <v>0</v>
      </c>
      <c r="GH105" s="13">
        <v>0</v>
      </c>
      <c r="GI105" s="13">
        <v>0</v>
      </c>
      <c r="GJ105" s="13">
        <v>0</v>
      </c>
      <c r="GK105" s="13">
        <v>0</v>
      </c>
      <c r="GL105" s="13">
        <v>0</v>
      </c>
      <c r="GM105" s="13">
        <v>0</v>
      </c>
      <c r="GN105" s="13">
        <v>0</v>
      </c>
      <c r="GO105" s="13">
        <v>0</v>
      </c>
      <c r="GP105" s="13">
        <v>0</v>
      </c>
      <c r="GQ105" s="13">
        <v>0</v>
      </c>
      <c r="GR105" s="13">
        <v>0</v>
      </c>
      <c r="GS105" s="13">
        <v>0</v>
      </c>
      <c r="GT105" s="13">
        <v>0</v>
      </c>
      <c r="GU105" s="13">
        <v>0</v>
      </c>
      <c r="GV105" s="13">
        <v>0</v>
      </c>
      <c r="GW105" s="13">
        <v>0</v>
      </c>
      <c r="GX105" s="13">
        <v>0</v>
      </c>
      <c r="GY105" s="13">
        <v>0</v>
      </c>
      <c r="GZ105" s="13">
        <v>0</v>
      </c>
      <c r="HA105" s="13">
        <v>0</v>
      </c>
      <c r="HB105" s="13">
        <v>0</v>
      </c>
      <c r="HC105" s="13">
        <v>0</v>
      </c>
      <c r="HD105" s="13">
        <v>0</v>
      </c>
      <c r="HE105" s="13">
        <v>3606.56</v>
      </c>
      <c r="HF105" s="13">
        <v>0</v>
      </c>
      <c r="HG105" s="13">
        <v>0</v>
      </c>
      <c r="HH105" s="13">
        <v>0</v>
      </c>
      <c r="HI105" s="13">
        <v>0</v>
      </c>
      <c r="HJ105" s="13">
        <v>0</v>
      </c>
      <c r="HK105" s="13">
        <v>0</v>
      </c>
      <c r="HL105" s="13">
        <v>0</v>
      </c>
      <c r="HM105" s="13">
        <v>0</v>
      </c>
      <c r="HN105" s="13">
        <v>0</v>
      </c>
      <c r="HO105" s="13">
        <v>0</v>
      </c>
      <c r="HP105" s="13">
        <v>0</v>
      </c>
      <c r="HQ105" s="13">
        <v>0</v>
      </c>
      <c r="HR105" s="13">
        <v>0</v>
      </c>
      <c r="HS105" s="13">
        <v>0</v>
      </c>
      <c r="HT105" s="13">
        <v>0</v>
      </c>
      <c r="HU105" s="13">
        <v>0</v>
      </c>
      <c r="HV105" s="13">
        <v>0</v>
      </c>
      <c r="HW105" s="13">
        <v>0</v>
      </c>
      <c r="HX105" s="13">
        <v>0</v>
      </c>
      <c r="HY105" s="13">
        <v>0</v>
      </c>
      <c r="HZ105" s="13">
        <v>0</v>
      </c>
      <c r="IA105" s="13">
        <v>0</v>
      </c>
      <c r="IB105" s="13">
        <v>0</v>
      </c>
      <c r="IC105" s="13">
        <v>0</v>
      </c>
      <c r="ID105" s="13">
        <v>0</v>
      </c>
      <c r="IE105" s="13">
        <v>0</v>
      </c>
      <c r="IF105" s="13">
        <v>0</v>
      </c>
      <c r="IG105" s="13">
        <f t="shared" si="1927"/>
        <v>0</v>
      </c>
      <c r="IH105" s="13">
        <f t="shared" si="1928"/>
        <v>0</v>
      </c>
      <c r="II105" s="13">
        <f t="shared" si="1929"/>
        <v>0</v>
      </c>
      <c r="IJ105" s="13">
        <f t="shared" si="1930"/>
        <v>0</v>
      </c>
      <c r="IK105" s="13">
        <f t="shared" si="1931"/>
        <v>0</v>
      </c>
      <c r="IL105" s="13">
        <f t="shared" si="1932"/>
        <v>0</v>
      </c>
      <c r="IM105" s="13">
        <f t="shared" si="1933"/>
        <v>21229.51</v>
      </c>
      <c r="IN105" s="13">
        <f t="shared" si="1934"/>
        <v>0</v>
      </c>
      <c r="IO105" s="13">
        <f t="shared" si="1935"/>
        <v>0</v>
      </c>
      <c r="IP105" s="13">
        <f t="shared" si="1936"/>
        <v>0</v>
      </c>
      <c r="IQ105" s="13">
        <f t="shared" si="1937"/>
        <v>0</v>
      </c>
      <c r="IR105" s="13">
        <f t="shared" si="1938"/>
        <v>0</v>
      </c>
      <c r="IS105" s="13">
        <f t="shared" si="1939"/>
        <v>0</v>
      </c>
      <c r="IT105" s="13">
        <f t="shared" si="1940"/>
        <v>0</v>
      </c>
      <c r="IU105" s="13">
        <f t="shared" si="1941"/>
        <v>0</v>
      </c>
      <c r="IV105" s="13">
        <f t="shared" si="1942"/>
        <v>0</v>
      </c>
      <c r="IW105" s="13">
        <f t="shared" si="1943"/>
        <v>0</v>
      </c>
      <c r="IX105" s="13">
        <f t="shared" si="1944"/>
        <v>0</v>
      </c>
      <c r="IY105" s="13">
        <f t="shared" si="1945"/>
        <v>0</v>
      </c>
      <c r="IZ105" s="13">
        <f t="shared" si="1946"/>
        <v>0</v>
      </c>
      <c r="JA105" s="13">
        <f t="shared" si="1947"/>
        <v>0</v>
      </c>
      <c r="JB105" s="13">
        <f t="shared" si="1948"/>
        <v>0</v>
      </c>
      <c r="JC105" s="13">
        <f t="shared" si="1949"/>
        <v>0</v>
      </c>
      <c r="JD105" s="13">
        <f t="shared" si="1950"/>
        <v>0</v>
      </c>
      <c r="JE105" s="13">
        <f t="shared" si="1951"/>
        <v>0</v>
      </c>
      <c r="JF105" s="13">
        <f t="shared" si="1952"/>
        <v>0</v>
      </c>
      <c r="JG105" s="13">
        <f t="shared" si="1953"/>
        <v>0</v>
      </c>
      <c r="JH105" s="13">
        <f t="shared" si="1954"/>
        <v>0</v>
      </c>
      <c r="JI105" s="13">
        <f t="shared" si="1955"/>
        <v>0</v>
      </c>
      <c r="JJ105" s="13">
        <f t="shared" si="1956"/>
        <v>0</v>
      </c>
      <c r="JK105" s="13">
        <f t="shared" si="1956"/>
        <v>0</v>
      </c>
      <c r="JL105" s="13">
        <f t="shared" si="1956"/>
        <v>0</v>
      </c>
      <c r="JM105" s="13">
        <f t="shared" si="1956"/>
        <v>0</v>
      </c>
      <c r="JN105" s="13">
        <f t="shared" si="1956"/>
        <v>0</v>
      </c>
    </row>
    <row r="106" spans="1:274" x14ac:dyDescent="0.25">
      <c r="A106" s="5">
        <v>5151</v>
      </c>
      <c r="B106" s="9" t="s">
        <v>61</v>
      </c>
      <c r="C106" s="13">
        <v>1500000</v>
      </c>
      <c r="D106" s="13">
        <v>0</v>
      </c>
      <c r="E106" s="13">
        <v>0</v>
      </c>
      <c r="F106" s="13">
        <v>0</v>
      </c>
      <c r="G106" s="13">
        <v>0</v>
      </c>
      <c r="H106" s="13">
        <v>0</v>
      </c>
      <c r="I106" s="13">
        <v>0</v>
      </c>
      <c r="J106" s="13">
        <v>0</v>
      </c>
      <c r="K106" s="13">
        <v>0</v>
      </c>
      <c r="L106" s="13">
        <v>0</v>
      </c>
      <c r="M106" s="13">
        <v>0</v>
      </c>
      <c r="N106" s="13">
        <v>0</v>
      </c>
      <c r="O106" s="13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 s="13">
        <v>0</v>
      </c>
      <c r="AC106" s="13">
        <v>0</v>
      </c>
      <c r="AD106" s="13">
        <v>0</v>
      </c>
      <c r="AE106" s="13">
        <v>0</v>
      </c>
      <c r="AF106" s="13">
        <v>0</v>
      </c>
      <c r="AG106" s="13">
        <v>0</v>
      </c>
      <c r="AH106" s="13">
        <v>0</v>
      </c>
      <c r="AI106" s="13">
        <v>0</v>
      </c>
      <c r="AJ106" s="13">
        <v>0</v>
      </c>
      <c r="AK106" s="13">
        <v>0</v>
      </c>
      <c r="AL106" s="13">
        <v>0</v>
      </c>
      <c r="AM106" s="13">
        <v>0</v>
      </c>
      <c r="AN106" s="13">
        <v>0</v>
      </c>
      <c r="AO106" s="13">
        <v>0</v>
      </c>
      <c r="AP106" s="13">
        <v>0</v>
      </c>
      <c r="AQ106" s="13">
        <v>0</v>
      </c>
      <c r="AR106" s="13">
        <v>0</v>
      </c>
      <c r="AS106" s="13">
        <v>0</v>
      </c>
      <c r="AT106" s="13">
        <v>0</v>
      </c>
      <c r="AU106" s="13">
        <v>0</v>
      </c>
      <c r="AV106" s="13">
        <v>0</v>
      </c>
      <c r="AW106" s="13">
        <v>0</v>
      </c>
      <c r="AX106" s="13">
        <v>0</v>
      </c>
      <c r="AY106" s="13">
        <v>0</v>
      </c>
      <c r="AZ106" s="13">
        <v>0</v>
      </c>
      <c r="BA106" s="13">
        <v>0</v>
      </c>
      <c r="BB106" s="13">
        <v>0</v>
      </c>
      <c r="BC106" s="13">
        <v>0</v>
      </c>
      <c r="BD106" s="13">
        <v>0</v>
      </c>
      <c r="BE106" s="13">
        <v>0</v>
      </c>
      <c r="BF106" s="13">
        <v>0</v>
      </c>
      <c r="BG106" s="13">
        <v>0</v>
      </c>
      <c r="BH106" s="13">
        <v>0</v>
      </c>
      <c r="BI106" s="13">
        <v>0</v>
      </c>
      <c r="BJ106" s="13">
        <v>0</v>
      </c>
      <c r="BK106" s="13">
        <v>0</v>
      </c>
      <c r="BL106" s="13">
        <v>0</v>
      </c>
      <c r="BM106" s="13">
        <v>0</v>
      </c>
      <c r="BN106" s="13">
        <v>0</v>
      </c>
      <c r="BO106" s="13">
        <v>0</v>
      </c>
      <c r="BP106" s="13">
        <v>0</v>
      </c>
      <c r="BQ106" s="13">
        <v>0</v>
      </c>
      <c r="BR106" s="13">
        <v>0</v>
      </c>
      <c r="BS106" s="13">
        <v>0</v>
      </c>
      <c r="BT106" s="13">
        <v>0</v>
      </c>
      <c r="BU106" s="13">
        <v>0</v>
      </c>
      <c r="BV106" s="13">
        <v>0</v>
      </c>
      <c r="BW106" s="13">
        <v>0</v>
      </c>
      <c r="BX106" s="13">
        <v>0</v>
      </c>
      <c r="BY106" s="13">
        <v>0</v>
      </c>
      <c r="BZ106" s="13">
        <v>0</v>
      </c>
      <c r="CA106" s="13">
        <v>0</v>
      </c>
      <c r="CB106" s="13">
        <v>0</v>
      </c>
      <c r="CC106" s="13">
        <v>0</v>
      </c>
      <c r="CD106" s="13">
        <v>0</v>
      </c>
      <c r="CE106" s="13">
        <v>0</v>
      </c>
      <c r="CF106" s="13">
        <v>0</v>
      </c>
      <c r="CG106" s="13">
        <v>0</v>
      </c>
      <c r="CH106" s="13">
        <v>0</v>
      </c>
      <c r="CI106" s="13">
        <v>0</v>
      </c>
      <c r="CJ106" s="13">
        <v>0</v>
      </c>
      <c r="CK106" s="13">
        <v>0</v>
      </c>
      <c r="CL106" s="13">
        <v>0</v>
      </c>
      <c r="CM106" s="13">
        <v>0</v>
      </c>
      <c r="CN106" s="13">
        <v>0</v>
      </c>
      <c r="CO106" s="13">
        <v>0</v>
      </c>
      <c r="CP106" s="13">
        <v>0</v>
      </c>
      <c r="CQ106" s="13">
        <v>0</v>
      </c>
      <c r="CR106" s="13">
        <v>0</v>
      </c>
      <c r="CS106" s="13">
        <v>0</v>
      </c>
      <c r="CT106" s="13">
        <v>0</v>
      </c>
      <c r="CU106" s="13">
        <v>0</v>
      </c>
      <c r="CV106" s="13">
        <v>0</v>
      </c>
      <c r="CW106" s="13">
        <v>0</v>
      </c>
      <c r="CX106" s="13">
        <v>0</v>
      </c>
      <c r="CY106" s="13">
        <v>0</v>
      </c>
      <c r="CZ106" s="13">
        <v>0</v>
      </c>
      <c r="DA106" s="13">
        <v>0</v>
      </c>
      <c r="DB106" s="13">
        <v>0</v>
      </c>
      <c r="DC106" s="13">
        <v>0</v>
      </c>
      <c r="DD106" s="13">
        <v>0</v>
      </c>
      <c r="DE106" s="13">
        <v>0</v>
      </c>
      <c r="DF106" s="13">
        <v>0</v>
      </c>
      <c r="DG106" s="13">
        <v>0</v>
      </c>
      <c r="DH106" s="13">
        <v>0</v>
      </c>
      <c r="DI106" s="13">
        <v>0</v>
      </c>
      <c r="DJ106" s="13">
        <v>0</v>
      </c>
      <c r="DK106" s="13">
        <v>0</v>
      </c>
      <c r="DL106" s="13">
        <v>0</v>
      </c>
      <c r="DM106" s="13">
        <v>0</v>
      </c>
      <c r="DN106" s="13">
        <v>0</v>
      </c>
      <c r="DO106" s="13">
        <v>0</v>
      </c>
      <c r="DP106" s="13">
        <v>0</v>
      </c>
      <c r="DQ106" s="13">
        <v>0</v>
      </c>
      <c r="DR106" s="13">
        <v>0</v>
      </c>
      <c r="DS106" s="13">
        <v>0</v>
      </c>
      <c r="DT106" s="13">
        <v>0</v>
      </c>
      <c r="DU106" s="13">
        <v>0</v>
      </c>
      <c r="DV106" s="13">
        <v>0</v>
      </c>
      <c r="DW106" s="13">
        <v>0</v>
      </c>
      <c r="DX106" s="13">
        <v>0</v>
      </c>
      <c r="DY106" s="13">
        <v>0</v>
      </c>
      <c r="DZ106" s="13">
        <v>0</v>
      </c>
      <c r="EA106" s="13">
        <v>0</v>
      </c>
      <c r="EB106" s="13">
        <v>0</v>
      </c>
      <c r="EC106" s="13">
        <v>0</v>
      </c>
      <c r="ED106" s="13">
        <v>0</v>
      </c>
      <c r="EE106" s="13">
        <v>0</v>
      </c>
      <c r="EF106" s="13">
        <v>0</v>
      </c>
      <c r="EG106" s="13">
        <v>0</v>
      </c>
      <c r="EH106" s="13">
        <v>0</v>
      </c>
      <c r="EI106" s="13">
        <v>20000</v>
      </c>
      <c r="EJ106" s="13">
        <v>20000</v>
      </c>
      <c r="EK106" s="13">
        <v>8001.25</v>
      </c>
      <c r="EL106" s="13">
        <v>17000</v>
      </c>
      <c r="EM106" s="13">
        <v>14000</v>
      </c>
      <c r="EN106" s="13">
        <v>10930</v>
      </c>
      <c r="EO106" s="13">
        <v>0</v>
      </c>
      <c r="EP106" s="13">
        <v>12000</v>
      </c>
      <c r="EQ106" s="13">
        <v>6620.9</v>
      </c>
      <c r="ER106" s="13">
        <v>9000</v>
      </c>
      <c r="ES106" s="13">
        <v>9000</v>
      </c>
      <c r="ET106" s="13">
        <v>3697.5</v>
      </c>
      <c r="EU106" s="13">
        <v>8500</v>
      </c>
      <c r="EV106" s="13">
        <v>8500</v>
      </c>
      <c r="EW106" s="13">
        <v>2422.5</v>
      </c>
      <c r="EX106" s="13">
        <v>8196.7199999999993</v>
      </c>
      <c r="EY106" s="13">
        <v>8196.7199999999993</v>
      </c>
      <c r="EZ106" s="13">
        <v>2524</v>
      </c>
      <c r="FA106" s="13">
        <v>6557</v>
      </c>
      <c r="FB106" s="13">
        <v>6557</v>
      </c>
      <c r="FC106" s="13">
        <v>1530</v>
      </c>
      <c r="FD106" s="13">
        <v>6557</v>
      </c>
      <c r="FE106" s="13">
        <v>3557</v>
      </c>
      <c r="FF106" s="13">
        <v>1020</v>
      </c>
      <c r="FG106" s="13">
        <v>3000</v>
      </c>
      <c r="FH106" s="13">
        <v>255</v>
      </c>
      <c r="FI106" s="13">
        <v>255</v>
      </c>
      <c r="FJ106" s="13">
        <v>2000</v>
      </c>
      <c r="FK106" s="13">
        <v>2000</v>
      </c>
      <c r="FL106" s="13"/>
      <c r="FM106" s="13">
        <v>2000</v>
      </c>
      <c r="FN106" s="13">
        <v>2000</v>
      </c>
      <c r="FO106" s="13">
        <v>2486.25</v>
      </c>
      <c r="FP106" s="13">
        <v>2700</v>
      </c>
      <c r="FQ106" s="13">
        <v>0</v>
      </c>
      <c r="FR106" s="13">
        <v>0</v>
      </c>
      <c r="FS106" s="13">
        <v>0</v>
      </c>
      <c r="FT106" s="13">
        <v>0</v>
      </c>
      <c r="FU106" s="13">
        <v>0</v>
      </c>
      <c r="FV106" s="13">
        <v>0</v>
      </c>
      <c r="FW106" s="13">
        <v>0</v>
      </c>
      <c r="FX106" s="13">
        <v>0</v>
      </c>
      <c r="FY106" s="13">
        <v>0</v>
      </c>
      <c r="FZ106" s="13">
        <v>0</v>
      </c>
      <c r="GA106" s="13">
        <v>0</v>
      </c>
      <c r="GB106" s="13">
        <v>0</v>
      </c>
      <c r="GC106" s="13">
        <v>0</v>
      </c>
      <c r="GD106" s="13">
        <v>14000</v>
      </c>
      <c r="GE106" s="13">
        <v>0</v>
      </c>
      <c r="GF106" s="13">
        <v>0</v>
      </c>
      <c r="GG106" s="13">
        <v>0</v>
      </c>
      <c r="GH106" s="13">
        <v>0</v>
      </c>
      <c r="GI106" s="13">
        <v>0</v>
      </c>
      <c r="GJ106" s="13">
        <v>0</v>
      </c>
      <c r="GK106" s="13">
        <v>0</v>
      </c>
      <c r="GL106" s="13">
        <v>0</v>
      </c>
      <c r="GM106" s="13">
        <v>0</v>
      </c>
      <c r="GN106" s="13">
        <v>0</v>
      </c>
      <c r="GO106" s="13">
        <v>0</v>
      </c>
      <c r="GP106" s="13">
        <v>0</v>
      </c>
      <c r="GQ106" s="13">
        <v>0</v>
      </c>
      <c r="GR106" s="13">
        <v>0</v>
      </c>
      <c r="GS106" s="13">
        <v>0</v>
      </c>
      <c r="GT106" s="13">
        <v>0</v>
      </c>
      <c r="GU106" s="13">
        <v>0</v>
      </c>
      <c r="GV106" s="13">
        <v>0</v>
      </c>
      <c r="GW106" s="13">
        <v>0</v>
      </c>
      <c r="GX106" s="13">
        <v>0</v>
      </c>
      <c r="GY106" s="13">
        <v>0</v>
      </c>
      <c r="GZ106" s="13">
        <v>0</v>
      </c>
      <c r="HA106" s="13">
        <v>0</v>
      </c>
      <c r="HB106" s="13">
        <v>0</v>
      </c>
      <c r="HC106" s="13">
        <v>0</v>
      </c>
      <c r="HD106" s="13">
        <v>0</v>
      </c>
      <c r="HE106" s="13">
        <v>0</v>
      </c>
      <c r="HF106" s="13">
        <v>54.1</v>
      </c>
      <c r="HG106" s="13">
        <v>54.1</v>
      </c>
      <c r="HH106" s="13">
        <v>0</v>
      </c>
      <c r="HI106" s="13">
        <v>0</v>
      </c>
      <c r="HJ106" s="13">
        <v>0</v>
      </c>
      <c r="HK106" s="13">
        <v>1500</v>
      </c>
      <c r="HL106" s="13">
        <v>4000</v>
      </c>
      <c r="HM106" s="13">
        <v>0</v>
      </c>
      <c r="HN106" s="13">
        <v>1803.28</v>
      </c>
      <c r="HO106" s="13">
        <v>1803.28</v>
      </c>
      <c r="HP106" s="13">
        <v>0</v>
      </c>
      <c r="HQ106" s="13">
        <v>1443</v>
      </c>
      <c r="HR106" s="13">
        <v>1443</v>
      </c>
      <c r="HS106" s="13">
        <v>0</v>
      </c>
      <c r="HT106" s="13">
        <v>1443</v>
      </c>
      <c r="HU106" s="13">
        <v>443</v>
      </c>
      <c r="HV106" s="13">
        <v>0</v>
      </c>
      <c r="HW106" s="13">
        <v>0</v>
      </c>
      <c r="HX106" s="13">
        <v>0</v>
      </c>
      <c r="HY106" s="13">
        <v>0</v>
      </c>
      <c r="HZ106" s="13">
        <v>0</v>
      </c>
      <c r="IA106" s="13">
        <v>0</v>
      </c>
      <c r="IB106" s="13">
        <v>0</v>
      </c>
      <c r="IC106" s="13">
        <v>0</v>
      </c>
      <c r="ID106" s="13">
        <v>0</v>
      </c>
      <c r="IE106" s="13">
        <v>0</v>
      </c>
      <c r="IF106" s="13">
        <v>0</v>
      </c>
      <c r="IG106" s="13">
        <f t="shared" si="1927"/>
        <v>1520000</v>
      </c>
      <c r="IH106" s="13">
        <f t="shared" si="1928"/>
        <v>20000</v>
      </c>
      <c r="II106" s="13">
        <f t="shared" si="1929"/>
        <v>8001.25</v>
      </c>
      <c r="IJ106" s="13">
        <f t="shared" si="1930"/>
        <v>17000</v>
      </c>
      <c r="IK106" s="13">
        <f t="shared" si="1931"/>
        <v>14000</v>
      </c>
      <c r="IL106" s="13">
        <f t="shared" si="1932"/>
        <v>10930</v>
      </c>
      <c r="IM106" s="13">
        <f t="shared" si="1933"/>
        <v>0</v>
      </c>
      <c r="IN106" s="13">
        <f t="shared" si="1934"/>
        <v>12054.1</v>
      </c>
      <c r="IO106" s="13">
        <f t="shared" si="1935"/>
        <v>6675</v>
      </c>
      <c r="IP106" s="13">
        <f t="shared" si="1936"/>
        <v>9000</v>
      </c>
      <c r="IQ106" s="13">
        <f t="shared" si="1937"/>
        <v>9000</v>
      </c>
      <c r="IR106" s="13">
        <f t="shared" si="1938"/>
        <v>3697.5</v>
      </c>
      <c r="IS106" s="13">
        <f t="shared" si="1939"/>
        <v>10000</v>
      </c>
      <c r="IT106" s="13">
        <f t="shared" si="1940"/>
        <v>26500</v>
      </c>
      <c r="IU106" s="13">
        <f t="shared" si="1941"/>
        <v>2422.5</v>
      </c>
      <c r="IV106" s="13">
        <f t="shared" si="1942"/>
        <v>10000</v>
      </c>
      <c r="IW106" s="13">
        <f t="shared" si="1943"/>
        <v>10000</v>
      </c>
      <c r="IX106" s="13">
        <f t="shared" si="1944"/>
        <v>2524</v>
      </c>
      <c r="IY106" s="13">
        <f t="shared" si="1945"/>
        <v>8000</v>
      </c>
      <c r="IZ106" s="13">
        <f t="shared" si="1946"/>
        <v>8000</v>
      </c>
      <c r="JA106" s="13">
        <f t="shared" si="1947"/>
        <v>1530</v>
      </c>
      <c r="JB106" s="13">
        <f t="shared" si="1948"/>
        <v>8000</v>
      </c>
      <c r="JC106" s="13">
        <f t="shared" si="1949"/>
        <v>4000</v>
      </c>
      <c r="JD106" s="13">
        <f t="shared" si="1950"/>
        <v>1020</v>
      </c>
      <c r="JE106" s="13">
        <f t="shared" si="1951"/>
        <v>3000</v>
      </c>
      <c r="JF106" s="13">
        <f t="shared" si="1952"/>
        <v>255</v>
      </c>
      <c r="JG106" s="13">
        <f t="shared" si="1953"/>
        <v>255</v>
      </c>
      <c r="JH106" s="13">
        <f t="shared" si="1954"/>
        <v>2000</v>
      </c>
      <c r="JI106" s="13">
        <f t="shared" si="1955"/>
        <v>2000</v>
      </c>
      <c r="JJ106" s="13">
        <f t="shared" si="1956"/>
        <v>0</v>
      </c>
      <c r="JK106" s="13">
        <f t="shared" si="1956"/>
        <v>2000</v>
      </c>
      <c r="JL106" s="13">
        <f t="shared" si="1956"/>
        <v>2000</v>
      </c>
      <c r="JM106" s="13">
        <f t="shared" si="1956"/>
        <v>2486.25</v>
      </c>
      <c r="JN106" s="13">
        <f t="shared" si="1956"/>
        <v>2700</v>
      </c>
    </row>
    <row r="107" spans="1:274" x14ac:dyDescent="0.25">
      <c r="A107" s="5">
        <v>5152</v>
      </c>
      <c r="B107" s="9" t="s">
        <v>62</v>
      </c>
      <c r="C107" s="13">
        <v>0</v>
      </c>
      <c r="D107" s="13">
        <v>0</v>
      </c>
      <c r="E107" s="13">
        <v>0</v>
      </c>
      <c r="F107" s="13">
        <v>0</v>
      </c>
      <c r="G107" s="13">
        <v>0</v>
      </c>
      <c r="H107" s="13">
        <v>0</v>
      </c>
      <c r="I107" s="13">
        <v>0</v>
      </c>
      <c r="J107" s="13">
        <v>0</v>
      </c>
      <c r="K107" s="13">
        <v>0</v>
      </c>
      <c r="L107" s="13">
        <v>0</v>
      </c>
      <c r="M107" s="13">
        <v>0</v>
      </c>
      <c r="N107" s="13">
        <v>0</v>
      </c>
      <c r="O107" s="13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 s="13">
        <v>0</v>
      </c>
      <c r="AC107" s="13">
        <v>0</v>
      </c>
      <c r="AD107" s="13">
        <v>0</v>
      </c>
      <c r="AE107" s="13">
        <v>0</v>
      </c>
      <c r="AF107" s="13">
        <v>0</v>
      </c>
      <c r="AG107" s="13">
        <v>0</v>
      </c>
      <c r="AH107" s="13">
        <v>0</v>
      </c>
      <c r="AI107" s="13">
        <v>0</v>
      </c>
      <c r="AJ107" s="13">
        <v>0</v>
      </c>
      <c r="AK107" s="13">
        <v>0</v>
      </c>
      <c r="AL107" s="13">
        <v>0</v>
      </c>
      <c r="AM107" s="13">
        <v>0</v>
      </c>
      <c r="AN107" s="13">
        <v>0</v>
      </c>
      <c r="AO107" s="13">
        <v>0</v>
      </c>
      <c r="AP107" s="13">
        <v>0</v>
      </c>
      <c r="AQ107" s="13">
        <v>0</v>
      </c>
      <c r="AR107" s="13">
        <v>0</v>
      </c>
      <c r="AS107" s="13">
        <v>0</v>
      </c>
      <c r="AT107" s="13">
        <v>0</v>
      </c>
      <c r="AU107" s="13">
        <v>0</v>
      </c>
      <c r="AV107" s="13">
        <v>0</v>
      </c>
      <c r="AW107" s="13">
        <v>0</v>
      </c>
      <c r="AX107" s="13">
        <v>0</v>
      </c>
      <c r="AY107" s="13">
        <v>0</v>
      </c>
      <c r="AZ107" s="13">
        <v>0</v>
      </c>
      <c r="BA107" s="13">
        <v>0</v>
      </c>
      <c r="BB107" s="13">
        <v>0</v>
      </c>
      <c r="BC107" s="13">
        <v>0</v>
      </c>
      <c r="BD107" s="13">
        <v>0</v>
      </c>
      <c r="BE107" s="13">
        <v>0</v>
      </c>
      <c r="BF107" s="13">
        <v>0</v>
      </c>
      <c r="BG107" s="13">
        <v>0</v>
      </c>
      <c r="BH107" s="13">
        <v>0</v>
      </c>
      <c r="BI107" s="13">
        <v>0</v>
      </c>
      <c r="BJ107" s="13">
        <v>0</v>
      </c>
      <c r="BK107" s="13">
        <v>0</v>
      </c>
      <c r="BL107" s="13">
        <v>0</v>
      </c>
      <c r="BM107" s="13">
        <v>0</v>
      </c>
      <c r="BN107" s="13">
        <v>0</v>
      </c>
      <c r="BO107" s="13">
        <v>0</v>
      </c>
      <c r="BP107" s="13">
        <v>0</v>
      </c>
      <c r="BQ107" s="13">
        <v>0</v>
      </c>
      <c r="BR107" s="13">
        <v>0</v>
      </c>
      <c r="BS107" s="13">
        <v>0</v>
      </c>
      <c r="BT107" s="13">
        <v>0</v>
      </c>
      <c r="BU107" s="13">
        <v>0</v>
      </c>
      <c r="BV107" s="13">
        <v>0</v>
      </c>
      <c r="BW107" s="13">
        <v>0</v>
      </c>
      <c r="BX107" s="13">
        <v>0</v>
      </c>
      <c r="BY107" s="13">
        <v>0</v>
      </c>
      <c r="BZ107" s="13">
        <v>0</v>
      </c>
      <c r="CA107" s="13">
        <v>0</v>
      </c>
      <c r="CB107" s="13">
        <v>0</v>
      </c>
      <c r="CC107" s="13">
        <v>0</v>
      </c>
      <c r="CD107" s="13">
        <v>0</v>
      </c>
      <c r="CE107" s="13">
        <v>0</v>
      </c>
      <c r="CF107" s="13">
        <v>0</v>
      </c>
      <c r="CG107" s="13">
        <v>0</v>
      </c>
      <c r="CH107" s="13">
        <v>0</v>
      </c>
      <c r="CI107" s="13">
        <v>0</v>
      </c>
      <c r="CJ107" s="13">
        <v>0</v>
      </c>
      <c r="CK107" s="13">
        <v>0</v>
      </c>
      <c r="CL107" s="13">
        <v>0</v>
      </c>
      <c r="CM107" s="13">
        <v>0</v>
      </c>
      <c r="CN107" s="13">
        <v>0</v>
      </c>
      <c r="CO107" s="13">
        <v>0</v>
      </c>
      <c r="CP107" s="13">
        <v>0</v>
      </c>
      <c r="CQ107" s="13">
        <v>0</v>
      </c>
      <c r="CR107" s="13">
        <v>0</v>
      </c>
      <c r="CS107" s="13">
        <v>0</v>
      </c>
      <c r="CT107" s="13">
        <v>0</v>
      </c>
      <c r="CU107" s="13">
        <v>0</v>
      </c>
      <c r="CV107" s="13">
        <v>0</v>
      </c>
      <c r="CW107" s="13">
        <v>0</v>
      </c>
      <c r="CX107" s="13">
        <v>0</v>
      </c>
      <c r="CY107" s="13">
        <v>0</v>
      </c>
      <c r="CZ107" s="13">
        <v>0</v>
      </c>
      <c r="DA107" s="13">
        <v>0</v>
      </c>
      <c r="DB107" s="13">
        <v>0</v>
      </c>
      <c r="DC107" s="13">
        <v>0</v>
      </c>
      <c r="DD107" s="13">
        <v>0</v>
      </c>
      <c r="DE107" s="13">
        <v>0</v>
      </c>
      <c r="DF107" s="13">
        <v>0</v>
      </c>
      <c r="DG107" s="13">
        <v>0</v>
      </c>
      <c r="DH107" s="13">
        <v>0</v>
      </c>
      <c r="DI107" s="13">
        <v>0</v>
      </c>
      <c r="DJ107" s="13">
        <v>0</v>
      </c>
      <c r="DK107" s="13">
        <v>0</v>
      </c>
      <c r="DL107" s="13">
        <v>0</v>
      </c>
      <c r="DM107" s="13">
        <v>0</v>
      </c>
      <c r="DN107" s="13">
        <v>0</v>
      </c>
      <c r="DO107" s="13">
        <v>0</v>
      </c>
      <c r="DP107" s="13">
        <v>0</v>
      </c>
      <c r="DQ107" s="13">
        <v>0</v>
      </c>
      <c r="DR107" s="13">
        <v>0</v>
      </c>
      <c r="DS107" s="13">
        <v>0</v>
      </c>
      <c r="DT107" s="13">
        <v>0</v>
      </c>
      <c r="DU107" s="13">
        <v>0</v>
      </c>
      <c r="DV107" s="13">
        <v>0</v>
      </c>
      <c r="DW107" s="13">
        <v>0</v>
      </c>
      <c r="DX107" s="13">
        <v>0</v>
      </c>
      <c r="DY107" s="13">
        <v>0</v>
      </c>
      <c r="DZ107" s="13">
        <v>0</v>
      </c>
      <c r="EA107" s="13">
        <v>0</v>
      </c>
      <c r="EB107" s="13">
        <v>0</v>
      </c>
      <c r="EC107" s="13">
        <v>0</v>
      </c>
      <c r="ED107" s="13">
        <v>0</v>
      </c>
      <c r="EE107" s="13">
        <v>0</v>
      </c>
      <c r="EF107" s="13">
        <v>0</v>
      </c>
      <c r="EG107" s="13">
        <v>0</v>
      </c>
      <c r="EH107" s="13">
        <v>0</v>
      </c>
      <c r="EI107" s="13">
        <v>0</v>
      </c>
      <c r="EJ107" s="13">
        <v>0</v>
      </c>
      <c r="EK107" s="13">
        <v>0</v>
      </c>
      <c r="EL107" s="13">
        <v>0</v>
      </c>
      <c r="EM107" s="13">
        <v>0</v>
      </c>
      <c r="EN107" s="13">
        <v>0</v>
      </c>
      <c r="EO107" s="13">
        <v>0</v>
      </c>
      <c r="EP107" s="13">
        <v>0</v>
      </c>
      <c r="EQ107" s="13">
        <v>0</v>
      </c>
      <c r="ER107" s="13">
        <v>0</v>
      </c>
      <c r="ES107" s="13">
        <v>0</v>
      </c>
      <c r="ET107" s="13">
        <v>0</v>
      </c>
      <c r="EU107" s="13">
        <v>0</v>
      </c>
      <c r="EV107" s="13">
        <v>0</v>
      </c>
      <c r="EW107" s="13">
        <v>0</v>
      </c>
      <c r="EX107" s="13">
        <v>0</v>
      </c>
      <c r="EY107" s="13">
        <v>0</v>
      </c>
      <c r="EZ107" s="13">
        <v>0</v>
      </c>
      <c r="FA107" s="13">
        <v>0</v>
      </c>
      <c r="FB107" s="13">
        <v>0</v>
      </c>
      <c r="FC107" s="13">
        <v>0</v>
      </c>
      <c r="FD107" s="13">
        <v>0</v>
      </c>
      <c r="FE107" s="13">
        <v>0</v>
      </c>
      <c r="FF107" s="13">
        <v>0</v>
      </c>
      <c r="FG107" s="13">
        <v>0</v>
      </c>
      <c r="FH107" s="13">
        <v>0</v>
      </c>
      <c r="FI107" s="13">
        <v>0</v>
      </c>
      <c r="FJ107" s="13">
        <v>0</v>
      </c>
      <c r="FK107" s="13">
        <v>802</v>
      </c>
      <c r="FL107" s="13">
        <v>802</v>
      </c>
      <c r="FM107" s="13">
        <v>1000</v>
      </c>
      <c r="FN107" s="13">
        <v>2745</v>
      </c>
      <c r="FO107" s="13">
        <v>2745</v>
      </c>
      <c r="FP107" s="13">
        <v>2800</v>
      </c>
      <c r="FQ107" s="13">
        <v>40000</v>
      </c>
      <c r="FR107" s="13">
        <v>40000</v>
      </c>
      <c r="FS107" s="13">
        <v>13329.72</v>
      </c>
      <c r="FT107" s="13">
        <v>40000</v>
      </c>
      <c r="FU107" s="13">
        <v>2000</v>
      </c>
      <c r="FV107" s="13">
        <v>0</v>
      </c>
      <c r="FW107" s="13">
        <v>32786.89</v>
      </c>
      <c r="FX107" s="13">
        <v>32786.89</v>
      </c>
      <c r="FY107" s="13">
        <v>10498.26</v>
      </c>
      <c r="FZ107" s="13">
        <v>11700</v>
      </c>
      <c r="GA107" s="13">
        <v>11700</v>
      </c>
      <c r="GB107" s="13">
        <v>159</v>
      </c>
      <c r="GC107" s="13">
        <v>15600</v>
      </c>
      <c r="GD107" s="13">
        <v>15600</v>
      </c>
      <c r="GE107" s="13">
        <v>4220.8500000000004</v>
      </c>
      <c r="GF107" s="13">
        <v>16393.439999999999</v>
      </c>
      <c r="GG107" s="13">
        <v>16393.439999999999</v>
      </c>
      <c r="GH107" s="13">
        <v>11324.7</v>
      </c>
      <c r="GI107" s="13">
        <v>16393</v>
      </c>
      <c r="GJ107" s="13">
        <v>16393</v>
      </c>
      <c r="GK107" s="13">
        <v>10812.2</v>
      </c>
      <c r="GL107" s="13">
        <v>24600</v>
      </c>
      <c r="GM107" s="13">
        <v>24600</v>
      </c>
      <c r="GN107" s="13">
        <v>14947</v>
      </c>
      <c r="GO107" s="13">
        <v>30000</v>
      </c>
      <c r="GP107" s="13">
        <v>20000</v>
      </c>
      <c r="GQ107" s="13">
        <v>14725.24</v>
      </c>
      <c r="GR107" s="13">
        <v>20000</v>
      </c>
      <c r="GS107" s="13">
        <v>20000</v>
      </c>
      <c r="GT107" s="13">
        <v>7856.44</v>
      </c>
      <c r="GU107" s="13">
        <v>18000</v>
      </c>
      <c r="GV107" s="13">
        <v>18000</v>
      </c>
      <c r="GW107" s="13">
        <v>8070.4</v>
      </c>
      <c r="GX107" s="13">
        <v>23200</v>
      </c>
      <c r="GY107" s="13">
        <v>0</v>
      </c>
      <c r="GZ107" s="13">
        <v>0</v>
      </c>
      <c r="HA107" s="13">
        <v>0</v>
      </c>
      <c r="HB107" s="13">
        <v>0</v>
      </c>
      <c r="HC107" s="13">
        <v>0</v>
      </c>
      <c r="HD107" s="13">
        <v>0</v>
      </c>
      <c r="HE107" s="13">
        <v>7213.11</v>
      </c>
      <c r="HF107" s="13">
        <v>7191.12</v>
      </c>
      <c r="HG107" s="13">
        <v>483.64</v>
      </c>
      <c r="HH107" s="13">
        <v>3300</v>
      </c>
      <c r="HI107" s="13">
        <v>3300</v>
      </c>
      <c r="HJ107" s="13">
        <v>0</v>
      </c>
      <c r="HK107" s="13">
        <v>4400</v>
      </c>
      <c r="HL107" s="13">
        <v>4400</v>
      </c>
      <c r="HM107" s="13">
        <v>928.59</v>
      </c>
      <c r="HN107" s="13">
        <v>3606.56</v>
      </c>
      <c r="HO107" s="13">
        <v>3606.56</v>
      </c>
      <c r="HP107" s="13">
        <v>4489.71</v>
      </c>
      <c r="HQ107" s="13">
        <v>3607</v>
      </c>
      <c r="HR107" s="13">
        <v>3607</v>
      </c>
      <c r="HS107" s="13">
        <v>230.82</v>
      </c>
      <c r="HT107" s="13">
        <v>5400</v>
      </c>
      <c r="HU107" s="13">
        <v>10800</v>
      </c>
      <c r="HV107" s="13">
        <v>5394.62</v>
      </c>
      <c r="HW107" s="13">
        <v>0</v>
      </c>
      <c r="HX107" s="13">
        <v>0</v>
      </c>
      <c r="HY107" s="13">
        <v>0</v>
      </c>
      <c r="HZ107" s="13">
        <v>0</v>
      </c>
      <c r="IA107" s="13">
        <v>0</v>
      </c>
      <c r="IB107" s="13">
        <v>0</v>
      </c>
      <c r="IC107" s="13">
        <v>0</v>
      </c>
      <c r="ID107" s="13">
        <v>0</v>
      </c>
      <c r="IE107" s="13">
        <v>0</v>
      </c>
      <c r="IF107" s="13">
        <v>0</v>
      </c>
      <c r="IG107" s="13">
        <f t="shared" si="1927"/>
        <v>40000</v>
      </c>
      <c r="IH107" s="13">
        <f t="shared" si="1928"/>
        <v>40000</v>
      </c>
      <c r="II107" s="13">
        <f t="shared" si="1929"/>
        <v>13329.72</v>
      </c>
      <c r="IJ107" s="13">
        <f t="shared" si="1930"/>
        <v>40000</v>
      </c>
      <c r="IK107" s="13">
        <f t="shared" si="1931"/>
        <v>2000</v>
      </c>
      <c r="IL107" s="13">
        <f t="shared" si="1932"/>
        <v>0</v>
      </c>
      <c r="IM107" s="13">
        <f t="shared" si="1933"/>
        <v>40000</v>
      </c>
      <c r="IN107" s="13">
        <f t="shared" si="1934"/>
        <v>39978.01</v>
      </c>
      <c r="IO107" s="13">
        <f t="shared" si="1935"/>
        <v>10981.9</v>
      </c>
      <c r="IP107" s="13">
        <f t="shared" si="1936"/>
        <v>15000</v>
      </c>
      <c r="IQ107" s="13">
        <f t="shared" si="1937"/>
        <v>15000</v>
      </c>
      <c r="IR107" s="13">
        <f t="shared" si="1938"/>
        <v>159</v>
      </c>
      <c r="IS107" s="13">
        <f t="shared" si="1939"/>
        <v>20000</v>
      </c>
      <c r="IT107" s="13">
        <f t="shared" si="1940"/>
        <v>20000</v>
      </c>
      <c r="IU107" s="13">
        <f t="shared" si="1941"/>
        <v>5149.4400000000005</v>
      </c>
      <c r="IV107" s="13">
        <f t="shared" si="1942"/>
        <v>20000</v>
      </c>
      <c r="IW107" s="13">
        <f t="shared" si="1943"/>
        <v>20000</v>
      </c>
      <c r="IX107" s="13">
        <f t="shared" si="1944"/>
        <v>15814.41</v>
      </c>
      <c r="IY107" s="13">
        <f t="shared" si="1945"/>
        <v>20000</v>
      </c>
      <c r="IZ107" s="13">
        <f t="shared" si="1946"/>
        <v>20000</v>
      </c>
      <c r="JA107" s="13">
        <f t="shared" si="1947"/>
        <v>11043.02</v>
      </c>
      <c r="JB107" s="13">
        <f t="shared" si="1948"/>
        <v>30000</v>
      </c>
      <c r="JC107" s="13">
        <f t="shared" si="1949"/>
        <v>35400</v>
      </c>
      <c r="JD107" s="13">
        <f t="shared" si="1950"/>
        <v>20341.62</v>
      </c>
      <c r="JE107" s="13">
        <f t="shared" si="1951"/>
        <v>30000</v>
      </c>
      <c r="JF107" s="13">
        <f t="shared" si="1952"/>
        <v>20000</v>
      </c>
      <c r="JG107" s="13">
        <f t="shared" si="1953"/>
        <v>14725.24</v>
      </c>
      <c r="JH107" s="13">
        <f t="shared" si="1954"/>
        <v>20000</v>
      </c>
      <c r="JI107" s="13">
        <f t="shared" si="1955"/>
        <v>20802</v>
      </c>
      <c r="JJ107" s="13">
        <f t="shared" si="1956"/>
        <v>8658.4399999999987</v>
      </c>
      <c r="JK107" s="13">
        <f t="shared" si="1956"/>
        <v>19000</v>
      </c>
      <c r="JL107" s="13">
        <f t="shared" si="1956"/>
        <v>20745</v>
      </c>
      <c r="JM107" s="13">
        <f t="shared" si="1956"/>
        <v>10815.4</v>
      </c>
      <c r="JN107" s="13">
        <f t="shared" si="1956"/>
        <v>26000</v>
      </c>
    </row>
    <row r="108" spans="1:274" x14ac:dyDescent="0.25">
      <c r="A108" s="5">
        <v>5155</v>
      </c>
      <c r="B108" s="9" t="s">
        <v>63</v>
      </c>
      <c r="C108" s="13">
        <v>0</v>
      </c>
      <c r="D108" s="13">
        <v>3660</v>
      </c>
      <c r="E108" s="13">
        <v>3660</v>
      </c>
      <c r="F108" s="13">
        <v>0</v>
      </c>
      <c r="G108" s="13">
        <v>0</v>
      </c>
      <c r="H108" s="13">
        <v>0</v>
      </c>
      <c r="I108" s="13">
        <v>0</v>
      </c>
      <c r="J108" s="13">
        <v>0</v>
      </c>
      <c r="K108" s="13">
        <v>0</v>
      </c>
      <c r="L108" s="13">
        <v>0</v>
      </c>
      <c r="M108" s="13">
        <v>0</v>
      </c>
      <c r="N108" s="13">
        <v>0</v>
      </c>
      <c r="O108" s="13">
        <v>0</v>
      </c>
      <c r="P108" s="13">
        <v>0</v>
      </c>
      <c r="Q108" s="13">
        <v>0</v>
      </c>
      <c r="R108" s="13">
        <v>0</v>
      </c>
      <c r="S108" s="13">
        <v>8453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 s="13">
        <v>0</v>
      </c>
      <c r="AC108" s="13">
        <v>0</v>
      </c>
      <c r="AD108" s="13">
        <v>0</v>
      </c>
      <c r="AE108" s="13">
        <v>0</v>
      </c>
      <c r="AF108" s="13">
        <v>0</v>
      </c>
      <c r="AG108" s="13">
        <v>0</v>
      </c>
      <c r="AH108" s="13">
        <v>0</v>
      </c>
      <c r="AI108" s="13">
        <v>0</v>
      </c>
      <c r="AJ108" s="13">
        <v>0</v>
      </c>
      <c r="AK108" s="13">
        <v>0</v>
      </c>
      <c r="AL108" s="13">
        <v>0</v>
      </c>
      <c r="AM108" s="13">
        <v>-2511.14</v>
      </c>
      <c r="AN108" s="13">
        <v>0</v>
      </c>
      <c r="AO108" s="13">
        <v>0</v>
      </c>
      <c r="AP108" s="13">
        <v>0</v>
      </c>
      <c r="AQ108" s="13">
        <v>0</v>
      </c>
      <c r="AR108" s="13">
        <v>0</v>
      </c>
      <c r="AS108" s="13">
        <v>0</v>
      </c>
      <c r="AT108" s="13">
        <v>0</v>
      </c>
      <c r="AU108" s="13">
        <v>0</v>
      </c>
      <c r="AV108" s="13">
        <v>0</v>
      </c>
      <c r="AW108" s="13">
        <v>0</v>
      </c>
      <c r="AX108" s="13">
        <v>0</v>
      </c>
      <c r="AY108" s="13">
        <v>0</v>
      </c>
      <c r="AZ108" s="13">
        <v>0</v>
      </c>
      <c r="BA108" s="13">
        <v>0</v>
      </c>
      <c r="BB108" s="13">
        <v>0</v>
      </c>
      <c r="BC108" s="13">
        <v>0</v>
      </c>
      <c r="BD108" s="13">
        <v>0</v>
      </c>
      <c r="BE108" s="13">
        <v>0</v>
      </c>
      <c r="BF108" s="13">
        <v>0</v>
      </c>
      <c r="BG108" s="13">
        <v>0</v>
      </c>
      <c r="BH108" s="13">
        <v>0</v>
      </c>
      <c r="BI108" s="13">
        <v>0</v>
      </c>
      <c r="BJ108" s="13">
        <v>0</v>
      </c>
      <c r="BK108" s="13">
        <v>0</v>
      </c>
      <c r="BL108" s="13">
        <v>0</v>
      </c>
      <c r="BM108" s="13">
        <v>0</v>
      </c>
      <c r="BN108" s="13">
        <v>0</v>
      </c>
      <c r="BO108" s="13">
        <v>0</v>
      </c>
      <c r="BP108" s="13">
        <v>0</v>
      </c>
      <c r="BQ108" s="13">
        <v>0</v>
      </c>
      <c r="BR108" s="13">
        <v>0</v>
      </c>
      <c r="BS108" s="13">
        <v>0</v>
      </c>
      <c r="BT108" s="13">
        <v>244</v>
      </c>
      <c r="BU108" s="13">
        <v>610</v>
      </c>
      <c r="BV108" s="13">
        <v>10000</v>
      </c>
      <c r="BW108" s="13">
        <v>0</v>
      </c>
      <c r="BX108" s="13">
        <v>0</v>
      </c>
      <c r="BY108" s="13">
        <v>8196.7199999999993</v>
      </c>
      <c r="BZ108" s="13">
        <v>5000</v>
      </c>
      <c r="CA108" s="13">
        <v>0</v>
      </c>
      <c r="CB108" s="13">
        <v>1560</v>
      </c>
      <c r="CC108" s="13">
        <v>1560</v>
      </c>
      <c r="CD108" s="13">
        <v>0</v>
      </c>
      <c r="CE108" s="13">
        <v>0</v>
      </c>
      <c r="CF108" s="13">
        <v>0</v>
      </c>
      <c r="CG108" s="13">
        <v>0</v>
      </c>
      <c r="CH108" s="13">
        <v>6557.38</v>
      </c>
      <c r="CI108" s="13">
        <v>0</v>
      </c>
      <c r="CJ108" s="13">
        <v>0</v>
      </c>
      <c r="CK108" s="13">
        <v>0</v>
      </c>
      <c r="CL108" s="13">
        <v>0</v>
      </c>
      <c r="CM108" s="13">
        <v>0</v>
      </c>
      <c r="CN108" s="13">
        <v>0</v>
      </c>
      <c r="CO108" s="13">
        <v>0</v>
      </c>
      <c r="CP108" s="13">
        <v>0</v>
      </c>
      <c r="CQ108" s="13">
        <v>0</v>
      </c>
      <c r="CR108" s="13">
        <v>0</v>
      </c>
      <c r="CS108" s="13">
        <v>0</v>
      </c>
      <c r="CT108" s="13">
        <v>0</v>
      </c>
      <c r="CU108" s="13">
        <v>0</v>
      </c>
      <c r="CV108" s="13">
        <v>0</v>
      </c>
      <c r="CW108" s="13">
        <v>0</v>
      </c>
      <c r="CX108" s="13">
        <v>0</v>
      </c>
      <c r="CY108" s="13">
        <v>0</v>
      </c>
      <c r="CZ108" s="13">
        <v>0</v>
      </c>
      <c r="DA108" s="13">
        <v>0</v>
      </c>
      <c r="DB108" s="13">
        <v>1891</v>
      </c>
      <c r="DC108" s="13">
        <v>1891</v>
      </c>
      <c r="DD108" s="13">
        <v>10000</v>
      </c>
      <c r="DE108" s="13">
        <v>10000</v>
      </c>
      <c r="DF108" s="13">
        <v>1065.2</v>
      </c>
      <c r="DG108" s="13">
        <v>8196.7199999999993</v>
      </c>
      <c r="DH108" s="13">
        <v>2500</v>
      </c>
      <c r="DI108" s="13">
        <v>0</v>
      </c>
      <c r="DJ108" s="13">
        <v>2340</v>
      </c>
      <c r="DK108" s="13">
        <v>2340</v>
      </c>
      <c r="DL108" s="13">
        <v>0</v>
      </c>
      <c r="DM108" s="13">
        <v>5460</v>
      </c>
      <c r="DN108" s="13">
        <v>5460</v>
      </c>
      <c r="DO108" s="13">
        <v>0</v>
      </c>
      <c r="DP108" s="13">
        <v>5737.7</v>
      </c>
      <c r="DQ108" s="13">
        <v>12772.64</v>
      </c>
      <c r="DR108" s="13">
        <v>12772.64</v>
      </c>
      <c r="DS108" s="13">
        <v>4100</v>
      </c>
      <c r="DT108" s="13">
        <v>4100</v>
      </c>
      <c r="DU108" s="13">
        <v>0</v>
      </c>
      <c r="DV108" s="13">
        <v>4100</v>
      </c>
      <c r="DW108" s="13">
        <v>4100</v>
      </c>
      <c r="DX108" s="13">
        <v>0</v>
      </c>
      <c r="DY108" s="13">
        <v>0</v>
      </c>
      <c r="DZ108" s="13">
        <v>0</v>
      </c>
      <c r="EA108" s="13">
        <v>0</v>
      </c>
      <c r="EB108" s="13">
        <v>0</v>
      </c>
      <c r="EC108" s="13">
        <v>0</v>
      </c>
      <c r="ED108" s="13">
        <v>0</v>
      </c>
      <c r="EE108" s="13">
        <v>0</v>
      </c>
      <c r="EF108" s="13">
        <v>0</v>
      </c>
      <c r="EG108" s="13">
        <v>0</v>
      </c>
      <c r="EH108" s="13">
        <v>0</v>
      </c>
      <c r="EI108" s="13">
        <v>0</v>
      </c>
      <c r="EJ108" s="13">
        <v>2135</v>
      </c>
      <c r="EK108" s="13">
        <v>2135</v>
      </c>
      <c r="EL108" s="13">
        <v>20000</v>
      </c>
      <c r="EM108" s="13">
        <v>10000</v>
      </c>
      <c r="EN108" s="13">
        <v>500</v>
      </c>
      <c r="EO108" s="13">
        <v>8196.7199999999993</v>
      </c>
      <c r="EP108" s="13">
        <v>5000</v>
      </c>
      <c r="EQ108" s="13">
        <v>150</v>
      </c>
      <c r="ER108" s="13">
        <v>3900</v>
      </c>
      <c r="ES108" s="13">
        <v>3900</v>
      </c>
      <c r="ET108" s="13">
        <v>0</v>
      </c>
      <c r="EU108" s="13">
        <v>0</v>
      </c>
      <c r="EV108" s="13">
        <v>0</v>
      </c>
      <c r="EW108" s="13">
        <v>0</v>
      </c>
      <c r="EX108" s="13">
        <v>5737.7</v>
      </c>
      <c r="EY108" s="13">
        <v>38700</v>
      </c>
      <c r="EZ108" s="13">
        <v>32615</v>
      </c>
      <c r="FA108" s="13">
        <v>8197</v>
      </c>
      <c r="FB108" s="13">
        <v>8197</v>
      </c>
      <c r="FC108" s="13">
        <v>9085</v>
      </c>
      <c r="FD108" s="13">
        <v>8200</v>
      </c>
      <c r="FE108" s="13">
        <v>4200</v>
      </c>
      <c r="FF108" s="13">
        <v>0</v>
      </c>
      <c r="FG108" s="13">
        <v>2000</v>
      </c>
      <c r="FH108" s="13">
        <v>488</v>
      </c>
      <c r="FI108" s="13">
        <v>488</v>
      </c>
      <c r="FJ108" s="13">
        <v>1500</v>
      </c>
      <c r="FK108" s="13">
        <v>1500</v>
      </c>
      <c r="FL108" s="13"/>
      <c r="FM108" s="13">
        <v>1500</v>
      </c>
      <c r="FN108" s="13">
        <v>1500</v>
      </c>
      <c r="FO108" s="13">
        <v>0</v>
      </c>
      <c r="FP108" s="13">
        <v>2460</v>
      </c>
      <c r="FQ108" s="13">
        <v>50000</v>
      </c>
      <c r="FR108" s="13">
        <v>50000</v>
      </c>
      <c r="FS108" s="13">
        <v>19597.52</v>
      </c>
      <c r="FT108" s="13">
        <v>10000</v>
      </c>
      <c r="FU108" s="13">
        <v>5000</v>
      </c>
      <c r="FV108" s="13">
        <v>88.71</v>
      </c>
      <c r="FW108" s="13">
        <v>16393.439999999999</v>
      </c>
      <c r="FX108" s="13">
        <v>1000</v>
      </c>
      <c r="FY108" s="13">
        <v>0</v>
      </c>
      <c r="FZ108" s="13">
        <v>2340</v>
      </c>
      <c r="GA108" s="13">
        <v>2340</v>
      </c>
      <c r="GB108" s="13">
        <v>0</v>
      </c>
      <c r="GC108" s="13">
        <v>6240</v>
      </c>
      <c r="GD108" s="13">
        <v>6240</v>
      </c>
      <c r="GE108" s="13">
        <f>904+11872</f>
        <v>12776</v>
      </c>
      <c r="GF108" s="13">
        <v>6557.38</v>
      </c>
      <c r="GG108" s="13">
        <v>0</v>
      </c>
      <c r="GH108" s="13">
        <v>365</v>
      </c>
      <c r="GI108" s="13">
        <v>12295</v>
      </c>
      <c r="GJ108" s="13">
        <v>3000</v>
      </c>
      <c r="GK108" s="13">
        <v>0</v>
      </c>
      <c r="GL108" s="13">
        <v>3950</v>
      </c>
      <c r="GM108" s="13">
        <v>0</v>
      </c>
      <c r="GN108" s="13">
        <v>0</v>
      </c>
      <c r="GO108" s="13">
        <v>2000</v>
      </c>
      <c r="GP108" s="13">
        <v>0</v>
      </c>
      <c r="GQ108" s="13">
        <v>0</v>
      </c>
      <c r="GR108" s="13">
        <v>2000</v>
      </c>
      <c r="GS108" s="13">
        <v>2000</v>
      </c>
      <c r="GT108" s="13"/>
      <c r="GU108" s="13">
        <v>2000</v>
      </c>
      <c r="GV108" s="13">
        <v>2000</v>
      </c>
      <c r="GW108" s="13">
        <v>0</v>
      </c>
      <c r="GX108" s="13">
        <v>2440</v>
      </c>
      <c r="GY108" s="13">
        <v>0</v>
      </c>
      <c r="GZ108" s="13">
        <v>0</v>
      </c>
      <c r="HA108" s="13">
        <v>0</v>
      </c>
      <c r="HB108" s="13">
        <v>0</v>
      </c>
      <c r="HC108" s="13">
        <v>400</v>
      </c>
      <c r="HD108" s="13">
        <v>286</v>
      </c>
      <c r="HE108" s="13">
        <v>9016.39</v>
      </c>
      <c r="HF108" s="13">
        <v>220</v>
      </c>
      <c r="HG108" s="13">
        <v>33</v>
      </c>
      <c r="HH108" s="13">
        <v>2860</v>
      </c>
      <c r="HI108" s="13">
        <v>2860</v>
      </c>
      <c r="HJ108" s="13">
        <v>0</v>
      </c>
      <c r="HK108" s="13">
        <v>3300</v>
      </c>
      <c r="HL108" s="13">
        <v>3300</v>
      </c>
      <c r="HM108" s="13">
        <f>198.88+2611.84</f>
        <v>2810.7200000000003</v>
      </c>
      <c r="HN108" s="13">
        <v>5409.84</v>
      </c>
      <c r="HO108" s="13">
        <v>21260</v>
      </c>
      <c r="HP108" s="13">
        <v>7796.8</v>
      </c>
      <c r="HQ108" s="13">
        <v>5410</v>
      </c>
      <c r="HR108" s="13">
        <v>5410</v>
      </c>
      <c r="HS108" s="13">
        <v>1998.7</v>
      </c>
      <c r="HT108" s="13">
        <v>3600</v>
      </c>
      <c r="HU108" s="13">
        <v>600</v>
      </c>
      <c r="HV108" s="13">
        <v>0</v>
      </c>
      <c r="HW108" s="13">
        <v>0</v>
      </c>
      <c r="HX108" s="13">
        <v>0</v>
      </c>
      <c r="HY108" s="13">
        <v>0</v>
      </c>
      <c r="HZ108" s="13">
        <v>0</v>
      </c>
      <c r="IA108" s="13">
        <v>0</v>
      </c>
      <c r="IB108" s="13">
        <v>0</v>
      </c>
      <c r="IC108" s="13">
        <v>0</v>
      </c>
      <c r="ID108" s="13">
        <v>0</v>
      </c>
      <c r="IE108" s="13">
        <v>0</v>
      </c>
      <c r="IF108" s="13">
        <v>0</v>
      </c>
      <c r="IG108" s="13">
        <f t="shared" si="1927"/>
        <v>50000</v>
      </c>
      <c r="IH108" s="13">
        <f t="shared" si="1928"/>
        <v>57930</v>
      </c>
      <c r="II108" s="13">
        <f t="shared" si="1929"/>
        <v>25382.38</v>
      </c>
      <c r="IJ108" s="13">
        <f t="shared" si="1930"/>
        <v>50000</v>
      </c>
      <c r="IK108" s="13">
        <f t="shared" si="1931"/>
        <v>25400</v>
      </c>
      <c r="IL108" s="13">
        <f t="shared" si="1932"/>
        <v>1939.91</v>
      </c>
      <c r="IM108" s="13">
        <f t="shared" si="1933"/>
        <v>49999.989999999991</v>
      </c>
      <c r="IN108" s="13">
        <f t="shared" si="1934"/>
        <v>13720</v>
      </c>
      <c r="IO108" s="13">
        <f t="shared" si="1935"/>
        <v>183</v>
      </c>
      <c r="IP108" s="13">
        <f t="shared" si="1936"/>
        <v>13000</v>
      </c>
      <c r="IQ108" s="13">
        <f t="shared" si="1937"/>
        <v>13000</v>
      </c>
      <c r="IR108" s="13">
        <f t="shared" si="1938"/>
        <v>0</v>
      </c>
      <c r="IS108" s="13">
        <f t="shared" si="1939"/>
        <v>15000</v>
      </c>
      <c r="IT108" s="13">
        <f t="shared" si="1940"/>
        <v>15000</v>
      </c>
      <c r="IU108" s="13">
        <f t="shared" si="1941"/>
        <v>15586.720000000001</v>
      </c>
      <c r="IV108" s="13">
        <f t="shared" si="1942"/>
        <v>30000</v>
      </c>
      <c r="IW108" s="13">
        <f t="shared" si="1943"/>
        <v>81185.64</v>
      </c>
      <c r="IX108" s="13">
        <f t="shared" si="1944"/>
        <v>53549.440000000002</v>
      </c>
      <c r="IY108" s="13">
        <f t="shared" si="1945"/>
        <v>30002</v>
      </c>
      <c r="IZ108" s="13">
        <f t="shared" si="1946"/>
        <v>20707</v>
      </c>
      <c r="JA108" s="13">
        <f t="shared" si="1947"/>
        <v>11083.7</v>
      </c>
      <c r="JB108" s="13">
        <f t="shared" si="1948"/>
        <v>19850</v>
      </c>
      <c r="JC108" s="13">
        <f t="shared" si="1949"/>
        <v>8900</v>
      </c>
      <c r="JD108" s="13">
        <f t="shared" si="1950"/>
        <v>0</v>
      </c>
      <c r="JE108" s="13">
        <f t="shared" si="1951"/>
        <v>4000</v>
      </c>
      <c r="JF108" s="13">
        <f t="shared" si="1952"/>
        <v>488</v>
      </c>
      <c r="JG108" s="13">
        <f t="shared" si="1953"/>
        <v>488</v>
      </c>
      <c r="JH108" s="13">
        <f t="shared" si="1954"/>
        <v>3500</v>
      </c>
      <c r="JI108" s="13">
        <f t="shared" si="1955"/>
        <v>3500</v>
      </c>
      <c r="JJ108" s="13">
        <f t="shared" si="1956"/>
        <v>0</v>
      </c>
      <c r="JK108" s="13">
        <f t="shared" si="1956"/>
        <v>3500</v>
      </c>
      <c r="JL108" s="13">
        <f t="shared" si="1956"/>
        <v>3500</v>
      </c>
      <c r="JM108" s="13">
        <f t="shared" si="1956"/>
        <v>0</v>
      </c>
      <c r="JN108" s="13">
        <f t="shared" si="1956"/>
        <v>4900</v>
      </c>
    </row>
    <row r="109" spans="1:274" x14ac:dyDescent="0.25">
      <c r="A109" s="5">
        <v>5157</v>
      </c>
      <c r="B109" s="9" t="s">
        <v>262</v>
      </c>
      <c r="C109" s="13">
        <v>0</v>
      </c>
      <c r="D109" s="13">
        <v>0</v>
      </c>
      <c r="E109" s="13">
        <v>0</v>
      </c>
      <c r="F109" s="13">
        <v>0</v>
      </c>
      <c r="G109" s="13">
        <v>0</v>
      </c>
      <c r="H109" s="13">
        <v>0</v>
      </c>
      <c r="I109" s="13">
        <v>0</v>
      </c>
      <c r="J109" s="13">
        <v>0</v>
      </c>
      <c r="K109" s="13">
        <v>0</v>
      </c>
      <c r="L109" s="13">
        <v>0</v>
      </c>
      <c r="M109" s="13">
        <v>0</v>
      </c>
      <c r="N109" s="13">
        <v>0</v>
      </c>
      <c r="O109" s="13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 s="13">
        <v>0</v>
      </c>
      <c r="AC109" s="13">
        <v>0</v>
      </c>
      <c r="AD109" s="13">
        <v>0</v>
      </c>
      <c r="AE109" s="13">
        <v>0</v>
      </c>
      <c r="AF109" s="13">
        <v>0</v>
      </c>
      <c r="AG109" s="13">
        <v>0</v>
      </c>
      <c r="AH109" s="13">
        <v>0</v>
      </c>
      <c r="AI109" s="13">
        <v>0</v>
      </c>
      <c r="AJ109" s="13">
        <v>0</v>
      </c>
      <c r="AK109" s="13">
        <v>0</v>
      </c>
      <c r="AL109" s="13">
        <v>0</v>
      </c>
      <c r="AM109" s="13">
        <v>0</v>
      </c>
      <c r="AN109" s="13">
        <v>0</v>
      </c>
      <c r="AO109" s="13">
        <v>0</v>
      </c>
      <c r="AP109" s="13">
        <v>0</v>
      </c>
      <c r="AQ109" s="13">
        <v>0</v>
      </c>
      <c r="AR109" s="13">
        <v>0</v>
      </c>
      <c r="AS109" s="13">
        <v>0</v>
      </c>
      <c r="AT109" s="13">
        <v>0</v>
      </c>
      <c r="AU109" s="13">
        <v>0</v>
      </c>
      <c r="AV109" s="13">
        <v>0</v>
      </c>
      <c r="AW109" s="13">
        <v>0</v>
      </c>
      <c r="AX109" s="13">
        <v>0</v>
      </c>
      <c r="AY109" s="13">
        <v>0</v>
      </c>
      <c r="AZ109" s="13">
        <v>0</v>
      </c>
      <c r="BA109" s="13">
        <v>0</v>
      </c>
      <c r="BB109" s="13">
        <v>0</v>
      </c>
      <c r="BC109" s="13">
        <v>0</v>
      </c>
      <c r="BD109" s="13">
        <v>0</v>
      </c>
      <c r="BE109" s="13">
        <v>0</v>
      </c>
      <c r="BF109" s="13">
        <v>0</v>
      </c>
      <c r="BG109" s="13">
        <v>0</v>
      </c>
      <c r="BH109" s="13">
        <v>0</v>
      </c>
      <c r="BI109" s="13">
        <v>0</v>
      </c>
      <c r="BJ109" s="13">
        <v>0</v>
      </c>
      <c r="BK109" s="13">
        <v>0</v>
      </c>
      <c r="BL109" s="13">
        <v>0</v>
      </c>
      <c r="BM109" s="13">
        <v>0</v>
      </c>
      <c r="BN109" s="13">
        <v>0</v>
      </c>
      <c r="BO109" s="13">
        <v>0</v>
      </c>
      <c r="BP109" s="13">
        <v>0</v>
      </c>
      <c r="BQ109" s="13">
        <v>0</v>
      </c>
      <c r="BR109" s="13">
        <v>0</v>
      </c>
      <c r="BS109" s="13">
        <v>0</v>
      </c>
      <c r="BT109" s="13">
        <v>0</v>
      </c>
      <c r="BU109" s="13">
        <v>0</v>
      </c>
      <c r="BV109" s="13">
        <v>0</v>
      </c>
      <c r="BW109" s="13">
        <v>0</v>
      </c>
      <c r="BX109" s="13">
        <v>0</v>
      </c>
      <c r="BY109" s="13">
        <v>0</v>
      </c>
      <c r="BZ109" s="13">
        <v>0</v>
      </c>
      <c r="CA109" s="13">
        <v>0</v>
      </c>
      <c r="CB109" s="13">
        <v>0</v>
      </c>
      <c r="CC109" s="13">
        <v>0</v>
      </c>
      <c r="CD109" s="13">
        <v>0</v>
      </c>
      <c r="CE109" s="13">
        <v>0</v>
      </c>
      <c r="CF109" s="13">
        <v>0</v>
      </c>
      <c r="CG109" s="13">
        <v>0</v>
      </c>
      <c r="CH109" s="13">
        <v>0</v>
      </c>
      <c r="CI109" s="13">
        <v>0</v>
      </c>
      <c r="CJ109" s="13">
        <v>0</v>
      </c>
      <c r="CK109" s="13">
        <v>0</v>
      </c>
      <c r="CL109" s="13">
        <v>0</v>
      </c>
      <c r="CM109" s="13">
        <v>0</v>
      </c>
      <c r="CN109" s="13">
        <v>0</v>
      </c>
      <c r="CO109" s="13">
        <v>0</v>
      </c>
      <c r="CP109" s="13">
        <v>0</v>
      </c>
      <c r="CQ109" s="13">
        <v>0</v>
      </c>
      <c r="CR109" s="13">
        <v>0</v>
      </c>
      <c r="CS109" s="13">
        <v>0</v>
      </c>
      <c r="CT109" s="13">
        <v>0</v>
      </c>
      <c r="CU109" s="13">
        <v>0</v>
      </c>
      <c r="CV109" s="13">
        <v>0</v>
      </c>
      <c r="CW109" s="13">
        <v>0</v>
      </c>
      <c r="CX109" s="13">
        <v>0</v>
      </c>
      <c r="CY109" s="13">
        <v>0</v>
      </c>
      <c r="CZ109" s="13">
        <v>0</v>
      </c>
      <c r="DA109" s="13">
        <v>0</v>
      </c>
      <c r="DB109" s="13">
        <v>0</v>
      </c>
      <c r="DC109" s="13">
        <v>0</v>
      </c>
      <c r="DD109" s="13">
        <v>0</v>
      </c>
      <c r="DE109" s="13">
        <v>0</v>
      </c>
      <c r="DF109" s="13">
        <v>0</v>
      </c>
      <c r="DG109" s="13">
        <v>0</v>
      </c>
      <c r="DH109" s="13">
        <v>0</v>
      </c>
      <c r="DI109" s="13">
        <v>0</v>
      </c>
      <c r="DJ109" s="13">
        <v>0</v>
      </c>
      <c r="DK109" s="13">
        <v>0</v>
      </c>
      <c r="DL109" s="13">
        <v>0</v>
      </c>
      <c r="DM109" s="13">
        <v>0</v>
      </c>
      <c r="DN109" s="13">
        <v>0</v>
      </c>
      <c r="DO109" s="13">
        <v>0</v>
      </c>
      <c r="DP109" s="13">
        <v>0</v>
      </c>
      <c r="DQ109" s="13">
        <v>0</v>
      </c>
      <c r="DR109" s="13">
        <v>0</v>
      </c>
      <c r="DS109" s="13">
        <v>0</v>
      </c>
      <c r="DT109" s="13">
        <v>0</v>
      </c>
      <c r="DU109" s="13">
        <v>0</v>
      </c>
      <c r="DV109" s="13">
        <v>0</v>
      </c>
      <c r="DW109" s="13">
        <v>0</v>
      </c>
      <c r="DX109" s="13">
        <v>0</v>
      </c>
      <c r="DY109" s="13">
        <v>0</v>
      </c>
      <c r="DZ109" s="13">
        <v>0</v>
      </c>
      <c r="EA109" s="13">
        <v>0</v>
      </c>
      <c r="EB109" s="13">
        <v>0</v>
      </c>
      <c r="EC109" s="13">
        <v>0</v>
      </c>
      <c r="ED109" s="13">
        <v>0</v>
      </c>
      <c r="EE109" s="13">
        <v>0</v>
      </c>
      <c r="EF109" s="13">
        <v>0</v>
      </c>
      <c r="EG109" s="13">
        <v>0</v>
      </c>
      <c r="EH109" s="13">
        <v>0</v>
      </c>
      <c r="EI109" s="13">
        <v>0</v>
      </c>
      <c r="EJ109" s="13">
        <v>0</v>
      </c>
      <c r="EK109" s="13">
        <v>0</v>
      </c>
      <c r="EL109" s="13">
        <v>0</v>
      </c>
      <c r="EM109" s="13">
        <v>0</v>
      </c>
      <c r="EN109" s="13">
        <v>0</v>
      </c>
      <c r="EO109" s="13">
        <v>0</v>
      </c>
      <c r="EP109" s="13">
        <v>0</v>
      </c>
      <c r="EQ109" s="13">
        <v>0</v>
      </c>
      <c r="ER109" s="13">
        <v>0</v>
      </c>
      <c r="ES109" s="13">
        <v>0</v>
      </c>
      <c r="ET109" s="13">
        <v>0</v>
      </c>
      <c r="EU109" s="13">
        <v>0</v>
      </c>
      <c r="EV109" s="13">
        <v>0</v>
      </c>
      <c r="EW109" s="13">
        <v>0</v>
      </c>
      <c r="EX109" s="13">
        <v>0</v>
      </c>
      <c r="EY109" s="13">
        <v>0</v>
      </c>
      <c r="EZ109" s="13">
        <v>0</v>
      </c>
      <c r="FA109" s="13">
        <v>0</v>
      </c>
      <c r="FB109" s="13">
        <v>545</v>
      </c>
      <c r="FC109" s="13">
        <v>545</v>
      </c>
      <c r="FD109" s="13">
        <v>0</v>
      </c>
      <c r="FE109" s="13">
        <v>0</v>
      </c>
      <c r="FF109" s="13">
        <v>0</v>
      </c>
      <c r="FG109" s="13">
        <v>0</v>
      </c>
      <c r="FH109" s="13">
        <v>0</v>
      </c>
      <c r="FI109" s="13">
        <v>0</v>
      </c>
      <c r="FJ109" s="13">
        <v>0</v>
      </c>
      <c r="FK109" s="13">
        <v>0</v>
      </c>
      <c r="FL109" s="13">
        <v>0</v>
      </c>
      <c r="FM109" s="13">
        <v>0</v>
      </c>
      <c r="FN109" s="13">
        <v>0</v>
      </c>
      <c r="FO109" s="13">
        <v>0</v>
      </c>
      <c r="FP109" s="13">
        <v>0</v>
      </c>
      <c r="FQ109" s="13">
        <v>0</v>
      </c>
      <c r="FR109" s="13">
        <v>0</v>
      </c>
      <c r="FS109" s="13">
        <v>0</v>
      </c>
      <c r="FT109" s="13">
        <v>0</v>
      </c>
      <c r="FU109" s="13">
        <v>0</v>
      </c>
      <c r="FV109" s="13">
        <v>0</v>
      </c>
      <c r="FW109" s="13">
        <v>0</v>
      </c>
      <c r="FX109" s="13">
        <v>0</v>
      </c>
      <c r="FY109" s="13">
        <v>0</v>
      </c>
      <c r="FZ109" s="13">
        <v>0</v>
      </c>
      <c r="GA109" s="13">
        <v>0</v>
      </c>
      <c r="GB109" s="13">
        <v>0</v>
      </c>
      <c r="GC109" s="13">
        <v>0</v>
      </c>
      <c r="GD109" s="13">
        <v>0</v>
      </c>
      <c r="GE109" s="13">
        <v>0</v>
      </c>
      <c r="GF109" s="13">
        <v>0</v>
      </c>
      <c r="GG109" s="13">
        <v>0</v>
      </c>
      <c r="GH109" s="13">
        <v>0</v>
      </c>
      <c r="GI109" s="13">
        <v>0</v>
      </c>
      <c r="GJ109" s="13">
        <v>0</v>
      </c>
      <c r="GK109" s="13">
        <v>0</v>
      </c>
      <c r="GL109" s="13">
        <v>0</v>
      </c>
      <c r="GM109" s="13">
        <v>0</v>
      </c>
      <c r="GN109" s="13">
        <v>0</v>
      </c>
      <c r="GO109" s="13">
        <v>0</v>
      </c>
      <c r="GP109" s="13">
        <v>0</v>
      </c>
      <c r="GQ109" s="13">
        <v>0</v>
      </c>
      <c r="GR109" s="13">
        <v>0</v>
      </c>
      <c r="GS109" s="13">
        <v>0</v>
      </c>
      <c r="GT109" s="13">
        <v>0</v>
      </c>
      <c r="GU109" s="13">
        <v>0</v>
      </c>
      <c r="GV109" s="13">
        <v>0</v>
      </c>
      <c r="GW109" s="13">
        <v>0</v>
      </c>
      <c r="GX109" s="13">
        <v>0</v>
      </c>
      <c r="GY109" s="13">
        <v>0</v>
      </c>
      <c r="GZ109" s="13">
        <v>0</v>
      </c>
      <c r="HA109" s="13">
        <v>0</v>
      </c>
      <c r="HB109" s="13">
        <v>0</v>
      </c>
      <c r="HC109" s="13">
        <v>0</v>
      </c>
      <c r="HD109" s="13">
        <v>0</v>
      </c>
      <c r="HE109" s="13">
        <v>0</v>
      </c>
      <c r="HF109" s="13">
        <v>0</v>
      </c>
      <c r="HG109" s="13">
        <v>0</v>
      </c>
      <c r="HH109" s="13">
        <v>0</v>
      </c>
      <c r="HI109" s="13">
        <v>0</v>
      </c>
      <c r="HJ109" s="13">
        <v>0</v>
      </c>
      <c r="HK109" s="13">
        <v>0</v>
      </c>
      <c r="HL109" s="13">
        <v>0</v>
      </c>
      <c r="HM109" s="13">
        <v>0</v>
      </c>
      <c r="HN109" s="13">
        <v>0</v>
      </c>
      <c r="HO109" s="13">
        <v>0</v>
      </c>
      <c r="HP109" s="13">
        <v>0</v>
      </c>
      <c r="HQ109" s="13">
        <v>0</v>
      </c>
      <c r="HR109" s="13">
        <v>119.9</v>
      </c>
      <c r="HS109" s="13">
        <v>119.9</v>
      </c>
      <c r="HT109" s="13">
        <v>0</v>
      </c>
      <c r="HU109" s="13">
        <v>0</v>
      </c>
      <c r="HV109" s="13">
        <v>0</v>
      </c>
      <c r="HW109" s="13">
        <v>0</v>
      </c>
      <c r="HX109" s="13">
        <v>0</v>
      </c>
      <c r="HY109" s="13">
        <v>0</v>
      </c>
      <c r="HZ109" s="13">
        <v>0</v>
      </c>
      <c r="IA109" s="13">
        <v>0</v>
      </c>
      <c r="IB109" s="13">
        <v>0</v>
      </c>
      <c r="IC109" s="13">
        <v>0</v>
      </c>
      <c r="ID109" s="13">
        <v>0</v>
      </c>
      <c r="IE109" s="13">
        <v>0</v>
      </c>
      <c r="IF109" s="13">
        <v>0</v>
      </c>
      <c r="IG109" s="13">
        <f t="shared" si="1927"/>
        <v>0</v>
      </c>
      <c r="IH109" s="13">
        <f t="shared" si="1928"/>
        <v>0</v>
      </c>
      <c r="II109" s="13">
        <f t="shared" si="1929"/>
        <v>0</v>
      </c>
      <c r="IJ109" s="13">
        <f t="shared" si="1930"/>
        <v>0</v>
      </c>
      <c r="IK109" s="13">
        <f t="shared" si="1931"/>
        <v>0</v>
      </c>
      <c r="IL109" s="13">
        <f t="shared" si="1932"/>
        <v>0</v>
      </c>
      <c r="IM109" s="13">
        <f t="shared" si="1933"/>
        <v>0</v>
      </c>
      <c r="IN109" s="13">
        <f t="shared" si="1934"/>
        <v>0</v>
      </c>
      <c r="IO109" s="13">
        <f t="shared" si="1935"/>
        <v>0</v>
      </c>
      <c r="IP109" s="13">
        <f t="shared" si="1936"/>
        <v>0</v>
      </c>
      <c r="IQ109" s="13">
        <f t="shared" si="1937"/>
        <v>0</v>
      </c>
      <c r="IR109" s="13">
        <f t="shared" si="1938"/>
        <v>0</v>
      </c>
      <c r="IS109" s="13">
        <f t="shared" si="1939"/>
        <v>0</v>
      </c>
      <c r="IT109" s="13">
        <f t="shared" si="1940"/>
        <v>0</v>
      </c>
      <c r="IU109" s="13">
        <f t="shared" si="1941"/>
        <v>0</v>
      </c>
      <c r="IV109" s="13">
        <f t="shared" si="1942"/>
        <v>0</v>
      </c>
      <c r="IW109" s="13">
        <f t="shared" si="1943"/>
        <v>0</v>
      </c>
      <c r="IX109" s="13">
        <f t="shared" si="1944"/>
        <v>0</v>
      </c>
      <c r="IY109" s="13">
        <f t="shared" si="1945"/>
        <v>0</v>
      </c>
      <c r="IZ109" s="13">
        <f t="shared" si="1946"/>
        <v>664.9</v>
      </c>
      <c r="JA109" s="13">
        <f t="shared" si="1947"/>
        <v>664.9</v>
      </c>
      <c r="JB109" s="13">
        <f t="shared" si="1948"/>
        <v>0</v>
      </c>
      <c r="JC109" s="13">
        <f t="shared" si="1949"/>
        <v>0</v>
      </c>
      <c r="JD109" s="13">
        <f t="shared" si="1950"/>
        <v>0</v>
      </c>
      <c r="JE109" s="13">
        <f t="shared" si="1951"/>
        <v>0</v>
      </c>
      <c r="JF109" s="13">
        <f t="shared" si="1952"/>
        <v>0</v>
      </c>
      <c r="JG109" s="13">
        <f t="shared" si="1953"/>
        <v>0</v>
      </c>
      <c r="JH109" s="13">
        <f t="shared" si="1954"/>
        <v>0</v>
      </c>
      <c r="JI109" s="13">
        <f t="shared" si="1955"/>
        <v>0</v>
      </c>
      <c r="JJ109" s="13">
        <f t="shared" si="1956"/>
        <v>0</v>
      </c>
      <c r="JK109" s="13">
        <f t="shared" si="1956"/>
        <v>0</v>
      </c>
      <c r="JL109" s="13">
        <f t="shared" si="1956"/>
        <v>0</v>
      </c>
      <c r="JM109" s="13">
        <f t="shared" si="1956"/>
        <v>0</v>
      </c>
      <c r="JN109" s="13">
        <f t="shared" si="1956"/>
        <v>0</v>
      </c>
    </row>
    <row r="110" spans="1:274" x14ac:dyDescent="0.25">
      <c r="A110" s="5">
        <v>5199</v>
      </c>
      <c r="B110" s="9" t="s">
        <v>64</v>
      </c>
      <c r="C110" s="13">
        <v>500000</v>
      </c>
      <c r="D110" s="13">
        <v>0</v>
      </c>
      <c r="E110" s="13">
        <v>0</v>
      </c>
      <c r="F110" s="13">
        <v>0</v>
      </c>
      <c r="G110" s="13">
        <v>0</v>
      </c>
      <c r="H110" s="13">
        <v>0</v>
      </c>
      <c r="I110" s="13">
        <v>0</v>
      </c>
      <c r="J110" s="13">
        <v>0</v>
      </c>
      <c r="K110" s="13">
        <v>0</v>
      </c>
      <c r="L110" s="13">
        <v>0</v>
      </c>
      <c r="M110" s="13">
        <v>0</v>
      </c>
      <c r="N110" s="13">
        <v>0</v>
      </c>
      <c r="O110" s="13">
        <v>0</v>
      </c>
      <c r="P110" s="13">
        <v>0</v>
      </c>
      <c r="Q110" s="13">
        <v>487</v>
      </c>
      <c r="R110" s="13">
        <v>219.67</v>
      </c>
      <c r="S110" s="13">
        <v>120</v>
      </c>
      <c r="T110" s="13">
        <v>0</v>
      </c>
      <c r="U110" s="13">
        <v>288</v>
      </c>
      <c r="V110" s="13">
        <v>288</v>
      </c>
      <c r="W110" s="13">
        <v>207</v>
      </c>
      <c r="X110" s="13">
        <v>290</v>
      </c>
      <c r="Y110" s="13">
        <v>290</v>
      </c>
      <c r="Z110" s="13">
        <v>225</v>
      </c>
      <c r="AA110" s="13">
        <v>0</v>
      </c>
      <c r="AB110" s="13">
        <v>450</v>
      </c>
      <c r="AC110" s="13">
        <v>450</v>
      </c>
      <c r="AD110" s="13">
        <v>157</v>
      </c>
      <c r="AE110" s="13">
        <v>157</v>
      </c>
      <c r="AF110" s="13">
        <v>0</v>
      </c>
      <c r="AG110" s="13">
        <v>0</v>
      </c>
      <c r="AH110" s="13">
        <v>0</v>
      </c>
      <c r="AI110" s="13">
        <v>0</v>
      </c>
      <c r="AJ110" s="13">
        <v>0</v>
      </c>
      <c r="AK110" s="13">
        <v>1500</v>
      </c>
      <c r="AL110" s="13">
        <v>1500</v>
      </c>
      <c r="AM110" s="13">
        <v>0</v>
      </c>
      <c r="AN110" s="13">
        <v>0</v>
      </c>
      <c r="AO110" s="13">
        <v>0</v>
      </c>
      <c r="AP110" s="13">
        <v>0</v>
      </c>
      <c r="AQ110" s="13">
        <v>0</v>
      </c>
      <c r="AR110" s="13">
        <v>0</v>
      </c>
      <c r="AS110" s="13">
        <v>0</v>
      </c>
      <c r="AT110" s="13">
        <v>1427</v>
      </c>
      <c r="AU110" s="13">
        <v>1427</v>
      </c>
      <c r="AV110" s="13">
        <v>0</v>
      </c>
      <c r="AW110" s="13">
        <v>0</v>
      </c>
      <c r="AX110" s="13">
        <v>0</v>
      </c>
      <c r="AY110" s="13">
        <v>0</v>
      </c>
      <c r="AZ110" s="13">
        <v>0</v>
      </c>
      <c r="BA110" s="13">
        <v>0</v>
      </c>
      <c r="BB110" s="13">
        <v>1600</v>
      </c>
      <c r="BC110" s="13">
        <v>1500</v>
      </c>
      <c r="BD110" s="13">
        <v>1500</v>
      </c>
      <c r="BE110" s="13">
        <v>0</v>
      </c>
      <c r="BF110" s="13">
        <v>1500</v>
      </c>
      <c r="BG110" s="13">
        <v>1500</v>
      </c>
      <c r="BH110" s="13">
        <v>0</v>
      </c>
      <c r="BI110" s="13">
        <v>1220</v>
      </c>
      <c r="BJ110" s="13">
        <v>1220</v>
      </c>
      <c r="BK110" s="13">
        <v>0</v>
      </c>
      <c r="BL110" s="13">
        <v>0</v>
      </c>
      <c r="BM110" s="13">
        <v>0</v>
      </c>
      <c r="BN110" s="13"/>
      <c r="BO110" s="13">
        <v>0</v>
      </c>
      <c r="BP110" s="13">
        <v>0</v>
      </c>
      <c r="BQ110" s="13">
        <v>0</v>
      </c>
      <c r="BR110" s="13">
        <v>0</v>
      </c>
      <c r="BS110" s="13">
        <v>0</v>
      </c>
      <c r="BT110" s="13">
        <v>0</v>
      </c>
      <c r="BU110" s="13">
        <v>0</v>
      </c>
      <c r="BV110" s="13">
        <v>0</v>
      </c>
      <c r="BW110" s="13">
        <v>0</v>
      </c>
      <c r="BX110" s="13">
        <v>0</v>
      </c>
      <c r="BY110" s="13">
        <v>0</v>
      </c>
      <c r="BZ110" s="13">
        <v>1500</v>
      </c>
      <c r="CA110" s="13">
        <v>1500</v>
      </c>
      <c r="CB110" s="13">
        <v>1428</v>
      </c>
      <c r="CC110" s="13">
        <v>1428</v>
      </c>
      <c r="CD110" s="13">
        <v>0</v>
      </c>
      <c r="CE110" s="13">
        <v>0</v>
      </c>
      <c r="CF110" s="13">
        <v>0</v>
      </c>
      <c r="CG110" s="13">
        <v>0</v>
      </c>
      <c r="CH110" s="13">
        <v>3000</v>
      </c>
      <c r="CI110" s="13">
        <v>1600</v>
      </c>
      <c r="CJ110" s="13">
        <v>0</v>
      </c>
      <c r="CK110" s="13">
        <v>1500</v>
      </c>
      <c r="CL110" s="13">
        <v>1500</v>
      </c>
      <c r="CM110" s="13">
        <v>0</v>
      </c>
      <c r="CN110" s="13">
        <v>1500</v>
      </c>
      <c r="CO110" s="13">
        <v>1500</v>
      </c>
      <c r="CP110" s="13">
        <v>0</v>
      </c>
      <c r="CQ110" s="13">
        <v>610</v>
      </c>
      <c r="CR110" s="13">
        <v>0</v>
      </c>
      <c r="CS110" s="13">
        <v>0</v>
      </c>
      <c r="CT110" s="13">
        <v>21830</v>
      </c>
      <c r="CU110" s="13">
        <v>9830</v>
      </c>
      <c r="CV110" s="13">
        <v>0</v>
      </c>
      <c r="CW110" s="13">
        <v>5490</v>
      </c>
      <c r="CX110" s="13">
        <v>5490</v>
      </c>
      <c r="CY110" s="13">
        <v>0</v>
      </c>
      <c r="CZ110" s="13">
        <v>0</v>
      </c>
      <c r="DA110" s="13">
        <v>0</v>
      </c>
      <c r="DB110" s="13">
        <v>367544.19</v>
      </c>
      <c r="DC110" s="13">
        <v>25546</v>
      </c>
      <c r="DD110" s="13">
        <v>1500</v>
      </c>
      <c r="DE110" s="13">
        <v>501500</v>
      </c>
      <c r="DF110" s="13">
        <v>410810</v>
      </c>
      <c r="DG110" s="13">
        <v>0</v>
      </c>
      <c r="DH110" s="13">
        <v>0</v>
      </c>
      <c r="DI110" s="13">
        <v>0</v>
      </c>
      <c r="DJ110" s="13">
        <v>1427</v>
      </c>
      <c r="DK110" s="13">
        <v>1427</v>
      </c>
      <c r="DL110" s="13">
        <v>2085.67</v>
      </c>
      <c r="DM110" s="13">
        <v>1950</v>
      </c>
      <c r="DN110" s="13">
        <v>1950</v>
      </c>
      <c r="DO110" s="13">
        <v>603</v>
      </c>
      <c r="DP110" s="13">
        <v>3345.9</v>
      </c>
      <c r="DQ110" s="13">
        <v>3345.9</v>
      </c>
      <c r="DR110" s="13">
        <v>751</v>
      </c>
      <c r="DS110" s="13">
        <v>8809</v>
      </c>
      <c r="DT110" s="13">
        <v>8809</v>
      </c>
      <c r="DU110" s="13">
        <v>9638</v>
      </c>
      <c r="DV110" s="13">
        <v>8800</v>
      </c>
      <c r="DW110" s="13">
        <v>8800</v>
      </c>
      <c r="DX110" s="13">
        <v>17011</v>
      </c>
      <c r="DY110" s="13">
        <v>5000</v>
      </c>
      <c r="DZ110" s="13">
        <v>21820</v>
      </c>
      <c r="EA110" s="13">
        <v>18677</v>
      </c>
      <c r="EB110" s="13">
        <v>3063</v>
      </c>
      <c r="EC110" s="13">
        <v>3063</v>
      </c>
      <c r="ED110" s="13">
        <v>270</v>
      </c>
      <c r="EE110" s="13">
        <v>3560</v>
      </c>
      <c r="EF110" s="13">
        <v>3560</v>
      </c>
      <c r="EG110" s="13">
        <v>654</v>
      </c>
      <c r="EH110" s="13">
        <v>0</v>
      </c>
      <c r="EI110" s="13">
        <v>0</v>
      </c>
      <c r="EJ110" s="13">
        <v>9516</v>
      </c>
      <c r="EK110" s="13">
        <v>9516</v>
      </c>
      <c r="EL110" s="13">
        <v>0</v>
      </c>
      <c r="EM110" s="13">
        <v>0</v>
      </c>
      <c r="EN110" s="13">
        <v>0</v>
      </c>
      <c r="EO110" s="13">
        <v>0</v>
      </c>
      <c r="EP110" s="13">
        <v>2000</v>
      </c>
      <c r="EQ110" s="13">
        <v>2000</v>
      </c>
      <c r="ER110" s="13">
        <v>0</v>
      </c>
      <c r="ES110" s="13">
        <v>0</v>
      </c>
      <c r="ET110" s="13">
        <v>0</v>
      </c>
      <c r="EU110" s="13">
        <v>0</v>
      </c>
      <c r="EV110" s="13">
        <v>0</v>
      </c>
      <c r="EW110" s="13">
        <v>0</v>
      </c>
      <c r="EX110" s="13">
        <v>3000</v>
      </c>
      <c r="EY110" s="13">
        <v>0</v>
      </c>
      <c r="EZ110" s="13">
        <v>0</v>
      </c>
      <c r="FA110" s="13">
        <v>1680</v>
      </c>
      <c r="FB110" s="13">
        <v>1680</v>
      </c>
      <c r="FC110" s="13">
        <v>16</v>
      </c>
      <c r="FD110" s="13">
        <v>3200</v>
      </c>
      <c r="FE110" s="13">
        <v>2200</v>
      </c>
      <c r="FF110" s="13">
        <v>0</v>
      </c>
      <c r="FG110" s="13">
        <v>1830</v>
      </c>
      <c r="FH110" s="13">
        <v>0</v>
      </c>
      <c r="FI110" s="13">
        <v>0</v>
      </c>
      <c r="FJ110" s="13">
        <v>1830</v>
      </c>
      <c r="FK110" s="13">
        <v>1830</v>
      </c>
      <c r="FL110" s="13">
        <v>112</v>
      </c>
      <c r="FM110" s="13">
        <v>1830</v>
      </c>
      <c r="FN110" s="13">
        <v>1830</v>
      </c>
      <c r="FO110" s="13">
        <v>0</v>
      </c>
      <c r="FP110" s="13">
        <v>0</v>
      </c>
      <c r="FQ110" s="13">
        <v>70000</v>
      </c>
      <c r="FR110" s="13">
        <v>70000</v>
      </c>
      <c r="FS110" s="13">
        <v>52171.09</v>
      </c>
      <c r="FT110" s="13">
        <v>78000</v>
      </c>
      <c r="FU110" s="13">
        <v>68000</v>
      </c>
      <c r="FV110" s="13">
        <v>49885</v>
      </c>
      <c r="FW110" s="13">
        <v>63934.43</v>
      </c>
      <c r="FX110" s="13">
        <v>63934.43</v>
      </c>
      <c r="FY110" s="13">
        <v>59000</v>
      </c>
      <c r="FZ110" s="13">
        <v>14703</v>
      </c>
      <c r="GA110" s="13">
        <v>42500</v>
      </c>
      <c r="GB110" s="13">
        <v>42500</v>
      </c>
      <c r="GC110" s="13">
        <v>0</v>
      </c>
      <c r="GD110" s="13">
        <v>0</v>
      </c>
      <c r="GE110" s="13">
        <v>0</v>
      </c>
      <c r="GF110" s="13">
        <v>1500</v>
      </c>
      <c r="GG110" s="13">
        <v>4100</v>
      </c>
      <c r="GH110" s="13">
        <v>0</v>
      </c>
      <c r="GI110" s="13">
        <v>4305</v>
      </c>
      <c r="GJ110" s="13">
        <v>5351.6</v>
      </c>
      <c r="GK110" s="13">
        <v>6411.6</v>
      </c>
      <c r="GL110" s="13">
        <v>5800</v>
      </c>
      <c r="GM110" s="13">
        <v>1800</v>
      </c>
      <c r="GN110" s="13">
        <v>0</v>
      </c>
      <c r="GO110" s="13">
        <v>1220</v>
      </c>
      <c r="GP110" s="13">
        <v>0</v>
      </c>
      <c r="GQ110" s="13">
        <v>0</v>
      </c>
      <c r="GR110" s="13">
        <v>5620</v>
      </c>
      <c r="GS110" s="13">
        <v>5620</v>
      </c>
      <c r="GT110" s="13"/>
      <c r="GU110" s="13">
        <v>5620</v>
      </c>
      <c r="GV110" s="13">
        <v>5620</v>
      </c>
      <c r="GW110" s="13">
        <v>0</v>
      </c>
      <c r="GX110" s="13">
        <v>0</v>
      </c>
      <c r="GY110" s="13">
        <v>0</v>
      </c>
      <c r="GZ110" s="13">
        <v>0</v>
      </c>
      <c r="HA110" s="13">
        <v>0</v>
      </c>
      <c r="HB110" s="13">
        <v>0</v>
      </c>
      <c r="HC110" s="13">
        <v>5500</v>
      </c>
      <c r="HD110" s="13">
        <v>97313.919999999998</v>
      </c>
      <c r="HE110" s="13">
        <v>14065.57</v>
      </c>
      <c r="HF110" s="13">
        <v>14065.57</v>
      </c>
      <c r="HG110" s="13">
        <v>13420</v>
      </c>
      <c r="HH110" s="13">
        <v>5355</v>
      </c>
      <c r="HI110" s="13">
        <v>9140.56</v>
      </c>
      <c r="HJ110" s="13">
        <v>9320.89</v>
      </c>
      <c r="HK110" s="13">
        <v>550</v>
      </c>
      <c r="HL110" s="13">
        <v>550</v>
      </c>
      <c r="HM110" s="13">
        <v>0</v>
      </c>
      <c r="HN110" s="13">
        <v>2434.4299999999998</v>
      </c>
      <c r="HO110" s="13">
        <v>3178</v>
      </c>
      <c r="HP110" s="13">
        <v>484</v>
      </c>
      <c r="HQ110" s="13">
        <v>3758</v>
      </c>
      <c r="HR110" s="13">
        <v>500</v>
      </c>
      <c r="HS110" s="13">
        <v>297</v>
      </c>
      <c r="HT110" s="13">
        <v>4400</v>
      </c>
      <c r="HU110" s="13">
        <v>1400</v>
      </c>
      <c r="HV110" s="13">
        <v>3533.2</v>
      </c>
      <c r="HW110" s="13">
        <v>0</v>
      </c>
      <c r="HX110" s="13">
        <v>0</v>
      </c>
      <c r="HY110" s="13">
        <v>0</v>
      </c>
      <c r="HZ110" s="13">
        <v>0</v>
      </c>
      <c r="IA110" s="13">
        <v>0</v>
      </c>
      <c r="IB110" s="13">
        <v>0</v>
      </c>
      <c r="IC110" s="13">
        <v>0</v>
      </c>
      <c r="ID110" s="13">
        <v>0</v>
      </c>
      <c r="IE110" s="13">
        <v>0</v>
      </c>
      <c r="IF110" s="13">
        <v>0</v>
      </c>
      <c r="IG110" s="13">
        <f t="shared" si="1927"/>
        <v>571500</v>
      </c>
      <c r="IH110" s="13">
        <f t="shared" si="1928"/>
        <v>448560.19</v>
      </c>
      <c r="II110" s="13">
        <f t="shared" si="1929"/>
        <v>87233.09</v>
      </c>
      <c r="IJ110" s="13">
        <f t="shared" si="1930"/>
        <v>79500</v>
      </c>
      <c r="IK110" s="13">
        <f t="shared" si="1931"/>
        <v>575000</v>
      </c>
      <c r="IL110" s="13">
        <f t="shared" si="1932"/>
        <v>558008.92000000004</v>
      </c>
      <c r="IM110" s="13">
        <f t="shared" si="1933"/>
        <v>78000</v>
      </c>
      <c r="IN110" s="13">
        <f t="shared" si="1934"/>
        <v>81500</v>
      </c>
      <c r="IO110" s="13">
        <f t="shared" si="1935"/>
        <v>75920</v>
      </c>
      <c r="IP110" s="13">
        <f t="shared" si="1936"/>
        <v>24340</v>
      </c>
      <c r="IQ110" s="13">
        <f t="shared" si="1937"/>
        <v>55922.559999999998</v>
      </c>
      <c r="IR110" s="13">
        <f t="shared" si="1938"/>
        <v>53906.559999999998</v>
      </c>
      <c r="IS110" s="13">
        <f t="shared" si="1939"/>
        <v>2500</v>
      </c>
      <c r="IT110" s="13">
        <f t="shared" si="1940"/>
        <v>2500</v>
      </c>
      <c r="IU110" s="13">
        <f t="shared" si="1941"/>
        <v>1090</v>
      </c>
      <c r="IV110" s="13">
        <f t="shared" si="1942"/>
        <v>13500</v>
      </c>
      <c r="IW110" s="13">
        <f t="shared" si="1943"/>
        <v>12343.9</v>
      </c>
      <c r="IX110" s="13">
        <f t="shared" si="1944"/>
        <v>2835</v>
      </c>
      <c r="IY110" s="13">
        <f t="shared" si="1945"/>
        <v>21840</v>
      </c>
      <c r="IZ110" s="13">
        <f t="shared" si="1946"/>
        <v>19628.599999999999</v>
      </c>
      <c r="JA110" s="13">
        <f t="shared" si="1947"/>
        <v>16569.599999999999</v>
      </c>
      <c r="JB110" s="13">
        <f t="shared" si="1948"/>
        <v>25490</v>
      </c>
      <c r="JC110" s="13">
        <f t="shared" si="1949"/>
        <v>17490</v>
      </c>
      <c r="JD110" s="13">
        <f t="shared" si="1950"/>
        <v>20769.2</v>
      </c>
      <c r="JE110" s="13">
        <f t="shared" si="1951"/>
        <v>9880</v>
      </c>
      <c r="JF110" s="13">
        <f t="shared" si="1952"/>
        <v>23490</v>
      </c>
      <c r="JG110" s="13">
        <f t="shared" si="1953"/>
        <v>19127</v>
      </c>
      <c r="JH110" s="13">
        <f t="shared" si="1954"/>
        <v>32500</v>
      </c>
      <c r="JI110" s="13">
        <f t="shared" si="1955"/>
        <v>20500</v>
      </c>
      <c r="JJ110" s="13">
        <f t="shared" si="1956"/>
        <v>382</v>
      </c>
      <c r="JK110" s="13">
        <f t="shared" si="1956"/>
        <v>16500</v>
      </c>
      <c r="JL110" s="13">
        <f t="shared" si="1956"/>
        <v>16500</v>
      </c>
      <c r="JM110" s="13">
        <f t="shared" si="1956"/>
        <v>654</v>
      </c>
      <c r="JN110" s="13">
        <f t="shared" si="1956"/>
        <v>0</v>
      </c>
    </row>
    <row r="111" spans="1:274" ht="15" customHeight="1" x14ac:dyDescent="0.25">
      <c r="A111" s="5">
        <v>52</v>
      </c>
      <c r="B111" s="8" t="s">
        <v>263</v>
      </c>
      <c r="C111" s="12">
        <f t="shared" ref="C111:M111" si="1957">SUM(C114)</f>
        <v>0</v>
      </c>
      <c r="D111" s="12">
        <f t="shared" ref="D111" si="1958">SUM(D114)</f>
        <v>0</v>
      </c>
      <c r="E111" s="12">
        <f t="shared" si="1957"/>
        <v>0</v>
      </c>
      <c r="F111" s="12">
        <f t="shared" si="1957"/>
        <v>0</v>
      </c>
      <c r="G111" s="12">
        <f t="shared" ref="G111" si="1959">SUM(G114)</f>
        <v>0</v>
      </c>
      <c r="H111" s="12">
        <f t="shared" si="1957"/>
        <v>0</v>
      </c>
      <c r="I111" s="12">
        <f t="shared" si="1957"/>
        <v>0</v>
      </c>
      <c r="J111" s="12">
        <f t="shared" ref="J111" si="1960">SUM(J114)</f>
        <v>0</v>
      </c>
      <c r="K111" s="12">
        <f t="shared" si="1957"/>
        <v>0</v>
      </c>
      <c r="L111" s="12">
        <f t="shared" ref="L111" si="1961">SUM(L114)</f>
        <v>0</v>
      </c>
      <c r="M111" s="12">
        <f t="shared" si="1957"/>
        <v>0</v>
      </c>
      <c r="N111" s="12">
        <f t="shared" ref="N111" si="1962">SUM(N114)</f>
        <v>0</v>
      </c>
      <c r="O111" s="12">
        <f>SUM(O114)</f>
        <v>0</v>
      </c>
      <c r="P111" s="12">
        <f>SUM(P114)</f>
        <v>0</v>
      </c>
      <c r="Q111" s="12">
        <f t="shared" ref="Q111:S111" si="1963">SUM(Q112:Q114)</f>
        <v>0</v>
      </c>
      <c r="R111" s="12">
        <f t="shared" ref="R111" si="1964">SUM(R112:R114)</f>
        <v>0</v>
      </c>
      <c r="S111" s="12">
        <f t="shared" si="1963"/>
        <v>0</v>
      </c>
      <c r="T111" s="12">
        <f t="shared" ref="T111" si="1965">SUM(T112:T114)</f>
        <v>0</v>
      </c>
      <c r="U111" s="12">
        <f>SUM(U112:U114)</f>
        <v>0</v>
      </c>
      <c r="V111" s="12">
        <f>SUM(V112:V114)</f>
        <v>0</v>
      </c>
      <c r="W111" s="12">
        <f t="shared" ref="W111:Y111" si="1966">SUM(W112:W114)</f>
        <v>0</v>
      </c>
      <c r="X111" s="12">
        <f t="shared" ref="X111" si="1967">SUM(X112:X114)</f>
        <v>0</v>
      </c>
      <c r="Y111" s="12">
        <f t="shared" si="1966"/>
        <v>0</v>
      </c>
      <c r="Z111" s="12">
        <f t="shared" ref="Z111:AD111" si="1968">SUM(Z112:Z114)</f>
        <v>0</v>
      </c>
      <c r="AA111" s="12">
        <f t="shared" si="1968"/>
        <v>0</v>
      </c>
      <c r="AB111" s="12">
        <f t="shared" ref="AB111:AJ111" si="1969">SUM(AB112:AB114)</f>
        <v>0</v>
      </c>
      <c r="AC111" s="12">
        <f t="shared" si="1968"/>
        <v>0</v>
      </c>
      <c r="AD111" s="12">
        <f t="shared" si="1968"/>
        <v>0</v>
      </c>
      <c r="AE111" s="12">
        <f t="shared" si="1969"/>
        <v>0</v>
      </c>
      <c r="AF111" s="12">
        <f t="shared" ref="AF111" si="1970">SUM(AF112:AF114)</f>
        <v>0</v>
      </c>
      <c r="AG111" s="12">
        <f t="shared" ref="AG111:AI111" si="1971">SUM(AG112:AG114)</f>
        <v>0</v>
      </c>
      <c r="AH111" s="12">
        <f t="shared" si="1971"/>
        <v>1073.99</v>
      </c>
      <c r="AI111" s="12">
        <f t="shared" si="1971"/>
        <v>0</v>
      </c>
      <c r="AJ111" s="12">
        <f t="shared" si="1969"/>
        <v>0</v>
      </c>
      <c r="AK111" s="12">
        <f>SUM(AK112:AK114)</f>
        <v>0</v>
      </c>
      <c r="AL111" s="12">
        <f>SUM(AL112:AL114)</f>
        <v>0</v>
      </c>
      <c r="AM111" s="12">
        <f>SUM(AM112:AM114)</f>
        <v>0</v>
      </c>
      <c r="AN111" s="12">
        <f t="shared" ref="AN111" si="1972">SUM(AN112:AN114)</f>
        <v>0</v>
      </c>
      <c r="AO111" s="12">
        <f>SUM(AO112:AO114)</f>
        <v>0</v>
      </c>
      <c r="AP111" s="12">
        <f>SUM(AP112:AP114)</f>
        <v>0</v>
      </c>
      <c r="AQ111" s="12">
        <f t="shared" ref="AQ111" si="1973">SUM(AQ112:AQ114)</f>
        <v>0</v>
      </c>
      <c r="AR111" s="12">
        <f>SUM(AR112:AR114)</f>
        <v>0</v>
      </c>
      <c r="AS111" s="12">
        <f>SUM(AS112:AS114)</f>
        <v>0</v>
      </c>
      <c r="AT111" s="12">
        <f t="shared" ref="AT111" si="1974">SUM(AT112:AT114)</f>
        <v>0</v>
      </c>
      <c r="AU111" s="12">
        <f>SUM(AU112:AU114)</f>
        <v>0</v>
      </c>
      <c r="AV111" s="12">
        <f>SUM(AV112:AV114)</f>
        <v>0</v>
      </c>
      <c r="AW111" s="12">
        <f t="shared" ref="AW111" si="1975">SUM(AW112:AW114)</f>
        <v>0</v>
      </c>
      <c r="AX111" s="12">
        <f>SUM(AX112:AX114)</f>
        <v>0</v>
      </c>
      <c r="AY111" s="12">
        <f>SUM(AY112:AY114)</f>
        <v>0</v>
      </c>
      <c r="AZ111" s="12">
        <f t="shared" ref="AZ111:BA111" si="1976">SUM(AZ112:AZ114)</f>
        <v>0</v>
      </c>
      <c r="BA111" s="12">
        <f t="shared" si="1976"/>
        <v>0</v>
      </c>
      <c r="BB111" s="12">
        <f>SUM(BB112:BB114)</f>
        <v>0</v>
      </c>
      <c r="BC111" s="12">
        <f t="shared" ref="BC111" si="1977">SUM(BC112:BC114)</f>
        <v>0</v>
      </c>
      <c r="BD111" s="12">
        <f>SUM(BD112:BD114)</f>
        <v>0</v>
      </c>
      <c r="BE111" s="12">
        <f>SUM(BE112:BE114)</f>
        <v>0</v>
      </c>
      <c r="BF111" s="12">
        <f t="shared" ref="BF111" si="1978">SUM(BF112:BF114)</f>
        <v>0</v>
      </c>
      <c r="BG111" s="12">
        <f>SUM(BG112:BG114)</f>
        <v>0</v>
      </c>
      <c r="BH111" s="12">
        <f t="shared" ref="BH111:BK111" si="1979">SUM(BH112:BH114)</f>
        <v>0</v>
      </c>
      <c r="BI111" s="12">
        <f t="shared" ref="BI111" si="1980">SUM(BI112:BI114)</f>
        <v>0</v>
      </c>
      <c r="BJ111" s="12">
        <f t="shared" si="1979"/>
        <v>0</v>
      </c>
      <c r="BK111" s="12">
        <f t="shared" si="1979"/>
        <v>0</v>
      </c>
      <c r="BL111" s="12">
        <f t="shared" ref="BL111:BR111" si="1981">SUM(BL112:BL114)</f>
        <v>0</v>
      </c>
      <c r="BM111" s="12">
        <f t="shared" ref="BM111" si="1982">SUM(BM112:BM114)</f>
        <v>0</v>
      </c>
      <c r="BN111" s="12">
        <f>SUM(BN112:BN114)</f>
        <v>0</v>
      </c>
      <c r="BO111" s="12">
        <f t="shared" ref="BO111:BP111" si="1983">SUM(BO112:BO114)</f>
        <v>0</v>
      </c>
      <c r="BP111" s="12">
        <f t="shared" si="1983"/>
        <v>0</v>
      </c>
      <c r="BQ111" s="12">
        <f t="shared" ref="BQ111" si="1984">SUM(BQ112:BQ114)</f>
        <v>0</v>
      </c>
      <c r="BR111" s="12">
        <f t="shared" si="1981"/>
        <v>0</v>
      </c>
      <c r="BS111" s="12">
        <f>SUM(BS112:BS114)</f>
        <v>0</v>
      </c>
      <c r="BT111" s="12">
        <f>SUM(BT112:BT114)</f>
        <v>0</v>
      </c>
      <c r="BU111" s="12">
        <f>SUM(BU112:BU114)</f>
        <v>0</v>
      </c>
      <c r="BV111" s="12">
        <f t="shared" ref="BV111" si="1985">SUM(BV112:BV114)</f>
        <v>0</v>
      </c>
      <c r="BW111" s="12">
        <f>SUM(BW112:BW114)</f>
        <v>0</v>
      </c>
      <c r="BX111" s="12">
        <f>SUM(BX112:BX114)</f>
        <v>0</v>
      </c>
      <c r="BY111" s="12">
        <f t="shared" ref="BY111" si="1986">SUM(BY112:BY114)</f>
        <v>0</v>
      </c>
      <c r="BZ111" s="12">
        <f>SUM(BZ112:BZ114)</f>
        <v>0</v>
      </c>
      <c r="CA111" s="12">
        <f>SUM(CA112:CA114)</f>
        <v>0</v>
      </c>
      <c r="CB111" s="12">
        <f t="shared" ref="CB111" si="1987">SUM(CB112:CB114)</f>
        <v>0</v>
      </c>
      <c r="CC111" s="12">
        <f>SUM(CC112:CC114)</f>
        <v>0</v>
      </c>
      <c r="CD111" s="12">
        <f>SUM(CD112:CD114)</f>
        <v>0</v>
      </c>
      <c r="CE111" s="12">
        <f t="shared" ref="CE111" si="1988">SUM(CE112:CE114)</f>
        <v>0</v>
      </c>
      <c r="CF111" s="12">
        <f>SUM(CF112:CF114)</f>
        <v>0</v>
      </c>
      <c r="CG111" s="12">
        <f>SUM(CG112:CG114)</f>
        <v>0</v>
      </c>
      <c r="CH111" s="12">
        <f t="shared" ref="CH111:CI111" si="1989">SUM(CH112:CH114)</f>
        <v>0</v>
      </c>
      <c r="CI111" s="12">
        <f t="shared" si="1989"/>
        <v>0</v>
      </c>
      <c r="CJ111" s="12">
        <f>SUM(CJ112:CJ114)</f>
        <v>0</v>
      </c>
      <c r="CK111" s="12">
        <f t="shared" ref="CK111" si="1990">SUM(CK112:CK114)</f>
        <v>0</v>
      </c>
      <c r="CL111" s="12">
        <f>SUM(CL112:CL114)</f>
        <v>0</v>
      </c>
      <c r="CM111" s="12">
        <f>SUM(CM112:CM114)</f>
        <v>0</v>
      </c>
      <c r="CN111" s="12">
        <f t="shared" ref="CN111" si="1991">SUM(CN112:CN114)</f>
        <v>0</v>
      </c>
      <c r="CO111" s="12">
        <f>SUM(CO112:CO114)</f>
        <v>0</v>
      </c>
      <c r="CP111" s="12">
        <f t="shared" ref="CP111:CY111" si="1992">SUM(CP112:CP114)</f>
        <v>0</v>
      </c>
      <c r="CQ111" s="12">
        <f t="shared" ref="CQ111" si="1993">SUM(CQ112:CQ114)</f>
        <v>0</v>
      </c>
      <c r="CR111" s="12">
        <f t="shared" si="1992"/>
        <v>0</v>
      </c>
      <c r="CS111" s="12">
        <f t="shared" si="1992"/>
        <v>0</v>
      </c>
      <c r="CT111" s="12">
        <f t="shared" si="1992"/>
        <v>0</v>
      </c>
      <c r="CU111" s="12">
        <f t="shared" ref="CU111:CV111" si="1994">SUM(CU112:CU114)</f>
        <v>0</v>
      </c>
      <c r="CV111" s="12">
        <f t="shared" si="1994"/>
        <v>0</v>
      </c>
      <c r="CW111" s="12">
        <f t="shared" ref="CW111" si="1995">SUM(CW112:CW114)</f>
        <v>0</v>
      </c>
      <c r="CX111" s="12">
        <f t="shared" si="1992"/>
        <v>0</v>
      </c>
      <c r="CY111" s="12">
        <f t="shared" ref="CY111" si="1996">SUM(CY112:CY114)</f>
        <v>0</v>
      </c>
      <c r="CZ111" s="12">
        <f t="shared" ref="CZ111:DA111" si="1997">SUM(CZ112:CZ114)</f>
        <v>0</v>
      </c>
      <c r="DA111" s="12">
        <f t="shared" si="1997"/>
        <v>0</v>
      </c>
      <c r="DB111" s="12">
        <f t="shared" ref="DB111:HD111" si="1998">SUM(DB112:DB114)</f>
        <v>0</v>
      </c>
      <c r="DC111" s="12">
        <f t="shared" si="1998"/>
        <v>0</v>
      </c>
      <c r="DD111" s="12">
        <f t="shared" ref="DD111" si="1999">SUM(DD112:DD114)</f>
        <v>0</v>
      </c>
      <c r="DE111" s="12">
        <f t="shared" si="1998"/>
        <v>70000</v>
      </c>
      <c r="DF111" s="12">
        <f t="shared" si="1998"/>
        <v>70000</v>
      </c>
      <c r="DG111" s="12">
        <f t="shared" ref="DG111" si="2000">SUM(DG112:DG114)</f>
        <v>0</v>
      </c>
      <c r="DH111" s="12">
        <f t="shared" si="1998"/>
        <v>0</v>
      </c>
      <c r="DI111" s="12">
        <f t="shared" si="1998"/>
        <v>0</v>
      </c>
      <c r="DJ111" s="12">
        <f t="shared" ref="DJ111" si="2001">SUM(DJ112:DJ114)</f>
        <v>0</v>
      </c>
      <c r="DK111" s="12">
        <f t="shared" si="1998"/>
        <v>0</v>
      </c>
      <c r="DL111" s="12">
        <f t="shared" si="1998"/>
        <v>0</v>
      </c>
      <c r="DM111" s="12">
        <f t="shared" ref="DM111" si="2002">SUM(DM112:DM114)</f>
        <v>0</v>
      </c>
      <c r="DN111" s="12">
        <f t="shared" si="1998"/>
        <v>10000</v>
      </c>
      <c r="DO111" s="12">
        <f t="shared" si="1998"/>
        <v>10000</v>
      </c>
      <c r="DP111" s="12">
        <f t="shared" ref="DP111:DQ111" si="2003">SUM(DP112:DP114)</f>
        <v>0</v>
      </c>
      <c r="DQ111" s="12">
        <f t="shared" si="2003"/>
        <v>126070</v>
      </c>
      <c r="DR111" s="12">
        <f t="shared" si="1998"/>
        <v>15900.43</v>
      </c>
      <c r="DS111" s="12">
        <f t="shared" ref="DS111" si="2004">SUM(DS112:DS114)</f>
        <v>0</v>
      </c>
      <c r="DT111" s="12">
        <f t="shared" si="1998"/>
        <v>0</v>
      </c>
      <c r="DU111" s="12">
        <f t="shared" ref="DU111:EC111" si="2005">SUM(DU112:DU114)</f>
        <v>0</v>
      </c>
      <c r="DV111" s="12">
        <f t="shared" ref="DV111" si="2006">SUM(DV112:DV114)</f>
        <v>0</v>
      </c>
      <c r="DW111" s="12">
        <f t="shared" si="2005"/>
        <v>0</v>
      </c>
      <c r="DX111" s="12">
        <f t="shared" si="2005"/>
        <v>0</v>
      </c>
      <c r="DY111" s="12">
        <f t="shared" ref="DY111" si="2007">SUM(DY112:DY114)</f>
        <v>0</v>
      </c>
      <c r="DZ111" s="12">
        <f t="shared" si="2005"/>
        <v>0</v>
      </c>
      <c r="EA111" s="12">
        <f t="shared" si="2005"/>
        <v>0</v>
      </c>
      <c r="EB111" s="12">
        <f t="shared" si="2005"/>
        <v>0</v>
      </c>
      <c r="EC111" s="12">
        <f t="shared" si="2005"/>
        <v>0</v>
      </c>
      <c r="ED111" s="12">
        <f t="shared" ref="ED111:EI111" si="2008">SUM(ED112:ED114)</f>
        <v>4698.24</v>
      </c>
      <c r="EE111" s="12">
        <f t="shared" ref="EE111:EG111" si="2009">SUM(EE112:EE114)</f>
        <v>0</v>
      </c>
      <c r="EF111" s="12">
        <f t="shared" si="2009"/>
        <v>0</v>
      </c>
      <c r="EG111" s="12">
        <f t="shared" ref="EG111" si="2010">SUM(EG112:EG114)</f>
        <v>1073.99</v>
      </c>
      <c r="EH111" s="12">
        <f t="shared" si="2008"/>
        <v>23500000</v>
      </c>
      <c r="EI111" s="12">
        <f t="shared" si="2008"/>
        <v>0</v>
      </c>
      <c r="EJ111" s="12">
        <f t="shared" si="1998"/>
        <v>0</v>
      </c>
      <c r="EK111" s="12">
        <f t="shared" si="1998"/>
        <v>0</v>
      </c>
      <c r="EL111" s="12">
        <f t="shared" ref="EL111" si="2011">SUM(EL112:EL114)</f>
        <v>0</v>
      </c>
      <c r="EM111" s="12">
        <f t="shared" si="1998"/>
        <v>0</v>
      </c>
      <c r="EN111" s="12">
        <f t="shared" si="1998"/>
        <v>0</v>
      </c>
      <c r="EO111" s="12">
        <f t="shared" ref="EO111" si="2012">SUM(EO112:EO114)</f>
        <v>0</v>
      </c>
      <c r="EP111" s="12">
        <f t="shared" si="1998"/>
        <v>0</v>
      </c>
      <c r="EQ111" s="12">
        <f t="shared" si="1998"/>
        <v>0</v>
      </c>
      <c r="ER111" s="12">
        <f t="shared" ref="ER111:ES111" si="2013">SUM(ER112:ER114)</f>
        <v>0</v>
      </c>
      <c r="ES111" s="12">
        <f t="shared" si="2013"/>
        <v>0</v>
      </c>
      <c r="ET111" s="12">
        <f>SUM(ET112:ET114)</f>
        <v>0</v>
      </c>
      <c r="EU111" s="12">
        <f>SUM(EU112:EU114)</f>
        <v>0</v>
      </c>
      <c r="EV111" s="12">
        <f>SUM(EV112:EV114)</f>
        <v>0</v>
      </c>
      <c r="EW111" s="12">
        <f t="shared" si="1998"/>
        <v>0</v>
      </c>
      <c r="EX111" s="12">
        <f t="shared" ref="EX111:EY111" si="2014">SUM(EX112:EX114)</f>
        <v>0</v>
      </c>
      <c r="EY111" s="12">
        <f t="shared" si="2014"/>
        <v>0</v>
      </c>
      <c r="EZ111" s="12">
        <f t="shared" si="1998"/>
        <v>0</v>
      </c>
      <c r="FA111" s="12">
        <f t="shared" ref="FA111" si="2015">SUM(FA112:FA114)</f>
        <v>0</v>
      </c>
      <c r="FB111" s="12">
        <f t="shared" si="1998"/>
        <v>0</v>
      </c>
      <c r="FC111" s="12">
        <f t="shared" ref="FC111:FK111" si="2016">SUM(FC112:FC114)</f>
        <v>0</v>
      </c>
      <c r="FD111" s="12">
        <f t="shared" ref="FD111" si="2017">SUM(FD112:FD114)</f>
        <v>0</v>
      </c>
      <c r="FE111" s="12">
        <f t="shared" si="2016"/>
        <v>0</v>
      </c>
      <c r="FF111" s="12">
        <f t="shared" si="2016"/>
        <v>0</v>
      </c>
      <c r="FG111" s="12">
        <f t="shared" ref="FG111" si="2018">SUM(FG112:FG114)</f>
        <v>0</v>
      </c>
      <c r="FH111" s="12">
        <f t="shared" si="2016"/>
        <v>0</v>
      </c>
      <c r="FI111" s="12">
        <f t="shared" si="2016"/>
        <v>0</v>
      </c>
      <c r="FJ111" s="12">
        <f t="shared" si="2016"/>
        <v>0</v>
      </c>
      <c r="FK111" s="12">
        <f t="shared" si="2016"/>
        <v>0</v>
      </c>
      <c r="FL111" s="12">
        <f t="shared" ref="FL111:FQ111" si="2019">SUM(FL112:FL114)</f>
        <v>0</v>
      </c>
      <c r="FM111" s="12">
        <f t="shared" ref="FM111:FO111" si="2020">SUM(FM112:FM114)</f>
        <v>0</v>
      </c>
      <c r="FN111" s="12">
        <f t="shared" ref="FN111" si="2021">SUM(FN112:FN114)</f>
        <v>0</v>
      </c>
      <c r="FO111" s="12">
        <f>SUM(FO112:FO114)</f>
        <v>0</v>
      </c>
      <c r="FP111" s="12">
        <f t="shared" si="2019"/>
        <v>0</v>
      </c>
      <c r="FQ111" s="12">
        <f t="shared" si="2019"/>
        <v>0</v>
      </c>
      <c r="FR111" s="12">
        <f t="shared" si="1998"/>
        <v>0</v>
      </c>
      <c r="FS111" s="12">
        <f t="shared" si="1998"/>
        <v>0</v>
      </c>
      <c r="FT111" s="12">
        <f t="shared" ref="FT111" si="2022">SUM(FT112:FT114)</f>
        <v>0</v>
      </c>
      <c r="FU111" s="12">
        <f t="shared" si="1998"/>
        <v>0</v>
      </c>
      <c r="FV111" s="12">
        <f t="shared" si="1998"/>
        <v>0</v>
      </c>
      <c r="FW111" s="12">
        <f t="shared" ref="FW111" si="2023">SUM(FW112:FW114)</f>
        <v>0</v>
      </c>
      <c r="FX111" s="12">
        <f t="shared" si="1998"/>
        <v>0</v>
      </c>
      <c r="FY111" s="12">
        <f t="shared" si="1998"/>
        <v>0</v>
      </c>
      <c r="FZ111" s="12">
        <f t="shared" ref="FZ111" si="2024">SUM(FZ112:FZ114)</f>
        <v>0</v>
      </c>
      <c r="GA111" s="12">
        <f t="shared" si="1998"/>
        <v>0</v>
      </c>
      <c r="GB111" s="12">
        <f t="shared" si="1998"/>
        <v>0</v>
      </c>
      <c r="GC111" s="12">
        <f t="shared" ref="GC111" si="2025">SUM(GC112:GC114)</f>
        <v>0</v>
      </c>
      <c r="GD111" s="12">
        <f t="shared" si="1998"/>
        <v>0</v>
      </c>
      <c r="GE111" s="12">
        <f t="shared" si="1998"/>
        <v>0</v>
      </c>
      <c r="GF111" s="12">
        <f t="shared" ref="GF111:GG111" si="2026">SUM(GF112:GF114)</f>
        <v>0</v>
      </c>
      <c r="GG111" s="12">
        <f t="shared" si="2026"/>
        <v>0</v>
      </c>
      <c r="GH111" s="12">
        <f t="shared" si="1998"/>
        <v>0</v>
      </c>
      <c r="GI111" s="12">
        <f t="shared" ref="GI111" si="2027">SUM(GI112:GI114)</f>
        <v>0</v>
      </c>
      <c r="GJ111" s="12">
        <f t="shared" si="1998"/>
        <v>0</v>
      </c>
      <c r="GK111" s="12">
        <f t="shared" ref="GK111:GS111" si="2028">SUM(GK112:GK114)</f>
        <v>0</v>
      </c>
      <c r="GL111" s="12">
        <f t="shared" ref="GL111" si="2029">SUM(GL112:GL114)</f>
        <v>0</v>
      </c>
      <c r="GM111" s="12">
        <f t="shared" si="2028"/>
        <v>0</v>
      </c>
      <c r="GN111" s="12">
        <f t="shared" si="2028"/>
        <v>0</v>
      </c>
      <c r="GO111" s="12">
        <f t="shared" ref="GO111" si="2030">SUM(GO112:GO114)</f>
        <v>0</v>
      </c>
      <c r="GP111" s="12">
        <f t="shared" si="2028"/>
        <v>0</v>
      </c>
      <c r="GQ111" s="12">
        <f t="shared" si="2028"/>
        <v>0</v>
      </c>
      <c r="GR111" s="12">
        <f t="shared" si="2028"/>
        <v>0</v>
      </c>
      <c r="GS111" s="12">
        <f t="shared" si="2028"/>
        <v>0</v>
      </c>
      <c r="GT111" s="12">
        <f t="shared" ref="GT111:GY111" si="2031">SUM(GT112:GT114)</f>
        <v>0</v>
      </c>
      <c r="GU111" s="12">
        <f t="shared" ref="GU111:GW111" si="2032">SUM(GU112:GU114)</f>
        <v>2000000</v>
      </c>
      <c r="GV111" s="12">
        <f t="shared" ref="GV111" si="2033">SUM(GV112:GV114)</f>
        <v>2000000</v>
      </c>
      <c r="GW111" s="12">
        <f>SUM(GW112:GW114)</f>
        <v>0</v>
      </c>
      <c r="GX111" s="12">
        <f t="shared" si="2031"/>
        <v>0</v>
      </c>
      <c r="GY111" s="12">
        <f t="shared" si="2031"/>
        <v>0</v>
      </c>
      <c r="GZ111" s="12">
        <f t="shared" si="1998"/>
        <v>0</v>
      </c>
      <c r="HA111" s="12">
        <f t="shared" si="1998"/>
        <v>0</v>
      </c>
      <c r="HB111" s="12">
        <f t="shared" ref="HB111" si="2034">SUM(HB112:HB114)</f>
        <v>0</v>
      </c>
      <c r="HC111" s="12">
        <f t="shared" si="1998"/>
        <v>0</v>
      </c>
      <c r="HD111" s="12">
        <f t="shared" si="1998"/>
        <v>0</v>
      </c>
      <c r="HE111" s="12">
        <f t="shared" ref="HE111" si="2035">SUM(HE112:HE114)</f>
        <v>0</v>
      </c>
      <c r="HF111" s="12">
        <f t="shared" ref="HF111:IO111" si="2036">SUM(HF112:HF114)</f>
        <v>0</v>
      </c>
      <c r="HG111" s="12">
        <f t="shared" si="2036"/>
        <v>0</v>
      </c>
      <c r="HH111" s="12">
        <f t="shared" ref="HH111" si="2037">SUM(HH112:HH114)</f>
        <v>0</v>
      </c>
      <c r="HI111" s="12">
        <f t="shared" si="2036"/>
        <v>0</v>
      </c>
      <c r="HJ111" s="12">
        <f t="shared" si="2036"/>
        <v>0</v>
      </c>
      <c r="HK111" s="12">
        <f t="shared" ref="HK111" si="2038">SUM(HK112:HK114)</f>
        <v>0</v>
      </c>
      <c r="HL111" s="12">
        <f t="shared" si="2036"/>
        <v>0</v>
      </c>
      <c r="HM111" s="12">
        <f t="shared" si="2036"/>
        <v>0</v>
      </c>
      <c r="HN111" s="12">
        <f t="shared" ref="HN111:HO111" si="2039">SUM(HN112:HN114)</f>
        <v>0</v>
      </c>
      <c r="HO111" s="12">
        <f t="shared" si="2039"/>
        <v>200</v>
      </c>
      <c r="HP111" s="12">
        <f t="shared" si="2036"/>
        <v>200</v>
      </c>
      <c r="HQ111" s="12">
        <f t="shared" ref="HQ111" si="2040">SUM(HQ112:HQ114)</f>
        <v>0</v>
      </c>
      <c r="HR111" s="12">
        <f t="shared" si="2036"/>
        <v>0</v>
      </c>
      <c r="HS111" s="12">
        <f t="shared" ref="HS111:HY111" si="2041">SUM(HS112:HS114)</f>
        <v>0</v>
      </c>
      <c r="HT111" s="12">
        <f t="shared" ref="HT111" si="2042">SUM(HT112:HT114)</f>
        <v>0</v>
      </c>
      <c r="HU111" s="12">
        <f t="shared" si="2041"/>
        <v>0</v>
      </c>
      <c r="HV111" s="12">
        <f t="shared" si="2041"/>
        <v>0</v>
      </c>
      <c r="HW111" s="12">
        <f t="shared" ref="HW111" si="2043">SUM(HW112:HW114)</f>
        <v>0</v>
      </c>
      <c r="HX111" s="12">
        <f t="shared" si="2041"/>
        <v>0</v>
      </c>
      <c r="HY111" s="12">
        <f t="shared" si="2041"/>
        <v>0</v>
      </c>
      <c r="HZ111" s="12">
        <f t="shared" ref="HZ111:IF111" si="2044">SUM(HZ112:HZ114)</f>
        <v>0</v>
      </c>
      <c r="IA111" s="12">
        <f t="shared" ref="IA111" si="2045">SUM(IA112:IA114)</f>
        <v>0</v>
      </c>
      <c r="IB111" s="12">
        <f t="shared" si="2044"/>
        <v>0</v>
      </c>
      <c r="IC111" s="12">
        <f t="shared" ref="IC111:IE111" si="2046">SUM(IC112:IC114)</f>
        <v>0</v>
      </c>
      <c r="ID111" s="12">
        <f t="shared" si="2046"/>
        <v>0</v>
      </c>
      <c r="IE111" s="12">
        <f>SUM(IE112:IE114)</f>
        <v>0</v>
      </c>
      <c r="IF111" s="12">
        <f t="shared" si="2044"/>
        <v>0</v>
      </c>
      <c r="IG111" s="12">
        <f t="shared" si="2036"/>
        <v>0</v>
      </c>
      <c r="IH111" s="12">
        <f t="shared" ref="IH111" si="2047">SUM(IH112:IH114)</f>
        <v>0</v>
      </c>
      <c r="II111" s="12">
        <f t="shared" si="2036"/>
        <v>0</v>
      </c>
      <c r="IJ111" s="12">
        <f t="shared" si="2036"/>
        <v>0</v>
      </c>
      <c r="IK111" s="12">
        <f t="shared" ref="IK111" si="2048">SUM(IK112:IK114)</f>
        <v>70000</v>
      </c>
      <c r="IL111" s="12">
        <f t="shared" si="2036"/>
        <v>70000</v>
      </c>
      <c r="IM111" s="12">
        <f t="shared" si="2036"/>
        <v>0</v>
      </c>
      <c r="IN111" s="12">
        <f t="shared" ref="IN111" si="2049">SUM(IN112:IN114)</f>
        <v>0</v>
      </c>
      <c r="IO111" s="12">
        <f t="shared" si="2036"/>
        <v>0</v>
      </c>
      <c r="IP111" s="12">
        <f t="shared" ref="IP111:IQ111" si="2050">SUM(IP112:IP114)</f>
        <v>0</v>
      </c>
      <c r="IQ111" s="12">
        <f t="shared" si="2050"/>
        <v>0</v>
      </c>
      <c r="IR111" s="12">
        <f t="shared" ref="IR111:IZ111" si="2051">SUM(IR112:IR114)</f>
        <v>0</v>
      </c>
      <c r="IS111" s="12">
        <f t="shared" si="2051"/>
        <v>0</v>
      </c>
      <c r="IT111" s="12">
        <f t="shared" ref="IT111" si="2052">SUM(IT112:IT114)</f>
        <v>10000</v>
      </c>
      <c r="IU111" s="12">
        <f t="shared" si="2051"/>
        <v>10000</v>
      </c>
      <c r="IV111" s="12">
        <f t="shared" ref="IV111:IY111" si="2053">SUM(IV112:IV114)</f>
        <v>0</v>
      </c>
      <c r="IW111" s="12">
        <f t="shared" ref="IW111" si="2054">SUM(IW112:IW114)</f>
        <v>126270</v>
      </c>
      <c r="IX111" s="12">
        <f t="shared" si="2053"/>
        <v>16100.43</v>
      </c>
      <c r="IY111" s="12">
        <f t="shared" si="2053"/>
        <v>0</v>
      </c>
      <c r="IZ111" s="12">
        <f t="shared" si="2051"/>
        <v>0</v>
      </c>
      <c r="JA111" s="12">
        <f t="shared" ref="JA111:JC111" si="2055">SUM(JA112:JA114)</f>
        <v>0</v>
      </c>
      <c r="JB111" s="12">
        <f t="shared" ref="JB111" si="2056">SUM(JB112:JB114)</f>
        <v>0</v>
      </c>
      <c r="JC111" s="12">
        <f t="shared" si="2055"/>
        <v>0</v>
      </c>
      <c r="JD111" s="12">
        <f t="shared" ref="JD111:JF111" si="2057">SUM(JD112:JD114)</f>
        <v>0</v>
      </c>
      <c r="JE111" s="12">
        <f t="shared" ref="JE111" si="2058">SUM(JE112:JE114)</f>
        <v>0</v>
      </c>
      <c r="JF111" s="12">
        <f t="shared" si="2057"/>
        <v>0</v>
      </c>
      <c r="JG111" s="12">
        <f t="shared" ref="JG111" si="2059">SUM(JG112:JG114)</f>
        <v>0</v>
      </c>
      <c r="JH111" s="12">
        <f t="shared" ref="JH111" si="2060">SUM(JH112:JH114)</f>
        <v>0</v>
      </c>
      <c r="JI111" s="12">
        <f t="shared" ref="JI111:JJ111" si="2061">SUM(JI112:JI114)</f>
        <v>0</v>
      </c>
      <c r="JJ111" s="12">
        <f t="shared" si="2061"/>
        <v>4698.24</v>
      </c>
      <c r="JK111" s="12">
        <f t="shared" ref="JK111:JL111" si="2062">SUM(JK112:JK114)</f>
        <v>2000000</v>
      </c>
      <c r="JL111" s="12">
        <f t="shared" si="2062"/>
        <v>2001073.99</v>
      </c>
      <c r="JM111" s="12">
        <f t="shared" ref="JM111:JN111" si="2063">SUM(JM112:JM114)</f>
        <v>1073.99</v>
      </c>
      <c r="JN111" s="12">
        <f t="shared" si="2063"/>
        <v>23500000</v>
      </c>
    </row>
    <row r="112" spans="1:274" x14ac:dyDescent="0.25">
      <c r="A112" s="5">
        <v>5201</v>
      </c>
      <c r="B112" s="9" t="s">
        <v>249</v>
      </c>
      <c r="C112" s="13">
        <v>0</v>
      </c>
      <c r="D112" s="13">
        <v>0</v>
      </c>
      <c r="E112" s="13">
        <v>0</v>
      </c>
      <c r="F112" s="13">
        <v>0</v>
      </c>
      <c r="G112" s="13">
        <v>0</v>
      </c>
      <c r="H112" s="13">
        <v>0</v>
      </c>
      <c r="I112" s="13">
        <v>0</v>
      </c>
      <c r="J112" s="13">
        <v>0</v>
      </c>
      <c r="K112" s="13">
        <v>0</v>
      </c>
      <c r="L112" s="13">
        <v>0</v>
      </c>
      <c r="M112" s="13">
        <v>0</v>
      </c>
      <c r="N112" s="13">
        <v>0</v>
      </c>
      <c r="O112" s="13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 s="13">
        <v>0</v>
      </c>
      <c r="AC112" s="13">
        <v>0</v>
      </c>
      <c r="AD112" s="13">
        <v>0</v>
      </c>
      <c r="AE112" s="13">
        <v>0</v>
      </c>
      <c r="AF112" s="13">
        <v>0</v>
      </c>
      <c r="AG112" s="13">
        <v>0</v>
      </c>
      <c r="AH112" s="13">
        <v>0</v>
      </c>
      <c r="AI112" s="13">
        <v>0</v>
      </c>
      <c r="AJ112" s="13">
        <v>0</v>
      </c>
      <c r="AK112" s="13">
        <v>0</v>
      </c>
      <c r="AL112" s="13">
        <v>0</v>
      </c>
      <c r="AM112" s="13">
        <v>0</v>
      </c>
      <c r="AN112" s="13">
        <v>0</v>
      </c>
      <c r="AO112" s="13">
        <v>0</v>
      </c>
      <c r="AP112" s="13">
        <v>0</v>
      </c>
      <c r="AQ112" s="13">
        <v>0</v>
      </c>
      <c r="AR112" s="13">
        <v>0</v>
      </c>
      <c r="AS112" s="13">
        <v>0</v>
      </c>
      <c r="AT112" s="13">
        <v>0</v>
      </c>
      <c r="AU112" s="13">
        <v>0</v>
      </c>
      <c r="AV112" s="13">
        <v>0</v>
      </c>
      <c r="AW112" s="13">
        <v>0</v>
      </c>
      <c r="AX112" s="13">
        <v>0</v>
      </c>
      <c r="AY112" s="13">
        <v>0</v>
      </c>
      <c r="AZ112" s="13">
        <v>0</v>
      </c>
      <c r="BA112" s="13">
        <v>0</v>
      </c>
      <c r="BB112" s="13">
        <v>0</v>
      </c>
      <c r="BC112" s="13">
        <v>0</v>
      </c>
      <c r="BD112" s="13">
        <v>0</v>
      </c>
      <c r="BE112" s="13">
        <v>0</v>
      </c>
      <c r="BF112" s="13">
        <v>0</v>
      </c>
      <c r="BG112" s="13">
        <v>0</v>
      </c>
      <c r="BH112" s="13">
        <v>0</v>
      </c>
      <c r="BI112" s="13">
        <v>0</v>
      </c>
      <c r="BJ112" s="13">
        <v>0</v>
      </c>
      <c r="BK112" s="13">
        <v>0</v>
      </c>
      <c r="BL112" s="13">
        <v>0</v>
      </c>
      <c r="BM112" s="13">
        <v>0</v>
      </c>
      <c r="BN112" s="13">
        <v>0</v>
      </c>
      <c r="BO112" s="13">
        <v>0</v>
      </c>
      <c r="BP112" s="13">
        <v>0</v>
      </c>
      <c r="BQ112" s="13">
        <v>0</v>
      </c>
      <c r="BR112" s="13">
        <v>0</v>
      </c>
      <c r="BS112" s="13">
        <v>0</v>
      </c>
      <c r="BT112" s="13">
        <v>0</v>
      </c>
      <c r="BU112" s="13">
        <v>0</v>
      </c>
      <c r="BV112" s="13">
        <v>0</v>
      </c>
      <c r="BW112" s="13">
        <v>0</v>
      </c>
      <c r="BX112" s="13">
        <v>0</v>
      </c>
      <c r="BY112" s="13">
        <v>0</v>
      </c>
      <c r="BZ112" s="13">
        <v>0</v>
      </c>
      <c r="CA112" s="13">
        <v>0</v>
      </c>
      <c r="CB112" s="13">
        <v>0</v>
      </c>
      <c r="CC112" s="13">
        <v>0</v>
      </c>
      <c r="CD112" s="13">
        <v>0</v>
      </c>
      <c r="CE112" s="13">
        <v>0</v>
      </c>
      <c r="CF112" s="13">
        <v>0</v>
      </c>
      <c r="CG112" s="13">
        <v>0</v>
      </c>
      <c r="CH112" s="13">
        <v>0</v>
      </c>
      <c r="CI112" s="13">
        <v>0</v>
      </c>
      <c r="CJ112" s="13">
        <v>0</v>
      </c>
      <c r="CK112" s="13">
        <v>0</v>
      </c>
      <c r="CL112" s="13">
        <v>0</v>
      </c>
      <c r="CM112" s="13">
        <v>0</v>
      </c>
      <c r="CN112" s="13">
        <v>0</v>
      </c>
      <c r="CO112" s="13">
        <v>0</v>
      </c>
      <c r="CP112" s="13">
        <v>0</v>
      </c>
      <c r="CQ112" s="13">
        <v>0</v>
      </c>
      <c r="CR112" s="13">
        <v>0</v>
      </c>
      <c r="CS112" s="13">
        <v>0</v>
      </c>
      <c r="CT112" s="13">
        <v>0</v>
      </c>
      <c r="CU112" s="13">
        <v>0</v>
      </c>
      <c r="CV112" s="13">
        <v>0</v>
      </c>
      <c r="CW112" s="13">
        <v>0</v>
      </c>
      <c r="CX112" s="13">
        <v>0</v>
      </c>
      <c r="CY112" s="13">
        <v>0</v>
      </c>
      <c r="CZ112" s="13">
        <v>0</v>
      </c>
      <c r="DA112" s="13">
        <v>0</v>
      </c>
      <c r="DB112" s="13">
        <v>0</v>
      </c>
      <c r="DC112" s="13">
        <v>0</v>
      </c>
      <c r="DD112" s="13">
        <v>0</v>
      </c>
      <c r="DE112" s="13">
        <v>70000</v>
      </c>
      <c r="DF112" s="13">
        <v>70000</v>
      </c>
      <c r="DG112" s="13">
        <v>0</v>
      </c>
      <c r="DH112" s="13">
        <v>0</v>
      </c>
      <c r="DI112" s="13">
        <v>0</v>
      </c>
      <c r="DJ112" s="13">
        <v>0</v>
      </c>
      <c r="DK112" s="13">
        <v>0</v>
      </c>
      <c r="DL112" s="13">
        <v>0</v>
      </c>
      <c r="DM112" s="13">
        <v>0</v>
      </c>
      <c r="DN112" s="13">
        <v>0</v>
      </c>
      <c r="DO112" s="13">
        <v>0</v>
      </c>
      <c r="DP112" s="13">
        <v>0</v>
      </c>
      <c r="DQ112" s="13">
        <v>5970</v>
      </c>
      <c r="DR112" s="13">
        <v>5969.05</v>
      </c>
      <c r="DS112" s="13">
        <v>0</v>
      </c>
      <c r="DT112" s="13">
        <v>0</v>
      </c>
      <c r="DU112" s="13">
        <v>0</v>
      </c>
      <c r="DV112" s="13">
        <v>0</v>
      </c>
      <c r="DW112" s="13">
        <v>0</v>
      </c>
      <c r="DX112" s="13">
        <v>0</v>
      </c>
      <c r="DY112" s="13">
        <v>0</v>
      </c>
      <c r="DZ112" s="13">
        <v>0</v>
      </c>
      <c r="EA112" s="13">
        <v>0</v>
      </c>
      <c r="EB112" s="13">
        <v>0</v>
      </c>
      <c r="EC112" s="13">
        <v>0</v>
      </c>
      <c r="ED112" s="13">
        <v>0</v>
      </c>
      <c r="EE112" s="13">
        <v>0</v>
      </c>
      <c r="EF112" s="13">
        <v>0</v>
      </c>
      <c r="EG112" s="13">
        <v>0</v>
      </c>
      <c r="EH112" s="13">
        <v>0</v>
      </c>
      <c r="EI112" s="13">
        <v>0</v>
      </c>
      <c r="EJ112" s="13">
        <v>0</v>
      </c>
      <c r="EK112" s="13">
        <v>0</v>
      </c>
      <c r="EL112" s="13">
        <v>0</v>
      </c>
      <c r="EM112" s="13">
        <v>0</v>
      </c>
      <c r="EN112" s="13">
        <v>0</v>
      </c>
      <c r="EO112" s="13">
        <v>0</v>
      </c>
      <c r="EP112" s="13">
        <v>0</v>
      </c>
      <c r="EQ112" s="13">
        <v>0</v>
      </c>
      <c r="ER112" s="13">
        <v>0</v>
      </c>
      <c r="ES112" s="13">
        <v>0</v>
      </c>
      <c r="ET112" s="13">
        <v>0</v>
      </c>
      <c r="EU112" s="13">
        <v>0</v>
      </c>
      <c r="EV112" s="13">
        <v>0</v>
      </c>
      <c r="EW112" s="13">
        <v>0</v>
      </c>
      <c r="EX112" s="13">
        <v>0</v>
      </c>
      <c r="EY112" s="13">
        <v>0</v>
      </c>
      <c r="EZ112" s="13">
        <v>0</v>
      </c>
      <c r="FA112" s="13">
        <v>0</v>
      </c>
      <c r="FB112" s="13">
        <v>0</v>
      </c>
      <c r="FC112" s="13">
        <v>0</v>
      </c>
      <c r="FD112" s="13">
        <v>0</v>
      </c>
      <c r="FE112" s="13">
        <v>0</v>
      </c>
      <c r="FF112" s="13">
        <v>0</v>
      </c>
      <c r="FG112" s="13">
        <v>0</v>
      </c>
      <c r="FH112" s="13">
        <v>0</v>
      </c>
      <c r="FI112" s="13">
        <v>0</v>
      </c>
      <c r="FJ112" s="13">
        <v>0</v>
      </c>
      <c r="FK112" s="13">
        <v>0</v>
      </c>
      <c r="FL112" s="13">
        <v>0</v>
      </c>
      <c r="FM112" s="13">
        <v>0</v>
      </c>
      <c r="FN112" s="13">
        <v>0</v>
      </c>
      <c r="FO112" s="13">
        <v>0</v>
      </c>
      <c r="FP112" s="13">
        <v>0</v>
      </c>
      <c r="FQ112" s="13">
        <v>0</v>
      </c>
      <c r="FR112" s="13">
        <v>0</v>
      </c>
      <c r="FS112" s="13">
        <v>0</v>
      </c>
      <c r="FT112" s="13">
        <v>0</v>
      </c>
      <c r="FU112" s="13">
        <v>0</v>
      </c>
      <c r="FV112" s="13">
        <v>0</v>
      </c>
      <c r="FW112" s="13">
        <v>0</v>
      </c>
      <c r="FX112" s="13">
        <v>0</v>
      </c>
      <c r="FY112" s="13">
        <v>0</v>
      </c>
      <c r="FZ112" s="13">
        <v>0</v>
      </c>
      <c r="GA112" s="13">
        <v>0</v>
      </c>
      <c r="GB112" s="13">
        <v>0</v>
      </c>
      <c r="GC112" s="13">
        <v>0</v>
      </c>
      <c r="GD112" s="13">
        <v>0</v>
      </c>
      <c r="GE112" s="13">
        <v>0</v>
      </c>
      <c r="GF112" s="13">
        <v>0</v>
      </c>
      <c r="GG112" s="13">
        <v>0</v>
      </c>
      <c r="GH112" s="13">
        <v>0</v>
      </c>
      <c r="GI112" s="13">
        <v>0</v>
      </c>
      <c r="GJ112" s="13">
        <v>0</v>
      </c>
      <c r="GK112" s="13">
        <v>0</v>
      </c>
      <c r="GL112" s="13">
        <v>0</v>
      </c>
      <c r="GM112" s="13">
        <v>0</v>
      </c>
      <c r="GN112" s="13">
        <v>0</v>
      </c>
      <c r="GO112" s="13">
        <v>0</v>
      </c>
      <c r="GP112" s="13">
        <v>0</v>
      </c>
      <c r="GQ112" s="13">
        <v>0</v>
      </c>
      <c r="GR112" s="13">
        <v>0</v>
      </c>
      <c r="GS112" s="13">
        <v>0</v>
      </c>
      <c r="GT112" s="13">
        <v>0</v>
      </c>
      <c r="GU112" s="13">
        <v>0</v>
      </c>
      <c r="GV112" s="13">
        <v>0</v>
      </c>
      <c r="GW112" s="13">
        <v>0</v>
      </c>
      <c r="GX112" s="13">
        <v>0</v>
      </c>
      <c r="GY112" s="13">
        <v>0</v>
      </c>
      <c r="GZ112" s="13">
        <v>0</v>
      </c>
      <c r="HA112" s="13">
        <v>0</v>
      </c>
      <c r="HB112" s="13">
        <v>0</v>
      </c>
      <c r="HC112" s="13">
        <v>0</v>
      </c>
      <c r="HD112" s="13">
        <v>0</v>
      </c>
      <c r="HE112" s="13">
        <v>0</v>
      </c>
      <c r="HF112" s="13">
        <v>0</v>
      </c>
      <c r="HG112" s="13">
        <v>0</v>
      </c>
      <c r="HH112" s="13">
        <v>0</v>
      </c>
      <c r="HI112" s="13">
        <v>0</v>
      </c>
      <c r="HJ112" s="13">
        <v>0</v>
      </c>
      <c r="HK112" s="13">
        <v>0</v>
      </c>
      <c r="HL112" s="13">
        <v>0</v>
      </c>
      <c r="HM112" s="13">
        <v>0</v>
      </c>
      <c r="HN112" s="13">
        <v>0</v>
      </c>
      <c r="HO112" s="13">
        <v>200</v>
      </c>
      <c r="HP112" s="13">
        <v>200</v>
      </c>
      <c r="HQ112" s="13">
        <v>0</v>
      </c>
      <c r="HR112" s="13">
        <v>0</v>
      </c>
      <c r="HS112" s="13">
        <v>0</v>
      </c>
      <c r="HT112" s="13">
        <v>0</v>
      </c>
      <c r="HU112" s="13">
        <v>0</v>
      </c>
      <c r="HV112" s="13">
        <v>0</v>
      </c>
      <c r="HW112" s="13">
        <v>0</v>
      </c>
      <c r="HX112" s="13">
        <v>0</v>
      </c>
      <c r="HY112" s="13">
        <v>0</v>
      </c>
      <c r="HZ112" s="13">
        <v>0</v>
      </c>
      <c r="IA112" s="13">
        <v>0</v>
      </c>
      <c r="IB112" s="13">
        <v>0</v>
      </c>
      <c r="IC112" s="13">
        <v>0</v>
      </c>
      <c r="ID112" s="13">
        <v>0</v>
      </c>
      <c r="IE112" s="13">
        <v>0</v>
      </c>
      <c r="IF112" s="13">
        <v>0</v>
      </c>
      <c r="IG112" s="13">
        <f t="shared" ref="IG112:IP114" si="2064">C112+BS112+AK112+DA112+EI112+FQ112+GY112</f>
        <v>0</v>
      </c>
      <c r="IH112" s="13">
        <f t="shared" si="2064"/>
        <v>0</v>
      </c>
      <c r="II112" s="13">
        <f t="shared" si="2064"/>
        <v>0</v>
      </c>
      <c r="IJ112" s="13">
        <f t="shared" si="2064"/>
        <v>0</v>
      </c>
      <c r="IK112" s="13">
        <f t="shared" si="2064"/>
        <v>70000</v>
      </c>
      <c r="IL112" s="13">
        <f t="shared" si="2064"/>
        <v>70000</v>
      </c>
      <c r="IM112" s="13">
        <f t="shared" si="2064"/>
        <v>0</v>
      </c>
      <c r="IN112" s="13">
        <f t="shared" si="2064"/>
        <v>0</v>
      </c>
      <c r="IO112" s="13">
        <f t="shared" si="2064"/>
        <v>0</v>
      </c>
      <c r="IP112" s="13">
        <f t="shared" si="2064"/>
        <v>0</v>
      </c>
      <c r="IQ112" s="13">
        <f t="shared" ref="IQ112:IZ114" si="2065">M112+CC112+AU112+DK112+ES112+GA112+HI112</f>
        <v>0</v>
      </c>
      <c r="IR112" s="13">
        <f t="shared" si="2065"/>
        <v>0</v>
      </c>
      <c r="IS112" s="13">
        <f t="shared" si="2065"/>
        <v>0</v>
      </c>
      <c r="IT112" s="13">
        <f t="shared" si="2065"/>
        <v>0</v>
      </c>
      <c r="IU112" s="13">
        <f t="shared" si="2065"/>
        <v>0</v>
      </c>
      <c r="IV112" s="13">
        <f t="shared" si="2065"/>
        <v>0</v>
      </c>
      <c r="IW112" s="13">
        <f t="shared" si="2065"/>
        <v>6170</v>
      </c>
      <c r="IX112" s="13">
        <f t="shared" si="2065"/>
        <v>6169.05</v>
      </c>
      <c r="IY112" s="13">
        <f t="shared" si="2065"/>
        <v>0</v>
      </c>
      <c r="IZ112" s="13">
        <f t="shared" si="2065"/>
        <v>0</v>
      </c>
      <c r="JA112" s="13">
        <f t="shared" ref="JA112:JC114" si="2066">W112+CM112+BE112+DU112+FC112+GK112+HS112</f>
        <v>0</v>
      </c>
      <c r="JB112" s="13">
        <f t="shared" si="2066"/>
        <v>0</v>
      </c>
      <c r="JC112" s="13">
        <f t="shared" si="2066"/>
        <v>0</v>
      </c>
      <c r="JD112" s="13">
        <f t="shared" ref="JD112:JI114" si="2067">Z112+BH112+CP112+DX112+FF112+GN112+HV112</f>
        <v>0</v>
      </c>
      <c r="JE112" s="13">
        <f t="shared" si="2067"/>
        <v>0</v>
      </c>
      <c r="JF112" s="13">
        <f t="shared" si="2067"/>
        <v>0</v>
      </c>
      <c r="JG112" s="13">
        <f t="shared" si="2067"/>
        <v>0</v>
      </c>
      <c r="JH112" s="13">
        <f t="shared" si="2067"/>
        <v>0</v>
      </c>
      <c r="JI112" s="13">
        <f t="shared" si="2067"/>
        <v>0</v>
      </c>
      <c r="JJ112" s="13">
        <f t="shared" ref="JJ112:JN114" si="2068">AF112+BN112+CV112+ED112+FL112+GT112+IB112</f>
        <v>0</v>
      </c>
      <c r="JK112" s="13">
        <f t="shared" si="2068"/>
        <v>0</v>
      </c>
      <c r="JL112" s="13">
        <f t="shared" si="2068"/>
        <v>0</v>
      </c>
      <c r="JM112" s="13">
        <f t="shared" si="2068"/>
        <v>0</v>
      </c>
      <c r="JN112" s="13">
        <f t="shared" si="2068"/>
        <v>0</v>
      </c>
    </row>
    <row r="113" spans="1:274" x14ac:dyDescent="0.25">
      <c r="A113" s="5">
        <v>5202</v>
      </c>
      <c r="B113" s="9" t="s">
        <v>605</v>
      </c>
      <c r="C113" s="13">
        <v>0</v>
      </c>
      <c r="D113" s="13">
        <v>0</v>
      </c>
      <c r="E113" s="13">
        <v>0</v>
      </c>
      <c r="F113" s="13">
        <v>0</v>
      </c>
      <c r="G113" s="13">
        <v>0</v>
      </c>
      <c r="H113" s="13">
        <v>0</v>
      </c>
      <c r="I113" s="13">
        <v>0</v>
      </c>
      <c r="J113" s="13">
        <v>0</v>
      </c>
      <c r="K113" s="13">
        <v>0</v>
      </c>
      <c r="L113" s="13">
        <v>0</v>
      </c>
      <c r="M113" s="13">
        <v>0</v>
      </c>
      <c r="N113" s="13">
        <v>0</v>
      </c>
      <c r="O113" s="13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 s="13">
        <v>0</v>
      </c>
      <c r="AC113" s="13">
        <v>0</v>
      </c>
      <c r="AD113" s="13">
        <v>0</v>
      </c>
      <c r="AE113" s="13">
        <v>0</v>
      </c>
      <c r="AF113" s="13">
        <v>0</v>
      </c>
      <c r="AG113" s="13">
        <v>0</v>
      </c>
      <c r="AH113" s="13">
        <v>0</v>
      </c>
      <c r="AI113" s="13">
        <v>0</v>
      </c>
      <c r="AJ113" s="13">
        <v>0</v>
      </c>
      <c r="AK113" s="13">
        <v>0</v>
      </c>
      <c r="AL113" s="13">
        <v>0</v>
      </c>
      <c r="AM113" s="13">
        <v>0</v>
      </c>
      <c r="AN113" s="13">
        <v>0</v>
      </c>
      <c r="AO113" s="13">
        <v>0</v>
      </c>
      <c r="AP113" s="13">
        <v>0</v>
      </c>
      <c r="AQ113" s="13">
        <v>0</v>
      </c>
      <c r="AR113" s="13">
        <v>0</v>
      </c>
      <c r="AS113" s="13">
        <v>0</v>
      </c>
      <c r="AT113" s="13">
        <v>0</v>
      </c>
      <c r="AU113" s="13">
        <v>0</v>
      </c>
      <c r="AV113" s="13">
        <v>0</v>
      </c>
      <c r="AW113" s="13">
        <v>0</v>
      </c>
      <c r="AX113" s="13">
        <v>0</v>
      </c>
      <c r="AY113" s="13">
        <v>0</v>
      </c>
      <c r="AZ113" s="13">
        <v>0</v>
      </c>
      <c r="BA113" s="13">
        <v>0</v>
      </c>
      <c r="BB113" s="13">
        <v>0</v>
      </c>
      <c r="BC113" s="13">
        <v>0</v>
      </c>
      <c r="BD113" s="13">
        <v>0</v>
      </c>
      <c r="BE113" s="13">
        <v>0</v>
      </c>
      <c r="BF113" s="13">
        <v>0</v>
      </c>
      <c r="BG113" s="13">
        <v>0</v>
      </c>
      <c r="BH113" s="13">
        <v>0</v>
      </c>
      <c r="BI113" s="13">
        <v>0</v>
      </c>
      <c r="BJ113" s="13">
        <v>0</v>
      </c>
      <c r="BK113" s="13">
        <v>0</v>
      </c>
      <c r="BL113" s="13">
        <v>0</v>
      </c>
      <c r="BM113" s="13">
        <v>0</v>
      </c>
      <c r="BN113" s="13">
        <v>0</v>
      </c>
      <c r="BO113" s="13">
        <v>0</v>
      </c>
      <c r="BP113" s="13">
        <v>0</v>
      </c>
      <c r="BQ113" s="13">
        <v>0</v>
      </c>
      <c r="BR113" s="13">
        <v>0</v>
      </c>
      <c r="BS113" s="13">
        <v>0</v>
      </c>
      <c r="BT113" s="13">
        <v>0</v>
      </c>
      <c r="BU113" s="13">
        <v>0</v>
      </c>
      <c r="BV113" s="13">
        <v>0</v>
      </c>
      <c r="BW113" s="13">
        <v>0</v>
      </c>
      <c r="BX113" s="13">
        <v>0</v>
      </c>
      <c r="BY113" s="13">
        <v>0</v>
      </c>
      <c r="BZ113" s="13">
        <v>0</v>
      </c>
      <c r="CA113" s="13">
        <v>0</v>
      </c>
      <c r="CB113" s="13">
        <v>0</v>
      </c>
      <c r="CC113" s="13">
        <v>0</v>
      </c>
      <c r="CD113" s="13">
        <v>0</v>
      </c>
      <c r="CE113" s="13">
        <v>0</v>
      </c>
      <c r="CF113" s="13">
        <v>0</v>
      </c>
      <c r="CG113" s="13">
        <v>0</v>
      </c>
      <c r="CH113" s="13">
        <v>0</v>
      </c>
      <c r="CI113" s="13">
        <v>0</v>
      </c>
      <c r="CJ113" s="13">
        <v>0</v>
      </c>
      <c r="CK113" s="13">
        <v>0</v>
      </c>
      <c r="CL113" s="13">
        <v>0</v>
      </c>
      <c r="CM113" s="13">
        <v>0</v>
      </c>
      <c r="CN113" s="13">
        <v>0</v>
      </c>
      <c r="CO113" s="13">
        <v>0</v>
      </c>
      <c r="CP113" s="13">
        <v>0</v>
      </c>
      <c r="CQ113" s="13">
        <v>0</v>
      </c>
      <c r="CR113" s="13">
        <v>0</v>
      </c>
      <c r="CS113" s="13">
        <v>0</v>
      </c>
      <c r="CT113" s="13">
        <v>0</v>
      </c>
      <c r="CU113" s="13">
        <v>0</v>
      </c>
      <c r="CV113" s="13">
        <v>0</v>
      </c>
      <c r="CW113" s="13">
        <v>0</v>
      </c>
      <c r="CX113" s="13">
        <v>0</v>
      </c>
      <c r="CY113" s="13">
        <v>0</v>
      </c>
      <c r="CZ113" s="13">
        <v>0</v>
      </c>
      <c r="DA113" s="13">
        <v>0</v>
      </c>
      <c r="DB113" s="13">
        <v>0</v>
      </c>
      <c r="DC113" s="13">
        <v>0</v>
      </c>
      <c r="DD113" s="13">
        <v>0</v>
      </c>
      <c r="DE113" s="13">
        <v>0</v>
      </c>
      <c r="DF113" s="13">
        <v>0</v>
      </c>
      <c r="DG113" s="13">
        <v>0</v>
      </c>
      <c r="DH113" s="13">
        <v>0</v>
      </c>
      <c r="DI113" s="13">
        <v>0</v>
      </c>
      <c r="DJ113" s="13">
        <v>0</v>
      </c>
      <c r="DK113" s="13">
        <v>0</v>
      </c>
      <c r="DL113" s="13">
        <v>0</v>
      </c>
      <c r="DM113" s="13">
        <v>0</v>
      </c>
      <c r="DN113" s="13">
        <v>0</v>
      </c>
      <c r="DO113" s="13">
        <v>0</v>
      </c>
      <c r="DP113" s="13">
        <v>0</v>
      </c>
      <c r="DQ113" s="13">
        <v>0</v>
      </c>
      <c r="DR113" s="13">
        <v>0</v>
      </c>
      <c r="DS113" s="13">
        <v>0</v>
      </c>
      <c r="DT113" s="13">
        <v>0</v>
      </c>
      <c r="DU113" s="13">
        <v>0</v>
      </c>
      <c r="DV113" s="13">
        <v>0</v>
      </c>
      <c r="DW113" s="13">
        <v>0</v>
      </c>
      <c r="DX113" s="13">
        <v>0</v>
      </c>
      <c r="DY113" s="13">
        <v>0</v>
      </c>
      <c r="DZ113" s="13">
        <v>0</v>
      </c>
      <c r="EA113" s="13">
        <v>0</v>
      </c>
      <c r="EB113" s="13">
        <v>0</v>
      </c>
      <c r="EC113" s="13">
        <v>0</v>
      </c>
      <c r="ED113" s="13">
        <v>0</v>
      </c>
      <c r="EE113" s="13">
        <v>0</v>
      </c>
      <c r="EF113" s="13">
        <v>0</v>
      </c>
      <c r="EG113" s="13">
        <v>0</v>
      </c>
      <c r="EH113" s="13">
        <v>23500000</v>
      </c>
      <c r="EI113" s="13">
        <v>0</v>
      </c>
      <c r="EJ113" s="13">
        <v>0</v>
      </c>
      <c r="EK113" s="13">
        <v>0</v>
      </c>
      <c r="EL113" s="13">
        <v>0</v>
      </c>
      <c r="EM113" s="13">
        <v>0</v>
      </c>
      <c r="EN113" s="13">
        <v>0</v>
      </c>
      <c r="EO113" s="13">
        <v>0</v>
      </c>
      <c r="EP113" s="13">
        <v>0</v>
      </c>
      <c r="EQ113" s="13">
        <v>0</v>
      </c>
      <c r="ER113" s="13">
        <v>0</v>
      </c>
      <c r="ES113" s="13">
        <v>0</v>
      </c>
      <c r="ET113" s="13">
        <v>0</v>
      </c>
      <c r="EU113" s="13">
        <v>0</v>
      </c>
      <c r="EV113" s="13">
        <v>0</v>
      </c>
      <c r="EW113" s="13">
        <v>0</v>
      </c>
      <c r="EX113" s="13">
        <v>0</v>
      </c>
      <c r="EY113" s="13">
        <v>0</v>
      </c>
      <c r="EZ113" s="13">
        <v>0</v>
      </c>
      <c r="FA113" s="13">
        <v>0</v>
      </c>
      <c r="FB113" s="13">
        <v>0</v>
      </c>
      <c r="FC113" s="13">
        <v>0</v>
      </c>
      <c r="FD113" s="13">
        <v>0</v>
      </c>
      <c r="FE113" s="13">
        <v>0</v>
      </c>
      <c r="FF113" s="13">
        <v>0</v>
      </c>
      <c r="FG113" s="13">
        <v>0</v>
      </c>
      <c r="FH113" s="13">
        <v>0</v>
      </c>
      <c r="FI113" s="13">
        <v>0</v>
      </c>
      <c r="FJ113" s="13">
        <v>0</v>
      </c>
      <c r="FK113" s="13">
        <v>0</v>
      </c>
      <c r="FL113" s="13">
        <v>0</v>
      </c>
      <c r="FM113" s="13">
        <v>0</v>
      </c>
      <c r="FN113" s="13">
        <v>0</v>
      </c>
      <c r="FO113" s="13">
        <v>0</v>
      </c>
      <c r="FP113" s="13">
        <v>0</v>
      </c>
      <c r="FQ113" s="13">
        <v>0</v>
      </c>
      <c r="FR113" s="13">
        <v>0</v>
      </c>
      <c r="FS113" s="13">
        <v>0</v>
      </c>
      <c r="FT113" s="13">
        <v>0</v>
      </c>
      <c r="FU113" s="13">
        <v>0</v>
      </c>
      <c r="FV113" s="13">
        <v>0</v>
      </c>
      <c r="FW113" s="13">
        <v>0</v>
      </c>
      <c r="FX113" s="13">
        <v>0</v>
      </c>
      <c r="FY113" s="13">
        <v>0</v>
      </c>
      <c r="FZ113" s="13">
        <v>0</v>
      </c>
      <c r="GA113" s="13">
        <v>0</v>
      </c>
      <c r="GB113" s="13">
        <v>0</v>
      </c>
      <c r="GC113" s="13">
        <v>0</v>
      </c>
      <c r="GD113" s="13">
        <v>0</v>
      </c>
      <c r="GE113" s="13">
        <v>0</v>
      </c>
      <c r="GF113" s="13">
        <v>0</v>
      </c>
      <c r="GG113" s="13">
        <v>0</v>
      </c>
      <c r="GH113" s="13">
        <v>0</v>
      </c>
      <c r="GI113" s="13">
        <v>0</v>
      </c>
      <c r="GJ113" s="13">
        <v>0</v>
      </c>
      <c r="GK113" s="13">
        <v>0</v>
      </c>
      <c r="GL113" s="13">
        <v>0</v>
      </c>
      <c r="GM113" s="13">
        <v>0</v>
      </c>
      <c r="GN113" s="13">
        <v>0</v>
      </c>
      <c r="GO113" s="13">
        <v>0</v>
      </c>
      <c r="GP113" s="13">
        <v>0</v>
      </c>
      <c r="GQ113" s="13">
        <v>0</v>
      </c>
      <c r="GR113" s="13">
        <v>0</v>
      </c>
      <c r="GS113" s="13">
        <v>0</v>
      </c>
      <c r="GT113" s="13">
        <v>0</v>
      </c>
      <c r="GU113" s="13">
        <v>0</v>
      </c>
      <c r="GV113" s="13">
        <v>0</v>
      </c>
      <c r="GW113" s="13">
        <v>0</v>
      </c>
      <c r="GX113" s="13">
        <v>0</v>
      </c>
      <c r="GY113" s="13">
        <v>0</v>
      </c>
      <c r="GZ113" s="13">
        <v>0</v>
      </c>
      <c r="HA113" s="13">
        <v>0</v>
      </c>
      <c r="HB113" s="13">
        <v>0</v>
      </c>
      <c r="HC113" s="13">
        <v>0</v>
      </c>
      <c r="HD113" s="13">
        <v>0</v>
      </c>
      <c r="HE113" s="13">
        <v>0</v>
      </c>
      <c r="HF113" s="13">
        <v>0</v>
      </c>
      <c r="HG113" s="13">
        <v>0</v>
      </c>
      <c r="HH113" s="13">
        <v>0</v>
      </c>
      <c r="HI113" s="13">
        <v>0</v>
      </c>
      <c r="HJ113" s="13">
        <v>0</v>
      </c>
      <c r="HK113" s="13">
        <v>0</v>
      </c>
      <c r="HL113" s="13">
        <v>0</v>
      </c>
      <c r="HM113" s="13">
        <v>0</v>
      </c>
      <c r="HN113" s="13">
        <v>0</v>
      </c>
      <c r="HO113" s="13">
        <v>0</v>
      </c>
      <c r="HP113" s="13">
        <v>0</v>
      </c>
      <c r="HQ113" s="13">
        <v>0</v>
      </c>
      <c r="HR113" s="13">
        <v>0</v>
      </c>
      <c r="HS113" s="13">
        <v>0</v>
      </c>
      <c r="HT113" s="13">
        <v>0</v>
      </c>
      <c r="HU113" s="13">
        <v>0</v>
      </c>
      <c r="HV113" s="13">
        <v>0</v>
      </c>
      <c r="HW113" s="13">
        <v>0</v>
      </c>
      <c r="HX113" s="13">
        <v>0</v>
      </c>
      <c r="HY113" s="13">
        <v>0</v>
      </c>
      <c r="HZ113" s="13">
        <v>0</v>
      </c>
      <c r="IA113" s="13">
        <v>0</v>
      </c>
      <c r="IB113" s="13">
        <v>0</v>
      </c>
      <c r="IC113" s="13">
        <v>0</v>
      </c>
      <c r="ID113" s="13">
        <v>0</v>
      </c>
      <c r="IE113" s="13">
        <v>0</v>
      </c>
      <c r="IF113" s="13">
        <v>0</v>
      </c>
      <c r="IG113" s="13">
        <f t="shared" ref="IG113" si="2069">C113+AK113+BS113+DA113+EI113+FQ113+GY113</f>
        <v>0</v>
      </c>
      <c r="IH113" s="13">
        <f t="shared" ref="IH113" si="2070">D113+AL113+BT113+DB113+EJ113+FR113+GZ113</f>
        <v>0</v>
      </c>
      <c r="II113" s="13">
        <f t="shared" ref="II113" si="2071">E113+AM113+BU113+DC113+EK113+FS113+HA113</f>
        <v>0</v>
      </c>
      <c r="IJ113" s="13">
        <f t="shared" ref="IJ113" si="2072">F113+AN113+BV113+DD113+EL113+FT113+HB113</f>
        <v>0</v>
      </c>
      <c r="IK113" s="13">
        <f t="shared" ref="IK113" si="2073">G113+AO113+BW113+DE113+EM113+FU113+HC113</f>
        <v>0</v>
      </c>
      <c r="IL113" s="13">
        <f t="shared" ref="IL113" si="2074">H113+AP113+BX113+DF113+EN113+FV113+HD113</f>
        <v>0</v>
      </c>
      <c r="IM113" s="13">
        <f t="shared" ref="IM113" si="2075">I113+AQ113+BY113+DG113+EO113+FW113+HE113</f>
        <v>0</v>
      </c>
      <c r="IN113" s="13">
        <f t="shared" ref="IN113" si="2076">J113+AR113+BZ113+DH113+EP113+FX113+HF113</f>
        <v>0</v>
      </c>
      <c r="IO113" s="13">
        <f t="shared" ref="IO113" si="2077">K113+AS113+CA113+DI113+EQ113+FY113+HG113</f>
        <v>0</v>
      </c>
      <c r="IP113" s="13">
        <f t="shared" ref="IP113" si="2078">L113+AT113+CB113+DJ113+ER113+FZ113+HH113</f>
        <v>0</v>
      </c>
      <c r="IQ113" s="13">
        <f t="shared" ref="IQ113" si="2079">M113+AU113+CC113+DK113+ES113+GA113+HI113</f>
        <v>0</v>
      </c>
      <c r="IR113" s="13">
        <f t="shared" ref="IR113" si="2080">N113+AV113+CD113+DL113+ET113+GB113+HJ113</f>
        <v>0</v>
      </c>
      <c r="IS113" s="13">
        <f t="shared" ref="IS113" si="2081">O113+AW113+CE113+DM113+EU113+GC113+HK113</f>
        <v>0</v>
      </c>
      <c r="IT113" s="13">
        <f t="shared" ref="IT113" si="2082">P113+AX113+CF113+DN113+EV113+GD113+HL113</f>
        <v>0</v>
      </c>
      <c r="IU113" s="13">
        <f t="shared" ref="IU113" si="2083">Q113+AY113+CG113+DO113+EW113+GE113+HM113</f>
        <v>0</v>
      </c>
      <c r="IV113" s="13">
        <f t="shared" ref="IV113" si="2084">R113+AZ113+CH113+DP113+EX113+GF113+HN113</f>
        <v>0</v>
      </c>
      <c r="IW113" s="13">
        <f t="shared" ref="IW113" si="2085">S113+BA113+CI113+DQ113+EY113+GG113+HO113</f>
        <v>0</v>
      </c>
      <c r="IX113" s="13">
        <f t="shared" ref="IX113" si="2086">T113+BB113+CJ113+DR113+EZ113+GH113+HP113</f>
        <v>0</v>
      </c>
      <c r="IY113" s="13">
        <f t="shared" ref="IY113" si="2087">U113+BC113+CK113+DS113+FA113+GI113+HQ113</f>
        <v>0</v>
      </c>
      <c r="IZ113" s="13">
        <f t="shared" ref="IZ113" si="2088">V113+BD113+CL113+DT113+FB113+GJ113+HR113</f>
        <v>0</v>
      </c>
      <c r="JA113" s="13">
        <f t="shared" ref="JA113" si="2089">W113+BE113+CM113+DU113+FC113+GK113+HS113</f>
        <v>0</v>
      </c>
      <c r="JB113" s="13">
        <f t="shared" ref="JB113" si="2090">X113+BF113+CN113+DV113+FD113+GL113+HT113</f>
        <v>0</v>
      </c>
      <c r="JC113" s="13">
        <f t="shared" ref="JC113" si="2091">Y113+BG113+CO113+DW113+FE113+GM113+HU113</f>
        <v>0</v>
      </c>
      <c r="JD113" s="13">
        <f t="shared" si="2067"/>
        <v>0</v>
      </c>
      <c r="JE113" s="13">
        <f t="shared" si="2067"/>
        <v>0</v>
      </c>
      <c r="JF113" s="13">
        <f t="shared" si="2067"/>
        <v>0</v>
      </c>
      <c r="JG113" s="13">
        <f t="shared" si="2067"/>
        <v>0</v>
      </c>
      <c r="JH113" s="13">
        <f t="shared" si="2067"/>
        <v>0</v>
      </c>
      <c r="JI113" s="13">
        <f t="shared" si="2067"/>
        <v>0</v>
      </c>
      <c r="JJ113" s="13">
        <f t="shared" ref="JJ113" si="2092">AF113+BN113+CV113+ED113+FL113+GT113+IB113</f>
        <v>0</v>
      </c>
      <c r="JK113" s="13">
        <f t="shared" ref="JK113" si="2093">AG113+BO113+CW113+EE113+FM113+GU113+IC113</f>
        <v>0</v>
      </c>
      <c r="JL113" s="13">
        <f t="shared" ref="JL113" si="2094">AH113+BP113+CX113+EF113+FN113+GV113+ID113</f>
        <v>0</v>
      </c>
      <c r="JM113" s="13">
        <f t="shared" ref="JM113" si="2095">AI113+BQ113+CY113+EG113+FO113+GW113+IE113</f>
        <v>0</v>
      </c>
      <c r="JN113" s="13">
        <f t="shared" si="2068"/>
        <v>23500000</v>
      </c>
    </row>
    <row r="114" spans="1:274" x14ac:dyDescent="0.25">
      <c r="A114" s="5">
        <v>5203</v>
      </c>
      <c r="B114" s="9" t="s">
        <v>390</v>
      </c>
      <c r="C114" s="13">
        <v>0</v>
      </c>
      <c r="D114" s="13">
        <v>0</v>
      </c>
      <c r="E114" s="13">
        <v>0</v>
      </c>
      <c r="F114" s="13">
        <v>0</v>
      </c>
      <c r="G114" s="13">
        <v>0</v>
      </c>
      <c r="H114" s="13">
        <v>0</v>
      </c>
      <c r="I114" s="13">
        <v>0</v>
      </c>
      <c r="J114" s="13">
        <v>0</v>
      </c>
      <c r="K114" s="13">
        <v>0</v>
      </c>
      <c r="L114" s="13">
        <v>0</v>
      </c>
      <c r="M114" s="13">
        <v>0</v>
      </c>
      <c r="N114" s="13">
        <v>0</v>
      </c>
      <c r="O114" s="13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 s="13">
        <v>0</v>
      </c>
      <c r="AC114" s="13">
        <v>0</v>
      </c>
      <c r="AD114" s="13">
        <v>0</v>
      </c>
      <c r="AE114" s="13">
        <v>0</v>
      </c>
      <c r="AF114" s="13">
        <v>0</v>
      </c>
      <c r="AG114" s="13">
        <v>0</v>
      </c>
      <c r="AH114" s="13">
        <v>1073.99</v>
      </c>
      <c r="AI114" s="13">
        <v>0</v>
      </c>
      <c r="AJ114" s="13">
        <v>0</v>
      </c>
      <c r="AK114" s="13">
        <v>0</v>
      </c>
      <c r="AL114" s="13">
        <v>0</v>
      </c>
      <c r="AM114" s="13">
        <v>0</v>
      </c>
      <c r="AN114" s="13">
        <v>0</v>
      </c>
      <c r="AO114" s="13">
        <v>0</v>
      </c>
      <c r="AP114" s="13">
        <v>0</v>
      </c>
      <c r="AQ114" s="13">
        <v>0</v>
      </c>
      <c r="AR114" s="13">
        <v>0</v>
      </c>
      <c r="AS114" s="13">
        <v>0</v>
      </c>
      <c r="AT114" s="13">
        <v>0</v>
      </c>
      <c r="AU114" s="13">
        <v>0</v>
      </c>
      <c r="AV114" s="13">
        <v>0</v>
      </c>
      <c r="AW114" s="13">
        <v>0</v>
      </c>
      <c r="AX114" s="13">
        <v>0</v>
      </c>
      <c r="AY114" s="13">
        <v>0</v>
      </c>
      <c r="AZ114" s="13">
        <v>0</v>
      </c>
      <c r="BA114" s="13">
        <v>0</v>
      </c>
      <c r="BB114" s="13">
        <v>0</v>
      </c>
      <c r="BC114" s="13">
        <v>0</v>
      </c>
      <c r="BD114" s="13">
        <v>0</v>
      </c>
      <c r="BE114" s="13">
        <v>0</v>
      </c>
      <c r="BF114" s="13">
        <v>0</v>
      </c>
      <c r="BG114" s="13">
        <v>0</v>
      </c>
      <c r="BH114" s="13">
        <v>0</v>
      </c>
      <c r="BI114" s="13">
        <v>0</v>
      </c>
      <c r="BJ114" s="13">
        <v>0</v>
      </c>
      <c r="BK114" s="13">
        <v>0</v>
      </c>
      <c r="BL114" s="13">
        <v>0</v>
      </c>
      <c r="BM114" s="13">
        <v>0</v>
      </c>
      <c r="BN114" s="13">
        <v>0</v>
      </c>
      <c r="BO114" s="13">
        <v>0</v>
      </c>
      <c r="BP114" s="13">
        <v>0</v>
      </c>
      <c r="BQ114" s="13">
        <v>0</v>
      </c>
      <c r="BR114" s="13">
        <v>0</v>
      </c>
      <c r="BS114" s="13">
        <v>0</v>
      </c>
      <c r="BT114" s="13">
        <v>0</v>
      </c>
      <c r="BU114" s="13">
        <v>0</v>
      </c>
      <c r="BV114" s="13">
        <v>0</v>
      </c>
      <c r="BW114" s="13">
        <v>0</v>
      </c>
      <c r="BX114" s="13">
        <v>0</v>
      </c>
      <c r="BY114" s="13">
        <v>0</v>
      </c>
      <c r="BZ114" s="13">
        <v>0</v>
      </c>
      <c r="CA114" s="13">
        <v>0</v>
      </c>
      <c r="CB114" s="13">
        <v>0</v>
      </c>
      <c r="CC114" s="13">
        <v>0</v>
      </c>
      <c r="CD114" s="13">
        <v>0</v>
      </c>
      <c r="CE114" s="13">
        <v>0</v>
      </c>
      <c r="CF114" s="13">
        <v>0</v>
      </c>
      <c r="CG114" s="13">
        <v>0</v>
      </c>
      <c r="CH114" s="13">
        <v>0</v>
      </c>
      <c r="CI114" s="13">
        <v>0</v>
      </c>
      <c r="CJ114" s="13">
        <v>0</v>
      </c>
      <c r="CK114" s="13">
        <v>0</v>
      </c>
      <c r="CL114" s="13">
        <v>0</v>
      </c>
      <c r="CM114" s="13">
        <v>0</v>
      </c>
      <c r="CN114" s="13">
        <v>0</v>
      </c>
      <c r="CO114" s="13">
        <v>0</v>
      </c>
      <c r="CP114" s="13">
        <v>0</v>
      </c>
      <c r="CQ114" s="13">
        <v>0</v>
      </c>
      <c r="CR114" s="13">
        <v>0</v>
      </c>
      <c r="CS114" s="13">
        <v>0</v>
      </c>
      <c r="CT114" s="13">
        <v>0</v>
      </c>
      <c r="CU114" s="13">
        <v>0</v>
      </c>
      <c r="CV114" s="13">
        <v>0</v>
      </c>
      <c r="CW114" s="13">
        <v>0</v>
      </c>
      <c r="CX114" s="13">
        <v>0</v>
      </c>
      <c r="CY114" s="13">
        <v>0</v>
      </c>
      <c r="CZ114" s="13">
        <v>0</v>
      </c>
      <c r="DA114" s="13">
        <v>0</v>
      </c>
      <c r="DB114" s="13">
        <v>0</v>
      </c>
      <c r="DC114" s="13">
        <v>0</v>
      </c>
      <c r="DD114" s="13">
        <v>0</v>
      </c>
      <c r="DE114" s="13">
        <v>0</v>
      </c>
      <c r="DF114" s="13">
        <v>0</v>
      </c>
      <c r="DG114" s="13">
        <v>0</v>
      </c>
      <c r="DH114" s="13">
        <v>0</v>
      </c>
      <c r="DI114" s="13">
        <v>0</v>
      </c>
      <c r="DJ114" s="13">
        <v>0</v>
      </c>
      <c r="DK114" s="13">
        <v>0</v>
      </c>
      <c r="DL114" s="13">
        <v>0</v>
      </c>
      <c r="DM114" s="13">
        <v>0</v>
      </c>
      <c r="DN114" s="13">
        <v>10000</v>
      </c>
      <c r="DO114" s="13">
        <v>10000</v>
      </c>
      <c r="DP114" s="13">
        <v>0</v>
      </c>
      <c r="DQ114" s="13">
        <v>120100</v>
      </c>
      <c r="DR114" s="13">
        <v>9931.3799999999992</v>
      </c>
      <c r="DS114" s="13">
        <v>0</v>
      </c>
      <c r="DT114" s="13">
        <v>0</v>
      </c>
      <c r="DU114" s="13">
        <v>0</v>
      </c>
      <c r="DV114" s="13">
        <v>0</v>
      </c>
      <c r="DW114" s="13">
        <v>0</v>
      </c>
      <c r="DX114" s="13">
        <v>0</v>
      </c>
      <c r="DY114" s="13">
        <v>0</v>
      </c>
      <c r="DZ114" s="13">
        <v>0</v>
      </c>
      <c r="EA114" s="13">
        <v>0</v>
      </c>
      <c r="EB114" s="13">
        <v>0</v>
      </c>
      <c r="EC114" s="13">
        <v>0</v>
      </c>
      <c r="ED114" s="13">
        <v>4698.24</v>
      </c>
      <c r="EE114" s="13">
        <v>0</v>
      </c>
      <c r="EF114" s="13">
        <v>0</v>
      </c>
      <c r="EG114" s="13">
        <v>1073.99</v>
      </c>
      <c r="EH114" s="13">
        <v>0</v>
      </c>
      <c r="EI114" s="13">
        <v>0</v>
      </c>
      <c r="EJ114" s="13">
        <v>0</v>
      </c>
      <c r="EK114" s="13">
        <v>0</v>
      </c>
      <c r="EL114" s="13">
        <v>0</v>
      </c>
      <c r="EM114" s="13">
        <v>0</v>
      </c>
      <c r="EN114" s="13">
        <v>0</v>
      </c>
      <c r="EO114" s="13">
        <v>0</v>
      </c>
      <c r="EP114" s="13">
        <v>0</v>
      </c>
      <c r="EQ114" s="13">
        <v>0</v>
      </c>
      <c r="ER114" s="13">
        <v>0</v>
      </c>
      <c r="ES114" s="13">
        <v>0</v>
      </c>
      <c r="ET114" s="13">
        <v>0</v>
      </c>
      <c r="EU114" s="13">
        <v>0</v>
      </c>
      <c r="EV114" s="13">
        <v>0</v>
      </c>
      <c r="EW114" s="13">
        <v>0</v>
      </c>
      <c r="EX114" s="13">
        <v>0</v>
      </c>
      <c r="EY114" s="13">
        <v>0</v>
      </c>
      <c r="EZ114" s="13">
        <v>0</v>
      </c>
      <c r="FA114" s="13">
        <v>0</v>
      </c>
      <c r="FB114" s="13">
        <v>0</v>
      </c>
      <c r="FC114" s="13">
        <v>0</v>
      </c>
      <c r="FD114" s="13">
        <v>0</v>
      </c>
      <c r="FE114" s="13">
        <v>0</v>
      </c>
      <c r="FF114" s="13">
        <v>0</v>
      </c>
      <c r="FG114" s="13">
        <v>0</v>
      </c>
      <c r="FH114" s="13">
        <v>0</v>
      </c>
      <c r="FI114" s="13">
        <v>0</v>
      </c>
      <c r="FJ114" s="13">
        <v>0</v>
      </c>
      <c r="FK114" s="13">
        <v>0</v>
      </c>
      <c r="FL114" s="13">
        <v>0</v>
      </c>
      <c r="FM114" s="13">
        <v>0</v>
      </c>
      <c r="FN114" s="13">
        <v>0</v>
      </c>
      <c r="FO114" s="13">
        <v>0</v>
      </c>
      <c r="FP114" s="13">
        <v>0</v>
      </c>
      <c r="FQ114" s="13">
        <v>0</v>
      </c>
      <c r="FR114" s="13">
        <v>0</v>
      </c>
      <c r="FS114" s="13">
        <v>0</v>
      </c>
      <c r="FT114" s="13">
        <v>0</v>
      </c>
      <c r="FU114" s="13">
        <v>0</v>
      </c>
      <c r="FV114" s="13">
        <v>0</v>
      </c>
      <c r="FW114" s="13">
        <v>0</v>
      </c>
      <c r="FX114" s="13">
        <v>0</v>
      </c>
      <c r="FY114" s="13">
        <v>0</v>
      </c>
      <c r="FZ114" s="13">
        <v>0</v>
      </c>
      <c r="GA114" s="13">
        <v>0</v>
      </c>
      <c r="GB114" s="13">
        <v>0</v>
      </c>
      <c r="GC114" s="13">
        <v>0</v>
      </c>
      <c r="GD114" s="13">
        <v>0</v>
      </c>
      <c r="GE114" s="13">
        <v>0</v>
      </c>
      <c r="GF114" s="13">
        <v>0</v>
      </c>
      <c r="GG114" s="13">
        <v>0</v>
      </c>
      <c r="GH114" s="13">
        <v>0</v>
      </c>
      <c r="GI114" s="13">
        <v>0</v>
      </c>
      <c r="GJ114" s="13">
        <v>0</v>
      </c>
      <c r="GK114" s="13">
        <v>0</v>
      </c>
      <c r="GL114" s="13">
        <v>0</v>
      </c>
      <c r="GM114" s="13">
        <v>0</v>
      </c>
      <c r="GN114" s="13">
        <v>0</v>
      </c>
      <c r="GO114" s="13">
        <v>0</v>
      </c>
      <c r="GP114" s="13">
        <v>0</v>
      </c>
      <c r="GQ114" s="13">
        <v>0</v>
      </c>
      <c r="GR114" s="13">
        <v>0</v>
      </c>
      <c r="GS114" s="13">
        <v>0</v>
      </c>
      <c r="GT114" s="13">
        <v>0</v>
      </c>
      <c r="GU114" s="13">
        <v>2000000</v>
      </c>
      <c r="GV114" s="13">
        <v>2000000</v>
      </c>
      <c r="GW114" s="13">
        <v>0</v>
      </c>
      <c r="GX114" s="13">
        <v>0</v>
      </c>
      <c r="GY114" s="13">
        <v>0</v>
      </c>
      <c r="GZ114" s="13">
        <v>0</v>
      </c>
      <c r="HA114" s="13">
        <v>0</v>
      </c>
      <c r="HB114" s="13">
        <v>0</v>
      </c>
      <c r="HC114" s="13">
        <v>0</v>
      </c>
      <c r="HD114" s="13">
        <v>0</v>
      </c>
      <c r="HE114" s="13">
        <v>0</v>
      </c>
      <c r="HF114" s="13">
        <v>0</v>
      </c>
      <c r="HG114" s="13">
        <v>0</v>
      </c>
      <c r="HH114" s="13">
        <v>0</v>
      </c>
      <c r="HI114" s="13">
        <v>0</v>
      </c>
      <c r="HJ114" s="13">
        <v>0</v>
      </c>
      <c r="HK114" s="13">
        <v>0</v>
      </c>
      <c r="HL114" s="13">
        <v>0</v>
      </c>
      <c r="HM114" s="13">
        <v>0</v>
      </c>
      <c r="HN114" s="13">
        <v>0</v>
      </c>
      <c r="HO114" s="13">
        <v>0</v>
      </c>
      <c r="HP114" s="13">
        <v>0</v>
      </c>
      <c r="HQ114" s="13">
        <v>0</v>
      </c>
      <c r="HR114" s="13">
        <v>0</v>
      </c>
      <c r="HS114" s="13">
        <v>0</v>
      </c>
      <c r="HT114" s="13">
        <v>0</v>
      </c>
      <c r="HU114" s="13">
        <v>0</v>
      </c>
      <c r="HV114" s="13">
        <v>0</v>
      </c>
      <c r="HW114" s="13">
        <v>0</v>
      </c>
      <c r="HX114" s="13">
        <v>0</v>
      </c>
      <c r="HY114" s="13">
        <v>0</v>
      </c>
      <c r="HZ114" s="13">
        <v>0</v>
      </c>
      <c r="IA114" s="13">
        <v>0</v>
      </c>
      <c r="IB114" s="13">
        <v>0</v>
      </c>
      <c r="IC114" s="13">
        <v>0</v>
      </c>
      <c r="ID114" s="13">
        <v>0</v>
      </c>
      <c r="IE114" s="13">
        <v>0</v>
      </c>
      <c r="IF114" s="13">
        <v>0</v>
      </c>
      <c r="IG114" s="13">
        <f t="shared" si="2064"/>
        <v>0</v>
      </c>
      <c r="IH114" s="13">
        <f t="shared" si="2064"/>
        <v>0</v>
      </c>
      <c r="II114" s="13">
        <f t="shared" si="2064"/>
        <v>0</v>
      </c>
      <c r="IJ114" s="13">
        <f t="shared" si="2064"/>
        <v>0</v>
      </c>
      <c r="IK114" s="13">
        <f t="shared" si="2064"/>
        <v>0</v>
      </c>
      <c r="IL114" s="13">
        <f t="shared" si="2064"/>
        <v>0</v>
      </c>
      <c r="IM114" s="13">
        <f t="shared" si="2064"/>
        <v>0</v>
      </c>
      <c r="IN114" s="13">
        <f t="shared" si="2064"/>
        <v>0</v>
      </c>
      <c r="IO114" s="13">
        <f t="shared" si="2064"/>
        <v>0</v>
      </c>
      <c r="IP114" s="13">
        <f t="shared" si="2064"/>
        <v>0</v>
      </c>
      <c r="IQ114" s="13">
        <f t="shared" si="2065"/>
        <v>0</v>
      </c>
      <c r="IR114" s="13">
        <f t="shared" si="2065"/>
        <v>0</v>
      </c>
      <c r="IS114" s="13">
        <f t="shared" si="2065"/>
        <v>0</v>
      </c>
      <c r="IT114" s="13">
        <f t="shared" si="2065"/>
        <v>10000</v>
      </c>
      <c r="IU114" s="13">
        <f t="shared" si="2065"/>
        <v>10000</v>
      </c>
      <c r="IV114" s="13">
        <f t="shared" si="2065"/>
        <v>0</v>
      </c>
      <c r="IW114" s="13">
        <f t="shared" si="2065"/>
        <v>120100</v>
      </c>
      <c r="IX114" s="13">
        <f t="shared" si="2065"/>
        <v>9931.3799999999992</v>
      </c>
      <c r="IY114" s="13">
        <f t="shared" si="2065"/>
        <v>0</v>
      </c>
      <c r="IZ114" s="13">
        <f t="shared" si="2065"/>
        <v>0</v>
      </c>
      <c r="JA114" s="13">
        <f t="shared" si="2066"/>
        <v>0</v>
      </c>
      <c r="JB114" s="13">
        <f t="shared" si="2066"/>
        <v>0</v>
      </c>
      <c r="JC114" s="13">
        <f t="shared" si="2066"/>
        <v>0</v>
      </c>
      <c r="JD114" s="13">
        <f t="shared" si="2067"/>
        <v>0</v>
      </c>
      <c r="JE114" s="13">
        <f t="shared" si="2067"/>
        <v>0</v>
      </c>
      <c r="JF114" s="13">
        <f t="shared" si="2067"/>
        <v>0</v>
      </c>
      <c r="JG114" s="13">
        <f t="shared" si="2067"/>
        <v>0</v>
      </c>
      <c r="JH114" s="13">
        <f t="shared" si="2067"/>
        <v>0</v>
      </c>
      <c r="JI114" s="13">
        <f t="shared" si="2067"/>
        <v>0</v>
      </c>
      <c r="JJ114" s="13">
        <f t="shared" si="2068"/>
        <v>4698.24</v>
      </c>
      <c r="JK114" s="13">
        <f t="shared" si="2068"/>
        <v>2000000</v>
      </c>
      <c r="JL114" s="13">
        <f t="shared" si="2068"/>
        <v>2001073.99</v>
      </c>
      <c r="JM114" s="13">
        <f t="shared" si="2068"/>
        <v>1073.99</v>
      </c>
      <c r="JN114" s="13">
        <f t="shared" si="2068"/>
        <v>0</v>
      </c>
    </row>
    <row r="115" spans="1:274" ht="20.100000000000001" customHeight="1" x14ac:dyDescent="0.25">
      <c r="A115" s="5">
        <v>6</v>
      </c>
      <c r="B115" s="7" t="s">
        <v>97</v>
      </c>
      <c r="C115" s="11">
        <f t="shared" ref="C115:HD115" si="2096">C116+C120</f>
        <v>350000</v>
      </c>
      <c r="D115" s="11">
        <f>D116+D120</f>
        <v>1795741.01</v>
      </c>
      <c r="E115" s="11">
        <f t="shared" si="2096"/>
        <v>1113907.52</v>
      </c>
      <c r="F115" s="11">
        <f t="shared" si="2096"/>
        <v>160960</v>
      </c>
      <c r="G115" s="11">
        <f t="shared" ref="G115" si="2097">G116+G120</f>
        <v>145960</v>
      </c>
      <c r="H115" s="11">
        <f t="shared" si="2096"/>
        <v>150295.15000000002</v>
      </c>
      <c r="I115" s="11">
        <f t="shared" si="2096"/>
        <v>152944.35</v>
      </c>
      <c r="J115" s="11">
        <f t="shared" ref="J115" si="2098">J116+J120</f>
        <v>92944.35</v>
      </c>
      <c r="K115" s="11">
        <f t="shared" si="2096"/>
        <v>104973.45</v>
      </c>
      <c r="L115" s="11">
        <f t="shared" ref="L115:M115" si="2099">L116+L120</f>
        <v>105000</v>
      </c>
      <c r="M115" s="11">
        <f t="shared" si="2099"/>
        <v>105000</v>
      </c>
      <c r="N115" s="11">
        <f>N116+N120</f>
        <v>98739.73</v>
      </c>
      <c r="O115" s="11">
        <f t="shared" ref="O115" si="2100">O116+O120</f>
        <v>80000</v>
      </c>
      <c r="P115" s="11">
        <f t="shared" ref="P115:S115" si="2101">P116+P120</f>
        <v>80000</v>
      </c>
      <c r="Q115" s="11">
        <f>Q116+Q120</f>
        <v>85204.91</v>
      </c>
      <c r="R115" s="11">
        <f t="shared" ref="R115" si="2102">R116+R120</f>
        <v>130000</v>
      </c>
      <c r="S115" s="11">
        <f t="shared" si="2101"/>
        <v>137962</v>
      </c>
      <c r="T115" s="11">
        <f>T116+T120</f>
        <v>190620</v>
      </c>
      <c r="U115" s="11">
        <f t="shared" ref="U115" si="2103">U116+U120</f>
        <v>150000</v>
      </c>
      <c r="V115" s="11">
        <f t="shared" ref="V115:Y115" si="2104">V116+V120</f>
        <v>152000</v>
      </c>
      <c r="W115" s="11">
        <f t="shared" si="2104"/>
        <v>118300.5</v>
      </c>
      <c r="X115" s="11">
        <f t="shared" ref="X115" si="2105">X116+X120</f>
        <v>95000</v>
      </c>
      <c r="Y115" s="11">
        <f t="shared" si="2104"/>
        <v>1500000</v>
      </c>
      <c r="Z115" s="11">
        <f t="shared" ref="Z115:AD115" si="2106">Z116+Z120</f>
        <v>1788623.19</v>
      </c>
      <c r="AA115" s="11">
        <f t="shared" si="2106"/>
        <v>400000</v>
      </c>
      <c r="AB115" s="11">
        <f t="shared" ref="AB115:AJ115" si="2107">AB116+AB120</f>
        <v>350000</v>
      </c>
      <c r="AC115" s="11">
        <f t="shared" si="2106"/>
        <v>402080.47</v>
      </c>
      <c r="AD115" s="11">
        <f t="shared" si="2106"/>
        <v>0</v>
      </c>
      <c r="AE115" s="11">
        <f t="shared" si="2107"/>
        <v>380000</v>
      </c>
      <c r="AF115" s="11">
        <f t="shared" ref="AF115" si="2108">AF116+AF120</f>
        <v>279836.15000000002</v>
      </c>
      <c r="AG115" s="11">
        <f t="shared" ref="AG115:AI115" si="2109">AG116+AG120</f>
        <v>450000</v>
      </c>
      <c r="AH115" s="11">
        <f t="shared" si="2109"/>
        <v>450000</v>
      </c>
      <c r="AI115" s="11">
        <f t="shared" si="2109"/>
        <v>468989.79</v>
      </c>
      <c r="AJ115" s="11">
        <f t="shared" si="2107"/>
        <v>428732</v>
      </c>
      <c r="AK115" s="11">
        <f>AK116+AK120</f>
        <v>0</v>
      </c>
      <c r="AL115" s="11">
        <f t="shared" ref="AL115:AP115" si="2110">AL116+AL120</f>
        <v>0</v>
      </c>
      <c r="AM115" s="11">
        <f t="shared" si="2110"/>
        <v>0</v>
      </c>
      <c r="AN115" s="11">
        <f t="shared" ref="AN115" si="2111">AN116+AN120</f>
        <v>0</v>
      </c>
      <c r="AO115" s="11">
        <f t="shared" si="2110"/>
        <v>0</v>
      </c>
      <c r="AP115" s="11">
        <f t="shared" si="2110"/>
        <v>0</v>
      </c>
      <c r="AQ115" s="11">
        <f>AQ116+AQ120</f>
        <v>0</v>
      </c>
      <c r="AR115" s="11">
        <f>AR116+AR120</f>
        <v>0</v>
      </c>
      <c r="AS115" s="11">
        <f>AS116+AS120</f>
        <v>0</v>
      </c>
      <c r="AT115" s="11">
        <f t="shared" ref="AT115" si="2112">AT116+AT120</f>
        <v>0</v>
      </c>
      <c r="AU115" s="11">
        <f>AU116+AU120</f>
        <v>0</v>
      </c>
      <c r="AV115" s="11">
        <f t="shared" ref="AV115:AW115" si="2113">AV116+AV120</f>
        <v>0</v>
      </c>
      <c r="AW115" s="11">
        <f t="shared" si="2113"/>
        <v>0</v>
      </c>
      <c r="AX115" s="11">
        <f t="shared" ref="AX115:BC115" si="2114">AX116+AX120</f>
        <v>0</v>
      </c>
      <c r="AY115" s="11">
        <f t="shared" si="2114"/>
        <v>0</v>
      </c>
      <c r="AZ115" s="11">
        <f t="shared" ref="AZ115:BA115" si="2115">AZ116+AZ120</f>
        <v>0</v>
      </c>
      <c r="BA115" s="11">
        <f t="shared" si="2115"/>
        <v>0</v>
      </c>
      <c r="BB115" s="11">
        <f t="shared" si="2114"/>
        <v>0</v>
      </c>
      <c r="BC115" s="11">
        <f t="shared" si="2114"/>
        <v>0</v>
      </c>
      <c r="BD115" s="11">
        <f>BD116+BD120</f>
        <v>0</v>
      </c>
      <c r="BE115" s="11">
        <f>BE116+BE120</f>
        <v>0</v>
      </c>
      <c r="BF115" s="11">
        <f t="shared" ref="BF115" si="2116">BF116+BF120</f>
        <v>0</v>
      </c>
      <c r="BG115" s="11">
        <f>BG116+BG120</f>
        <v>0</v>
      </c>
      <c r="BH115" s="11">
        <f t="shared" ref="BH115:BK115" si="2117">BH116+BH120</f>
        <v>800.23</v>
      </c>
      <c r="BI115" s="11">
        <f t="shared" ref="BI115" si="2118">BI116+BI120</f>
        <v>0</v>
      </c>
      <c r="BJ115" s="11">
        <f t="shared" si="2117"/>
        <v>0</v>
      </c>
      <c r="BK115" s="11">
        <f t="shared" si="2117"/>
        <v>0</v>
      </c>
      <c r="BL115" s="11">
        <f t="shared" ref="BL115:BR115" si="2119">BL116+BL120</f>
        <v>0</v>
      </c>
      <c r="BM115" s="11">
        <f t="shared" ref="BM115" si="2120">BM116+BM120</f>
        <v>0</v>
      </c>
      <c r="BN115" s="11">
        <f>BN116+BN120</f>
        <v>0</v>
      </c>
      <c r="BO115" s="11">
        <f t="shared" ref="BO115:BQ115" si="2121">BO116+BO120</f>
        <v>0</v>
      </c>
      <c r="BP115" s="11">
        <f t="shared" si="2121"/>
        <v>0</v>
      </c>
      <c r="BQ115" s="11">
        <f t="shared" si="2121"/>
        <v>0</v>
      </c>
      <c r="BR115" s="11">
        <f t="shared" si="2119"/>
        <v>0</v>
      </c>
      <c r="BS115" s="11">
        <f>BS116+BS120</f>
        <v>0</v>
      </c>
      <c r="BT115" s="11">
        <f>BT116+BT120</f>
        <v>0</v>
      </c>
      <c r="BU115" s="11">
        <f>BU116+BU120</f>
        <v>0</v>
      </c>
      <c r="BV115" s="11">
        <f t="shared" ref="BV115" si="2122">BV116+BV120</f>
        <v>0</v>
      </c>
      <c r="BW115" s="11">
        <f>BW116+BW120</f>
        <v>0</v>
      </c>
      <c r="BX115" s="11">
        <f>BX116+BX120</f>
        <v>0</v>
      </c>
      <c r="BY115" s="11">
        <f>BY116+BY120</f>
        <v>0</v>
      </c>
      <c r="BZ115" s="11">
        <f>BZ116+BZ120</f>
        <v>0</v>
      </c>
      <c r="CA115" s="11">
        <f>CA116+CA120</f>
        <v>0</v>
      </c>
      <c r="CB115" s="11">
        <f t="shared" ref="CB115" si="2123">CB116+CB120</f>
        <v>0</v>
      </c>
      <c r="CC115" s="11">
        <f>CC116+CC120</f>
        <v>0</v>
      </c>
      <c r="CD115" s="11">
        <f t="shared" ref="CD115:CE115" si="2124">CD116+CD120</f>
        <v>0</v>
      </c>
      <c r="CE115" s="11">
        <f t="shared" si="2124"/>
        <v>0</v>
      </c>
      <c r="CF115" s="11">
        <f t="shared" ref="CF115:CK115" si="2125">CF116+CF120</f>
        <v>0</v>
      </c>
      <c r="CG115" s="11">
        <f>CG116+CG120</f>
        <v>0</v>
      </c>
      <c r="CH115" s="11">
        <f t="shared" ref="CH115" si="2126">CH116+CH120</f>
        <v>0</v>
      </c>
      <c r="CI115" s="11">
        <f>CI116+CI120</f>
        <v>0</v>
      </c>
      <c r="CJ115" s="11">
        <f t="shared" si="2125"/>
        <v>0</v>
      </c>
      <c r="CK115" s="11">
        <f t="shared" si="2125"/>
        <v>0</v>
      </c>
      <c r="CL115" s="11">
        <f>CL116+CL120</f>
        <v>0</v>
      </c>
      <c r="CM115" s="11">
        <f>CM116+CM120</f>
        <v>0</v>
      </c>
      <c r="CN115" s="11">
        <f t="shared" ref="CN115" si="2127">CN116+CN120</f>
        <v>0</v>
      </c>
      <c r="CO115" s="11">
        <f>CO116+CO120</f>
        <v>0</v>
      </c>
      <c r="CP115" s="11">
        <f t="shared" ref="CP115:CZ115" si="2128">CP116+CP120</f>
        <v>304.85000000000002</v>
      </c>
      <c r="CQ115" s="11">
        <f t="shared" ref="CQ115" si="2129">CQ116+CQ120</f>
        <v>0</v>
      </c>
      <c r="CR115" s="11">
        <f t="shared" si="2128"/>
        <v>0</v>
      </c>
      <c r="CS115" s="11">
        <f t="shared" si="2128"/>
        <v>0</v>
      </c>
      <c r="CT115" s="11">
        <f t="shared" si="2128"/>
        <v>0</v>
      </c>
      <c r="CU115" s="11">
        <f t="shared" ref="CU115:CV115" si="2130">CU116+CU120</f>
        <v>0</v>
      </c>
      <c r="CV115" s="11">
        <f t="shared" si="2130"/>
        <v>0</v>
      </c>
      <c r="CW115" s="11">
        <f t="shared" ref="CW115" si="2131">CW116+CW120</f>
        <v>0</v>
      </c>
      <c r="CX115" s="11">
        <f t="shared" si="2128"/>
        <v>0</v>
      </c>
      <c r="CY115" s="11">
        <f t="shared" si="2128"/>
        <v>0</v>
      </c>
      <c r="CZ115" s="11">
        <f t="shared" ref="CZ115:DA115" si="2132">CZ116+CZ120</f>
        <v>0</v>
      </c>
      <c r="DA115" s="11">
        <f t="shared" si="2132"/>
        <v>0</v>
      </c>
      <c r="DB115" s="11">
        <f t="shared" ref="DB115:DF115" si="2133">DB116+DB120</f>
        <v>84836.11</v>
      </c>
      <c r="DC115" s="11">
        <f t="shared" si="2133"/>
        <v>150226.75</v>
      </c>
      <c r="DD115" s="11">
        <f t="shared" ref="DD115" si="2134">DD116+DD120</f>
        <v>0</v>
      </c>
      <c r="DE115" s="11">
        <f t="shared" si="2133"/>
        <v>0</v>
      </c>
      <c r="DF115" s="11">
        <f t="shared" si="2133"/>
        <v>0</v>
      </c>
      <c r="DG115" s="11">
        <f>DG116+DG120</f>
        <v>0</v>
      </c>
      <c r="DH115" s="11">
        <f>DH116+DH120</f>
        <v>0</v>
      </c>
      <c r="DI115" s="11">
        <f t="shared" ref="DI115:EM115" si="2135">DI116+DI120</f>
        <v>0</v>
      </c>
      <c r="DJ115" s="11">
        <f t="shared" ref="DJ115" si="2136">DJ116+DJ120</f>
        <v>0</v>
      </c>
      <c r="DK115" s="11">
        <f t="shared" si="2135"/>
        <v>0</v>
      </c>
      <c r="DL115" s="11">
        <f t="shared" ref="DL115:DM115" si="2137">DL116+DL120</f>
        <v>0</v>
      </c>
      <c r="DM115" s="11">
        <f t="shared" si="2137"/>
        <v>0</v>
      </c>
      <c r="DN115" s="11">
        <f t="shared" ref="DN115:DS115" si="2138">DN116+DN120</f>
        <v>0</v>
      </c>
      <c r="DO115" s="11">
        <f t="shared" si="2135"/>
        <v>0</v>
      </c>
      <c r="DP115" s="11">
        <f t="shared" ref="DP115" si="2139">DP116+DP120</f>
        <v>0</v>
      </c>
      <c r="DQ115" s="11">
        <f t="shared" si="2135"/>
        <v>0</v>
      </c>
      <c r="DR115" s="11">
        <f t="shared" si="2138"/>
        <v>17740.53</v>
      </c>
      <c r="DS115" s="11">
        <f t="shared" si="2138"/>
        <v>0</v>
      </c>
      <c r="DT115" s="11">
        <f t="shared" ref="DT115:EC115" si="2140">DT116+DT120</f>
        <v>0</v>
      </c>
      <c r="DU115" s="11">
        <f t="shared" si="2140"/>
        <v>0</v>
      </c>
      <c r="DV115" s="11">
        <f t="shared" ref="DV115" si="2141">DV116+DV120</f>
        <v>0</v>
      </c>
      <c r="DW115" s="11">
        <f t="shared" si="2140"/>
        <v>1800000</v>
      </c>
      <c r="DX115" s="11">
        <f t="shared" si="2140"/>
        <v>2234315.6800000002</v>
      </c>
      <c r="DY115" s="11">
        <f t="shared" ref="DY115" si="2142">DY116+DY120</f>
        <v>200000</v>
      </c>
      <c r="DZ115" s="11">
        <f t="shared" si="2140"/>
        <v>400000</v>
      </c>
      <c r="EA115" s="11">
        <f t="shared" si="2140"/>
        <v>385367.71</v>
      </c>
      <c r="EB115" s="11">
        <f t="shared" si="2140"/>
        <v>0</v>
      </c>
      <c r="EC115" s="11">
        <f t="shared" si="2140"/>
        <v>345000</v>
      </c>
      <c r="ED115" s="11">
        <f t="shared" ref="ED115:EI115" si="2143">ED116+ED120</f>
        <v>192974.72999999998</v>
      </c>
      <c r="EE115" s="11">
        <f t="shared" ref="EE115:EG115" si="2144">EE116+EE120</f>
        <v>150000</v>
      </c>
      <c r="EF115" s="11">
        <f t="shared" si="2144"/>
        <v>240000</v>
      </c>
      <c r="EG115" s="11">
        <f t="shared" si="2144"/>
        <v>205844.8</v>
      </c>
      <c r="EH115" s="11">
        <f t="shared" si="2143"/>
        <v>100000</v>
      </c>
      <c r="EI115" s="11">
        <f t="shared" si="2143"/>
        <v>0</v>
      </c>
      <c r="EJ115" s="11">
        <f t="shared" si="2135"/>
        <v>0</v>
      </c>
      <c r="EK115" s="11">
        <f t="shared" si="2135"/>
        <v>0</v>
      </c>
      <c r="EL115" s="11">
        <f t="shared" ref="EL115" si="2145">EL116+EL120</f>
        <v>0</v>
      </c>
      <c r="EM115" s="11">
        <f t="shared" si="2135"/>
        <v>0</v>
      </c>
      <c r="EN115" s="11">
        <f t="shared" si="2096"/>
        <v>0</v>
      </c>
      <c r="EO115" s="11">
        <f>EO116+EO120</f>
        <v>0</v>
      </c>
      <c r="EP115" s="11">
        <f>EP116+EP120</f>
        <v>0</v>
      </c>
      <c r="EQ115" s="11">
        <f t="shared" ref="EQ115:FU115" si="2146">EQ116+EQ120</f>
        <v>0</v>
      </c>
      <c r="ER115" s="11">
        <f t="shared" ref="ER115:ES115" si="2147">ER116+ER120</f>
        <v>0</v>
      </c>
      <c r="ES115" s="11">
        <f t="shared" si="2147"/>
        <v>0</v>
      </c>
      <c r="ET115" s="11">
        <f>ET116+ET120</f>
        <v>0</v>
      </c>
      <c r="EU115" s="11">
        <f>EU116+EU120</f>
        <v>0</v>
      </c>
      <c r="EV115" s="11">
        <f>EV116+EV120</f>
        <v>0</v>
      </c>
      <c r="EW115" s="11">
        <f t="shared" ref="EW115:EY115" si="2148">EW116+EW120</f>
        <v>0</v>
      </c>
      <c r="EX115" s="11">
        <f t="shared" ref="EX115" si="2149">EX116+EX120</f>
        <v>0</v>
      </c>
      <c r="EY115" s="11">
        <f t="shared" si="2148"/>
        <v>0</v>
      </c>
      <c r="EZ115" s="11">
        <f t="shared" ref="EZ115:FA115" si="2150">EZ116+EZ120</f>
        <v>0</v>
      </c>
      <c r="FA115" s="11">
        <f t="shared" si="2150"/>
        <v>0</v>
      </c>
      <c r="FB115" s="11">
        <f t="shared" ref="FB115:FK115" si="2151">FB116+FB120</f>
        <v>0</v>
      </c>
      <c r="FC115" s="11">
        <f t="shared" si="2151"/>
        <v>0</v>
      </c>
      <c r="FD115" s="11">
        <f t="shared" ref="FD115" si="2152">FD116+FD120</f>
        <v>0</v>
      </c>
      <c r="FE115" s="11">
        <f t="shared" si="2151"/>
        <v>0</v>
      </c>
      <c r="FF115" s="11">
        <f t="shared" si="2151"/>
        <v>190.53</v>
      </c>
      <c r="FG115" s="11">
        <f t="shared" ref="FG115" si="2153">FG116+FG120</f>
        <v>0</v>
      </c>
      <c r="FH115" s="11">
        <f t="shared" si="2151"/>
        <v>0</v>
      </c>
      <c r="FI115" s="11">
        <f t="shared" si="2151"/>
        <v>0</v>
      </c>
      <c r="FJ115" s="11">
        <f t="shared" si="2151"/>
        <v>0</v>
      </c>
      <c r="FK115" s="11">
        <f t="shared" si="2151"/>
        <v>0</v>
      </c>
      <c r="FL115" s="11">
        <f t="shared" ref="FL115:FQ115" si="2154">FL116+FL120</f>
        <v>0</v>
      </c>
      <c r="FM115" s="11">
        <f t="shared" ref="FM115:FO115" si="2155">FM116+FM120</f>
        <v>0</v>
      </c>
      <c r="FN115" s="11">
        <f t="shared" ref="FN115:FO115" si="2156">FN116+FN120</f>
        <v>0</v>
      </c>
      <c r="FO115" s="11">
        <f t="shared" si="2156"/>
        <v>0</v>
      </c>
      <c r="FP115" s="11">
        <f t="shared" si="2154"/>
        <v>0</v>
      </c>
      <c r="FQ115" s="11">
        <f t="shared" si="2154"/>
        <v>0</v>
      </c>
      <c r="FR115" s="11">
        <f t="shared" si="2146"/>
        <v>0</v>
      </c>
      <c r="FS115" s="11">
        <f t="shared" si="2146"/>
        <v>0</v>
      </c>
      <c r="FT115" s="11">
        <f t="shared" ref="FT115" si="2157">FT116+FT120</f>
        <v>0</v>
      </c>
      <c r="FU115" s="11">
        <f t="shared" si="2146"/>
        <v>0</v>
      </c>
      <c r="FV115" s="11">
        <f t="shared" si="2096"/>
        <v>0</v>
      </c>
      <c r="FW115" s="11">
        <f>FW116+FW120</f>
        <v>0</v>
      </c>
      <c r="FX115" s="11">
        <f>FX116+FX120</f>
        <v>0</v>
      </c>
      <c r="FY115" s="11">
        <f t="shared" ref="FY115:HC115" si="2158">FY116+FY120</f>
        <v>0</v>
      </c>
      <c r="FZ115" s="11">
        <f t="shared" ref="FZ115" si="2159">FZ116+FZ120</f>
        <v>0</v>
      </c>
      <c r="GA115" s="11">
        <f t="shared" si="2158"/>
        <v>0</v>
      </c>
      <c r="GB115" s="11">
        <f t="shared" ref="GB115:GC115" si="2160">GB116+GB120</f>
        <v>0</v>
      </c>
      <c r="GC115" s="11">
        <f t="shared" si="2160"/>
        <v>0</v>
      </c>
      <c r="GD115" s="11">
        <f t="shared" ref="GD115:GI115" si="2161">GD116+GD120</f>
        <v>0</v>
      </c>
      <c r="GE115" s="11">
        <f t="shared" si="2158"/>
        <v>0</v>
      </c>
      <c r="GF115" s="11">
        <f t="shared" ref="GF115" si="2162">GF116+GF120</f>
        <v>0</v>
      </c>
      <c r="GG115" s="11">
        <f t="shared" si="2158"/>
        <v>0</v>
      </c>
      <c r="GH115" s="11">
        <f t="shared" si="2161"/>
        <v>0</v>
      </c>
      <c r="GI115" s="11">
        <f t="shared" si="2161"/>
        <v>0</v>
      </c>
      <c r="GJ115" s="11">
        <f t="shared" ref="GJ115:GS115" si="2163">GJ116+GJ120</f>
        <v>0</v>
      </c>
      <c r="GK115" s="11">
        <f t="shared" si="2163"/>
        <v>0</v>
      </c>
      <c r="GL115" s="11">
        <f t="shared" ref="GL115" si="2164">GL116+GL120</f>
        <v>0</v>
      </c>
      <c r="GM115" s="11">
        <f t="shared" si="2163"/>
        <v>0</v>
      </c>
      <c r="GN115" s="11">
        <f t="shared" si="2163"/>
        <v>362.01</v>
      </c>
      <c r="GO115" s="11">
        <f t="shared" ref="GO115" si="2165">GO116+GO120</f>
        <v>0</v>
      </c>
      <c r="GP115" s="11">
        <f t="shared" si="2163"/>
        <v>0</v>
      </c>
      <c r="GQ115" s="11">
        <f t="shared" si="2163"/>
        <v>0</v>
      </c>
      <c r="GR115" s="11">
        <f t="shared" si="2163"/>
        <v>0</v>
      </c>
      <c r="GS115" s="11">
        <f t="shared" si="2163"/>
        <v>0</v>
      </c>
      <c r="GT115" s="11">
        <f t="shared" ref="GT115:GY115" si="2166">GT116+GT120</f>
        <v>0</v>
      </c>
      <c r="GU115" s="11">
        <f t="shared" ref="GU115:GW115" si="2167">GU116+GU120</f>
        <v>0</v>
      </c>
      <c r="GV115" s="11">
        <f t="shared" ref="GV115:GW115" si="2168">GV116+GV120</f>
        <v>0</v>
      </c>
      <c r="GW115" s="11">
        <f t="shared" si="2168"/>
        <v>0</v>
      </c>
      <c r="GX115" s="11">
        <f t="shared" si="2166"/>
        <v>0</v>
      </c>
      <c r="GY115" s="11">
        <f t="shared" si="2166"/>
        <v>0</v>
      </c>
      <c r="GZ115" s="11">
        <f t="shared" si="2158"/>
        <v>5998.21</v>
      </c>
      <c r="HA115" s="11">
        <f t="shared" si="2158"/>
        <v>5998.21</v>
      </c>
      <c r="HB115" s="11">
        <f t="shared" ref="HB115" si="2169">HB116+HB120</f>
        <v>0</v>
      </c>
      <c r="HC115" s="11">
        <f t="shared" si="2158"/>
        <v>0</v>
      </c>
      <c r="HD115" s="11">
        <f t="shared" si="2096"/>
        <v>0</v>
      </c>
      <c r="HE115" s="11">
        <f>HE116+HE120</f>
        <v>0</v>
      </c>
      <c r="HF115" s="11">
        <f>HF116+HF120</f>
        <v>0</v>
      </c>
      <c r="HG115" s="11">
        <f t="shared" ref="HG115:HO115" si="2170">HG116+HG120</f>
        <v>0</v>
      </c>
      <c r="HH115" s="11">
        <f t="shared" ref="HH115" si="2171">HH116+HH120</f>
        <v>0</v>
      </c>
      <c r="HI115" s="11">
        <f t="shared" si="2170"/>
        <v>0</v>
      </c>
      <c r="HJ115" s="11">
        <f t="shared" ref="HJ115:HK115" si="2172">HJ116+HJ120</f>
        <v>0</v>
      </c>
      <c r="HK115" s="11">
        <f t="shared" si="2172"/>
        <v>0</v>
      </c>
      <c r="HL115" s="11">
        <f t="shared" ref="HL115:HQ115" si="2173">HL116+HL120</f>
        <v>0</v>
      </c>
      <c r="HM115" s="11">
        <f t="shared" si="2170"/>
        <v>0</v>
      </c>
      <c r="HN115" s="11">
        <f t="shared" ref="HN115" si="2174">HN116+HN120</f>
        <v>0</v>
      </c>
      <c r="HO115" s="11">
        <f t="shared" si="2170"/>
        <v>0</v>
      </c>
      <c r="HP115" s="11">
        <f t="shared" si="2173"/>
        <v>0</v>
      </c>
      <c r="HQ115" s="11">
        <f t="shared" si="2173"/>
        <v>0</v>
      </c>
      <c r="HR115" s="11">
        <f t="shared" ref="HR115:IO115" si="2175">HR116+HR120</f>
        <v>0</v>
      </c>
      <c r="HS115" s="11">
        <f t="shared" si="2175"/>
        <v>0</v>
      </c>
      <c r="HT115" s="11">
        <f t="shared" ref="HT115" si="2176">HT116+HT120</f>
        <v>0</v>
      </c>
      <c r="HU115" s="11">
        <f t="shared" si="2175"/>
        <v>0</v>
      </c>
      <c r="HV115" s="11">
        <f t="shared" si="2175"/>
        <v>49973.08</v>
      </c>
      <c r="HW115" s="11">
        <f t="shared" ref="HW115" si="2177">HW116+HW120</f>
        <v>20000</v>
      </c>
      <c r="HX115" s="11">
        <f t="shared" si="2175"/>
        <v>40000</v>
      </c>
      <c r="HY115" s="11">
        <f t="shared" si="2175"/>
        <v>17229.79</v>
      </c>
      <c r="HZ115" s="11">
        <f t="shared" ref="HZ115:IF115" si="2178">HZ116+HZ120</f>
        <v>10000</v>
      </c>
      <c r="IA115" s="11">
        <f t="shared" ref="IA115" si="2179">IA116+IA120</f>
        <v>10000</v>
      </c>
      <c r="IB115" s="11">
        <f t="shared" si="2178"/>
        <v>0</v>
      </c>
      <c r="IC115" s="11">
        <f t="shared" ref="IC115:IE115" si="2180">IC116+IC120</f>
        <v>0</v>
      </c>
      <c r="ID115" s="11">
        <f t="shared" si="2180"/>
        <v>0</v>
      </c>
      <c r="IE115" s="11">
        <f t="shared" si="2180"/>
        <v>0</v>
      </c>
      <c r="IF115" s="11">
        <f t="shared" si="2178"/>
        <v>0</v>
      </c>
      <c r="IG115" s="11">
        <f t="shared" si="2175"/>
        <v>350000</v>
      </c>
      <c r="IH115" s="11">
        <f t="shared" ref="IH115" si="2181">IH116+IH120</f>
        <v>1886575.33</v>
      </c>
      <c r="II115" s="11">
        <f t="shared" si="2175"/>
        <v>1270132.48</v>
      </c>
      <c r="IJ115" s="11">
        <f t="shared" si="2175"/>
        <v>160960</v>
      </c>
      <c r="IK115" s="11">
        <f t="shared" ref="IK115" si="2182">IK116+IK120</f>
        <v>145960</v>
      </c>
      <c r="IL115" s="11">
        <f t="shared" si="2175"/>
        <v>150295.15000000002</v>
      </c>
      <c r="IM115" s="11">
        <f t="shared" si="2175"/>
        <v>152944.35</v>
      </c>
      <c r="IN115" s="11">
        <f t="shared" ref="IN115" si="2183">IN116+IN120</f>
        <v>92944.35</v>
      </c>
      <c r="IO115" s="11">
        <f t="shared" si="2175"/>
        <v>104973.45</v>
      </c>
      <c r="IP115" s="11">
        <f t="shared" ref="IP115:IQ115" si="2184">IP116+IP120</f>
        <v>105000</v>
      </c>
      <c r="IQ115" s="11">
        <f t="shared" si="2184"/>
        <v>105000</v>
      </c>
      <c r="IR115" s="11">
        <f t="shared" ref="IR115:IZ115" si="2185">IR116+IR120</f>
        <v>98739.73</v>
      </c>
      <c r="IS115" s="11">
        <f t="shared" si="2185"/>
        <v>80000</v>
      </c>
      <c r="IT115" s="11">
        <f t="shared" ref="IT115" si="2186">IT116+IT120</f>
        <v>80000</v>
      </c>
      <c r="IU115" s="11">
        <f t="shared" si="2185"/>
        <v>85204.91</v>
      </c>
      <c r="IV115" s="11">
        <f t="shared" ref="IV115:IY115" si="2187">IV116+IV120</f>
        <v>130000</v>
      </c>
      <c r="IW115" s="11">
        <f t="shared" ref="IW115" si="2188">IW116+IW120</f>
        <v>137962</v>
      </c>
      <c r="IX115" s="11">
        <f t="shared" si="2187"/>
        <v>208360.53</v>
      </c>
      <c r="IY115" s="11">
        <f t="shared" si="2187"/>
        <v>150000</v>
      </c>
      <c r="IZ115" s="11">
        <f t="shared" si="2185"/>
        <v>152000</v>
      </c>
      <c r="JA115" s="11">
        <f t="shared" ref="JA115:JC115" si="2189">JA116+JA120</f>
        <v>118300.5</v>
      </c>
      <c r="JB115" s="11">
        <f t="shared" ref="JB115" si="2190">JB116+JB120</f>
        <v>95000</v>
      </c>
      <c r="JC115" s="11">
        <f t="shared" si="2189"/>
        <v>3300000</v>
      </c>
      <c r="JD115" s="11">
        <f t="shared" ref="JD115:JF115" si="2191">JD116+JD120</f>
        <v>4074569.57</v>
      </c>
      <c r="JE115" s="11">
        <f t="shared" ref="JE115" si="2192">JE116+JE120</f>
        <v>620000</v>
      </c>
      <c r="JF115" s="11">
        <f t="shared" si="2191"/>
        <v>790000</v>
      </c>
      <c r="JG115" s="11">
        <f t="shared" ref="JG115" si="2193">JG116+JG120</f>
        <v>804677.97</v>
      </c>
      <c r="JH115" s="11">
        <f t="shared" ref="JH115" si="2194">JH116+JH120</f>
        <v>10000</v>
      </c>
      <c r="JI115" s="11">
        <f t="shared" ref="JI115:JJ115" si="2195">JI116+JI120</f>
        <v>735000</v>
      </c>
      <c r="JJ115" s="11">
        <f t="shared" si="2195"/>
        <v>472810.88</v>
      </c>
      <c r="JK115" s="11">
        <f t="shared" ref="JK115:JL115" si="2196">JK116+JK120</f>
        <v>600000</v>
      </c>
      <c r="JL115" s="11">
        <f t="shared" si="2196"/>
        <v>690000</v>
      </c>
      <c r="JM115" s="11">
        <f t="shared" ref="JM115:JN115" si="2197">JM116+JM120</f>
        <v>674834.59</v>
      </c>
      <c r="JN115" s="11">
        <f t="shared" si="2197"/>
        <v>528732</v>
      </c>
    </row>
    <row r="116" spans="1:274" ht="30" customHeight="1" x14ac:dyDescent="0.25">
      <c r="A116" s="5">
        <v>61</v>
      </c>
      <c r="B116" s="8" t="s">
        <v>98</v>
      </c>
      <c r="C116" s="12">
        <f>SUM(C117:C119)</f>
        <v>100000</v>
      </c>
      <c r="D116" s="12">
        <f t="shared" ref="D116:BQ116" si="2198">SUM(D117:D119)</f>
        <v>110741.01</v>
      </c>
      <c r="E116" s="12">
        <f t="shared" si="2198"/>
        <v>110741.01</v>
      </c>
      <c r="F116" s="12">
        <f t="shared" si="2198"/>
        <v>80960</v>
      </c>
      <c r="G116" s="12">
        <f t="shared" si="2198"/>
        <v>50960</v>
      </c>
      <c r="H116" s="12">
        <f t="shared" si="2198"/>
        <v>50875.19</v>
      </c>
      <c r="I116" s="12">
        <f t="shared" si="2198"/>
        <v>60000</v>
      </c>
      <c r="J116" s="12">
        <f t="shared" si="2198"/>
        <v>0</v>
      </c>
      <c r="K116" s="12">
        <f t="shared" si="2198"/>
        <v>0</v>
      </c>
      <c r="L116" s="12">
        <f t="shared" si="2198"/>
        <v>0</v>
      </c>
      <c r="M116" s="12">
        <f t="shared" si="2198"/>
        <v>0</v>
      </c>
      <c r="N116" s="12">
        <f t="shared" si="2198"/>
        <v>0</v>
      </c>
      <c r="O116" s="12">
        <f t="shared" si="2198"/>
        <v>0</v>
      </c>
      <c r="P116" s="12">
        <f t="shared" si="2198"/>
        <v>0</v>
      </c>
      <c r="Q116" s="12">
        <f t="shared" si="2198"/>
        <v>0</v>
      </c>
      <c r="R116" s="12">
        <f t="shared" si="2198"/>
        <v>0</v>
      </c>
      <c r="S116" s="12">
        <f t="shared" si="2198"/>
        <v>0</v>
      </c>
      <c r="T116" s="12">
        <f t="shared" si="2198"/>
        <v>0</v>
      </c>
      <c r="U116" s="12">
        <f t="shared" si="2198"/>
        <v>50000</v>
      </c>
      <c r="V116" s="12">
        <f t="shared" si="2198"/>
        <v>52000</v>
      </c>
      <c r="W116" s="12">
        <f t="shared" si="2198"/>
        <v>2000</v>
      </c>
      <c r="X116" s="12">
        <f t="shared" si="2198"/>
        <v>50000</v>
      </c>
      <c r="Y116" s="12">
        <f t="shared" si="2198"/>
        <v>50000</v>
      </c>
      <c r="Z116" s="12">
        <f t="shared" si="2198"/>
        <v>4608.67</v>
      </c>
      <c r="AA116" s="12">
        <f t="shared" si="2198"/>
        <v>0</v>
      </c>
      <c r="AB116" s="12">
        <f t="shared" si="2198"/>
        <v>0</v>
      </c>
      <c r="AC116" s="12">
        <f t="shared" si="2198"/>
        <v>0</v>
      </c>
      <c r="AD116" s="12">
        <f t="shared" ref="AD116:AJ116" si="2199">SUM(AD117:AD119)</f>
        <v>0</v>
      </c>
      <c r="AE116" s="12">
        <f t="shared" si="2198"/>
        <v>0</v>
      </c>
      <c r="AF116" s="12">
        <f t="shared" ref="AF116" si="2200">SUM(AF117:AF119)</f>
        <v>0</v>
      </c>
      <c r="AG116" s="12">
        <f t="shared" si="2198"/>
        <v>0</v>
      </c>
      <c r="AH116" s="12">
        <f t="shared" si="2198"/>
        <v>0</v>
      </c>
      <c r="AI116" s="12">
        <f t="shared" si="2198"/>
        <v>0</v>
      </c>
      <c r="AJ116" s="12">
        <f t="shared" si="2199"/>
        <v>0</v>
      </c>
      <c r="AK116" s="12">
        <f t="shared" ref="AK116:BG116" si="2201">SUM(AK117:AK119)</f>
        <v>0</v>
      </c>
      <c r="AL116" s="12">
        <f t="shared" si="2201"/>
        <v>0</v>
      </c>
      <c r="AM116" s="12">
        <f t="shared" si="2201"/>
        <v>0</v>
      </c>
      <c r="AN116" s="12">
        <f t="shared" si="2201"/>
        <v>0</v>
      </c>
      <c r="AO116" s="12">
        <f t="shared" si="2201"/>
        <v>0</v>
      </c>
      <c r="AP116" s="12">
        <f t="shared" si="2201"/>
        <v>0</v>
      </c>
      <c r="AQ116" s="12">
        <f t="shared" si="2201"/>
        <v>0</v>
      </c>
      <c r="AR116" s="12">
        <f t="shared" si="2201"/>
        <v>0</v>
      </c>
      <c r="AS116" s="12">
        <f t="shared" si="2201"/>
        <v>0</v>
      </c>
      <c r="AT116" s="12">
        <f t="shared" si="2201"/>
        <v>0</v>
      </c>
      <c r="AU116" s="12">
        <f t="shared" si="2201"/>
        <v>0</v>
      </c>
      <c r="AV116" s="12">
        <f t="shared" si="2201"/>
        <v>0</v>
      </c>
      <c r="AW116" s="12">
        <f t="shared" si="2201"/>
        <v>0</v>
      </c>
      <c r="AX116" s="12">
        <f t="shared" si="2201"/>
        <v>0</v>
      </c>
      <c r="AY116" s="12">
        <f t="shared" si="2201"/>
        <v>0</v>
      </c>
      <c r="AZ116" s="12">
        <f t="shared" si="2201"/>
        <v>0</v>
      </c>
      <c r="BA116" s="12">
        <f t="shared" si="2201"/>
        <v>0</v>
      </c>
      <c r="BB116" s="12">
        <f t="shared" si="2201"/>
        <v>0</v>
      </c>
      <c r="BC116" s="12">
        <f t="shared" si="2201"/>
        <v>0</v>
      </c>
      <c r="BD116" s="12">
        <f t="shared" si="2201"/>
        <v>0</v>
      </c>
      <c r="BE116" s="12">
        <f t="shared" si="2201"/>
        <v>0</v>
      </c>
      <c r="BF116" s="12">
        <f t="shared" si="2201"/>
        <v>0</v>
      </c>
      <c r="BG116" s="12">
        <f t="shared" si="2201"/>
        <v>0</v>
      </c>
      <c r="BH116" s="12">
        <f t="shared" si="2198"/>
        <v>0</v>
      </c>
      <c r="BI116" s="12">
        <f t="shared" si="2198"/>
        <v>0</v>
      </c>
      <c r="BJ116" s="12">
        <f t="shared" si="2198"/>
        <v>0</v>
      </c>
      <c r="BK116" s="12">
        <f t="shared" si="2198"/>
        <v>0</v>
      </c>
      <c r="BL116" s="12">
        <f t="shared" ref="BL116:BM116" si="2202">SUM(BL117:BL119)</f>
        <v>0</v>
      </c>
      <c r="BM116" s="12">
        <f t="shared" si="2202"/>
        <v>0</v>
      </c>
      <c r="BN116" s="12">
        <f>SUM(BN117:BN119)</f>
        <v>0</v>
      </c>
      <c r="BO116" s="12">
        <f t="shared" ref="BO116:BP116" si="2203">SUM(BO117:BO119)</f>
        <v>0</v>
      </c>
      <c r="BP116" s="12">
        <f t="shared" si="2203"/>
        <v>0</v>
      </c>
      <c r="BQ116" s="12">
        <f t="shared" ref="BQ116" si="2204">SUM(BQ117:BQ119)</f>
        <v>0</v>
      </c>
      <c r="BR116" s="12">
        <f t="shared" ref="BR116" si="2205">SUM(BR117:BR119)</f>
        <v>0</v>
      </c>
      <c r="BS116" s="12">
        <f t="shared" ref="BS116:CO116" si="2206">SUM(BS117:BS119)</f>
        <v>0</v>
      </c>
      <c r="BT116" s="12">
        <f t="shared" si="2206"/>
        <v>0</v>
      </c>
      <c r="BU116" s="12">
        <f t="shared" si="2206"/>
        <v>0</v>
      </c>
      <c r="BV116" s="12">
        <f t="shared" si="2206"/>
        <v>0</v>
      </c>
      <c r="BW116" s="12">
        <f t="shared" si="2206"/>
        <v>0</v>
      </c>
      <c r="BX116" s="12">
        <f t="shared" si="2206"/>
        <v>0</v>
      </c>
      <c r="BY116" s="12">
        <f t="shared" si="2206"/>
        <v>0</v>
      </c>
      <c r="BZ116" s="12">
        <f t="shared" si="2206"/>
        <v>0</v>
      </c>
      <c r="CA116" s="12">
        <f t="shared" si="2206"/>
        <v>0</v>
      </c>
      <c r="CB116" s="12">
        <f t="shared" si="2206"/>
        <v>0</v>
      </c>
      <c r="CC116" s="12">
        <f t="shared" si="2206"/>
        <v>0</v>
      </c>
      <c r="CD116" s="12">
        <f t="shared" si="2206"/>
        <v>0</v>
      </c>
      <c r="CE116" s="12">
        <f t="shared" si="2206"/>
        <v>0</v>
      </c>
      <c r="CF116" s="12">
        <f t="shared" si="2206"/>
        <v>0</v>
      </c>
      <c r="CG116" s="12">
        <f t="shared" si="2206"/>
        <v>0</v>
      </c>
      <c r="CH116" s="12">
        <f t="shared" si="2206"/>
        <v>0</v>
      </c>
      <c r="CI116" s="12">
        <f t="shared" si="2206"/>
        <v>0</v>
      </c>
      <c r="CJ116" s="12">
        <f t="shared" si="2206"/>
        <v>0</v>
      </c>
      <c r="CK116" s="12">
        <f t="shared" si="2206"/>
        <v>0</v>
      </c>
      <c r="CL116" s="12">
        <f t="shared" si="2206"/>
        <v>0</v>
      </c>
      <c r="CM116" s="12">
        <f t="shared" si="2206"/>
        <v>0</v>
      </c>
      <c r="CN116" s="12">
        <f t="shared" si="2206"/>
        <v>0</v>
      </c>
      <c r="CO116" s="12">
        <f t="shared" si="2206"/>
        <v>0</v>
      </c>
      <c r="CP116" s="12">
        <f t="shared" ref="CP116:EY116" si="2207">SUM(CP117:CP119)</f>
        <v>0</v>
      </c>
      <c r="CQ116" s="12">
        <f t="shared" si="2207"/>
        <v>0</v>
      </c>
      <c r="CR116" s="12">
        <f t="shared" si="2207"/>
        <v>0</v>
      </c>
      <c r="CS116" s="12">
        <f t="shared" si="2207"/>
        <v>0</v>
      </c>
      <c r="CT116" s="12">
        <f t="shared" ref="CT116:CY116" si="2208">SUM(CT117:CT119)</f>
        <v>0</v>
      </c>
      <c r="CU116" s="12">
        <f t="shared" ref="CU116:CV116" si="2209">SUM(CU117:CU119)</f>
        <v>0</v>
      </c>
      <c r="CV116" s="12">
        <f t="shared" si="2209"/>
        <v>0</v>
      </c>
      <c r="CW116" s="12">
        <f t="shared" ref="CW116" si="2210">SUM(CW117:CW119)</f>
        <v>0</v>
      </c>
      <c r="CX116" s="12">
        <f t="shared" si="2208"/>
        <v>0</v>
      </c>
      <c r="CY116" s="12">
        <f t="shared" ref="CY116" si="2211">SUM(CY117:CY119)</f>
        <v>0</v>
      </c>
      <c r="CZ116" s="12">
        <f t="shared" si="2207"/>
        <v>0</v>
      </c>
      <c r="DA116" s="12">
        <f t="shared" si="2207"/>
        <v>0</v>
      </c>
      <c r="DB116" s="12">
        <f t="shared" si="2207"/>
        <v>0</v>
      </c>
      <c r="DC116" s="12">
        <f t="shared" si="2207"/>
        <v>0</v>
      </c>
      <c r="DD116" s="12">
        <f t="shared" si="2207"/>
        <v>0</v>
      </c>
      <c r="DE116" s="12">
        <f t="shared" si="2207"/>
        <v>0</v>
      </c>
      <c r="DF116" s="12">
        <f t="shared" si="2207"/>
        <v>0</v>
      </c>
      <c r="DG116" s="12">
        <f t="shared" si="2207"/>
        <v>0</v>
      </c>
      <c r="DH116" s="12">
        <f t="shared" si="2207"/>
        <v>0</v>
      </c>
      <c r="DI116" s="12">
        <f t="shared" si="2207"/>
        <v>0</v>
      </c>
      <c r="DJ116" s="12">
        <f t="shared" si="2207"/>
        <v>0</v>
      </c>
      <c r="DK116" s="12">
        <f t="shared" si="2207"/>
        <v>0</v>
      </c>
      <c r="DL116" s="12">
        <f t="shared" si="2207"/>
        <v>0</v>
      </c>
      <c r="DM116" s="12">
        <f t="shared" si="2207"/>
        <v>0</v>
      </c>
      <c r="DN116" s="12">
        <f t="shared" si="2207"/>
        <v>0</v>
      </c>
      <c r="DO116" s="12">
        <f t="shared" si="2207"/>
        <v>0</v>
      </c>
      <c r="DP116" s="12">
        <f t="shared" si="2207"/>
        <v>0</v>
      </c>
      <c r="DQ116" s="12">
        <f t="shared" si="2207"/>
        <v>0</v>
      </c>
      <c r="DR116" s="12">
        <f t="shared" si="2207"/>
        <v>0</v>
      </c>
      <c r="DS116" s="12">
        <f t="shared" si="2207"/>
        <v>0</v>
      </c>
      <c r="DT116" s="12">
        <f t="shared" si="2207"/>
        <v>0</v>
      </c>
      <c r="DU116" s="12">
        <f t="shared" si="2207"/>
        <v>0</v>
      </c>
      <c r="DV116" s="12">
        <f t="shared" si="2207"/>
        <v>0</v>
      </c>
      <c r="DW116" s="12">
        <f t="shared" si="2207"/>
        <v>0</v>
      </c>
      <c r="DX116" s="12">
        <f t="shared" si="2207"/>
        <v>0</v>
      </c>
      <c r="DY116" s="12">
        <f t="shared" si="2207"/>
        <v>0</v>
      </c>
      <c r="DZ116" s="12">
        <f t="shared" si="2207"/>
        <v>0</v>
      </c>
      <c r="EA116" s="12">
        <f t="shared" si="2207"/>
        <v>0</v>
      </c>
      <c r="EB116" s="12">
        <f t="shared" ref="EB116:EC116" si="2212">SUM(EB117:EB119)</f>
        <v>0</v>
      </c>
      <c r="EC116" s="12">
        <f t="shared" si="2212"/>
        <v>0</v>
      </c>
      <c r="ED116" s="12">
        <f t="shared" si="2207"/>
        <v>0</v>
      </c>
      <c r="EE116" s="12">
        <f t="shared" ref="EE116:EH116" si="2213">SUM(EE117:EE119)</f>
        <v>0</v>
      </c>
      <c r="EF116" s="12">
        <f t="shared" ref="EF116:EG116" si="2214">SUM(EF117:EF119)</f>
        <v>0</v>
      </c>
      <c r="EG116" s="12">
        <f t="shared" ref="EG116" si="2215">SUM(EG117:EG119)</f>
        <v>0</v>
      </c>
      <c r="EH116" s="12">
        <f t="shared" si="2213"/>
        <v>0</v>
      </c>
      <c r="EI116" s="12">
        <f t="shared" si="2207"/>
        <v>0</v>
      </c>
      <c r="EJ116" s="12">
        <f t="shared" si="2207"/>
        <v>0</v>
      </c>
      <c r="EK116" s="12">
        <f t="shared" si="2207"/>
        <v>0</v>
      </c>
      <c r="EL116" s="12">
        <f t="shared" si="2207"/>
        <v>0</v>
      </c>
      <c r="EM116" s="12">
        <f t="shared" si="2207"/>
        <v>0</v>
      </c>
      <c r="EN116" s="12">
        <f t="shared" si="2207"/>
        <v>0</v>
      </c>
      <c r="EO116" s="12">
        <f t="shared" si="2207"/>
        <v>0</v>
      </c>
      <c r="EP116" s="12">
        <f t="shared" si="2207"/>
        <v>0</v>
      </c>
      <c r="EQ116" s="12">
        <f t="shared" si="2207"/>
        <v>0</v>
      </c>
      <c r="ER116" s="12">
        <f t="shared" si="2207"/>
        <v>0</v>
      </c>
      <c r="ES116" s="12">
        <f t="shared" si="2207"/>
        <v>0</v>
      </c>
      <c r="ET116" s="12">
        <f t="shared" si="2207"/>
        <v>0</v>
      </c>
      <c r="EU116" s="12">
        <f t="shared" si="2207"/>
        <v>0</v>
      </c>
      <c r="EV116" s="12">
        <f t="shared" si="2207"/>
        <v>0</v>
      </c>
      <c r="EW116" s="12">
        <f t="shared" si="2207"/>
        <v>0</v>
      </c>
      <c r="EX116" s="12">
        <f t="shared" si="2207"/>
        <v>0</v>
      </c>
      <c r="EY116" s="12">
        <f t="shared" si="2207"/>
        <v>0</v>
      </c>
      <c r="EZ116" s="12">
        <f t="shared" ref="EZ116:HW116" si="2216">SUM(EZ117:EZ119)</f>
        <v>0</v>
      </c>
      <c r="FA116" s="12">
        <f t="shared" si="2216"/>
        <v>0</v>
      </c>
      <c r="FB116" s="12">
        <f t="shared" si="2216"/>
        <v>0</v>
      </c>
      <c r="FC116" s="12">
        <f t="shared" si="2216"/>
        <v>0</v>
      </c>
      <c r="FD116" s="12">
        <f t="shared" si="2216"/>
        <v>0</v>
      </c>
      <c r="FE116" s="12">
        <f t="shared" si="2216"/>
        <v>0</v>
      </c>
      <c r="FF116" s="12">
        <f t="shared" si="2216"/>
        <v>0</v>
      </c>
      <c r="FG116" s="12">
        <f t="shared" si="2216"/>
        <v>0</v>
      </c>
      <c r="FH116" s="12">
        <f t="shared" si="2216"/>
        <v>0</v>
      </c>
      <c r="FI116" s="12">
        <f t="shared" si="2216"/>
        <v>0</v>
      </c>
      <c r="FJ116" s="12">
        <f t="shared" ref="FJ116:FK116" si="2217">SUM(FJ117:FJ119)</f>
        <v>0</v>
      </c>
      <c r="FK116" s="12">
        <f t="shared" si="2217"/>
        <v>0</v>
      </c>
      <c r="FL116" s="12">
        <f t="shared" si="2216"/>
        <v>0</v>
      </c>
      <c r="FM116" s="12">
        <f t="shared" ref="FM116:FO116" si="2218">SUM(FM117:FM119)</f>
        <v>0</v>
      </c>
      <c r="FN116" s="12">
        <f t="shared" ref="FN116" si="2219">SUM(FN117:FN119)</f>
        <v>0</v>
      </c>
      <c r="FO116" s="12">
        <f t="shared" ref="FO116" si="2220">SUM(FO117:FO119)</f>
        <v>0</v>
      </c>
      <c r="FP116" s="12">
        <f t="shared" si="2216"/>
        <v>0</v>
      </c>
      <c r="FQ116" s="12">
        <f t="shared" si="2216"/>
        <v>0</v>
      </c>
      <c r="FR116" s="12">
        <f t="shared" si="2216"/>
        <v>0</v>
      </c>
      <c r="FS116" s="12">
        <f t="shared" si="2216"/>
        <v>0</v>
      </c>
      <c r="FT116" s="12">
        <f t="shared" si="2216"/>
        <v>0</v>
      </c>
      <c r="FU116" s="12">
        <f t="shared" si="2216"/>
        <v>0</v>
      </c>
      <c r="FV116" s="12">
        <f t="shared" si="2216"/>
        <v>0</v>
      </c>
      <c r="FW116" s="12">
        <f t="shared" si="2216"/>
        <v>0</v>
      </c>
      <c r="FX116" s="12">
        <f t="shared" si="2216"/>
        <v>0</v>
      </c>
      <c r="FY116" s="12">
        <f t="shared" si="2216"/>
        <v>0</v>
      </c>
      <c r="FZ116" s="12">
        <f t="shared" si="2216"/>
        <v>0</v>
      </c>
      <c r="GA116" s="12">
        <f t="shared" si="2216"/>
        <v>0</v>
      </c>
      <c r="GB116" s="12">
        <f t="shared" si="2216"/>
        <v>0</v>
      </c>
      <c r="GC116" s="12">
        <f t="shared" si="2216"/>
        <v>0</v>
      </c>
      <c r="GD116" s="12">
        <f t="shared" si="2216"/>
        <v>0</v>
      </c>
      <c r="GE116" s="12">
        <f t="shared" si="2216"/>
        <v>0</v>
      </c>
      <c r="GF116" s="12">
        <f t="shared" si="2216"/>
        <v>0</v>
      </c>
      <c r="GG116" s="12">
        <f t="shared" si="2216"/>
        <v>0</v>
      </c>
      <c r="GH116" s="12">
        <f t="shared" si="2216"/>
        <v>0</v>
      </c>
      <c r="GI116" s="12">
        <f t="shared" si="2216"/>
        <v>0</v>
      </c>
      <c r="GJ116" s="12">
        <f t="shared" si="2216"/>
        <v>0</v>
      </c>
      <c r="GK116" s="12">
        <f t="shared" si="2216"/>
        <v>0</v>
      </c>
      <c r="GL116" s="12">
        <f t="shared" si="2216"/>
        <v>0</v>
      </c>
      <c r="GM116" s="12">
        <f t="shared" si="2216"/>
        <v>0</v>
      </c>
      <c r="GN116" s="12">
        <f t="shared" si="2216"/>
        <v>0</v>
      </c>
      <c r="GO116" s="12">
        <f t="shared" si="2216"/>
        <v>0</v>
      </c>
      <c r="GP116" s="12">
        <f t="shared" si="2216"/>
        <v>0</v>
      </c>
      <c r="GQ116" s="12">
        <f t="shared" si="2216"/>
        <v>0</v>
      </c>
      <c r="GR116" s="12">
        <f t="shared" ref="GR116:GS116" si="2221">SUM(GR117:GR119)</f>
        <v>0</v>
      </c>
      <c r="GS116" s="12">
        <f t="shared" si="2221"/>
        <v>0</v>
      </c>
      <c r="GT116" s="12">
        <f t="shared" si="2216"/>
        <v>0</v>
      </c>
      <c r="GU116" s="12">
        <f t="shared" ref="GU116:GX116" si="2222">SUM(GU117:GU119)</f>
        <v>0</v>
      </c>
      <c r="GV116" s="12">
        <f t="shared" ref="GV116:GW116" si="2223">SUM(GV117:GV119)</f>
        <v>0</v>
      </c>
      <c r="GW116" s="12">
        <f t="shared" ref="GW116" si="2224">SUM(GW117:GW119)</f>
        <v>0</v>
      </c>
      <c r="GX116" s="12">
        <f t="shared" si="2222"/>
        <v>0</v>
      </c>
      <c r="GY116" s="12">
        <f t="shared" si="2216"/>
        <v>0</v>
      </c>
      <c r="GZ116" s="12">
        <f t="shared" si="2216"/>
        <v>5998.21</v>
      </c>
      <c r="HA116" s="12">
        <f t="shared" si="2216"/>
        <v>5998.21</v>
      </c>
      <c r="HB116" s="12">
        <f t="shared" si="2216"/>
        <v>0</v>
      </c>
      <c r="HC116" s="12">
        <f t="shared" si="2216"/>
        <v>0</v>
      </c>
      <c r="HD116" s="12">
        <f t="shared" si="2216"/>
        <v>0</v>
      </c>
      <c r="HE116" s="12">
        <f t="shared" si="2216"/>
        <v>0</v>
      </c>
      <c r="HF116" s="12">
        <f t="shared" si="2216"/>
        <v>0</v>
      </c>
      <c r="HG116" s="12">
        <f t="shared" si="2216"/>
        <v>0</v>
      </c>
      <c r="HH116" s="12">
        <f t="shared" si="2216"/>
        <v>0</v>
      </c>
      <c r="HI116" s="12">
        <f t="shared" si="2216"/>
        <v>0</v>
      </c>
      <c r="HJ116" s="12">
        <f t="shared" si="2216"/>
        <v>0</v>
      </c>
      <c r="HK116" s="12">
        <f t="shared" si="2216"/>
        <v>0</v>
      </c>
      <c r="HL116" s="12">
        <f t="shared" si="2216"/>
        <v>0</v>
      </c>
      <c r="HM116" s="12">
        <f t="shared" si="2216"/>
        <v>0</v>
      </c>
      <c r="HN116" s="12">
        <f t="shared" si="2216"/>
        <v>0</v>
      </c>
      <c r="HO116" s="12">
        <f t="shared" si="2216"/>
        <v>0</v>
      </c>
      <c r="HP116" s="12">
        <f t="shared" si="2216"/>
        <v>0</v>
      </c>
      <c r="HQ116" s="12">
        <f t="shared" si="2216"/>
        <v>0</v>
      </c>
      <c r="HR116" s="12">
        <f t="shared" si="2216"/>
        <v>0</v>
      </c>
      <c r="HS116" s="12">
        <f t="shared" si="2216"/>
        <v>0</v>
      </c>
      <c r="HT116" s="12">
        <f t="shared" si="2216"/>
        <v>0</v>
      </c>
      <c r="HU116" s="12">
        <f t="shared" si="2216"/>
        <v>0</v>
      </c>
      <c r="HV116" s="12">
        <f t="shared" si="2216"/>
        <v>0</v>
      </c>
      <c r="HW116" s="12">
        <f t="shared" si="2216"/>
        <v>0</v>
      </c>
      <c r="HX116" s="12">
        <f t="shared" ref="HX116:IF116" si="2225">SUM(HX117:HX119)</f>
        <v>0</v>
      </c>
      <c r="HY116" s="12">
        <f t="shared" si="2225"/>
        <v>0</v>
      </c>
      <c r="HZ116" s="12">
        <f t="shared" ref="HZ116:IA116" si="2226">SUM(HZ117:HZ119)</f>
        <v>0</v>
      </c>
      <c r="IA116" s="12">
        <f t="shared" si="2226"/>
        <v>0</v>
      </c>
      <c r="IB116" s="12">
        <f t="shared" si="2225"/>
        <v>0</v>
      </c>
      <c r="IC116" s="12">
        <f t="shared" ref="IC116:IE116" si="2227">SUM(IC117:IC119)</f>
        <v>0</v>
      </c>
      <c r="ID116" s="12">
        <f t="shared" si="2227"/>
        <v>0</v>
      </c>
      <c r="IE116" s="12">
        <f t="shared" ref="IE116" si="2228">SUM(IE117:IE119)</f>
        <v>0</v>
      </c>
      <c r="IF116" s="12">
        <f t="shared" si="2225"/>
        <v>0</v>
      </c>
      <c r="IG116" s="12">
        <f>SUM(IG117:IG119)</f>
        <v>100000</v>
      </c>
      <c r="IH116" s="12">
        <f t="shared" ref="IH116" si="2229">SUM(IH117:IH119)</f>
        <v>116739.22</v>
      </c>
      <c r="II116" s="12">
        <f t="shared" ref="II116:IO116" si="2230">SUM(II117:II119)</f>
        <v>116739.22</v>
      </c>
      <c r="IJ116" s="12">
        <f t="shared" si="2230"/>
        <v>80960</v>
      </c>
      <c r="IK116" s="12">
        <f t="shared" ref="IK116" si="2231">SUM(IK117:IK119)</f>
        <v>50960</v>
      </c>
      <c r="IL116" s="12">
        <f t="shared" si="2230"/>
        <v>50875.19</v>
      </c>
      <c r="IM116" s="12">
        <f t="shared" si="2230"/>
        <v>60000</v>
      </c>
      <c r="IN116" s="12">
        <f t="shared" ref="IN116" si="2232">SUM(IN117:IN119)</f>
        <v>0</v>
      </c>
      <c r="IO116" s="12">
        <f t="shared" si="2230"/>
        <v>0</v>
      </c>
      <c r="IP116" s="12">
        <f t="shared" ref="IP116:IQ116" si="2233">SUM(IP117:IP119)</f>
        <v>0</v>
      </c>
      <c r="IQ116" s="12">
        <f t="shared" si="2233"/>
        <v>0</v>
      </c>
      <c r="IR116" s="12">
        <f t="shared" ref="IR116:IU116" si="2234">SUM(IR117:IR119)</f>
        <v>0</v>
      </c>
      <c r="IS116" s="12">
        <f t="shared" si="2234"/>
        <v>0</v>
      </c>
      <c r="IT116" s="12">
        <f t="shared" ref="IT116" si="2235">SUM(IT117:IT119)</f>
        <v>0</v>
      </c>
      <c r="IU116" s="12">
        <f t="shared" si="2234"/>
        <v>0</v>
      </c>
      <c r="IV116" s="12">
        <f t="shared" ref="IV116:JF116" si="2236">SUM(IV117:IV119)</f>
        <v>0</v>
      </c>
      <c r="IW116" s="12">
        <f t="shared" ref="IW116" si="2237">SUM(IW117:IW119)</f>
        <v>0</v>
      </c>
      <c r="IX116" s="12">
        <f t="shared" si="2236"/>
        <v>0</v>
      </c>
      <c r="IY116" s="12">
        <f t="shared" ref="IY116" si="2238">SUM(IY117:IY119)</f>
        <v>50000</v>
      </c>
      <c r="IZ116" s="12">
        <f t="shared" si="2236"/>
        <v>52000</v>
      </c>
      <c r="JA116" s="12">
        <f t="shared" si="2236"/>
        <v>2000</v>
      </c>
      <c r="JB116" s="12">
        <f t="shared" ref="JB116" si="2239">SUM(JB117:JB119)</f>
        <v>50000</v>
      </c>
      <c r="JC116" s="12">
        <f t="shared" si="2236"/>
        <v>50000</v>
      </c>
      <c r="JD116" s="12">
        <f t="shared" si="2236"/>
        <v>4608.67</v>
      </c>
      <c r="JE116" s="12">
        <f t="shared" ref="JE116" si="2240">SUM(JE117:JE119)</f>
        <v>0</v>
      </c>
      <c r="JF116" s="12">
        <f t="shared" si="2236"/>
        <v>0</v>
      </c>
      <c r="JG116" s="12">
        <f t="shared" ref="JG116" si="2241">SUM(JG117:JG119)</f>
        <v>0</v>
      </c>
      <c r="JH116" s="12">
        <f t="shared" ref="JH116" si="2242">SUM(JH117:JH119)</f>
        <v>0</v>
      </c>
      <c r="JI116" s="12">
        <f t="shared" ref="JI116:JJ116" si="2243">SUM(JI117:JI119)</f>
        <v>0</v>
      </c>
      <c r="JJ116" s="12">
        <f t="shared" si="2243"/>
        <v>0</v>
      </c>
      <c r="JK116" s="12">
        <f t="shared" ref="JK116:JL116" si="2244">SUM(JK117:JK119)</f>
        <v>0</v>
      </c>
      <c r="JL116" s="12">
        <f t="shared" si="2244"/>
        <v>0</v>
      </c>
      <c r="JM116" s="12">
        <f t="shared" ref="JM116:JN116" si="2245">SUM(JM117:JM119)</f>
        <v>0</v>
      </c>
      <c r="JN116" s="12">
        <f t="shared" si="2245"/>
        <v>0</v>
      </c>
    </row>
    <row r="117" spans="1:274" x14ac:dyDescent="0.25">
      <c r="A117" s="5">
        <v>6102</v>
      </c>
      <c r="B117" s="9" t="s">
        <v>449</v>
      </c>
      <c r="C117" s="13">
        <v>0</v>
      </c>
      <c r="D117" s="13">
        <v>0</v>
      </c>
      <c r="E117" s="13">
        <v>0</v>
      </c>
      <c r="F117" s="13">
        <v>0</v>
      </c>
      <c r="G117" s="13">
        <v>0</v>
      </c>
      <c r="H117" s="13">
        <v>0</v>
      </c>
      <c r="I117" s="13">
        <v>0</v>
      </c>
      <c r="J117" s="13">
        <v>0</v>
      </c>
      <c r="K117" s="13">
        <v>0</v>
      </c>
      <c r="L117" s="13">
        <v>0</v>
      </c>
      <c r="M117" s="13">
        <v>0</v>
      </c>
      <c r="N117" s="13">
        <v>0</v>
      </c>
      <c r="O117" s="13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4608.67</v>
      </c>
      <c r="AA117" s="13">
        <v>0</v>
      </c>
      <c r="AB117" s="13">
        <v>0</v>
      </c>
      <c r="AC117" s="13">
        <v>0</v>
      </c>
      <c r="AD117" s="13">
        <v>0</v>
      </c>
      <c r="AE117" s="13">
        <v>0</v>
      </c>
      <c r="AF117" s="13">
        <v>0</v>
      </c>
      <c r="AG117" s="13">
        <v>0</v>
      </c>
      <c r="AH117" s="13">
        <v>0</v>
      </c>
      <c r="AI117" s="13">
        <v>0</v>
      </c>
      <c r="AJ117" s="13">
        <v>0</v>
      </c>
      <c r="AK117" s="13">
        <v>0</v>
      </c>
      <c r="AL117" s="13">
        <v>0</v>
      </c>
      <c r="AM117" s="13">
        <v>0</v>
      </c>
      <c r="AN117" s="13">
        <v>0</v>
      </c>
      <c r="AO117" s="13">
        <v>0</v>
      </c>
      <c r="AP117" s="13">
        <v>0</v>
      </c>
      <c r="AQ117" s="13">
        <v>0</v>
      </c>
      <c r="AR117" s="13">
        <v>0</v>
      </c>
      <c r="AS117" s="13">
        <v>0</v>
      </c>
      <c r="AT117" s="13">
        <v>0</v>
      </c>
      <c r="AU117" s="13">
        <v>0</v>
      </c>
      <c r="AV117" s="13">
        <v>0</v>
      </c>
      <c r="AW117" s="13">
        <v>0</v>
      </c>
      <c r="AX117" s="13">
        <v>0</v>
      </c>
      <c r="AY117" s="13">
        <v>0</v>
      </c>
      <c r="AZ117" s="13">
        <v>0</v>
      </c>
      <c r="BA117" s="13">
        <v>0</v>
      </c>
      <c r="BB117" s="13">
        <v>0</v>
      </c>
      <c r="BC117" s="13">
        <v>0</v>
      </c>
      <c r="BD117" s="13">
        <v>0</v>
      </c>
      <c r="BE117" s="13">
        <v>0</v>
      </c>
      <c r="BF117" s="13">
        <v>0</v>
      </c>
      <c r="BG117" s="13">
        <v>0</v>
      </c>
      <c r="BH117" s="13">
        <v>0</v>
      </c>
      <c r="BI117" s="13">
        <v>0</v>
      </c>
      <c r="BJ117" s="13">
        <v>0</v>
      </c>
      <c r="BK117" s="13">
        <v>0</v>
      </c>
      <c r="BL117" s="13">
        <v>0</v>
      </c>
      <c r="BM117" s="13">
        <v>0</v>
      </c>
      <c r="BN117" s="13">
        <v>0</v>
      </c>
      <c r="BO117" s="13">
        <v>0</v>
      </c>
      <c r="BP117" s="13">
        <v>0</v>
      </c>
      <c r="BQ117" s="13">
        <v>0</v>
      </c>
      <c r="BR117" s="13">
        <v>0</v>
      </c>
      <c r="BS117" s="13">
        <v>0</v>
      </c>
      <c r="BT117" s="13">
        <v>0</v>
      </c>
      <c r="BU117" s="13">
        <v>0</v>
      </c>
      <c r="BV117" s="13">
        <v>0</v>
      </c>
      <c r="BW117" s="13">
        <v>0</v>
      </c>
      <c r="BX117" s="13">
        <v>0</v>
      </c>
      <c r="BY117" s="13">
        <v>0</v>
      </c>
      <c r="BZ117" s="13">
        <v>0</v>
      </c>
      <c r="CA117" s="13">
        <v>0</v>
      </c>
      <c r="CB117" s="13">
        <v>0</v>
      </c>
      <c r="CC117" s="13">
        <v>0</v>
      </c>
      <c r="CD117" s="13">
        <v>0</v>
      </c>
      <c r="CE117" s="13">
        <v>0</v>
      </c>
      <c r="CF117" s="13">
        <v>0</v>
      </c>
      <c r="CG117" s="13">
        <v>0</v>
      </c>
      <c r="CH117" s="13">
        <v>0</v>
      </c>
      <c r="CI117" s="13">
        <v>0</v>
      </c>
      <c r="CJ117" s="13">
        <v>0</v>
      </c>
      <c r="CK117" s="13">
        <v>0</v>
      </c>
      <c r="CL117" s="13">
        <v>0</v>
      </c>
      <c r="CM117" s="13">
        <v>0</v>
      </c>
      <c r="CN117" s="13">
        <v>0</v>
      </c>
      <c r="CO117" s="13">
        <v>0</v>
      </c>
      <c r="CP117" s="13">
        <v>0</v>
      </c>
      <c r="CQ117" s="13">
        <v>0</v>
      </c>
      <c r="CR117" s="13">
        <v>0</v>
      </c>
      <c r="CS117" s="13">
        <v>0</v>
      </c>
      <c r="CT117" s="13">
        <v>0</v>
      </c>
      <c r="CU117" s="13">
        <v>0</v>
      </c>
      <c r="CV117" s="13">
        <v>0</v>
      </c>
      <c r="CW117" s="13">
        <v>0</v>
      </c>
      <c r="CX117" s="13">
        <v>0</v>
      </c>
      <c r="CY117" s="13">
        <v>0</v>
      </c>
      <c r="CZ117" s="13">
        <v>0</v>
      </c>
      <c r="DA117" s="13">
        <v>0</v>
      </c>
      <c r="DB117" s="13">
        <v>0</v>
      </c>
      <c r="DC117" s="13">
        <v>0</v>
      </c>
      <c r="DD117" s="13">
        <v>0</v>
      </c>
      <c r="DE117" s="13">
        <v>0</v>
      </c>
      <c r="DF117" s="13">
        <v>0</v>
      </c>
      <c r="DG117" s="13">
        <v>0</v>
      </c>
      <c r="DH117" s="13">
        <v>0</v>
      </c>
      <c r="DI117" s="13">
        <v>0</v>
      </c>
      <c r="DJ117" s="13">
        <v>0</v>
      </c>
      <c r="DK117" s="13">
        <v>0</v>
      </c>
      <c r="DL117" s="13">
        <v>0</v>
      </c>
      <c r="DM117" s="13">
        <v>0</v>
      </c>
      <c r="DN117" s="13">
        <v>0</v>
      </c>
      <c r="DO117" s="13">
        <v>0</v>
      </c>
      <c r="DP117" s="13">
        <v>0</v>
      </c>
      <c r="DQ117" s="13">
        <v>0</v>
      </c>
      <c r="DR117" s="13">
        <v>0</v>
      </c>
      <c r="DS117" s="13">
        <v>0</v>
      </c>
      <c r="DT117" s="13">
        <v>0</v>
      </c>
      <c r="DU117" s="13">
        <v>0</v>
      </c>
      <c r="DV117" s="13">
        <v>0</v>
      </c>
      <c r="DW117" s="13">
        <v>0</v>
      </c>
      <c r="DX117" s="13">
        <v>0</v>
      </c>
      <c r="DY117" s="13">
        <v>0</v>
      </c>
      <c r="DZ117" s="13">
        <v>0</v>
      </c>
      <c r="EA117" s="13">
        <v>0</v>
      </c>
      <c r="EB117" s="13">
        <v>0</v>
      </c>
      <c r="EC117" s="13">
        <v>0</v>
      </c>
      <c r="ED117" s="13">
        <v>0</v>
      </c>
      <c r="EE117" s="13">
        <v>0</v>
      </c>
      <c r="EF117" s="13">
        <v>0</v>
      </c>
      <c r="EG117" s="13">
        <v>0</v>
      </c>
      <c r="EH117" s="13">
        <v>0</v>
      </c>
      <c r="EI117" s="13">
        <v>0</v>
      </c>
      <c r="EJ117" s="13">
        <v>0</v>
      </c>
      <c r="EK117" s="13">
        <v>0</v>
      </c>
      <c r="EL117" s="13">
        <v>0</v>
      </c>
      <c r="EM117" s="13">
        <v>0</v>
      </c>
      <c r="EN117" s="13">
        <v>0</v>
      </c>
      <c r="EO117" s="13">
        <v>0</v>
      </c>
      <c r="EP117" s="13">
        <v>0</v>
      </c>
      <c r="EQ117" s="13">
        <v>0</v>
      </c>
      <c r="ER117" s="13">
        <v>0</v>
      </c>
      <c r="ES117" s="13">
        <v>0</v>
      </c>
      <c r="ET117" s="13">
        <v>0</v>
      </c>
      <c r="EU117" s="13">
        <v>0</v>
      </c>
      <c r="EV117" s="13">
        <v>0</v>
      </c>
      <c r="EW117" s="13">
        <v>0</v>
      </c>
      <c r="EX117" s="13">
        <v>0</v>
      </c>
      <c r="EY117" s="13">
        <v>0</v>
      </c>
      <c r="EZ117" s="13">
        <v>0</v>
      </c>
      <c r="FA117" s="13">
        <v>0</v>
      </c>
      <c r="FB117" s="13">
        <v>0</v>
      </c>
      <c r="FC117" s="13">
        <v>0</v>
      </c>
      <c r="FD117" s="13">
        <v>0</v>
      </c>
      <c r="FE117" s="13">
        <v>0</v>
      </c>
      <c r="FF117" s="13">
        <v>0</v>
      </c>
      <c r="FG117" s="13">
        <v>0</v>
      </c>
      <c r="FH117" s="13">
        <v>0</v>
      </c>
      <c r="FI117" s="13">
        <v>0</v>
      </c>
      <c r="FJ117" s="13">
        <v>0</v>
      </c>
      <c r="FK117" s="13">
        <v>0</v>
      </c>
      <c r="FL117" s="13">
        <v>0</v>
      </c>
      <c r="FM117" s="13">
        <v>0</v>
      </c>
      <c r="FN117" s="13">
        <v>0</v>
      </c>
      <c r="FO117" s="13">
        <v>0</v>
      </c>
      <c r="FP117" s="13">
        <v>0</v>
      </c>
      <c r="FQ117" s="13">
        <v>0</v>
      </c>
      <c r="FR117" s="13">
        <v>0</v>
      </c>
      <c r="FS117" s="13">
        <v>0</v>
      </c>
      <c r="FT117" s="13">
        <v>0</v>
      </c>
      <c r="FU117" s="13">
        <v>0</v>
      </c>
      <c r="FV117" s="13">
        <v>0</v>
      </c>
      <c r="FW117" s="13">
        <v>0</v>
      </c>
      <c r="FX117" s="13">
        <v>0</v>
      </c>
      <c r="FY117" s="13">
        <v>0</v>
      </c>
      <c r="FZ117" s="13">
        <v>0</v>
      </c>
      <c r="GA117" s="13">
        <v>0</v>
      </c>
      <c r="GB117" s="13">
        <v>0</v>
      </c>
      <c r="GC117" s="13">
        <v>0</v>
      </c>
      <c r="GD117" s="13">
        <v>0</v>
      </c>
      <c r="GE117" s="13">
        <v>0</v>
      </c>
      <c r="GF117" s="13">
        <v>0</v>
      </c>
      <c r="GG117" s="13">
        <v>0</v>
      </c>
      <c r="GH117" s="13">
        <v>0</v>
      </c>
      <c r="GI117" s="13">
        <v>0</v>
      </c>
      <c r="GJ117" s="13">
        <v>0</v>
      </c>
      <c r="GK117" s="13">
        <v>0</v>
      </c>
      <c r="GL117" s="13">
        <v>0</v>
      </c>
      <c r="GM117" s="13">
        <v>0</v>
      </c>
      <c r="GN117" s="13">
        <v>0</v>
      </c>
      <c r="GO117" s="13">
        <v>0</v>
      </c>
      <c r="GP117" s="13">
        <v>0</v>
      </c>
      <c r="GQ117" s="13">
        <v>0</v>
      </c>
      <c r="GR117" s="13">
        <v>0</v>
      </c>
      <c r="GS117" s="13">
        <v>0</v>
      </c>
      <c r="GT117" s="13">
        <v>0</v>
      </c>
      <c r="GU117" s="13">
        <v>0</v>
      </c>
      <c r="GV117" s="13">
        <v>0</v>
      </c>
      <c r="GW117" s="13">
        <v>0</v>
      </c>
      <c r="GX117" s="13">
        <v>0</v>
      </c>
      <c r="GY117" s="13">
        <v>0</v>
      </c>
      <c r="GZ117" s="13">
        <v>0</v>
      </c>
      <c r="HA117" s="13">
        <v>0</v>
      </c>
      <c r="HB117" s="13">
        <v>0</v>
      </c>
      <c r="HC117" s="13">
        <v>0</v>
      </c>
      <c r="HD117" s="13">
        <v>0</v>
      </c>
      <c r="HE117" s="13">
        <v>0</v>
      </c>
      <c r="HF117" s="13">
        <v>0</v>
      </c>
      <c r="HG117" s="13">
        <v>0</v>
      </c>
      <c r="HH117" s="13">
        <v>0</v>
      </c>
      <c r="HI117" s="13">
        <v>0</v>
      </c>
      <c r="HJ117" s="13">
        <v>0</v>
      </c>
      <c r="HK117" s="13">
        <v>0</v>
      </c>
      <c r="HL117" s="13">
        <v>0</v>
      </c>
      <c r="HM117" s="13">
        <v>0</v>
      </c>
      <c r="HN117" s="13">
        <v>0</v>
      </c>
      <c r="HO117" s="13">
        <v>0</v>
      </c>
      <c r="HP117" s="13">
        <v>0</v>
      </c>
      <c r="HQ117" s="13">
        <v>0</v>
      </c>
      <c r="HR117" s="13">
        <v>0</v>
      </c>
      <c r="HS117" s="13">
        <v>0</v>
      </c>
      <c r="HT117" s="13">
        <v>0</v>
      </c>
      <c r="HU117" s="13">
        <v>0</v>
      </c>
      <c r="HV117" s="13">
        <v>0</v>
      </c>
      <c r="HW117" s="13">
        <v>0</v>
      </c>
      <c r="HX117" s="13">
        <v>0</v>
      </c>
      <c r="HY117" s="13">
        <v>0</v>
      </c>
      <c r="HZ117" s="13">
        <v>0</v>
      </c>
      <c r="IA117" s="13">
        <v>0</v>
      </c>
      <c r="IB117" s="13">
        <v>0</v>
      </c>
      <c r="IC117" s="13">
        <v>0</v>
      </c>
      <c r="ID117" s="13">
        <v>0</v>
      </c>
      <c r="IE117" s="13">
        <v>0</v>
      </c>
      <c r="IF117" s="13">
        <v>0</v>
      </c>
      <c r="IG117" s="13">
        <f t="shared" ref="IG117:IP119" si="2246">C117+BS117+AK117+DA117+EI117+FQ117+GY117</f>
        <v>0</v>
      </c>
      <c r="IH117" s="13">
        <f t="shared" si="2246"/>
        <v>0</v>
      </c>
      <c r="II117" s="13">
        <f t="shared" si="2246"/>
        <v>0</v>
      </c>
      <c r="IJ117" s="13">
        <f t="shared" si="2246"/>
        <v>0</v>
      </c>
      <c r="IK117" s="13">
        <f t="shared" si="2246"/>
        <v>0</v>
      </c>
      <c r="IL117" s="13">
        <f t="shared" si="2246"/>
        <v>0</v>
      </c>
      <c r="IM117" s="13">
        <f t="shared" si="2246"/>
        <v>0</v>
      </c>
      <c r="IN117" s="13">
        <f t="shared" si="2246"/>
        <v>0</v>
      </c>
      <c r="IO117" s="13">
        <f t="shared" si="2246"/>
        <v>0</v>
      </c>
      <c r="IP117" s="13">
        <f t="shared" si="2246"/>
        <v>0</v>
      </c>
      <c r="IQ117" s="13">
        <f t="shared" ref="IQ117:IZ119" si="2247">M117+CC117+AU117+DK117+ES117+GA117+HI117</f>
        <v>0</v>
      </c>
      <c r="IR117" s="13">
        <f t="shared" si="2247"/>
        <v>0</v>
      </c>
      <c r="IS117" s="13">
        <f t="shared" si="2247"/>
        <v>0</v>
      </c>
      <c r="IT117" s="13">
        <f t="shared" si="2247"/>
        <v>0</v>
      </c>
      <c r="IU117" s="13">
        <f t="shared" si="2247"/>
        <v>0</v>
      </c>
      <c r="IV117" s="13">
        <f t="shared" si="2247"/>
        <v>0</v>
      </c>
      <c r="IW117" s="13">
        <f t="shared" si="2247"/>
        <v>0</v>
      </c>
      <c r="IX117" s="13">
        <f t="shared" si="2247"/>
        <v>0</v>
      </c>
      <c r="IY117" s="13">
        <f t="shared" si="2247"/>
        <v>0</v>
      </c>
      <c r="IZ117" s="13">
        <f t="shared" si="2247"/>
        <v>0</v>
      </c>
      <c r="JA117" s="13">
        <f t="shared" ref="JA117:JC119" si="2248">W117+CM117+BE117+DU117+FC117+GK117+HS117</f>
        <v>0</v>
      </c>
      <c r="JB117" s="13">
        <f t="shared" si="2248"/>
        <v>0</v>
      </c>
      <c r="JC117" s="13">
        <f t="shared" si="2248"/>
        <v>0</v>
      </c>
      <c r="JD117" s="13">
        <f t="shared" ref="JD117:JI119" si="2249">Z117+BH117+CP117+DX117+FF117+GN117+HV117</f>
        <v>4608.67</v>
      </c>
      <c r="JE117" s="13">
        <f t="shared" si="2249"/>
        <v>0</v>
      </c>
      <c r="JF117" s="13">
        <f t="shared" si="2249"/>
        <v>0</v>
      </c>
      <c r="JG117" s="13">
        <f t="shared" si="2249"/>
        <v>0</v>
      </c>
      <c r="JH117" s="13">
        <f t="shared" si="2249"/>
        <v>0</v>
      </c>
      <c r="JI117" s="13">
        <f t="shared" si="2249"/>
        <v>0</v>
      </c>
      <c r="JJ117" s="13">
        <f t="shared" ref="JJ117:JN119" si="2250">AF117+BN117+CV117+ED117+FL117+GT117+IB117</f>
        <v>0</v>
      </c>
      <c r="JK117" s="13">
        <f t="shared" si="2250"/>
        <v>0</v>
      </c>
      <c r="JL117" s="13">
        <f t="shared" si="2250"/>
        <v>0</v>
      </c>
      <c r="JM117" s="13">
        <f t="shared" si="2250"/>
        <v>0</v>
      </c>
      <c r="JN117" s="13">
        <f t="shared" si="2250"/>
        <v>0</v>
      </c>
    </row>
    <row r="118" spans="1:274" ht="30" x14ac:dyDescent="0.25">
      <c r="A118" s="5">
        <v>6103</v>
      </c>
      <c r="B118" s="9" t="s">
        <v>65</v>
      </c>
      <c r="C118" s="13">
        <v>100000</v>
      </c>
      <c r="D118" s="13">
        <v>110741.01</v>
      </c>
      <c r="E118" s="13">
        <v>110741.01</v>
      </c>
      <c r="F118" s="13">
        <v>80960</v>
      </c>
      <c r="G118" s="13">
        <v>50960</v>
      </c>
      <c r="H118" s="13">
        <v>50875.19</v>
      </c>
      <c r="I118" s="13">
        <v>60000</v>
      </c>
      <c r="J118" s="13">
        <v>0</v>
      </c>
      <c r="K118" s="13">
        <v>0</v>
      </c>
      <c r="L118" s="13">
        <v>0</v>
      </c>
      <c r="M118" s="13">
        <v>0</v>
      </c>
      <c r="N118" s="13">
        <v>0</v>
      </c>
      <c r="O118" s="13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2000</v>
      </c>
      <c r="W118" s="13">
        <v>2000</v>
      </c>
      <c r="X118" s="13">
        <v>0</v>
      </c>
      <c r="Y118" s="13">
        <v>0</v>
      </c>
      <c r="Z118" s="13">
        <v>0</v>
      </c>
      <c r="AA118" s="13">
        <v>0</v>
      </c>
      <c r="AB118" s="13">
        <v>0</v>
      </c>
      <c r="AC118" s="13">
        <v>0</v>
      </c>
      <c r="AD118" s="13">
        <v>0</v>
      </c>
      <c r="AE118" s="13">
        <v>0</v>
      </c>
      <c r="AF118" s="13">
        <v>0</v>
      </c>
      <c r="AG118" s="13">
        <v>0</v>
      </c>
      <c r="AH118" s="13">
        <v>0</v>
      </c>
      <c r="AI118" s="13">
        <v>0</v>
      </c>
      <c r="AJ118" s="13">
        <v>0</v>
      </c>
      <c r="AK118" s="13">
        <v>0</v>
      </c>
      <c r="AL118" s="13">
        <v>0</v>
      </c>
      <c r="AM118" s="13">
        <v>0</v>
      </c>
      <c r="AN118" s="13">
        <v>0</v>
      </c>
      <c r="AO118" s="13">
        <v>0</v>
      </c>
      <c r="AP118" s="13">
        <v>0</v>
      </c>
      <c r="AQ118" s="13">
        <v>0</v>
      </c>
      <c r="AR118" s="13">
        <v>0</v>
      </c>
      <c r="AS118" s="13">
        <v>0</v>
      </c>
      <c r="AT118" s="13">
        <v>0</v>
      </c>
      <c r="AU118" s="13">
        <v>0</v>
      </c>
      <c r="AV118" s="13">
        <v>0</v>
      </c>
      <c r="AW118" s="13">
        <v>0</v>
      </c>
      <c r="AX118" s="13">
        <v>0</v>
      </c>
      <c r="AY118" s="13">
        <v>0</v>
      </c>
      <c r="AZ118" s="13">
        <v>0</v>
      </c>
      <c r="BA118" s="13">
        <v>0</v>
      </c>
      <c r="BB118" s="13">
        <v>0</v>
      </c>
      <c r="BC118" s="13">
        <v>0</v>
      </c>
      <c r="BD118" s="13">
        <v>0</v>
      </c>
      <c r="BE118" s="13">
        <v>0</v>
      </c>
      <c r="BF118" s="13">
        <v>0</v>
      </c>
      <c r="BG118" s="13">
        <v>0</v>
      </c>
      <c r="BH118" s="13">
        <v>0</v>
      </c>
      <c r="BI118" s="13">
        <v>0</v>
      </c>
      <c r="BJ118" s="13">
        <v>0</v>
      </c>
      <c r="BK118" s="13">
        <v>0</v>
      </c>
      <c r="BL118" s="13">
        <v>0</v>
      </c>
      <c r="BM118" s="13">
        <v>0</v>
      </c>
      <c r="BN118" s="13">
        <v>0</v>
      </c>
      <c r="BO118" s="13">
        <v>0</v>
      </c>
      <c r="BP118" s="13">
        <v>0</v>
      </c>
      <c r="BQ118" s="13">
        <v>0</v>
      </c>
      <c r="BR118" s="13">
        <v>0</v>
      </c>
      <c r="BS118" s="13">
        <v>0</v>
      </c>
      <c r="BT118" s="13">
        <v>0</v>
      </c>
      <c r="BU118" s="13">
        <v>0</v>
      </c>
      <c r="BV118" s="13">
        <v>0</v>
      </c>
      <c r="BW118" s="13">
        <v>0</v>
      </c>
      <c r="BX118" s="13">
        <v>0</v>
      </c>
      <c r="BY118" s="13">
        <v>0</v>
      </c>
      <c r="BZ118" s="13">
        <v>0</v>
      </c>
      <c r="CA118" s="13">
        <v>0</v>
      </c>
      <c r="CB118" s="13">
        <v>0</v>
      </c>
      <c r="CC118" s="13">
        <v>0</v>
      </c>
      <c r="CD118" s="13">
        <v>0</v>
      </c>
      <c r="CE118" s="13">
        <v>0</v>
      </c>
      <c r="CF118" s="13">
        <v>0</v>
      </c>
      <c r="CG118" s="13">
        <v>0</v>
      </c>
      <c r="CH118" s="13">
        <v>0</v>
      </c>
      <c r="CI118" s="13">
        <v>0</v>
      </c>
      <c r="CJ118" s="13">
        <v>0</v>
      </c>
      <c r="CK118" s="13">
        <v>0</v>
      </c>
      <c r="CL118" s="13">
        <v>0</v>
      </c>
      <c r="CM118" s="13">
        <v>0</v>
      </c>
      <c r="CN118" s="13">
        <v>0</v>
      </c>
      <c r="CO118" s="13">
        <v>0</v>
      </c>
      <c r="CP118" s="13">
        <v>0</v>
      </c>
      <c r="CQ118" s="13">
        <v>0</v>
      </c>
      <c r="CR118" s="13">
        <v>0</v>
      </c>
      <c r="CS118" s="13">
        <v>0</v>
      </c>
      <c r="CT118" s="13">
        <v>0</v>
      </c>
      <c r="CU118" s="13">
        <v>0</v>
      </c>
      <c r="CV118" s="13">
        <v>0</v>
      </c>
      <c r="CW118" s="13">
        <v>0</v>
      </c>
      <c r="CX118" s="13">
        <v>0</v>
      </c>
      <c r="CY118" s="13">
        <v>0</v>
      </c>
      <c r="CZ118" s="13">
        <v>0</v>
      </c>
      <c r="DA118" s="13">
        <v>0</v>
      </c>
      <c r="DB118" s="13">
        <v>0</v>
      </c>
      <c r="DC118" s="13">
        <v>0</v>
      </c>
      <c r="DD118" s="13">
        <v>0</v>
      </c>
      <c r="DE118" s="13">
        <v>0</v>
      </c>
      <c r="DF118" s="13">
        <v>0</v>
      </c>
      <c r="DG118" s="13">
        <v>0</v>
      </c>
      <c r="DH118" s="13">
        <v>0</v>
      </c>
      <c r="DI118" s="13">
        <v>0</v>
      </c>
      <c r="DJ118" s="13">
        <v>0</v>
      </c>
      <c r="DK118" s="13">
        <v>0</v>
      </c>
      <c r="DL118" s="13">
        <v>0</v>
      </c>
      <c r="DM118" s="13">
        <v>0</v>
      </c>
      <c r="DN118" s="13">
        <v>0</v>
      </c>
      <c r="DO118" s="13">
        <v>0</v>
      </c>
      <c r="DP118" s="13">
        <v>0</v>
      </c>
      <c r="DQ118" s="13">
        <v>0</v>
      </c>
      <c r="DR118" s="13">
        <v>0</v>
      </c>
      <c r="DS118" s="13">
        <v>0</v>
      </c>
      <c r="DT118" s="13">
        <v>0</v>
      </c>
      <c r="DU118" s="13">
        <v>0</v>
      </c>
      <c r="DV118" s="13">
        <v>0</v>
      </c>
      <c r="DW118" s="13">
        <v>0</v>
      </c>
      <c r="DX118" s="13">
        <v>0</v>
      </c>
      <c r="DY118" s="13">
        <v>0</v>
      </c>
      <c r="DZ118" s="13">
        <v>0</v>
      </c>
      <c r="EA118" s="13">
        <v>0</v>
      </c>
      <c r="EB118" s="13">
        <v>0</v>
      </c>
      <c r="EC118" s="13">
        <v>0</v>
      </c>
      <c r="ED118" s="13">
        <v>0</v>
      </c>
      <c r="EE118" s="13">
        <v>0</v>
      </c>
      <c r="EF118" s="13">
        <v>0</v>
      </c>
      <c r="EG118" s="13">
        <v>0</v>
      </c>
      <c r="EH118" s="13">
        <v>0</v>
      </c>
      <c r="EI118" s="13">
        <v>0</v>
      </c>
      <c r="EJ118" s="13">
        <v>0</v>
      </c>
      <c r="EK118" s="13">
        <v>0</v>
      </c>
      <c r="EL118" s="13">
        <v>0</v>
      </c>
      <c r="EM118" s="13">
        <v>0</v>
      </c>
      <c r="EN118" s="13">
        <v>0</v>
      </c>
      <c r="EO118" s="13">
        <v>0</v>
      </c>
      <c r="EP118" s="13">
        <v>0</v>
      </c>
      <c r="EQ118" s="13">
        <v>0</v>
      </c>
      <c r="ER118" s="13">
        <v>0</v>
      </c>
      <c r="ES118" s="13">
        <v>0</v>
      </c>
      <c r="ET118" s="13">
        <v>0</v>
      </c>
      <c r="EU118" s="13">
        <v>0</v>
      </c>
      <c r="EV118" s="13">
        <v>0</v>
      </c>
      <c r="EW118" s="13">
        <v>0</v>
      </c>
      <c r="EX118" s="13">
        <v>0</v>
      </c>
      <c r="EY118" s="13">
        <v>0</v>
      </c>
      <c r="EZ118" s="13">
        <v>0</v>
      </c>
      <c r="FA118" s="13">
        <v>0</v>
      </c>
      <c r="FB118" s="13">
        <v>0</v>
      </c>
      <c r="FC118" s="13">
        <v>0</v>
      </c>
      <c r="FD118" s="13">
        <v>0</v>
      </c>
      <c r="FE118" s="13">
        <v>0</v>
      </c>
      <c r="FF118" s="13">
        <v>0</v>
      </c>
      <c r="FG118" s="13">
        <v>0</v>
      </c>
      <c r="FH118" s="13">
        <v>0</v>
      </c>
      <c r="FI118" s="13">
        <v>0</v>
      </c>
      <c r="FJ118" s="13">
        <v>0</v>
      </c>
      <c r="FK118" s="13">
        <v>0</v>
      </c>
      <c r="FL118" s="13">
        <v>0</v>
      </c>
      <c r="FM118" s="13">
        <v>0</v>
      </c>
      <c r="FN118" s="13">
        <v>0</v>
      </c>
      <c r="FO118" s="13">
        <v>0</v>
      </c>
      <c r="FP118" s="13">
        <v>0</v>
      </c>
      <c r="FQ118" s="13">
        <v>0</v>
      </c>
      <c r="FR118" s="13">
        <v>0</v>
      </c>
      <c r="FS118" s="13">
        <v>0</v>
      </c>
      <c r="FT118" s="13">
        <v>0</v>
      </c>
      <c r="FU118" s="13">
        <v>0</v>
      </c>
      <c r="FV118" s="13">
        <v>0</v>
      </c>
      <c r="FW118" s="13">
        <v>0</v>
      </c>
      <c r="FX118" s="13">
        <v>0</v>
      </c>
      <c r="FY118" s="13">
        <v>0</v>
      </c>
      <c r="FZ118" s="13">
        <v>0</v>
      </c>
      <c r="GA118" s="13">
        <v>0</v>
      </c>
      <c r="GB118" s="13">
        <v>0</v>
      </c>
      <c r="GC118" s="13">
        <v>0</v>
      </c>
      <c r="GD118" s="13">
        <v>0</v>
      </c>
      <c r="GE118" s="13">
        <v>0</v>
      </c>
      <c r="GF118" s="13">
        <v>0</v>
      </c>
      <c r="GG118" s="13">
        <v>0</v>
      </c>
      <c r="GH118" s="13">
        <v>0</v>
      </c>
      <c r="GI118" s="13">
        <v>0</v>
      </c>
      <c r="GJ118" s="13">
        <v>0</v>
      </c>
      <c r="GK118" s="13">
        <v>0</v>
      </c>
      <c r="GL118" s="13">
        <v>0</v>
      </c>
      <c r="GM118" s="13">
        <v>0</v>
      </c>
      <c r="GN118" s="13">
        <v>0</v>
      </c>
      <c r="GO118" s="13">
        <v>0</v>
      </c>
      <c r="GP118" s="13">
        <v>0</v>
      </c>
      <c r="GQ118" s="13">
        <v>0</v>
      </c>
      <c r="GR118" s="13">
        <v>0</v>
      </c>
      <c r="GS118" s="13">
        <v>0</v>
      </c>
      <c r="GT118" s="13">
        <v>0</v>
      </c>
      <c r="GU118" s="13">
        <v>0</v>
      </c>
      <c r="GV118" s="13">
        <v>0</v>
      </c>
      <c r="GW118" s="13">
        <v>0</v>
      </c>
      <c r="GX118" s="13">
        <v>0</v>
      </c>
      <c r="GY118" s="13">
        <v>0</v>
      </c>
      <c r="GZ118" s="13">
        <v>5998.21</v>
      </c>
      <c r="HA118" s="13">
        <v>5998.21</v>
      </c>
      <c r="HB118" s="13">
        <v>0</v>
      </c>
      <c r="HC118" s="13">
        <v>0</v>
      </c>
      <c r="HD118" s="13">
        <v>0</v>
      </c>
      <c r="HE118" s="13">
        <v>0</v>
      </c>
      <c r="HF118" s="13">
        <v>0</v>
      </c>
      <c r="HG118" s="13">
        <v>0</v>
      </c>
      <c r="HH118" s="13">
        <v>0</v>
      </c>
      <c r="HI118" s="13">
        <v>0</v>
      </c>
      <c r="HJ118" s="13">
        <v>0</v>
      </c>
      <c r="HK118" s="13">
        <v>0</v>
      </c>
      <c r="HL118" s="13">
        <v>0</v>
      </c>
      <c r="HM118" s="13">
        <v>0</v>
      </c>
      <c r="HN118" s="13">
        <v>0</v>
      </c>
      <c r="HO118" s="13">
        <v>0</v>
      </c>
      <c r="HP118" s="13">
        <v>0</v>
      </c>
      <c r="HQ118" s="13">
        <v>0</v>
      </c>
      <c r="HR118" s="13">
        <v>0</v>
      </c>
      <c r="HS118" s="13">
        <v>0</v>
      </c>
      <c r="HT118" s="13">
        <v>0</v>
      </c>
      <c r="HU118" s="13">
        <v>0</v>
      </c>
      <c r="HV118" s="13">
        <v>0</v>
      </c>
      <c r="HW118" s="13">
        <v>0</v>
      </c>
      <c r="HX118" s="13">
        <v>0</v>
      </c>
      <c r="HY118" s="13">
        <v>0</v>
      </c>
      <c r="HZ118" s="13">
        <v>0</v>
      </c>
      <c r="IA118" s="13">
        <v>0</v>
      </c>
      <c r="IB118" s="13">
        <v>0</v>
      </c>
      <c r="IC118" s="13">
        <v>0</v>
      </c>
      <c r="ID118" s="13">
        <v>0</v>
      </c>
      <c r="IE118" s="13">
        <v>0</v>
      </c>
      <c r="IF118" s="13">
        <v>0</v>
      </c>
      <c r="IG118" s="13">
        <f t="shared" si="2246"/>
        <v>100000</v>
      </c>
      <c r="IH118" s="13">
        <f t="shared" si="2246"/>
        <v>116739.22</v>
      </c>
      <c r="II118" s="13">
        <f t="shared" si="2246"/>
        <v>116739.22</v>
      </c>
      <c r="IJ118" s="13">
        <f t="shared" si="2246"/>
        <v>80960</v>
      </c>
      <c r="IK118" s="13">
        <f t="shared" si="2246"/>
        <v>50960</v>
      </c>
      <c r="IL118" s="13">
        <f t="shared" si="2246"/>
        <v>50875.19</v>
      </c>
      <c r="IM118" s="13">
        <f t="shared" si="2246"/>
        <v>60000</v>
      </c>
      <c r="IN118" s="13">
        <f t="shared" si="2246"/>
        <v>0</v>
      </c>
      <c r="IO118" s="13">
        <f t="shared" si="2246"/>
        <v>0</v>
      </c>
      <c r="IP118" s="13">
        <f t="shared" si="2246"/>
        <v>0</v>
      </c>
      <c r="IQ118" s="13">
        <f t="shared" si="2247"/>
        <v>0</v>
      </c>
      <c r="IR118" s="13">
        <f t="shared" si="2247"/>
        <v>0</v>
      </c>
      <c r="IS118" s="13">
        <f t="shared" si="2247"/>
        <v>0</v>
      </c>
      <c r="IT118" s="13">
        <f t="shared" si="2247"/>
        <v>0</v>
      </c>
      <c r="IU118" s="13">
        <f t="shared" si="2247"/>
        <v>0</v>
      </c>
      <c r="IV118" s="13">
        <f t="shared" si="2247"/>
        <v>0</v>
      </c>
      <c r="IW118" s="13">
        <f t="shared" si="2247"/>
        <v>0</v>
      </c>
      <c r="IX118" s="13">
        <f t="shared" si="2247"/>
        <v>0</v>
      </c>
      <c r="IY118" s="13">
        <f t="shared" si="2247"/>
        <v>0</v>
      </c>
      <c r="IZ118" s="13">
        <f t="shared" si="2247"/>
        <v>2000</v>
      </c>
      <c r="JA118" s="13">
        <f t="shared" si="2248"/>
        <v>2000</v>
      </c>
      <c r="JB118" s="13">
        <f t="shared" si="2248"/>
        <v>0</v>
      </c>
      <c r="JC118" s="13">
        <f t="shared" si="2248"/>
        <v>0</v>
      </c>
      <c r="JD118" s="13">
        <f t="shared" si="2249"/>
        <v>0</v>
      </c>
      <c r="JE118" s="13">
        <f t="shared" si="2249"/>
        <v>0</v>
      </c>
      <c r="JF118" s="13">
        <f t="shared" si="2249"/>
        <v>0</v>
      </c>
      <c r="JG118" s="13">
        <f t="shared" si="2249"/>
        <v>0</v>
      </c>
      <c r="JH118" s="13">
        <f t="shared" si="2249"/>
        <v>0</v>
      </c>
      <c r="JI118" s="13">
        <f t="shared" si="2249"/>
        <v>0</v>
      </c>
      <c r="JJ118" s="13">
        <f t="shared" si="2250"/>
        <v>0</v>
      </c>
      <c r="JK118" s="13">
        <f t="shared" si="2250"/>
        <v>0</v>
      </c>
      <c r="JL118" s="13">
        <f t="shared" si="2250"/>
        <v>0</v>
      </c>
      <c r="JM118" s="13">
        <f t="shared" si="2250"/>
        <v>0</v>
      </c>
      <c r="JN118" s="13">
        <f t="shared" si="2250"/>
        <v>0</v>
      </c>
    </row>
    <row r="119" spans="1:274" x14ac:dyDescent="0.25">
      <c r="A119" s="5">
        <v>6121</v>
      </c>
      <c r="B119" s="9" t="s">
        <v>401</v>
      </c>
      <c r="C119" s="13"/>
      <c r="D119" s="13"/>
      <c r="E119" s="13"/>
      <c r="F119" s="13"/>
      <c r="G119" s="13">
        <v>0</v>
      </c>
      <c r="H119" s="13">
        <v>0</v>
      </c>
      <c r="I119" s="13">
        <v>0</v>
      </c>
      <c r="J119" s="13">
        <v>0</v>
      </c>
      <c r="K119" s="13">
        <v>0</v>
      </c>
      <c r="L119" s="13">
        <v>0</v>
      </c>
      <c r="M119" s="13">
        <v>0</v>
      </c>
      <c r="N119" s="13">
        <v>0</v>
      </c>
      <c r="O119" s="13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50000</v>
      </c>
      <c r="V119" s="13">
        <v>50000</v>
      </c>
      <c r="W119" s="13">
        <v>0</v>
      </c>
      <c r="X119" s="13">
        <v>50000</v>
      </c>
      <c r="Y119" s="13">
        <v>50000</v>
      </c>
      <c r="Z119" s="13">
        <v>0</v>
      </c>
      <c r="AA119" s="13">
        <v>0</v>
      </c>
      <c r="AB119" s="13">
        <v>0</v>
      </c>
      <c r="AC119" s="13">
        <v>0</v>
      </c>
      <c r="AD119" s="13">
        <v>0</v>
      </c>
      <c r="AE119" s="13">
        <v>0</v>
      </c>
      <c r="AF119" s="13">
        <v>0</v>
      </c>
      <c r="AG119" s="13">
        <v>0</v>
      </c>
      <c r="AH119" s="13">
        <v>0</v>
      </c>
      <c r="AI119" s="13">
        <v>0</v>
      </c>
      <c r="AJ119" s="13">
        <v>0</v>
      </c>
      <c r="AK119" s="13">
        <v>0</v>
      </c>
      <c r="AL119" s="13">
        <v>0</v>
      </c>
      <c r="AM119" s="13">
        <v>0</v>
      </c>
      <c r="AN119" s="13">
        <v>0</v>
      </c>
      <c r="AO119" s="13">
        <v>0</v>
      </c>
      <c r="AP119" s="13">
        <v>0</v>
      </c>
      <c r="AQ119" s="13">
        <v>0</v>
      </c>
      <c r="AR119" s="13">
        <v>0</v>
      </c>
      <c r="AS119" s="13">
        <v>0</v>
      </c>
      <c r="AT119" s="13">
        <v>0</v>
      </c>
      <c r="AU119" s="13">
        <v>0</v>
      </c>
      <c r="AV119" s="13">
        <v>0</v>
      </c>
      <c r="AW119" s="13">
        <v>0</v>
      </c>
      <c r="AX119" s="13">
        <v>0</v>
      </c>
      <c r="AY119" s="13">
        <v>0</v>
      </c>
      <c r="AZ119" s="13">
        <v>0</v>
      </c>
      <c r="BA119" s="13">
        <v>0</v>
      </c>
      <c r="BB119" s="13">
        <v>0</v>
      </c>
      <c r="BC119" s="13">
        <v>0</v>
      </c>
      <c r="BD119" s="13">
        <v>0</v>
      </c>
      <c r="BE119" s="13">
        <v>0</v>
      </c>
      <c r="BF119" s="13">
        <v>0</v>
      </c>
      <c r="BG119" s="13">
        <v>0</v>
      </c>
      <c r="BH119" s="13">
        <v>0</v>
      </c>
      <c r="BI119" s="13">
        <v>0</v>
      </c>
      <c r="BJ119" s="13">
        <v>0</v>
      </c>
      <c r="BK119" s="13">
        <v>0</v>
      </c>
      <c r="BN119" s="13">
        <v>0</v>
      </c>
      <c r="BO119" s="13">
        <v>0</v>
      </c>
      <c r="BP119" s="13">
        <v>0</v>
      </c>
      <c r="BQ119" s="13">
        <v>0</v>
      </c>
      <c r="BR119" s="13">
        <v>0</v>
      </c>
      <c r="BS119" s="13">
        <v>0</v>
      </c>
      <c r="BT119" s="13">
        <v>0</v>
      </c>
      <c r="BU119" s="13">
        <v>0</v>
      </c>
      <c r="BV119" s="13">
        <v>0</v>
      </c>
      <c r="BW119" s="13">
        <v>0</v>
      </c>
      <c r="BX119" s="13">
        <v>0</v>
      </c>
      <c r="BY119" s="13">
        <v>0</v>
      </c>
      <c r="BZ119" s="13">
        <v>0</v>
      </c>
      <c r="CA119" s="13">
        <v>0</v>
      </c>
      <c r="CB119" s="13">
        <v>0</v>
      </c>
      <c r="CC119" s="13">
        <v>0</v>
      </c>
      <c r="CD119" s="13">
        <v>0</v>
      </c>
      <c r="CE119" s="13">
        <v>0</v>
      </c>
      <c r="CF119" s="13">
        <v>0</v>
      </c>
      <c r="CG119" s="13">
        <v>0</v>
      </c>
      <c r="CH119" s="13">
        <v>0</v>
      </c>
      <c r="CI119" s="13">
        <v>0</v>
      </c>
      <c r="CJ119" s="13">
        <v>0</v>
      </c>
      <c r="CK119" s="13">
        <v>0</v>
      </c>
      <c r="CL119" s="13">
        <v>0</v>
      </c>
      <c r="CM119" s="13">
        <v>0</v>
      </c>
      <c r="CN119" s="13">
        <v>0</v>
      </c>
      <c r="CO119" s="13">
        <v>0</v>
      </c>
      <c r="CP119" s="13">
        <v>0</v>
      </c>
      <c r="CQ119" s="13">
        <v>0</v>
      </c>
      <c r="CR119" s="13">
        <v>0</v>
      </c>
      <c r="CS119" s="13">
        <v>0</v>
      </c>
      <c r="CT119" s="13">
        <v>0</v>
      </c>
      <c r="CU119" s="13">
        <v>0</v>
      </c>
      <c r="CW119" s="13">
        <v>0</v>
      </c>
      <c r="CX119" s="13">
        <v>0</v>
      </c>
      <c r="CY119" s="13">
        <v>0</v>
      </c>
      <c r="CZ119" s="13">
        <v>0</v>
      </c>
      <c r="DA119" s="13">
        <v>0</v>
      </c>
      <c r="DB119" s="13">
        <v>0</v>
      </c>
      <c r="DC119" s="13">
        <v>0</v>
      </c>
      <c r="DD119" s="13">
        <v>0</v>
      </c>
      <c r="DE119" s="13">
        <v>0</v>
      </c>
      <c r="DF119" s="13">
        <v>0</v>
      </c>
      <c r="DG119" s="13">
        <v>0</v>
      </c>
      <c r="DH119" s="13">
        <v>0</v>
      </c>
      <c r="DI119" s="13">
        <v>0</v>
      </c>
      <c r="DJ119" s="13">
        <v>0</v>
      </c>
      <c r="DK119" s="13">
        <v>0</v>
      </c>
      <c r="DL119" s="13">
        <v>0</v>
      </c>
      <c r="DM119" s="13">
        <v>0</v>
      </c>
      <c r="DN119" s="13">
        <v>0</v>
      </c>
      <c r="DO119" s="13">
        <v>0</v>
      </c>
      <c r="DP119" s="13">
        <v>0</v>
      </c>
      <c r="DQ119" s="13">
        <v>0</v>
      </c>
      <c r="DR119" s="13">
        <v>0</v>
      </c>
      <c r="DS119" s="13">
        <v>0</v>
      </c>
      <c r="DT119" s="13">
        <v>0</v>
      </c>
      <c r="DU119" s="13">
        <f t="shared" ref="DU119" si="2251">DT119</f>
        <v>0</v>
      </c>
      <c r="DV119" s="13">
        <v>0</v>
      </c>
      <c r="DW119" s="13">
        <v>0</v>
      </c>
      <c r="DX119" s="13">
        <v>0</v>
      </c>
      <c r="DY119" s="13">
        <v>0</v>
      </c>
      <c r="DZ119" s="13">
        <v>0</v>
      </c>
      <c r="EA119" s="13">
        <v>0</v>
      </c>
      <c r="EB119" s="13">
        <v>0</v>
      </c>
      <c r="EC119" s="13">
        <v>0</v>
      </c>
      <c r="ED119" s="13">
        <v>0</v>
      </c>
      <c r="EE119" s="13">
        <v>0</v>
      </c>
      <c r="EF119" s="13">
        <v>0</v>
      </c>
      <c r="EG119" s="13">
        <v>0</v>
      </c>
      <c r="EH119" s="13">
        <v>0</v>
      </c>
      <c r="EI119" s="13">
        <v>0</v>
      </c>
      <c r="EJ119" s="13">
        <v>0</v>
      </c>
      <c r="EK119" s="13">
        <v>0</v>
      </c>
      <c r="EL119" s="13">
        <v>0</v>
      </c>
      <c r="EM119" s="13">
        <v>0</v>
      </c>
      <c r="EN119" s="13">
        <v>0</v>
      </c>
      <c r="EO119" s="13">
        <v>0</v>
      </c>
      <c r="EP119" s="13">
        <v>0</v>
      </c>
      <c r="EQ119" s="13">
        <v>0</v>
      </c>
      <c r="ER119" s="13">
        <v>0</v>
      </c>
      <c r="ES119" s="13">
        <v>0</v>
      </c>
      <c r="ET119" s="13">
        <v>0</v>
      </c>
      <c r="EU119" s="13">
        <v>0</v>
      </c>
      <c r="EV119" s="13">
        <v>0</v>
      </c>
      <c r="EW119" s="13">
        <v>0</v>
      </c>
      <c r="EX119" s="13">
        <v>0</v>
      </c>
      <c r="EY119" s="13">
        <v>0</v>
      </c>
      <c r="EZ119" s="13">
        <v>0</v>
      </c>
      <c r="FA119" s="13">
        <v>0</v>
      </c>
      <c r="FB119" s="13">
        <v>0</v>
      </c>
      <c r="FC119" s="13">
        <f t="shared" ref="FC119" si="2252">FB119</f>
        <v>0</v>
      </c>
      <c r="FD119" s="13">
        <f>FB119</f>
        <v>0</v>
      </c>
      <c r="FE119" s="13">
        <f>FC119</f>
        <v>0</v>
      </c>
      <c r="FF119" s="13">
        <v>0</v>
      </c>
      <c r="FG119" s="13">
        <v>0</v>
      </c>
      <c r="FH119" s="13">
        <v>0</v>
      </c>
      <c r="FI119" s="13">
        <v>0</v>
      </c>
      <c r="FJ119" s="13">
        <v>0</v>
      </c>
      <c r="FK119" s="13">
        <v>0</v>
      </c>
      <c r="FL119" s="13">
        <v>0</v>
      </c>
      <c r="FM119" s="13">
        <v>0</v>
      </c>
      <c r="FN119" s="13">
        <v>0</v>
      </c>
      <c r="FO119" s="13">
        <v>0</v>
      </c>
      <c r="FP119" s="13">
        <v>0</v>
      </c>
      <c r="FQ119" s="13">
        <v>0</v>
      </c>
      <c r="FR119" s="13">
        <v>0</v>
      </c>
      <c r="FS119" s="13">
        <v>0</v>
      </c>
      <c r="FT119" s="13">
        <v>0</v>
      </c>
      <c r="FU119" s="13">
        <v>0</v>
      </c>
      <c r="FV119" s="13">
        <v>0</v>
      </c>
      <c r="FW119" s="13">
        <v>0</v>
      </c>
      <c r="FX119" s="13">
        <v>0</v>
      </c>
      <c r="FY119" s="13">
        <v>0</v>
      </c>
      <c r="FZ119" s="13">
        <v>0</v>
      </c>
      <c r="GA119" s="13">
        <v>0</v>
      </c>
      <c r="GB119" s="13">
        <v>0</v>
      </c>
      <c r="GC119" s="13">
        <v>0</v>
      </c>
      <c r="GD119" s="13">
        <v>0</v>
      </c>
      <c r="GE119" s="13">
        <v>0</v>
      </c>
      <c r="GF119" s="13">
        <v>0</v>
      </c>
      <c r="GG119" s="13">
        <v>0</v>
      </c>
      <c r="GH119" s="13">
        <v>0</v>
      </c>
      <c r="GI119" s="13">
        <v>0</v>
      </c>
      <c r="GJ119" s="13">
        <v>0</v>
      </c>
      <c r="GK119" s="13">
        <f t="shared" ref="GK119" si="2253">GJ119</f>
        <v>0</v>
      </c>
      <c r="GL119" s="13">
        <f>GJ119</f>
        <v>0</v>
      </c>
      <c r="GM119" s="13">
        <f>GK119</f>
        <v>0</v>
      </c>
      <c r="GN119" s="13">
        <v>0</v>
      </c>
      <c r="GO119" s="13">
        <v>0</v>
      </c>
      <c r="GP119" s="13">
        <v>0</v>
      </c>
      <c r="GQ119" s="13">
        <v>0</v>
      </c>
      <c r="GR119" s="13">
        <v>0</v>
      </c>
      <c r="GS119" s="13">
        <v>0</v>
      </c>
      <c r="GT119" s="13">
        <v>0</v>
      </c>
      <c r="GU119" s="13">
        <v>0</v>
      </c>
      <c r="GV119" s="13">
        <v>0</v>
      </c>
      <c r="GW119" s="13">
        <v>0</v>
      </c>
      <c r="GX119" s="13">
        <v>0</v>
      </c>
      <c r="GY119" s="13">
        <v>0</v>
      </c>
      <c r="GZ119" s="13">
        <v>0</v>
      </c>
      <c r="HA119" s="13">
        <v>0</v>
      </c>
      <c r="HB119" s="13">
        <v>0</v>
      </c>
      <c r="HC119" s="13">
        <v>0</v>
      </c>
      <c r="HD119" s="13">
        <v>0</v>
      </c>
      <c r="HE119" s="13">
        <v>0</v>
      </c>
      <c r="HF119" s="13">
        <v>0</v>
      </c>
      <c r="HG119" s="13">
        <v>0</v>
      </c>
      <c r="HH119" s="13">
        <v>0</v>
      </c>
      <c r="HI119" s="13">
        <v>0</v>
      </c>
      <c r="HJ119" s="13">
        <v>0</v>
      </c>
      <c r="HK119" s="13">
        <v>0</v>
      </c>
      <c r="HL119" s="13">
        <v>0</v>
      </c>
      <c r="HM119" s="13">
        <v>0</v>
      </c>
      <c r="HN119" s="13">
        <v>0</v>
      </c>
      <c r="HO119" s="13">
        <v>0</v>
      </c>
      <c r="HP119" s="13">
        <v>0</v>
      </c>
      <c r="HQ119" s="13">
        <v>0</v>
      </c>
      <c r="HR119" s="13">
        <v>0</v>
      </c>
      <c r="HS119" s="13">
        <f t="shared" ref="HS119" si="2254">HR119</f>
        <v>0</v>
      </c>
      <c r="HT119" s="13">
        <f>HR119</f>
        <v>0</v>
      </c>
      <c r="HU119" s="13">
        <f>HS119</f>
        <v>0</v>
      </c>
      <c r="HV119" s="13">
        <v>0</v>
      </c>
      <c r="HW119" s="13">
        <v>0</v>
      </c>
      <c r="HX119" s="13">
        <v>0</v>
      </c>
      <c r="HY119" s="13">
        <v>0</v>
      </c>
      <c r="HZ119" s="13">
        <v>0</v>
      </c>
      <c r="IA119" s="13">
        <v>0</v>
      </c>
      <c r="IB119" s="13">
        <v>0</v>
      </c>
      <c r="IC119" s="13">
        <v>0</v>
      </c>
      <c r="ID119" s="13">
        <v>0</v>
      </c>
      <c r="IE119" s="13">
        <v>0</v>
      </c>
      <c r="IF119" s="13">
        <v>0</v>
      </c>
      <c r="IG119" s="13">
        <f t="shared" si="2246"/>
        <v>0</v>
      </c>
      <c r="IH119" s="13">
        <f t="shared" si="2246"/>
        <v>0</v>
      </c>
      <c r="II119" s="13">
        <f t="shared" si="2246"/>
        <v>0</v>
      </c>
      <c r="IJ119" s="13">
        <f t="shared" si="2246"/>
        <v>0</v>
      </c>
      <c r="IK119" s="13">
        <f t="shared" si="2246"/>
        <v>0</v>
      </c>
      <c r="IL119" s="13">
        <f t="shared" si="2246"/>
        <v>0</v>
      </c>
      <c r="IM119" s="13">
        <f t="shared" si="2246"/>
        <v>0</v>
      </c>
      <c r="IN119" s="13">
        <f t="shared" si="2246"/>
        <v>0</v>
      </c>
      <c r="IO119" s="13">
        <f t="shared" si="2246"/>
        <v>0</v>
      </c>
      <c r="IP119" s="13">
        <f t="shared" si="2246"/>
        <v>0</v>
      </c>
      <c r="IQ119" s="13">
        <f t="shared" si="2247"/>
        <v>0</v>
      </c>
      <c r="IR119" s="13">
        <f t="shared" si="2247"/>
        <v>0</v>
      </c>
      <c r="IS119" s="13">
        <f t="shared" si="2247"/>
        <v>0</v>
      </c>
      <c r="IT119" s="13">
        <f t="shared" si="2247"/>
        <v>0</v>
      </c>
      <c r="IU119" s="13">
        <f t="shared" si="2247"/>
        <v>0</v>
      </c>
      <c r="IV119" s="13">
        <f t="shared" si="2247"/>
        <v>0</v>
      </c>
      <c r="IW119" s="13">
        <f t="shared" si="2247"/>
        <v>0</v>
      </c>
      <c r="IX119" s="13">
        <f t="shared" si="2247"/>
        <v>0</v>
      </c>
      <c r="IY119" s="13">
        <f t="shared" si="2247"/>
        <v>50000</v>
      </c>
      <c r="IZ119" s="13">
        <f t="shared" si="2247"/>
        <v>50000</v>
      </c>
      <c r="JA119" s="13">
        <f t="shared" si="2248"/>
        <v>0</v>
      </c>
      <c r="JB119" s="13">
        <f t="shared" si="2248"/>
        <v>50000</v>
      </c>
      <c r="JC119" s="13">
        <f t="shared" si="2248"/>
        <v>50000</v>
      </c>
      <c r="JD119" s="13">
        <f t="shared" si="2249"/>
        <v>0</v>
      </c>
      <c r="JE119" s="13">
        <f t="shared" si="2249"/>
        <v>0</v>
      </c>
      <c r="JF119" s="13">
        <f t="shared" si="2249"/>
        <v>0</v>
      </c>
      <c r="JG119" s="13">
        <f t="shared" si="2249"/>
        <v>0</v>
      </c>
      <c r="JH119" s="13">
        <f t="shared" si="2249"/>
        <v>0</v>
      </c>
      <c r="JI119" s="13">
        <f t="shared" si="2249"/>
        <v>0</v>
      </c>
      <c r="JJ119" s="13">
        <f t="shared" si="2250"/>
        <v>0</v>
      </c>
      <c r="JK119" s="13">
        <f t="shared" si="2250"/>
        <v>0</v>
      </c>
      <c r="JL119" s="13">
        <f t="shared" si="2250"/>
        <v>0</v>
      </c>
      <c r="JM119" s="13">
        <f t="shared" si="2250"/>
        <v>0</v>
      </c>
      <c r="JN119" s="13">
        <f t="shared" si="2250"/>
        <v>0</v>
      </c>
    </row>
    <row r="120" spans="1:274" ht="15" customHeight="1" x14ac:dyDescent="0.25">
      <c r="A120" s="5">
        <v>62</v>
      </c>
      <c r="B120" s="8" t="s">
        <v>99</v>
      </c>
      <c r="C120" s="12">
        <f>SUM(C121:C122)</f>
        <v>250000</v>
      </c>
      <c r="D120" s="12">
        <f>SUM(D121:D122)</f>
        <v>1685000</v>
      </c>
      <c r="E120" s="12">
        <f t="shared" ref="E120:K120" si="2255">SUM(E121:E122)</f>
        <v>1003166.51</v>
      </c>
      <c r="F120" s="12">
        <f t="shared" si="2255"/>
        <v>80000</v>
      </c>
      <c r="G120" s="12">
        <f t="shared" ref="G120" si="2256">SUM(G121:G122)</f>
        <v>95000</v>
      </c>
      <c r="H120" s="12">
        <f t="shared" si="2255"/>
        <v>99419.96</v>
      </c>
      <c r="I120" s="12">
        <f t="shared" si="2255"/>
        <v>92944.35</v>
      </c>
      <c r="J120" s="12">
        <f t="shared" ref="J120" si="2257">SUM(J121:J122)</f>
        <v>92944.35</v>
      </c>
      <c r="K120" s="12">
        <f t="shared" si="2255"/>
        <v>104973.45</v>
      </c>
      <c r="L120" s="12">
        <f t="shared" ref="L120:M120" si="2258">SUM(L121:L122)</f>
        <v>105000</v>
      </c>
      <c r="M120" s="12">
        <f t="shared" si="2258"/>
        <v>105000</v>
      </c>
      <c r="N120" s="12">
        <f t="shared" ref="N120:O120" si="2259">SUM(N121:N122)</f>
        <v>98739.73</v>
      </c>
      <c r="O120" s="12">
        <f t="shared" si="2259"/>
        <v>80000</v>
      </c>
      <c r="P120" s="12">
        <f t="shared" ref="P120:HG120" si="2260">SUM(P121:P122)</f>
        <v>80000</v>
      </c>
      <c r="Q120" s="12">
        <f t="shared" si="2260"/>
        <v>85204.91</v>
      </c>
      <c r="R120" s="12">
        <f t="shared" ref="R120" si="2261">SUM(R121:R122)</f>
        <v>130000</v>
      </c>
      <c r="S120" s="12">
        <f t="shared" si="2260"/>
        <v>137962</v>
      </c>
      <c r="T120" s="12">
        <f t="shared" ref="T120:U120" si="2262">SUM(T121:T122)</f>
        <v>190620</v>
      </c>
      <c r="U120" s="12">
        <f t="shared" si="2262"/>
        <v>100000</v>
      </c>
      <c r="V120" s="12">
        <f t="shared" ref="V120:Y120" si="2263">SUM(V121:V122)</f>
        <v>100000</v>
      </c>
      <c r="W120" s="12">
        <f t="shared" si="2263"/>
        <v>116300.5</v>
      </c>
      <c r="X120" s="12">
        <f t="shared" ref="X120" si="2264">SUM(X121:X122)</f>
        <v>45000</v>
      </c>
      <c r="Y120" s="12">
        <f t="shared" si="2263"/>
        <v>1450000</v>
      </c>
      <c r="Z120" s="12">
        <f t="shared" ref="Z120:AD120" si="2265">SUM(Z121:Z122)</f>
        <v>1784014.52</v>
      </c>
      <c r="AA120" s="12">
        <f t="shared" si="2265"/>
        <v>400000</v>
      </c>
      <c r="AB120" s="12">
        <f t="shared" ref="AB120:AJ120" si="2266">SUM(AB121:AB122)</f>
        <v>350000</v>
      </c>
      <c r="AC120" s="12">
        <f t="shared" si="2265"/>
        <v>402080.47</v>
      </c>
      <c r="AD120" s="12">
        <f t="shared" si="2265"/>
        <v>0</v>
      </c>
      <c r="AE120" s="12">
        <f t="shared" si="2266"/>
        <v>380000</v>
      </c>
      <c r="AF120" s="12">
        <f t="shared" ref="AF120" si="2267">SUM(AF121:AF122)</f>
        <v>279836.15000000002</v>
      </c>
      <c r="AG120" s="12">
        <f t="shared" ref="AG120:AI120" si="2268">SUM(AG121:AG122)</f>
        <v>450000</v>
      </c>
      <c r="AH120" s="12">
        <f t="shared" si="2268"/>
        <v>450000</v>
      </c>
      <c r="AI120" s="12">
        <f t="shared" si="2268"/>
        <v>468989.79</v>
      </c>
      <c r="AJ120" s="12">
        <f t="shared" si="2266"/>
        <v>428732</v>
      </c>
      <c r="AK120" s="12">
        <f>SUM(AK121:AK122)</f>
        <v>0</v>
      </c>
      <c r="AL120" s="12">
        <f>SUM(AL121:AL122)</f>
        <v>0</v>
      </c>
      <c r="AM120" s="12">
        <f>SUM(AM121:AM122)</f>
        <v>0</v>
      </c>
      <c r="AN120" s="12">
        <f t="shared" ref="AN120" si="2269">SUM(AN121:AN122)</f>
        <v>0</v>
      </c>
      <c r="AO120" s="12">
        <f>SUM(AO121:AO122)</f>
        <v>0</v>
      </c>
      <c r="AP120" s="12">
        <f>SUM(AP121:AP122)</f>
        <v>0</v>
      </c>
      <c r="AQ120" s="12">
        <f t="shared" ref="AQ120" si="2270">SUM(AQ121:AQ122)</f>
        <v>0</v>
      </c>
      <c r="AR120" s="12">
        <f>SUM(AR121:AR122)</f>
        <v>0</v>
      </c>
      <c r="AS120" s="12">
        <f>SUM(AS121:AS122)</f>
        <v>0</v>
      </c>
      <c r="AT120" s="12">
        <f t="shared" ref="AT120" si="2271">SUM(AT121:AT122)</f>
        <v>0</v>
      </c>
      <c r="AU120" s="12">
        <f>SUM(AU121:AU122)</f>
        <v>0</v>
      </c>
      <c r="AV120" s="12">
        <f>SUM(AV121:AV122)</f>
        <v>0</v>
      </c>
      <c r="AW120" s="12">
        <f t="shared" ref="AW120" si="2272">SUM(AW121:AW122)</f>
        <v>0</v>
      </c>
      <c r="AX120" s="12">
        <f>SUM(AX121:AX122)</f>
        <v>0</v>
      </c>
      <c r="AY120" s="12">
        <f>SUM(AY121:AY122)</f>
        <v>0</v>
      </c>
      <c r="AZ120" s="12">
        <f t="shared" ref="AZ120:BA120" si="2273">SUM(AZ121:AZ122)</f>
        <v>0</v>
      </c>
      <c r="BA120" s="12">
        <f t="shared" si="2273"/>
        <v>0</v>
      </c>
      <c r="BB120" s="12">
        <f>SUM(BB121:BB122)</f>
        <v>0</v>
      </c>
      <c r="BC120" s="12">
        <f>SUM(BC121:BC122)</f>
        <v>0</v>
      </c>
      <c r="BD120" s="12">
        <f>SUM(BD121:BD122)</f>
        <v>0</v>
      </c>
      <c r="BE120" s="12">
        <f>SUM(BE121:BE122)</f>
        <v>0</v>
      </c>
      <c r="BF120" s="12">
        <f t="shared" ref="BF120" si="2274">SUM(BF121:BF122)</f>
        <v>0</v>
      </c>
      <c r="BG120" s="12">
        <f>SUM(BG121:BG122)</f>
        <v>0</v>
      </c>
      <c r="BH120" s="12">
        <f t="shared" ref="BH120:BK120" si="2275">SUM(BH121:BH122)</f>
        <v>800.23</v>
      </c>
      <c r="BI120" s="12">
        <f t="shared" ref="BI120" si="2276">SUM(BI121:BI122)</f>
        <v>0</v>
      </c>
      <c r="BJ120" s="12">
        <f t="shared" si="2275"/>
        <v>0</v>
      </c>
      <c r="BK120" s="12">
        <f t="shared" si="2275"/>
        <v>0</v>
      </c>
      <c r="BL120" s="12">
        <f t="shared" ref="BL120:BR120" si="2277">SUM(BL121:BL122)</f>
        <v>0</v>
      </c>
      <c r="BM120" s="12">
        <f t="shared" ref="BM120" si="2278">SUM(BM121:BM122)</f>
        <v>0</v>
      </c>
      <c r="BN120" s="12">
        <f>SUM(BN121:BN122)</f>
        <v>0</v>
      </c>
      <c r="BO120" s="12">
        <f t="shared" ref="BO120:BQ120" si="2279">SUM(BO121:BO122)</f>
        <v>0</v>
      </c>
      <c r="BP120" s="12">
        <f t="shared" si="2279"/>
        <v>0</v>
      </c>
      <c r="BQ120" s="12">
        <f t="shared" si="2279"/>
        <v>0</v>
      </c>
      <c r="BR120" s="12">
        <f t="shared" si="2277"/>
        <v>0</v>
      </c>
      <c r="BS120" s="12">
        <f>SUM(BS121:BS122)</f>
        <v>0</v>
      </c>
      <c r="BT120" s="12">
        <f>SUM(BT121:BT122)</f>
        <v>0</v>
      </c>
      <c r="BU120" s="12">
        <f>SUM(BU121:BU122)</f>
        <v>0</v>
      </c>
      <c r="BV120" s="12">
        <f t="shared" ref="BV120" si="2280">SUM(BV121:BV122)</f>
        <v>0</v>
      </c>
      <c r="BW120" s="12">
        <f>SUM(BW121:BW122)</f>
        <v>0</v>
      </c>
      <c r="BX120" s="12">
        <f>SUM(BX121:BX122)</f>
        <v>0</v>
      </c>
      <c r="BY120" s="12">
        <f t="shared" ref="BY120" si="2281">SUM(BY121:BY122)</f>
        <v>0</v>
      </c>
      <c r="BZ120" s="12">
        <f>SUM(BZ121:BZ122)</f>
        <v>0</v>
      </c>
      <c r="CA120" s="12">
        <f>SUM(CA121:CA122)</f>
        <v>0</v>
      </c>
      <c r="CB120" s="12">
        <f t="shared" ref="CB120" si="2282">SUM(CB121:CB122)</f>
        <v>0</v>
      </c>
      <c r="CC120" s="12">
        <f>SUM(CC121:CC122)</f>
        <v>0</v>
      </c>
      <c r="CD120" s="12">
        <f>SUM(CD121:CD122)</f>
        <v>0</v>
      </c>
      <c r="CE120" s="12">
        <f t="shared" ref="CE120" si="2283">SUM(CE121:CE122)</f>
        <v>0</v>
      </c>
      <c r="CF120" s="12">
        <f>SUM(CF121:CF122)</f>
        <v>0</v>
      </c>
      <c r="CG120" s="12">
        <f>SUM(CG121:CG122)</f>
        <v>0</v>
      </c>
      <c r="CH120" s="12">
        <f t="shared" ref="CH120:CI120" si="2284">SUM(CH121:CH122)</f>
        <v>0</v>
      </c>
      <c r="CI120" s="12">
        <f t="shared" si="2284"/>
        <v>0</v>
      </c>
      <c r="CJ120" s="12">
        <f>SUM(CJ121:CJ122)</f>
        <v>0</v>
      </c>
      <c r="CK120" s="12">
        <f>SUM(CK121:CK122)</f>
        <v>0</v>
      </c>
      <c r="CL120" s="12">
        <f>SUM(CL121:CL122)</f>
        <v>0</v>
      </c>
      <c r="CM120" s="12">
        <f>SUM(CM121:CM122)</f>
        <v>0</v>
      </c>
      <c r="CN120" s="12">
        <f t="shared" ref="CN120" si="2285">SUM(CN121:CN122)</f>
        <v>0</v>
      </c>
      <c r="CO120" s="12">
        <f>SUM(CO121:CO122)</f>
        <v>0</v>
      </c>
      <c r="CP120" s="12">
        <f t="shared" ref="CP120:CZ120" si="2286">SUM(CP121:CP122)</f>
        <v>304.85000000000002</v>
      </c>
      <c r="CQ120" s="12">
        <f t="shared" ref="CQ120" si="2287">SUM(CQ121:CQ122)</f>
        <v>0</v>
      </c>
      <c r="CR120" s="12">
        <f t="shared" si="2286"/>
        <v>0</v>
      </c>
      <c r="CS120" s="12">
        <f t="shared" si="2286"/>
        <v>0</v>
      </c>
      <c r="CT120" s="12">
        <f t="shared" si="2286"/>
        <v>0</v>
      </c>
      <c r="CU120" s="12">
        <f t="shared" ref="CU120:CV120" si="2288">SUM(CU121:CU122)</f>
        <v>0</v>
      </c>
      <c r="CV120" s="12">
        <f t="shared" si="2288"/>
        <v>0</v>
      </c>
      <c r="CW120" s="12">
        <f t="shared" ref="CW120" si="2289">SUM(CW121:CW122)</f>
        <v>0</v>
      </c>
      <c r="CX120" s="12">
        <f t="shared" si="2286"/>
        <v>0</v>
      </c>
      <c r="CY120" s="12">
        <f t="shared" si="2286"/>
        <v>0</v>
      </c>
      <c r="CZ120" s="12">
        <f t="shared" ref="CZ120:DA120" si="2290">SUM(CZ121:CZ122)</f>
        <v>0</v>
      </c>
      <c r="DA120" s="12">
        <f t="shared" si="2290"/>
        <v>0</v>
      </c>
      <c r="DB120" s="12">
        <f t="shared" si="2260"/>
        <v>84836.11</v>
      </c>
      <c r="DC120" s="12">
        <f t="shared" si="2260"/>
        <v>150226.75</v>
      </c>
      <c r="DD120" s="12">
        <f t="shared" ref="DD120" si="2291">SUM(DD121:DD122)</f>
        <v>0</v>
      </c>
      <c r="DE120" s="12">
        <f t="shared" si="2260"/>
        <v>0</v>
      </c>
      <c r="DF120" s="12">
        <f t="shared" si="2260"/>
        <v>0</v>
      </c>
      <c r="DG120" s="12">
        <f t="shared" ref="DG120" si="2292">SUM(DG121:DG122)</f>
        <v>0</v>
      </c>
      <c r="DH120" s="12">
        <f t="shared" si="2260"/>
        <v>0</v>
      </c>
      <c r="DI120" s="12">
        <f t="shared" si="2260"/>
        <v>0</v>
      </c>
      <c r="DJ120" s="12">
        <f t="shared" ref="DJ120" si="2293">SUM(DJ121:DJ122)</f>
        <v>0</v>
      </c>
      <c r="DK120" s="12">
        <f t="shared" si="2260"/>
        <v>0</v>
      </c>
      <c r="DL120" s="12">
        <f t="shared" si="2260"/>
        <v>0</v>
      </c>
      <c r="DM120" s="12">
        <f t="shared" ref="DM120" si="2294">SUM(DM121:DM122)</f>
        <v>0</v>
      </c>
      <c r="DN120" s="12">
        <f t="shared" si="2260"/>
        <v>0</v>
      </c>
      <c r="DO120" s="12">
        <f t="shared" si="2260"/>
        <v>0</v>
      </c>
      <c r="DP120" s="12">
        <f t="shared" ref="DP120:DQ120" si="2295">SUM(DP121:DP122)</f>
        <v>0</v>
      </c>
      <c r="DQ120" s="12">
        <f t="shared" si="2295"/>
        <v>0</v>
      </c>
      <c r="DR120" s="12">
        <f t="shared" si="2260"/>
        <v>17740.53</v>
      </c>
      <c r="DS120" s="12">
        <f t="shared" si="2260"/>
        <v>0</v>
      </c>
      <c r="DT120" s="12">
        <f t="shared" ref="DT120:EC120" si="2296">SUM(DT121:DT122)</f>
        <v>0</v>
      </c>
      <c r="DU120" s="12">
        <f t="shared" si="2296"/>
        <v>0</v>
      </c>
      <c r="DV120" s="12">
        <f t="shared" ref="DV120" si="2297">SUM(DV121:DV122)</f>
        <v>0</v>
      </c>
      <c r="DW120" s="12">
        <f t="shared" si="2296"/>
        <v>1800000</v>
      </c>
      <c r="DX120" s="12">
        <f t="shared" si="2296"/>
        <v>2234315.6800000002</v>
      </c>
      <c r="DY120" s="12">
        <f t="shared" ref="DY120" si="2298">SUM(DY121:DY122)</f>
        <v>200000</v>
      </c>
      <c r="DZ120" s="12">
        <f t="shared" si="2296"/>
        <v>400000</v>
      </c>
      <c r="EA120" s="12">
        <f t="shared" si="2296"/>
        <v>385367.71</v>
      </c>
      <c r="EB120" s="12">
        <f t="shared" si="2296"/>
        <v>0</v>
      </c>
      <c r="EC120" s="12">
        <f t="shared" si="2296"/>
        <v>345000</v>
      </c>
      <c r="ED120" s="12">
        <f t="shared" ref="ED120:EI120" si="2299">SUM(ED121:ED122)</f>
        <v>192974.72999999998</v>
      </c>
      <c r="EE120" s="12">
        <f t="shared" ref="EE120:EG120" si="2300">SUM(EE121:EE122)</f>
        <v>150000</v>
      </c>
      <c r="EF120" s="12">
        <f t="shared" si="2300"/>
        <v>240000</v>
      </c>
      <c r="EG120" s="12">
        <f t="shared" si="2300"/>
        <v>205844.8</v>
      </c>
      <c r="EH120" s="12">
        <f t="shared" si="2299"/>
        <v>100000</v>
      </c>
      <c r="EI120" s="12">
        <f t="shared" si="2299"/>
        <v>0</v>
      </c>
      <c r="EJ120" s="12">
        <f t="shared" si="2260"/>
        <v>0</v>
      </c>
      <c r="EK120" s="12">
        <f t="shared" si="2260"/>
        <v>0</v>
      </c>
      <c r="EL120" s="12">
        <f t="shared" ref="EL120" si="2301">SUM(EL121:EL122)</f>
        <v>0</v>
      </c>
      <c r="EM120" s="12">
        <f t="shared" si="2260"/>
        <v>0</v>
      </c>
      <c r="EN120" s="12">
        <f t="shared" si="2260"/>
        <v>0</v>
      </c>
      <c r="EO120" s="12">
        <f t="shared" ref="EO120" si="2302">SUM(EO121:EO122)</f>
        <v>0</v>
      </c>
      <c r="EP120" s="12">
        <f t="shared" si="2260"/>
        <v>0</v>
      </c>
      <c r="EQ120" s="12">
        <f t="shared" si="2260"/>
        <v>0</v>
      </c>
      <c r="ER120" s="12">
        <f t="shared" ref="ER120:ES120" si="2303">SUM(ER121:ER122)</f>
        <v>0</v>
      </c>
      <c r="ES120" s="12">
        <f t="shared" si="2303"/>
        <v>0</v>
      </c>
      <c r="ET120" s="12">
        <f>SUM(ET121:ET122)</f>
        <v>0</v>
      </c>
      <c r="EU120" s="12">
        <f>SUM(EU121:EU122)</f>
        <v>0</v>
      </c>
      <c r="EV120" s="12">
        <f>SUM(EV121:EV122)</f>
        <v>0</v>
      </c>
      <c r="EW120" s="12">
        <f t="shared" si="2260"/>
        <v>0</v>
      </c>
      <c r="EX120" s="12">
        <f t="shared" ref="EX120:EY120" si="2304">SUM(EX121:EX122)</f>
        <v>0</v>
      </c>
      <c r="EY120" s="12">
        <f t="shared" si="2304"/>
        <v>0</v>
      </c>
      <c r="EZ120" s="12">
        <f t="shared" si="2260"/>
        <v>0</v>
      </c>
      <c r="FA120" s="12">
        <f t="shared" si="2260"/>
        <v>0</v>
      </c>
      <c r="FB120" s="12">
        <f t="shared" ref="FB120:FK120" si="2305">SUM(FB121:FB122)</f>
        <v>0</v>
      </c>
      <c r="FC120" s="12">
        <f t="shared" si="2305"/>
        <v>0</v>
      </c>
      <c r="FD120" s="12">
        <f t="shared" ref="FD120" si="2306">SUM(FD121:FD122)</f>
        <v>0</v>
      </c>
      <c r="FE120" s="12">
        <f t="shared" si="2305"/>
        <v>0</v>
      </c>
      <c r="FF120" s="12">
        <f t="shared" si="2305"/>
        <v>190.53</v>
      </c>
      <c r="FG120" s="12">
        <f t="shared" ref="FG120" si="2307">SUM(FG121:FG122)</f>
        <v>0</v>
      </c>
      <c r="FH120" s="12">
        <f t="shared" si="2305"/>
        <v>0</v>
      </c>
      <c r="FI120" s="12">
        <f t="shared" si="2305"/>
        <v>0</v>
      </c>
      <c r="FJ120" s="12">
        <f t="shared" si="2305"/>
        <v>0</v>
      </c>
      <c r="FK120" s="12">
        <f t="shared" si="2305"/>
        <v>0</v>
      </c>
      <c r="FL120" s="12">
        <f t="shared" ref="FL120:FQ120" si="2308">SUM(FL121:FL122)</f>
        <v>0</v>
      </c>
      <c r="FM120" s="12">
        <f t="shared" ref="FM120:FO120" si="2309">SUM(FM121:FM122)</f>
        <v>0</v>
      </c>
      <c r="FN120" s="12">
        <f t="shared" ref="FN120:FO120" si="2310">SUM(FN121:FN122)</f>
        <v>0</v>
      </c>
      <c r="FO120" s="12">
        <f t="shared" si="2310"/>
        <v>0</v>
      </c>
      <c r="FP120" s="12">
        <f t="shared" si="2308"/>
        <v>0</v>
      </c>
      <c r="FQ120" s="12">
        <f t="shared" si="2308"/>
        <v>0</v>
      </c>
      <c r="FR120" s="12">
        <f t="shared" si="2260"/>
        <v>0</v>
      </c>
      <c r="FS120" s="12">
        <f t="shared" si="2260"/>
        <v>0</v>
      </c>
      <c r="FT120" s="12">
        <f t="shared" ref="FT120" si="2311">SUM(FT121:FT122)</f>
        <v>0</v>
      </c>
      <c r="FU120" s="12">
        <f t="shared" si="2260"/>
        <v>0</v>
      </c>
      <c r="FV120" s="12">
        <f t="shared" si="2260"/>
        <v>0</v>
      </c>
      <c r="FW120" s="12">
        <f t="shared" ref="FW120" si="2312">SUM(FW121:FW122)</f>
        <v>0</v>
      </c>
      <c r="FX120" s="12">
        <f t="shared" si="2260"/>
        <v>0</v>
      </c>
      <c r="FY120" s="12">
        <f t="shared" si="2260"/>
        <v>0</v>
      </c>
      <c r="FZ120" s="12">
        <f t="shared" ref="FZ120" si="2313">SUM(FZ121:FZ122)</f>
        <v>0</v>
      </c>
      <c r="GA120" s="12">
        <f t="shared" si="2260"/>
        <v>0</v>
      </c>
      <c r="GB120" s="12">
        <f t="shared" si="2260"/>
        <v>0</v>
      </c>
      <c r="GC120" s="12">
        <f t="shared" ref="GC120" si="2314">SUM(GC121:GC122)</f>
        <v>0</v>
      </c>
      <c r="GD120" s="12">
        <f t="shared" si="2260"/>
        <v>0</v>
      </c>
      <c r="GE120" s="12">
        <f t="shared" si="2260"/>
        <v>0</v>
      </c>
      <c r="GF120" s="12">
        <f t="shared" ref="GF120:GG120" si="2315">SUM(GF121:GF122)</f>
        <v>0</v>
      </c>
      <c r="GG120" s="12">
        <f t="shared" si="2315"/>
        <v>0</v>
      </c>
      <c r="GH120" s="12">
        <f t="shared" si="2260"/>
        <v>0</v>
      </c>
      <c r="GI120" s="12">
        <f t="shared" si="2260"/>
        <v>0</v>
      </c>
      <c r="GJ120" s="12">
        <f t="shared" ref="GJ120:GS120" si="2316">SUM(GJ121:GJ122)</f>
        <v>0</v>
      </c>
      <c r="GK120" s="12">
        <f t="shared" si="2316"/>
        <v>0</v>
      </c>
      <c r="GL120" s="12">
        <f t="shared" ref="GL120" si="2317">SUM(GL121:GL122)</f>
        <v>0</v>
      </c>
      <c r="GM120" s="12">
        <f t="shared" si="2316"/>
        <v>0</v>
      </c>
      <c r="GN120" s="12">
        <f t="shared" si="2316"/>
        <v>362.01</v>
      </c>
      <c r="GO120" s="12">
        <f t="shared" ref="GO120" si="2318">SUM(GO121:GO122)</f>
        <v>0</v>
      </c>
      <c r="GP120" s="12">
        <f t="shared" si="2316"/>
        <v>0</v>
      </c>
      <c r="GQ120" s="12">
        <f t="shared" si="2316"/>
        <v>0</v>
      </c>
      <c r="GR120" s="12">
        <f t="shared" si="2316"/>
        <v>0</v>
      </c>
      <c r="GS120" s="12">
        <f t="shared" si="2316"/>
        <v>0</v>
      </c>
      <c r="GT120" s="12">
        <f t="shared" ref="GT120:GY120" si="2319">SUM(GT121:GT122)</f>
        <v>0</v>
      </c>
      <c r="GU120" s="12">
        <f t="shared" ref="GU120:GW120" si="2320">SUM(GU121:GU122)</f>
        <v>0</v>
      </c>
      <c r="GV120" s="12">
        <f t="shared" ref="GV120:GW120" si="2321">SUM(GV121:GV122)</f>
        <v>0</v>
      </c>
      <c r="GW120" s="12">
        <f t="shared" si="2321"/>
        <v>0</v>
      </c>
      <c r="GX120" s="12">
        <f t="shared" si="2319"/>
        <v>0</v>
      </c>
      <c r="GY120" s="12">
        <f t="shared" si="2319"/>
        <v>0</v>
      </c>
      <c r="GZ120" s="12">
        <f t="shared" si="2260"/>
        <v>0</v>
      </c>
      <c r="HA120" s="12">
        <f t="shared" si="2260"/>
        <v>0</v>
      </c>
      <c r="HB120" s="12">
        <f t="shared" ref="HB120" si="2322">SUM(HB121:HB122)</f>
        <v>0</v>
      </c>
      <c r="HC120" s="12">
        <f t="shared" si="2260"/>
        <v>0</v>
      </c>
      <c r="HD120" s="12">
        <f t="shared" si="2260"/>
        <v>0</v>
      </c>
      <c r="HE120" s="12">
        <f t="shared" ref="HE120" si="2323">SUM(HE121:HE122)</f>
        <v>0</v>
      </c>
      <c r="HF120" s="12">
        <f t="shared" si="2260"/>
        <v>0</v>
      </c>
      <c r="HG120" s="12">
        <f t="shared" si="2260"/>
        <v>0</v>
      </c>
      <c r="HH120" s="12">
        <f t="shared" ref="HH120" si="2324">SUM(HH121:HH122)</f>
        <v>0</v>
      </c>
      <c r="HI120" s="12">
        <f t="shared" ref="HI120:HO120" si="2325">SUM(HI121:HI122)</f>
        <v>0</v>
      </c>
      <c r="HJ120" s="12">
        <f t="shared" si="2325"/>
        <v>0</v>
      </c>
      <c r="HK120" s="12">
        <f t="shared" ref="HK120" si="2326">SUM(HK121:HK122)</f>
        <v>0</v>
      </c>
      <c r="HL120" s="12">
        <f t="shared" si="2325"/>
        <v>0</v>
      </c>
      <c r="HM120" s="12">
        <f t="shared" si="2325"/>
        <v>0</v>
      </c>
      <c r="HN120" s="12">
        <f t="shared" ref="HN120" si="2327">SUM(HN121:HN122)</f>
        <v>0</v>
      </c>
      <c r="HO120" s="12">
        <f t="shared" si="2325"/>
        <v>0</v>
      </c>
      <c r="HP120" s="12">
        <f t="shared" ref="HP120:HQ120" si="2328">SUM(HP121:HP122)</f>
        <v>0</v>
      </c>
      <c r="HQ120" s="12">
        <f t="shared" si="2328"/>
        <v>0</v>
      </c>
      <c r="HR120" s="12">
        <f t="shared" ref="HR120:IO120" si="2329">SUM(HR121:HR122)</f>
        <v>0</v>
      </c>
      <c r="HS120" s="12">
        <f t="shared" si="2329"/>
        <v>0</v>
      </c>
      <c r="HT120" s="12">
        <f t="shared" ref="HT120" si="2330">SUM(HT121:HT122)</f>
        <v>0</v>
      </c>
      <c r="HU120" s="12">
        <f t="shared" si="2329"/>
        <v>0</v>
      </c>
      <c r="HV120" s="12">
        <f t="shared" si="2329"/>
        <v>49973.08</v>
      </c>
      <c r="HW120" s="12">
        <f t="shared" ref="HW120" si="2331">SUM(HW121:HW122)</f>
        <v>20000</v>
      </c>
      <c r="HX120" s="12">
        <f t="shared" si="2329"/>
        <v>40000</v>
      </c>
      <c r="HY120" s="12">
        <f t="shared" si="2329"/>
        <v>17229.79</v>
      </c>
      <c r="HZ120" s="12">
        <f t="shared" ref="HZ120:IF120" si="2332">SUM(HZ121:HZ122)</f>
        <v>10000</v>
      </c>
      <c r="IA120" s="12">
        <f t="shared" ref="IA120" si="2333">SUM(IA121:IA122)</f>
        <v>10000</v>
      </c>
      <c r="IB120" s="12">
        <f t="shared" si="2332"/>
        <v>0</v>
      </c>
      <c r="IC120" s="12">
        <f t="shared" ref="IC120:IE120" si="2334">SUM(IC121:IC122)</f>
        <v>0</v>
      </c>
      <c r="ID120" s="12">
        <f t="shared" si="2334"/>
        <v>0</v>
      </c>
      <c r="IE120" s="12">
        <f t="shared" si="2334"/>
        <v>0</v>
      </c>
      <c r="IF120" s="12">
        <f t="shared" si="2332"/>
        <v>0</v>
      </c>
      <c r="IG120" s="12">
        <f t="shared" si="2329"/>
        <v>250000</v>
      </c>
      <c r="IH120" s="12">
        <f t="shared" ref="IH120" si="2335">SUM(IH121:IH122)</f>
        <v>1769836.11</v>
      </c>
      <c r="II120" s="12">
        <f t="shared" si="2329"/>
        <v>1153393.26</v>
      </c>
      <c r="IJ120" s="12">
        <f t="shared" si="2329"/>
        <v>80000</v>
      </c>
      <c r="IK120" s="12">
        <f t="shared" ref="IK120" si="2336">SUM(IK121:IK122)</f>
        <v>95000</v>
      </c>
      <c r="IL120" s="12">
        <f t="shared" si="2329"/>
        <v>99419.96</v>
      </c>
      <c r="IM120" s="12">
        <f t="shared" si="2329"/>
        <v>92944.35</v>
      </c>
      <c r="IN120" s="12">
        <f t="shared" ref="IN120" si="2337">SUM(IN121:IN122)</f>
        <v>92944.35</v>
      </c>
      <c r="IO120" s="12">
        <f t="shared" si="2329"/>
        <v>104973.45</v>
      </c>
      <c r="IP120" s="12">
        <f t="shared" ref="IP120:IQ120" si="2338">SUM(IP121:IP122)</f>
        <v>105000</v>
      </c>
      <c r="IQ120" s="12">
        <f t="shared" si="2338"/>
        <v>105000</v>
      </c>
      <c r="IR120" s="12">
        <f t="shared" ref="IR120:IZ120" si="2339">SUM(IR121:IR122)</f>
        <v>98739.73</v>
      </c>
      <c r="IS120" s="12">
        <f t="shared" si="2339"/>
        <v>80000</v>
      </c>
      <c r="IT120" s="12">
        <f t="shared" ref="IT120" si="2340">SUM(IT121:IT122)</f>
        <v>80000</v>
      </c>
      <c r="IU120" s="12">
        <f t="shared" si="2339"/>
        <v>85204.91</v>
      </c>
      <c r="IV120" s="12">
        <f t="shared" ref="IV120:IY120" si="2341">SUM(IV121:IV122)</f>
        <v>130000</v>
      </c>
      <c r="IW120" s="12">
        <f t="shared" ref="IW120" si="2342">SUM(IW121:IW122)</f>
        <v>137962</v>
      </c>
      <c r="IX120" s="12">
        <f t="shared" si="2341"/>
        <v>208360.53</v>
      </c>
      <c r="IY120" s="12">
        <f t="shared" si="2341"/>
        <v>100000</v>
      </c>
      <c r="IZ120" s="12">
        <f t="shared" si="2339"/>
        <v>100000</v>
      </c>
      <c r="JA120" s="12">
        <f t="shared" ref="JA120:JC120" si="2343">SUM(JA121:JA122)</f>
        <v>116300.5</v>
      </c>
      <c r="JB120" s="12">
        <f t="shared" ref="JB120" si="2344">SUM(JB121:JB122)</f>
        <v>45000</v>
      </c>
      <c r="JC120" s="12">
        <f t="shared" si="2343"/>
        <v>3250000</v>
      </c>
      <c r="JD120" s="12">
        <f t="shared" ref="JD120:JF120" si="2345">SUM(JD121:JD122)</f>
        <v>4069960.9</v>
      </c>
      <c r="JE120" s="12">
        <f t="shared" ref="JE120" si="2346">SUM(JE121:JE122)</f>
        <v>620000</v>
      </c>
      <c r="JF120" s="12">
        <f t="shared" si="2345"/>
        <v>790000</v>
      </c>
      <c r="JG120" s="12">
        <f t="shared" ref="JG120" si="2347">SUM(JG121:JG122)</f>
        <v>804677.97</v>
      </c>
      <c r="JH120" s="12">
        <f t="shared" ref="JH120" si="2348">SUM(JH121:JH122)</f>
        <v>10000</v>
      </c>
      <c r="JI120" s="12">
        <f t="shared" ref="JI120:JJ120" si="2349">SUM(JI121:JI122)</f>
        <v>735000</v>
      </c>
      <c r="JJ120" s="12">
        <f t="shared" si="2349"/>
        <v>472810.88</v>
      </c>
      <c r="JK120" s="12">
        <f t="shared" ref="JK120:JL120" si="2350">SUM(JK121:JK122)</f>
        <v>600000</v>
      </c>
      <c r="JL120" s="12">
        <f t="shared" si="2350"/>
        <v>690000</v>
      </c>
      <c r="JM120" s="12">
        <f t="shared" ref="JM120:JN120" si="2351">SUM(JM121:JM122)</f>
        <v>674834.59</v>
      </c>
      <c r="JN120" s="12">
        <f t="shared" si="2351"/>
        <v>528732</v>
      </c>
    </row>
    <row r="121" spans="1:274" x14ac:dyDescent="0.25">
      <c r="A121" s="5">
        <v>6204</v>
      </c>
      <c r="B121" s="9" t="s">
        <v>66</v>
      </c>
      <c r="C121" s="13">
        <v>120000</v>
      </c>
      <c r="D121" s="13">
        <v>1620000</v>
      </c>
      <c r="E121" s="13">
        <v>1003166.51</v>
      </c>
      <c r="F121" s="13">
        <v>80000</v>
      </c>
      <c r="G121" s="13">
        <v>95000</v>
      </c>
      <c r="H121" s="13">
        <v>99419.96</v>
      </c>
      <c r="I121" s="13">
        <v>92944.35</v>
      </c>
      <c r="J121" s="13">
        <v>92944.35</v>
      </c>
      <c r="K121" s="13">
        <v>104973.45</v>
      </c>
      <c r="L121" s="13">
        <v>105000</v>
      </c>
      <c r="M121" s="13">
        <v>105000</v>
      </c>
      <c r="N121" s="13">
        <v>98739.73</v>
      </c>
      <c r="O121" s="13">
        <v>80000</v>
      </c>
      <c r="P121" s="13">
        <v>80000</v>
      </c>
      <c r="Q121" s="13">
        <v>85204.91</v>
      </c>
      <c r="R121" s="13">
        <v>130000</v>
      </c>
      <c r="S121" s="13">
        <v>137962</v>
      </c>
      <c r="T121" s="13">
        <v>190620</v>
      </c>
      <c r="U121" s="13">
        <v>100000</v>
      </c>
      <c r="V121" s="13">
        <v>100000</v>
      </c>
      <c r="W121" s="13">
        <v>116300.5</v>
      </c>
      <c r="X121" s="13">
        <v>45000</v>
      </c>
      <c r="Y121" s="13">
        <v>1450000</v>
      </c>
      <c r="Z121" s="13">
        <v>1784014.52</v>
      </c>
      <c r="AA121" s="13">
        <v>400000</v>
      </c>
      <c r="AB121" s="13">
        <v>350000</v>
      </c>
      <c r="AC121" s="13">
        <v>402080.47</v>
      </c>
      <c r="AD121" s="13">
        <v>0</v>
      </c>
      <c r="AE121" s="13">
        <v>380000</v>
      </c>
      <c r="AF121" s="13">
        <v>279836.15000000002</v>
      </c>
      <c r="AG121" s="13">
        <v>450000</v>
      </c>
      <c r="AH121" s="13">
        <v>450000</v>
      </c>
      <c r="AI121" s="13">
        <v>468989.79</v>
      </c>
      <c r="AJ121" s="13">
        <v>428732</v>
      </c>
      <c r="AK121" s="13">
        <v>0</v>
      </c>
      <c r="AL121" s="13">
        <v>0</v>
      </c>
      <c r="AM121" s="13">
        <v>0</v>
      </c>
      <c r="AN121" s="13">
        <v>0</v>
      </c>
      <c r="AO121" s="13">
        <v>0</v>
      </c>
      <c r="AP121" s="13">
        <v>0</v>
      </c>
      <c r="AQ121" s="13">
        <v>0</v>
      </c>
      <c r="AR121" s="13">
        <v>0</v>
      </c>
      <c r="AS121" s="13">
        <v>0</v>
      </c>
      <c r="AT121" s="13">
        <v>0</v>
      </c>
      <c r="AU121" s="13">
        <v>0</v>
      </c>
      <c r="AV121" s="13">
        <v>0</v>
      </c>
      <c r="AW121" s="13">
        <v>0</v>
      </c>
      <c r="AX121" s="13">
        <v>0</v>
      </c>
      <c r="AY121" s="13">
        <v>0</v>
      </c>
      <c r="AZ121" s="13">
        <v>0</v>
      </c>
      <c r="BA121" s="13">
        <v>0</v>
      </c>
      <c r="BB121" s="13">
        <v>0</v>
      </c>
      <c r="BC121" s="13">
        <v>0</v>
      </c>
      <c r="BD121" s="13">
        <v>0</v>
      </c>
      <c r="BE121" s="13">
        <v>0</v>
      </c>
      <c r="BF121" s="13">
        <v>0</v>
      </c>
      <c r="BG121" s="13">
        <v>0</v>
      </c>
      <c r="BH121" s="13">
        <v>800.23</v>
      </c>
      <c r="BI121" s="13">
        <v>0</v>
      </c>
      <c r="BJ121" s="13">
        <v>0</v>
      </c>
      <c r="BK121" s="13">
        <v>0</v>
      </c>
      <c r="BL121" s="13">
        <v>0</v>
      </c>
      <c r="BM121" s="13">
        <v>0</v>
      </c>
      <c r="BN121" s="13">
        <v>0</v>
      </c>
      <c r="BO121" s="13">
        <v>0</v>
      </c>
      <c r="BP121" s="13">
        <v>0</v>
      </c>
      <c r="BQ121" s="13">
        <v>0</v>
      </c>
      <c r="BR121" s="13">
        <v>0</v>
      </c>
      <c r="BS121" s="13">
        <v>0</v>
      </c>
      <c r="BT121" s="13">
        <v>0</v>
      </c>
      <c r="BU121" s="13">
        <v>0</v>
      </c>
      <c r="BV121" s="13">
        <v>0</v>
      </c>
      <c r="BW121" s="13">
        <v>0</v>
      </c>
      <c r="BX121" s="13">
        <v>0</v>
      </c>
      <c r="BY121" s="13">
        <v>0</v>
      </c>
      <c r="BZ121" s="13">
        <v>0</v>
      </c>
      <c r="CA121" s="13">
        <v>0</v>
      </c>
      <c r="CB121" s="13">
        <v>0</v>
      </c>
      <c r="CC121" s="13">
        <v>0</v>
      </c>
      <c r="CD121" s="13">
        <v>0</v>
      </c>
      <c r="CE121" s="13">
        <v>0</v>
      </c>
      <c r="CF121" s="13">
        <v>0</v>
      </c>
      <c r="CG121" s="13">
        <v>0</v>
      </c>
      <c r="CH121" s="13">
        <v>0</v>
      </c>
      <c r="CI121" s="13">
        <v>0</v>
      </c>
      <c r="CJ121" s="13">
        <v>0</v>
      </c>
      <c r="CK121" s="13">
        <v>0</v>
      </c>
      <c r="CL121" s="13">
        <v>0</v>
      </c>
      <c r="CM121" s="13">
        <v>0</v>
      </c>
      <c r="CN121" s="13">
        <v>0</v>
      </c>
      <c r="CO121" s="13">
        <v>0</v>
      </c>
      <c r="CP121" s="13">
        <v>304.85000000000002</v>
      </c>
      <c r="CQ121" s="13">
        <v>0</v>
      </c>
      <c r="CR121" s="13">
        <v>0</v>
      </c>
      <c r="CS121" s="13">
        <v>0</v>
      </c>
      <c r="CT121" s="13">
        <v>0</v>
      </c>
      <c r="CU121" s="13">
        <v>0</v>
      </c>
      <c r="CV121" s="13">
        <v>0</v>
      </c>
      <c r="CW121" s="13">
        <v>0</v>
      </c>
      <c r="CX121" s="13">
        <v>0</v>
      </c>
      <c r="CY121" s="13">
        <v>0</v>
      </c>
      <c r="CZ121" s="13">
        <v>0</v>
      </c>
      <c r="DA121" s="13">
        <v>0</v>
      </c>
      <c r="DB121" s="13">
        <v>84836.11</v>
      </c>
      <c r="DC121" s="13">
        <v>150226.75</v>
      </c>
      <c r="DD121" s="13">
        <v>0</v>
      </c>
      <c r="DE121" s="13">
        <v>0</v>
      </c>
      <c r="DF121" s="13">
        <v>0</v>
      </c>
      <c r="DG121" s="13">
        <v>0</v>
      </c>
      <c r="DH121" s="13">
        <v>0</v>
      </c>
      <c r="DI121" s="13">
        <v>0</v>
      </c>
      <c r="DJ121" s="13">
        <v>0</v>
      </c>
      <c r="DK121" s="13">
        <v>0</v>
      </c>
      <c r="DL121" s="13">
        <v>0</v>
      </c>
      <c r="DM121" s="13">
        <v>0</v>
      </c>
      <c r="DN121" s="13">
        <v>0</v>
      </c>
      <c r="DO121" s="13">
        <v>0</v>
      </c>
      <c r="DP121" s="13">
        <v>0</v>
      </c>
      <c r="DQ121" s="13">
        <v>0</v>
      </c>
      <c r="DR121" s="13">
        <v>17740.53</v>
      </c>
      <c r="DS121" s="13">
        <v>0</v>
      </c>
      <c r="DT121" s="13">
        <v>0</v>
      </c>
      <c r="DU121" s="13">
        <v>0</v>
      </c>
      <c r="DV121" s="13">
        <v>0</v>
      </c>
      <c r="DW121" s="13">
        <v>1800000</v>
      </c>
      <c r="DX121" s="13">
        <v>2234315.6800000002</v>
      </c>
      <c r="DY121" s="13">
        <v>200000</v>
      </c>
      <c r="DZ121" s="13">
        <v>400000</v>
      </c>
      <c r="EA121" s="13">
        <v>385367.71</v>
      </c>
      <c r="EB121" s="13">
        <v>0</v>
      </c>
      <c r="EC121" s="13">
        <v>250000</v>
      </c>
      <c r="ED121" s="13">
        <v>175447.37</v>
      </c>
      <c r="EE121" s="13">
        <v>130000</v>
      </c>
      <c r="EF121" s="13">
        <v>220000</v>
      </c>
      <c r="EG121" s="13">
        <v>205844.8</v>
      </c>
      <c r="EH121" s="13">
        <v>100000</v>
      </c>
      <c r="EI121" s="13">
        <v>0</v>
      </c>
      <c r="EJ121" s="13">
        <v>0</v>
      </c>
      <c r="EK121" s="13">
        <v>0</v>
      </c>
      <c r="EL121" s="13">
        <v>0</v>
      </c>
      <c r="EM121" s="13">
        <v>0</v>
      </c>
      <c r="EN121" s="13">
        <v>0</v>
      </c>
      <c r="EO121" s="13">
        <v>0</v>
      </c>
      <c r="EP121" s="13">
        <v>0</v>
      </c>
      <c r="EQ121" s="13">
        <v>0</v>
      </c>
      <c r="ER121" s="13">
        <v>0</v>
      </c>
      <c r="ES121" s="13">
        <v>0</v>
      </c>
      <c r="ET121" s="13">
        <v>0</v>
      </c>
      <c r="EU121" s="13">
        <v>0</v>
      </c>
      <c r="EV121" s="13">
        <v>0</v>
      </c>
      <c r="EW121" s="13">
        <v>0</v>
      </c>
      <c r="EX121" s="13">
        <v>0</v>
      </c>
      <c r="EY121" s="13">
        <v>0</v>
      </c>
      <c r="EZ121" s="13">
        <v>0</v>
      </c>
      <c r="FA121" s="13">
        <v>0</v>
      </c>
      <c r="FB121" s="13">
        <v>0</v>
      </c>
      <c r="FC121" s="13">
        <v>0</v>
      </c>
      <c r="FD121" s="13">
        <v>0</v>
      </c>
      <c r="FE121" s="13">
        <v>0</v>
      </c>
      <c r="FF121" s="13">
        <v>190.53</v>
      </c>
      <c r="FG121" s="13">
        <v>0</v>
      </c>
      <c r="FH121" s="13">
        <v>0</v>
      </c>
      <c r="FI121" s="13">
        <v>0</v>
      </c>
      <c r="FJ121" s="13">
        <v>0</v>
      </c>
      <c r="FK121" s="13">
        <v>0</v>
      </c>
      <c r="FL121" s="13">
        <v>0</v>
      </c>
      <c r="FM121" s="13">
        <v>0</v>
      </c>
      <c r="FN121" s="13">
        <v>0</v>
      </c>
      <c r="FO121" s="13">
        <v>0</v>
      </c>
      <c r="FP121" s="13">
        <v>0</v>
      </c>
      <c r="FQ121" s="13">
        <v>0</v>
      </c>
      <c r="FR121" s="13">
        <v>0</v>
      </c>
      <c r="FS121" s="13">
        <v>0</v>
      </c>
      <c r="FT121" s="13">
        <v>0</v>
      </c>
      <c r="FU121" s="13">
        <v>0</v>
      </c>
      <c r="FV121" s="13">
        <v>0</v>
      </c>
      <c r="FW121" s="13">
        <v>0</v>
      </c>
      <c r="FX121" s="13">
        <v>0</v>
      </c>
      <c r="FY121" s="13">
        <v>0</v>
      </c>
      <c r="FZ121" s="13">
        <v>0</v>
      </c>
      <c r="GA121" s="13">
        <v>0</v>
      </c>
      <c r="GB121" s="13">
        <v>0</v>
      </c>
      <c r="GC121" s="13">
        <v>0</v>
      </c>
      <c r="GD121" s="13">
        <v>0</v>
      </c>
      <c r="GE121" s="13">
        <v>0</v>
      </c>
      <c r="GF121" s="13">
        <v>0</v>
      </c>
      <c r="GG121" s="13">
        <v>0</v>
      </c>
      <c r="GH121" s="13">
        <v>0</v>
      </c>
      <c r="GI121" s="13">
        <v>0</v>
      </c>
      <c r="GJ121" s="13">
        <v>0</v>
      </c>
      <c r="GK121" s="13">
        <v>0</v>
      </c>
      <c r="GL121" s="13">
        <v>0</v>
      </c>
      <c r="GM121" s="13">
        <v>0</v>
      </c>
      <c r="GN121" s="13">
        <v>362.01</v>
      </c>
      <c r="GO121" s="13">
        <v>0</v>
      </c>
      <c r="GP121" s="13">
        <v>0</v>
      </c>
      <c r="GQ121" s="13">
        <v>0</v>
      </c>
      <c r="GR121" s="13">
        <v>0</v>
      </c>
      <c r="GS121" s="13">
        <v>0</v>
      </c>
      <c r="GT121" s="13">
        <v>0</v>
      </c>
      <c r="GU121" s="13">
        <v>0</v>
      </c>
      <c r="GV121" s="13">
        <v>0</v>
      </c>
      <c r="GW121" s="13">
        <v>0</v>
      </c>
      <c r="GX121" s="13">
        <v>0</v>
      </c>
      <c r="GY121" s="13">
        <v>0</v>
      </c>
      <c r="GZ121" s="13">
        <v>0</v>
      </c>
      <c r="HA121" s="13">
        <v>0</v>
      </c>
      <c r="HB121" s="13">
        <v>0</v>
      </c>
      <c r="HC121" s="13">
        <v>0</v>
      </c>
      <c r="HD121" s="13">
        <v>0</v>
      </c>
      <c r="HE121" s="13">
        <v>0</v>
      </c>
      <c r="HF121" s="13">
        <v>0</v>
      </c>
      <c r="HG121" s="13">
        <v>0</v>
      </c>
      <c r="HH121" s="13">
        <v>0</v>
      </c>
      <c r="HI121" s="13">
        <v>0</v>
      </c>
      <c r="HJ121" s="13">
        <v>0</v>
      </c>
      <c r="HK121" s="13">
        <v>0</v>
      </c>
      <c r="HL121" s="13">
        <v>0</v>
      </c>
      <c r="HM121" s="13">
        <v>0</v>
      </c>
      <c r="HN121" s="13">
        <v>0</v>
      </c>
      <c r="HO121" s="13">
        <v>0</v>
      </c>
      <c r="HP121" s="13">
        <v>0</v>
      </c>
      <c r="HQ121" s="13">
        <v>0</v>
      </c>
      <c r="HR121" s="13">
        <v>0</v>
      </c>
      <c r="HS121" s="13">
        <v>0</v>
      </c>
      <c r="HT121" s="13">
        <v>0</v>
      </c>
      <c r="HU121" s="13">
        <v>0</v>
      </c>
      <c r="HV121" s="13">
        <v>49973.08</v>
      </c>
      <c r="HW121" s="13">
        <v>20000</v>
      </c>
      <c r="HX121" s="13">
        <v>40000</v>
      </c>
      <c r="HY121" s="13">
        <v>17229.79</v>
      </c>
      <c r="HZ121" s="13">
        <v>10000</v>
      </c>
      <c r="IA121" s="13">
        <v>10000</v>
      </c>
      <c r="IB121" s="13"/>
      <c r="IC121" s="13">
        <v>0</v>
      </c>
      <c r="ID121" s="13">
        <v>0</v>
      </c>
      <c r="IE121" s="13"/>
      <c r="IF121" s="13">
        <v>0</v>
      </c>
      <c r="IG121" s="13">
        <f t="shared" ref="IG121:IP122" si="2352">C121+BS121+AK121+DA121+EI121+FQ121+GY121</f>
        <v>120000</v>
      </c>
      <c r="IH121" s="13">
        <f t="shared" si="2352"/>
        <v>1704836.11</v>
      </c>
      <c r="II121" s="13">
        <f t="shared" si="2352"/>
        <v>1153393.26</v>
      </c>
      <c r="IJ121" s="13">
        <f t="shared" si="2352"/>
        <v>80000</v>
      </c>
      <c r="IK121" s="13">
        <f t="shared" si="2352"/>
        <v>95000</v>
      </c>
      <c r="IL121" s="13">
        <f t="shared" si="2352"/>
        <v>99419.96</v>
      </c>
      <c r="IM121" s="13">
        <f t="shared" si="2352"/>
        <v>92944.35</v>
      </c>
      <c r="IN121" s="13">
        <f t="shared" si="2352"/>
        <v>92944.35</v>
      </c>
      <c r="IO121" s="13">
        <f t="shared" si="2352"/>
        <v>104973.45</v>
      </c>
      <c r="IP121" s="13">
        <f t="shared" si="2352"/>
        <v>105000</v>
      </c>
      <c r="IQ121" s="13">
        <f t="shared" ref="IQ121:IZ122" si="2353">M121+CC121+AU121+DK121+ES121+GA121+HI121</f>
        <v>105000</v>
      </c>
      <c r="IR121" s="13">
        <f t="shared" si="2353"/>
        <v>98739.73</v>
      </c>
      <c r="IS121" s="13">
        <f t="shared" si="2353"/>
        <v>80000</v>
      </c>
      <c r="IT121" s="13">
        <f t="shared" si="2353"/>
        <v>80000</v>
      </c>
      <c r="IU121" s="13">
        <f t="shared" si="2353"/>
        <v>85204.91</v>
      </c>
      <c r="IV121" s="13">
        <f t="shared" si="2353"/>
        <v>130000</v>
      </c>
      <c r="IW121" s="13">
        <f t="shared" si="2353"/>
        <v>137962</v>
      </c>
      <c r="IX121" s="13">
        <f t="shared" si="2353"/>
        <v>208360.53</v>
      </c>
      <c r="IY121" s="13">
        <f t="shared" si="2353"/>
        <v>100000</v>
      </c>
      <c r="IZ121" s="13">
        <f t="shared" si="2353"/>
        <v>100000</v>
      </c>
      <c r="JA121" s="13">
        <f t="shared" ref="JA121:JC122" si="2354">W121+CM121+BE121+DU121+FC121+GK121+HS121</f>
        <v>116300.5</v>
      </c>
      <c r="JB121" s="13">
        <f t="shared" si="2354"/>
        <v>45000</v>
      </c>
      <c r="JC121" s="13">
        <f t="shared" si="2354"/>
        <v>3250000</v>
      </c>
      <c r="JD121" s="13">
        <f t="shared" ref="JD121:JI122" si="2355">Z121+BH121+CP121+DX121+FF121+GN121+HV121</f>
        <v>4069960.9</v>
      </c>
      <c r="JE121" s="13">
        <f t="shared" si="2355"/>
        <v>620000</v>
      </c>
      <c r="JF121" s="13">
        <f t="shared" si="2355"/>
        <v>790000</v>
      </c>
      <c r="JG121" s="13">
        <f t="shared" si="2355"/>
        <v>804677.97</v>
      </c>
      <c r="JH121" s="13">
        <f t="shared" si="2355"/>
        <v>10000</v>
      </c>
      <c r="JI121" s="13">
        <f t="shared" si="2355"/>
        <v>640000</v>
      </c>
      <c r="JJ121" s="13">
        <f t="shared" ref="JJ121:JN122" si="2356">AF121+BN121+CV121+ED121+FL121+GT121+IB121</f>
        <v>455283.52</v>
      </c>
      <c r="JK121" s="13">
        <f t="shared" si="2356"/>
        <v>580000</v>
      </c>
      <c r="JL121" s="13">
        <f t="shared" si="2356"/>
        <v>670000</v>
      </c>
      <c r="JM121" s="13">
        <f t="shared" si="2356"/>
        <v>674834.59</v>
      </c>
      <c r="JN121" s="13">
        <f t="shared" si="2356"/>
        <v>528732</v>
      </c>
    </row>
    <row r="122" spans="1:274" ht="30" x14ac:dyDescent="0.25">
      <c r="A122" s="5">
        <v>6207</v>
      </c>
      <c r="B122" s="9" t="s">
        <v>344</v>
      </c>
      <c r="C122" s="13">
        <v>130000</v>
      </c>
      <c r="D122" s="13">
        <v>65000</v>
      </c>
      <c r="E122" s="13">
        <v>0</v>
      </c>
      <c r="F122" s="13">
        <v>0</v>
      </c>
      <c r="G122" s="13">
        <v>0</v>
      </c>
      <c r="H122" s="13">
        <v>0</v>
      </c>
      <c r="I122" s="13">
        <v>0</v>
      </c>
      <c r="J122" s="13">
        <v>0</v>
      </c>
      <c r="K122" s="13">
        <v>0</v>
      </c>
      <c r="L122" s="13">
        <v>0</v>
      </c>
      <c r="M122" s="13">
        <v>0</v>
      </c>
      <c r="N122" s="13">
        <v>0</v>
      </c>
      <c r="O122" s="13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0</v>
      </c>
      <c r="AC122" s="13">
        <v>0</v>
      </c>
      <c r="AD122" s="13">
        <v>0</v>
      </c>
      <c r="AE122" s="13">
        <v>0</v>
      </c>
      <c r="AF122" s="13">
        <v>0</v>
      </c>
      <c r="AG122" s="13">
        <v>0</v>
      </c>
      <c r="AH122" s="13">
        <v>0</v>
      </c>
      <c r="AI122" s="13">
        <v>0</v>
      </c>
      <c r="AJ122" s="13">
        <v>0</v>
      </c>
      <c r="AK122" s="13">
        <v>0</v>
      </c>
      <c r="AL122" s="13">
        <v>0</v>
      </c>
      <c r="AM122" s="13">
        <v>0</v>
      </c>
      <c r="AN122" s="13">
        <v>0</v>
      </c>
      <c r="AO122" s="13">
        <v>0</v>
      </c>
      <c r="AP122" s="13">
        <v>0</v>
      </c>
      <c r="AQ122" s="13">
        <v>0</v>
      </c>
      <c r="AR122" s="13">
        <v>0</v>
      </c>
      <c r="AS122" s="13">
        <v>0</v>
      </c>
      <c r="AT122" s="13">
        <v>0</v>
      </c>
      <c r="AU122" s="13">
        <v>0</v>
      </c>
      <c r="AV122" s="13">
        <v>0</v>
      </c>
      <c r="AW122" s="13">
        <v>0</v>
      </c>
      <c r="AX122" s="13">
        <v>0</v>
      </c>
      <c r="AY122" s="13">
        <v>0</v>
      </c>
      <c r="AZ122" s="13">
        <v>0</v>
      </c>
      <c r="BA122" s="13">
        <v>0</v>
      </c>
      <c r="BB122" s="13">
        <v>0</v>
      </c>
      <c r="BC122" s="13">
        <v>0</v>
      </c>
      <c r="BD122" s="13">
        <v>0</v>
      </c>
      <c r="BE122" s="13">
        <v>0</v>
      </c>
      <c r="BF122" s="13">
        <v>0</v>
      </c>
      <c r="BG122" s="13">
        <v>0</v>
      </c>
      <c r="BH122" s="13">
        <v>0</v>
      </c>
      <c r="BI122" s="13">
        <v>0</v>
      </c>
      <c r="BJ122" s="13">
        <v>0</v>
      </c>
      <c r="BK122" s="13">
        <v>0</v>
      </c>
      <c r="BL122" s="13">
        <v>0</v>
      </c>
      <c r="BM122" s="13">
        <v>0</v>
      </c>
      <c r="BN122" s="13">
        <v>0</v>
      </c>
      <c r="BO122" s="13">
        <v>0</v>
      </c>
      <c r="BP122" s="13">
        <v>0</v>
      </c>
      <c r="BQ122" s="13">
        <v>0</v>
      </c>
      <c r="BR122" s="13">
        <v>0</v>
      </c>
      <c r="BS122" s="13">
        <v>0</v>
      </c>
      <c r="BT122" s="13">
        <v>0</v>
      </c>
      <c r="BU122" s="13">
        <v>0</v>
      </c>
      <c r="BV122" s="13">
        <v>0</v>
      </c>
      <c r="BW122" s="13">
        <v>0</v>
      </c>
      <c r="BX122" s="13">
        <v>0</v>
      </c>
      <c r="BY122" s="13">
        <v>0</v>
      </c>
      <c r="BZ122" s="13">
        <v>0</v>
      </c>
      <c r="CA122" s="13">
        <v>0</v>
      </c>
      <c r="CB122" s="13">
        <v>0</v>
      </c>
      <c r="CC122" s="13">
        <v>0</v>
      </c>
      <c r="CD122" s="13">
        <v>0</v>
      </c>
      <c r="CE122" s="13">
        <v>0</v>
      </c>
      <c r="CF122" s="13">
        <v>0</v>
      </c>
      <c r="CG122" s="13">
        <v>0</v>
      </c>
      <c r="CH122" s="13">
        <v>0</v>
      </c>
      <c r="CI122" s="13">
        <v>0</v>
      </c>
      <c r="CJ122" s="13">
        <v>0</v>
      </c>
      <c r="CK122" s="13">
        <v>0</v>
      </c>
      <c r="CL122" s="13">
        <v>0</v>
      </c>
      <c r="CM122" s="13">
        <v>0</v>
      </c>
      <c r="CN122" s="13">
        <v>0</v>
      </c>
      <c r="CO122" s="13">
        <v>0</v>
      </c>
      <c r="CP122" s="13">
        <v>0</v>
      </c>
      <c r="CQ122" s="13">
        <v>0</v>
      </c>
      <c r="CR122" s="13">
        <v>0</v>
      </c>
      <c r="CS122" s="13">
        <v>0</v>
      </c>
      <c r="CT122" s="13">
        <v>0</v>
      </c>
      <c r="CU122" s="13">
        <v>0</v>
      </c>
      <c r="CV122" s="13">
        <v>0</v>
      </c>
      <c r="CW122" s="13">
        <v>0</v>
      </c>
      <c r="CX122" s="13">
        <v>0</v>
      </c>
      <c r="CY122" s="13">
        <v>0</v>
      </c>
      <c r="CZ122" s="13">
        <v>0</v>
      </c>
      <c r="DA122" s="13">
        <v>0</v>
      </c>
      <c r="DB122" s="13">
        <v>0</v>
      </c>
      <c r="DC122" s="13">
        <v>0</v>
      </c>
      <c r="DD122" s="13">
        <v>0</v>
      </c>
      <c r="DE122" s="13">
        <v>0</v>
      </c>
      <c r="DF122" s="13">
        <v>0</v>
      </c>
      <c r="DG122" s="13">
        <v>0</v>
      </c>
      <c r="DH122" s="13">
        <v>0</v>
      </c>
      <c r="DI122" s="13">
        <v>0</v>
      </c>
      <c r="DJ122" s="13">
        <v>0</v>
      </c>
      <c r="DK122" s="13">
        <v>0</v>
      </c>
      <c r="DL122" s="13">
        <v>0</v>
      </c>
      <c r="DM122" s="13">
        <v>0</v>
      </c>
      <c r="DN122" s="13">
        <v>0</v>
      </c>
      <c r="DO122" s="13">
        <v>0</v>
      </c>
      <c r="DP122" s="13">
        <v>0</v>
      </c>
      <c r="DQ122" s="13">
        <v>0</v>
      </c>
      <c r="DR122" s="13">
        <v>0</v>
      </c>
      <c r="DS122" s="13">
        <v>0</v>
      </c>
      <c r="DT122" s="13">
        <v>0</v>
      </c>
      <c r="DU122" s="13">
        <v>0</v>
      </c>
      <c r="DV122" s="13">
        <v>0</v>
      </c>
      <c r="DW122" s="13">
        <v>0</v>
      </c>
      <c r="DX122" s="13">
        <v>0</v>
      </c>
      <c r="DY122" s="13">
        <v>0</v>
      </c>
      <c r="DZ122" s="13">
        <v>0</v>
      </c>
      <c r="EA122" s="13">
        <v>0</v>
      </c>
      <c r="EB122" s="13">
        <v>0</v>
      </c>
      <c r="EC122" s="13">
        <v>95000</v>
      </c>
      <c r="ED122" s="13">
        <v>17527.36</v>
      </c>
      <c r="EE122" s="13">
        <v>20000</v>
      </c>
      <c r="EF122" s="13">
        <v>20000</v>
      </c>
      <c r="EG122" s="13"/>
      <c r="EH122" s="13">
        <v>0</v>
      </c>
      <c r="EI122" s="13">
        <v>0</v>
      </c>
      <c r="EJ122" s="13">
        <v>0</v>
      </c>
      <c r="EK122" s="13">
        <v>0</v>
      </c>
      <c r="EL122" s="13">
        <v>0</v>
      </c>
      <c r="EM122" s="13">
        <v>0</v>
      </c>
      <c r="EN122" s="13">
        <v>0</v>
      </c>
      <c r="EO122" s="13">
        <v>0</v>
      </c>
      <c r="EP122" s="13">
        <v>0</v>
      </c>
      <c r="EQ122" s="13">
        <v>0</v>
      </c>
      <c r="ER122" s="13">
        <v>0</v>
      </c>
      <c r="ES122" s="13">
        <v>0</v>
      </c>
      <c r="ET122" s="13">
        <v>0</v>
      </c>
      <c r="EU122" s="13">
        <v>0</v>
      </c>
      <c r="EV122" s="13">
        <v>0</v>
      </c>
      <c r="EW122" s="13">
        <v>0</v>
      </c>
      <c r="EX122" s="13">
        <v>0</v>
      </c>
      <c r="EY122" s="13">
        <v>0</v>
      </c>
      <c r="EZ122" s="13">
        <v>0</v>
      </c>
      <c r="FA122" s="13">
        <v>0</v>
      </c>
      <c r="FB122" s="13">
        <v>0</v>
      </c>
      <c r="FC122" s="13">
        <v>0</v>
      </c>
      <c r="FD122" s="13">
        <v>0</v>
      </c>
      <c r="FE122" s="13">
        <v>0</v>
      </c>
      <c r="FF122" s="13">
        <v>0</v>
      </c>
      <c r="FG122" s="13">
        <v>0</v>
      </c>
      <c r="FH122" s="13">
        <v>0</v>
      </c>
      <c r="FI122" s="13">
        <v>0</v>
      </c>
      <c r="FJ122" s="13">
        <v>0</v>
      </c>
      <c r="FK122" s="13">
        <v>0</v>
      </c>
      <c r="FL122" s="13">
        <v>0</v>
      </c>
      <c r="FM122" s="13">
        <v>0</v>
      </c>
      <c r="FN122" s="13">
        <v>0</v>
      </c>
      <c r="FO122" s="13">
        <v>0</v>
      </c>
      <c r="FP122" s="13">
        <v>0</v>
      </c>
      <c r="FQ122" s="13">
        <v>0</v>
      </c>
      <c r="FR122" s="13">
        <v>0</v>
      </c>
      <c r="FS122" s="13">
        <v>0</v>
      </c>
      <c r="FT122" s="13">
        <v>0</v>
      </c>
      <c r="FU122" s="13">
        <v>0</v>
      </c>
      <c r="FV122" s="13">
        <v>0</v>
      </c>
      <c r="FW122" s="13">
        <v>0</v>
      </c>
      <c r="FX122" s="13">
        <v>0</v>
      </c>
      <c r="FY122" s="13">
        <v>0</v>
      </c>
      <c r="FZ122" s="13">
        <v>0</v>
      </c>
      <c r="GA122" s="13">
        <v>0</v>
      </c>
      <c r="GB122" s="13">
        <v>0</v>
      </c>
      <c r="GC122" s="13">
        <v>0</v>
      </c>
      <c r="GD122" s="13">
        <v>0</v>
      </c>
      <c r="GE122" s="13">
        <v>0</v>
      </c>
      <c r="GF122" s="13">
        <v>0</v>
      </c>
      <c r="GG122" s="13">
        <v>0</v>
      </c>
      <c r="GH122" s="13">
        <v>0</v>
      </c>
      <c r="GI122" s="13">
        <v>0</v>
      </c>
      <c r="GJ122" s="13">
        <v>0</v>
      </c>
      <c r="GK122" s="13">
        <v>0</v>
      </c>
      <c r="GL122" s="13">
        <v>0</v>
      </c>
      <c r="GM122" s="13">
        <v>0</v>
      </c>
      <c r="GN122" s="13">
        <v>0</v>
      </c>
      <c r="GO122" s="13">
        <v>0</v>
      </c>
      <c r="GP122" s="13">
        <v>0</v>
      </c>
      <c r="GQ122" s="13">
        <v>0</v>
      </c>
      <c r="GR122" s="13">
        <v>0</v>
      </c>
      <c r="GS122" s="13">
        <v>0</v>
      </c>
      <c r="GT122" s="13">
        <v>0</v>
      </c>
      <c r="GU122" s="13">
        <v>0</v>
      </c>
      <c r="GV122" s="13">
        <v>0</v>
      </c>
      <c r="GW122" s="13">
        <v>0</v>
      </c>
      <c r="GX122" s="13">
        <v>0</v>
      </c>
      <c r="GY122" s="13">
        <v>0</v>
      </c>
      <c r="GZ122" s="13">
        <v>0</v>
      </c>
      <c r="HA122" s="13">
        <v>0</v>
      </c>
      <c r="HB122" s="13">
        <v>0</v>
      </c>
      <c r="HC122" s="13">
        <v>0</v>
      </c>
      <c r="HD122" s="13">
        <v>0</v>
      </c>
      <c r="HE122" s="13">
        <v>0</v>
      </c>
      <c r="HF122" s="13">
        <v>0</v>
      </c>
      <c r="HG122" s="13">
        <v>0</v>
      </c>
      <c r="HH122" s="13">
        <v>0</v>
      </c>
      <c r="HI122" s="13">
        <v>0</v>
      </c>
      <c r="HJ122" s="13">
        <v>0</v>
      </c>
      <c r="HK122" s="13">
        <v>0</v>
      </c>
      <c r="HL122" s="13">
        <v>0</v>
      </c>
      <c r="HM122" s="13">
        <v>0</v>
      </c>
      <c r="HN122" s="13">
        <v>0</v>
      </c>
      <c r="HO122" s="13">
        <v>0</v>
      </c>
      <c r="HP122" s="13">
        <v>0</v>
      </c>
      <c r="HQ122" s="13">
        <v>0</v>
      </c>
      <c r="HR122" s="13">
        <v>0</v>
      </c>
      <c r="HS122" s="13">
        <v>0</v>
      </c>
      <c r="HT122" s="13">
        <v>0</v>
      </c>
      <c r="HU122" s="13">
        <v>0</v>
      </c>
      <c r="HV122" s="13">
        <v>0</v>
      </c>
      <c r="HW122" s="13">
        <v>0</v>
      </c>
      <c r="HX122" s="13">
        <v>0</v>
      </c>
      <c r="HY122" s="13">
        <v>0</v>
      </c>
      <c r="HZ122" s="13">
        <v>0</v>
      </c>
      <c r="IA122" s="13">
        <v>0</v>
      </c>
      <c r="IB122" s="13">
        <v>0</v>
      </c>
      <c r="IC122" s="13">
        <v>0</v>
      </c>
      <c r="ID122" s="13">
        <v>0</v>
      </c>
      <c r="IE122" s="13">
        <v>0</v>
      </c>
      <c r="IF122" s="13">
        <v>0</v>
      </c>
      <c r="IG122" s="13">
        <f t="shared" si="2352"/>
        <v>130000</v>
      </c>
      <c r="IH122" s="13">
        <f t="shared" si="2352"/>
        <v>65000</v>
      </c>
      <c r="II122" s="13">
        <f t="shared" si="2352"/>
        <v>0</v>
      </c>
      <c r="IJ122" s="13">
        <f t="shared" si="2352"/>
        <v>0</v>
      </c>
      <c r="IK122" s="13">
        <f t="shared" si="2352"/>
        <v>0</v>
      </c>
      <c r="IL122" s="13">
        <f t="shared" si="2352"/>
        <v>0</v>
      </c>
      <c r="IM122" s="13">
        <f t="shared" si="2352"/>
        <v>0</v>
      </c>
      <c r="IN122" s="13">
        <f t="shared" si="2352"/>
        <v>0</v>
      </c>
      <c r="IO122" s="13">
        <f t="shared" si="2352"/>
        <v>0</v>
      </c>
      <c r="IP122" s="13">
        <f t="shared" si="2352"/>
        <v>0</v>
      </c>
      <c r="IQ122" s="13">
        <f t="shared" si="2353"/>
        <v>0</v>
      </c>
      <c r="IR122" s="13">
        <f t="shared" si="2353"/>
        <v>0</v>
      </c>
      <c r="IS122" s="13">
        <f t="shared" si="2353"/>
        <v>0</v>
      </c>
      <c r="IT122" s="13">
        <f t="shared" si="2353"/>
        <v>0</v>
      </c>
      <c r="IU122" s="13">
        <f t="shared" si="2353"/>
        <v>0</v>
      </c>
      <c r="IV122" s="13">
        <f t="shared" si="2353"/>
        <v>0</v>
      </c>
      <c r="IW122" s="13">
        <f t="shared" si="2353"/>
        <v>0</v>
      </c>
      <c r="IX122" s="13">
        <f t="shared" si="2353"/>
        <v>0</v>
      </c>
      <c r="IY122" s="13">
        <f t="shared" si="2353"/>
        <v>0</v>
      </c>
      <c r="IZ122" s="13">
        <f t="shared" si="2353"/>
        <v>0</v>
      </c>
      <c r="JA122" s="13">
        <f t="shared" si="2354"/>
        <v>0</v>
      </c>
      <c r="JB122" s="13">
        <f t="shared" si="2354"/>
        <v>0</v>
      </c>
      <c r="JC122" s="13">
        <f t="shared" si="2354"/>
        <v>0</v>
      </c>
      <c r="JD122" s="13">
        <f t="shared" si="2355"/>
        <v>0</v>
      </c>
      <c r="JE122" s="13">
        <f t="shared" si="2355"/>
        <v>0</v>
      </c>
      <c r="JF122" s="13">
        <f t="shared" si="2355"/>
        <v>0</v>
      </c>
      <c r="JG122" s="13">
        <f t="shared" si="2355"/>
        <v>0</v>
      </c>
      <c r="JH122" s="13">
        <f t="shared" si="2355"/>
        <v>0</v>
      </c>
      <c r="JI122" s="13">
        <f t="shared" si="2355"/>
        <v>95000</v>
      </c>
      <c r="JJ122" s="13">
        <f t="shared" si="2356"/>
        <v>17527.36</v>
      </c>
      <c r="JK122" s="13">
        <f t="shared" si="2356"/>
        <v>20000</v>
      </c>
      <c r="JL122" s="13">
        <f t="shared" si="2356"/>
        <v>20000</v>
      </c>
      <c r="JM122" s="13">
        <f t="shared" si="2356"/>
        <v>0</v>
      </c>
      <c r="JN122" s="13">
        <f t="shared" si="2356"/>
        <v>0</v>
      </c>
    </row>
    <row r="123" spans="1:274" ht="20.100000000000001" customHeight="1" x14ac:dyDescent="0.25">
      <c r="A123" s="5">
        <v>7</v>
      </c>
      <c r="B123" s="54" t="s">
        <v>100</v>
      </c>
      <c r="C123" s="11">
        <f t="shared" ref="C123:K123" si="2357">C124+C128+C131</f>
        <v>4000000</v>
      </c>
      <c r="D123" s="11">
        <f t="shared" ref="D123" si="2358">D124+D128+D131</f>
        <v>45.37</v>
      </c>
      <c r="E123" s="11">
        <f t="shared" si="2357"/>
        <v>46.91</v>
      </c>
      <c r="F123" s="11">
        <f t="shared" si="2357"/>
        <v>0</v>
      </c>
      <c r="G123" s="11">
        <f t="shared" ref="G123" si="2359">G124+G128+G131</f>
        <v>0</v>
      </c>
      <c r="H123" s="11">
        <f t="shared" si="2357"/>
        <v>0</v>
      </c>
      <c r="I123" s="11">
        <f t="shared" si="2357"/>
        <v>0</v>
      </c>
      <c r="J123" s="11">
        <f t="shared" ref="J123" si="2360">J124+J128+J131</f>
        <v>0</v>
      </c>
      <c r="K123" s="11">
        <f t="shared" si="2357"/>
        <v>0</v>
      </c>
      <c r="L123" s="11">
        <f>L124+L128+L131</f>
        <v>0</v>
      </c>
      <c r="M123" s="11">
        <f>M124+M128+M131</f>
        <v>0</v>
      </c>
      <c r="N123" s="11">
        <f>N124+N128+N131</f>
        <v>0</v>
      </c>
      <c r="O123" s="11">
        <f t="shared" ref="O123:P123" si="2361">O124+O128+O131</f>
        <v>0</v>
      </c>
      <c r="P123" s="11">
        <f t="shared" si="2361"/>
        <v>0</v>
      </c>
      <c r="Q123" s="11">
        <f t="shared" ref="Q123:HI123" si="2362">Q124+Q126+Q128+Q131</f>
        <v>0</v>
      </c>
      <c r="R123" s="11">
        <f t="shared" ref="R123" si="2363">R124+R126+R128+R131</f>
        <v>0</v>
      </c>
      <c r="S123" s="11">
        <f t="shared" si="2362"/>
        <v>0</v>
      </c>
      <c r="T123" s="11">
        <f t="shared" ref="T123:U123" si="2364">T124+T126+T128+T131</f>
        <v>0</v>
      </c>
      <c r="U123" s="11">
        <f t="shared" si="2364"/>
        <v>0</v>
      </c>
      <c r="V123" s="11">
        <f t="shared" ref="V123:Y123" si="2365">V124+V126+V128+V131</f>
        <v>0</v>
      </c>
      <c r="W123" s="11">
        <f t="shared" si="2365"/>
        <v>0</v>
      </c>
      <c r="X123" s="11">
        <f t="shared" ref="X123" si="2366">X124+X126+X128+X131</f>
        <v>0</v>
      </c>
      <c r="Y123" s="11">
        <f t="shared" si="2365"/>
        <v>0</v>
      </c>
      <c r="Z123" s="11">
        <f t="shared" ref="Z123:AD123" si="2367">Z124+Z126+Z128+Z131</f>
        <v>0</v>
      </c>
      <c r="AA123" s="11">
        <f t="shared" si="2367"/>
        <v>0</v>
      </c>
      <c r="AB123" s="11">
        <f t="shared" ref="AB123:AJ123" si="2368">AB124+AB126+AB128+AB131</f>
        <v>0</v>
      </c>
      <c r="AC123" s="11">
        <f t="shared" si="2367"/>
        <v>0</v>
      </c>
      <c r="AD123" s="11">
        <f t="shared" si="2367"/>
        <v>0</v>
      </c>
      <c r="AE123" s="11">
        <f t="shared" si="2368"/>
        <v>0</v>
      </c>
      <c r="AF123" s="11">
        <f t="shared" ref="AF123" si="2369">AF124+AF126+AF128+AF131</f>
        <v>239.4</v>
      </c>
      <c r="AG123" s="11">
        <f t="shared" ref="AG123:AI123" si="2370">AG124+AG126+AG128+AG131</f>
        <v>0</v>
      </c>
      <c r="AH123" s="11">
        <f t="shared" si="2370"/>
        <v>0</v>
      </c>
      <c r="AI123" s="11">
        <f t="shared" si="2370"/>
        <v>0</v>
      </c>
      <c r="AJ123" s="11">
        <f t="shared" si="2368"/>
        <v>0</v>
      </c>
      <c r="AK123" s="11">
        <f>AK124+AK126+AK128+AK131</f>
        <v>0</v>
      </c>
      <c r="AL123" s="11">
        <f>AL124+AL126+AL128+AL131</f>
        <v>344.74</v>
      </c>
      <c r="AM123" s="11">
        <f>AM124+AM126+AM128+AM131</f>
        <v>356.45</v>
      </c>
      <c r="AN123" s="11">
        <f t="shared" ref="AN123" si="2371">AN124+AN126+AN128+AN131</f>
        <v>0</v>
      </c>
      <c r="AO123" s="11">
        <f>AO124+AO126+AO128+AO131</f>
        <v>0</v>
      </c>
      <c r="AP123" s="11">
        <f>AP124+AP126+AP128+AP131</f>
        <v>82226.64</v>
      </c>
      <c r="AQ123" s="11">
        <f t="shared" ref="AQ123" si="2372">AQ124+AQ126+AQ128+AQ131</f>
        <v>0</v>
      </c>
      <c r="AR123" s="11">
        <f>AR124+AR126+AR128+AR131</f>
        <v>0</v>
      </c>
      <c r="AS123" s="11">
        <f>AS124+AS126+AS128+AS131</f>
        <v>0</v>
      </c>
      <c r="AT123" s="11">
        <f t="shared" ref="AT123" si="2373">AT124+AT126+AT128+AT131</f>
        <v>0</v>
      </c>
      <c r="AU123" s="11">
        <f>AU124+AU126+AU128+AU131</f>
        <v>0</v>
      </c>
      <c r="AV123" s="11">
        <f>AV124+AV126+AV128+AV131</f>
        <v>608.36</v>
      </c>
      <c r="AW123" s="11">
        <f t="shared" ref="AW123" si="2374">AW124+AW126+AW128+AW131</f>
        <v>0</v>
      </c>
      <c r="AX123" s="11">
        <f>AX124+AX126+AX128+AX131</f>
        <v>0</v>
      </c>
      <c r="AY123" s="11">
        <f>AY124+AY126+AY128+AY131</f>
        <v>0</v>
      </c>
      <c r="AZ123" s="11">
        <f t="shared" ref="AZ123:BA123" si="2375">AZ124+AZ126+AZ128+AZ131</f>
        <v>0</v>
      </c>
      <c r="BA123" s="11">
        <f t="shared" si="2375"/>
        <v>0</v>
      </c>
      <c r="BB123" s="11">
        <f>BB124+BB126+BB128+BB131</f>
        <v>0</v>
      </c>
      <c r="BC123" s="11">
        <f>BC124+BC126+BC128+BC131</f>
        <v>0</v>
      </c>
      <c r="BD123" s="11">
        <f>BD124+BD126+BD128+BD131</f>
        <v>0</v>
      </c>
      <c r="BE123" s="11">
        <f>BE124+BE126+BE128+BE131</f>
        <v>0</v>
      </c>
      <c r="BF123" s="11">
        <f t="shared" ref="BF123" si="2376">BF124+BF126+BF128+BF131</f>
        <v>0</v>
      </c>
      <c r="BG123" s="11">
        <f>BG124+BG126+BG128+BG131</f>
        <v>0</v>
      </c>
      <c r="BH123" s="11">
        <f t="shared" ref="BH123:BK123" si="2377">BH124+BH126+BH128+BH131</f>
        <v>0</v>
      </c>
      <c r="BI123" s="11">
        <f t="shared" ref="BI123" si="2378">BI124+BI126+BI128+BI131</f>
        <v>0</v>
      </c>
      <c r="BJ123" s="11">
        <f t="shared" si="2377"/>
        <v>0</v>
      </c>
      <c r="BK123" s="11">
        <f t="shared" si="2377"/>
        <v>0</v>
      </c>
      <c r="BL123" s="11">
        <f t="shared" ref="BL123:BR123" si="2379">BL124+BL126+BL128+BL131</f>
        <v>0</v>
      </c>
      <c r="BM123" s="11">
        <f t="shared" ref="BM123" si="2380">BM124+BM126+BM128+BM131</f>
        <v>0</v>
      </c>
      <c r="BN123" s="11">
        <f>BN124+BN126+BN128+BN131</f>
        <v>0</v>
      </c>
      <c r="BO123" s="11">
        <f t="shared" ref="BO123:BQ123" si="2381">BO124+BO126+BO128+BO131</f>
        <v>0</v>
      </c>
      <c r="BP123" s="11">
        <f t="shared" si="2381"/>
        <v>0</v>
      </c>
      <c r="BQ123" s="11">
        <f t="shared" si="2381"/>
        <v>0</v>
      </c>
      <c r="BR123" s="11">
        <f t="shared" si="2379"/>
        <v>0</v>
      </c>
      <c r="BS123" s="11">
        <f>BS124+BS126+BS128+BS131</f>
        <v>0</v>
      </c>
      <c r="BT123" s="11">
        <f>BT124+BT126+BT128+BT131</f>
        <v>208.65</v>
      </c>
      <c r="BU123" s="11">
        <f>BU124+BU126+BU128+BU131</f>
        <v>215.74</v>
      </c>
      <c r="BV123" s="11">
        <f t="shared" ref="BV123" si="2382">BV124+BV126+BV128+BV131</f>
        <v>0</v>
      </c>
      <c r="BW123" s="11">
        <f>BW124+BW126+BW128+BW131</f>
        <v>0</v>
      </c>
      <c r="BX123" s="11">
        <f>BX124+BX126+BX128+BX131</f>
        <v>0</v>
      </c>
      <c r="BY123" s="11">
        <f t="shared" ref="BY123" si="2383">BY124+BY126+BY128+BY131</f>
        <v>0</v>
      </c>
      <c r="BZ123" s="11">
        <f>BZ124+BZ126+BZ128+BZ131</f>
        <v>0</v>
      </c>
      <c r="CA123" s="11">
        <f>CA124+CA126+CA128+CA131</f>
        <v>0</v>
      </c>
      <c r="CB123" s="11">
        <f t="shared" ref="CB123" si="2384">CB124+CB126+CB128+CB131</f>
        <v>0</v>
      </c>
      <c r="CC123" s="11">
        <f>CC124+CC126+CC128+CC131</f>
        <v>0</v>
      </c>
      <c r="CD123" s="11">
        <f>CD124+CD126+CD128+CD131</f>
        <v>0</v>
      </c>
      <c r="CE123" s="11">
        <f t="shared" ref="CE123" si="2385">CE124+CE126+CE128+CE131</f>
        <v>0</v>
      </c>
      <c r="CF123" s="11">
        <f>CF124+CF126+CF128+CF131</f>
        <v>0</v>
      </c>
      <c r="CG123" s="11">
        <f>CG124+CG126+CG128+CG131</f>
        <v>0</v>
      </c>
      <c r="CH123" s="11">
        <f t="shared" ref="CH123:CI123" si="2386">CH124+CH126+CH128+CH131</f>
        <v>0</v>
      </c>
      <c r="CI123" s="11">
        <f t="shared" si="2386"/>
        <v>0</v>
      </c>
      <c r="CJ123" s="11">
        <f>CJ124+CJ126+CJ128+CJ131</f>
        <v>0</v>
      </c>
      <c r="CK123" s="11">
        <f>CK124+CK126+CK128+CK131</f>
        <v>0</v>
      </c>
      <c r="CL123" s="11">
        <f>CL124+CL126+CL128+CL131</f>
        <v>0</v>
      </c>
      <c r="CM123" s="11">
        <f>CM124+CM126+CM128+CM131</f>
        <v>0</v>
      </c>
      <c r="CN123" s="11">
        <f t="shared" ref="CN123" si="2387">CN124+CN126+CN128+CN131</f>
        <v>0</v>
      </c>
      <c r="CO123" s="11">
        <f>CO124+CO126+CO128+CO131</f>
        <v>0</v>
      </c>
      <c r="CP123" s="11">
        <f t="shared" ref="CP123:CZ123" si="2388">CP124+CP126+CP128+CP131</f>
        <v>0</v>
      </c>
      <c r="CQ123" s="11">
        <f t="shared" ref="CQ123" si="2389">CQ124+CQ126+CQ128+CQ131</f>
        <v>0</v>
      </c>
      <c r="CR123" s="11">
        <f t="shared" si="2388"/>
        <v>0</v>
      </c>
      <c r="CS123" s="11">
        <f t="shared" si="2388"/>
        <v>0</v>
      </c>
      <c r="CT123" s="11">
        <f t="shared" si="2388"/>
        <v>0</v>
      </c>
      <c r="CU123" s="11">
        <f t="shared" ref="CU123:CV123" si="2390">CU124+CU126+CU128+CU131</f>
        <v>0</v>
      </c>
      <c r="CV123" s="11">
        <f t="shared" si="2390"/>
        <v>0</v>
      </c>
      <c r="CW123" s="11">
        <f t="shared" ref="CW123" si="2391">CW124+CW126+CW128+CW131</f>
        <v>0</v>
      </c>
      <c r="CX123" s="11">
        <f t="shared" si="2388"/>
        <v>0</v>
      </c>
      <c r="CY123" s="11">
        <f t="shared" si="2388"/>
        <v>0</v>
      </c>
      <c r="CZ123" s="11">
        <f t="shared" ref="CZ123:DA123" si="2392">CZ124+CZ126+CZ128+CZ131</f>
        <v>0</v>
      </c>
      <c r="DA123" s="11">
        <f t="shared" si="2392"/>
        <v>0</v>
      </c>
      <c r="DB123" s="11">
        <f t="shared" si="2362"/>
        <v>9.07</v>
      </c>
      <c r="DC123" s="11">
        <f t="shared" si="2362"/>
        <v>9.3699999999999992</v>
      </c>
      <c r="DD123" s="11">
        <f t="shared" ref="DD123" si="2393">DD124+DD126+DD128+DD131</f>
        <v>0</v>
      </c>
      <c r="DE123" s="11">
        <f t="shared" si="2362"/>
        <v>0</v>
      </c>
      <c r="DF123" s="11">
        <f t="shared" si="2362"/>
        <v>0</v>
      </c>
      <c r="DG123" s="11">
        <f t="shared" ref="DG123" si="2394">DG124+DG126+DG128+DG131</f>
        <v>0</v>
      </c>
      <c r="DH123" s="11">
        <f t="shared" si="2362"/>
        <v>0</v>
      </c>
      <c r="DI123" s="11">
        <f t="shared" si="2362"/>
        <v>0</v>
      </c>
      <c r="DJ123" s="11">
        <f t="shared" ref="DJ123" si="2395">DJ124+DJ126+DJ128+DJ131</f>
        <v>0</v>
      </c>
      <c r="DK123" s="11">
        <f t="shared" si="2362"/>
        <v>0</v>
      </c>
      <c r="DL123" s="11">
        <f t="shared" si="2362"/>
        <v>0</v>
      </c>
      <c r="DM123" s="11">
        <f t="shared" ref="DM123" si="2396">DM124+DM126+DM128+DM131</f>
        <v>0</v>
      </c>
      <c r="DN123" s="11">
        <f t="shared" si="2362"/>
        <v>0</v>
      </c>
      <c r="DO123" s="11">
        <f t="shared" si="2362"/>
        <v>0</v>
      </c>
      <c r="DP123" s="11">
        <f t="shared" ref="DP123:DQ123" si="2397">DP124+DP126+DP128+DP131</f>
        <v>0</v>
      </c>
      <c r="DQ123" s="11">
        <f t="shared" si="2397"/>
        <v>0</v>
      </c>
      <c r="DR123" s="11">
        <f t="shared" si="2362"/>
        <v>0</v>
      </c>
      <c r="DS123" s="11">
        <f t="shared" si="2362"/>
        <v>0</v>
      </c>
      <c r="DT123" s="11">
        <f t="shared" ref="DT123:EC123" si="2398">DT124+DT126+DT128+DT131</f>
        <v>0</v>
      </c>
      <c r="DU123" s="11">
        <f t="shared" si="2398"/>
        <v>0</v>
      </c>
      <c r="DV123" s="11">
        <f t="shared" ref="DV123" si="2399">DV124+DV126+DV128+DV131</f>
        <v>0</v>
      </c>
      <c r="DW123" s="11">
        <f t="shared" si="2398"/>
        <v>0</v>
      </c>
      <c r="DX123" s="11">
        <f t="shared" si="2398"/>
        <v>9840</v>
      </c>
      <c r="DY123" s="11">
        <f t="shared" ref="DY123" si="2400">DY124+DY126+DY128+DY131</f>
        <v>0</v>
      </c>
      <c r="DZ123" s="11">
        <f t="shared" si="2398"/>
        <v>0</v>
      </c>
      <c r="EA123" s="11">
        <f t="shared" si="2398"/>
        <v>0</v>
      </c>
      <c r="EB123" s="11">
        <f t="shared" si="2398"/>
        <v>0</v>
      </c>
      <c r="EC123" s="11">
        <f t="shared" si="2398"/>
        <v>0</v>
      </c>
      <c r="ED123" s="11">
        <f t="shared" ref="ED123:EI123" si="2401">ED124+ED126+ED128+ED131</f>
        <v>0</v>
      </c>
      <c r="EE123" s="11">
        <f t="shared" ref="EE123:EG123" si="2402">EE124+EE126+EE128+EE131</f>
        <v>0</v>
      </c>
      <c r="EF123" s="11">
        <f t="shared" si="2402"/>
        <v>0</v>
      </c>
      <c r="EG123" s="11">
        <f t="shared" si="2402"/>
        <v>0</v>
      </c>
      <c r="EH123" s="11">
        <f t="shared" si="2401"/>
        <v>0</v>
      </c>
      <c r="EI123" s="11">
        <f t="shared" si="2401"/>
        <v>0</v>
      </c>
      <c r="EJ123" s="11">
        <f t="shared" si="2362"/>
        <v>90.72</v>
      </c>
      <c r="EK123" s="11">
        <f t="shared" si="2362"/>
        <v>93.8</v>
      </c>
      <c r="EL123" s="11">
        <f t="shared" ref="EL123" si="2403">EL124+EL126+EL128+EL131</f>
        <v>0</v>
      </c>
      <c r="EM123" s="11">
        <f t="shared" si="2362"/>
        <v>0</v>
      </c>
      <c r="EN123" s="11">
        <f t="shared" si="2362"/>
        <v>0</v>
      </c>
      <c r="EO123" s="11">
        <f t="shared" ref="EO123" si="2404">EO124+EO126+EO128+EO131</f>
        <v>0</v>
      </c>
      <c r="EP123" s="11">
        <f t="shared" si="2362"/>
        <v>0</v>
      </c>
      <c r="EQ123" s="11">
        <f t="shared" si="2362"/>
        <v>0</v>
      </c>
      <c r="ER123" s="11">
        <f t="shared" ref="ER123:ES123" si="2405">ER124+ER126+ER128+ER131</f>
        <v>0</v>
      </c>
      <c r="ES123" s="11">
        <f t="shared" si="2405"/>
        <v>0</v>
      </c>
      <c r="ET123" s="11">
        <f>ET124+ET126+ET128+ET131</f>
        <v>0</v>
      </c>
      <c r="EU123" s="11">
        <f>EU124+EU126+EU128+EU131</f>
        <v>0</v>
      </c>
      <c r="EV123" s="11">
        <f>EV124+EV126+EV128+EV131</f>
        <v>0</v>
      </c>
      <c r="EW123" s="11">
        <f t="shared" si="2362"/>
        <v>0</v>
      </c>
      <c r="EX123" s="11">
        <f t="shared" ref="EX123:EY123" si="2406">EX124+EX126+EX128+EX131</f>
        <v>0</v>
      </c>
      <c r="EY123" s="11">
        <f t="shared" si="2406"/>
        <v>0</v>
      </c>
      <c r="EZ123" s="11">
        <f t="shared" si="2362"/>
        <v>0</v>
      </c>
      <c r="FA123" s="11">
        <f t="shared" si="2362"/>
        <v>0</v>
      </c>
      <c r="FB123" s="11">
        <f t="shared" ref="FB123:FK123" si="2407">FB124+FB126+FB128+FB131</f>
        <v>0</v>
      </c>
      <c r="FC123" s="11">
        <f t="shared" si="2407"/>
        <v>0</v>
      </c>
      <c r="FD123" s="11">
        <f t="shared" ref="FD123" si="2408">FD124+FD126+FD128+FD131</f>
        <v>0</v>
      </c>
      <c r="FE123" s="11">
        <f t="shared" si="2407"/>
        <v>0</v>
      </c>
      <c r="FF123" s="11">
        <f t="shared" si="2407"/>
        <v>404.68</v>
      </c>
      <c r="FG123" s="11">
        <f t="shared" ref="FG123" si="2409">FG124+FG126+FG128+FG131</f>
        <v>0</v>
      </c>
      <c r="FH123" s="11">
        <f t="shared" si="2407"/>
        <v>0</v>
      </c>
      <c r="FI123" s="11">
        <f t="shared" si="2407"/>
        <v>301.61</v>
      </c>
      <c r="FJ123" s="11">
        <f t="shared" si="2407"/>
        <v>0</v>
      </c>
      <c r="FK123" s="11">
        <f t="shared" si="2407"/>
        <v>871.79</v>
      </c>
      <c r="FL123" s="11">
        <f t="shared" ref="FL123:FQ123" si="2410">FL124+FL126+FL128+FL131</f>
        <v>1598.35</v>
      </c>
      <c r="FM123" s="11">
        <f t="shared" ref="FM123:FO123" si="2411">FM124+FM126+FM128+FM131</f>
        <v>0</v>
      </c>
      <c r="FN123" s="11">
        <f t="shared" ref="FN123:FO123" si="2412">FN124+FN126+FN128+FN131</f>
        <v>100</v>
      </c>
      <c r="FO123" s="11">
        <f t="shared" si="2412"/>
        <v>1747.52</v>
      </c>
      <c r="FP123" s="11">
        <f t="shared" si="2410"/>
        <v>0</v>
      </c>
      <c r="FQ123" s="11">
        <f t="shared" si="2410"/>
        <v>0</v>
      </c>
      <c r="FR123" s="11">
        <f t="shared" si="2362"/>
        <v>215.65</v>
      </c>
      <c r="FS123" s="11">
        <f t="shared" si="2362"/>
        <v>222.73</v>
      </c>
      <c r="FT123" s="11">
        <f t="shared" ref="FT123" si="2413">FT124+FT126+FT128+FT131</f>
        <v>0</v>
      </c>
      <c r="FU123" s="11">
        <f t="shared" si="2362"/>
        <v>0</v>
      </c>
      <c r="FV123" s="11">
        <f t="shared" si="2362"/>
        <v>80</v>
      </c>
      <c r="FW123" s="11">
        <f t="shared" ref="FW123" si="2414">FW124+FW126+FW128+FW131</f>
        <v>0</v>
      </c>
      <c r="FX123" s="11">
        <f t="shared" si="2362"/>
        <v>15.5</v>
      </c>
      <c r="FY123" s="11">
        <f t="shared" si="2362"/>
        <v>15.5</v>
      </c>
      <c r="FZ123" s="11">
        <f t="shared" ref="FZ123" si="2415">FZ124+FZ126+FZ128+FZ131</f>
        <v>0</v>
      </c>
      <c r="GA123" s="11">
        <f t="shared" si="2362"/>
        <v>0</v>
      </c>
      <c r="GB123" s="11">
        <f t="shared" si="2362"/>
        <v>0</v>
      </c>
      <c r="GC123" s="11">
        <f t="shared" ref="GC123" si="2416">GC124+GC126+GC128+GC131</f>
        <v>0</v>
      </c>
      <c r="GD123" s="11">
        <f t="shared" si="2362"/>
        <v>0</v>
      </c>
      <c r="GE123" s="11">
        <f t="shared" si="2362"/>
        <v>0</v>
      </c>
      <c r="GF123" s="11">
        <f t="shared" ref="GF123:GG123" si="2417">GF124+GF126+GF128+GF131</f>
        <v>0</v>
      </c>
      <c r="GG123" s="11">
        <f t="shared" si="2417"/>
        <v>0</v>
      </c>
      <c r="GH123" s="11">
        <f t="shared" si="2362"/>
        <v>0</v>
      </c>
      <c r="GI123" s="11">
        <f t="shared" si="2362"/>
        <v>0</v>
      </c>
      <c r="GJ123" s="11">
        <f t="shared" ref="GJ123:GS123" si="2418">GJ124+GJ126+GJ128+GJ131</f>
        <v>0</v>
      </c>
      <c r="GK123" s="11">
        <f t="shared" si="2418"/>
        <v>0</v>
      </c>
      <c r="GL123" s="11">
        <f t="shared" ref="GL123" si="2419">GL124+GL126+GL128+GL131</f>
        <v>0</v>
      </c>
      <c r="GM123" s="11">
        <f t="shared" si="2418"/>
        <v>0</v>
      </c>
      <c r="GN123" s="11">
        <f t="shared" si="2418"/>
        <v>3318.01</v>
      </c>
      <c r="GO123" s="11">
        <f t="shared" ref="GO123" si="2420">GO124+GO126+GO128+GO131</f>
        <v>0</v>
      </c>
      <c r="GP123" s="11">
        <f t="shared" si="2418"/>
        <v>30000</v>
      </c>
      <c r="GQ123" s="11">
        <f t="shared" si="2418"/>
        <v>0</v>
      </c>
      <c r="GR123" s="11">
        <f t="shared" si="2418"/>
        <v>0</v>
      </c>
      <c r="GS123" s="11">
        <f t="shared" si="2418"/>
        <v>0</v>
      </c>
      <c r="GT123" s="11">
        <f t="shared" ref="GT123:GY123" si="2421">GT124+GT126+GT128+GT131</f>
        <v>3840.59</v>
      </c>
      <c r="GU123" s="11">
        <f t="shared" ref="GU123:GW123" si="2422">GU124+GU126+GU128+GU131</f>
        <v>0</v>
      </c>
      <c r="GV123" s="11">
        <f t="shared" ref="GV123:GW123" si="2423">GV124+GV126+GV128+GV131</f>
        <v>25336.69</v>
      </c>
      <c r="GW123" s="11">
        <f t="shared" si="2423"/>
        <v>25337.29</v>
      </c>
      <c r="GX123" s="11">
        <f t="shared" si="2421"/>
        <v>0</v>
      </c>
      <c r="GY123" s="11">
        <f t="shared" si="2421"/>
        <v>2450000</v>
      </c>
      <c r="GZ123" s="11">
        <f t="shared" si="2362"/>
        <v>2453085.9</v>
      </c>
      <c r="HA123" s="11">
        <f t="shared" si="2362"/>
        <v>2302922.9900000002</v>
      </c>
      <c r="HB123" s="11">
        <f t="shared" ref="HB123" si="2424">HB124+HB126+HB128+HB131</f>
        <v>2201300</v>
      </c>
      <c r="HC123" s="11">
        <f t="shared" si="2362"/>
        <v>2700300</v>
      </c>
      <c r="HD123" s="11">
        <f t="shared" si="2362"/>
        <v>2509405.2999999998</v>
      </c>
      <c r="HE123" s="11">
        <f t="shared" ref="HE123" si="2425">HE124+HE126+HE128+HE131</f>
        <v>2426961.58</v>
      </c>
      <c r="HF123" s="11">
        <f t="shared" si="2362"/>
        <v>2426961.58</v>
      </c>
      <c r="HG123" s="11">
        <f t="shared" si="2362"/>
        <v>2538077.23</v>
      </c>
      <c r="HH123" s="11">
        <f t="shared" ref="HH123" si="2426">HH124+HH126+HH128+HH131</f>
        <v>2500000</v>
      </c>
      <c r="HI123" s="11">
        <f t="shared" si="2362"/>
        <v>2520000</v>
      </c>
      <c r="HJ123" s="11">
        <f t="shared" ref="HJ123:HQ123" si="2427">HJ124+HJ126+HJ128+HJ131</f>
        <v>2380052.35</v>
      </c>
      <c r="HK123" s="11">
        <f t="shared" ref="HK123" si="2428">HK124+HK126+HK128+HK131</f>
        <v>2500000</v>
      </c>
      <c r="HL123" s="11">
        <f t="shared" si="2427"/>
        <v>2661000</v>
      </c>
      <c r="HM123" s="11">
        <f t="shared" si="2427"/>
        <v>2543772.5499999998</v>
      </c>
      <c r="HN123" s="11">
        <f t="shared" ref="HN123:HO123" si="2429">HN124+HN126+HN128+HN131</f>
        <v>2600000</v>
      </c>
      <c r="HO123" s="11">
        <f t="shared" si="2429"/>
        <v>2129900</v>
      </c>
      <c r="HP123" s="11">
        <f t="shared" si="2427"/>
        <v>2472063.42</v>
      </c>
      <c r="HQ123" s="11">
        <f t="shared" si="2427"/>
        <v>2500000</v>
      </c>
      <c r="HR123" s="11">
        <f t="shared" ref="HR123:IO123" si="2430">HR124+HR126+HR128+HR131</f>
        <v>2510300</v>
      </c>
      <c r="HS123" s="11">
        <f t="shared" si="2430"/>
        <v>2075151.19</v>
      </c>
      <c r="HT123" s="11">
        <f t="shared" ref="HT123" si="2431">HT124+HT126+HT128+HT131</f>
        <v>2500000</v>
      </c>
      <c r="HU123" s="11">
        <f t="shared" si="2430"/>
        <v>2500000</v>
      </c>
      <c r="HV123" s="11">
        <f t="shared" si="2430"/>
        <v>2123443.34</v>
      </c>
      <c r="HW123" s="11">
        <f t="shared" ref="HW123" si="2432">HW124+HW126+HW128+HW131</f>
        <v>2400000</v>
      </c>
      <c r="HX123" s="11">
        <f t="shared" si="2430"/>
        <v>2400000</v>
      </c>
      <c r="HY123" s="11">
        <f t="shared" si="2430"/>
        <v>2272835.9900000002</v>
      </c>
      <c r="HZ123" s="11">
        <f t="shared" ref="HZ123:IF123" si="2433">HZ124+HZ126+HZ128+HZ131</f>
        <v>2400000</v>
      </c>
      <c r="IA123" s="11">
        <f t="shared" ref="IA123" si="2434">IA124+IA126+IA128+IA131</f>
        <v>2400000</v>
      </c>
      <c r="IB123" s="11">
        <f t="shared" si="2433"/>
        <v>2157504.4500000002</v>
      </c>
      <c r="IC123" s="11">
        <f t="shared" ref="IC123:IE123" si="2435">IC124+IC126+IC128+IC131</f>
        <v>2400000</v>
      </c>
      <c r="ID123" s="11">
        <f t="shared" si="2435"/>
        <v>2400000</v>
      </c>
      <c r="IE123" s="11">
        <f t="shared" si="2435"/>
        <v>2205485.5</v>
      </c>
      <c r="IF123" s="11">
        <f t="shared" si="2433"/>
        <v>2400000</v>
      </c>
      <c r="IG123" s="11">
        <f t="shared" si="2430"/>
        <v>6450000</v>
      </c>
      <c r="IH123" s="11">
        <f t="shared" ref="IH123" si="2436">IH124+IH126+IH128+IH131</f>
        <v>2454000.1</v>
      </c>
      <c r="II123" s="11">
        <f t="shared" si="2430"/>
        <v>2303867.9900000002</v>
      </c>
      <c r="IJ123" s="11">
        <f t="shared" si="2430"/>
        <v>2201300</v>
      </c>
      <c r="IK123" s="11">
        <f t="shared" ref="IK123" si="2437">IK124+IK126+IK128+IK131</f>
        <v>2700300</v>
      </c>
      <c r="IL123" s="11">
        <f t="shared" si="2430"/>
        <v>2591711.94</v>
      </c>
      <c r="IM123" s="11">
        <f t="shared" si="2430"/>
        <v>2426961.58</v>
      </c>
      <c r="IN123" s="11">
        <f t="shared" ref="IN123" si="2438">IN124+IN126+IN128+IN131</f>
        <v>2426977.08</v>
      </c>
      <c r="IO123" s="11">
        <f t="shared" si="2430"/>
        <v>2538092.73</v>
      </c>
      <c r="IP123" s="11">
        <f t="shared" ref="IP123:IQ123" si="2439">IP124+IP126+IP128+IP131</f>
        <v>2500000</v>
      </c>
      <c r="IQ123" s="11">
        <f t="shared" si="2439"/>
        <v>2520000</v>
      </c>
      <c r="IR123" s="11">
        <f t="shared" ref="IR123:IZ123" si="2440">IR124+IR126+IR128+IR131</f>
        <v>2380660.71</v>
      </c>
      <c r="IS123" s="11">
        <f t="shared" si="2440"/>
        <v>2500000</v>
      </c>
      <c r="IT123" s="11">
        <f t="shared" ref="IT123" si="2441">IT124+IT126+IT128+IT131</f>
        <v>2661000</v>
      </c>
      <c r="IU123" s="11">
        <f t="shared" si="2440"/>
        <v>2543772.5499999998</v>
      </c>
      <c r="IV123" s="11">
        <f t="shared" ref="IV123:IY123" si="2442">IV124+IV126+IV128+IV131</f>
        <v>2600000</v>
      </c>
      <c r="IW123" s="11">
        <f t="shared" ref="IW123" si="2443">IW124+IW126+IW128+IW131</f>
        <v>2129900</v>
      </c>
      <c r="IX123" s="11">
        <f t="shared" si="2442"/>
        <v>2472063.42</v>
      </c>
      <c r="IY123" s="11">
        <f t="shared" si="2442"/>
        <v>2500000</v>
      </c>
      <c r="IZ123" s="11">
        <f t="shared" si="2440"/>
        <v>2510300</v>
      </c>
      <c r="JA123" s="11">
        <f t="shared" ref="JA123:JC123" si="2444">JA124+JA126+JA128+JA131</f>
        <v>2075151.19</v>
      </c>
      <c r="JB123" s="11">
        <f t="shared" ref="JB123" si="2445">JB124+JB126+JB128+JB131</f>
        <v>2500000</v>
      </c>
      <c r="JC123" s="11">
        <f t="shared" si="2444"/>
        <v>2500000</v>
      </c>
      <c r="JD123" s="11">
        <f t="shared" ref="JD123:JF123" si="2446">JD124+JD126+JD128+JD131</f>
        <v>2137006.0299999998</v>
      </c>
      <c r="JE123" s="11">
        <f t="shared" ref="JE123" si="2447">JE124+JE126+JE128+JE131</f>
        <v>2400000</v>
      </c>
      <c r="JF123" s="11">
        <f t="shared" si="2446"/>
        <v>2430000</v>
      </c>
      <c r="JG123" s="11">
        <f t="shared" ref="JG123" si="2448">JG124+JG126+JG128+JG131</f>
        <v>2273137.6</v>
      </c>
      <c r="JH123" s="11">
        <f t="shared" ref="JH123" si="2449">JH124+JH126+JH128+JH131</f>
        <v>2400000</v>
      </c>
      <c r="JI123" s="11">
        <f t="shared" ref="JI123:JJ123" si="2450">JI124+JI126+JI128+JI131</f>
        <v>2400871.79</v>
      </c>
      <c r="JJ123" s="11">
        <f t="shared" si="2450"/>
        <v>2163182.79</v>
      </c>
      <c r="JK123" s="11">
        <f t="shared" ref="JK123:JL123" si="2451">JK124+JK126+JK128+JK131</f>
        <v>2400000</v>
      </c>
      <c r="JL123" s="11">
        <f t="shared" si="2451"/>
        <v>2425436.69</v>
      </c>
      <c r="JM123" s="11">
        <f t="shared" ref="JM123:JN123" si="2452">JM124+JM126+JM128+JM131</f>
        <v>2232570.31</v>
      </c>
      <c r="JN123" s="11">
        <f t="shared" si="2452"/>
        <v>2400000</v>
      </c>
    </row>
    <row r="124" spans="1:274" ht="15" customHeight="1" x14ac:dyDescent="0.25">
      <c r="A124" s="5">
        <v>72</v>
      </c>
      <c r="B124" s="8" t="s">
        <v>67</v>
      </c>
      <c r="C124" s="12">
        <f>SUM(C125)</f>
        <v>0</v>
      </c>
      <c r="D124" s="12">
        <f>SUM(D125)</f>
        <v>0</v>
      </c>
      <c r="E124" s="12">
        <f>SUM(E125)</f>
        <v>0</v>
      </c>
      <c r="F124" s="12">
        <f t="shared" ref="F124:BR124" si="2453">SUM(F125)</f>
        <v>0</v>
      </c>
      <c r="G124" s="12">
        <f t="shared" si="2453"/>
        <v>0</v>
      </c>
      <c r="H124" s="12">
        <f t="shared" si="2453"/>
        <v>0</v>
      </c>
      <c r="I124" s="12">
        <f t="shared" si="2453"/>
        <v>0</v>
      </c>
      <c r="J124" s="12">
        <f t="shared" si="2453"/>
        <v>0</v>
      </c>
      <c r="K124" s="12">
        <f t="shared" si="2453"/>
        <v>0</v>
      </c>
      <c r="L124" s="12">
        <f>SUM(L125)</f>
        <v>0</v>
      </c>
      <c r="M124" s="12">
        <f>SUM(M125)</f>
        <v>0</v>
      </c>
      <c r="N124" s="12">
        <f t="shared" ref="N124:T124" si="2454">SUM(N125)</f>
        <v>0</v>
      </c>
      <c r="O124" s="12">
        <f>SUM(O125)</f>
        <v>0</v>
      </c>
      <c r="P124" s="12">
        <f>SUM(P125)</f>
        <v>0</v>
      </c>
      <c r="Q124" s="12">
        <f t="shared" si="2454"/>
        <v>0</v>
      </c>
      <c r="R124" s="12">
        <f>SUM(R125)</f>
        <v>0</v>
      </c>
      <c r="S124" s="12">
        <f>SUM(S125)</f>
        <v>0</v>
      </c>
      <c r="T124" s="12">
        <f t="shared" si="2454"/>
        <v>0</v>
      </c>
      <c r="U124" s="12">
        <f>SUM(U125)</f>
        <v>0</v>
      </c>
      <c r="V124" s="12">
        <f>SUM(V125)</f>
        <v>0</v>
      </c>
      <c r="W124" s="12">
        <f t="shared" ref="W124:AJ124" si="2455">SUM(W125)</f>
        <v>0</v>
      </c>
      <c r="X124" s="12">
        <f t="shared" si="2455"/>
        <v>0</v>
      </c>
      <c r="Y124" s="12">
        <f t="shared" si="2455"/>
        <v>0</v>
      </c>
      <c r="Z124" s="12">
        <f t="shared" si="2455"/>
        <v>0</v>
      </c>
      <c r="AA124" s="12">
        <f t="shared" si="2455"/>
        <v>0</v>
      </c>
      <c r="AB124" s="12">
        <f t="shared" si="2455"/>
        <v>0</v>
      </c>
      <c r="AC124" s="12">
        <f t="shared" si="2455"/>
        <v>0</v>
      </c>
      <c r="AD124" s="12">
        <f t="shared" si="2455"/>
        <v>0</v>
      </c>
      <c r="AE124" s="12">
        <f t="shared" si="2455"/>
        <v>0</v>
      </c>
      <c r="AF124" s="12">
        <f t="shared" si="2455"/>
        <v>0</v>
      </c>
      <c r="AG124" s="12">
        <f t="shared" si="2455"/>
        <v>0</v>
      </c>
      <c r="AH124" s="12">
        <f t="shared" si="2455"/>
        <v>0</v>
      </c>
      <c r="AI124" s="12">
        <f t="shared" si="2455"/>
        <v>0</v>
      </c>
      <c r="AJ124" s="12">
        <f t="shared" si="2455"/>
        <v>0</v>
      </c>
      <c r="AK124" s="12">
        <f t="shared" ref="AK124:BG124" si="2456">SUM(AK125)</f>
        <v>0</v>
      </c>
      <c r="AL124" s="12">
        <f t="shared" si="2456"/>
        <v>0</v>
      </c>
      <c r="AM124" s="12">
        <f t="shared" si="2456"/>
        <v>0</v>
      </c>
      <c r="AN124" s="12">
        <f t="shared" si="2456"/>
        <v>0</v>
      </c>
      <c r="AO124" s="12">
        <f t="shared" si="2456"/>
        <v>0</v>
      </c>
      <c r="AP124" s="12">
        <f t="shared" si="2456"/>
        <v>0</v>
      </c>
      <c r="AQ124" s="12">
        <f t="shared" si="2456"/>
        <v>0</v>
      </c>
      <c r="AR124" s="12">
        <f t="shared" si="2456"/>
        <v>0</v>
      </c>
      <c r="AS124" s="12">
        <f t="shared" si="2456"/>
        <v>0</v>
      </c>
      <c r="AT124" s="12">
        <f t="shared" si="2456"/>
        <v>0</v>
      </c>
      <c r="AU124" s="12">
        <f t="shared" si="2456"/>
        <v>0</v>
      </c>
      <c r="AV124" s="12">
        <f t="shared" si="2456"/>
        <v>0</v>
      </c>
      <c r="AW124" s="12">
        <f t="shared" si="2456"/>
        <v>0</v>
      </c>
      <c r="AX124" s="12">
        <f t="shared" si="2456"/>
        <v>0</v>
      </c>
      <c r="AY124" s="12">
        <f t="shared" si="2456"/>
        <v>0</v>
      </c>
      <c r="AZ124" s="12">
        <f t="shared" si="2456"/>
        <v>0</v>
      </c>
      <c r="BA124" s="12">
        <f t="shared" si="2456"/>
        <v>0</v>
      </c>
      <c r="BB124" s="12">
        <f t="shared" si="2456"/>
        <v>0</v>
      </c>
      <c r="BC124" s="12">
        <f t="shared" si="2456"/>
        <v>0</v>
      </c>
      <c r="BD124" s="12">
        <f t="shared" si="2456"/>
        <v>0</v>
      </c>
      <c r="BE124" s="12">
        <f t="shared" si="2456"/>
        <v>0</v>
      </c>
      <c r="BF124" s="12">
        <f t="shared" si="2456"/>
        <v>0</v>
      </c>
      <c r="BG124" s="12">
        <f t="shared" si="2456"/>
        <v>0</v>
      </c>
      <c r="BH124" s="12">
        <f t="shared" si="2453"/>
        <v>0</v>
      </c>
      <c r="BI124" s="12">
        <f t="shared" si="2453"/>
        <v>0</v>
      </c>
      <c r="BJ124" s="12">
        <f t="shared" si="2453"/>
        <v>0</v>
      </c>
      <c r="BK124" s="12">
        <f t="shared" si="2453"/>
        <v>0</v>
      </c>
      <c r="BL124" s="12">
        <f t="shared" si="2453"/>
        <v>0</v>
      </c>
      <c r="BM124" s="12">
        <f t="shared" si="2453"/>
        <v>0</v>
      </c>
      <c r="BN124" s="12">
        <f>SUM(BN125)</f>
        <v>0</v>
      </c>
      <c r="BO124" s="12">
        <f t="shared" si="2453"/>
        <v>0</v>
      </c>
      <c r="BP124" s="12">
        <f t="shared" si="2453"/>
        <v>0</v>
      </c>
      <c r="BQ124" s="12">
        <f t="shared" si="2453"/>
        <v>0</v>
      </c>
      <c r="BR124" s="12">
        <f t="shared" si="2453"/>
        <v>0</v>
      </c>
      <c r="BS124" s="12">
        <f t="shared" ref="BS124:BW124" si="2457">SUM(BS125)</f>
        <v>0</v>
      </c>
      <c r="BT124" s="12">
        <f t="shared" si="2457"/>
        <v>0</v>
      </c>
      <c r="BU124" s="12">
        <f t="shared" si="2457"/>
        <v>0</v>
      </c>
      <c r="BV124" s="12">
        <f t="shared" si="2457"/>
        <v>0</v>
      </c>
      <c r="BW124" s="12">
        <f t="shared" si="2457"/>
        <v>0</v>
      </c>
      <c r="BX124" s="12">
        <f t="shared" ref="BX124:CO124" si="2458">SUM(BX125)</f>
        <v>0</v>
      </c>
      <c r="BY124" s="12">
        <f t="shared" si="2458"/>
        <v>0</v>
      </c>
      <c r="BZ124" s="12">
        <f t="shared" si="2458"/>
        <v>0</v>
      </c>
      <c r="CA124" s="12">
        <f t="shared" si="2458"/>
        <v>0</v>
      </c>
      <c r="CB124" s="12">
        <f t="shared" si="2458"/>
        <v>0</v>
      </c>
      <c r="CC124" s="12">
        <f t="shared" si="2458"/>
        <v>0</v>
      </c>
      <c r="CD124" s="12">
        <f t="shared" si="2458"/>
        <v>0</v>
      </c>
      <c r="CE124" s="12">
        <f t="shared" si="2458"/>
        <v>0</v>
      </c>
      <c r="CF124" s="12">
        <f t="shared" si="2458"/>
        <v>0</v>
      </c>
      <c r="CG124" s="12">
        <f t="shared" si="2458"/>
        <v>0</v>
      </c>
      <c r="CH124" s="12">
        <f t="shared" si="2458"/>
        <v>0</v>
      </c>
      <c r="CI124" s="12">
        <f t="shared" si="2458"/>
        <v>0</v>
      </c>
      <c r="CJ124" s="12">
        <f t="shared" si="2458"/>
        <v>0</v>
      </c>
      <c r="CK124" s="12">
        <f t="shared" si="2458"/>
        <v>0</v>
      </c>
      <c r="CL124" s="12">
        <f t="shared" si="2458"/>
        <v>0</v>
      </c>
      <c r="CM124" s="12">
        <f t="shared" si="2458"/>
        <v>0</v>
      </c>
      <c r="CN124" s="12">
        <f t="shared" si="2458"/>
        <v>0</v>
      </c>
      <c r="CO124" s="12">
        <f t="shared" si="2458"/>
        <v>0</v>
      </c>
      <c r="CP124" s="12">
        <f t="shared" ref="CP124:FV124" si="2459">SUM(CP125)</f>
        <v>0</v>
      </c>
      <c r="CQ124" s="12">
        <f t="shared" si="2459"/>
        <v>0</v>
      </c>
      <c r="CR124" s="12">
        <f t="shared" si="2459"/>
        <v>0</v>
      </c>
      <c r="CS124" s="12">
        <f t="shared" si="2459"/>
        <v>0</v>
      </c>
      <c r="CT124" s="12">
        <f t="shared" si="2459"/>
        <v>0</v>
      </c>
      <c r="CU124" s="12">
        <f t="shared" si="2459"/>
        <v>0</v>
      </c>
      <c r="CV124" s="12">
        <f t="shared" si="2459"/>
        <v>0</v>
      </c>
      <c r="CW124" s="12">
        <f t="shared" si="2459"/>
        <v>0</v>
      </c>
      <c r="CX124" s="12">
        <f t="shared" si="2459"/>
        <v>0</v>
      </c>
      <c r="CY124" s="12">
        <f t="shared" si="2459"/>
        <v>0</v>
      </c>
      <c r="CZ124" s="12">
        <f t="shared" si="2459"/>
        <v>0</v>
      </c>
      <c r="DA124" s="12">
        <f t="shared" si="2459"/>
        <v>0</v>
      </c>
      <c r="DB124" s="12">
        <f t="shared" si="2459"/>
        <v>0</v>
      </c>
      <c r="DC124" s="12">
        <f t="shared" si="2459"/>
        <v>0</v>
      </c>
      <c r="DD124" s="12">
        <f t="shared" si="2459"/>
        <v>0</v>
      </c>
      <c r="DE124" s="12">
        <f t="shared" si="2459"/>
        <v>0</v>
      </c>
      <c r="DF124" s="12">
        <f t="shared" si="2459"/>
        <v>0</v>
      </c>
      <c r="DG124" s="12">
        <f t="shared" si="2459"/>
        <v>0</v>
      </c>
      <c r="DH124" s="12">
        <f t="shared" si="2459"/>
        <v>0</v>
      </c>
      <c r="DI124" s="12">
        <f t="shared" si="2459"/>
        <v>0</v>
      </c>
      <c r="DJ124" s="12">
        <f t="shared" si="2459"/>
        <v>0</v>
      </c>
      <c r="DK124" s="12">
        <f t="shared" si="2459"/>
        <v>0</v>
      </c>
      <c r="DL124" s="12">
        <f t="shared" si="2459"/>
        <v>0</v>
      </c>
      <c r="DM124" s="12">
        <f t="shared" si="2459"/>
        <v>0</v>
      </c>
      <c r="DN124" s="12">
        <f t="shared" si="2459"/>
        <v>0</v>
      </c>
      <c r="DO124" s="12">
        <f t="shared" si="2459"/>
        <v>0</v>
      </c>
      <c r="DP124" s="12">
        <f t="shared" si="2459"/>
        <v>0</v>
      </c>
      <c r="DQ124" s="12">
        <f t="shared" si="2459"/>
        <v>0</v>
      </c>
      <c r="DR124" s="12">
        <f t="shared" si="2459"/>
        <v>0</v>
      </c>
      <c r="DS124" s="12">
        <f t="shared" si="2459"/>
        <v>0</v>
      </c>
      <c r="DT124" s="12">
        <f t="shared" si="2459"/>
        <v>0</v>
      </c>
      <c r="DU124" s="12">
        <f t="shared" si="2459"/>
        <v>0</v>
      </c>
      <c r="DV124" s="12">
        <f t="shared" si="2459"/>
        <v>0</v>
      </c>
      <c r="DW124" s="12">
        <f t="shared" si="2459"/>
        <v>0</v>
      </c>
      <c r="DX124" s="12">
        <f t="shared" si="2459"/>
        <v>0</v>
      </c>
      <c r="DY124" s="12">
        <f t="shared" si="2459"/>
        <v>0</v>
      </c>
      <c r="DZ124" s="12">
        <f t="shared" si="2459"/>
        <v>0</v>
      </c>
      <c r="EA124" s="12">
        <f t="shared" si="2459"/>
        <v>0</v>
      </c>
      <c r="EB124" s="12">
        <f t="shared" si="2459"/>
        <v>0</v>
      </c>
      <c r="EC124" s="12">
        <f t="shared" si="2459"/>
        <v>0</v>
      </c>
      <c r="ED124" s="12">
        <f t="shared" si="2459"/>
        <v>0</v>
      </c>
      <c r="EE124" s="12">
        <f t="shared" si="2459"/>
        <v>0</v>
      </c>
      <c r="EF124" s="12">
        <f t="shared" si="2459"/>
        <v>0</v>
      </c>
      <c r="EG124" s="12">
        <f t="shared" si="2459"/>
        <v>0</v>
      </c>
      <c r="EH124" s="12">
        <f t="shared" si="2459"/>
        <v>0</v>
      </c>
      <c r="EI124" s="12">
        <f t="shared" si="2459"/>
        <v>0</v>
      </c>
      <c r="EJ124" s="12">
        <f t="shared" si="2459"/>
        <v>0</v>
      </c>
      <c r="EK124" s="12">
        <f t="shared" si="2459"/>
        <v>0</v>
      </c>
      <c r="EL124" s="12">
        <f t="shared" si="2459"/>
        <v>0</v>
      </c>
      <c r="EM124" s="12">
        <f t="shared" si="2459"/>
        <v>0</v>
      </c>
      <c r="EN124" s="12">
        <f t="shared" si="2459"/>
        <v>0</v>
      </c>
      <c r="EO124" s="12">
        <f t="shared" si="2459"/>
        <v>0</v>
      </c>
      <c r="EP124" s="12">
        <f t="shared" si="2459"/>
        <v>0</v>
      </c>
      <c r="EQ124" s="12">
        <f t="shared" si="2459"/>
        <v>0</v>
      </c>
      <c r="ER124" s="12">
        <f t="shared" si="2459"/>
        <v>0</v>
      </c>
      <c r="ES124" s="12">
        <f t="shared" si="2459"/>
        <v>0</v>
      </c>
      <c r="ET124" s="12">
        <f>SUM(ET125)</f>
        <v>0</v>
      </c>
      <c r="EU124" s="12">
        <f>SUM(EU125)</f>
        <v>0</v>
      </c>
      <c r="EV124" s="12">
        <f>SUM(EV125)</f>
        <v>0</v>
      </c>
      <c r="EW124" s="12">
        <f t="shared" si="2459"/>
        <v>0</v>
      </c>
      <c r="EX124" s="12">
        <f t="shared" si="2459"/>
        <v>0</v>
      </c>
      <c r="EY124" s="12">
        <f t="shared" si="2459"/>
        <v>0</v>
      </c>
      <c r="EZ124" s="12">
        <f t="shared" si="2459"/>
        <v>0</v>
      </c>
      <c r="FA124" s="12">
        <f t="shared" si="2459"/>
        <v>0</v>
      </c>
      <c r="FB124" s="12">
        <f t="shared" si="2459"/>
        <v>0</v>
      </c>
      <c r="FC124" s="12">
        <f t="shared" si="2459"/>
        <v>0</v>
      </c>
      <c r="FD124" s="12">
        <f t="shared" si="2459"/>
        <v>0</v>
      </c>
      <c r="FE124" s="12">
        <f t="shared" si="2459"/>
        <v>0</v>
      </c>
      <c r="FF124" s="12">
        <f t="shared" si="2459"/>
        <v>0</v>
      </c>
      <c r="FG124" s="12">
        <f t="shared" si="2459"/>
        <v>0</v>
      </c>
      <c r="FH124" s="12">
        <f t="shared" si="2459"/>
        <v>0</v>
      </c>
      <c r="FI124" s="12">
        <f t="shared" si="2459"/>
        <v>0</v>
      </c>
      <c r="FJ124" s="12">
        <f t="shared" si="2459"/>
        <v>0</v>
      </c>
      <c r="FK124" s="12">
        <f t="shared" si="2459"/>
        <v>0</v>
      </c>
      <c r="FL124" s="12">
        <f t="shared" si="2459"/>
        <v>0</v>
      </c>
      <c r="FM124" s="12">
        <f t="shared" si="2459"/>
        <v>0</v>
      </c>
      <c r="FN124" s="12">
        <f t="shared" si="2459"/>
        <v>0</v>
      </c>
      <c r="FO124" s="12">
        <f t="shared" si="2459"/>
        <v>0</v>
      </c>
      <c r="FP124" s="12">
        <f t="shared" si="2459"/>
        <v>0</v>
      </c>
      <c r="FQ124" s="12">
        <f t="shared" si="2459"/>
        <v>0</v>
      </c>
      <c r="FR124" s="12">
        <f t="shared" si="2459"/>
        <v>0</v>
      </c>
      <c r="FS124" s="12">
        <f t="shared" si="2459"/>
        <v>0</v>
      </c>
      <c r="FT124" s="12">
        <f t="shared" si="2459"/>
        <v>0</v>
      </c>
      <c r="FU124" s="12">
        <f t="shared" si="2459"/>
        <v>0</v>
      </c>
      <c r="FV124" s="12">
        <f t="shared" si="2459"/>
        <v>0</v>
      </c>
      <c r="FW124" s="12">
        <f>SUM(FW125)</f>
        <v>0</v>
      </c>
      <c r="FX124" s="12">
        <f>SUM(FX125)</f>
        <v>0</v>
      </c>
      <c r="FY124" s="12">
        <f t="shared" ref="FY124:HD124" si="2460">SUM(FY125)</f>
        <v>0</v>
      </c>
      <c r="FZ124" s="12">
        <f t="shared" si="2460"/>
        <v>0</v>
      </c>
      <c r="GA124" s="12">
        <f t="shared" si="2460"/>
        <v>0</v>
      </c>
      <c r="GB124" s="12">
        <f t="shared" si="2460"/>
        <v>0</v>
      </c>
      <c r="GC124" s="12">
        <f t="shared" si="2460"/>
        <v>0</v>
      </c>
      <c r="GD124" s="12">
        <f t="shared" si="2460"/>
        <v>0</v>
      </c>
      <c r="GE124" s="12">
        <f t="shared" si="2460"/>
        <v>0</v>
      </c>
      <c r="GF124" s="12">
        <f t="shared" si="2460"/>
        <v>0</v>
      </c>
      <c r="GG124" s="12">
        <f t="shared" si="2460"/>
        <v>0</v>
      </c>
      <c r="GH124" s="12">
        <f t="shared" si="2460"/>
        <v>0</v>
      </c>
      <c r="GI124" s="12">
        <f t="shared" si="2460"/>
        <v>0</v>
      </c>
      <c r="GJ124" s="12">
        <f t="shared" si="2460"/>
        <v>0</v>
      </c>
      <c r="GK124" s="12">
        <f t="shared" si="2460"/>
        <v>0</v>
      </c>
      <c r="GL124" s="12">
        <f t="shared" si="2460"/>
        <v>0</v>
      </c>
      <c r="GM124" s="12">
        <f t="shared" si="2460"/>
        <v>0</v>
      </c>
      <c r="GN124" s="12">
        <f t="shared" si="2460"/>
        <v>0</v>
      </c>
      <c r="GO124" s="12">
        <f t="shared" si="2460"/>
        <v>0</v>
      </c>
      <c r="GP124" s="12">
        <f t="shared" si="2460"/>
        <v>0</v>
      </c>
      <c r="GQ124" s="12">
        <f t="shared" si="2460"/>
        <v>0</v>
      </c>
      <c r="GR124" s="12">
        <f t="shared" si="2460"/>
        <v>0</v>
      </c>
      <c r="GS124" s="12">
        <f t="shared" si="2460"/>
        <v>0</v>
      </c>
      <c r="GT124" s="12">
        <f t="shared" si="2460"/>
        <v>0</v>
      </c>
      <c r="GU124" s="12">
        <f t="shared" si="2460"/>
        <v>0</v>
      </c>
      <c r="GV124" s="12">
        <f t="shared" si="2460"/>
        <v>0</v>
      </c>
      <c r="GW124" s="12">
        <f t="shared" si="2460"/>
        <v>0</v>
      </c>
      <c r="GX124" s="12">
        <f t="shared" si="2460"/>
        <v>0</v>
      </c>
      <c r="GY124" s="12">
        <f t="shared" si="2460"/>
        <v>0</v>
      </c>
      <c r="GZ124" s="12">
        <f t="shared" si="2460"/>
        <v>1728</v>
      </c>
      <c r="HA124" s="12">
        <f t="shared" si="2460"/>
        <v>1728</v>
      </c>
      <c r="HB124" s="12">
        <f t="shared" si="2460"/>
        <v>1300</v>
      </c>
      <c r="HC124" s="12">
        <f t="shared" si="2460"/>
        <v>300</v>
      </c>
      <c r="HD124" s="12">
        <f t="shared" si="2460"/>
        <v>0</v>
      </c>
      <c r="HE124" s="12">
        <f>SUM(HE125)</f>
        <v>300</v>
      </c>
      <c r="HF124" s="12">
        <f>SUM(HF125)</f>
        <v>300</v>
      </c>
      <c r="HG124" s="12">
        <f t="shared" ref="HG124:JN124" si="2461">SUM(HG125)</f>
        <v>0</v>
      </c>
      <c r="HH124" s="12">
        <f t="shared" si="2461"/>
        <v>0</v>
      </c>
      <c r="HI124" s="12">
        <f t="shared" si="2461"/>
        <v>0</v>
      </c>
      <c r="HJ124" s="12">
        <f t="shared" si="2461"/>
        <v>0</v>
      </c>
      <c r="HK124" s="12">
        <f t="shared" si="2461"/>
        <v>0</v>
      </c>
      <c r="HL124" s="12">
        <f t="shared" si="2461"/>
        <v>0</v>
      </c>
      <c r="HM124" s="12">
        <f t="shared" si="2461"/>
        <v>0</v>
      </c>
      <c r="HN124" s="12">
        <f t="shared" si="2461"/>
        <v>0</v>
      </c>
      <c r="HO124" s="12">
        <f t="shared" si="2461"/>
        <v>0</v>
      </c>
      <c r="HP124" s="12">
        <f t="shared" si="2461"/>
        <v>0</v>
      </c>
      <c r="HQ124" s="12">
        <f t="shared" si="2461"/>
        <v>0</v>
      </c>
      <c r="HR124" s="12">
        <f t="shared" si="2461"/>
        <v>0</v>
      </c>
      <c r="HS124" s="12">
        <f t="shared" si="2461"/>
        <v>0</v>
      </c>
      <c r="HT124" s="12">
        <f t="shared" si="2461"/>
        <v>0</v>
      </c>
      <c r="HU124" s="12">
        <f t="shared" si="2461"/>
        <v>0</v>
      </c>
      <c r="HV124" s="12">
        <f t="shared" si="2461"/>
        <v>0</v>
      </c>
      <c r="HW124" s="12">
        <f t="shared" si="2461"/>
        <v>0</v>
      </c>
      <c r="HX124" s="12">
        <f t="shared" si="2461"/>
        <v>0</v>
      </c>
      <c r="HY124" s="12">
        <f t="shared" si="2461"/>
        <v>0</v>
      </c>
      <c r="HZ124" s="12">
        <f t="shared" si="2461"/>
        <v>0</v>
      </c>
      <c r="IA124" s="12">
        <f t="shared" si="2461"/>
        <v>0</v>
      </c>
      <c r="IB124" s="12">
        <f t="shared" si="2461"/>
        <v>0</v>
      </c>
      <c r="IC124" s="12">
        <f t="shared" si="2461"/>
        <v>0</v>
      </c>
      <c r="ID124" s="12">
        <f t="shared" si="2461"/>
        <v>0</v>
      </c>
      <c r="IE124" s="12">
        <f t="shared" si="2461"/>
        <v>0</v>
      </c>
      <c r="IF124" s="12">
        <f t="shared" si="2461"/>
        <v>0</v>
      </c>
      <c r="IG124" s="12">
        <f t="shared" si="2461"/>
        <v>0</v>
      </c>
      <c r="IH124" s="12">
        <f t="shared" si="2461"/>
        <v>1728</v>
      </c>
      <c r="II124" s="12">
        <f t="shared" si="2461"/>
        <v>1728</v>
      </c>
      <c r="IJ124" s="12">
        <f t="shared" si="2461"/>
        <v>1300</v>
      </c>
      <c r="IK124" s="12">
        <f t="shared" si="2461"/>
        <v>300</v>
      </c>
      <c r="IL124" s="12">
        <f t="shared" si="2461"/>
        <v>0</v>
      </c>
      <c r="IM124" s="12">
        <f t="shared" si="2461"/>
        <v>300</v>
      </c>
      <c r="IN124" s="12">
        <f t="shared" si="2461"/>
        <v>300</v>
      </c>
      <c r="IO124" s="12">
        <f t="shared" si="2461"/>
        <v>0</v>
      </c>
      <c r="IP124" s="12">
        <f t="shared" si="2461"/>
        <v>0</v>
      </c>
      <c r="IQ124" s="12">
        <f t="shared" si="2461"/>
        <v>0</v>
      </c>
      <c r="IR124" s="12">
        <f t="shared" si="2461"/>
        <v>0</v>
      </c>
      <c r="IS124" s="12">
        <f t="shared" si="2461"/>
        <v>0</v>
      </c>
      <c r="IT124" s="12">
        <f t="shared" si="2461"/>
        <v>0</v>
      </c>
      <c r="IU124" s="12">
        <f t="shared" si="2461"/>
        <v>0</v>
      </c>
      <c r="IV124" s="12">
        <f t="shared" si="2461"/>
        <v>0</v>
      </c>
      <c r="IW124" s="12">
        <f t="shared" si="2461"/>
        <v>0</v>
      </c>
      <c r="IX124" s="12">
        <f t="shared" si="2461"/>
        <v>0</v>
      </c>
      <c r="IY124" s="12">
        <f t="shared" si="2461"/>
        <v>0</v>
      </c>
      <c r="IZ124" s="12">
        <f t="shared" si="2461"/>
        <v>0</v>
      </c>
      <c r="JA124" s="12">
        <f t="shared" si="2461"/>
        <v>0</v>
      </c>
      <c r="JB124" s="12">
        <f t="shared" si="2461"/>
        <v>0</v>
      </c>
      <c r="JC124" s="12">
        <f t="shared" si="2461"/>
        <v>0</v>
      </c>
      <c r="JD124" s="12">
        <f t="shared" si="2461"/>
        <v>0</v>
      </c>
      <c r="JE124" s="12">
        <f t="shared" si="2461"/>
        <v>0</v>
      </c>
      <c r="JF124" s="12">
        <f t="shared" si="2461"/>
        <v>0</v>
      </c>
      <c r="JG124" s="12">
        <f t="shared" si="2461"/>
        <v>0</v>
      </c>
      <c r="JH124" s="12">
        <f t="shared" si="2461"/>
        <v>0</v>
      </c>
      <c r="JI124" s="12">
        <f t="shared" si="2461"/>
        <v>0</v>
      </c>
      <c r="JJ124" s="12">
        <f t="shared" si="2461"/>
        <v>0</v>
      </c>
      <c r="JK124" s="12">
        <f t="shared" si="2461"/>
        <v>0</v>
      </c>
      <c r="JL124" s="12">
        <f t="shared" si="2461"/>
        <v>0</v>
      </c>
      <c r="JM124" s="12">
        <f t="shared" si="2461"/>
        <v>0</v>
      </c>
      <c r="JN124" s="12">
        <f t="shared" si="2461"/>
        <v>0</v>
      </c>
    </row>
    <row r="125" spans="1:274" x14ac:dyDescent="0.25">
      <c r="A125" s="5">
        <v>7200</v>
      </c>
      <c r="B125" s="9" t="s">
        <v>67</v>
      </c>
      <c r="C125" s="13">
        <v>0</v>
      </c>
      <c r="D125" s="13">
        <v>0</v>
      </c>
      <c r="E125" s="13">
        <v>0</v>
      </c>
      <c r="F125" s="13">
        <v>0</v>
      </c>
      <c r="G125" s="13">
        <v>0</v>
      </c>
      <c r="H125" s="13">
        <v>0</v>
      </c>
      <c r="I125" s="13">
        <v>0</v>
      </c>
      <c r="J125" s="13">
        <v>0</v>
      </c>
      <c r="K125" s="13">
        <v>0</v>
      </c>
      <c r="L125" s="13">
        <v>0</v>
      </c>
      <c r="M125" s="13">
        <v>0</v>
      </c>
      <c r="N125" s="13">
        <v>0</v>
      </c>
      <c r="O125" s="13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0</v>
      </c>
      <c r="AC125" s="13">
        <v>0</v>
      </c>
      <c r="AD125" s="13">
        <v>0</v>
      </c>
      <c r="AE125" s="13">
        <v>0</v>
      </c>
      <c r="AF125" s="13">
        <v>0</v>
      </c>
      <c r="AG125" s="13">
        <v>0</v>
      </c>
      <c r="AH125" s="13">
        <v>0</v>
      </c>
      <c r="AI125" s="13">
        <v>0</v>
      </c>
      <c r="AJ125" s="13">
        <v>0</v>
      </c>
      <c r="AK125" s="13">
        <v>0</v>
      </c>
      <c r="AL125" s="13">
        <v>0</v>
      </c>
      <c r="AM125" s="13">
        <v>0</v>
      </c>
      <c r="AN125" s="13">
        <v>0</v>
      </c>
      <c r="AO125" s="13">
        <v>0</v>
      </c>
      <c r="AP125" s="13">
        <v>0</v>
      </c>
      <c r="AQ125" s="13">
        <v>0</v>
      </c>
      <c r="AR125" s="13">
        <v>0</v>
      </c>
      <c r="AS125" s="13">
        <v>0</v>
      </c>
      <c r="AT125" s="13">
        <v>0</v>
      </c>
      <c r="AU125" s="13">
        <v>0</v>
      </c>
      <c r="AV125" s="13">
        <v>0</v>
      </c>
      <c r="AW125" s="13">
        <v>0</v>
      </c>
      <c r="AX125" s="13">
        <v>0</v>
      </c>
      <c r="AY125" s="13">
        <v>0</v>
      </c>
      <c r="AZ125" s="13">
        <v>0</v>
      </c>
      <c r="BA125" s="13">
        <v>0</v>
      </c>
      <c r="BB125" s="13">
        <v>0</v>
      </c>
      <c r="BC125" s="13">
        <v>0</v>
      </c>
      <c r="BD125" s="13">
        <v>0</v>
      </c>
      <c r="BE125" s="13">
        <v>0</v>
      </c>
      <c r="BF125" s="13">
        <v>0</v>
      </c>
      <c r="BG125" s="13">
        <v>0</v>
      </c>
      <c r="BH125" s="13">
        <v>0</v>
      </c>
      <c r="BI125" s="13">
        <v>0</v>
      </c>
      <c r="BJ125" s="13">
        <v>0</v>
      </c>
      <c r="BK125" s="13">
        <v>0</v>
      </c>
      <c r="BL125" s="13">
        <v>0</v>
      </c>
      <c r="BM125" s="13">
        <v>0</v>
      </c>
      <c r="BN125" s="13">
        <v>0</v>
      </c>
      <c r="BO125" s="13">
        <v>0</v>
      </c>
      <c r="BP125" s="13">
        <v>0</v>
      </c>
      <c r="BQ125" s="13">
        <v>0</v>
      </c>
      <c r="BR125" s="13">
        <v>0</v>
      </c>
      <c r="BS125" s="13">
        <v>0</v>
      </c>
      <c r="BT125" s="13">
        <v>0</v>
      </c>
      <c r="BU125" s="13">
        <v>0</v>
      </c>
      <c r="BV125" s="13">
        <v>0</v>
      </c>
      <c r="BW125" s="13">
        <v>0</v>
      </c>
      <c r="BX125" s="13">
        <v>0</v>
      </c>
      <c r="BY125" s="13">
        <v>0</v>
      </c>
      <c r="BZ125" s="13">
        <v>0</v>
      </c>
      <c r="CA125" s="13">
        <v>0</v>
      </c>
      <c r="CB125" s="13">
        <v>0</v>
      </c>
      <c r="CC125" s="13">
        <v>0</v>
      </c>
      <c r="CD125" s="13">
        <v>0</v>
      </c>
      <c r="CE125" s="13">
        <v>0</v>
      </c>
      <c r="CF125" s="13">
        <v>0</v>
      </c>
      <c r="CG125" s="13">
        <v>0</v>
      </c>
      <c r="CH125" s="13">
        <v>0</v>
      </c>
      <c r="CI125" s="13">
        <v>0</v>
      </c>
      <c r="CJ125" s="13">
        <v>0</v>
      </c>
      <c r="CK125" s="13">
        <v>0</v>
      </c>
      <c r="CL125" s="13">
        <v>0</v>
      </c>
      <c r="CM125" s="13">
        <v>0</v>
      </c>
      <c r="CN125" s="13">
        <v>0</v>
      </c>
      <c r="CO125" s="13">
        <v>0</v>
      </c>
      <c r="CP125" s="13">
        <v>0</v>
      </c>
      <c r="CQ125" s="13">
        <v>0</v>
      </c>
      <c r="CR125" s="13">
        <v>0</v>
      </c>
      <c r="CS125" s="13">
        <v>0</v>
      </c>
      <c r="CT125" s="13">
        <v>0</v>
      </c>
      <c r="CU125" s="13">
        <v>0</v>
      </c>
      <c r="CV125" s="13">
        <v>0</v>
      </c>
      <c r="CW125" s="13">
        <v>0</v>
      </c>
      <c r="CX125" s="13">
        <v>0</v>
      </c>
      <c r="CY125" s="13">
        <v>0</v>
      </c>
      <c r="CZ125" s="13">
        <v>0</v>
      </c>
      <c r="DA125" s="13">
        <v>0</v>
      </c>
      <c r="DB125" s="13">
        <v>0</v>
      </c>
      <c r="DC125" s="13">
        <v>0</v>
      </c>
      <c r="DD125" s="13">
        <v>0</v>
      </c>
      <c r="DE125" s="13">
        <v>0</v>
      </c>
      <c r="DF125" s="13">
        <v>0</v>
      </c>
      <c r="DG125" s="13">
        <v>0</v>
      </c>
      <c r="DH125" s="13">
        <v>0</v>
      </c>
      <c r="DI125" s="13">
        <v>0</v>
      </c>
      <c r="DJ125" s="13">
        <v>0</v>
      </c>
      <c r="DK125" s="13">
        <v>0</v>
      </c>
      <c r="DL125" s="13">
        <v>0</v>
      </c>
      <c r="DM125" s="13">
        <v>0</v>
      </c>
      <c r="DN125" s="13">
        <v>0</v>
      </c>
      <c r="DO125" s="13">
        <v>0</v>
      </c>
      <c r="DP125" s="13">
        <v>0</v>
      </c>
      <c r="DQ125" s="13">
        <v>0</v>
      </c>
      <c r="DR125" s="13">
        <v>0</v>
      </c>
      <c r="DS125" s="13">
        <v>0</v>
      </c>
      <c r="DT125" s="13">
        <v>0</v>
      </c>
      <c r="DU125" s="13">
        <v>0</v>
      </c>
      <c r="DV125" s="13">
        <v>0</v>
      </c>
      <c r="DW125" s="13">
        <v>0</v>
      </c>
      <c r="DX125" s="13">
        <v>0</v>
      </c>
      <c r="DY125" s="13">
        <v>0</v>
      </c>
      <c r="DZ125" s="13">
        <v>0</v>
      </c>
      <c r="EA125" s="13">
        <v>0</v>
      </c>
      <c r="EB125" s="13">
        <v>0</v>
      </c>
      <c r="EC125" s="13">
        <v>0</v>
      </c>
      <c r="ED125" s="13">
        <v>0</v>
      </c>
      <c r="EE125" s="13">
        <v>0</v>
      </c>
      <c r="EF125" s="13">
        <v>0</v>
      </c>
      <c r="EG125" s="13">
        <v>0</v>
      </c>
      <c r="EH125" s="13">
        <v>0</v>
      </c>
      <c r="EI125" s="13">
        <v>0</v>
      </c>
      <c r="EJ125" s="13">
        <v>0</v>
      </c>
      <c r="EK125" s="13">
        <v>0</v>
      </c>
      <c r="EL125" s="13">
        <v>0</v>
      </c>
      <c r="EM125" s="13">
        <v>0</v>
      </c>
      <c r="EN125" s="13">
        <v>0</v>
      </c>
      <c r="EO125" s="13">
        <v>0</v>
      </c>
      <c r="EP125" s="13">
        <v>0</v>
      </c>
      <c r="EQ125" s="13">
        <v>0</v>
      </c>
      <c r="ER125" s="13">
        <v>0</v>
      </c>
      <c r="ES125" s="13">
        <v>0</v>
      </c>
      <c r="ET125" s="13">
        <v>0</v>
      </c>
      <c r="EU125" s="13">
        <v>0</v>
      </c>
      <c r="EV125" s="13">
        <v>0</v>
      </c>
      <c r="EW125" s="13">
        <v>0</v>
      </c>
      <c r="EX125" s="13">
        <v>0</v>
      </c>
      <c r="EY125" s="13">
        <v>0</v>
      </c>
      <c r="EZ125" s="13">
        <v>0</v>
      </c>
      <c r="FA125" s="13">
        <v>0</v>
      </c>
      <c r="FB125" s="13">
        <v>0</v>
      </c>
      <c r="FC125" s="13">
        <v>0</v>
      </c>
      <c r="FD125" s="13">
        <v>0</v>
      </c>
      <c r="FE125" s="13">
        <v>0</v>
      </c>
      <c r="FF125" s="13">
        <v>0</v>
      </c>
      <c r="FG125" s="13">
        <v>0</v>
      </c>
      <c r="FH125" s="13">
        <v>0</v>
      </c>
      <c r="FI125" s="13">
        <v>0</v>
      </c>
      <c r="FJ125" s="13">
        <v>0</v>
      </c>
      <c r="FK125" s="13">
        <v>0</v>
      </c>
      <c r="FL125" s="13">
        <v>0</v>
      </c>
      <c r="FM125" s="13">
        <v>0</v>
      </c>
      <c r="FN125" s="13">
        <v>0</v>
      </c>
      <c r="FO125" s="13">
        <v>0</v>
      </c>
      <c r="FP125" s="13">
        <v>0</v>
      </c>
      <c r="FQ125" s="13">
        <v>0</v>
      </c>
      <c r="FR125" s="13">
        <v>0</v>
      </c>
      <c r="FS125" s="13">
        <v>0</v>
      </c>
      <c r="FT125" s="13">
        <v>0</v>
      </c>
      <c r="FU125" s="13">
        <v>0</v>
      </c>
      <c r="FV125" s="13">
        <v>0</v>
      </c>
      <c r="FW125" s="13">
        <v>0</v>
      </c>
      <c r="FX125" s="13">
        <v>0</v>
      </c>
      <c r="FY125" s="13">
        <v>0</v>
      </c>
      <c r="FZ125" s="13">
        <v>0</v>
      </c>
      <c r="GA125" s="13">
        <v>0</v>
      </c>
      <c r="GB125" s="13">
        <v>0</v>
      </c>
      <c r="GC125" s="13">
        <v>0</v>
      </c>
      <c r="GD125" s="13">
        <v>0</v>
      </c>
      <c r="GE125" s="13">
        <v>0</v>
      </c>
      <c r="GF125" s="13">
        <v>0</v>
      </c>
      <c r="GG125" s="13">
        <v>0</v>
      </c>
      <c r="GH125" s="13">
        <v>0</v>
      </c>
      <c r="GI125" s="13">
        <v>0</v>
      </c>
      <c r="GJ125" s="13">
        <v>0</v>
      </c>
      <c r="GK125" s="13">
        <v>0</v>
      </c>
      <c r="GL125" s="13">
        <v>0</v>
      </c>
      <c r="GM125" s="13">
        <v>0</v>
      </c>
      <c r="GN125" s="13">
        <v>0</v>
      </c>
      <c r="GO125" s="13">
        <v>0</v>
      </c>
      <c r="GP125" s="13">
        <v>0</v>
      </c>
      <c r="GQ125" s="13">
        <v>0</v>
      </c>
      <c r="GR125" s="13">
        <v>0</v>
      </c>
      <c r="GS125" s="13">
        <v>0</v>
      </c>
      <c r="GT125" s="13">
        <v>0</v>
      </c>
      <c r="GU125" s="13">
        <v>0</v>
      </c>
      <c r="GV125" s="13">
        <v>0</v>
      </c>
      <c r="GW125" s="13">
        <v>0</v>
      </c>
      <c r="GX125" s="13">
        <v>0</v>
      </c>
      <c r="GY125" s="13">
        <v>0</v>
      </c>
      <c r="GZ125" s="13">
        <v>1728</v>
      </c>
      <c r="HA125" s="13">
        <v>1728</v>
      </c>
      <c r="HB125" s="13">
        <v>1300</v>
      </c>
      <c r="HC125" s="13">
        <v>300</v>
      </c>
      <c r="HD125" s="13">
        <v>0</v>
      </c>
      <c r="HE125" s="13">
        <v>300</v>
      </c>
      <c r="HF125" s="13">
        <v>300</v>
      </c>
      <c r="HG125" s="13">
        <v>0</v>
      </c>
      <c r="HH125" s="13">
        <v>0</v>
      </c>
      <c r="HI125" s="13">
        <v>0</v>
      </c>
      <c r="HJ125" s="13">
        <v>0</v>
      </c>
      <c r="HK125" s="13">
        <v>0</v>
      </c>
      <c r="HL125" s="13">
        <v>0</v>
      </c>
      <c r="HM125" s="13">
        <v>0</v>
      </c>
      <c r="HN125" s="13">
        <v>0</v>
      </c>
      <c r="HO125" s="13">
        <v>0</v>
      </c>
      <c r="HP125" s="13">
        <v>0</v>
      </c>
      <c r="HQ125" s="13">
        <v>0</v>
      </c>
      <c r="HR125" s="13">
        <v>0</v>
      </c>
      <c r="HS125" s="13">
        <v>0</v>
      </c>
      <c r="HT125" s="13">
        <v>0</v>
      </c>
      <c r="HU125" s="13">
        <v>0</v>
      </c>
      <c r="HV125" s="13">
        <v>0</v>
      </c>
      <c r="HW125" s="13">
        <v>0</v>
      </c>
      <c r="HX125" s="13">
        <v>0</v>
      </c>
      <c r="HY125" s="13">
        <v>0</v>
      </c>
      <c r="HZ125" s="13">
        <v>0</v>
      </c>
      <c r="IA125" s="13">
        <v>0</v>
      </c>
      <c r="IB125" s="13">
        <v>0</v>
      </c>
      <c r="IC125" s="13">
        <v>0</v>
      </c>
      <c r="ID125" s="13">
        <v>0</v>
      </c>
      <c r="IE125" s="13">
        <v>0</v>
      </c>
      <c r="IF125" s="13">
        <v>0</v>
      </c>
      <c r="IG125" s="13">
        <f t="shared" ref="IG125:JC125" si="2462">C125+BS125+AK125+DA125+EI125+FQ125+GY125</f>
        <v>0</v>
      </c>
      <c r="IH125" s="13">
        <f t="shared" si="2462"/>
        <v>1728</v>
      </c>
      <c r="II125" s="13">
        <f t="shared" si="2462"/>
        <v>1728</v>
      </c>
      <c r="IJ125" s="13">
        <f t="shared" si="2462"/>
        <v>1300</v>
      </c>
      <c r="IK125" s="13">
        <f t="shared" si="2462"/>
        <v>300</v>
      </c>
      <c r="IL125" s="13">
        <f t="shared" si="2462"/>
        <v>0</v>
      </c>
      <c r="IM125" s="13">
        <f t="shared" si="2462"/>
        <v>300</v>
      </c>
      <c r="IN125" s="13">
        <f t="shared" si="2462"/>
        <v>300</v>
      </c>
      <c r="IO125" s="13">
        <f t="shared" si="2462"/>
        <v>0</v>
      </c>
      <c r="IP125" s="13">
        <f t="shared" si="2462"/>
        <v>0</v>
      </c>
      <c r="IQ125" s="13">
        <f t="shared" si="2462"/>
        <v>0</v>
      </c>
      <c r="IR125" s="13">
        <f t="shared" si="2462"/>
        <v>0</v>
      </c>
      <c r="IS125" s="13">
        <f t="shared" si="2462"/>
        <v>0</v>
      </c>
      <c r="IT125" s="13">
        <f t="shared" si="2462"/>
        <v>0</v>
      </c>
      <c r="IU125" s="13">
        <f t="shared" si="2462"/>
        <v>0</v>
      </c>
      <c r="IV125" s="13">
        <f t="shared" si="2462"/>
        <v>0</v>
      </c>
      <c r="IW125" s="13">
        <f t="shared" si="2462"/>
        <v>0</v>
      </c>
      <c r="IX125" s="13">
        <f t="shared" si="2462"/>
        <v>0</v>
      </c>
      <c r="IY125" s="13">
        <f t="shared" si="2462"/>
        <v>0</v>
      </c>
      <c r="IZ125" s="13">
        <f t="shared" si="2462"/>
        <v>0</v>
      </c>
      <c r="JA125" s="13">
        <f t="shared" si="2462"/>
        <v>0</v>
      </c>
      <c r="JB125" s="13">
        <f t="shared" si="2462"/>
        <v>0</v>
      </c>
      <c r="JC125" s="13">
        <f t="shared" si="2462"/>
        <v>0</v>
      </c>
      <c r="JD125" s="13">
        <f t="shared" ref="JD125:JI125" si="2463">Z125+BH125+CP125+DX125+FF125+GN125+HV125</f>
        <v>0</v>
      </c>
      <c r="JE125" s="13">
        <f t="shared" si="2463"/>
        <v>0</v>
      </c>
      <c r="JF125" s="13">
        <f t="shared" si="2463"/>
        <v>0</v>
      </c>
      <c r="JG125" s="13">
        <f t="shared" si="2463"/>
        <v>0</v>
      </c>
      <c r="JH125" s="13">
        <f t="shared" si="2463"/>
        <v>0</v>
      </c>
      <c r="JI125" s="13">
        <f t="shared" si="2463"/>
        <v>0</v>
      </c>
      <c r="JJ125" s="13">
        <f t="shared" ref="JJ125:JN125" si="2464">AF125+BN125+CV125+ED125+FL125+GT125+IB125</f>
        <v>0</v>
      </c>
      <c r="JK125" s="13">
        <f t="shared" si="2464"/>
        <v>0</v>
      </c>
      <c r="JL125" s="13">
        <f t="shared" si="2464"/>
        <v>0</v>
      </c>
      <c r="JM125" s="13">
        <f t="shared" si="2464"/>
        <v>0</v>
      </c>
      <c r="JN125" s="13">
        <f t="shared" si="2464"/>
        <v>0</v>
      </c>
    </row>
    <row r="126" spans="1:274" ht="15" customHeight="1" x14ac:dyDescent="0.25">
      <c r="A126" s="5">
        <v>73</v>
      </c>
      <c r="B126" s="8" t="s">
        <v>264</v>
      </c>
      <c r="C126" s="12">
        <f>SUM(C127)</f>
        <v>0</v>
      </c>
      <c r="D126" s="12">
        <f>SUM(D127)</f>
        <v>0</v>
      </c>
      <c r="E126" s="12">
        <f>SUM(E127)</f>
        <v>0</v>
      </c>
      <c r="F126" s="12">
        <f t="shared" ref="F126:JN126" si="2465">SUM(F127)</f>
        <v>0</v>
      </c>
      <c r="G126" s="12">
        <f t="shared" si="2465"/>
        <v>0</v>
      </c>
      <c r="H126" s="12">
        <f t="shared" si="2465"/>
        <v>0</v>
      </c>
      <c r="I126" s="12">
        <f t="shared" si="2465"/>
        <v>0</v>
      </c>
      <c r="J126" s="12">
        <f t="shared" si="2465"/>
        <v>0</v>
      </c>
      <c r="K126" s="12">
        <f t="shared" si="2465"/>
        <v>0</v>
      </c>
      <c r="L126" s="12">
        <f>SUM(L127)</f>
        <v>0</v>
      </c>
      <c r="M126" s="12">
        <f>SUM(M127)</f>
        <v>0</v>
      </c>
      <c r="N126" s="12">
        <f t="shared" ref="N126:T126" si="2466">SUM(N127)</f>
        <v>0</v>
      </c>
      <c r="O126" s="12">
        <f>SUM(O127)</f>
        <v>0</v>
      </c>
      <c r="P126" s="12">
        <f>SUM(P127)</f>
        <v>0</v>
      </c>
      <c r="Q126" s="12">
        <f t="shared" si="2466"/>
        <v>0</v>
      </c>
      <c r="R126" s="12">
        <f>SUM(R127)</f>
        <v>0</v>
      </c>
      <c r="S126" s="12">
        <f>SUM(S127)</f>
        <v>0</v>
      </c>
      <c r="T126" s="12">
        <f t="shared" si="2466"/>
        <v>0</v>
      </c>
      <c r="U126" s="12">
        <f>SUM(U127)</f>
        <v>0</v>
      </c>
      <c r="V126" s="12">
        <f>SUM(V127)</f>
        <v>0</v>
      </c>
      <c r="W126" s="12">
        <f t="shared" ref="W126:AJ126" si="2467">SUM(W127)</f>
        <v>0</v>
      </c>
      <c r="X126" s="12">
        <f t="shared" si="2467"/>
        <v>0</v>
      </c>
      <c r="Y126" s="12">
        <f t="shared" si="2467"/>
        <v>0</v>
      </c>
      <c r="Z126" s="12">
        <f t="shared" si="2467"/>
        <v>0</v>
      </c>
      <c r="AA126" s="12">
        <f t="shared" si="2467"/>
        <v>0</v>
      </c>
      <c r="AB126" s="12">
        <f t="shared" si="2467"/>
        <v>0</v>
      </c>
      <c r="AC126" s="12">
        <f t="shared" si="2467"/>
        <v>0</v>
      </c>
      <c r="AD126" s="12">
        <f t="shared" si="2467"/>
        <v>0</v>
      </c>
      <c r="AE126" s="12">
        <f t="shared" si="2467"/>
        <v>0</v>
      </c>
      <c r="AF126" s="12">
        <f t="shared" si="2467"/>
        <v>0</v>
      </c>
      <c r="AG126" s="12">
        <f t="shared" si="2467"/>
        <v>0</v>
      </c>
      <c r="AH126" s="12">
        <f t="shared" si="2467"/>
        <v>0</v>
      </c>
      <c r="AI126" s="12">
        <f t="shared" si="2467"/>
        <v>0</v>
      </c>
      <c r="AJ126" s="12">
        <f t="shared" si="2467"/>
        <v>0</v>
      </c>
      <c r="AK126" s="12">
        <f t="shared" ref="AK126:BG126" si="2468">SUM(AK127)</f>
        <v>0</v>
      </c>
      <c r="AL126" s="12">
        <f t="shared" si="2468"/>
        <v>0</v>
      </c>
      <c r="AM126" s="12">
        <f t="shared" si="2468"/>
        <v>0</v>
      </c>
      <c r="AN126" s="12">
        <f t="shared" si="2468"/>
        <v>0</v>
      </c>
      <c r="AO126" s="12">
        <f t="shared" si="2468"/>
        <v>0</v>
      </c>
      <c r="AP126" s="12">
        <f t="shared" si="2468"/>
        <v>0</v>
      </c>
      <c r="AQ126" s="12">
        <f t="shared" si="2468"/>
        <v>0</v>
      </c>
      <c r="AR126" s="12">
        <f t="shared" si="2468"/>
        <v>0</v>
      </c>
      <c r="AS126" s="12">
        <f t="shared" si="2468"/>
        <v>0</v>
      </c>
      <c r="AT126" s="12">
        <f t="shared" si="2468"/>
        <v>0</v>
      </c>
      <c r="AU126" s="12">
        <f t="shared" si="2468"/>
        <v>0</v>
      </c>
      <c r="AV126" s="12">
        <f t="shared" si="2468"/>
        <v>0</v>
      </c>
      <c r="AW126" s="12">
        <f t="shared" si="2468"/>
        <v>0</v>
      </c>
      <c r="AX126" s="12">
        <f t="shared" si="2468"/>
        <v>0</v>
      </c>
      <c r="AY126" s="12">
        <f t="shared" si="2468"/>
        <v>0</v>
      </c>
      <c r="AZ126" s="12">
        <f t="shared" si="2468"/>
        <v>0</v>
      </c>
      <c r="BA126" s="12">
        <f t="shared" si="2468"/>
        <v>0</v>
      </c>
      <c r="BB126" s="12">
        <f t="shared" si="2468"/>
        <v>0</v>
      </c>
      <c r="BC126" s="12">
        <f t="shared" si="2468"/>
        <v>0</v>
      </c>
      <c r="BD126" s="12">
        <f t="shared" si="2468"/>
        <v>0</v>
      </c>
      <c r="BE126" s="12">
        <f t="shared" si="2468"/>
        <v>0</v>
      </c>
      <c r="BF126" s="12">
        <f t="shared" si="2468"/>
        <v>0</v>
      </c>
      <c r="BG126" s="12">
        <f t="shared" si="2468"/>
        <v>0</v>
      </c>
      <c r="BH126" s="12">
        <f t="shared" si="2465"/>
        <v>0</v>
      </c>
      <c r="BI126" s="12">
        <f t="shared" si="2465"/>
        <v>0</v>
      </c>
      <c r="BJ126" s="12">
        <f t="shared" si="2465"/>
        <v>0</v>
      </c>
      <c r="BK126" s="12">
        <f t="shared" si="2465"/>
        <v>0</v>
      </c>
      <c r="BL126" s="12">
        <f t="shared" si="2465"/>
        <v>0</v>
      </c>
      <c r="BM126" s="12">
        <f t="shared" si="2465"/>
        <v>0</v>
      </c>
      <c r="BN126" s="12">
        <f>SUM(BN127)</f>
        <v>0</v>
      </c>
      <c r="BO126" s="12">
        <f t="shared" si="2465"/>
        <v>0</v>
      </c>
      <c r="BP126" s="12">
        <f t="shared" si="2465"/>
        <v>0</v>
      </c>
      <c r="BQ126" s="12">
        <f t="shared" si="2465"/>
        <v>0</v>
      </c>
      <c r="BR126" s="12">
        <f t="shared" si="2465"/>
        <v>0</v>
      </c>
      <c r="BS126" s="12">
        <f t="shared" ref="BS126:BW126" si="2469">SUM(BS127)</f>
        <v>0</v>
      </c>
      <c r="BT126" s="12">
        <f t="shared" si="2469"/>
        <v>0</v>
      </c>
      <c r="BU126" s="12">
        <f t="shared" si="2469"/>
        <v>0</v>
      </c>
      <c r="BV126" s="12">
        <f t="shared" si="2469"/>
        <v>0</v>
      </c>
      <c r="BW126" s="12">
        <f t="shared" si="2469"/>
        <v>0</v>
      </c>
      <c r="BX126" s="12">
        <f t="shared" ref="BX126:CO126" si="2470">SUM(BX127)</f>
        <v>0</v>
      </c>
      <c r="BY126" s="12">
        <f t="shared" si="2470"/>
        <v>0</v>
      </c>
      <c r="BZ126" s="12">
        <f t="shared" si="2470"/>
        <v>0</v>
      </c>
      <c r="CA126" s="12">
        <f t="shared" si="2470"/>
        <v>0</v>
      </c>
      <c r="CB126" s="12">
        <f t="shared" si="2470"/>
        <v>0</v>
      </c>
      <c r="CC126" s="12">
        <f t="shared" si="2470"/>
        <v>0</v>
      </c>
      <c r="CD126" s="12">
        <f t="shared" si="2470"/>
        <v>0</v>
      </c>
      <c r="CE126" s="12">
        <f t="shared" si="2470"/>
        <v>0</v>
      </c>
      <c r="CF126" s="12">
        <f t="shared" si="2470"/>
        <v>0</v>
      </c>
      <c r="CG126" s="12">
        <f t="shared" si="2470"/>
        <v>0</v>
      </c>
      <c r="CH126" s="12">
        <f t="shared" si="2470"/>
        <v>0</v>
      </c>
      <c r="CI126" s="12">
        <f t="shared" si="2470"/>
        <v>0</v>
      </c>
      <c r="CJ126" s="12">
        <f t="shared" si="2470"/>
        <v>0</v>
      </c>
      <c r="CK126" s="12">
        <f t="shared" si="2470"/>
        <v>0</v>
      </c>
      <c r="CL126" s="12">
        <f t="shared" si="2470"/>
        <v>0</v>
      </c>
      <c r="CM126" s="12">
        <f t="shared" si="2470"/>
        <v>0</v>
      </c>
      <c r="CN126" s="12">
        <f t="shared" si="2470"/>
        <v>0</v>
      </c>
      <c r="CO126" s="12">
        <f t="shared" si="2470"/>
        <v>0</v>
      </c>
      <c r="CP126" s="12">
        <f t="shared" si="2465"/>
        <v>0</v>
      </c>
      <c r="CQ126" s="12">
        <f t="shared" si="2465"/>
        <v>0</v>
      </c>
      <c r="CR126" s="12">
        <f t="shared" si="2465"/>
        <v>0</v>
      </c>
      <c r="CS126" s="12">
        <f t="shared" si="2465"/>
        <v>0</v>
      </c>
      <c r="CT126" s="12">
        <f t="shared" si="2465"/>
        <v>0</v>
      </c>
      <c r="CU126" s="12">
        <f t="shared" si="2465"/>
        <v>0</v>
      </c>
      <c r="CV126" s="12">
        <f t="shared" si="2465"/>
        <v>0</v>
      </c>
      <c r="CW126" s="12">
        <f t="shared" si="2465"/>
        <v>0</v>
      </c>
      <c r="CX126" s="12">
        <f t="shared" si="2465"/>
        <v>0</v>
      </c>
      <c r="CY126" s="12">
        <f t="shared" si="2465"/>
        <v>0</v>
      </c>
      <c r="CZ126" s="12">
        <f t="shared" si="2465"/>
        <v>0</v>
      </c>
      <c r="DA126" s="12">
        <f t="shared" si="2465"/>
        <v>0</v>
      </c>
      <c r="DB126" s="12">
        <f t="shared" si="2465"/>
        <v>0</v>
      </c>
      <c r="DC126" s="12">
        <f t="shared" si="2465"/>
        <v>0</v>
      </c>
      <c r="DD126" s="12">
        <f t="shared" si="2465"/>
        <v>0</v>
      </c>
      <c r="DE126" s="12">
        <f t="shared" si="2465"/>
        <v>0</v>
      </c>
      <c r="DF126" s="12">
        <f t="shared" si="2465"/>
        <v>0</v>
      </c>
      <c r="DG126" s="12">
        <f t="shared" si="2465"/>
        <v>0</v>
      </c>
      <c r="DH126" s="12">
        <f t="shared" si="2465"/>
        <v>0</v>
      </c>
      <c r="DI126" s="12">
        <f t="shared" si="2465"/>
        <v>0</v>
      </c>
      <c r="DJ126" s="12">
        <f t="shared" si="2465"/>
        <v>0</v>
      </c>
      <c r="DK126" s="12">
        <f t="shared" si="2465"/>
        <v>0</v>
      </c>
      <c r="DL126" s="12">
        <f t="shared" si="2465"/>
        <v>0</v>
      </c>
      <c r="DM126" s="12">
        <f t="shared" si="2465"/>
        <v>0</v>
      </c>
      <c r="DN126" s="12">
        <f t="shared" si="2465"/>
        <v>0</v>
      </c>
      <c r="DO126" s="12">
        <f t="shared" si="2465"/>
        <v>0</v>
      </c>
      <c r="DP126" s="12">
        <f t="shared" si="2465"/>
        <v>0</v>
      </c>
      <c r="DQ126" s="12">
        <f t="shared" si="2465"/>
        <v>0</v>
      </c>
      <c r="DR126" s="12">
        <f t="shared" si="2465"/>
        <v>0</v>
      </c>
      <c r="DS126" s="12">
        <f t="shared" si="2465"/>
        <v>0</v>
      </c>
      <c r="DT126" s="12">
        <f t="shared" si="2465"/>
        <v>0</v>
      </c>
      <c r="DU126" s="12">
        <f t="shared" si="2465"/>
        <v>0</v>
      </c>
      <c r="DV126" s="12">
        <f t="shared" si="2465"/>
        <v>0</v>
      </c>
      <c r="DW126" s="12">
        <f t="shared" si="2465"/>
        <v>0</v>
      </c>
      <c r="DX126" s="12">
        <f t="shared" si="2465"/>
        <v>0</v>
      </c>
      <c r="DY126" s="12">
        <f t="shared" si="2465"/>
        <v>0</v>
      </c>
      <c r="DZ126" s="12">
        <f t="shared" si="2465"/>
        <v>0</v>
      </c>
      <c r="EA126" s="12">
        <f t="shared" si="2465"/>
        <v>0</v>
      </c>
      <c r="EB126" s="12">
        <f t="shared" si="2465"/>
        <v>0</v>
      </c>
      <c r="EC126" s="12">
        <f t="shared" si="2465"/>
        <v>0</v>
      </c>
      <c r="ED126" s="12">
        <f t="shared" si="2465"/>
        <v>0</v>
      </c>
      <c r="EE126" s="12">
        <f t="shared" si="2465"/>
        <v>0</v>
      </c>
      <c r="EF126" s="12">
        <f t="shared" si="2465"/>
        <v>0</v>
      </c>
      <c r="EG126" s="12">
        <f t="shared" si="2465"/>
        <v>0</v>
      </c>
      <c r="EH126" s="12">
        <f t="shared" si="2465"/>
        <v>0</v>
      </c>
      <c r="EI126" s="12">
        <f t="shared" si="2465"/>
        <v>0</v>
      </c>
      <c r="EJ126" s="12">
        <f t="shared" si="2465"/>
        <v>0</v>
      </c>
      <c r="EK126" s="12">
        <f t="shared" si="2465"/>
        <v>0</v>
      </c>
      <c r="EL126" s="12">
        <f t="shared" si="2465"/>
        <v>0</v>
      </c>
      <c r="EM126" s="12">
        <f t="shared" si="2465"/>
        <v>0</v>
      </c>
      <c r="EN126" s="12">
        <f t="shared" si="2465"/>
        <v>0</v>
      </c>
      <c r="EO126" s="12">
        <f t="shared" si="2465"/>
        <v>0</v>
      </c>
      <c r="EP126" s="12">
        <f t="shared" si="2465"/>
        <v>0</v>
      </c>
      <c r="EQ126" s="12">
        <f t="shared" si="2465"/>
        <v>0</v>
      </c>
      <c r="ER126" s="12">
        <f t="shared" si="2465"/>
        <v>0</v>
      </c>
      <c r="ES126" s="12">
        <f t="shared" si="2465"/>
        <v>0</v>
      </c>
      <c r="ET126" s="12">
        <f>SUM(ET127)</f>
        <v>0</v>
      </c>
      <c r="EU126" s="12">
        <f>SUM(EU127)</f>
        <v>0</v>
      </c>
      <c r="EV126" s="12">
        <f>SUM(EV127)</f>
        <v>0</v>
      </c>
      <c r="EW126" s="12">
        <f t="shared" si="2465"/>
        <v>0</v>
      </c>
      <c r="EX126" s="12">
        <f t="shared" si="2465"/>
        <v>0</v>
      </c>
      <c r="EY126" s="12">
        <f t="shared" si="2465"/>
        <v>0</v>
      </c>
      <c r="EZ126" s="12">
        <f t="shared" si="2465"/>
        <v>0</v>
      </c>
      <c r="FA126" s="12">
        <f t="shared" si="2465"/>
        <v>0</v>
      </c>
      <c r="FB126" s="12">
        <f t="shared" si="2465"/>
        <v>0</v>
      </c>
      <c r="FC126" s="12">
        <f t="shared" si="2465"/>
        <v>0</v>
      </c>
      <c r="FD126" s="12">
        <f t="shared" si="2465"/>
        <v>0</v>
      </c>
      <c r="FE126" s="12">
        <f t="shared" si="2465"/>
        <v>0</v>
      </c>
      <c r="FF126" s="12">
        <f t="shared" si="2465"/>
        <v>0</v>
      </c>
      <c r="FG126" s="12">
        <f t="shared" si="2465"/>
        <v>0</v>
      </c>
      <c r="FH126" s="12">
        <f t="shared" si="2465"/>
        <v>0</v>
      </c>
      <c r="FI126" s="12">
        <f t="shared" si="2465"/>
        <v>0</v>
      </c>
      <c r="FJ126" s="12">
        <f t="shared" si="2465"/>
        <v>0</v>
      </c>
      <c r="FK126" s="12">
        <f t="shared" si="2465"/>
        <v>0</v>
      </c>
      <c r="FL126" s="12">
        <f t="shared" si="2465"/>
        <v>0</v>
      </c>
      <c r="FM126" s="12">
        <f t="shared" si="2465"/>
        <v>0</v>
      </c>
      <c r="FN126" s="12">
        <f t="shared" si="2465"/>
        <v>0</v>
      </c>
      <c r="FO126" s="12">
        <f t="shared" si="2465"/>
        <v>0</v>
      </c>
      <c r="FP126" s="12">
        <f t="shared" si="2465"/>
        <v>0</v>
      </c>
      <c r="FQ126" s="12">
        <f t="shared" si="2465"/>
        <v>0</v>
      </c>
      <c r="FR126" s="12">
        <f t="shared" si="2465"/>
        <v>0</v>
      </c>
      <c r="FS126" s="12">
        <f t="shared" si="2465"/>
        <v>0</v>
      </c>
      <c r="FT126" s="12">
        <f t="shared" si="2465"/>
        <v>0</v>
      </c>
      <c r="FU126" s="12">
        <f t="shared" si="2465"/>
        <v>0</v>
      </c>
      <c r="FV126" s="12">
        <f t="shared" si="2465"/>
        <v>0</v>
      </c>
      <c r="FW126" s="12">
        <f t="shared" si="2465"/>
        <v>0</v>
      </c>
      <c r="FX126" s="12">
        <f t="shared" si="2465"/>
        <v>0</v>
      </c>
      <c r="FY126" s="12">
        <f t="shared" si="2465"/>
        <v>0</v>
      </c>
      <c r="FZ126" s="12">
        <f t="shared" si="2465"/>
        <v>0</v>
      </c>
      <c r="GA126" s="12">
        <f t="shared" si="2465"/>
        <v>0</v>
      </c>
      <c r="GB126" s="12">
        <f t="shared" si="2465"/>
        <v>0</v>
      </c>
      <c r="GC126" s="12">
        <f t="shared" si="2465"/>
        <v>0</v>
      </c>
      <c r="GD126" s="12">
        <f t="shared" si="2465"/>
        <v>0</v>
      </c>
      <c r="GE126" s="12">
        <f t="shared" si="2465"/>
        <v>0</v>
      </c>
      <c r="GF126" s="12">
        <f t="shared" si="2465"/>
        <v>0</v>
      </c>
      <c r="GG126" s="12">
        <f t="shared" si="2465"/>
        <v>0</v>
      </c>
      <c r="GH126" s="12">
        <f t="shared" si="2465"/>
        <v>0</v>
      </c>
      <c r="GI126" s="12">
        <f t="shared" si="2465"/>
        <v>0</v>
      </c>
      <c r="GJ126" s="12">
        <f t="shared" si="2465"/>
        <v>0</v>
      </c>
      <c r="GK126" s="12">
        <f t="shared" si="2465"/>
        <v>0</v>
      </c>
      <c r="GL126" s="12">
        <f t="shared" si="2465"/>
        <v>0</v>
      </c>
      <c r="GM126" s="12">
        <f t="shared" si="2465"/>
        <v>0</v>
      </c>
      <c r="GN126" s="12">
        <f t="shared" si="2465"/>
        <v>0</v>
      </c>
      <c r="GO126" s="12">
        <f t="shared" si="2465"/>
        <v>0</v>
      </c>
      <c r="GP126" s="12">
        <f t="shared" si="2465"/>
        <v>0</v>
      </c>
      <c r="GQ126" s="12">
        <f t="shared" si="2465"/>
        <v>0</v>
      </c>
      <c r="GR126" s="12">
        <f t="shared" si="2465"/>
        <v>0</v>
      </c>
      <c r="GS126" s="12">
        <f t="shared" si="2465"/>
        <v>0</v>
      </c>
      <c r="GT126" s="12">
        <f t="shared" si="2465"/>
        <v>0</v>
      </c>
      <c r="GU126" s="12">
        <f t="shared" si="2465"/>
        <v>0</v>
      </c>
      <c r="GV126" s="12">
        <f t="shared" si="2465"/>
        <v>0</v>
      </c>
      <c r="GW126" s="12">
        <f t="shared" si="2465"/>
        <v>0</v>
      </c>
      <c r="GX126" s="12">
        <f t="shared" si="2465"/>
        <v>0</v>
      </c>
      <c r="GY126" s="12">
        <f t="shared" si="2465"/>
        <v>0</v>
      </c>
      <c r="GZ126" s="12">
        <f t="shared" si="2465"/>
        <v>0</v>
      </c>
      <c r="HA126" s="12">
        <f t="shared" si="2465"/>
        <v>0</v>
      </c>
      <c r="HB126" s="12">
        <f t="shared" si="2465"/>
        <v>0</v>
      </c>
      <c r="HC126" s="12">
        <f t="shared" si="2465"/>
        <v>0</v>
      </c>
      <c r="HD126" s="12">
        <f t="shared" si="2465"/>
        <v>0</v>
      </c>
      <c r="HE126" s="12">
        <f t="shared" si="2465"/>
        <v>0</v>
      </c>
      <c r="HF126" s="12">
        <f t="shared" si="2465"/>
        <v>0</v>
      </c>
      <c r="HG126" s="12">
        <f t="shared" si="2465"/>
        <v>0</v>
      </c>
      <c r="HH126" s="12">
        <f t="shared" si="2465"/>
        <v>0</v>
      </c>
      <c r="HI126" s="12">
        <f t="shared" si="2465"/>
        <v>0</v>
      </c>
      <c r="HJ126" s="12">
        <f t="shared" si="2465"/>
        <v>0</v>
      </c>
      <c r="HK126" s="12">
        <f t="shared" si="2465"/>
        <v>0</v>
      </c>
      <c r="HL126" s="12">
        <f t="shared" si="2465"/>
        <v>0</v>
      </c>
      <c r="HM126" s="12">
        <f t="shared" si="2465"/>
        <v>0</v>
      </c>
      <c r="HN126" s="12">
        <f t="shared" si="2465"/>
        <v>0</v>
      </c>
      <c r="HO126" s="12">
        <f t="shared" si="2465"/>
        <v>0</v>
      </c>
      <c r="HP126" s="12">
        <f t="shared" si="2465"/>
        <v>0</v>
      </c>
      <c r="HQ126" s="12">
        <f t="shared" si="2465"/>
        <v>0</v>
      </c>
      <c r="HR126" s="12">
        <f t="shared" si="2465"/>
        <v>300</v>
      </c>
      <c r="HS126" s="12">
        <f t="shared" si="2465"/>
        <v>300</v>
      </c>
      <c r="HT126" s="12">
        <f t="shared" si="2465"/>
        <v>0</v>
      </c>
      <c r="HU126" s="12">
        <f t="shared" si="2465"/>
        <v>0</v>
      </c>
      <c r="HV126" s="12">
        <f t="shared" si="2465"/>
        <v>0</v>
      </c>
      <c r="HW126" s="12">
        <f t="shared" si="2465"/>
        <v>0</v>
      </c>
      <c r="HX126" s="12">
        <f t="shared" si="2465"/>
        <v>0</v>
      </c>
      <c r="HY126" s="12">
        <f t="shared" si="2465"/>
        <v>0</v>
      </c>
      <c r="HZ126" s="12">
        <f t="shared" si="2465"/>
        <v>0</v>
      </c>
      <c r="IA126" s="12">
        <f t="shared" si="2465"/>
        <v>0</v>
      </c>
      <c r="IB126" s="12">
        <f t="shared" si="2465"/>
        <v>0</v>
      </c>
      <c r="IC126" s="12">
        <f t="shared" si="2465"/>
        <v>0</v>
      </c>
      <c r="ID126" s="12">
        <f t="shared" si="2465"/>
        <v>0</v>
      </c>
      <c r="IE126" s="12">
        <f t="shared" si="2465"/>
        <v>0</v>
      </c>
      <c r="IF126" s="12">
        <f t="shared" si="2465"/>
        <v>0</v>
      </c>
      <c r="IG126" s="12">
        <f t="shared" si="2465"/>
        <v>0</v>
      </c>
      <c r="IH126" s="12">
        <f t="shared" si="2465"/>
        <v>0</v>
      </c>
      <c r="II126" s="12">
        <f t="shared" si="2465"/>
        <v>0</v>
      </c>
      <c r="IJ126" s="12">
        <f t="shared" si="2465"/>
        <v>0</v>
      </c>
      <c r="IK126" s="12">
        <f t="shared" si="2465"/>
        <v>0</v>
      </c>
      <c r="IL126" s="12">
        <f t="shared" si="2465"/>
        <v>0</v>
      </c>
      <c r="IM126" s="12">
        <f t="shared" si="2465"/>
        <v>0</v>
      </c>
      <c r="IN126" s="12">
        <f t="shared" si="2465"/>
        <v>0</v>
      </c>
      <c r="IO126" s="12">
        <f t="shared" si="2465"/>
        <v>0</v>
      </c>
      <c r="IP126" s="12">
        <f t="shared" si="2465"/>
        <v>0</v>
      </c>
      <c r="IQ126" s="12">
        <f t="shared" si="2465"/>
        <v>0</v>
      </c>
      <c r="IR126" s="12">
        <f t="shared" si="2465"/>
        <v>0</v>
      </c>
      <c r="IS126" s="12">
        <f t="shared" si="2465"/>
        <v>0</v>
      </c>
      <c r="IT126" s="12">
        <f t="shared" si="2465"/>
        <v>0</v>
      </c>
      <c r="IU126" s="12">
        <f t="shared" si="2465"/>
        <v>0</v>
      </c>
      <c r="IV126" s="12">
        <f t="shared" si="2465"/>
        <v>0</v>
      </c>
      <c r="IW126" s="12">
        <f t="shared" si="2465"/>
        <v>0</v>
      </c>
      <c r="IX126" s="12">
        <f t="shared" si="2465"/>
        <v>0</v>
      </c>
      <c r="IY126" s="12">
        <f t="shared" si="2465"/>
        <v>0</v>
      </c>
      <c r="IZ126" s="12">
        <f t="shared" si="2465"/>
        <v>300</v>
      </c>
      <c r="JA126" s="12">
        <f t="shared" si="2465"/>
        <v>300</v>
      </c>
      <c r="JB126" s="12">
        <f t="shared" si="2465"/>
        <v>0</v>
      </c>
      <c r="JC126" s="12">
        <f t="shared" si="2465"/>
        <v>0</v>
      </c>
      <c r="JD126" s="12">
        <f t="shared" si="2465"/>
        <v>0</v>
      </c>
      <c r="JE126" s="12">
        <f t="shared" si="2465"/>
        <v>0</v>
      </c>
      <c r="JF126" s="12">
        <f t="shared" si="2465"/>
        <v>0</v>
      </c>
      <c r="JG126" s="12">
        <f t="shared" si="2465"/>
        <v>0</v>
      </c>
      <c r="JH126" s="12">
        <f t="shared" si="2465"/>
        <v>0</v>
      </c>
      <c r="JI126" s="12">
        <f t="shared" si="2465"/>
        <v>0</v>
      </c>
      <c r="JJ126" s="12">
        <f t="shared" si="2465"/>
        <v>0</v>
      </c>
      <c r="JK126" s="12">
        <f t="shared" si="2465"/>
        <v>0</v>
      </c>
      <c r="JL126" s="12">
        <f t="shared" si="2465"/>
        <v>0</v>
      </c>
      <c r="JM126" s="12">
        <f t="shared" si="2465"/>
        <v>0</v>
      </c>
      <c r="JN126" s="12">
        <f t="shared" si="2465"/>
        <v>0</v>
      </c>
    </row>
    <row r="127" spans="1:274" x14ac:dyDescent="0.25">
      <c r="A127" s="5">
        <v>7300</v>
      </c>
      <c r="B127" s="9" t="s">
        <v>266</v>
      </c>
      <c r="C127" s="13">
        <v>0</v>
      </c>
      <c r="D127" s="13">
        <v>0</v>
      </c>
      <c r="E127" s="13">
        <v>0</v>
      </c>
      <c r="F127" s="13">
        <v>0</v>
      </c>
      <c r="G127" s="13">
        <v>0</v>
      </c>
      <c r="H127" s="13">
        <v>0</v>
      </c>
      <c r="I127" s="13">
        <v>0</v>
      </c>
      <c r="J127" s="13">
        <v>0</v>
      </c>
      <c r="K127" s="13">
        <v>0</v>
      </c>
      <c r="L127" s="13">
        <v>0</v>
      </c>
      <c r="M127" s="13">
        <v>0</v>
      </c>
      <c r="N127" s="13">
        <v>0</v>
      </c>
      <c r="O127" s="13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0</v>
      </c>
      <c r="AC127" s="13">
        <v>0</v>
      </c>
      <c r="AD127" s="13">
        <v>0</v>
      </c>
      <c r="AE127" s="13">
        <v>0</v>
      </c>
      <c r="AF127" s="13">
        <v>0</v>
      </c>
      <c r="AG127" s="13">
        <v>0</v>
      </c>
      <c r="AH127" s="13">
        <v>0</v>
      </c>
      <c r="AI127" s="13">
        <v>0</v>
      </c>
      <c r="AJ127" s="13">
        <v>0</v>
      </c>
      <c r="AK127" s="13">
        <v>0</v>
      </c>
      <c r="AL127" s="13">
        <v>0</v>
      </c>
      <c r="AM127" s="13">
        <v>0</v>
      </c>
      <c r="AN127" s="13">
        <v>0</v>
      </c>
      <c r="AO127" s="13">
        <v>0</v>
      </c>
      <c r="AP127" s="13">
        <v>0</v>
      </c>
      <c r="AQ127" s="13">
        <v>0</v>
      </c>
      <c r="AR127" s="13">
        <v>0</v>
      </c>
      <c r="AS127" s="13">
        <v>0</v>
      </c>
      <c r="AT127" s="13">
        <v>0</v>
      </c>
      <c r="AU127" s="13">
        <v>0</v>
      </c>
      <c r="AV127" s="13">
        <v>0</v>
      </c>
      <c r="AW127" s="13">
        <v>0</v>
      </c>
      <c r="AX127" s="13">
        <v>0</v>
      </c>
      <c r="AY127" s="13">
        <v>0</v>
      </c>
      <c r="AZ127" s="13">
        <v>0</v>
      </c>
      <c r="BA127" s="13">
        <v>0</v>
      </c>
      <c r="BB127" s="13">
        <v>0</v>
      </c>
      <c r="BC127" s="13">
        <v>0</v>
      </c>
      <c r="BD127" s="13">
        <v>0</v>
      </c>
      <c r="BE127" s="13">
        <v>0</v>
      </c>
      <c r="BF127" s="13">
        <v>0</v>
      </c>
      <c r="BG127" s="13">
        <v>0</v>
      </c>
      <c r="BH127" s="13">
        <v>0</v>
      </c>
      <c r="BI127" s="13">
        <v>0</v>
      </c>
      <c r="BJ127" s="13">
        <v>0</v>
      </c>
      <c r="BK127" s="13">
        <v>0</v>
      </c>
      <c r="BL127" s="13">
        <v>0</v>
      </c>
      <c r="BM127" s="13">
        <v>0</v>
      </c>
      <c r="BN127" s="13">
        <v>0</v>
      </c>
      <c r="BO127" s="13">
        <v>0</v>
      </c>
      <c r="BP127" s="13">
        <v>0</v>
      </c>
      <c r="BQ127" s="13">
        <v>0</v>
      </c>
      <c r="BR127" s="13">
        <v>0</v>
      </c>
      <c r="BS127" s="13">
        <v>0</v>
      </c>
      <c r="BT127" s="13">
        <v>0</v>
      </c>
      <c r="BU127" s="13">
        <v>0</v>
      </c>
      <c r="BV127" s="13">
        <v>0</v>
      </c>
      <c r="BW127" s="13">
        <v>0</v>
      </c>
      <c r="BX127" s="13">
        <v>0</v>
      </c>
      <c r="BY127" s="13">
        <v>0</v>
      </c>
      <c r="BZ127" s="13">
        <v>0</v>
      </c>
      <c r="CA127" s="13">
        <v>0</v>
      </c>
      <c r="CB127" s="13">
        <v>0</v>
      </c>
      <c r="CC127" s="13">
        <v>0</v>
      </c>
      <c r="CD127" s="13">
        <v>0</v>
      </c>
      <c r="CE127" s="13">
        <v>0</v>
      </c>
      <c r="CF127" s="13">
        <v>0</v>
      </c>
      <c r="CG127" s="13">
        <v>0</v>
      </c>
      <c r="CH127" s="13">
        <v>0</v>
      </c>
      <c r="CI127" s="13">
        <v>0</v>
      </c>
      <c r="CJ127" s="13">
        <v>0</v>
      </c>
      <c r="CK127" s="13">
        <v>0</v>
      </c>
      <c r="CL127" s="13">
        <v>0</v>
      </c>
      <c r="CM127" s="13">
        <v>0</v>
      </c>
      <c r="CN127" s="13">
        <v>0</v>
      </c>
      <c r="CO127" s="13">
        <v>0</v>
      </c>
      <c r="CP127" s="13">
        <v>0</v>
      </c>
      <c r="CQ127" s="13">
        <v>0</v>
      </c>
      <c r="CR127" s="13">
        <v>0</v>
      </c>
      <c r="CS127" s="13">
        <v>0</v>
      </c>
      <c r="CT127" s="13">
        <v>0</v>
      </c>
      <c r="CU127" s="13">
        <v>0</v>
      </c>
      <c r="CV127" s="13">
        <v>0</v>
      </c>
      <c r="CW127" s="13">
        <v>0</v>
      </c>
      <c r="CX127" s="13">
        <v>0</v>
      </c>
      <c r="CY127" s="13">
        <v>0</v>
      </c>
      <c r="CZ127" s="13">
        <v>0</v>
      </c>
      <c r="DA127" s="13">
        <v>0</v>
      </c>
      <c r="DB127" s="13">
        <v>0</v>
      </c>
      <c r="DC127" s="13">
        <v>0</v>
      </c>
      <c r="DD127" s="13">
        <v>0</v>
      </c>
      <c r="DE127" s="13">
        <v>0</v>
      </c>
      <c r="DF127" s="13">
        <v>0</v>
      </c>
      <c r="DG127" s="13">
        <v>0</v>
      </c>
      <c r="DH127" s="13">
        <v>0</v>
      </c>
      <c r="DI127" s="13">
        <v>0</v>
      </c>
      <c r="DJ127" s="13">
        <v>0</v>
      </c>
      <c r="DK127" s="13">
        <v>0</v>
      </c>
      <c r="DL127" s="13">
        <v>0</v>
      </c>
      <c r="DM127" s="13">
        <v>0</v>
      </c>
      <c r="DN127" s="13">
        <v>0</v>
      </c>
      <c r="DO127" s="13">
        <v>0</v>
      </c>
      <c r="DP127" s="13">
        <v>0</v>
      </c>
      <c r="DQ127" s="13">
        <v>0</v>
      </c>
      <c r="DR127" s="13">
        <v>0</v>
      </c>
      <c r="DS127" s="13">
        <v>0</v>
      </c>
      <c r="DT127" s="13">
        <v>0</v>
      </c>
      <c r="DU127" s="13">
        <v>0</v>
      </c>
      <c r="DV127" s="13">
        <v>0</v>
      </c>
      <c r="DW127" s="13">
        <v>0</v>
      </c>
      <c r="DX127" s="13">
        <v>0</v>
      </c>
      <c r="DY127" s="13">
        <v>0</v>
      </c>
      <c r="DZ127" s="13">
        <v>0</v>
      </c>
      <c r="EA127" s="13">
        <v>0</v>
      </c>
      <c r="EB127" s="13">
        <v>0</v>
      </c>
      <c r="EC127" s="13">
        <v>0</v>
      </c>
      <c r="ED127" s="13">
        <v>0</v>
      </c>
      <c r="EE127" s="13">
        <v>0</v>
      </c>
      <c r="EF127" s="13">
        <v>0</v>
      </c>
      <c r="EG127" s="13">
        <v>0</v>
      </c>
      <c r="EH127" s="13">
        <v>0</v>
      </c>
      <c r="EI127" s="13">
        <v>0</v>
      </c>
      <c r="EJ127" s="13">
        <v>0</v>
      </c>
      <c r="EK127" s="13">
        <v>0</v>
      </c>
      <c r="EL127" s="13">
        <v>0</v>
      </c>
      <c r="EM127" s="13">
        <v>0</v>
      </c>
      <c r="EN127" s="13">
        <v>0</v>
      </c>
      <c r="EO127" s="13">
        <v>0</v>
      </c>
      <c r="EP127" s="13">
        <v>0</v>
      </c>
      <c r="EQ127" s="13">
        <v>0</v>
      </c>
      <c r="ER127" s="13">
        <v>0</v>
      </c>
      <c r="ES127" s="13">
        <v>0</v>
      </c>
      <c r="ET127" s="13">
        <v>0</v>
      </c>
      <c r="EU127" s="13">
        <v>0</v>
      </c>
      <c r="EV127" s="13">
        <v>0</v>
      </c>
      <c r="EW127" s="13">
        <v>0</v>
      </c>
      <c r="EX127" s="13">
        <v>0</v>
      </c>
      <c r="EY127" s="13">
        <v>0</v>
      </c>
      <c r="EZ127" s="13">
        <v>0</v>
      </c>
      <c r="FA127" s="13">
        <v>0</v>
      </c>
      <c r="FB127" s="13">
        <v>0</v>
      </c>
      <c r="FC127" s="13">
        <v>0</v>
      </c>
      <c r="FD127" s="13">
        <v>0</v>
      </c>
      <c r="FE127" s="13">
        <v>0</v>
      </c>
      <c r="FF127" s="13">
        <v>0</v>
      </c>
      <c r="FG127" s="13">
        <v>0</v>
      </c>
      <c r="FH127" s="13">
        <v>0</v>
      </c>
      <c r="FI127" s="13">
        <v>0</v>
      </c>
      <c r="FJ127" s="13">
        <v>0</v>
      </c>
      <c r="FK127" s="13">
        <v>0</v>
      </c>
      <c r="FL127" s="13">
        <v>0</v>
      </c>
      <c r="FM127" s="13">
        <v>0</v>
      </c>
      <c r="FN127" s="13">
        <v>0</v>
      </c>
      <c r="FO127" s="13">
        <v>0</v>
      </c>
      <c r="FP127" s="13">
        <v>0</v>
      </c>
      <c r="FQ127" s="13">
        <v>0</v>
      </c>
      <c r="FR127" s="13">
        <v>0</v>
      </c>
      <c r="FS127" s="13">
        <v>0</v>
      </c>
      <c r="FT127" s="13">
        <v>0</v>
      </c>
      <c r="FU127" s="13">
        <v>0</v>
      </c>
      <c r="FV127" s="13">
        <v>0</v>
      </c>
      <c r="FW127" s="13">
        <v>0</v>
      </c>
      <c r="FX127" s="13">
        <v>0</v>
      </c>
      <c r="FY127" s="13">
        <v>0</v>
      </c>
      <c r="FZ127" s="13">
        <v>0</v>
      </c>
      <c r="GA127" s="13">
        <v>0</v>
      </c>
      <c r="GB127" s="13">
        <v>0</v>
      </c>
      <c r="GC127" s="13">
        <v>0</v>
      </c>
      <c r="GD127" s="13">
        <v>0</v>
      </c>
      <c r="GE127" s="13">
        <v>0</v>
      </c>
      <c r="GF127" s="13">
        <v>0</v>
      </c>
      <c r="GG127" s="13">
        <v>0</v>
      </c>
      <c r="GH127" s="13">
        <v>0</v>
      </c>
      <c r="GI127" s="13">
        <v>0</v>
      </c>
      <c r="GJ127" s="13">
        <v>0</v>
      </c>
      <c r="GK127" s="13">
        <v>0</v>
      </c>
      <c r="GL127" s="13">
        <v>0</v>
      </c>
      <c r="GM127" s="13">
        <v>0</v>
      </c>
      <c r="GN127" s="13">
        <v>0</v>
      </c>
      <c r="GO127" s="13">
        <v>0</v>
      </c>
      <c r="GP127" s="13">
        <v>0</v>
      </c>
      <c r="GQ127" s="13">
        <v>0</v>
      </c>
      <c r="GR127" s="13">
        <v>0</v>
      </c>
      <c r="GS127" s="13">
        <v>0</v>
      </c>
      <c r="GT127" s="13">
        <v>0</v>
      </c>
      <c r="GU127" s="13">
        <v>0</v>
      </c>
      <c r="GV127" s="13">
        <v>0</v>
      </c>
      <c r="GW127" s="13">
        <v>0</v>
      </c>
      <c r="GX127" s="13">
        <v>0</v>
      </c>
      <c r="GY127" s="13">
        <v>0</v>
      </c>
      <c r="GZ127" s="13">
        <v>0</v>
      </c>
      <c r="HA127" s="13">
        <v>0</v>
      </c>
      <c r="HB127" s="13">
        <v>0</v>
      </c>
      <c r="HC127" s="13">
        <v>0</v>
      </c>
      <c r="HD127" s="13">
        <v>0</v>
      </c>
      <c r="HE127" s="13">
        <v>0</v>
      </c>
      <c r="HF127" s="13">
        <v>0</v>
      </c>
      <c r="HG127" s="13">
        <v>0</v>
      </c>
      <c r="HH127" s="13">
        <v>0</v>
      </c>
      <c r="HI127" s="13">
        <v>0</v>
      </c>
      <c r="HJ127" s="13">
        <v>0</v>
      </c>
      <c r="HK127" s="13">
        <v>0</v>
      </c>
      <c r="HL127" s="13">
        <v>0</v>
      </c>
      <c r="HM127" s="13">
        <v>0</v>
      </c>
      <c r="HN127" s="13">
        <v>0</v>
      </c>
      <c r="HO127" s="13">
        <v>0</v>
      </c>
      <c r="HP127" s="13">
        <v>0</v>
      </c>
      <c r="HQ127" s="13">
        <v>0</v>
      </c>
      <c r="HR127" s="13">
        <v>300</v>
      </c>
      <c r="HS127" s="13">
        <v>300</v>
      </c>
      <c r="HT127" s="13">
        <v>0</v>
      </c>
      <c r="HU127" s="13">
        <v>0</v>
      </c>
      <c r="HV127" s="13">
        <v>0</v>
      </c>
      <c r="HW127" s="13">
        <v>0</v>
      </c>
      <c r="HX127" s="13">
        <v>0</v>
      </c>
      <c r="HY127" s="13">
        <v>0</v>
      </c>
      <c r="HZ127" s="13">
        <v>0</v>
      </c>
      <c r="IA127" s="13">
        <v>0</v>
      </c>
      <c r="IB127" s="13">
        <v>0</v>
      </c>
      <c r="IC127" s="13">
        <v>0</v>
      </c>
      <c r="ID127" s="13">
        <v>0</v>
      </c>
      <c r="IE127" s="13">
        <v>0</v>
      </c>
      <c r="IF127" s="13">
        <v>0</v>
      </c>
      <c r="IG127" s="13">
        <f t="shared" ref="IG127:JC127" si="2471">C127+BS127+AK127+DA127+EI127+FQ127+GY127</f>
        <v>0</v>
      </c>
      <c r="IH127" s="13">
        <f t="shared" si="2471"/>
        <v>0</v>
      </c>
      <c r="II127" s="13">
        <f t="shared" si="2471"/>
        <v>0</v>
      </c>
      <c r="IJ127" s="13">
        <f t="shared" si="2471"/>
        <v>0</v>
      </c>
      <c r="IK127" s="13">
        <f t="shared" si="2471"/>
        <v>0</v>
      </c>
      <c r="IL127" s="13">
        <f t="shared" si="2471"/>
        <v>0</v>
      </c>
      <c r="IM127" s="13">
        <f t="shared" si="2471"/>
        <v>0</v>
      </c>
      <c r="IN127" s="13">
        <f t="shared" si="2471"/>
        <v>0</v>
      </c>
      <c r="IO127" s="13">
        <f t="shared" si="2471"/>
        <v>0</v>
      </c>
      <c r="IP127" s="13">
        <f t="shared" si="2471"/>
        <v>0</v>
      </c>
      <c r="IQ127" s="13">
        <f t="shared" si="2471"/>
        <v>0</v>
      </c>
      <c r="IR127" s="13">
        <f t="shared" si="2471"/>
        <v>0</v>
      </c>
      <c r="IS127" s="13">
        <f t="shared" si="2471"/>
        <v>0</v>
      </c>
      <c r="IT127" s="13">
        <f t="shared" si="2471"/>
        <v>0</v>
      </c>
      <c r="IU127" s="13">
        <f t="shared" si="2471"/>
        <v>0</v>
      </c>
      <c r="IV127" s="13">
        <f t="shared" si="2471"/>
        <v>0</v>
      </c>
      <c r="IW127" s="13">
        <f t="shared" si="2471"/>
        <v>0</v>
      </c>
      <c r="IX127" s="13">
        <f t="shared" si="2471"/>
        <v>0</v>
      </c>
      <c r="IY127" s="13">
        <f t="shared" si="2471"/>
        <v>0</v>
      </c>
      <c r="IZ127" s="13">
        <f t="shared" si="2471"/>
        <v>300</v>
      </c>
      <c r="JA127" s="13">
        <f t="shared" si="2471"/>
        <v>300</v>
      </c>
      <c r="JB127" s="13">
        <f t="shared" si="2471"/>
        <v>0</v>
      </c>
      <c r="JC127" s="13">
        <f t="shared" si="2471"/>
        <v>0</v>
      </c>
      <c r="JD127" s="13">
        <f t="shared" ref="JD127:JI127" si="2472">Z127+BH127+CP127+DX127+FF127+GN127+HV127</f>
        <v>0</v>
      </c>
      <c r="JE127" s="13">
        <f t="shared" si="2472"/>
        <v>0</v>
      </c>
      <c r="JF127" s="13">
        <f t="shared" si="2472"/>
        <v>0</v>
      </c>
      <c r="JG127" s="13">
        <f t="shared" si="2472"/>
        <v>0</v>
      </c>
      <c r="JH127" s="13">
        <f t="shared" si="2472"/>
        <v>0</v>
      </c>
      <c r="JI127" s="13">
        <f t="shared" si="2472"/>
        <v>0</v>
      </c>
      <c r="JJ127" s="13">
        <f t="shared" ref="JJ127:JN127" si="2473">AF127+BN127+CV127+ED127+FL127+GT127+IB127</f>
        <v>0</v>
      </c>
      <c r="JK127" s="13">
        <f t="shared" si="2473"/>
        <v>0</v>
      </c>
      <c r="JL127" s="13">
        <f t="shared" si="2473"/>
        <v>0</v>
      </c>
      <c r="JM127" s="13">
        <f t="shared" si="2473"/>
        <v>0</v>
      </c>
      <c r="JN127" s="13">
        <f t="shared" si="2473"/>
        <v>0</v>
      </c>
    </row>
    <row r="128" spans="1:274" ht="15" customHeight="1" x14ac:dyDescent="0.25">
      <c r="A128" s="5">
        <v>74</v>
      </c>
      <c r="B128" s="8" t="s">
        <v>101</v>
      </c>
      <c r="C128" s="12">
        <f t="shared" ref="C128:K128" si="2474">SUM(C129:C130)</f>
        <v>4000000</v>
      </c>
      <c r="D128" s="12">
        <f t="shared" ref="D128" si="2475">SUM(D129:D130)</f>
        <v>0</v>
      </c>
      <c r="E128" s="12">
        <f t="shared" si="2474"/>
        <v>0</v>
      </c>
      <c r="F128" s="12">
        <f t="shared" si="2474"/>
        <v>0</v>
      </c>
      <c r="G128" s="12">
        <f t="shared" ref="G128" si="2476">SUM(G129:G130)</f>
        <v>0</v>
      </c>
      <c r="H128" s="12">
        <f t="shared" si="2474"/>
        <v>0</v>
      </c>
      <c r="I128" s="12">
        <f t="shared" si="2474"/>
        <v>0</v>
      </c>
      <c r="J128" s="12">
        <f t="shared" ref="J128" si="2477">SUM(J129:J130)</f>
        <v>0</v>
      </c>
      <c r="K128" s="12">
        <f t="shared" si="2474"/>
        <v>0</v>
      </c>
      <c r="L128" s="12">
        <f>SUM(L129:L130)</f>
        <v>0</v>
      </c>
      <c r="M128" s="12">
        <f>SUM(M129:M130)</f>
        <v>0</v>
      </c>
      <c r="N128" s="12">
        <f>SUM(N129:N130)</f>
        <v>0</v>
      </c>
      <c r="O128" s="12">
        <f t="shared" ref="O128" si="2478">SUM(O129:O130)</f>
        <v>0</v>
      </c>
      <c r="P128" s="12">
        <f t="shared" ref="P128:S128" si="2479">SUM(P129:P130)</f>
        <v>0</v>
      </c>
      <c r="Q128" s="12">
        <f>SUM(Q129:Q130)</f>
        <v>0</v>
      </c>
      <c r="R128" s="12">
        <f t="shared" ref="R128" si="2480">SUM(R129:R130)</f>
        <v>0</v>
      </c>
      <c r="S128" s="12">
        <f t="shared" si="2479"/>
        <v>0</v>
      </c>
      <c r="T128" s="12">
        <f>SUM(T129:T130)</f>
        <v>0</v>
      </c>
      <c r="U128" s="12">
        <f t="shared" ref="U128" si="2481">SUM(U129:U130)</f>
        <v>0</v>
      </c>
      <c r="V128" s="12">
        <f t="shared" ref="V128:Y128" si="2482">SUM(V129:V130)</f>
        <v>0</v>
      </c>
      <c r="W128" s="12">
        <f t="shared" si="2482"/>
        <v>0</v>
      </c>
      <c r="X128" s="12">
        <f t="shared" ref="X128" si="2483">SUM(X129:X130)</f>
        <v>0</v>
      </c>
      <c r="Y128" s="12">
        <f t="shared" si="2482"/>
        <v>0</v>
      </c>
      <c r="Z128" s="12">
        <f t="shared" ref="Z128:AD128" si="2484">SUM(Z129:Z130)</f>
        <v>0</v>
      </c>
      <c r="AA128" s="12">
        <f t="shared" si="2484"/>
        <v>0</v>
      </c>
      <c r="AB128" s="12">
        <f t="shared" ref="AB128:AJ128" si="2485">SUM(AB129:AB130)</f>
        <v>0</v>
      </c>
      <c r="AC128" s="12">
        <f t="shared" si="2484"/>
        <v>0</v>
      </c>
      <c r="AD128" s="12">
        <f t="shared" si="2484"/>
        <v>0</v>
      </c>
      <c r="AE128" s="12">
        <f t="shared" si="2485"/>
        <v>0</v>
      </c>
      <c r="AF128" s="12">
        <f t="shared" ref="AF128" si="2486">SUM(AF129:AF130)</f>
        <v>0</v>
      </c>
      <c r="AG128" s="12">
        <f t="shared" ref="AG128:AI128" si="2487">SUM(AG129:AG130)</f>
        <v>0</v>
      </c>
      <c r="AH128" s="12">
        <f t="shared" si="2487"/>
        <v>0</v>
      </c>
      <c r="AI128" s="12">
        <f t="shared" si="2487"/>
        <v>0</v>
      </c>
      <c r="AJ128" s="12">
        <f t="shared" si="2485"/>
        <v>0</v>
      </c>
      <c r="AK128" s="12">
        <f t="shared" ref="AK128" si="2488">SUM(AK129:AK130)</f>
        <v>0</v>
      </c>
      <c r="AL128" s="12">
        <f>SUM(AL129:AL130)</f>
        <v>0</v>
      </c>
      <c r="AM128" s="12">
        <f>SUM(AM129:AM130)</f>
        <v>0</v>
      </c>
      <c r="AN128" s="12">
        <f t="shared" ref="AN128" si="2489">SUM(AN129:AN130)</f>
        <v>0</v>
      </c>
      <c r="AO128" s="12">
        <f>SUM(AO129:AO130)</f>
        <v>0</v>
      </c>
      <c r="AP128" s="12">
        <f>SUM(AP129:AP130)</f>
        <v>0</v>
      </c>
      <c r="AQ128" s="12">
        <f t="shared" ref="AQ128" si="2490">SUM(AQ129:AQ130)</f>
        <v>0</v>
      </c>
      <c r="AR128" s="12">
        <f>SUM(AR129:AR130)</f>
        <v>0</v>
      </c>
      <c r="AS128" s="12">
        <f>SUM(AS129:AS130)</f>
        <v>0</v>
      </c>
      <c r="AT128" s="12">
        <f t="shared" ref="AT128" si="2491">SUM(AT129:AT130)</f>
        <v>0</v>
      </c>
      <c r="AU128" s="12">
        <f>SUM(AU129:AU130)</f>
        <v>0</v>
      </c>
      <c r="AV128" s="12">
        <f t="shared" ref="AV128" si="2492">SUM(AV130)</f>
        <v>0</v>
      </c>
      <c r="AW128" s="12">
        <f t="shared" ref="AW128" si="2493">SUM(AW129:AW130)</f>
        <v>0</v>
      </c>
      <c r="AX128" s="12">
        <f>SUM(AX129:AX130)</f>
        <v>0</v>
      </c>
      <c r="AY128" s="12">
        <f>SUM(AY130)</f>
        <v>0</v>
      </c>
      <c r="AZ128" s="12">
        <f t="shared" ref="AZ128:BA128" si="2494">SUM(AZ129:AZ130)</f>
        <v>0</v>
      </c>
      <c r="BA128" s="12">
        <f t="shared" si="2494"/>
        <v>0</v>
      </c>
      <c r="BB128" s="12">
        <f>SUM(BB129:BB130)</f>
        <v>0</v>
      </c>
      <c r="BC128" s="12">
        <f>SUM(BC129:BC130)</f>
        <v>0</v>
      </c>
      <c r="BD128" s="12">
        <f>SUM(BD129:BD130)</f>
        <v>0</v>
      </c>
      <c r="BE128" s="12">
        <f>SUM(BE129:BE130)</f>
        <v>0</v>
      </c>
      <c r="BF128" s="12">
        <f t="shared" ref="BF128" si="2495">SUM(BF129:BF130)</f>
        <v>0</v>
      </c>
      <c r="BG128" s="12">
        <f>SUM(BG129:BG130)</f>
        <v>0</v>
      </c>
      <c r="BH128" s="12">
        <f t="shared" ref="BH128:BK128" si="2496">SUM(BH129:BH130)</f>
        <v>0</v>
      </c>
      <c r="BI128" s="12">
        <f t="shared" ref="BI128" si="2497">SUM(BI129:BI130)</f>
        <v>0</v>
      </c>
      <c r="BJ128" s="12">
        <f t="shared" si="2496"/>
        <v>0</v>
      </c>
      <c r="BK128" s="12">
        <f t="shared" si="2496"/>
        <v>0</v>
      </c>
      <c r="BL128" s="12">
        <f t="shared" ref="BL128:BR128" si="2498">SUM(BL129:BL130)</f>
        <v>0</v>
      </c>
      <c r="BM128" s="12">
        <f t="shared" ref="BM128" si="2499">SUM(BM129:BM130)</f>
        <v>0</v>
      </c>
      <c r="BN128" s="12">
        <f>SUM(BN129:BN130)</f>
        <v>0</v>
      </c>
      <c r="BO128" s="12">
        <f t="shared" ref="BO128:BQ128" si="2500">SUM(BO129:BO130)</f>
        <v>0</v>
      </c>
      <c r="BP128" s="12">
        <f t="shared" si="2500"/>
        <v>0</v>
      </c>
      <c r="BQ128" s="12">
        <f t="shared" si="2500"/>
        <v>0</v>
      </c>
      <c r="BR128" s="12">
        <f t="shared" si="2498"/>
        <v>0</v>
      </c>
      <c r="BS128" s="12">
        <f t="shared" ref="BS128" si="2501">SUM(BS129:BS130)</f>
        <v>0</v>
      </c>
      <c r="BT128" s="12">
        <f>SUM(BT129:BT130)</f>
        <v>0</v>
      </c>
      <c r="BU128" s="12">
        <f>SUM(BU129:BU130)</f>
        <v>0</v>
      </c>
      <c r="BV128" s="12">
        <f t="shared" ref="BV128" si="2502">SUM(BV129:BV130)</f>
        <v>0</v>
      </c>
      <c r="BW128" s="12">
        <f>SUM(BW129:BW130)</f>
        <v>0</v>
      </c>
      <c r="BX128" s="12">
        <f>SUM(BX129:BX130)</f>
        <v>0</v>
      </c>
      <c r="BY128" s="12">
        <f t="shared" ref="BY128" si="2503">SUM(BY129:BY130)</f>
        <v>0</v>
      </c>
      <c r="BZ128" s="12">
        <f>SUM(BZ129:BZ130)</f>
        <v>0</v>
      </c>
      <c r="CA128" s="12">
        <f>SUM(CA129:CA130)</f>
        <v>0</v>
      </c>
      <c r="CB128" s="12">
        <f t="shared" ref="CB128" si="2504">SUM(CB129:CB130)</f>
        <v>0</v>
      </c>
      <c r="CC128" s="12">
        <f>SUM(CC129:CC130)</f>
        <v>0</v>
      </c>
      <c r="CD128" s="12">
        <f>SUM(CD130)</f>
        <v>0</v>
      </c>
      <c r="CE128" s="12">
        <f t="shared" ref="CE128" si="2505">SUM(CE129:CE130)</f>
        <v>0</v>
      </c>
      <c r="CF128" s="12">
        <f t="shared" ref="CF128:CK128" si="2506">SUM(CF129:CF130)</f>
        <v>0</v>
      </c>
      <c r="CG128" s="12">
        <f>SUM(CG130)</f>
        <v>0</v>
      </c>
      <c r="CH128" s="12">
        <f t="shared" ref="CH128:CI128" si="2507">SUM(CH129:CH130)</f>
        <v>0</v>
      </c>
      <c r="CI128" s="12">
        <f t="shared" si="2507"/>
        <v>0</v>
      </c>
      <c r="CJ128" s="12">
        <f t="shared" si="2506"/>
        <v>0</v>
      </c>
      <c r="CK128" s="12">
        <f t="shared" si="2506"/>
        <v>0</v>
      </c>
      <c r="CL128" s="12">
        <f>SUM(CL129:CL130)</f>
        <v>0</v>
      </c>
      <c r="CM128" s="12">
        <f>SUM(CM129:CM130)</f>
        <v>0</v>
      </c>
      <c r="CN128" s="12">
        <f t="shared" ref="CN128" si="2508">SUM(CN129:CN130)</f>
        <v>0</v>
      </c>
      <c r="CO128" s="12">
        <f>SUM(CO129:CO130)</f>
        <v>0</v>
      </c>
      <c r="CP128" s="12">
        <f t="shared" ref="CP128:CZ128" si="2509">SUM(CP129:CP130)</f>
        <v>0</v>
      </c>
      <c r="CQ128" s="12">
        <f t="shared" ref="CQ128" si="2510">SUM(CQ129:CQ130)</f>
        <v>0</v>
      </c>
      <c r="CR128" s="12">
        <f t="shared" si="2509"/>
        <v>0</v>
      </c>
      <c r="CS128" s="12">
        <f t="shared" si="2509"/>
        <v>0</v>
      </c>
      <c r="CT128" s="12">
        <f t="shared" si="2509"/>
        <v>0</v>
      </c>
      <c r="CU128" s="12">
        <f t="shared" ref="CU128:CV128" si="2511">SUM(CU129:CU130)</f>
        <v>0</v>
      </c>
      <c r="CV128" s="12">
        <f t="shared" si="2511"/>
        <v>0</v>
      </c>
      <c r="CW128" s="12">
        <f t="shared" ref="CW128" si="2512">SUM(CW129:CW130)</f>
        <v>0</v>
      </c>
      <c r="CX128" s="12">
        <f t="shared" si="2509"/>
        <v>0</v>
      </c>
      <c r="CY128" s="12">
        <f t="shared" si="2509"/>
        <v>0</v>
      </c>
      <c r="CZ128" s="12">
        <f t="shared" ref="CZ128:DA128" si="2513">SUM(CZ129:CZ130)</f>
        <v>0</v>
      </c>
      <c r="DA128" s="12">
        <f t="shared" si="2513"/>
        <v>0</v>
      </c>
      <c r="DB128" s="12">
        <f t="shared" ref="DB128:EY128" si="2514">SUM(DB129:DB130)</f>
        <v>0</v>
      </c>
      <c r="DC128" s="12">
        <f t="shared" si="2514"/>
        <v>0</v>
      </c>
      <c r="DD128" s="12">
        <f t="shared" ref="DD128" si="2515">SUM(DD129:DD130)</f>
        <v>0</v>
      </c>
      <c r="DE128" s="12">
        <f t="shared" si="2514"/>
        <v>0</v>
      </c>
      <c r="DF128" s="12">
        <f t="shared" si="2514"/>
        <v>0</v>
      </c>
      <c r="DG128" s="12">
        <f t="shared" ref="DG128" si="2516">SUM(DG129:DG130)</f>
        <v>0</v>
      </c>
      <c r="DH128" s="12">
        <f t="shared" si="2514"/>
        <v>0</v>
      </c>
      <c r="DI128" s="12">
        <f t="shared" si="2514"/>
        <v>0</v>
      </c>
      <c r="DJ128" s="12">
        <f t="shared" ref="DJ128" si="2517">SUM(DJ129:DJ130)</f>
        <v>0</v>
      </c>
      <c r="DK128" s="12">
        <f t="shared" si="2514"/>
        <v>0</v>
      </c>
      <c r="DL128" s="12">
        <f t="shared" si="2514"/>
        <v>0</v>
      </c>
      <c r="DM128" s="12">
        <f t="shared" ref="DM128" si="2518">SUM(DM129:DM130)</f>
        <v>0</v>
      </c>
      <c r="DN128" s="12">
        <f t="shared" si="2514"/>
        <v>0</v>
      </c>
      <c r="DO128" s="12">
        <f t="shared" si="2514"/>
        <v>0</v>
      </c>
      <c r="DP128" s="12">
        <f t="shared" ref="DP128:DQ128" si="2519">SUM(DP129:DP130)</f>
        <v>0</v>
      </c>
      <c r="DQ128" s="12">
        <f t="shared" si="2519"/>
        <v>0</v>
      </c>
      <c r="DR128" s="12">
        <f t="shared" si="2514"/>
        <v>0</v>
      </c>
      <c r="DS128" s="12">
        <f t="shared" si="2514"/>
        <v>0</v>
      </c>
      <c r="DT128" s="12">
        <f t="shared" ref="DT128:EC128" si="2520">SUM(DT129:DT130)</f>
        <v>0</v>
      </c>
      <c r="DU128" s="12">
        <f t="shared" si="2520"/>
        <v>0</v>
      </c>
      <c r="DV128" s="12">
        <f t="shared" ref="DV128" si="2521">SUM(DV129:DV130)</f>
        <v>0</v>
      </c>
      <c r="DW128" s="12">
        <f t="shared" si="2520"/>
        <v>0</v>
      </c>
      <c r="DX128" s="12">
        <f t="shared" si="2520"/>
        <v>0</v>
      </c>
      <c r="DY128" s="12">
        <f t="shared" ref="DY128" si="2522">SUM(DY129:DY130)</f>
        <v>0</v>
      </c>
      <c r="DZ128" s="12">
        <f t="shared" si="2520"/>
        <v>0</v>
      </c>
      <c r="EA128" s="12">
        <f t="shared" si="2520"/>
        <v>0</v>
      </c>
      <c r="EB128" s="12">
        <f t="shared" si="2520"/>
        <v>0</v>
      </c>
      <c r="EC128" s="12">
        <f t="shared" si="2520"/>
        <v>0</v>
      </c>
      <c r="ED128" s="12">
        <f t="shared" ref="ED128:EI128" si="2523">SUM(ED129:ED130)</f>
        <v>0</v>
      </c>
      <c r="EE128" s="12">
        <f t="shared" ref="EE128:EG128" si="2524">SUM(EE129:EE130)</f>
        <v>0</v>
      </c>
      <c r="EF128" s="12">
        <f t="shared" si="2524"/>
        <v>0</v>
      </c>
      <c r="EG128" s="12">
        <f t="shared" si="2524"/>
        <v>0</v>
      </c>
      <c r="EH128" s="12">
        <f t="shared" si="2523"/>
        <v>0</v>
      </c>
      <c r="EI128" s="12">
        <f t="shared" si="2523"/>
        <v>0</v>
      </c>
      <c r="EJ128" s="12">
        <f t="shared" si="2514"/>
        <v>0</v>
      </c>
      <c r="EK128" s="12">
        <f t="shared" si="2514"/>
        <v>0</v>
      </c>
      <c r="EL128" s="12">
        <f t="shared" ref="EL128" si="2525">SUM(EL129:EL130)</f>
        <v>0</v>
      </c>
      <c r="EM128" s="12">
        <f t="shared" si="2514"/>
        <v>0</v>
      </c>
      <c r="EN128" s="12">
        <f t="shared" si="2514"/>
        <v>0</v>
      </c>
      <c r="EO128" s="12">
        <f t="shared" ref="EO128" si="2526">SUM(EO129:EO130)</f>
        <v>0</v>
      </c>
      <c r="EP128" s="12">
        <f t="shared" si="2514"/>
        <v>0</v>
      </c>
      <c r="EQ128" s="12">
        <f t="shared" si="2514"/>
        <v>0</v>
      </c>
      <c r="ER128" s="12">
        <f t="shared" ref="ER128:ES128" si="2527">SUM(ER129:ER130)</f>
        <v>0</v>
      </c>
      <c r="ES128" s="12">
        <f t="shared" si="2527"/>
        <v>0</v>
      </c>
      <c r="ET128" s="12">
        <f>SUM(ET130)</f>
        <v>0</v>
      </c>
      <c r="EU128" s="12">
        <f>SUM(EU129:EU130)</f>
        <v>0</v>
      </c>
      <c r="EV128" s="12">
        <f>SUM(EV129:EV130)</f>
        <v>0</v>
      </c>
      <c r="EW128" s="12">
        <f t="shared" si="2514"/>
        <v>0</v>
      </c>
      <c r="EX128" s="12">
        <f t="shared" ref="EX128" si="2528">SUM(EX129:EX130)</f>
        <v>0</v>
      </c>
      <c r="EY128" s="12">
        <f t="shared" si="2514"/>
        <v>0</v>
      </c>
      <c r="EZ128" s="12">
        <f t="shared" ref="EZ128:FA128" si="2529">SUM(EZ129:EZ130)</f>
        <v>0</v>
      </c>
      <c r="FA128" s="12">
        <f t="shared" si="2529"/>
        <v>0</v>
      </c>
      <c r="FB128" s="12">
        <f t="shared" ref="FB128:FK128" si="2530">SUM(FB129:FB130)</f>
        <v>0</v>
      </c>
      <c r="FC128" s="12">
        <f t="shared" si="2530"/>
        <v>0</v>
      </c>
      <c r="FD128" s="12">
        <f t="shared" ref="FD128" si="2531">SUM(FD129:FD130)</f>
        <v>0</v>
      </c>
      <c r="FE128" s="12">
        <f t="shared" si="2530"/>
        <v>0</v>
      </c>
      <c r="FF128" s="12">
        <f t="shared" si="2530"/>
        <v>0</v>
      </c>
      <c r="FG128" s="12">
        <f t="shared" ref="FG128" si="2532">SUM(FG129:FG130)</f>
        <v>0</v>
      </c>
      <c r="FH128" s="12">
        <f t="shared" si="2530"/>
        <v>0</v>
      </c>
      <c r="FI128" s="12">
        <f t="shared" si="2530"/>
        <v>0</v>
      </c>
      <c r="FJ128" s="12">
        <f t="shared" si="2530"/>
        <v>0</v>
      </c>
      <c r="FK128" s="12">
        <f t="shared" si="2530"/>
        <v>0</v>
      </c>
      <c r="FL128" s="12">
        <f t="shared" ref="FL128:FQ128" si="2533">SUM(FL129:FL130)</f>
        <v>0</v>
      </c>
      <c r="FM128" s="12">
        <f t="shared" ref="FM128:FO128" si="2534">SUM(FM129:FM130)</f>
        <v>0</v>
      </c>
      <c r="FN128" s="12">
        <f t="shared" ref="FN128:FO128" si="2535">SUM(FN129:FN130)</f>
        <v>0</v>
      </c>
      <c r="FO128" s="12">
        <f t="shared" si="2535"/>
        <v>0</v>
      </c>
      <c r="FP128" s="12">
        <f t="shared" si="2533"/>
        <v>0</v>
      </c>
      <c r="FQ128" s="12">
        <f t="shared" si="2533"/>
        <v>0</v>
      </c>
      <c r="FR128" s="12">
        <f t="shared" ref="FR128:HI128" si="2536">SUM(FR129:FR130)</f>
        <v>0</v>
      </c>
      <c r="FS128" s="12">
        <f t="shared" si="2536"/>
        <v>0</v>
      </c>
      <c r="FT128" s="12">
        <f t="shared" ref="FT128" si="2537">SUM(FT129:FT130)</f>
        <v>0</v>
      </c>
      <c r="FU128" s="12">
        <f t="shared" si="2536"/>
        <v>0</v>
      </c>
      <c r="FV128" s="12">
        <f t="shared" si="2536"/>
        <v>0</v>
      </c>
      <c r="FW128" s="12">
        <f t="shared" ref="FW128" si="2538">SUM(FW129:FW130)</f>
        <v>0</v>
      </c>
      <c r="FX128" s="12">
        <f t="shared" si="2536"/>
        <v>0</v>
      </c>
      <c r="FY128" s="12">
        <f t="shared" si="2536"/>
        <v>0</v>
      </c>
      <c r="FZ128" s="12">
        <f t="shared" ref="FZ128" si="2539">SUM(FZ129:FZ130)</f>
        <v>0</v>
      </c>
      <c r="GA128" s="12">
        <f t="shared" si="2536"/>
        <v>0</v>
      </c>
      <c r="GB128" s="12">
        <f t="shared" ref="GB128:GE128" si="2540">SUM(GB130)</f>
        <v>0</v>
      </c>
      <c r="GC128" s="12">
        <f t="shared" ref="GC128" si="2541">SUM(GC129:GC130)</f>
        <v>0</v>
      </c>
      <c r="GD128" s="12">
        <f t="shared" ref="GD128:GI128" si="2542">SUM(GD129:GD130)</f>
        <v>0</v>
      </c>
      <c r="GE128" s="12">
        <f t="shared" si="2540"/>
        <v>0</v>
      </c>
      <c r="GF128" s="12">
        <f t="shared" ref="GF128:GG128" si="2543">SUM(GF129:GF130)</f>
        <v>0</v>
      </c>
      <c r="GG128" s="12">
        <f t="shared" si="2543"/>
        <v>0</v>
      </c>
      <c r="GH128" s="12">
        <f t="shared" si="2542"/>
        <v>0</v>
      </c>
      <c r="GI128" s="12">
        <f t="shared" si="2542"/>
        <v>0</v>
      </c>
      <c r="GJ128" s="12">
        <f t="shared" ref="GJ128:GS128" si="2544">SUM(GJ129:GJ130)</f>
        <v>0</v>
      </c>
      <c r="GK128" s="12">
        <f t="shared" si="2544"/>
        <v>0</v>
      </c>
      <c r="GL128" s="12">
        <f t="shared" ref="GL128" si="2545">SUM(GL129:GL130)</f>
        <v>0</v>
      </c>
      <c r="GM128" s="12">
        <f t="shared" si="2544"/>
        <v>0</v>
      </c>
      <c r="GN128" s="12">
        <f t="shared" si="2544"/>
        <v>0</v>
      </c>
      <c r="GO128" s="12">
        <f t="shared" ref="GO128" si="2546">SUM(GO129:GO130)</f>
        <v>0</v>
      </c>
      <c r="GP128" s="12">
        <f t="shared" si="2544"/>
        <v>0</v>
      </c>
      <c r="GQ128" s="12">
        <f t="shared" si="2544"/>
        <v>0</v>
      </c>
      <c r="GR128" s="12">
        <f t="shared" si="2544"/>
        <v>0</v>
      </c>
      <c r="GS128" s="12">
        <f t="shared" si="2544"/>
        <v>0</v>
      </c>
      <c r="GT128" s="12">
        <f t="shared" ref="GT128:GY128" si="2547">SUM(GT129:GT130)</f>
        <v>0</v>
      </c>
      <c r="GU128" s="12">
        <f t="shared" ref="GU128:GW128" si="2548">SUM(GU129:GU130)</f>
        <v>0</v>
      </c>
      <c r="GV128" s="12">
        <f t="shared" ref="GV128:GW128" si="2549">SUM(GV129:GV130)</f>
        <v>0</v>
      </c>
      <c r="GW128" s="12">
        <f t="shared" si="2549"/>
        <v>0</v>
      </c>
      <c r="GX128" s="12">
        <f t="shared" si="2547"/>
        <v>0</v>
      </c>
      <c r="GY128" s="12">
        <f t="shared" si="2547"/>
        <v>120000</v>
      </c>
      <c r="GZ128" s="12">
        <f t="shared" si="2536"/>
        <v>121357.9</v>
      </c>
      <c r="HA128" s="12">
        <f t="shared" si="2536"/>
        <v>5000</v>
      </c>
      <c r="HB128" s="12">
        <f t="shared" ref="HB128" si="2550">SUM(HB129:HB130)</f>
        <v>0</v>
      </c>
      <c r="HC128" s="12">
        <f t="shared" si="2536"/>
        <v>0</v>
      </c>
      <c r="HD128" s="12">
        <f t="shared" si="2536"/>
        <v>0</v>
      </c>
      <c r="HE128" s="12">
        <f t="shared" ref="HE128" si="2551">SUM(HE129:HE130)</f>
        <v>0</v>
      </c>
      <c r="HF128" s="12">
        <f t="shared" si="2536"/>
        <v>0</v>
      </c>
      <c r="HG128" s="12">
        <f t="shared" si="2536"/>
        <v>0</v>
      </c>
      <c r="HH128" s="12">
        <f t="shared" ref="HH128" si="2552">SUM(HH129:HH130)</f>
        <v>0</v>
      </c>
      <c r="HI128" s="12">
        <f t="shared" si="2536"/>
        <v>20000</v>
      </c>
      <c r="HJ128" s="12">
        <f t="shared" ref="HJ128:HM128" si="2553">SUM(HJ130)</f>
        <v>20000</v>
      </c>
      <c r="HK128" s="12">
        <f t="shared" ref="HK128" si="2554">SUM(HK129:HK130)</f>
        <v>0</v>
      </c>
      <c r="HL128" s="12">
        <f t="shared" ref="HL128:HQ128" si="2555">SUM(HL129:HL130)</f>
        <v>161000</v>
      </c>
      <c r="HM128" s="12">
        <f t="shared" si="2553"/>
        <v>97000</v>
      </c>
      <c r="HN128" s="12">
        <f t="shared" ref="HN128:HO128" si="2556">SUM(HN129:HN130)</f>
        <v>100000</v>
      </c>
      <c r="HO128" s="12">
        <f t="shared" si="2556"/>
        <v>129900</v>
      </c>
      <c r="HP128" s="12">
        <f t="shared" si="2555"/>
        <v>129900</v>
      </c>
      <c r="HQ128" s="12">
        <f t="shared" si="2555"/>
        <v>0</v>
      </c>
      <c r="HR128" s="12">
        <f t="shared" ref="HR128:IO128" si="2557">SUM(HR129:HR130)</f>
        <v>10000</v>
      </c>
      <c r="HS128" s="12">
        <f t="shared" si="2557"/>
        <v>10000</v>
      </c>
      <c r="HT128" s="12">
        <f t="shared" ref="HT128" si="2558">SUM(HT129:HT130)</f>
        <v>0</v>
      </c>
      <c r="HU128" s="12">
        <f t="shared" si="2557"/>
        <v>0</v>
      </c>
      <c r="HV128" s="12">
        <f t="shared" si="2557"/>
        <v>0</v>
      </c>
      <c r="HW128" s="12">
        <f t="shared" ref="HW128" si="2559">SUM(HW129:HW130)</f>
        <v>0</v>
      </c>
      <c r="HX128" s="12">
        <f t="shared" si="2557"/>
        <v>0</v>
      </c>
      <c r="HY128" s="12">
        <f t="shared" si="2557"/>
        <v>0</v>
      </c>
      <c r="HZ128" s="12">
        <f t="shared" ref="HZ128:IF128" si="2560">SUM(HZ129:HZ130)</f>
        <v>0</v>
      </c>
      <c r="IA128" s="12">
        <f t="shared" ref="IA128" si="2561">SUM(IA129:IA130)</f>
        <v>0</v>
      </c>
      <c r="IB128" s="12">
        <f t="shared" si="2560"/>
        <v>0</v>
      </c>
      <c r="IC128" s="12">
        <f t="shared" ref="IC128:IE128" si="2562">SUM(IC129:IC130)</f>
        <v>0</v>
      </c>
      <c r="ID128" s="12">
        <f t="shared" si="2562"/>
        <v>0</v>
      </c>
      <c r="IE128" s="12">
        <f t="shared" si="2562"/>
        <v>0</v>
      </c>
      <c r="IF128" s="12">
        <f t="shared" si="2560"/>
        <v>0</v>
      </c>
      <c r="IG128" s="12">
        <f t="shared" si="2557"/>
        <v>4120000</v>
      </c>
      <c r="IH128" s="12">
        <f t="shared" ref="IH128" si="2563">SUM(IH129:IH130)</f>
        <v>121357.9</v>
      </c>
      <c r="II128" s="12">
        <f t="shared" si="2557"/>
        <v>5000</v>
      </c>
      <c r="IJ128" s="12">
        <f t="shared" si="2557"/>
        <v>0</v>
      </c>
      <c r="IK128" s="12">
        <f t="shared" ref="IK128" si="2564">SUM(IK129:IK130)</f>
        <v>0</v>
      </c>
      <c r="IL128" s="12">
        <f t="shared" si="2557"/>
        <v>0</v>
      </c>
      <c r="IM128" s="12">
        <f t="shared" si="2557"/>
        <v>0</v>
      </c>
      <c r="IN128" s="12">
        <f t="shared" ref="IN128" si="2565">SUM(IN129:IN130)</f>
        <v>0</v>
      </c>
      <c r="IO128" s="12">
        <f t="shared" si="2557"/>
        <v>0</v>
      </c>
      <c r="IP128" s="12">
        <f t="shared" ref="IP128:IQ128" si="2566">SUM(IP129:IP130)</f>
        <v>0</v>
      </c>
      <c r="IQ128" s="12">
        <f t="shared" si="2566"/>
        <v>20000</v>
      </c>
      <c r="IR128" s="12">
        <f t="shared" ref="IR128:IZ128" si="2567">SUM(IR129:IR130)</f>
        <v>20000</v>
      </c>
      <c r="IS128" s="12">
        <f t="shared" si="2567"/>
        <v>0</v>
      </c>
      <c r="IT128" s="12">
        <f t="shared" ref="IT128" si="2568">SUM(IT129:IT130)</f>
        <v>161000</v>
      </c>
      <c r="IU128" s="12">
        <f t="shared" si="2567"/>
        <v>97000</v>
      </c>
      <c r="IV128" s="12">
        <f t="shared" ref="IV128:IY128" si="2569">SUM(IV129:IV130)</f>
        <v>100000</v>
      </c>
      <c r="IW128" s="12">
        <f t="shared" ref="IW128" si="2570">SUM(IW129:IW130)</f>
        <v>129900</v>
      </c>
      <c r="IX128" s="12">
        <f t="shared" si="2569"/>
        <v>129900</v>
      </c>
      <c r="IY128" s="12">
        <f t="shared" si="2569"/>
        <v>0</v>
      </c>
      <c r="IZ128" s="12">
        <f t="shared" si="2567"/>
        <v>10000</v>
      </c>
      <c r="JA128" s="12">
        <f t="shared" ref="JA128:JC128" si="2571">SUM(JA129:JA130)</f>
        <v>10000</v>
      </c>
      <c r="JB128" s="12">
        <f t="shared" ref="JB128" si="2572">SUM(JB129:JB130)</f>
        <v>0</v>
      </c>
      <c r="JC128" s="12">
        <f t="shared" si="2571"/>
        <v>0</v>
      </c>
      <c r="JD128" s="12">
        <f t="shared" ref="JD128:JF128" si="2573">SUM(JD129:JD130)</f>
        <v>0</v>
      </c>
      <c r="JE128" s="12">
        <f t="shared" ref="JE128" si="2574">SUM(JE129:JE130)</f>
        <v>0</v>
      </c>
      <c r="JF128" s="12">
        <f t="shared" si="2573"/>
        <v>0</v>
      </c>
      <c r="JG128" s="12">
        <f t="shared" ref="JG128" si="2575">SUM(JG129:JG130)</f>
        <v>0</v>
      </c>
      <c r="JH128" s="12">
        <f t="shared" ref="JH128" si="2576">SUM(JH129:JH130)</f>
        <v>0</v>
      </c>
      <c r="JI128" s="12">
        <f t="shared" ref="JI128:JJ128" si="2577">SUM(JI129:JI130)</f>
        <v>0</v>
      </c>
      <c r="JJ128" s="12">
        <f t="shared" si="2577"/>
        <v>0</v>
      </c>
      <c r="JK128" s="12">
        <f t="shared" ref="JK128:JL128" si="2578">SUM(JK129:JK130)</f>
        <v>0</v>
      </c>
      <c r="JL128" s="12">
        <f t="shared" si="2578"/>
        <v>0</v>
      </c>
      <c r="JM128" s="12">
        <f t="shared" ref="JM128:JN128" si="2579">SUM(JM129:JM130)</f>
        <v>0</v>
      </c>
      <c r="JN128" s="12">
        <f t="shared" si="2579"/>
        <v>0</v>
      </c>
    </row>
    <row r="129" spans="1:297" x14ac:dyDescent="0.25">
      <c r="A129" s="5">
        <v>7404</v>
      </c>
      <c r="B129" s="9" t="s">
        <v>265</v>
      </c>
      <c r="C129" s="13">
        <v>4000000</v>
      </c>
      <c r="D129" s="13">
        <v>0</v>
      </c>
      <c r="E129" s="13">
        <v>0</v>
      </c>
      <c r="F129" s="13">
        <v>0</v>
      </c>
      <c r="G129" s="13">
        <v>0</v>
      </c>
      <c r="H129" s="13">
        <v>0</v>
      </c>
      <c r="I129" s="13">
        <v>0</v>
      </c>
      <c r="J129" s="13">
        <v>0</v>
      </c>
      <c r="K129" s="13">
        <v>0</v>
      </c>
      <c r="L129" s="13">
        <v>0</v>
      </c>
      <c r="M129" s="13">
        <v>0</v>
      </c>
      <c r="N129" s="13">
        <v>0</v>
      </c>
      <c r="O129" s="13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0</v>
      </c>
      <c r="AC129" s="13">
        <v>0</v>
      </c>
      <c r="AD129" s="13">
        <v>0</v>
      </c>
      <c r="AE129" s="13">
        <v>0</v>
      </c>
      <c r="AF129" s="13">
        <v>0</v>
      </c>
      <c r="AG129" s="13">
        <v>0</v>
      </c>
      <c r="AH129" s="13">
        <v>0</v>
      </c>
      <c r="AI129" s="13">
        <v>0</v>
      </c>
      <c r="AJ129" s="13">
        <v>0</v>
      </c>
      <c r="AK129" s="13">
        <v>0</v>
      </c>
      <c r="AL129" s="13">
        <v>0</v>
      </c>
      <c r="AM129" s="13">
        <v>0</v>
      </c>
      <c r="AN129" s="13">
        <v>0</v>
      </c>
      <c r="AO129" s="13">
        <v>0</v>
      </c>
      <c r="AP129" s="13">
        <v>0</v>
      </c>
      <c r="AQ129" s="13">
        <v>0</v>
      </c>
      <c r="AR129" s="13">
        <v>0</v>
      </c>
      <c r="AS129" s="13">
        <v>0</v>
      </c>
      <c r="AT129" s="13">
        <v>0</v>
      </c>
      <c r="AU129" s="13">
        <v>0</v>
      </c>
      <c r="AV129" s="14">
        <v>0</v>
      </c>
      <c r="AW129" s="13">
        <v>0</v>
      </c>
      <c r="AX129" s="13">
        <v>0</v>
      </c>
      <c r="AY129" s="13">
        <v>0</v>
      </c>
      <c r="AZ129" s="13">
        <v>0</v>
      </c>
      <c r="BA129" s="13">
        <v>0</v>
      </c>
      <c r="BB129" s="13">
        <v>0</v>
      </c>
      <c r="BC129" s="13">
        <v>0</v>
      </c>
      <c r="BD129" s="13">
        <v>0</v>
      </c>
      <c r="BE129" s="13">
        <v>0</v>
      </c>
      <c r="BF129" s="13">
        <v>0</v>
      </c>
      <c r="BG129" s="13">
        <v>0</v>
      </c>
      <c r="BH129" s="13">
        <v>0</v>
      </c>
      <c r="BI129" s="13">
        <v>0</v>
      </c>
      <c r="BJ129" s="13">
        <v>0</v>
      </c>
      <c r="BK129" s="13">
        <v>0</v>
      </c>
      <c r="BL129" s="13">
        <v>0</v>
      </c>
      <c r="BM129" s="13">
        <v>0</v>
      </c>
      <c r="BN129" s="13">
        <v>0</v>
      </c>
      <c r="BO129" s="13">
        <v>0</v>
      </c>
      <c r="BP129" s="13">
        <v>0</v>
      </c>
      <c r="BQ129" s="13">
        <v>0</v>
      </c>
      <c r="BR129" s="13">
        <v>0</v>
      </c>
      <c r="BS129" s="13">
        <v>0</v>
      </c>
      <c r="BT129" s="13">
        <v>0</v>
      </c>
      <c r="BU129" s="13">
        <v>0</v>
      </c>
      <c r="BV129" s="13">
        <v>0</v>
      </c>
      <c r="BW129" s="13">
        <v>0</v>
      </c>
      <c r="BX129" s="13">
        <v>0</v>
      </c>
      <c r="BY129" s="13">
        <v>0</v>
      </c>
      <c r="BZ129" s="13">
        <v>0</v>
      </c>
      <c r="CA129" s="13">
        <v>0</v>
      </c>
      <c r="CB129" s="13">
        <v>0</v>
      </c>
      <c r="CC129" s="13">
        <v>0</v>
      </c>
      <c r="CD129" s="13">
        <v>0</v>
      </c>
      <c r="CE129" s="13">
        <v>0</v>
      </c>
      <c r="CF129" s="13">
        <v>0</v>
      </c>
      <c r="CG129" s="13">
        <v>0</v>
      </c>
      <c r="CH129" s="13">
        <v>0</v>
      </c>
      <c r="CI129" s="13">
        <v>0</v>
      </c>
      <c r="CJ129" s="13">
        <v>0</v>
      </c>
      <c r="CK129" s="13">
        <v>0</v>
      </c>
      <c r="CL129" s="13">
        <v>0</v>
      </c>
      <c r="CM129" s="13">
        <v>0</v>
      </c>
      <c r="CN129" s="13">
        <v>0</v>
      </c>
      <c r="CO129" s="13">
        <v>0</v>
      </c>
      <c r="CP129" s="13">
        <v>0</v>
      </c>
      <c r="CQ129" s="13">
        <v>0</v>
      </c>
      <c r="CR129" s="13">
        <v>0</v>
      </c>
      <c r="CS129" s="13">
        <v>0</v>
      </c>
      <c r="CT129" s="13">
        <v>0</v>
      </c>
      <c r="CU129" s="13">
        <v>0</v>
      </c>
      <c r="CV129" s="13">
        <v>0</v>
      </c>
      <c r="CW129" s="13">
        <v>0</v>
      </c>
      <c r="CX129" s="13">
        <v>0</v>
      </c>
      <c r="CY129" s="13">
        <v>0</v>
      </c>
      <c r="CZ129" s="13">
        <v>0</v>
      </c>
      <c r="DA129" s="13">
        <v>0</v>
      </c>
      <c r="DB129" s="13">
        <v>0</v>
      </c>
      <c r="DC129" s="13">
        <v>0</v>
      </c>
      <c r="DD129" s="13">
        <v>0</v>
      </c>
      <c r="DE129" s="13">
        <v>0</v>
      </c>
      <c r="DF129" s="13">
        <v>0</v>
      </c>
      <c r="DG129" s="13">
        <v>0</v>
      </c>
      <c r="DH129" s="13">
        <v>0</v>
      </c>
      <c r="DI129" s="13">
        <v>0</v>
      </c>
      <c r="DJ129" s="13">
        <v>0</v>
      </c>
      <c r="DK129" s="13">
        <v>0</v>
      </c>
      <c r="DL129" s="13">
        <v>0</v>
      </c>
      <c r="DM129" s="13">
        <v>0</v>
      </c>
      <c r="DN129" s="13">
        <v>0</v>
      </c>
      <c r="DO129" s="13">
        <v>0</v>
      </c>
      <c r="DP129" s="13">
        <v>0</v>
      </c>
      <c r="DQ129" s="13">
        <v>0</v>
      </c>
      <c r="DR129" s="13">
        <v>0</v>
      </c>
      <c r="DS129" s="13">
        <v>0</v>
      </c>
      <c r="DT129" s="13">
        <v>0</v>
      </c>
      <c r="DU129" s="13">
        <v>0</v>
      </c>
      <c r="DV129" s="13">
        <v>0</v>
      </c>
      <c r="DW129" s="13">
        <v>0</v>
      </c>
      <c r="DX129" s="13">
        <v>0</v>
      </c>
      <c r="DY129" s="13">
        <v>0</v>
      </c>
      <c r="DZ129" s="13">
        <v>0</v>
      </c>
      <c r="EA129" s="13">
        <v>0</v>
      </c>
      <c r="EB129" s="13">
        <v>0</v>
      </c>
      <c r="EC129" s="13">
        <v>0</v>
      </c>
      <c r="ED129" s="13">
        <v>0</v>
      </c>
      <c r="EE129" s="13">
        <v>0</v>
      </c>
      <c r="EF129" s="13">
        <v>0</v>
      </c>
      <c r="EG129" s="13">
        <v>0</v>
      </c>
      <c r="EH129" s="13">
        <v>0</v>
      </c>
      <c r="EI129" s="13">
        <v>0</v>
      </c>
      <c r="EJ129" s="13">
        <v>0</v>
      </c>
      <c r="EK129" s="13">
        <v>0</v>
      </c>
      <c r="EL129" s="13">
        <v>0</v>
      </c>
      <c r="EM129" s="13">
        <v>0</v>
      </c>
      <c r="EN129" s="13">
        <v>0</v>
      </c>
      <c r="EO129" s="13">
        <v>0</v>
      </c>
      <c r="EP129" s="13">
        <v>0</v>
      </c>
      <c r="EQ129" s="13">
        <v>0</v>
      </c>
      <c r="ER129" s="13">
        <v>0</v>
      </c>
      <c r="ES129" s="13">
        <v>0</v>
      </c>
      <c r="ET129" s="13">
        <v>0</v>
      </c>
      <c r="EU129" s="13">
        <v>0</v>
      </c>
      <c r="EV129" s="13">
        <v>0</v>
      </c>
      <c r="EW129" s="13">
        <v>0</v>
      </c>
      <c r="EX129" s="13">
        <v>0</v>
      </c>
      <c r="EY129" s="13">
        <v>0</v>
      </c>
      <c r="EZ129" s="13">
        <v>0</v>
      </c>
      <c r="FA129" s="13">
        <v>0</v>
      </c>
      <c r="FB129" s="13">
        <v>0</v>
      </c>
      <c r="FC129" s="13">
        <v>0</v>
      </c>
      <c r="FD129" s="13">
        <v>0</v>
      </c>
      <c r="FE129" s="13">
        <v>0</v>
      </c>
      <c r="FF129" s="13">
        <v>0</v>
      </c>
      <c r="FG129" s="13">
        <v>0</v>
      </c>
      <c r="FH129" s="13">
        <v>0</v>
      </c>
      <c r="FI129" s="13">
        <v>0</v>
      </c>
      <c r="FJ129" s="13">
        <v>0</v>
      </c>
      <c r="FK129" s="13">
        <v>0</v>
      </c>
      <c r="FL129" s="13">
        <v>0</v>
      </c>
      <c r="FM129" s="13">
        <v>0</v>
      </c>
      <c r="FN129" s="13">
        <v>0</v>
      </c>
      <c r="FO129" s="13">
        <v>0</v>
      </c>
      <c r="FP129" s="13">
        <v>0</v>
      </c>
      <c r="FQ129" s="13">
        <v>0</v>
      </c>
      <c r="FR129" s="13">
        <v>0</v>
      </c>
      <c r="FS129" s="13">
        <v>0</v>
      </c>
      <c r="FT129" s="13">
        <v>0</v>
      </c>
      <c r="FU129" s="13">
        <v>0</v>
      </c>
      <c r="FV129" s="13">
        <v>0</v>
      </c>
      <c r="FW129" s="13">
        <v>0</v>
      </c>
      <c r="FX129" s="13">
        <v>0</v>
      </c>
      <c r="FY129" s="13">
        <v>0</v>
      </c>
      <c r="FZ129" s="13">
        <v>0</v>
      </c>
      <c r="GA129" s="13">
        <v>0</v>
      </c>
      <c r="GB129" s="13">
        <v>0</v>
      </c>
      <c r="GC129" s="13">
        <v>0</v>
      </c>
      <c r="GD129" s="13">
        <v>0</v>
      </c>
      <c r="GE129" s="13">
        <v>0</v>
      </c>
      <c r="GF129" s="13">
        <v>0</v>
      </c>
      <c r="GG129" s="13">
        <v>0</v>
      </c>
      <c r="GH129" s="13">
        <v>0</v>
      </c>
      <c r="GI129" s="13">
        <v>0</v>
      </c>
      <c r="GJ129" s="13">
        <v>0</v>
      </c>
      <c r="GK129" s="13">
        <v>0</v>
      </c>
      <c r="GL129" s="13">
        <v>0</v>
      </c>
      <c r="GM129" s="13">
        <v>0</v>
      </c>
      <c r="GN129" s="13">
        <v>0</v>
      </c>
      <c r="GO129" s="13">
        <v>0</v>
      </c>
      <c r="GP129" s="13">
        <v>0</v>
      </c>
      <c r="GQ129" s="13">
        <v>0</v>
      </c>
      <c r="GR129" s="13">
        <v>0</v>
      </c>
      <c r="GS129" s="13">
        <v>0</v>
      </c>
      <c r="GT129" s="13">
        <v>0</v>
      </c>
      <c r="GU129" s="13">
        <v>0</v>
      </c>
      <c r="GV129" s="13">
        <v>0</v>
      </c>
      <c r="GW129" s="13">
        <v>0</v>
      </c>
      <c r="GX129" s="13">
        <v>0</v>
      </c>
      <c r="GY129" s="13">
        <v>0</v>
      </c>
      <c r="GZ129" s="13">
        <v>0</v>
      </c>
      <c r="HA129" s="13">
        <v>0</v>
      </c>
      <c r="HB129" s="13">
        <v>0</v>
      </c>
      <c r="HC129" s="13">
        <v>0</v>
      </c>
      <c r="HD129" s="13">
        <v>0</v>
      </c>
      <c r="HE129" s="13">
        <v>0</v>
      </c>
      <c r="HF129" s="13">
        <v>0</v>
      </c>
      <c r="HG129" s="13">
        <v>0</v>
      </c>
      <c r="HH129" s="13">
        <v>0</v>
      </c>
      <c r="HI129" s="13">
        <v>0</v>
      </c>
      <c r="HJ129" s="13">
        <v>0</v>
      </c>
      <c r="HK129" s="13">
        <v>0</v>
      </c>
      <c r="HL129" s="13">
        <v>0</v>
      </c>
      <c r="HM129" s="13">
        <v>0</v>
      </c>
      <c r="HN129" s="13">
        <v>0</v>
      </c>
      <c r="HO129" s="13">
        <v>0</v>
      </c>
      <c r="HP129" s="13">
        <v>0</v>
      </c>
      <c r="HQ129" s="13">
        <v>0</v>
      </c>
      <c r="HR129" s="13">
        <v>0</v>
      </c>
      <c r="HS129" s="13">
        <v>0</v>
      </c>
      <c r="HT129" s="13">
        <v>0</v>
      </c>
      <c r="HU129" s="13">
        <v>0</v>
      </c>
      <c r="HV129" s="13">
        <v>0</v>
      </c>
      <c r="HW129" s="13">
        <v>0</v>
      </c>
      <c r="HX129" s="13">
        <v>0</v>
      </c>
      <c r="HY129" s="13">
        <v>0</v>
      </c>
      <c r="HZ129" s="13">
        <v>0</v>
      </c>
      <c r="IA129" s="13">
        <v>0</v>
      </c>
      <c r="IB129" s="13">
        <v>0</v>
      </c>
      <c r="IC129" s="13">
        <v>0</v>
      </c>
      <c r="ID129" s="13">
        <v>0</v>
      </c>
      <c r="IE129" s="13">
        <v>0</v>
      </c>
      <c r="IF129" s="13">
        <v>0</v>
      </c>
      <c r="IG129" s="13">
        <f t="shared" ref="IG129:IP130" si="2580">C129+BS129+AK129+DA129+EI129+FQ129+GY129</f>
        <v>4000000</v>
      </c>
      <c r="IH129" s="13">
        <f t="shared" si="2580"/>
        <v>0</v>
      </c>
      <c r="II129" s="13">
        <f t="shared" si="2580"/>
        <v>0</v>
      </c>
      <c r="IJ129" s="13">
        <f t="shared" si="2580"/>
        <v>0</v>
      </c>
      <c r="IK129" s="13">
        <f t="shared" si="2580"/>
        <v>0</v>
      </c>
      <c r="IL129" s="13">
        <f t="shared" si="2580"/>
        <v>0</v>
      </c>
      <c r="IM129" s="13">
        <f t="shared" si="2580"/>
        <v>0</v>
      </c>
      <c r="IN129" s="13">
        <f t="shared" si="2580"/>
        <v>0</v>
      </c>
      <c r="IO129" s="13">
        <f t="shared" si="2580"/>
        <v>0</v>
      </c>
      <c r="IP129" s="13">
        <f t="shared" si="2580"/>
        <v>0</v>
      </c>
      <c r="IQ129" s="13">
        <f t="shared" ref="IQ129:IZ130" si="2581">M129+CC129+AU129+DK129+ES129+GA129+HI129</f>
        <v>0</v>
      </c>
      <c r="IR129" s="13">
        <f t="shared" si="2581"/>
        <v>0</v>
      </c>
      <c r="IS129" s="13">
        <f t="shared" si="2581"/>
        <v>0</v>
      </c>
      <c r="IT129" s="13">
        <f t="shared" si="2581"/>
        <v>0</v>
      </c>
      <c r="IU129" s="13">
        <f t="shared" si="2581"/>
        <v>0</v>
      </c>
      <c r="IV129" s="13">
        <f t="shared" si="2581"/>
        <v>0</v>
      </c>
      <c r="IW129" s="13">
        <f t="shared" si="2581"/>
        <v>0</v>
      </c>
      <c r="IX129" s="13">
        <f t="shared" si="2581"/>
        <v>0</v>
      </c>
      <c r="IY129" s="13">
        <f t="shared" si="2581"/>
        <v>0</v>
      </c>
      <c r="IZ129" s="13">
        <f t="shared" si="2581"/>
        <v>0</v>
      </c>
      <c r="JA129" s="13">
        <f t="shared" ref="JA129:JC130" si="2582">W129+CM129+BE129+DU129+FC129+GK129+HS129</f>
        <v>0</v>
      </c>
      <c r="JB129" s="13">
        <f t="shared" si="2582"/>
        <v>0</v>
      </c>
      <c r="JC129" s="13">
        <f t="shared" si="2582"/>
        <v>0</v>
      </c>
      <c r="JD129" s="13">
        <f t="shared" ref="JD129:JI130" si="2583">Z129+BH129+CP129+DX129+FF129+GN129+HV129</f>
        <v>0</v>
      </c>
      <c r="JE129" s="13">
        <f t="shared" si="2583"/>
        <v>0</v>
      </c>
      <c r="JF129" s="13">
        <f t="shared" si="2583"/>
        <v>0</v>
      </c>
      <c r="JG129" s="13">
        <f t="shared" si="2583"/>
        <v>0</v>
      </c>
      <c r="JH129" s="13">
        <f t="shared" si="2583"/>
        <v>0</v>
      </c>
      <c r="JI129" s="13">
        <f t="shared" si="2583"/>
        <v>0</v>
      </c>
      <c r="JJ129" s="13">
        <f t="shared" ref="JJ129:JN130" si="2584">AF129+BN129+CV129+ED129+FL129+GT129+IB129</f>
        <v>0</v>
      </c>
      <c r="JK129" s="13">
        <f t="shared" si="2584"/>
        <v>0</v>
      </c>
      <c r="JL129" s="13">
        <f t="shared" si="2584"/>
        <v>0</v>
      </c>
      <c r="JM129" s="13">
        <f t="shared" si="2584"/>
        <v>0</v>
      </c>
      <c r="JN129" s="13">
        <f t="shared" si="2584"/>
        <v>0</v>
      </c>
    </row>
    <row r="130" spans="1:297" x14ac:dyDescent="0.25">
      <c r="A130" s="5">
        <v>7405</v>
      </c>
      <c r="B130" s="9" t="s">
        <v>68</v>
      </c>
      <c r="C130" s="13">
        <v>0</v>
      </c>
      <c r="D130" s="13">
        <v>0</v>
      </c>
      <c r="E130" s="13">
        <v>0</v>
      </c>
      <c r="F130" s="13">
        <v>0</v>
      </c>
      <c r="G130" s="13">
        <v>0</v>
      </c>
      <c r="H130" s="13">
        <v>0</v>
      </c>
      <c r="I130" s="13">
        <v>0</v>
      </c>
      <c r="J130" s="13">
        <v>0</v>
      </c>
      <c r="K130" s="13">
        <v>0</v>
      </c>
      <c r="L130" s="13">
        <v>0</v>
      </c>
      <c r="M130" s="13">
        <v>0</v>
      </c>
      <c r="N130" s="13">
        <v>0</v>
      </c>
      <c r="O130" s="13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0</v>
      </c>
      <c r="AC130" s="13">
        <v>0</v>
      </c>
      <c r="AD130" s="13">
        <v>0</v>
      </c>
      <c r="AE130" s="13">
        <v>0</v>
      </c>
      <c r="AF130" s="13">
        <v>0</v>
      </c>
      <c r="AG130" s="13">
        <v>0</v>
      </c>
      <c r="AH130" s="13">
        <v>0</v>
      </c>
      <c r="AI130" s="13">
        <v>0</v>
      </c>
      <c r="AJ130" s="13">
        <v>0</v>
      </c>
      <c r="AK130" s="13">
        <v>0</v>
      </c>
      <c r="AL130" s="13">
        <v>0</v>
      </c>
      <c r="AM130" s="13">
        <v>0</v>
      </c>
      <c r="AN130" s="13">
        <v>0</v>
      </c>
      <c r="AO130" s="13">
        <v>0</v>
      </c>
      <c r="AP130" s="13">
        <v>0</v>
      </c>
      <c r="AQ130" s="13">
        <v>0</v>
      </c>
      <c r="AR130" s="13">
        <v>0</v>
      </c>
      <c r="AS130" s="13">
        <v>0</v>
      </c>
      <c r="AT130" s="13">
        <v>0</v>
      </c>
      <c r="AU130" s="13">
        <v>0</v>
      </c>
      <c r="AV130" s="13">
        <v>0</v>
      </c>
      <c r="AW130" s="13">
        <v>0</v>
      </c>
      <c r="AX130" s="13">
        <v>0</v>
      </c>
      <c r="AY130" s="13">
        <v>0</v>
      </c>
      <c r="AZ130" s="13">
        <v>0</v>
      </c>
      <c r="BA130" s="13">
        <v>0</v>
      </c>
      <c r="BB130" s="13">
        <v>0</v>
      </c>
      <c r="BC130" s="13">
        <v>0</v>
      </c>
      <c r="BD130" s="13">
        <v>0</v>
      </c>
      <c r="BE130" s="13">
        <v>0</v>
      </c>
      <c r="BF130" s="13">
        <v>0</v>
      </c>
      <c r="BG130" s="13">
        <v>0</v>
      </c>
      <c r="BH130" s="13">
        <v>0</v>
      </c>
      <c r="BI130" s="13">
        <v>0</v>
      </c>
      <c r="BJ130" s="13">
        <v>0</v>
      </c>
      <c r="BK130" s="13">
        <v>0</v>
      </c>
      <c r="BL130" s="13">
        <v>0</v>
      </c>
      <c r="BM130" s="13">
        <v>0</v>
      </c>
      <c r="BN130" s="13">
        <v>0</v>
      </c>
      <c r="BO130" s="13">
        <v>0</v>
      </c>
      <c r="BP130" s="13">
        <v>0</v>
      </c>
      <c r="BQ130" s="13">
        <v>0</v>
      </c>
      <c r="BR130" s="13">
        <v>0</v>
      </c>
      <c r="BS130" s="13">
        <v>0</v>
      </c>
      <c r="BT130" s="13">
        <v>0</v>
      </c>
      <c r="BU130" s="13">
        <v>0</v>
      </c>
      <c r="BV130" s="13">
        <v>0</v>
      </c>
      <c r="BW130" s="13">
        <v>0</v>
      </c>
      <c r="BX130" s="13">
        <v>0</v>
      </c>
      <c r="BY130" s="13">
        <v>0</v>
      </c>
      <c r="BZ130" s="13">
        <v>0</v>
      </c>
      <c r="CA130" s="13">
        <v>0</v>
      </c>
      <c r="CB130" s="13">
        <v>0</v>
      </c>
      <c r="CC130" s="13">
        <v>0</v>
      </c>
      <c r="CD130" s="13">
        <v>0</v>
      </c>
      <c r="CE130" s="13">
        <v>0</v>
      </c>
      <c r="CF130" s="13">
        <v>0</v>
      </c>
      <c r="CG130" s="13">
        <v>0</v>
      </c>
      <c r="CH130" s="13">
        <v>0</v>
      </c>
      <c r="CI130" s="13">
        <v>0</v>
      </c>
      <c r="CJ130" s="13">
        <v>0</v>
      </c>
      <c r="CK130" s="13">
        <v>0</v>
      </c>
      <c r="CL130" s="13">
        <v>0</v>
      </c>
      <c r="CM130" s="13">
        <v>0</v>
      </c>
      <c r="CN130" s="13">
        <v>0</v>
      </c>
      <c r="CO130" s="13">
        <v>0</v>
      </c>
      <c r="CP130" s="13">
        <v>0</v>
      </c>
      <c r="CQ130" s="13">
        <v>0</v>
      </c>
      <c r="CR130" s="13">
        <v>0</v>
      </c>
      <c r="CS130" s="13">
        <v>0</v>
      </c>
      <c r="CT130" s="13">
        <v>0</v>
      </c>
      <c r="CU130" s="13">
        <v>0</v>
      </c>
      <c r="CV130" s="13">
        <v>0</v>
      </c>
      <c r="CW130" s="13">
        <v>0</v>
      </c>
      <c r="CX130" s="13">
        <v>0</v>
      </c>
      <c r="CY130" s="13">
        <v>0</v>
      </c>
      <c r="CZ130" s="13">
        <v>0</v>
      </c>
      <c r="DA130" s="13">
        <v>0</v>
      </c>
      <c r="DB130" s="13">
        <v>0</v>
      </c>
      <c r="DC130" s="13">
        <v>0</v>
      </c>
      <c r="DD130" s="13">
        <v>0</v>
      </c>
      <c r="DE130" s="13">
        <v>0</v>
      </c>
      <c r="DF130" s="13">
        <v>0</v>
      </c>
      <c r="DG130" s="13">
        <v>0</v>
      </c>
      <c r="DH130" s="13">
        <v>0</v>
      </c>
      <c r="DI130" s="13">
        <v>0</v>
      </c>
      <c r="DJ130" s="13">
        <v>0</v>
      </c>
      <c r="DK130" s="13">
        <v>0</v>
      </c>
      <c r="DL130" s="13">
        <v>0</v>
      </c>
      <c r="DM130" s="13">
        <v>0</v>
      </c>
      <c r="DN130" s="13">
        <v>0</v>
      </c>
      <c r="DO130" s="13">
        <v>0</v>
      </c>
      <c r="DP130" s="13">
        <v>0</v>
      </c>
      <c r="DQ130" s="13">
        <v>0</v>
      </c>
      <c r="DR130" s="13">
        <v>0</v>
      </c>
      <c r="DS130" s="13">
        <v>0</v>
      </c>
      <c r="DT130" s="13">
        <v>0</v>
      </c>
      <c r="DU130" s="13">
        <v>0</v>
      </c>
      <c r="DV130" s="13">
        <v>0</v>
      </c>
      <c r="DW130" s="13">
        <v>0</v>
      </c>
      <c r="DX130" s="13">
        <v>0</v>
      </c>
      <c r="DY130" s="13">
        <v>0</v>
      </c>
      <c r="DZ130" s="13">
        <v>0</v>
      </c>
      <c r="EA130" s="13">
        <v>0</v>
      </c>
      <c r="EB130" s="13">
        <v>0</v>
      </c>
      <c r="EC130" s="13">
        <v>0</v>
      </c>
      <c r="ED130" s="13">
        <v>0</v>
      </c>
      <c r="EE130" s="13">
        <v>0</v>
      </c>
      <c r="EF130" s="13">
        <v>0</v>
      </c>
      <c r="EG130" s="13">
        <v>0</v>
      </c>
      <c r="EH130" s="13">
        <v>0</v>
      </c>
      <c r="EI130" s="13">
        <v>0</v>
      </c>
      <c r="EJ130" s="13">
        <v>0</v>
      </c>
      <c r="EK130" s="13">
        <v>0</v>
      </c>
      <c r="EL130" s="13">
        <v>0</v>
      </c>
      <c r="EM130" s="13">
        <v>0</v>
      </c>
      <c r="EN130" s="13">
        <v>0</v>
      </c>
      <c r="EO130" s="13">
        <v>0</v>
      </c>
      <c r="EP130" s="13">
        <v>0</v>
      </c>
      <c r="EQ130" s="13">
        <v>0</v>
      </c>
      <c r="ER130" s="13">
        <v>0</v>
      </c>
      <c r="ES130" s="13">
        <v>0</v>
      </c>
      <c r="ET130" s="13">
        <v>0</v>
      </c>
      <c r="EU130" s="13">
        <v>0</v>
      </c>
      <c r="EV130" s="13">
        <v>0</v>
      </c>
      <c r="EW130" s="13">
        <v>0</v>
      </c>
      <c r="EX130" s="13">
        <v>0</v>
      </c>
      <c r="EY130" s="13">
        <v>0</v>
      </c>
      <c r="EZ130" s="13">
        <v>0</v>
      </c>
      <c r="FA130" s="13">
        <v>0</v>
      </c>
      <c r="FB130" s="13">
        <v>0</v>
      </c>
      <c r="FC130" s="13">
        <v>0</v>
      </c>
      <c r="FD130" s="13">
        <v>0</v>
      </c>
      <c r="FE130" s="13">
        <v>0</v>
      </c>
      <c r="FF130" s="13">
        <v>0</v>
      </c>
      <c r="FG130" s="13">
        <v>0</v>
      </c>
      <c r="FH130" s="13">
        <v>0</v>
      </c>
      <c r="FI130" s="13">
        <v>0</v>
      </c>
      <c r="FJ130" s="13">
        <v>0</v>
      </c>
      <c r="FK130" s="13">
        <v>0</v>
      </c>
      <c r="FL130" s="13">
        <v>0</v>
      </c>
      <c r="FM130" s="13">
        <v>0</v>
      </c>
      <c r="FN130" s="13">
        <v>0</v>
      </c>
      <c r="FO130" s="13">
        <v>0</v>
      </c>
      <c r="FP130" s="13">
        <v>0</v>
      </c>
      <c r="FQ130" s="13">
        <v>0</v>
      </c>
      <c r="FR130" s="13">
        <v>0</v>
      </c>
      <c r="FS130" s="13">
        <v>0</v>
      </c>
      <c r="FT130" s="13">
        <v>0</v>
      </c>
      <c r="FU130" s="13">
        <v>0</v>
      </c>
      <c r="FV130" s="13">
        <v>0</v>
      </c>
      <c r="FW130" s="13">
        <v>0</v>
      </c>
      <c r="FX130" s="13">
        <v>0</v>
      </c>
      <c r="FY130" s="13">
        <v>0</v>
      </c>
      <c r="FZ130" s="13">
        <v>0</v>
      </c>
      <c r="GA130" s="13">
        <v>0</v>
      </c>
      <c r="GB130" s="13">
        <v>0</v>
      </c>
      <c r="GC130" s="13">
        <v>0</v>
      </c>
      <c r="GD130" s="13">
        <v>0</v>
      </c>
      <c r="GE130" s="13">
        <v>0</v>
      </c>
      <c r="GF130" s="13">
        <v>0</v>
      </c>
      <c r="GG130" s="13">
        <v>0</v>
      </c>
      <c r="GH130" s="13">
        <v>0</v>
      </c>
      <c r="GI130" s="13">
        <v>0</v>
      </c>
      <c r="GJ130" s="13">
        <v>0</v>
      </c>
      <c r="GK130" s="13">
        <v>0</v>
      </c>
      <c r="GL130" s="13">
        <v>0</v>
      </c>
      <c r="GM130" s="13">
        <v>0</v>
      </c>
      <c r="GN130" s="13">
        <v>0</v>
      </c>
      <c r="GO130" s="13">
        <v>0</v>
      </c>
      <c r="GP130" s="13">
        <v>0</v>
      </c>
      <c r="GQ130" s="13">
        <v>0</v>
      </c>
      <c r="GR130" s="13">
        <v>0</v>
      </c>
      <c r="GS130" s="13">
        <v>0</v>
      </c>
      <c r="GT130" s="13">
        <v>0</v>
      </c>
      <c r="GU130" s="13">
        <v>0</v>
      </c>
      <c r="GV130" s="13">
        <v>0</v>
      </c>
      <c r="GW130" s="13">
        <v>0</v>
      </c>
      <c r="GX130" s="13">
        <v>0</v>
      </c>
      <c r="GY130" s="13">
        <v>120000</v>
      </c>
      <c r="GZ130" s="13">
        <v>121357.9</v>
      </c>
      <c r="HA130" s="13">
        <v>5000</v>
      </c>
      <c r="HB130" s="13">
        <v>0</v>
      </c>
      <c r="HC130" s="13">
        <v>0</v>
      </c>
      <c r="HD130" s="13">
        <v>0</v>
      </c>
      <c r="HE130" s="13">
        <v>0</v>
      </c>
      <c r="HF130" s="13">
        <v>0</v>
      </c>
      <c r="HG130" s="13">
        <v>0</v>
      </c>
      <c r="HH130" s="13">
        <v>0</v>
      </c>
      <c r="HI130" s="13">
        <v>20000</v>
      </c>
      <c r="HJ130" s="13">
        <v>20000</v>
      </c>
      <c r="HK130" s="13">
        <v>0</v>
      </c>
      <c r="HL130" s="13">
        <v>161000</v>
      </c>
      <c r="HM130" s="13">
        <v>97000</v>
      </c>
      <c r="HN130" s="13">
        <v>100000</v>
      </c>
      <c r="HO130" s="13">
        <v>129900</v>
      </c>
      <c r="HP130" s="13">
        <v>129900</v>
      </c>
      <c r="HQ130" s="13"/>
      <c r="HR130" s="13">
        <v>10000</v>
      </c>
      <c r="HS130" s="13">
        <v>10000</v>
      </c>
      <c r="HT130" s="13">
        <v>0</v>
      </c>
      <c r="HU130" s="13">
        <v>0</v>
      </c>
      <c r="HV130" s="13">
        <v>0</v>
      </c>
      <c r="HW130" s="13">
        <v>0</v>
      </c>
      <c r="HX130" s="13">
        <v>0</v>
      </c>
      <c r="HY130" s="13">
        <v>0</v>
      </c>
      <c r="HZ130" s="13">
        <v>0</v>
      </c>
      <c r="IA130" s="13">
        <v>0</v>
      </c>
      <c r="IB130" s="13">
        <v>0</v>
      </c>
      <c r="IC130" s="13">
        <v>0</v>
      </c>
      <c r="ID130" s="13">
        <v>0</v>
      </c>
      <c r="IE130" s="13">
        <v>0</v>
      </c>
      <c r="IF130" s="13">
        <v>0</v>
      </c>
      <c r="IG130" s="13">
        <f t="shared" si="2580"/>
        <v>120000</v>
      </c>
      <c r="IH130" s="13">
        <f t="shared" si="2580"/>
        <v>121357.9</v>
      </c>
      <c r="II130" s="13">
        <f t="shared" si="2580"/>
        <v>5000</v>
      </c>
      <c r="IJ130" s="13">
        <f t="shared" si="2580"/>
        <v>0</v>
      </c>
      <c r="IK130" s="13">
        <f t="shared" si="2580"/>
        <v>0</v>
      </c>
      <c r="IL130" s="13">
        <f t="shared" si="2580"/>
        <v>0</v>
      </c>
      <c r="IM130" s="13">
        <f t="shared" si="2580"/>
        <v>0</v>
      </c>
      <c r="IN130" s="13">
        <f t="shared" si="2580"/>
        <v>0</v>
      </c>
      <c r="IO130" s="13">
        <f t="shared" si="2580"/>
        <v>0</v>
      </c>
      <c r="IP130" s="13">
        <f t="shared" si="2580"/>
        <v>0</v>
      </c>
      <c r="IQ130" s="13">
        <f t="shared" si="2581"/>
        <v>20000</v>
      </c>
      <c r="IR130" s="13">
        <f t="shared" si="2581"/>
        <v>20000</v>
      </c>
      <c r="IS130" s="13">
        <f t="shared" si="2581"/>
        <v>0</v>
      </c>
      <c r="IT130" s="13">
        <f t="shared" si="2581"/>
        <v>161000</v>
      </c>
      <c r="IU130" s="13">
        <f t="shared" si="2581"/>
        <v>97000</v>
      </c>
      <c r="IV130" s="13">
        <f t="shared" si="2581"/>
        <v>100000</v>
      </c>
      <c r="IW130" s="13">
        <f t="shared" si="2581"/>
        <v>129900</v>
      </c>
      <c r="IX130" s="13">
        <f t="shared" si="2581"/>
        <v>129900</v>
      </c>
      <c r="IY130" s="13">
        <f t="shared" si="2581"/>
        <v>0</v>
      </c>
      <c r="IZ130" s="13">
        <f t="shared" si="2581"/>
        <v>10000</v>
      </c>
      <c r="JA130" s="13">
        <f t="shared" si="2582"/>
        <v>10000</v>
      </c>
      <c r="JB130" s="13">
        <f t="shared" si="2582"/>
        <v>0</v>
      </c>
      <c r="JC130" s="13">
        <f t="shared" si="2582"/>
        <v>0</v>
      </c>
      <c r="JD130" s="13">
        <f t="shared" si="2583"/>
        <v>0</v>
      </c>
      <c r="JE130" s="13">
        <f t="shared" si="2583"/>
        <v>0</v>
      </c>
      <c r="JF130" s="13">
        <f t="shared" si="2583"/>
        <v>0</v>
      </c>
      <c r="JG130" s="13">
        <f t="shared" si="2583"/>
        <v>0</v>
      </c>
      <c r="JH130" s="13">
        <f t="shared" si="2583"/>
        <v>0</v>
      </c>
      <c r="JI130" s="13">
        <f t="shared" si="2583"/>
        <v>0</v>
      </c>
      <c r="JJ130" s="13">
        <f t="shared" si="2584"/>
        <v>0</v>
      </c>
      <c r="JK130" s="13">
        <f t="shared" si="2584"/>
        <v>0</v>
      </c>
      <c r="JL130" s="13">
        <f t="shared" si="2584"/>
        <v>0</v>
      </c>
      <c r="JM130" s="13">
        <f t="shared" si="2584"/>
        <v>0</v>
      </c>
      <c r="JN130" s="13">
        <f t="shared" si="2584"/>
        <v>0</v>
      </c>
    </row>
    <row r="131" spans="1:297" ht="15" customHeight="1" x14ac:dyDescent="0.25">
      <c r="A131" s="5">
        <v>75</v>
      </c>
      <c r="B131" s="8" t="s">
        <v>69</v>
      </c>
      <c r="C131" s="12">
        <f t="shared" ref="C131:HD131" si="2585">SUM(C132)</f>
        <v>0</v>
      </c>
      <c r="D131" s="12">
        <f t="shared" si="2585"/>
        <v>45.37</v>
      </c>
      <c r="E131" s="12">
        <f t="shared" si="2585"/>
        <v>46.91</v>
      </c>
      <c r="F131" s="12">
        <f t="shared" si="2585"/>
        <v>0</v>
      </c>
      <c r="G131" s="12">
        <f t="shared" si="2585"/>
        <v>0</v>
      </c>
      <c r="H131" s="12">
        <f t="shared" si="2585"/>
        <v>0</v>
      </c>
      <c r="I131" s="12">
        <f t="shared" si="2585"/>
        <v>0</v>
      </c>
      <c r="J131" s="12">
        <f t="shared" si="2585"/>
        <v>0</v>
      </c>
      <c r="K131" s="12">
        <f t="shared" si="2585"/>
        <v>0</v>
      </c>
      <c r="L131" s="12">
        <f t="shared" si="2585"/>
        <v>0</v>
      </c>
      <c r="M131" s="12">
        <f t="shared" si="2585"/>
        <v>0</v>
      </c>
      <c r="N131" s="12">
        <f t="shared" ref="N131:T131" si="2586">SUM(N132)</f>
        <v>0</v>
      </c>
      <c r="O131" s="12">
        <f t="shared" si="2585"/>
        <v>0</v>
      </c>
      <c r="P131" s="12">
        <f t="shared" si="2585"/>
        <v>0</v>
      </c>
      <c r="Q131" s="12">
        <f t="shared" si="2586"/>
        <v>0</v>
      </c>
      <c r="R131" s="12">
        <f t="shared" si="2585"/>
        <v>0</v>
      </c>
      <c r="S131" s="12">
        <f t="shared" si="2585"/>
        <v>0</v>
      </c>
      <c r="T131" s="12">
        <f t="shared" si="2586"/>
        <v>0</v>
      </c>
      <c r="U131" s="12">
        <f t="shared" si="2585"/>
        <v>0</v>
      </c>
      <c r="V131" s="12">
        <f t="shared" si="2585"/>
        <v>0</v>
      </c>
      <c r="W131" s="12">
        <f t="shared" si="2585"/>
        <v>0</v>
      </c>
      <c r="X131" s="12">
        <f t="shared" si="2585"/>
        <v>0</v>
      </c>
      <c r="Y131" s="12">
        <f t="shared" si="2585"/>
        <v>0</v>
      </c>
      <c r="Z131" s="12">
        <f t="shared" si="2585"/>
        <v>0</v>
      </c>
      <c r="AA131" s="12">
        <f t="shared" si="2585"/>
        <v>0</v>
      </c>
      <c r="AB131" s="12">
        <f t="shared" si="2585"/>
        <v>0</v>
      </c>
      <c r="AC131" s="12">
        <f t="shared" si="2585"/>
        <v>0</v>
      </c>
      <c r="AD131" s="12">
        <f t="shared" si="2585"/>
        <v>0</v>
      </c>
      <c r="AE131" s="12">
        <f t="shared" si="2585"/>
        <v>0</v>
      </c>
      <c r="AF131" s="12">
        <f t="shared" si="2585"/>
        <v>239.4</v>
      </c>
      <c r="AG131" s="12">
        <f t="shared" si="2585"/>
        <v>0</v>
      </c>
      <c r="AH131" s="12">
        <f t="shared" si="2585"/>
        <v>0</v>
      </c>
      <c r="AI131" s="12">
        <f t="shared" si="2585"/>
        <v>0</v>
      </c>
      <c r="AJ131" s="12">
        <f t="shared" si="2585"/>
        <v>0</v>
      </c>
      <c r="AK131" s="12">
        <f t="shared" ref="AK131:AO131" si="2587">SUM(AK132)</f>
        <v>0</v>
      </c>
      <c r="AL131" s="12">
        <f t="shared" si="2587"/>
        <v>344.74</v>
      </c>
      <c r="AM131" s="12">
        <f t="shared" si="2587"/>
        <v>356.45</v>
      </c>
      <c r="AN131" s="12">
        <f t="shared" si="2587"/>
        <v>0</v>
      </c>
      <c r="AO131" s="12">
        <f t="shared" si="2587"/>
        <v>0</v>
      </c>
      <c r="AP131" s="12">
        <f t="shared" ref="AP131:BG131" si="2588">SUM(AP132)</f>
        <v>82226.64</v>
      </c>
      <c r="AQ131" s="12">
        <f t="shared" si="2588"/>
        <v>0</v>
      </c>
      <c r="AR131" s="12">
        <f t="shared" si="2588"/>
        <v>0</v>
      </c>
      <c r="AS131" s="12">
        <f t="shared" si="2588"/>
        <v>0</v>
      </c>
      <c r="AT131" s="12">
        <f t="shared" si="2588"/>
        <v>0</v>
      </c>
      <c r="AU131" s="12">
        <f t="shared" si="2588"/>
        <v>0</v>
      </c>
      <c r="AV131" s="12">
        <f t="shared" si="2588"/>
        <v>608.36</v>
      </c>
      <c r="AW131" s="12">
        <f t="shared" si="2588"/>
        <v>0</v>
      </c>
      <c r="AX131" s="12">
        <f t="shared" si="2588"/>
        <v>0</v>
      </c>
      <c r="AY131" s="12">
        <f t="shared" si="2588"/>
        <v>0</v>
      </c>
      <c r="AZ131" s="12">
        <f t="shared" si="2588"/>
        <v>0</v>
      </c>
      <c r="BA131" s="12">
        <f t="shared" si="2588"/>
        <v>0</v>
      </c>
      <c r="BB131" s="12">
        <f t="shared" si="2588"/>
        <v>0</v>
      </c>
      <c r="BC131" s="12">
        <f t="shared" si="2588"/>
        <v>0</v>
      </c>
      <c r="BD131" s="12">
        <f t="shared" si="2588"/>
        <v>0</v>
      </c>
      <c r="BE131" s="12">
        <f t="shared" si="2588"/>
        <v>0</v>
      </c>
      <c r="BF131" s="12">
        <f t="shared" si="2588"/>
        <v>0</v>
      </c>
      <c r="BG131" s="12">
        <f t="shared" si="2588"/>
        <v>0</v>
      </c>
      <c r="BH131" s="12">
        <f t="shared" si="2585"/>
        <v>0</v>
      </c>
      <c r="BI131" s="12">
        <f t="shared" si="2585"/>
        <v>0</v>
      </c>
      <c r="BJ131" s="12">
        <f t="shared" si="2585"/>
        <v>0</v>
      </c>
      <c r="BK131" s="12">
        <f t="shared" si="2585"/>
        <v>0</v>
      </c>
      <c r="BL131" s="12">
        <f t="shared" si="2585"/>
        <v>0</v>
      </c>
      <c r="BM131" s="12">
        <f t="shared" si="2585"/>
        <v>0</v>
      </c>
      <c r="BN131" s="12">
        <f>SUM(BN132)</f>
        <v>0</v>
      </c>
      <c r="BO131" s="12">
        <f t="shared" si="2585"/>
        <v>0</v>
      </c>
      <c r="BP131" s="12">
        <f t="shared" si="2585"/>
        <v>0</v>
      </c>
      <c r="BQ131" s="12">
        <f t="shared" si="2585"/>
        <v>0</v>
      </c>
      <c r="BR131" s="12">
        <f t="shared" si="2585"/>
        <v>0</v>
      </c>
      <c r="BS131" s="12">
        <f t="shared" ref="BS131:CO131" si="2589">SUM(BS132)</f>
        <v>0</v>
      </c>
      <c r="BT131" s="12">
        <f t="shared" si="2589"/>
        <v>208.65</v>
      </c>
      <c r="BU131" s="12">
        <f t="shared" si="2589"/>
        <v>215.74</v>
      </c>
      <c r="BV131" s="12">
        <f t="shared" si="2589"/>
        <v>0</v>
      </c>
      <c r="BW131" s="12">
        <f t="shared" si="2589"/>
        <v>0</v>
      </c>
      <c r="BX131" s="12">
        <f t="shared" si="2589"/>
        <v>0</v>
      </c>
      <c r="BY131" s="12">
        <f t="shared" si="2589"/>
        <v>0</v>
      </c>
      <c r="BZ131" s="12">
        <f t="shared" si="2589"/>
        <v>0</v>
      </c>
      <c r="CA131" s="12">
        <f t="shared" si="2589"/>
        <v>0</v>
      </c>
      <c r="CB131" s="12">
        <f t="shared" si="2589"/>
        <v>0</v>
      </c>
      <c r="CC131" s="12">
        <f t="shared" si="2589"/>
        <v>0</v>
      </c>
      <c r="CD131" s="12">
        <f t="shared" si="2589"/>
        <v>0</v>
      </c>
      <c r="CE131" s="12">
        <f t="shared" si="2589"/>
        <v>0</v>
      </c>
      <c r="CF131" s="12">
        <f t="shared" si="2589"/>
        <v>0</v>
      </c>
      <c r="CG131" s="12">
        <f t="shared" si="2589"/>
        <v>0</v>
      </c>
      <c r="CH131" s="12">
        <f t="shared" si="2589"/>
        <v>0</v>
      </c>
      <c r="CI131" s="12">
        <f t="shared" si="2589"/>
        <v>0</v>
      </c>
      <c r="CJ131" s="12">
        <f t="shared" si="2589"/>
        <v>0</v>
      </c>
      <c r="CK131" s="12">
        <f t="shared" si="2589"/>
        <v>0</v>
      </c>
      <c r="CL131" s="12">
        <f t="shared" si="2589"/>
        <v>0</v>
      </c>
      <c r="CM131" s="12">
        <f t="shared" si="2589"/>
        <v>0</v>
      </c>
      <c r="CN131" s="12">
        <f t="shared" si="2589"/>
        <v>0</v>
      </c>
      <c r="CO131" s="12">
        <f t="shared" si="2589"/>
        <v>0</v>
      </c>
      <c r="CP131" s="12">
        <f t="shared" si="2585"/>
        <v>0</v>
      </c>
      <c r="CQ131" s="12">
        <f t="shared" si="2585"/>
        <v>0</v>
      </c>
      <c r="CR131" s="12">
        <f t="shared" si="2585"/>
        <v>0</v>
      </c>
      <c r="CS131" s="12">
        <f t="shared" si="2585"/>
        <v>0</v>
      </c>
      <c r="CT131" s="12">
        <f t="shared" si="2585"/>
        <v>0</v>
      </c>
      <c r="CU131" s="12">
        <f t="shared" si="2585"/>
        <v>0</v>
      </c>
      <c r="CV131" s="12">
        <f t="shared" si="2585"/>
        <v>0</v>
      </c>
      <c r="CW131" s="12">
        <f t="shared" si="2585"/>
        <v>0</v>
      </c>
      <c r="CX131" s="12">
        <f t="shared" si="2585"/>
        <v>0</v>
      </c>
      <c r="CY131" s="12">
        <f t="shared" si="2585"/>
        <v>0</v>
      </c>
      <c r="CZ131" s="12">
        <f t="shared" si="2585"/>
        <v>0</v>
      </c>
      <c r="DA131" s="12">
        <f t="shared" ref="DA131:DE131" si="2590">SUM(DA132)</f>
        <v>0</v>
      </c>
      <c r="DB131" s="12">
        <f t="shared" si="2590"/>
        <v>9.07</v>
      </c>
      <c r="DC131" s="12">
        <f t="shared" si="2590"/>
        <v>9.3699999999999992</v>
      </c>
      <c r="DD131" s="12">
        <f t="shared" si="2590"/>
        <v>0</v>
      </c>
      <c r="DE131" s="12">
        <f t="shared" si="2590"/>
        <v>0</v>
      </c>
      <c r="DF131" s="12">
        <f t="shared" si="2585"/>
        <v>0</v>
      </c>
      <c r="DG131" s="12">
        <f>SUM(DG132)</f>
        <v>0</v>
      </c>
      <c r="DH131" s="12">
        <f>SUM(DH132)</f>
        <v>0</v>
      </c>
      <c r="DI131" s="12">
        <f t="shared" ref="DI131:EM131" si="2591">SUM(DI132)</f>
        <v>0</v>
      </c>
      <c r="DJ131" s="12">
        <f t="shared" si="2591"/>
        <v>0</v>
      </c>
      <c r="DK131" s="12">
        <f t="shared" si="2591"/>
        <v>0</v>
      </c>
      <c r="DL131" s="12">
        <f t="shared" si="2591"/>
        <v>0</v>
      </c>
      <c r="DM131" s="12">
        <f t="shared" si="2591"/>
        <v>0</v>
      </c>
      <c r="DN131" s="12">
        <f t="shared" si="2591"/>
        <v>0</v>
      </c>
      <c r="DO131" s="12">
        <f t="shared" si="2591"/>
        <v>0</v>
      </c>
      <c r="DP131" s="12">
        <f t="shared" si="2591"/>
        <v>0</v>
      </c>
      <c r="DQ131" s="12">
        <f t="shared" si="2591"/>
        <v>0</v>
      </c>
      <c r="DR131" s="12">
        <f t="shared" si="2591"/>
        <v>0</v>
      </c>
      <c r="DS131" s="12">
        <f t="shared" si="2591"/>
        <v>0</v>
      </c>
      <c r="DT131" s="12">
        <f t="shared" si="2591"/>
        <v>0</v>
      </c>
      <c r="DU131" s="12">
        <f t="shared" si="2591"/>
        <v>0</v>
      </c>
      <c r="DV131" s="12">
        <f t="shared" si="2591"/>
        <v>0</v>
      </c>
      <c r="DW131" s="12">
        <f t="shared" si="2591"/>
        <v>0</v>
      </c>
      <c r="DX131" s="12">
        <f t="shared" si="2585"/>
        <v>9840</v>
      </c>
      <c r="DY131" s="12">
        <f t="shared" si="2585"/>
        <v>0</v>
      </c>
      <c r="DZ131" s="12">
        <f t="shared" si="2585"/>
        <v>0</v>
      </c>
      <c r="EA131" s="12">
        <f t="shared" si="2585"/>
        <v>0</v>
      </c>
      <c r="EB131" s="12">
        <f t="shared" si="2585"/>
        <v>0</v>
      </c>
      <c r="EC131" s="12">
        <f t="shared" si="2585"/>
        <v>0</v>
      </c>
      <c r="ED131" s="12">
        <f t="shared" si="2585"/>
        <v>0</v>
      </c>
      <c r="EE131" s="12">
        <f t="shared" si="2585"/>
        <v>0</v>
      </c>
      <c r="EF131" s="12">
        <f t="shared" si="2585"/>
        <v>0</v>
      </c>
      <c r="EG131" s="12">
        <f t="shared" si="2585"/>
        <v>0</v>
      </c>
      <c r="EH131" s="12">
        <f t="shared" si="2585"/>
        <v>0</v>
      </c>
      <c r="EI131" s="12">
        <f t="shared" si="2591"/>
        <v>0</v>
      </c>
      <c r="EJ131" s="12">
        <f t="shared" si="2591"/>
        <v>90.72</v>
      </c>
      <c r="EK131" s="12">
        <f t="shared" si="2591"/>
        <v>93.8</v>
      </c>
      <c r="EL131" s="12">
        <f t="shared" si="2591"/>
        <v>0</v>
      </c>
      <c r="EM131" s="12">
        <f t="shared" si="2591"/>
        <v>0</v>
      </c>
      <c r="EN131" s="12">
        <f t="shared" si="2585"/>
        <v>0</v>
      </c>
      <c r="EO131" s="12">
        <f>SUM(EO132)</f>
        <v>0</v>
      </c>
      <c r="EP131" s="12">
        <f>SUM(EP132)</f>
        <v>0</v>
      </c>
      <c r="EQ131" s="12">
        <f t="shared" ref="EQ131:FU131" si="2592">SUM(EQ132)</f>
        <v>0</v>
      </c>
      <c r="ER131" s="12">
        <f t="shared" si="2592"/>
        <v>0</v>
      </c>
      <c r="ES131" s="12">
        <f t="shared" si="2592"/>
        <v>0</v>
      </c>
      <c r="ET131" s="12">
        <f>SUM(ET132)</f>
        <v>0</v>
      </c>
      <c r="EU131" s="12">
        <f>SUM(EU132)</f>
        <v>0</v>
      </c>
      <c r="EV131" s="12">
        <f>SUM(EV132)</f>
        <v>0</v>
      </c>
      <c r="EW131" s="12">
        <f t="shared" si="2592"/>
        <v>0</v>
      </c>
      <c r="EX131" s="12">
        <f t="shared" si="2592"/>
        <v>0</v>
      </c>
      <c r="EY131" s="12">
        <f t="shared" si="2592"/>
        <v>0</v>
      </c>
      <c r="EZ131" s="12">
        <f t="shared" si="2592"/>
        <v>0</v>
      </c>
      <c r="FA131" s="12">
        <f t="shared" si="2592"/>
        <v>0</v>
      </c>
      <c r="FB131" s="12">
        <f t="shared" si="2592"/>
        <v>0</v>
      </c>
      <c r="FC131" s="12">
        <f t="shared" si="2592"/>
        <v>0</v>
      </c>
      <c r="FD131" s="12">
        <f t="shared" si="2592"/>
        <v>0</v>
      </c>
      <c r="FE131" s="12">
        <f t="shared" si="2592"/>
        <v>0</v>
      </c>
      <c r="FF131" s="12">
        <f t="shared" si="2585"/>
        <v>404.68</v>
      </c>
      <c r="FG131" s="12">
        <f t="shared" si="2585"/>
        <v>0</v>
      </c>
      <c r="FH131" s="12">
        <f t="shared" si="2585"/>
        <v>0</v>
      </c>
      <c r="FI131" s="12">
        <f t="shared" si="2585"/>
        <v>301.61</v>
      </c>
      <c r="FJ131" s="12">
        <f t="shared" si="2585"/>
        <v>0</v>
      </c>
      <c r="FK131" s="12">
        <f t="shared" si="2585"/>
        <v>871.79</v>
      </c>
      <c r="FL131" s="12">
        <f t="shared" si="2585"/>
        <v>1598.35</v>
      </c>
      <c r="FM131" s="12">
        <f t="shared" si="2585"/>
        <v>0</v>
      </c>
      <c r="FN131" s="12">
        <f t="shared" si="2585"/>
        <v>100</v>
      </c>
      <c r="FO131" s="12">
        <f t="shared" ref="FO131:FO134" si="2593">SUM(FO132)</f>
        <v>1747.52</v>
      </c>
      <c r="FP131" s="12">
        <f t="shared" si="2585"/>
        <v>0</v>
      </c>
      <c r="FQ131" s="12">
        <f t="shared" si="2592"/>
        <v>0</v>
      </c>
      <c r="FR131" s="12">
        <f t="shared" si="2592"/>
        <v>215.65</v>
      </c>
      <c r="FS131" s="12">
        <f t="shared" si="2592"/>
        <v>222.73</v>
      </c>
      <c r="FT131" s="12">
        <f t="shared" si="2592"/>
        <v>0</v>
      </c>
      <c r="FU131" s="12">
        <f t="shared" si="2592"/>
        <v>0</v>
      </c>
      <c r="FV131" s="12">
        <f t="shared" si="2585"/>
        <v>80</v>
      </c>
      <c r="FW131" s="12">
        <f>SUM(FW132)</f>
        <v>0</v>
      </c>
      <c r="FX131" s="12">
        <f>SUM(FX132)</f>
        <v>15.5</v>
      </c>
      <c r="FY131" s="12">
        <f t="shared" ref="FY131:HC131" si="2594">SUM(FY132)</f>
        <v>15.5</v>
      </c>
      <c r="FZ131" s="12">
        <f t="shared" si="2594"/>
        <v>0</v>
      </c>
      <c r="GA131" s="12">
        <f t="shared" si="2594"/>
        <v>0</v>
      </c>
      <c r="GB131" s="12">
        <f t="shared" si="2594"/>
        <v>0</v>
      </c>
      <c r="GC131" s="12">
        <f t="shared" si="2594"/>
        <v>0</v>
      </c>
      <c r="GD131" s="12">
        <f t="shared" si="2594"/>
        <v>0</v>
      </c>
      <c r="GE131" s="12">
        <f t="shared" si="2594"/>
        <v>0</v>
      </c>
      <c r="GF131" s="12">
        <f t="shared" si="2594"/>
        <v>0</v>
      </c>
      <c r="GG131" s="12">
        <f t="shared" si="2594"/>
        <v>0</v>
      </c>
      <c r="GH131" s="12">
        <f t="shared" si="2594"/>
        <v>0</v>
      </c>
      <c r="GI131" s="12">
        <f t="shared" si="2594"/>
        <v>0</v>
      </c>
      <c r="GJ131" s="12">
        <f t="shared" si="2594"/>
        <v>0</v>
      </c>
      <c r="GK131" s="12">
        <f t="shared" si="2594"/>
        <v>0</v>
      </c>
      <c r="GL131" s="12">
        <f t="shared" si="2594"/>
        <v>0</v>
      </c>
      <c r="GM131" s="12">
        <f t="shared" si="2594"/>
        <v>0</v>
      </c>
      <c r="GN131" s="12">
        <f t="shared" si="2585"/>
        <v>3318.01</v>
      </c>
      <c r="GO131" s="12">
        <f t="shared" si="2585"/>
        <v>0</v>
      </c>
      <c r="GP131" s="12">
        <f t="shared" si="2585"/>
        <v>30000</v>
      </c>
      <c r="GQ131" s="12">
        <f t="shared" si="2585"/>
        <v>0</v>
      </c>
      <c r="GR131" s="12">
        <f t="shared" si="2585"/>
        <v>0</v>
      </c>
      <c r="GS131" s="12">
        <f t="shared" si="2585"/>
        <v>0</v>
      </c>
      <c r="GT131" s="12">
        <f t="shared" si="2585"/>
        <v>3840.59</v>
      </c>
      <c r="GU131" s="12">
        <f t="shared" si="2585"/>
        <v>0</v>
      </c>
      <c r="GV131" s="12">
        <f t="shared" si="2585"/>
        <v>25336.69</v>
      </c>
      <c r="GW131" s="12">
        <f t="shared" ref="GW131:GW134" si="2595">SUM(GW132)</f>
        <v>25337.29</v>
      </c>
      <c r="GX131" s="12">
        <f t="shared" si="2585"/>
        <v>0</v>
      </c>
      <c r="GY131" s="12">
        <f t="shared" si="2594"/>
        <v>2330000</v>
      </c>
      <c r="GZ131" s="12">
        <f t="shared" si="2594"/>
        <v>2330000</v>
      </c>
      <c r="HA131" s="12">
        <f t="shared" si="2594"/>
        <v>2296194.9900000002</v>
      </c>
      <c r="HB131" s="12">
        <f t="shared" si="2594"/>
        <v>2200000</v>
      </c>
      <c r="HC131" s="12">
        <f t="shared" si="2594"/>
        <v>2700000</v>
      </c>
      <c r="HD131" s="12">
        <f t="shared" si="2585"/>
        <v>2509405.2999999998</v>
      </c>
      <c r="HE131" s="12">
        <f>SUM(HE132)</f>
        <v>2426661.58</v>
      </c>
      <c r="HF131" s="12">
        <f>SUM(HF132)</f>
        <v>2426661.58</v>
      </c>
      <c r="HG131" s="12">
        <f t="shared" ref="HG131:JN131" si="2596">SUM(HG132)</f>
        <v>2538077.23</v>
      </c>
      <c r="HH131" s="12">
        <f t="shared" si="2596"/>
        <v>2500000</v>
      </c>
      <c r="HI131" s="12">
        <f t="shared" si="2596"/>
        <v>2500000</v>
      </c>
      <c r="HJ131" s="12">
        <f t="shared" si="2596"/>
        <v>2360052.35</v>
      </c>
      <c r="HK131" s="12">
        <f t="shared" si="2596"/>
        <v>2500000</v>
      </c>
      <c r="HL131" s="12">
        <f t="shared" si="2596"/>
        <v>2500000</v>
      </c>
      <c r="HM131" s="12">
        <f t="shared" si="2596"/>
        <v>2446772.5499999998</v>
      </c>
      <c r="HN131" s="12">
        <f t="shared" si="2596"/>
        <v>2500000</v>
      </c>
      <c r="HO131" s="12">
        <f t="shared" si="2596"/>
        <v>2000000</v>
      </c>
      <c r="HP131" s="12">
        <f t="shared" si="2596"/>
        <v>2342163.42</v>
      </c>
      <c r="HQ131" s="12">
        <f t="shared" si="2596"/>
        <v>2500000</v>
      </c>
      <c r="HR131" s="12">
        <f t="shared" si="2596"/>
        <v>2500000</v>
      </c>
      <c r="HS131" s="12">
        <f t="shared" si="2596"/>
        <v>2064851.19</v>
      </c>
      <c r="HT131" s="12">
        <f t="shared" si="2596"/>
        <v>2500000</v>
      </c>
      <c r="HU131" s="12">
        <f t="shared" si="2596"/>
        <v>2500000</v>
      </c>
      <c r="HV131" s="12">
        <f t="shared" si="2596"/>
        <v>2123443.34</v>
      </c>
      <c r="HW131" s="12">
        <f t="shared" si="2596"/>
        <v>2400000</v>
      </c>
      <c r="HX131" s="12">
        <f t="shared" si="2596"/>
        <v>2400000</v>
      </c>
      <c r="HY131" s="12">
        <f t="shared" si="2596"/>
        <v>2272835.9900000002</v>
      </c>
      <c r="HZ131" s="12">
        <f t="shared" si="2596"/>
        <v>2400000</v>
      </c>
      <c r="IA131" s="12">
        <f t="shared" si="2596"/>
        <v>2400000</v>
      </c>
      <c r="IB131" s="12">
        <f t="shared" si="2596"/>
        <v>2157504.4500000002</v>
      </c>
      <c r="IC131" s="12">
        <f t="shared" si="2596"/>
        <v>2400000</v>
      </c>
      <c r="ID131" s="12">
        <f t="shared" si="2596"/>
        <v>2400000</v>
      </c>
      <c r="IE131" s="12">
        <f t="shared" ref="IE131:IE134" si="2597">SUM(IE132)</f>
        <v>2205485.5</v>
      </c>
      <c r="IF131" s="12">
        <f t="shared" si="2596"/>
        <v>2400000</v>
      </c>
      <c r="IG131" s="12">
        <f t="shared" si="2596"/>
        <v>2330000</v>
      </c>
      <c r="IH131" s="12">
        <f t="shared" si="2596"/>
        <v>2330914.2000000002</v>
      </c>
      <c r="II131" s="12">
        <f t="shared" si="2596"/>
        <v>2297139.9900000002</v>
      </c>
      <c r="IJ131" s="12">
        <f t="shared" si="2596"/>
        <v>2200000</v>
      </c>
      <c r="IK131" s="12">
        <f t="shared" si="2596"/>
        <v>2700000</v>
      </c>
      <c r="IL131" s="12">
        <f t="shared" si="2596"/>
        <v>2591711.94</v>
      </c>
      <c r="IM131" s="12">
        <f t="shared" si="2596"/>
        <v>2426661.58</v>
      </c>
      <c r="IN131" s="12">
        <f t="shared" si="2596"/>
        <v>2426677.08</v>
      </c>
      <c r="IO131" s="12">
        <f t="shared" si="2596"/>
        <v>2538092.73</v>
      </c>
      <c r="IP131" s="12">
        <f t="shared" si="2596"/>
        <v>2500000</v>
      </c>
      <c r="IQ131" s="12">
        <f t="shared" si="2596"/>
        <v>2500000</v>
      </c>
      <c r="IR131" s="12">
        <f t="shared" si="2596"/>
        <v>2360660.71</v>
      </c>
      <c r="IS131" s="12">
        <f t="shared" si="2596"/>
        <v>2500000</v>
      </c>
      <c r="IT131" s="12">
        <f t="shared" si="2596"/>
        <v>2500000</v>
      </c>
      <c r="IU131" s="12">
        <f t="shared" si="2596"/>
        <v>2446772.5499999998</v>
      </c>
      <c r="IV131" s="12">
        <f t="shared" si="2596"/>
        <v>2500000</v>
      </c>
      <c r="IW131" s="12">
        <f t="shared" si="2596"/>
        <v>2000000</v>
      </c>
      <c r="IX131" s="12">
        <f t="shared" si="2596"/>
        <v>2342163.42</v>
      </c>
      <c r="IY131" s="12">
        <f t="shared" si="2596"/>
        <v>2500000</v>
      </c>
      <c r="IZ131" s="12">
        <f t="shared" si="2596"/>
        <v>2500000</v>
      </c>
      <c r="JA131" s="12">
        <f t="shared" si="2596"/>
        <v>2064851.19</v>
      </c>
      <c r="JB131" s="12">
        <f t="shared" si="2596"/>
        <v>2500000</v>
      </c>
      <c r="JC131" s="12">
        <f t="shared" si="2596"/>
        <v>2500000</v>
      </c>
      <c r="JD131" s="12">
        <f t="shared" si="2596"/>
        <v>2137006.0299999998</v>
      </c>
      <c r="JE131" s="12">
        <f t="shared" si="2596"/>
        <v>2400000</v>
      </c>
      <c r="JF131" s="12">
        <f t="shared" si="2596"/>
        <v>2430000</v>
      </c>
      <c r="JG131" s="12">
        <f t="shared" si="2596"/>
        <v>2273137.6</v>
      </c>
      <c r="JH131" s="12">
        <f t="shared" si="2596"/>
        <v>2400000</v>
      </c>
      <c r="JI131" s="12">
        <f t="shared" si="2596"/>
        <v>2400871.79</v>
      </c>
      <c r="JJ131" s="12">
        <f t="shared" si="2596"/>
        <v>2163182.79</v>
      </c>
      <c r="JK131" s="12">
        <f t="shared" si="2596"/>
        <v>2400000</v>
      </c>
      <c r="JL131" s="12">
        <f t="shared" si="2596"/>
        <v>2425436.69</v>
      </c>
      <c r="JM131" s="12">
        <f t="shared" si="2596"/>
        <v>2232570.31</v>
      </c>
      <c r="JN131" s="12">
        <f t="shared" si="2596"/>
        <v>2400000</v>
      </c>
    </row>
    <row r="132" spans="1:297" x14ac:dyDescent="0.25">
      <c r="A132" s="5">
        <v>7500</v>
      </c>
      <c r="B132" s="9" t="s">
        <v>69</v>
      </c>
      <c r="C132" s="13">
        <v>0</v>
      </c>
      <c r="D132" s="13">
        <v>45.37</v>
      </c>
      <c r="E132" s="13">
        <v>46.91</v>
      </c>
      <c r="F132" s="13">
        <v>0</v>
      </c>
      <c r="G132" s="13">
        <v>0</v>
      </c>
      <c r="H132" s="13">
        <v>0</v>
      </c>
      <c r="I132" s="13">
        <v>0</v>
      </c>
      <c r="J132" s="13">
        <v>0</v>
      </c>
      <c r="K132" s="13">
        <v>0</v>
      </c>
      <c r="L132" s="13">
        <v>0</v>
      </c>
      <c r="M132" s="13">
        <v>0</v>
      </c>
      <c r="N132" s="13">
        <v>0</v>
      </c>
      <c r="O132" s="13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0</v>
      </c>
      <c r="AC132" s="13">
        <v>0</v>
      </c>
      <c r="AD132" s="13">
        <v>0</v>
      </c>
      <c r="AE132" s="13">
        <v>0</v>
      </c>
      <c r="AF132" s="13">
        <v>239.4</v>
      </c>
      <c r="AG132" s="13">
        <v>0</v>
      </c>
      <c r="AH132" s="13">
        <v>0</v>
      </c>
      <c r="AI132" s="13">
        <v>0</v>
      </c>
      <c r="AJ132" s="13">
        <v>0</v>
      </c>
      <c r="AK132" s="13">
        <v>0</v>
      </c>
      <c r="AL132" s="13">
        <v>344.74</v>
      </c>
      <c r="AM132" s="13">
        <v>356.45</v>
      </c>
      <c r="AN132" s="13">
        <v>0</v>
      </c>
      <c r="AO132" s="13">
        <v>0</v>
      </c>
      <c r="AP132" s="13">
        <v>82226.64</v>
      </c>
      <c r="AQ132" s="13">
        <v>0</v>
      </c>
      <c r="AR132" s="13">
        <v>0</v>
      </c>
      <c r="AS132" s="13">
        <v>0</v>
      </c>
      <c r="AT132" s="13">
        <v>0</v>
      </c>
      <c r="AU132" s="13">
        <v>0</v>
      </c>
      <c r="AV132" s="13">
        <v>608.36</v>
      </c>
      <c r="AW132" s="13">
        <v>0</v>
      </c>
      <c r="AX132" s="13">
        <v>0</v>
      </c>
      <c r="AY132" s="13">
        <v>0</v>
      </c>
      <c r="AZ132" s="13">
        <v>0</v>
      </c>
      <c r="BA132" s="13">
        <v>0</v>
      </c>
      <c r="BB132" s="13">
        <v>0</v>
      </c>
      <c r="BC132" s="13">
        <v>0</v>
      </c>
      <c r="BD132" s="13">
        <v>0</v>
      </c>
      <c r="BE132" s="13">
        <v>0</v>
      </c>
      <c r="BF132" s="13">
        <v>0</v>
      </c>
      <c r="BG132" s="13">
        <v>0</v>
      </c>
      <c r="BH132" s="13">
        <v>0</v>
      </c>
      <c r="BI132" s="13">
        <v>0</v>
      </c>
      <c r="BJ132" s="13">
        <v>0</v>
      </c>
      <c r="BK132" s="13">
        <v>0</v>
      </c>
      <c r="BL132" s="13">
        <v>0</v>
      </c>
      <c r="BM132" s="13">
        <v>0</v>
      </c>
      <c r="BN132" s="13">
        <v>0</v>
      </c>
      <c r="BO132" s="13">
        <v>0</v>
      </c>
      <c r="BP132" s="13">
        <v>0</v>
      </c>
      <c r="BQ132" s="13">
        <v>0</v>
      </c>
      <c r="BR132" s="13">
        <v>0</v>
      </c>
      <c r="BS132" s="13">
        <v>0</v>
      </c>
      <c r="BT132" s="13">
        <v>208.65</v>
      </c>
      <c r="BU132" s="13">
        <v>215.74</v>
      </c>
      <c r="BV132" s="13">
        <v>0</v>
      </c>
      <c r="BW132" s="13">
        <v>0</v>
      </c>
      <c r="BX132" s="13">
        <v>0</v>
      </c>
      <c r="BY132" s="13">
        <v>0</v>
      </c>
      <c r="BZ132" s="13">
        <v>0</v>
      </c>
      <c r="CA132" s="13">
        <v>0</v>
      </c>
      <c r="CB132" s="13">
        <v>0</v>
      </c>
      <c r="CC132" s="13">
        <v>0</v>
      </c>
      <c r="CD132" s="13">
        <v>0</v>
      </c>
      <c r="CE132" s="13">
        <v>0</v>
      </c>
      <c r="CF132" s="13">
        <v>0</v>
      </c>
      <c r="CG132" s="13">
        <v>0</v>
      </c>
      <c r="CH132" s="13">
        <v>0</v>
      </c>
      <c r="CI132" s="13">
        <v>0</v>
      </c>
      <c r="CJ132" s="13">
        <v>0</v>
      </c>
      <c r="CK132" s="13">
        <v>0</v>
      </c>
      <c r="CL132" s="13">
        <v>0</v>
      </c>
      <c r="CM132" s="13">
        <v>0</v>
      </c>
      <c r="CN132" s="13">
        <v>0</v>
      </c>
      <c r="CO132" s="13">
        <v>0</v>
      </c>
      <c r="CP132" s="13">
        <v>0</v>
      </c>
      <c r="CQ132" s="13">
        <v>0</v>
      </c>
      <c r="CR132" s="13">
        <v>0</v>
      </c>
      <c r="CS132" s="13">
        <v>0</v>
      </c>
      <c r="CT132" s="13">
        <v>0</v>
      </c>
      <c r="CU132" s="13">
        <v>0</v>
      </c>
      <c r="CV132" s="13">
        <v>0</v>
      </c>
      <c r="CW132" s="13">
        <v>0</v>
      </c>
      <c r="CX132" s="13">
        <v>0</v>
      </c>
      <c r="CY132" s="13">
        <v>0</v>
      </c>
      <c r="CZ132" s="13">
        <v>0</v>
      </c>
      <c r="DA132" s="13">
        <v>0</v>
      </c>
      <c r="DB132" s="13">
        <v>9.07</v>
      </c>
      <c r="DC132" s="13">
        <v>9.3699999999999992</v>
      </c>
      <c r="DD132" s="13">
        <v>0</v>
      </c>
      <c r="DE132" s="13">
        <v>0</v>
      </c>
      <c r="DF132" s="13">
        <v>0</v>
      </c>
      <c r="DG132" s="13">
        <v>0</v>
      </c>
      <c r="DH132" s="13">
        <v>0</v>
      </c>
      <c r="DI132" s="13">
        <v>0</v>
      </c>
      <c r="DJ132" s="13">
        <v>0</v>
      </c>
      <c r="DK132" s="13">
        <v>0</v>
      </c>
      <c r="DL132" s="13">
        <v>0</v>
      </c>
      <c r="DM132" s="13">
        <v>0</v>
      </c>
      <c r="DN132" s="13">
        <v>0</v>
      </c>
      <c r="DO132" s="13">
        <v>0</v>
      </c>
      <c r="DP132" s="13">
        <v>0</v>
      </c>
      <c r="DQ132" s="13">
        <v>0</v>
      </c>
      <c r="DR132" s="13">
        <v>0</v>
      </c>
      <c r="DS132" s="13">
        <v>0</v>
      </c>
      <c r="DT132" s="13">
        <v>0</v>
      </c>
      <c r="DU132" s="13">
        <v>0</v>
      </c>
      <c r="DV132" s="13">
        <v>0</v>
      </c>
      <c r="DW132" s="13">
        <v>0</v>
      </c>
      <c r="DX132" s="13">
        <v>9840</v>
      </c>
      <c r="DY132" s="13">
        <v>0</v>
      </c>
      <c r="DZ132" s="13">
        <v>0</v>
      </c>
      <c r="EA132" s="13">
        <v>0</v>
      </c>
      <c r="EB132" s="13">
        <v>0</v>
      </c>
      <c r="EC132" s="13">
        <v>0</v>
      </c>
      <c r="ED132" s="13">
        <v>0</v>
      </c>
      <c r="EE132" s="13">
        <v>0</v>
      </c>
      <c r="EF132" s="13">
        <v>0</v>
      </c>
      <c r="EG132" s="13">
        <v>0</v>
      </c>
      <c r="EH132" s="13">
        <v>0</v>
      </c>
      <c r="EI132" s="13">
        <v>0</v>
      </c>
      <c r="EJ132" s="13">
        <v>90.72</v>
      </c>
      <c r="EK132" s="13">
        <v>93.8</v>
      </c>
      <c r="EL132" s="13">
        <v>0</v>
      </c>
      <c r="EM132" s="13">
        <v>0</v>
      </c>
      <c r="EN132" s="13">
        <v>0</v>
      </c>
      <c r="EO132" s="13">
        <v>0</v>
      </c>
      <c r="EP132" s="13">
        <v>0</v>
      </c>
      <c r="EQ132" s="13">
        <v>0</v>
      </c>
      <c r="ER132" s="13">
        <v>0</v>
      </c>
      <c r="ES132" s="13">
        <v>0</v>
      </c>
      <c r="ET132" s="13">
        <v>0</v>
      </c>
      <c r="EU132" s="13">
        <v>0</v>
      </c>
      <c r="EV132" s="13">
        <v>0</v>
      </c>
      <c r="EW132" s="13">
        <v>0</v>
      </c>
      <c r="EX132" s="13">
        <v>0</v>
      </c>
      <c r="EY132" s="13">
        <v>0</v>
      </c>
      <c r="EZ132" s="13">
        <v>0</v>
      </c>
      <c r="FA132" s="13">
        <v>0</v>
      </c>
      <c r="FB132" s="13">
        <v>0</v>
      </c>
      <c r="FC132" s="13">
        <v>0</v>
      </c>
      <c r="FD132" s="13">
        <v>0</v>
      </c>
      <c r="FE132" s="13">
        <v>0</v>
      </c>
      <c r="FF132" s="13">
        <v>404.68</v>
      </c>
      <c r="FG132" s="13">
        <v>0</v>
      </c>
      <c r="FH132" s="13">
        <v>0</v>
      </c>
      <c r="FI132" s="13">
        <v>301.61</v>
      </c>
      <c r="FJ132" s="13">
        <v>0</v>
      </c>
      <c r="FK132" s="13">
        <v>871.79</v>
      </c>
      <c r="FL132" s="13">
        <v>1598.35</v>
      </c>
      <c r="FM132" s="13">
        <v>0</v>
      </c>
      <c r="FN132" s="13">
        <v>100</v>
      </c>
      <c r="FO132" s="13">
        <v>1747.52</v>
      </c>
      <c r="FP132" s="13">
        <v>0</v>
      </c>
      <c r="FQ132" s="13">
        <v>0</v>
      </c>
      <c r="FR132" s="13">
        <v>215.65</v>
      </c>
      <c r="FS132" s="13">
        <v>222.73</v>
      </c>
      <c r="FT132" s="13">
        <v>0</v>
      </c>
      <c r="FU132" s="13">
        <v>0</v>
      </c>
      <c r="FV132" s="13">
        <v>80</v>
      </c>
      <c r="FW132" s="13">
        <v>0</v>
      </c>
      <c r="FX132" s="13">
        <v>15.5</v>
      </c>
      <c r="FY132" s="13">
        <v>15.5</v>
      </c>
      <c r="FZ132" s="13">
        <v>0</v>
      </c>
      <c r="GA132" s="13">
        <v>0</v>
      </c>
      <c r="GB132" s="13">
        <v>0</v>
      </c>
      <c r="GC132" s="13">
        <v>0</v>
      </c>
      <c r="GD132" s="13">
        <v>0</v>
      </c>
      <c r="GE132" s="13">
        <v>0</v>
      </c>
      <c r="GF132" s="13">
        <v>0</v>
      </c>
      <c r="GG132" s="13">
        <v>0</v>
      </c>
      <c r="GH132" s="13">
        <v>0</v>
      </c>
      <c r="GI132" s="13">
        <v>0</v>
      </c>
      <c r="GJ132" s="13">
        <v>0</v>
      </c>
      <c r="GK132" s="13">
        <v>0</v>
      </c>
      <c r="GL132" s="13">
        <v>0</v>
      </c>
      <c r="GM132" s="13">
        <v>0</v>
      </c>
      <c r="GN132" s="13">
        <v>3318.01</v>
      </c>
      <c r="GO132" s="13">
        <v>0</v>
      </c>
      <c r="GP132" s="13">
        <v>30000</v>
      </c>
      <c r="GQ132" s="13">
        <v>0</v>
      </c>
      <c r="GR132" s="13">
        <v>0</v>
      </c>
      <c r="GS132" s="13">
        <v>0</v>
      </c>
      <c r="GT132" s="13">
        <v>3840.59</v>
      </c>
      <c r="GU132" s="13">
        <v>0</v>
      </c>
      <c r="GV132" s="13">
        <v>25336.69</v>
      </c>
      <c r="GW132" s="13">
        <v>25337.29</v>
      </c>
      <c r="GX132" s="13">
        <v>0</v>
      </c>
      <c r="GY132" s="13">
        <v>2330000</v>
      </c>
      <c r="GZ132" s="13">
        <v>2330000</v>
      </c>
      <c r="HA132" s="13">
        <v>2296194.9900000002</v>
      </c>
      <c r="HB132" s="13">
        <v>2200000</v>
      </c>
      <c r="HC132" s="13">
        <v>2700000</v>
      </c>
      <c r="HD132" s="13">
        <v>2509405.2999999998</v>
      </c>
      <c r="HE132" s="13">
        <v>2426661.58</v>
      </c>
      <c r="HF132" s="13">
        <v>2426661.58</v>
      </c>
      <c r="HG132" s="13">
        <v>2538077.23</v>
      </c>
      <c r="HH132" s="13">
        <v>2500000</v>
      </c>
      <c r="HI132" s="13">
        <v>2500000</v>
      </c>
      <c r="HJ132" s="13">
        <v>2360052.35</v>
      </c>
      <c r="HK132" s="13">
        <v>2500000</v>
      </c>
      <c r="HL132" s="13">
        <v>2500000</v>
      </c>
      <c r="HM132" s="13">
        <v>2446772.5499999998</v>
      </c>
      <c r="HN132" s="14">
        <v>2500000</v>
      </c>
      <c r="HO132" s="14">
        <v>2000000</v>
      </c>
      <c r="HP132" s="14">
        <v>2342163.42</v>
      </c>
      <c r="HQ132" s="14">
        <v>2500000</v>
      </c>
      <c r="HR132" s="14">
        <v>2500000</v>
      </c>
      <c r="HS132" s="14">
        <v>2064851.19</v>
      </c>
      <c r="HT132" s="14">
        <v>2500000</v>
      </c>
      <c r="HU132" s="14">
        <v>2500000</v>
      </c>
      <c r="HV132" s="13">
        <v>2123443.34</v>
      </c>
      <c r="HW132" s="13">
        <v>2400000</v>
      </c>
      <c r="HX132" s="13">
        <v>2400000</v>
      </c>
      <c r="HY132" s="13">
        <v>2272835.9900000002</v>
      </c>
      <c r="HZ132" s="13">
        <v>2400000</v>
      </c>
      <c r="IA132" s="13">
        <v>2400000</v>
      </c>
      <c r="IB132" s="13">
        <v>2157504.4500000002</v>
      </c>
      <c r="IC132" s="13">
        <v>2400000</v>
      </c>
      <c r="ID132" s="13">
        <v>2400000</v>
      </c>
      <c r="IE132" s="13">
        <v>2205485.5</v>
      </c>
      <c r="IF132" s="13">
        <v>2400000</v>
      </c>
      <c r="IG132" s="13">
        <f t="shared" ref="IG132:JC132" si="2598">C132+BS132+AK132+DA132+EI132+FQ132+GY132</f>
        <v>2330000</v>
      </c>
      <c r="IH132" s="13">
        <f t="shared" si="2598"/>
        <v>2330914.2000000002</v>
      </c>
      <c r="II132" s="13">
        <f t="shared" si="2598"/>
        <v>2297139.9900000002</v>
      </c>
      <c r="IJ132" s="13">
        <f t="shared" si="2598"/>
        <v>2200000</v>
      </c>
      <c r="IK132" s="13">
        <f t="shared" si="2598"/>
        <v>2700000</v>
      </c>
      <c r="IL132" s="13">
        <f t="shared" si="2598"/>
        <v>2591711.94</v>
      </c>
      <c r="IM132" s="13">
        <f t="shared" si="2598"/>
        <v>2426661.58</v>
      </c>
      <c r="IN132" s="13">
        <f t="shared" si="2598"/>
        <v>2426677.08</v>
      </c>
      <c r="IO132" s="13">
        <f t="shared" si="2598"/>
        <v>2538092.73</v>
      </c>
      <c r="IP132" s="13">
        <f t="shared" si="2598"/>
        <v>2500000</v>
      </c>
      <c r="IQ132" s="13">
        <f t="shared" si="2598"/>
        <v>2500000</v>
      </c>
      <c r="IR132" s="13">
        <f t="shared" si="2598"/>
        <v>2360660.71</v>
      </c>
      <c r="IS132" s="13">
        <f t="shared" si="2598"/>
        <v>2500000</v>
      </c>
      <c r="IT132" s="13">
        <f t="shared" si="2598"/>
        <v>2500000</v>
      </c>
      <c r="IU132" s="13">
        <f t="shared" si="2598"/>
        <v>2446772.5499999998</v>
      </c>
      <c r="IV132" s="13">
        <f t="shared" si="2598"/>
        <v>2500000</v>
      </c>
      <c r="IW132" s="13">
        <f t="shared" si="2598"/>
        <v>2000000</v>
      </c>
      <c r="IX132" s="13">
        <f t="shared" si="2598"/>
        <v>2342163.42</v>
      </c>
      <c r="IY132" s="13">
        <f t="shared" si="2598"/>
        <v>2500000</v>
      </c>
      <c r="IZ132" s="13">
        <f t="shared" si="2598"/>
        <v>2500000</v>
      </c>
      <c r="JA132" s="13">
        <f t="shared" si="2598"/>
        <v>2064851.19</v>
      </c>
      <c r="JB132" s="13">
        <f t="shared" si="2598"/>
        <v>2500000</v>
      </c>
      <c r="JC132" s="13">
        <f t="shared" si="2598"/>
        <v>2500000</v>
      </c>
      <c r="JD132" s="13">
        <f t="shared" ref="JD132:JI132" si="2599">Z132+BH132+CP132+DX132+FF132+GN132+HV132</f>
        <v>2137006.0299999998</v>
      </c>
      <c r="JE132" s="13">
        <f t="shared" si="2599"/>
        <v>2400000</v>
      </c>
      <c r="JF132" s="13">
        <f t="shared" si="2599"/>
        <v>2430000</v>
      </c>
      <c r="JG132" s="13">
        <f t="shared" si="2599"/>
        <v>2273137.6</v>
      </c>
      <c r="JH132" s="13">
        <f t="shared" si="2599"/>
        <v>2400000</v>
      </c>
      <c r="JI132" s="13">
        <f t="shared" si="2599"/>
        <v>2400871.79</v>
      </c>
      <c r="JJ132" s="13">
        <f t="shared" ref="JJ132:JN132" si="2600">AF132+BN132+CV132+ED132+FL132+GT132+IB132</f>
        <v>2163182.79</v>
      </c>
      <c r="JK132" s="13">
        <f t="shared" si="2600"/>
        <v>2400000</v>
      </c>
      <c r="JL132" s="13">
        <f t="shared" si="2600"/>
        <v>2425436.69</v>
      </c>
      <c r="JM132" s="13">
        <f t="shared" si="2600"/>
        <v>2232570.31</v>
      </c>
      <c r="JN132" s="13">
        <f t="shared" si="2600"/>
        <v>2400000</v>
      </c>
    </row>
    <row r="133" spans="1:297" ht="20.100000000000001" customHeight="1" x14ac:dyDescent="0.25">
      <c r="A133" s="5">
        <v>8</v>
      </c>
      <c r="B133" s="7" t="s">
        <v>253</v>
      </c>
      <c r="C133" s="11">
        <f>C134+C135</f>
        <v>0</v>
      </c>
      <c r="D133" s="11">
        <f>D134+D135</f>
        <v>0</v>
      </c>
      <c r="E133" s="11">
        <f t="shared" ref="E133:GE133" si="2601">E134+E135</f>
        <v>0</v>
      </c>
      <c r="F133" s="11">
        <f t="shared" si="2601"/>
        <v>0</v>
      </c>
      <c r="G133" s="11">
        <f t="shared" ref="G133" si="2602">G134+G135</f>
        <v>0</v>
      </c>
      <c r="H133" s="11">
        <f t="shared" si="2601"/>
        <v>0</v>
      </c>
      <c r="I133" s="11">
        <f t="shared" si="2601"/>
        <v>0</v>
      </c>
      <c r="J133" s="11">
        <f t="shared" ref="J133" si="2603">J134+J135</f>
        <v>0</v>
      </c>
      <c r="K133" s="11">
        <f t="shared" si="2601"/>
        <v>0</v>
      </c>
      <c r="L133" s="11">
        <f t="shared" ref="L133" si="2604">L134+L135</f>
        <v>0</v>
      </c>
      <c r="M133" s="11">
        <f t="shared" si="2601"/>
        <v>0</v>
      </c>
      <c r="N133" s="11">
        <f t="shared" si="2601"/>
        <v>0</v>
      </c>
      <c r="O133" s="11">
        <f t="shared" ref="O133" si="2605">O134+O135</f>
        <v>0</v>
      </c>
      <c r="P133" s="11">
        <f t="shared" si="2601"/>
        <v>0</v>
      </c>
      <c r="Q133" s="11">
        <f t="shared" si="2601"/>
        <v>0</v>
      </c>
      <c r="R133" s="11">
        <f t="shared" ref="R133" si="2606">R134+R135</f>
        <v>0</v>
      </c>
      <c r="S133" s="11">
        <f t="shared" si="2601"/>
        <v>0</v>
      </c>
      <c r="T133" s="11">
        <f t="shared" ref="T133:U133" si="2607">T134+T135</f>
        <v>0</v>
      </c>
      <c r="U133" s="11">
        <f t="shared" si="2607"/>
        <v>0</v>
      </c>
      <c r="V133" s="11">
        <f t="shared" ref="V133:Y133" si="2608">V134+V135</f>
        <v>0</v>
      </c>
      <c r="W133" s="11">
        <f t="shared" si="2608"/>
        <v>0</v>
      </c>
      <c r="X133" s="11">
        <f t="shared" ref="X133" si="2609">X134+X135</f>
        <v>0</v>
      </c>
      <c r="Y133" s="11">
        <f t="shared" si="2608"/>
        <v>0</v>
      </c>
      <c r="Z133" s="11">
        <f t="shared" ref="Z133:AD133" si="2610">Z134+Z135</f>
        <v>0</v>
      </c>
      <c r="AA133" s="11">
        <f t="shared" si="2610"/>
        <v>0</v>
      </c>
      <c r="AB133" s="11">
        <f t="shared" ref="AB133:AJ133" si="2611">AB134+AB135</f>
        <v>0</v>
      </c>
      <c r="AC133" s="11">
        <f t="shared" si="2610"/>
        <v>0</v>
      </c>
      <c r="AD133" s="11">
        <f t="shared" si="2610"/>
        <v>0</v>
      </c>
      <c r="AE133" s="11">
        <f t="shared" si="2611"/>
        <v>0</v>
      </c>
      <c r="AF133" s="11">
        <f t="shared" ref="AF133" si="2612">AF134+AF135</f>
        <v>0</v>
      </c>
      <c r="AG133" s="11">
        <f t="shared" ref="AG133:AI133" si="2613">AG134+AG135</f>
        <v>0</v>
      </c>
      <c r="AH133" s="11">
        <f t="shared" si="2613"/>
        <v>0</v>
      </c>
      <c r="AI133" s="11">
        <f t="shared" si="2613"/>
        <v>0</v>
      </c>
      <c r="AJ133" s="11">
        <f t="shared" si="2611"/>
        <v>0</v>
      </c>
      <c r="AK133" s="11">
        <f>AK134+AK135</f>
        <v>0</v>
      </c>
      <c r="AL133" s="11">
        <f>AL134+AL135</f>
        <v>0</v>
      </c>
      <c r="AM133" s="11">
        <f>AM134+AM135</f>
        <v>0</v>
      </c>
      <c r="AN133" s="11">
        <f t="shared" ref="AN133" si="2614">AN134+AN135</f>
        <v>0</v>
      </c>
      <c r="AO133" s="11">
        <f>AO134+AO135</f>
        <v>0</v>
      </c>
      <c r="AP133" s="11">
        <f>AP134+AP135</f>
        <v>0</v>
      </c>
      <c r="AQ133" s="11">
        <f t="shared" ref="AQ133" si="2615">AQ134+AQ135</f>
        <v>0</v>
      </c>
      <c r="AR133" s="11">
        <f>AR134+AR135</f>
        <v>0</v>
      </c>
      <c r="AS133" s="11">
        <f>AS134+AS135</f>
        <v>0</v>
      </c>
      <c r="AT133" s="11">
        <f t="shared" ref="AT133" si="2616">AT134+AT135</f>
        <v>0</v>
      </c>
      <c r="AU133" s="11">
        <f>AU134+AU135</f>
        <v>0</v>
      </c>
      <c r="AV133" s="11">
        <f>AV134+AV135</f>
        <v>0</v>
      </c>
      <c r="AW133" s="11">
        <f t="shared" ref="AW133" si="2617">AW134+AW135</f>
        <v>0</v>
      </c>
      <c r="AX133" s="11">
        <f>AX134+AX135</f>
        <v>0</v>
      </c>
      <c r="AY133" s="11">
        <f>AY134+AY135</f>
        <v>0</v>
      </c>
      <c r="AZ133" s="11">
        <f t="shared" ref="AZ133:BA133" si="2618">AZ134+AZ135</f>
        <v>0</v>
      </c>
      <c r="BA133" s="11">
        <f t="shared" si="2618"/>
        <v>0</v>
      </c>
      <c r="BB133" s="11">
        <f>BB134+BB135</f>
        <v>0</v>
      </c>
      <c r="BC133" s="11">
        <f>BC134+BC135</f>
        <v>0</v>
      </c>
      <c r="BD133" s="11">
        <f>BD134+BD135</f>
        <v>0</v>
      </c>
      <c r="BE133" s="11">
        <f>BE134+BE135</f>
        <v>0</v>
      </c>
      <c r="BF133" s="11">
        <f t="shared" ref="BF133" si="2619">BF134+BF135</f>
        <v>0</v>
      </c>
      <c r="BG133" s="11">
        <f>BG134+BG135</f>
        <v>0</v>
      </c>
      <c r="BH133" s="11">
        <f t="shared" ref="BH133:BK133" si="2620">BH134+BH135</f>
        <v>0</v>
      </c>
      <c r="BI133" s="11">
        <f t="shared" ref="BI133" si="2621">BI134+BI135</f>
        <v>0</v>
      </c>
      <c r="BJ133" s="11">
        <f t="shared" si="2620"/>
        <v>0</v>
      </c>
      <c r="BK133" s="11">
        <f t="shared" si="2620"/>
        <v>0</v>
      </c>
      <c r="BL133" s="11">
        <f t="shared" ref="BL133:BR133" si="2622">BL134+BL135</f>
        <v>0</v>
      </c>
      <c r="BM133" s="11">
        <f t="shared" ref="BM133" si="2623">BM134+BM135</f>
        <v>0</v>
      </c>
      <c r="BN133" s="11">
        <f>BN134+BN135</f>
        <v>0</v>
      </c>
      <c r="BO133" s="11">
        <f t="shared" ref="BO133:BQ133" si="2624">BO134+BO135</f>
        <v>0</v>
      </c>
      <c r="BP133" s="11">
        <f t="shared" si="2624"/>
        <v>0</v>
      </c>
      <c r="BQ133" s="11">
        <f t="shared" si="2624"/>
        <v>0</v>
      </c>
      <c r="BR133" s="11">
        <f t="shared" si="2622"/>
        <v>0</v>
      </c>
      <c r="BS133" s="11">
        <f>BS134+BS135</f>
        <v>0</v>
      </c>
      <c r="BT133" s="11">
        <f>BT134+BT135</f>
        <v>0</v>
      </c>
      <c r="BU133" s="11">
        <f>BU134+BU135</f>
        <v>0</v>
      </c>
      <c r="BV133" s="11">
        <f t="shared" ref="BV133" si="2625">BV134+BV135</f>
        <v>0</v>
      </c>
      <c r="BW133" s="11">
        <f>BW134+BW135</f>
        <v>0</v>
      </c>
      <c r="BX133" s="11">
        <f>BX134+BX135</f>
        <v>0</v>
      </c>
      <c r="BY133" s="11">
        <f t="shared" ref="BY133" si="2626">BY134+BY135</f>
        <v>0</v>
      </c>
      <c r="BZ133" s="11">
        <f>BZ134+BZ135</f>
        <v>0</v>
      </c>
      <c r="CA133" s="11">
        <f>CA134+CA135</f>
        <v>0</v>
      </c>
      <c r="CB133" s="11">
        <f t="shared" ref="CB133" si="2627">CB134+CB135</f>
        <v>0</v>
      </c>
      <c r="CC133" s="11">
        <f>CC134+CC135</f>
        <v>0</v>
      </c>
      <c r="CD133" s="11">
        <f>CD134+CD135</f>
        <v>0</v>
      </c>
      <c r="CE133" s="11">
        <f t="shared" ref="CE133" si="2628">CE134+CE135</f>
        <v>0</v>
      </c>
      <c r="CF133" s="11">
        <f>CF134+CF135</f>
        <v>0</v>
      </c>
      <c r="CG133" s="11">
        <f>CG134+CG135</f>
        <v>0</v>
      </c>
      <c r="CH133" s="11">
        <f t="shared" ref="CH133:CI133" si="2629">CH134+CH135</f>
        <v>0</v>
      </c>
      <c r="CI133" s="11">
        <f t="shared" si="2629"/>
        <v>0</v>
      </c>
      <c r="CJ133" s="11">
        <f>CJ134+CJ135</f>
        <v>0</v>
      </c>
      <c r="CK133" s="11">
        <f>CK134+CK135</f>
        <v>0</v>
      </c>
      <c r="CL133" s="11">
        <f>CL134+CL135</f>
        <v>0</v>
      </c>
      <c r="CM133" s="11">
        <f>CM134+CM135</f>
        <v>0</v>
      </c>
      <c r="CN133" s="11">
        <f t="shared" ref="CN133" si="2630">CN134+CN135</f>
        <v>0</v>
      </c>
      <c r="CO133" s="11">
        <f>CO134+CO135</f>
        <v>0</v>
      </c>
      <c r="CP133" s="11">
        <f t="shared" ref="CP133:CZ133" si="2631">CP134+CP135</f>
        <v>0</v>
      </c>
      <c r="CQ133" s="11">
        <f t="shared" ref="CQ133" si="2632">CQ134+CQ135</f>
        <v>0</v>
      </c>
      <c r="CR133" s="11">
        <f t="shared" si="2631"/>
        <v>0</v>
      </c>
      <c r="CS133" s="11">
        <f t="shared" si="2631"/>
        <v>0</v>
      </c>
      <c r="CT133" s="11">
        <f t="shared" si="2631"/>
        <v>0</v>
      </c>
      <c r="CU133" s="11">
        <f t="shared" ref="CU133:CV133" si="2633">CU134+CU135</f>
        <v>0</v>
      </c>
      <c r="CV133" s="11">
        <f t="shared" si="2633"/>
        <v>0</v>
      </c>
      <c r="CW133" s="11">
        <f t="shared" ref="CW133" si="2634">CW134+CW135</f>
        <v>0</v>
      </c>
      <c r="CX133" s="11">
        <f t="shared" si="2631"/>
        <v>0</v>
      </c>
      <c r="CY133" s="11">
        <f t="shared" si="2631"/>
        <v>0</v>
      </c>
      <c r="CZ133" s="11">
        <f t="shared" ref="CZ133:DA133" si="2635">CZ134+CZ135</f>
        <v>0</v>
      </c>
      <c r="DA133" s="11">
        <f t="shared" si="2635"/>
        <v>0</v>
      </c>
      <c r="DB133" s="11">
        <f t="shared" si="2601"/>
        <v>0</v>
      </c>
      <c r="DC133" s="11">
        <f t="shared" si="2601"/>
        <v>0</v>
      </c>
      <c r="DD133" s="11">
        <f t="shared" ref="DD133" si="2636">DD134+DD135</f>
        <v>0</v>
      </c>
      <c r="DE133" s="11">
        <f t="shared" si="2601"/>
        <v>0</v>
      </c>
      <c r="DF133" s="11">
        <f t="shared" si="2601"/>
        <v>0</v>
      </c>
      <c r="DG133" s="11">
        <f t="shared" ref="DG133" si="2637">DG134+DG135</f>
        <v>0</v>
      </c>
      <c r="DH133" s="11">
        <f t="shared" si="2601"/>
        <v>0</v>
      </c>
      <c r="DI133" s="11">
        <f t="shared" si="2601"/>
        <v>0</v>
      </c>
      <c r="DJ133" s="11">
        <f t="shared" ref="DJ133" si="2638">DJ134+DJ135</f>
        <v>0</v>
      </c>
      <c r="DK133" s="11">
        <f t="shared" si="2601"/>
        <v>0</v>
      </c>
      <c r="DL133" s="11">
        <f t="shared" si="2601"/>
        <v>0</v>
      </c>
      <c r="DM133" s="11">
        <f t="shared" ref="DM133" si="2639">DM134+DM135</f>
        <v>0</v>
      </c>
      <c r="DN133" s="11">
        <f t="shared" si="2601"/>
        <v>0</v>
      </c>
      <c r="DO133" s="11">
        <f t="shared" si="2601"/>
        <v>0</v>
      </c>
      <c r="DP133" s="11">
        <f t="shared" ref="DP133:DQ133" si="2640">DP134+DP135</f>
        <v>0</v>
      </c>
      <c r="DQ133" s="11">
        <f t="shared" si="2640"/>
        <v>0</v>
      </c>
      <c r="DR133" s="11">
        <f t="shared" si="2601"/>
        <v>0</v>
      </c>
      <c r="DS133" s="11">
        <f t="shared" si="2601"/>
        <v>0</v>
      </c>
      <c r="DT133" s="11">
        <f t="shared" ref="DT133:EC133" si="2641">DT134+DT135</f>
        <v>0</v>
      </c>
      <c r="DU133" s="11">
        <f t="shared" si="2641"/>
        <v>0</v>
      </c>
      <c r="DV133" s="11">
        <f t="shared" ref="DV133" si="2642">DV134+DV135</f>
        <v>0</v>
      </c>
      <c r="DW133" s="11">
        <f t="shared" si="2641"/>
        <v>0</v>
      </c>
      <c r="DX133" s="11">
        <f t="shared" si="2641"/>
        <v>0</v>
      </c>
      <c r="DY133" s="11">
        <f t="shared" ref="DY133" si="2643">DY134+DY135</f>
        <v>0</v>
      </c>
      <c r="DZ133" s="11">
        <f t="shared" si="2641"/>
        <v>0</v>
      </c>
      <c r="EA133" s="11">
        <f t="shared" si="2641"/>
        <v>0</v>
      </c>
      <c r="EB133" s="11">
        <f t="shared" si="2641"/>
        <v>0</v>
      </c>
      <c r="EC133" s="11">
        <f t="shared" si="2641"/>
        <v>0</v>
      </c>
      <c r="ED133" s="11">
        <f t="shared" ref="ED133:EI133" si="2644">ED134+ED135</f>
        <v>0</v>
      </c>
      <c r="EE133" s="11">
        <f t="shared" ref="EE133:EG133" si="2645">EE134+EE135</f>
        <v>0</v>
      </c>
      <c r="EF133" s="11">
        <f t="shared" si="2645"/>
        <v>0</v>
      </c>
      <c r="EG133" s="11">
        <f t="shared" si="2645"/>
        <v>0</v>
      </c>
      <c r="EH133" s="11">
        <f t="shared" si="2644"/>
        <v>0</v>
      </c>
      <c r="EI133" s="11">
        <f t="shared" si="2644"/>
        <v>0</v>
      </c>
      <c r="EJ133" s="11">
        <f t="shared" si="2601"/>
        <v>0</v>
      </c>
      <c r="EK133" s="11">
        <f t="shared" si="2601"/>
        <v>0</v>
      </c>
      <c r="EL133" s="11">
        <f t="shared" ref="EL133" si="2646">EL134+EL135</f>
        <v>0</v>
      </c>
      <c r="EM133" s="11">
        <f t="shared" si="2601"/>
        <v>0</v>
      </c>
      <c r="EN133" s="11">
        <f t="shared" si="2601"/>
        <v>0</v>
      </c>
      <c r="EO133" s="11">
        <f t="shared" ref="EO133" si="2647">EO134+EO135</f>
        <v>0</v>
      </c>
      <c r="EP133" s="11">
        <f t="shared" si="2601"/>
        <v>0</v>
      </c>
      <c r="EQ133" s="11">
        <f t="shared" si="2601"/>
        <v>0</v>
      </c>
      <c r="ER133" s="11">
        <f t="shared" ref="ER133:ES133" si="2648">ER134+ER135</f>
        <v>0</v>
      </c>
      <c r="ES133" s="11">
        <f t="shared" si="2648"/>
        <v>0</v>
      </c>
      <c r="ET133" s="11">
        <f>ET134+ET135</f>
        <v>0</v>
      </c>
      <c r="EU133" s="11">
        <f>EU134+EU135</f>
        <v>0</v>
      </c>
      <c r="EV133" s="11">
        <f>EV134+EV135</f>
        <v>0</v>
      </c>
      <c r="EW133" s="11">
        <f t="shared" si="2601"/>
        <v>0</v>
      </c>
      <c r="EX133" s="11">
        <f t="shared" ref="EX133:EY133" si="2649">EX134+EX135</f>
        <v>0</v>
      </c>
      <c r="EY133" s="11">
        <f t="shared" si="2649"/>
        <v>0</v>
      </c>
      <c r="EZ133" s="11">
        <f t="shared" si="2601"/>
        <v>0</v>
      </c>
      <c r="FA133" s="11">
        <f t="shared" si="2601"/>
        <v>0</v>
      </c>
      <c r="FB133" s="11">
        <f t="shared" ref="FB133:FK133" si="2650">FB134+FB135</f>
        <v>0</v>
      </c>
      <c r="FC133" s="11">
        <f t="shared" si="2650"/>
        <v>0</v>
      </c>
      <c r="FD133" s="11">
        <f t="shared" ref="FD133" si="2651">FD134+FD135</f>
        <v>0</v>
      </c>
      <c r="FE133" s="11">
        <f t="shared" si="2650"/>
        <v>0</v>
      </c>
      <c r="FF133" s="11">
        <f t="shared" si="2650"/>
        <v>0</v>
      </c>
      <c r="FG133" s="11">
        <f t="shared" ref="FG133" si="2652">FG134+FG135</f>
        <v>0</v>
      </c>
      <c r="FH133" s="11">
        <f t="shared" si="2650"/>
        <v>0</v>
      </c>
      <c r="FI133" s="11">
        <f t="shared" si="2650"/>
        <v>0</v>
      </c>
      <c r="FJ133" s="11">
        <f t="shared" si="2650"/>
        <v>0</v>
      </c>
      <c r="FK133" s="11">
        <f t="shared" si="2650"/>
        <v>0</v>
      </c>
      <c r="FL133" s="11">
        <f t="shared" ref="FL133:FQ133" si="2653">FL134+FL135</f>
        <v>0</v>
      </c>
      <c r="FM133" s="11">
        <f t="shared" ref="FM133:FO133" si="2654">FM134+FM135</f>
        <v>0</v>
      </c>
      <c r="FN133" s="11">
        <f t="shared" ref="FN133:FO133" si="2655">FN134+FN135</f>
        <v>0</v>
      </c>
      <c r="FO133" s="11">
        <f t="shared" si="2655"/>
        <v>0</v>
      </c>
      <c r="FP133" s="11">
        <f t="shared" si="2653"/>
        <v>0</v>
      </c>
      <c r="FQ133" s="11">
        <f t="shared" si="2653"/>
        <v>0</v>
      </c>
      <c r="FR133" s="11">
        <f t="shared" si="2601"/>
        <v>0</v>
      </c>
      <c r="FS133" s="11">
        <f t="shared" si="2601"/>
        <v>0</v>
      </c>
      <c r="FT133" s="11">
        <f t="shared" ref="FT133" si="2656">FT134+FT135</f>
        <v>0</v>
      </c>
      <c r="FU133" s="11">
        <f t="shared" si="2601"/>
        <v>0</v>
      </c>
      <c r="FV133" s="11">
        <f t="shared" si="2601"/>
        <v>0</v>
      </c>
      <c r="FW133" s="11">
        <f t="shared" ref="FW133" si="2657">FW134+FW135</f>
        <v>0</v>
      </c>
      <c r="FX133" s="11">
        <f t="shared" si="2601"/>
        <v>0</v>
      </c>
      <c r="FY133" s="11">
        <f t="shared" si="2601"/>
        <v>0</v>
      </c>
      <c r="FZ133" s="11">
        <f t="shared" ref="FZ133" si="2658">FZ134+FZ135</f>
        <v>0</v>
      </c>
      <c r="GA133" s="11">
        <f t="shared" si="2601"/>
        <v>0</v>
      </c>
      <c r="GB133" s="11">
        <f t="shared" si="2601"/>
        <v>0</v>
      </c>
      <c r="GC133" s="11">
        <f t="shared" ref="GC133" si="2659">GC134+GC135</f>
        <v>0</v>
      </c>
      <c r="GD133" s="11">
        <f t="shared" si="2601"/>
        <v>0</v>
      </c>
      <c r="GE133" s="11">
        <f t="shared" si="2601"/>
        <v>0</v>
      </c>
      <c r="GF133" s="11">
        <f t="shared" ref="GF133:GG133" si="2660">GF134+GF135</f>
        <v>0</v>
      </c>
      <c r="GG133" s="11">
        <f t="shared" si="2660"/>
        <v>0</v>
      </c>
      <c r="GH133" s="11">
        <f t="shared" ref="GH133:HQ133" si="2661">GH134+GH135</f>
        <v>0</v>
      </c>
      <c r="GI133" s="11">
        <f t="shared" si="2661"/>
        <v>0</v>
      </c>
      <c r="GJ133" s="11">
        <f t="shared" ref="GJ133:GS133" si="2662">GJ134+GJ135</f>
        <v>0</v>
      </c>
      <c r="GK133" s="11">
        <f t="shared" si="2662"/>
        <v>0</v>
      </c>
      <c r="GL133" s="11">
        <f t="shared" ref="GL133" si="2663">GL134+GL135</f>
        <v>0</v>
      </c>
      <c r="GM133" s="11">
        <f t="shared" si="2662"/>
        <v>0</v>
      </c>
      <c r="GN133" s="11">
        <f t="shared" si="2662"/>
        <v>0</v>
      </c>
      <c r="GO133" s="11">
        <f t="shared" ref="GO133" si="2664">GO134+GO135</f>
        <v>0</v>
      </c>
      <c r="GP133" s="11">
        <f t="shared" si="2662"/>
        <v>0</v>
      </c>
      <c r="GQ133" s="11">
        <f t="shared" si="2662"/>
        <v>0</v>
      </c>
      <c r="GR133" s="11">
        <f t="shared" si="2662"/>
        <v>0</v>
      </c>
      <c r="GS133" s="11">
        <f t="shared" si="2662"/>
        <v>0</v>
      </c>
      <c r="GT133" s="11">
        <f t="shared" ref="GT133:GY133" si="2665">GT134+GT135</f>
        <v>0</v>
      </c>
      <c r="GU133" s="11">
        <f t="shared" ref="GU133:GW133" si="2666">GU134+GU135</f>
        <v>0</v>
      </c>
      <c r="GV133" s="11">
        <f t="shared" ref="GV133:GW133" si="2667">GV134+GV135</f>
        <v>0</v>
      </c>
      <c r="GW133" s="11">
        <f t="shared" si="2667"/>
        <v>0</v>
      </c>
      <c r="GX133" s="11">
        <f t="shared" si="2665"/>
        <v>0</v>
      </c>
      <c r="GY133" s="11">
        <f t="shared" si="2665"/>
        <v>0</v>
      </c>
      <c r="GZ133" s="11">
        <f t="shared" si="2661"/>
        <v>0</v>
      </c>
      <c r="HA133" s="11">
        <f t="shared" si="2661"/>
        <v>0</v>
      </c>
      <c r="HB133" s="11">
        <f t="shared" ref="HB133" si="2668">HB134+HB135</f>
        <v>0</v>
      </c>
      <c r="HC133" s="11">
        <f t="shared" si="2661"/>
        <v>0</v>
      </c>
      <c r="HD133" s="11">
        <f t="shared" si="2661"/>
        <v>0</v>
      </c>
      <c r="HE133" s="11">
        <f t="shared" ref="HE133" si="2669">HE134+HE135</f>
        <v>0</v>
      </c>
      <c r="HF133" s="11">
        <f t="shared" si="2661"/>
        <v>0</v>
      </c>
      <c r="HG133" s="11">
        <f t="shared" si="2661"/>
        <v>0</v>
      </c>
      <c r="HH133" s="11">
        <f t="shared" ref="HH133" si="2670">HH134+HH135</f>
        <v>0</v>
      </c>
      <c r="HI133" s="11">
        <f t="shared" si="2661"/>
        <v>0</v>
      </c>
      <c r="HJ133" s="11">
        <f t="shared" si="2661"/>
        <v>0</v>
      </c>
      <c r="HK133" s="11">
        <f t="shared" ref="HK133" si="2671">HK134+HK135</f>
        <v>0</v>
      </c>
      <c r="HL133" s="11">
        <f t="shared" si="2661"/>
        <v>0</v>
      </c>
      <c r="HM133" s="11">
        <f t="shared" si="2661"/>
        <v>0</v>
      </c>
      <c r="HN133" s="11">
        <f t="shared" ref="HN133:HO133" si="2672">HN134+HN135</f>
        <v>0</v>
      </c>
      <c r="HO133" s="11">
        <f t="shared" si="2672"/>
        <v>0</v>
      </c>
      <c r="HP133" s="11">
        <f t="shared" si="2661"/>
        <v>0</v>
      </c>
      <c r="HQ133" s="11">
        <f t="shared" si="2661"/>
        <v>0</v>
      </c>
      <c r="HR133" s="11">
        <f t="shared" ref="HR133:IO133" si="2673">HR134+HR135</f>
        <v>0</v>
      </c>
      <c r="HS133" s="11">
        <f t="shared" si="2673"/>
        <v>0</v>
      </c>
      <c r="HT133" s="11">
        <f t="shared" ref="HT133" si="2674">HT134+HT135</f>
        <v>0</v>
      </c>
      <c r="HU133" s="11">
        <f t="shared" si="2673"/>
        <v>0</v>
      </c>
      <c r="HV133" s="11">
        <f t="shared" si="2673"/>
        <v>0</v>
      </c>
      <c r="HW133" s="11">
        <f t="shared" ref="HW133" si="2675">HW134+HW135</f>
        <v>0</v>
      </c>
      <c r="HX133" s="11">
        <f t="shared" si="2673"/>
        <v>0</v>
      </c>
      <c r="HY133" s="11">
        <f t="shared" si="2673"/>
        <v>0</v>
      </c>
      <c r="HZ133" s="11">
        <f t="shared" ref="HZ133:IF133" si="2676">HZ134+HZ135</f>
        <v>0</v>
      </c>
      <c r="IA133" s="11">
        <f t="shared" ref="IA133" si="2677">IA134+IA135</f>
        <v>0</v>
      </c>
      <c r="IB133" s="11">
        <f t="shared" si="2676"/>
        <v>0</v>
      </c>
      <c r="IC133" s="11">
        <f t="shared" ref="IC133:IE133" si="2678">IC134+IC135</f>
        <v>0</v>
      </c>
      <c r="ID133" s="11">
        <f t="shared" si="2678"/>
        <v>0</v>
      </c>
      <c r="IE133" s="11">
        <f t="shared" si="2678"/>
        <v>0</v>
      </c>
      <c r="IF133" s="11">
        <f t="shared" si="2676"/>
        <v>0</v>
      </c>
      <c r="IG133" s="11">
        <f t="shared" si="2673"/>
        <v>0</v>
      </c>
      <c r="IH133" s="11">
        <f t="shared" ref="IH133" si="2679">IH134+IH135</f>
        <v>0</v>
      </c>
      <c r="II133" s="11">
        <f t="shared" si="2673"/>
        <v>0</v>
      </c>
      <c r="IJ133" s="11">
        <f t="shared" si="2673"/>
        <v>0</v>
      </c>
      <c r="IK133" s="11">
        <f t="shared" ref="IK133" si="2680">IK134+IK135</f>
        <v>0</v>
      </c>
      <c r="IL133" s="11">
        <f t="shared" si="2673"/>
        <v>0</v>
      </c>
      <c r="IM133" s="11">
        <f t="shared" si="2673"/>
        <v>0</v>
      </c>
      <c r="IN133" s="11">
        <f t="shared" ref="IN133" si="2681">IN134+IN135</f>
        <v>0</v>
      </c>
      <c r="IO133" s="11">
        <f t="shared" si="2673"/>
        <v>0</v>
      </c>
      <c r="IP133" s="11">
        <f t="shared" ref="IP133:IQ133" si="2682">IP134+IP135</f>
        <v>0</v>
      </c>
      <c r="IQ133" s="11">
        <f t="shared" si="2682"/>
        <v>0</v>
      </c>
      <c r="IR133" s="11">
        <f t="shared" ref="IR133:IZ133" si="2683">IR134+IR135</f>
        <v>0</v>
      </c>
      <c r="IS133" s="11">
        <f t="shared" si="2683"/>
        <v>0</v>
      </c>
      <c r="IT133" s="11">
        <f t="shared" ref="IT133" si="2684">IT134+IT135</f>
        <v>0</v>
      </c>
      <c r="IU133" s="11">
        <f t="shared" si="2683"/>
        <v>0</v>
      </c>
      <c r="IV133" s="11">
        <f t="shared" ref="IV133:IY133" si="2685">IV134+IV135</f>
        <v>0</v>
      </c>
      <c r="IW133" s="11">
        <f t="shared" ref="IW133" si="2686">IW134+IW135</f>
        <v>0</v>
      </c>
      <c r="IX133" s="11">
        <f t="shared" si="2685"/>
        <v>0</v>
      </c>
      <c r="IY133" s="11">
        <f t="shared" si="2685"/>
        <v>0</v>
      </c>
      <c r="IZ133" s="11">
        <f t="shared" si="2683"/>
        <v>0</v>
      </c>
      <c r="JA133" s="11">
        <f t="shared" ref="JA133:JC133" si="2687">JA134+JA135</f>
        <v>0</v>
      </c>
      <c r="JB133" s="11">
        <f t="shared" ref="JB133" si="2688">JB134+JB135</f>
        <v>0</v>
      </c>
      <c r="JC133" s="11">
        <f t="shared" si="2687"/>
        <v>0</v>
      </c>
      <c r="JD133" s="11">
        <f t="shared" ref="JD133:JF133" si="2689">JD134+JD135</f>
        <v>0</v>
      </c>
      <c r="JE133" s="11">
        <f t="shared" ref="JE133" si="2690">JE134+JE135</f>
        <v>0</v>
      </c>
      <c r="JF133" s="11">
        <f t="shared" si="2689"/>
        <v>0</v>
      </c>
      <c r="JG133" s="11">
        <f t="shared" ref="JG133" si="2691">JG134+JG135</f>
        <v>0</v>
      </c>
      <c r="JH133" s="11">
        <f t="shared" ref="JH133" si="2692">JH134+JH135</f>
        <v>0</v>
      </c>
      <c r="JI133" s="11">
        <f t="shared" ref="JI133:JJ133" si="2693">JI134+JI135</f>
        <v>0</v>
      </c>
      <c r="JJ133" s="11">
        <f t="shared" si="2693"/>
        <v>0</v>
      </c>
      <c r="JK133" s="11">
        <f t="shared" ref="JK133:JL133" si="2694">JK134+JK135</f>
        <v>0</v>
      </c>
      <c r="JL133" s="11">
        <f t="shared" si="2694"/>
        <v>0</v>
      </c>
      <c r="JM133" s="11">
        <f t="shared" ref="JM133:JN133" si="2695">JM134+JM135</f>
        <v>0</v>
      </c>
      <c r="JN133" s="11">
        <f t="shared" si="2695"/>
        <v>0</v>
      </c>
    </row>
    <row r="134" spans="1:297" x14ac:dyDescent="0.25">
      <c r="A134" s="5">
        <v>8100</v>
      </c>
      <c r="B134" s="9" t="s">
        <v>254</v>
      </c>
      <c r="C134" s="13">
        <v>0</v>
      </c>
      <c r="D134" s="13">
        <v>0</v>
      </c>
      <c r="E134" s="13">
        <v>0</v>
      </c>
      <c r="F134" s="13">
        <v>0</v>
      </c>
      <c r="G134" s="13">
        <v>0</v>
      </c>
      <c r="H134" s="13">
        <v>0</v>
      </c>
      <c r="I134" s="13">
        <v>0</v>
      </c>
      <c r="J134" s="13">
        <v>0</v>
      </c>
      <c r="K134" s="13">
        <v>0</v>
      </c>
      <c r="L134" s="13">
        <v>0</v>
      </c>
      <c r="M134" s="13">
        <v>0</v>
      </c>
      <c r="N134" s="13">
        <v>0</v>
      </c>
      <c r="O134" s="13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0</v>
      </c>
      <c r="AC134" s="13">
        <v>0</v>
      </c>
      <c r="AD134" s="13">
        <v>0</v>
      </c>
      <c r="AE134" s="13">
        <v>0</v>
      </c>
      <c r="AF134" s="13">
        <v>0</v>
      </c>
      <c r="AG134" s="13">
        <v>0</v>
      </c>
      <c r="AH134" s="13">
        <v>0</v>
      </c>
      <c r="AI134" s="13">
        <v>0</v>
      </c>
      <c r="AJ134" s="13">
        <v>0</v>
      </c>
      <c r="AK134" s="13">
        <v>0</v>
      </c>
      <c r="AL134" s="13">
        <v>0</v>
      </c>
      <c r="AM134" s="13">
        <v>0</v>
      </c>
      <c r="AN134" s="13">
        <v>0</v>
      </c>
      <c r="AO134" s="13">
        <v>0</v>
      </c>
      <c r="AP134" s="13">
        <v>0</v>
      </c>
      <c r="AQ134" s="13">
        <v>0</v>
      </c>
      <c r="AR134" s="13">
        <v>0</v>
      </c>
      <c r="AS134" s="13">
        <v>0</v>
      </c>
      <c r="AT134" s="13">
        <v>0</v>
      </c>
      <c r="AU134" s="13">
        <v>0</v>
      </c>
      <c r="AV134" s="1">
        <v>0</v>
      </c>
      <c r="AW134" s="13">
        <v>0</v>
      </c>
      <c r="AX134" s="13">
        <v>0</v>
      </c>
      <c r="AZ134" s="13">
        <v>0</v>
      </c>
      <c r="BA134" s="13">
        <v>0</v>
      </c>
      <c r="BB134" s="13">
        <v>0</v>
      </c>
      <c r="BC134" s="13">
        <v>0</v>
      </c>
      <c r="BD134" s="13">
        <v>0</v>
      </c>
      <c r="BE134" s="13">
        <v>0</v>
      </c>
      <c r="BF134" s="13">
        <v>0</v>
      </c>
      <c r="BG134" s="13">
        <v>0</v>
      </c>
      <c r="BH134" s="13">
        <v>0</v>
      </c>
      <c r="BI134" s="13">
        <v>0</v>
      </c>
      <c r="BJ134" s="13">
        <v>0</v>
      </c>
      <c r="BK134" s="13">
        <v>0</v>
      </c>
      <c r="BL134" s="13">
        <v>0</v>
      </c>
      <c r="BM134" s="13">
        <v>0</v>
      </c>
      <c r="BN134" s="13">
        <v>0</v>
      </c>
      <c r="BO134" s="13">
        <v>0</v>
      </c>
      <c r="BP134" s="13">
        <v>0</v>
      </c>
      <c r="BQ134" s="13">
        <v>0</v>
      </c>
      <c r="BR134" s="13">
        <v>0</v>
      </c>
      <c r="BS134" s="13">
        <v>0</v>
      </c>
      <c r="BT134" s="13">
        <v>0</v>
      </c>
      <c r="BU134" s="13">
        <v>0</v>
      </c>
      <c r="BV134" s="13">
        <v>0</v>
      </c>
      <c r="BW134" s="13">
        <v>0</v>
      </c>
      <c r="BX134" s="13">
        <v>0</v>
      </c>
      <c r="BY134" s="13">
        <v>0</v>
      </c>
      <c r="BZ134" s="13">
        <v>0</v>
      </c>
      <c r="CA134" s="13">
        <v>0</v>
      </c>
      <c r="CB134" s="13">
        <v>0</v>
      </c>
      <c r="CC134" s="13">
        <v>0</v>
      </c>
      <c r="CD134" s="13">
        <v>0</v>
      </c>
      <c r="CE134" s="13">
        <v>0</v>
      </c>
      <c r="CF134" s="13">
        <v>0</v>
      </c>
      <c r="CG134" s="13">
        <v>0</v>
      </c>
      <c r="CH134" s="13">
        <v>0</v>
      </c>
      <c r="CI134" s="13">
        <v>0</v>
      </c>
      <c r="CJ134" s="13">
        <v>0</v>
      </c>
      <c r="CK134" s="13">
        <v>0</v>
      </c>
      <c r="CL134" s="13">
        <v>0</v>
      </c>
      <c r="CM134" s="13">
        <v>0</v>
      </c>
      <c r="CN134" s="13">
        <v>0</v>
      </c>
      <c r="CO134" s="13">
        <v>0</v>
      </c>
      <c r="CP134" s="13">
        <v>0</v>
      </c>
      <c r="CQ134" s="13">
        <v>0</v>
      </c>
      <c r="CR134" s="13">
        <v>0</v>
      </c>
      <c r="CS134" s="13">
        <v>0</v>
      </c>
      <c r="CT134" s="13">
        <v>0</v>
      </c>
      <c r="CU134" s="13">
        <v>0</v>
      </c>
      <c r="CV134" s="13">
        <v>0</v>
      </c>
      <c r="CW134" s="13">
        <v>0</v>
      </c>
      <c r="CX134" s="13">
        <v>0</v>
      </c>
      <c r="CY134" s="13">
        <v>0</v>
      </c>
      <c r="CZ134" s="13">
        <v>0</v>
      </c>
      <c r="DA134" s="13">
        <v>0</v>
      </c>
      <c r="DB134" s="13">
        <v>0</v>
      </c>
      <c r="DC134" s="13">
        <v>0</v>
      </c>
      <c r="DD134" s="13">
        <v>0</v>
      </c>
      <c r="DE134" s="13">
        <v>0</v>
      </c>
      <c r="DF134" s="13">
        <v>0</v>
      </c>
      <c r="DG134" s="13">
        <v>0</v>
      </c>
      <c r="DH134" s="13">
        <v>0</v>
      </c>
      <c r="DI134" s="13">
        <v>0</v>
      </c>
      <c r="DJ134" s="13">
        <v>0</v>
      </c>
      <c r="DK134" s="13">
        <v>0</v>
      </c>
      <c r="DL134" s="13">
        <v>0</v>
      </c>
      <c r="DM134" s="13">
        <v>0</v>
      </c>
      <c r="DN134" s="13">
        <v>0</v>
      </c>
      <c r="DO134" s="13">
        <v>0</v>
      </c>
      <c r="DP134" s="13">
        <v>0</v>
      </c>
      <c r="DQ134" s="13">
        <v>0</v>
      </c>
      <c r="DR134" s="13">
        <v>0</v>
      </c>
      <c r="DS134" s="13">
        <v>0</v>
      </c>
      <c r="DT134" s="13">
        <v>0</v>
      </c>
      <c r="DU134" s="13">
        <v>0</v>
      </c>
      <c r="DV134" s="13">
        <v>0</v>
      </c>
      <c r="DW134" s="13">
        <v>0</v>
      </c>
      <c r="DX134" s="13">
        <v>0</v>
      </c>
      <c r="DY134" s="13">
        <v>0</v>
      </c>
      <c r="DZ134" s="13">
        <v>0</v>
      </c>
      <c r="EA134" s="13">
        <v>0</v>
      </c>
      <c r="EB134" s="13">
        <v>0</v>
      </c>
      <c r="EC134" s="13">
        <v>0</v>
      </c>
      <c r="ED134" s="13">
        <v>0</v>
      </c>
      <c r="EE134" s="13">
        <v>0</v>
      </c>
      <c r="EF134" s="13">
        <v>0</v>
      </c>
      <c r="EG134" s="13">
        <v>0</v>
      </c>
      <c r="EH134" s="13">
        <v>0</v>
      </c>
      <c r="EI134" s="13">
        <v>0</v>
      </c>
      <c r="EJ134" s="13">
        <v>0</v>
      </c>
      <c r="EK134" s="13">
        <v>0</v>
      </c>
      <c r="EL134" s="13">
        <v>0</v>
      </c>
      <c r="EM134" s="13">
        <v>0</v>
      </c>
      <c r="EN134" s="13">
        <v>0</v>
      </c>
      <c r="EO134" s="13">
        <v>0</v>
      </c>
      <c r="EP134" s="13">
        <v>0</v>
      </c>
      <c r="EQ134" s="13">
        <v>0</v>
      </c>
      <c r="ER134" s="13">
        <v>0</v>
      </c>
      <c r="ES134" s="13">
        <v>0</v>
      </c>
      <c r="ET134" s="13">
        <v>0</v>
      </c>
      <c r="EU134" s="13">
        <v>0</v>
      </c>
      <c r="EV134" s="13">
        <v>0</v>
      </c>
      <c r="EW134" s="13">
        <v>0</v>
      </c>
      <c r="EX134" s="13">
        <v>0</v>
      </c>
      <c r="EY134" s="13">
        <v>0</v>
      </c>
      <c r="EZ134" s="13">
        <v>0</v>
      </c>
      <c r="FA134" s="13">
        <v>0</v>
      </c>
      <c r="FB134" s="13">
        <v>0</v>
      </c>
      <c r="FC134" s="13">
        <v>0</v>
      </c>
      <c r="FD134" s="13">
        <v>0</v>
      </c>
      <c r="FE134" s="13">
        <v>0</v>
      </c>
      <c r="FF134" s="13">
        <v>0</v>
      </c>
      <c r="FG134" s="13">
        <v>0</v>
      </c>
      <c r="FH134" s="13">
        <v>0</v>
      </c>
      <c r="FI134" s="13">
        <v>0</v>
      </c>
      <c r="FJ134" s="13">
        <v>0</v>
      </c>
      <c r="FK134" s="13">
        <v>0</v>
      </c>
      <c r="FL134" s="13">
        <v>0</v>
      </c>
      <c r="FM134" s="13">
        <v>0</v>
      </c>
      <c r="FN134" s="13">
        <v>0</v>
      </c>
      <c r="FO134" s="13">
        <v>0</v>
      </c>
      <c r="FP134" s="13">
        <v>0</v>
      </c>
      <c r="FQ134" s="13">
        <v>0</v>
      </c>
      <c r="FR134" s="13">
        <v>0</v>
      </c>
      <c r="FS134" s="13">
        <v>0</v>
      </c>
      <c r="FT134" s="13">
        <v>0</v>
      </c>
      <c r="FU134" s="13">
        <v>0</v>
      </c>
      <c r="FV134" s="13">
        <v>0</v>
      </c>
      <c r="FW134" s="13">
        <v>0</v>
      </c>
      <c r="FX134" s="13">
        <v>0</v>
      </c>
      <c r="FY134" s="13">
        <v>0</v>
      </c>
      <c r="FZ134" s="13">
        <v>0</v>
      </c>
      <c r="GA134" s="13">
        <v>0</v>
      </c>
      <c r="GB134" s="13">
        <v>0</v>
      </c>
      <c r="GC134" s="13">
        <v>0</v>
      </c>
      <c r="GD134" s="13">
        <v>0</v>
      </c>
      <c r="GE134" s="13">
        <v>0</v>
      </c>
      <c r="GF134" s="13">
        <v>0</v>
      </c>
      <c r="GG134" s="13">
        <v>0</v>
      </c>
      <c r="GH134" s="13">
        <v>0</v>
      </c>
      <c r="GI134" s="13">
        <v>0</v>
      </c>
      <c r="GJ134" s="13">
        <v>0</v>
      </c>
      <c r="GK134" s="13">
        <v>0</v>
      </c>
      <c r="GL134" s="13">
        <v>0</v>
      </c>
      <c r="GM134" s="13">
        <v>0</v>
      </c>
      <c r="GN134" s="13">
        <v>0</v>
      </c>
      <c r="GO134" s="13">
        <v>0</v>
      </c>
      <c r="GP134" s="13">
        <v>0</v>
      </c>
      <c r="GQ134" s="13">
        <v>0</v>
      </c>
      <c r="GR134" s="13">
        <v>0</v>
      </c>
      <c r="GS134" s="13">
        <v>0</v>
      </c>
      <c r="GT134" s="13">
        <v>0</v>
      </c>
      <c r="GU134" s="13">
        <v>0</v>
      </c>
      <c r="GV134" s="13">
        <v>0</v>
      </c>
      <c r="GW134" s="13">
        <v>0</v>
      </c>
      <c r="GX134" s="13">
        <v>0</v>
      </c>
      <c r="GY134" s="13">
        <v>0</v>
      </c>
      <c r="GZ134" s="13">
        <v>0</v>
      </c>
      <c r="HA134" s="13">
        <v>0</v>
      </c>
      <c r="HB134" s="13">
        <v>0</v>
      </c>
      <c r="HC134" s="13">
        <v>0</v>
      </c>
      <c r="HD134" s="13">
        <v>0</v>
      </c>
      <c r="HE134" s="13">
        <v>0</v>
      </c>
      <c r="HF134" s="13">
        <v>0</v>
      </c>
      <c r="HG134" s="13">
        <v>0</v>
      </c>
      <c r="HH134" s="13">
        <v>0</v>
      </c>
      <c r="HI134" s="13">
        <v>0</v>
      </c>
      <c r="HJ134" s="13">
        <v>0</v>
      </c>
      <c r="HK134" s="13">
        <v>0</v>
      </c>
      <c r="HL134" s="13">
        <v>0</v>
      </c>
      <c r="HM134" s="13">
        <v>0</v>
      </c>
      <c r="HN134" s="13">
        <v>0</v>
      </c>
      <c r="HO134" s="13">
        <v>0</v>
      </c>
      <c r="HP134" s="13">
        <v>0</v>
      </c>
      <c r="HQ134" s="13">
        <v>0</v>
      </c>
      <c r="HR134" s="13">
        <v>0</v>
      </c>
      <c r="HS134" s="13">
        <v>0</v>
      </c>
      <c r="HT134" s="13">
        <v>0</v>
      </c>
      <c r="HU134" s="13">
        <v>0</v>
      </c>
      <c r="HV134" s="13">
        <v>0</v>
      </c>
      <c r="HW134" s="13">
        <v>0</v>
      </c>
      <c r="HX134" s="13">
        <v>0</v>
      </c>
      <c r="HY134" s="13">
        <v>0</v>
      </c>
      <c r="HZ134" s="13">
        <v>0</v>
      </c>
      <c r="IA134" s="13">
        <v>0</v>
      </c>
      <c r="IB134" s="13">
        <v>0</v>
      </c>
      <c r="IC134" s="13">
        <v>0</v>
      </c>
      <c r="ID134" s="13">
        <v>0</v>
      </c>
      <c r="IE134" s="13">
        <v>0</v>
      </c>
      <c r="IF134" s="13">
        <v>0</v>
      </c>
      <c r="IG134" s="13">
        <f t="shared" ref="IG134:IP135" si="2696">C134+BS134+AK134+DA134+EI134+FQ134+GY134</f>
        <v>0</v>
      </c>
      <c r="IH134" s="13">
        <f t="shared" si="2696"/>
        <v>0</v>
      </c>
      <c r="II134" s="13">
        <f t="shared" si="2696"/>
        <v>0</v>
      </c>
      <c r="IJ134" s="13">
        <f t="shared" si="2696"/>
        <v>0</v>
      </c>
      <c r="IK134" s="13">
        <f t="shared" si="2696"/>
        <v>0</v>
      </c>
      <c r="IL134" s="13">
        <f t="shared" si="2696"/>
        <v>0</v>
      </c>
      <c r="IM134" s="13">
        <f t="shared" si="2696"/>
        <v>0</v>
      </c>
      <c r="IN134" s="13">
        <f t="shared" si="2696"/>
        <v>0</v>
      </c>
      <c r="IO134" s="13">
        <f t="shared" si="2696"/>
        <v>0</v>
      </c>
      <c r="IP134" s="13">
        <f t="shared" si="2696"/>
        <v>0</v>
      </c>
      <c r="IQ134" s="13">
        <f t="shared" ref="IQ134:IZ135" si="2697">M134+CC134+AU134+DK134+ES134+GA134+HI134</f>
        <v>0</v>
      </c>
      <c r="IR134" s="13">
        <f t="shared" si="2697"/>
        <v>0</v>
      </c>
      <c r="IS134" s="13">
        <f t="shared" si="2697"/>
        <v>0</v>
      </c>
      <c r="IT134" s="13">
        <f t="shared" si="2697"/>
        <v>0</v>
      </c>
      <c r="IU134" s="13">
        <f t="shared" si="2697"/>
        <v>0</v>
      </c>
      <c r="IV134" s="13">
        <f t="shared" si="2697"/>
        <v>0</v>
      </c>
      <c r="IW134" s="13">
        <f t="shared" si="2697"/>
        <v>0</v>
      </c>
      <c r="IX134" s="13">
        <f t="shared" si="2697"/>
        <v>0</v>
      </c>
      <c r="IY134" s="13">
        <f t="shared" si="2697"/>
        <v>0</v>
      </c>
      <c r="IZ134" s="13">
        <f t="shared" si="2697"/>
        <v>0</v>
      </c>
      <c r="JA134" s="13">
        <f t="shared" ref="JA134:JC135" si="2698">W134+CM134+BE134+DU134+FC134+GK134+HS134</f>
        <v>0</v>
      </c>
      <c r="JB134" s="13">
        <f t="shared" si="2698"/>
        <v>0</v>
      </c>
      <c r="JC134" s="13">
        <f t="shared" si="2698"/>
        <v>0</v>
      </c>
      <c r="JD134" s="13">
        <f t="shared" ref="JD134:JI138" si="2699">Z134+BH134+CP134+DX134+FF134+GN134+HV134</f>
        <v>0</v>
      </c>
      <c r="JE134" s="13">
        <f t="shared" si="2699"/>
        <v>0</v>
      </c>
      <c r="JF134" s="13">
        <f t="shared" si="2699"/>
        <v>0</v>
      </c>
      <c r="JG134" s="13">
        <f t="shared" si="2699"/>
        <v>0</v>
      </c>
      <c r="JH134" s="13">
        <f t="shared" si="2699"/>
        <v>0</v>
      </c>
      <c r="JI134" s="13">
        <f t="shared" si="2699"/>
        <v>0</v>
      </c>
      <c r="JJ134" s="13">
        <f t="shared" ref="JJ134:JN135" si="2700">AF134+BN134+CV134+ED134+FL134+GT134+IB134</f>
        <v>0</v>
      </c>
      <c r="JK134" s="13">
        <f t="shared" si="2700"/>
        <v>0</v>
      </c>
      <c r="JL134" s="13">
        <f t="shared" si="2700"/>
        <v>0</v>
      </c>
      <c r="JM134" s="13">
        <f t="shared" si="2700"/>
        <v>0</v>
      </c>
      <c r="JN134" s="13">
        <f t="shared" si="2700"/>
        <v>0</v>
      </c>
    </row>
    <row r="135" spans="1:297" x14ac:dyDescent="0.25">
      <c r="A135" s="5">
        <v>8200</v>
      </c>
      <c r="B135" s="9" t="s">
        <v>255</v>
      </c>
      <c r="C135" s="13">
        <v>0</v>
      </c>
      <c r="D135" s="13">
        <v>0</v>
      </c>
      <c r="E135" s="13">
        <v>0</v>
      </c>
      <c r="F135" s="13">
        <v>0</v>
      </c>
      <c r="G135" s="13">
        <v>0</v>
      </c>
      <c r="H135" s="13">
        <v>0</v>
      </c>
      <c r="I135" s="13">
        <v>0</v>
      </c>
      <c r="J135" s="13">
        <v>0</v>
      </c>
      <c r="K135" s="13">
        <v>0</v>
      </c>
      <c r="L135" s="13">
        <v>0</v>
      </c>
      <c r="M135" s="13">
        <v>0</v>
      </c>
      <c r="N135" s="13">
        <v>0</v>
      </c>
      <c r="O135" s="13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13">
        <v>0</v>
      </c>
      <c r="AD135" s="13">
        <v>0</v>
      </c>
      <c r="AE135" s="13">
        <v>0</v>
      </c>
      <c r="AF135" s="13">
        <v>0</v>
      </c>
      <c r="AG135" s="13">
        <v>0</v>
      </c>
      <c r="AH135" s="13">
        <v>0</v>
      </c>
      <c r="AI135" s="13">
        <v>0</v>
      </c>
      <c r="AJ135" s="13">
        <v>0</v>
      </c>
      <c r="AK135" s="13">
        <v>0</v>
      </c>
      <c r="AL135" s="13">
        <v>0</v>
      </c>
      <c r="AM135" s="13">
        <v>0</v>
      </c>
      <c r="AN135" s="13">
        <v>0</v>
      </c>
      <c r="AO135" s="13">
        <v>0</v>
      </c>
      <c r="AP135" s="13">
        <v>0</v>
      </c>
      <c r="AQ135" s="13">
        <v>0</v>
      </c>
      <c r="AR135" s="13">
        <v>0</v>
      </c>
      <c r="AS135" s="13">
        <v>0</v>
      </c>
      <c r="AT135" s="13">
        <v>0</v>
      </c>
      <c r="AU135" s="13">
        <v>0</v>
      </c>
      <c r="AV135" s="13">
        <v>0</v>
      </c>
      <c r="AW135" s="13">
        <v>0</v>
      </c>
      <c r="AX135" s="13">
        <v>0</v>
      </c>
      <c r="AY135" s="13">
        <v>0</v>
      </c>
      <c r="AZ135" s="13">
        <v>0</v>
      </c>
      <c r="BA135" s="13">
        <v>0</v>
      </c>
      <c r="BB135" s="13">
        <v>0</v>
      </c>
      <c r="BC135" s="13">
        <v>0</v>
      </c>
      <c r="BD135" s="13">
        <v>0</v>
      </c>
      <c r="BE135" s="13">
        <v>0</v>
      </c>
      <c r="BF135" s="13">
        <v>0</v>
      </c>
      <c r="BG135" s="13">
        <v>0</v>
      </c>
      <c r="BH135" s="13">
        <v>0</v>
      </c>
      <c r="BI135" s="13">
        <v>0</v>
      </c>
      <c r="BJ135" s="13">
        <v>0</v>
      </c>
      <c r="BK135" s="13">
        <v>0</v>
      </c>
      <c r="BL135" s="13">
        <v>0</v>
      </c>
      <c r="BM135" s="13">
        <v>0</v>
      </c>
      <c r="BN135" s="13">
        <v>0</v>
      </c>
      <c r="BO135" s="13">
        <v>0</v>
      </c>
      <c r="BP135" s="13">
        <v>0</v>
      </c>
      <c r="BQ135" s="13">
        <v>0</v>
      </c>
      <c r="BR135" s="13">
        <v>0</v>
      </c>
      <c r="BS135" s="13">
        <v>0</v>
      </c>
      <c r="BT135" s="13">
        <v>0</v>
      </c>
      <c r="BU135" s="13">
        <v>0</v>
      </c>
      <c r="BV135" s="13">
        <v>0</v>
      </c>
      <c r="BW135" s="13">
        <v>0</v>
      </c>
      <c r="BX135" s="13">
        <v>0</v>
      </c>
      <c r="BY135" s="13">
        <v>0</v>
      </c>
      <c r="BZ135" s="13">
        <v>0</v>
      </c>
      <c r="CA135" s="13">
        <v>0</v>
      </c>
      <c r="CB135" s="13">
        <v>0</v>
      </c>
      <c r="CC135" s="13">
        <v>0</v>
      </c>
      <c r="CD135" s="13">
        <v>0</v>
      </c>
      <c r="CE135" s="13">
        <v>0</v>
      </c>
      <c r="CF135" s="13">
        <v>0</v>
      </c>
      <c r="CG135" s="13">
        <v>0</v>
      </c>
      <c r="CH135" s="13">
        <v>0</v>
      </c>
      <c r="CI135" s="13">
        <v>0</v>
      </c>
      <c r="CJ135" s="13">
        <v>0</v>
      </c>
      <c r="CK135" s="13">
        <v>0</v>
      </c>
      <c r="CL135" s="13">
        <v>0</v>
      </c>
      <c r="CM135" s="13">
        <v>0</v>
      </c>
      <c r="CN135" s="13">
        <v>0</v>
      </c>
      <c r="CO135" s="13">
        <v>0</v>
      </c>
      <c r="CP135" s="13">
        <v>0</v>
      </c>
      <c r="CQ135" s="13">
        <v>0</v>
      </c>
      <c r="CR135" s="13">
        <v>0</v>
      </c>
      <c r="CS135" s="13">
        <v>0</v>
      </c>
      <c r="CT135" s="13">
        <v>0</v>
      </c>
      <c r="CU135" s="13">
        <v>0</v>
      </c>
      <c r="CV135" s="13">
        <v>0</v>
      </c>
      <c r="CW135" s="13">
        <v>0</v>
      </c>
      <c r="CX135" s="13">
        <v>0</v>
      </c>
      <c r="CY135" s="13">
        <v>0</v>
      </c>
      <c r="CZ135" s="13">
        <v>0</v>
      </c>
      <c r="DA135" s="13">
        <v>0</v>
      </c>
      <c r="DB135" s="13">
        <v>0</v>
      </c>
      <c r="DC135" s="13">
        <v>0</v>
      </c>
      <c r="DD135" s="13">
        <v>0</v>
      </c>
      <c r="DE135" s="13">
        <v>0</v>
      </c>
      <c r="DF135" s="13">
        <v>0</v>
      </c>
      <c r="DG135" s="13">
        <v>0</v>
      </c>
      <c r="DH135" s="13">
        <v>0</v>
      </c>
      <c r="DI135" s="13">
        <v>0</v>
      </c>
      <c r="DJ135" s="13">
        <v>0</v>
      </c>
      <c r="DK135" s="13">
        <v>0</v>
      </c>
      <c r="DL135" s="13">
        <v>0</v>
      </c>
      <c r="DM135" s="13">
        <v>0</v>
      </c>
      <c r="DN135" s="13">
        <v>0</v>
      </c>
      <c r="DO135" s="13">
        <v>0</v>
      </c>
      <c r="DP135" s="13">
        <v>0</v>
      </c>
      <c r="DQ135" s="13">
        <v>0</v>
      </c>
      <c r="DR135" s="13">
        <v>0</v>
      </c>
      <c r="DS135" s="13">
        <v>0</v>
      </c>
      <c r="DT135" s="13">
        <v>0</v>
      </c>
      <c r="DU135" s="13">
        <v>0</v>
      </c>
      <c r="DV135" s="13">
        <v>0</v>
      </c>
      <c r="DW135" s="13">
        <v>0</v>
      </c>
      <c r="DX135" s="13">
        <v>0</v>
      </c>
      <c r="DY135" s="13">
        <v>0</v>
      </c>
      <c r="DZ135" s="13">
        <v>0</v>
      </c>
      <c r="EA135" s="13">
        <v>0</v>
      </c>
      <c r="EB135" s="13">
        <v>0</v>
      </c>
      <c r="EC135" s="13">
        <v>0</v>
      </c>
      <c r="ED135" s="13">
        <v>0</v>
      </c>
      <c r="EE135" s="13">
        <v>0</v>
      </c>
      <c r="EF135" s="13">
        <v>0</v>
      </c>
      <c r="EG135" s="13">
        <v>0</v>
      </c>
      <c r="EH135" s="13">
        <v>0</v>
      </c>
      <c r="EI135" s="13">
        <v>0</v>
      </c>
      <c r="EJ135" s="13">
        <v>0</v>
      </c>
      <c r="EK135" s="13">
        <v>0</v>
      </c>
      <c r="EL135" s="13">
        <v>0</v>
      </c>
      <c r="EM135" s="13">
        <v>0</v>
      </c>
      <c r="EN135" s="13">
        <v>0</v>
      </c>
      <c r="EO135" s="13">
        <v>0</v>
      </c>
      <c r="EP135" s="13">
        <v>0</v>
      </c>
      <c r="EQ135" s="13">
        <v>0</v>
      </c>
      <c r="ER135" s="13">
        <v>0</v>
      </c>
      <c r="ES135" s="13">
        <v>0</v>
      </c>
      <c r="ET135" s="13">
        <v>0</v>
      </c>
      <c r="EU135" s="13">
        <v>0</v>
      </c>
      <c r="EV135" s="13">
        <v>0</v>
      </c>
      <c r="EW135" s="13">
        <v>0</v>
      </c>
      <c r="EX135" s="13">
        <v>0</v>
      </c>
      <c r="EY135" s="13">
        <v>0</v>
      </c>
      <c r="EZ135" s="13">
        <v>0</v>
      </c>
      <c r="FA135" s="13">
        <v>0</v>
      </c>
      <c r="FB135" s="13">
        <v>0</v>
      </c>
      <c r="FC135" s="13">
        <v>0</v>
      </c>
      <c r="FD135" s="13">
        <v>0</v>
      </c>
      <c r="FE135" s="13">
        <v>0</v>
      </c>
      <c r="FF135" s="13">
        <v>0</v>
      </c>
      <c r="FG135" s="13">
        <v>0</v>
      </c>
      <c r="FH135" s="13">
        <v>0</v>
      </c>
      <c r="FI135" s="13">
        <v>0</v>
      </c>
      <c r="FJ135" s="13">
        <v>0</v>
      </c>
      <c r="FK135" s="13">
        <v>0</v>
      </c>
      <c r="FL135" s="13">
        <v>0</v>
      </c>
      <c r="FM135" s="13">
        <v>0</v>
      </c>
      <c r="FN135" s="13">
        <v>0</v>
      </c>
      <c r="FO135" s="13">
        <v>0</v>
      </c>
      <c r="FP135" s="13">
        <v>0</v>
      </c>
      <c r="FQ135" s="13">
        <v>0</v>
      </c>
      <c r="FR135" s="13">
        <v>0</v>
      </c>
      <c r="FS135" s="13">
        <v>0</v>
      </c>
      <c r="FT135" s="13">
        <v>0</v>
      </c>
      <c r="FU135" s="13">
        <v>0</v>
      </c>
      <c r="FV135" s="13">
        <v>0</v>
      </c>
      <c r="FW135" s="13">
        <v>0</v>
      </c>
      <c r="FX135" s="13">
        <v>0</v>
      </c>
      <c r="FY135" s="13">
        <v>0</v>
      </c>
      <c r="FZ135" s="13">
        <v>0</v>
      </c>
      <c r="GA135" s="13">
        <v>0</v>
      </c>
      <c r="GB135" s="13">
        <v>0</v>
      </c>
      <c r="GC135" s="13">
        <v>0</v>
      </c>
      <c r="GD135" s="13">
        <v>0</v>
      </c>
      <c r="GE135" s="13">
        <v>0</v>
      </c>
      <c r="GF135" s="13">
        <v>0</v>
      </c>
      <c r="GG135" s="13">
        <v>0</v>
      </c>
      <c r="GH135" s="13">
        <v>0</v>
      </c>
      <c r="GI135" s="13">
        <v>0</v>
      </c>
      <c r="GJ135" s="13">
        <v>0</v>
      </c>
      <c r="GK135" s="13">
        <v>0</v>
      </c>
      <c r="GL135" s="13">
        <v>0</v>
      </c>
      <c r="GM135" s="13">
        <v>0</v>
      </c>
      <c r="GN135" s="13">
        <v>0</v>
      </c>
      <c r="GO135" s="13">
        <v>0</v>
      </c>
      <c r="GP135" s="13">
        <v>0</v>
      </c>
      <c r="GQ135" s="13">
        <v>0</v>
      </c>
      <c r="GR135" s="13">
        <v>0</v>
      </c>
      <c r="GS135" s="13">
        <v>0</v>
      </c>
      <c r="GT135" s="13">
        <v>0</v>
      </c>
      <c r="GU135" s="13">
        <v>0</v>
      </c>
      <c r="GV135" s="13">
        <v>0</v>
      </c>
      <c r="GW135" s="13">
        <v>0</v>
      </c>
      <c r="GX135" s="13">
        <v>0</v>
      </c>
      <c r="GY135" s="13">
        <v>0</v>
      </c>
      <c r="GZ135" s="13">
        <v>0</v>
      </c>
      <c r="HA135" s="13">
        <v>0</v>
      </c>
      <c r="HB135" s="13">
        <v>0</v>
      </c>
      <c r="HC135" s="13">
        <v>0</v>
      </c>
      <c r="HD135" s="13">
        <v>0</v>
      </c>
      <c r="HE135" s="13">
        <v>0</v>
      </c>
      <c r="HF135" s="13">
        <v>0</v>
      </c>
      <c r="HG135" s="13">
        <v>0</v>
      </c>
      <c r="HH135" s="13">
        <v>0</v>
      </c>
      <c r="HI135" s="13">
        <v>0</v>
      </c>
      <c r="HJ135" s="13">
        <v>0</v>
      </c>
      <c r="HK135" s="13">
        <v>0</v>
      </c>
      <c r="HL135" s="13">
        <v>0</v>
      </c>
      <c r="HM135" s="13">
        <v>0</v>
      </c>
      <c r="HN135" s="13">
        <v>0</v>
      </c>
      <c r="HO135" s="13">
        <v>0</v>
      </c>
      <c r="HP135" s="13">
        <v>0</v>
      </c>
      <c r="HQ135" s="13">
        <v>0</v>
      </c>
      <c r="HR135" s="13">
        <v>0</v>
      </c>
      <c r="HS135" s="13">
        <v>0</v>
      </c>
      <c r="HT135" s="13">
        <v>0</v>
      </c>
      <c r="HU135" s="13">
        <v>0</v>
      </c>
      <c r="HV135" s="13">
        <v>0</v>
      </c>
      <c r="HW135" s="13">
        <v>0</v>
      </c>
      <c r="HX135" s="13">
        <v>0</v>
      </c>
      <c r="HY135" s="13">
        <v>0</v>
      </c>
      <c r="HZ135" s="13">
        <v>0</v>
      </c>
      <c r="IA135" s="13">
        <v>0</v>
      </c>
      <c r="IB135" s="13">
        <v>0</v>
      </c>
      <c r="IC135" s="13">
        <v>0</v>
      </c>
      <c r="ID135" s="13">
        <v>0</v>
      </c>
      <c r="IE135" s="13">
        <v>0</v>
      </c>
      <c r="IF135" s="13">
        <v>0</v>
      </c>
      <c r="IG135" s="13">
        <f t="shared" si="2696"/>
        <v>0</v>
      </c>
      <c r="IH135" s="13">
        <f t="shared" si="2696"/>
        <v>0</v>
      </c>
      <c r="II135" s="13">
        <f t="shared" si="2696"/>
        <v>0</v>
      </c>
      <c r="IJ135" s="13">
        <f t="shared" si="2696"/>
        <v>0</v>
      </c>
      <c r="IK135" s="13">
        <f t="shared" si="2696"/>
        <v>0</v>
      </c>
      <c r="IL135" s="13">
        <f t="shared" si="2696"/>
        <v>0</v>
      </c>
      <c r="IM135" s="13">
        <f t="shared" si="2696"/>
        <v>0</v>
      </c>
      <c r="IN135" s="13">
        <f t="shared" si="2696"/>
        <v>0</v>
      </c>
      <c r="IO135" s="13">
        <f t="shared" si="2696"/>
        <v>0</v>
      </c>
      <c r="IP135" s="13">
        <f t="shared" si="2696"/>
        <v>0</v>
      </c>
      <c r="IQ135" s="13">
        <f t="shared" si="2697"/>
        <v>0</v>
      </c>
      <c r="IR135" s="13">
        <f t="shared" si="2697"/>
        <v>0</v>
      </c>
      <c r="IS135" s="13">
        <f t="shared" si="2697"/>
        <v>0</v>
      </c>
      <c r="IT135" s="13">
        <f t="shared" si="2697"/>
        <v>0</v>
      </c>
      <c r="IU135" s="13">
        <f t="shared" si="2697"/>
        <v>0</v>
      </c>
      <c r="IV135" s="13">
        <f t="shared" si="2697"/>
        <v>0</v>
      </c>
      <c r="IW135" s="13">
        <f t="shared" si="2697"/>
        <v>0</v>
      </c>
      <c r="IX135" s="13">
        <f t="shared" si="2697"/>
        <v>0</v>
      </c>
      <c r="IY135" s="13">
        <f t="shared" si="2697"/>
        <v>0</v>
      </c>
      <c r="IZ135" s="13">
        <f t="shared" si="2697"/>
        <v>0</v>
      </c>
      <c r="JA135" s="13">
        <f t="shared" si="2698"/>
        <v>0</v>
      </c>
      <c r="JB135" s="13">
        <f t="shared" si="2698"/>
        <v>0</v>
      </c>
      <c r="JC135" s="13">
        <f t="shared" si="2698"/>
        <v>0</v>
      </c>
      <c r="JD135" s="13">
        <f t="shared" si="2699"/>
        <v>0</v>
      </c>
      <c r="JE135" s="13">
        <f t="shared" si="2699"/>
        <v>0</v>
      </c>
      <c r="JF135" s="13">
        <f t="shared" si="2699"/>
        <v>0</v>
      </c>
      <c r="JG135" s="13">
        <f t="shared" si="2699"/>
        <v>0</v>
      </c>
      <c r="JH135" s="13">
        <f t="shared" si="2699"/>
        <v>0</v>
      </c>
      <c r="JI135" s="13">
        <f t="shared" si="2699"/>
        <v>0</v>
      </c>
      <c r="JJ135" s="13">
        <f t="shared" si="2700"/>
        <v>0</v>
      </c>
      <c r="JK135" s="13">
        <f t="shared" si="2700"/>
        <v>0</v>
      </c>
      <c r="JL135" s="13">
        <f t="shared" si="2700"/>
        <v>0</v>
      </c>
      <c r="JM135" s="13">
        <f t="shared" si="2700"/>
        <v>0</v>
      </c>
      <c r="JN135" s="13">
        <f t="shared" si="2700"/>
        <v>0</v>
      </c>
    </row>
    <row r="136" spans="1:297" ht="30" customHeight="1" x14ac:dyDescent="0.25">
      <c r="A136" s="5">
        <v>9997</v>
      </c>
      <c r="B136" s="7" t="s">
        <v>256</v>
      </c>
      <c r="C136" s="11">
        <v>0</v>
      </c>
      <c r="D136" s="11">
        <v>0</v>
      </c>
      <c r="E136" s="11">
        <v>0</v>
      </c>
      <c r="F136" s="11">
        <f t="shared" ref="F136:K136" si="2701">SUM(F137)</f>
        <v>0</v>
      </c>
      <c r="G136" s="11">
        <f t="shared" si="2701"/>
        <v>0</v>
      </c>
      <c r="H136" s="11">
        <f t="shared" si="2701"/>
        <v>0</v>
      </c>
      <c r="I136" s="11">
        <f t="shared" si="2701"/>
        <v>0</v>
      </c>
      <c r="J136" s="11">
        <f t="shared" si="2701"/>
        <v>0</v>
      </c>
      <c r="K136" s="11">
        <f t="shared" si="2701"/>
        <v>0</v>
      </c>
      <c r="L136" s="11">
        <v>0</v>
      </c>
      <c r="M136" s="11">
        <v>0</v>
      </c>
      <c r="N136" s="11">
        <f t="shared" ref="N136:T136" si="2702">SUM(N137)</f>
        <v>0</v>
      </c>
      <c r="O136" s="11">
        <v>0</v>
      </c>
      <c r="P136" s="11">
        <v>0</v>
      </c>
      <c r="Q136" s="11">
        <f t="shared" si="2702"/>
        <v>0</v>
      </c>
      <c r="R136" s="11">
        <v>0</v>
      </c>
      <c r="S136" s="11">
        <v>0</v>
      </c>
      <c r="T136" s="11">
        <f t="shared" si="2702"/>
        <v>0</v>
      </c>
      <c r="U136" s="11">
        <v>0</v>
      </c>
      <c r="V136" s="11">
        <v>0</v>
      </c>
      <c r="W136" s="11">
        <v>0</v>
      </c>
      <c r="X136" s="11">
        <v>0</v>
      </c>
      <c r="Y136" s="11">
        <v>0</v>
      </c>
      <c r="Z136" s="11">
        <v>0</v>
      </c>
      <c r="AA136" s="11">
        <v>0</v>
      </c>
      <c r="AB136" s="11">
        <v>0</v>
      </c>
      <c r="AC136" s="11">
        <v>0</v>
      </c>
      <c r="AD136" s="11">
        <v>0</v>
      </c>
      <c r="AE136" s="11">
        <v>0</v>
      </c>
      <c r="AF136" s="11">
        <v>0</v>
      </c>
      <c r="AG136" s="11">
        <v>0</v>
      </c>
      <c r="AH136" s="11">
        <v>0</v>
      </c>
      <c r="AI136" s="11">
        <v>0</v>
      </c>
      <c r="AJ136" s="11">
        <v>0</v>
      </c>
      <c r="AK136" s="11">
        <v>0</v>
      </c>
      <c r="AL136" s="11">
        <v>0</v>
      </c>
      <c r="AM136" s="11">
        <v>0</v>
      </c>
      <c r="AN136" s="11">
        <v>0</v>
      </c>
      <c r="AO136" s="11">
        <v>0</v>
      </c>
      <c r="AP136" s="11">
        <v>0</v>
      </c>
      <c r="AQ136" s="11">
        <v>0</v>
      </c>
      <c r="AR136" s="11">
        <v>0</v>
      </c>
      <c r="AS136" s="11">
        <f>SUM(AS137)</f>
        <v>0</v>
      </c>
      <c r="AT136" s="11">
        <f>SUM(AT137)</f>
        <v>0</v>
      </c>
      <c r="AU136" s="11">
        <f>SUM(AU137)</f>
        <v>0</v>
      </c>
      <c r="AV136" s="11">
        <v>0</v>
      </c>
      <c r="AW136" s="11">
        <f>SUM(AW137)</f>
        <v>0</v>
      </c>
      <c r="AX136" s="11">
        <f>SUM(AX137)</f>
        <v>0</v>
      </c>
      <c r="AY136" s="11">
        <v>0</v>
      </c>
      <c r="AZ136" s="11">
        <f>SUM(AZ137)</f>
        <v>0</v>
      </c>
      <c r="BA136" s="11">
        <f>SUM(BA137)</f>
        <v>0</v>
      </c>
      <c r="BB136" s="11">
        <f>SUM(BB137)</f>
        <v>0</v>
      </c>
      <c r="BC136" s="11">
        <f>SUM(BC137)</f>
        <v>0</v>
      </c>
      <c r="BD136" s="11">
        <f>SUM(BD137)</f>
        <v>0</v>
      </c>
      <c r="BE136" s="11">
        <f t="shared" ref="BE136:BG136" si="2703">SUM(BE137)</f>
        <v>0</v>
      </c>
      <c r="BF136" s="11">
        <f t="shared" si="2703"/>
        <v>0</v>
      </c>
      <c r="BG136" s="11">
        <f t="shared" si="2703"/>
        <v>0</v>
      </c>
      <c r="BH136" s="11">
        <v>0</v>
      </c>
      <c r="BI136" s="11">
        <v>0</v>
      </c>
      <c r="BJ136" s="11">
        <v>0</v>
      </c>
      <c r="BK136" s="11">
        <v>0</v>
      </c>
      <c r="BL136" s="11">
        <v>0</v>
      </c>
      <c r="BM136" s="11">
        <v>0</v>
      </c>
      <c r="BN136" s="11">
        <v>0</v>
      </c>
      <c r="BO136" s="11">
        <v>0</v>
      </c>
      <c r="BP136" s="11">
        <v>0</v>
      </c>
      <c r="BQ136" s="11">
        <v>0</v>
      </c>
      <c r="BR136" s="11">
        <v>0</v>
      </c>
      <c r="BS136" s="11">
        <v>0</v>
      </c>
      <c r="BT136" s="11">
        <v>0</v>
      </c>
      <c r="BU136" s="11">
        <v>0</v>
      </c>
      <c r="BV136" s="11">
        <f t="shared" ref="BV136:BX136" si="2704">SUM(BV137)</f>
        <v>0</v>
      </c>
      <c r="BW136" s="11">
        <f t="shared" si="2704"/>
        <v>0</v>
      </c>
      <c r="BX136" s="11">
        <f t="shared" si="2704"/>
        <v>0</v>
      </c>
      <c r="BY136" s="11">
        <f>SUM(BY137)</f>
        <v>0</v>
      </c>
      <c r="BZ136" s="11">
        <f>SUM(BZ137)</f>
        <v>0</v>
      </c>
      <c r="CA136" s="11">
        <f>SUM(CA137)</f>
        <v>0</v>
      </c>
      <c r="CB136" s="11">
        <f>SUM(CB137)</f>
        <v>0</v>
      </c>
      <c r="CC136" s="11">
        <f>SUM(CC137)</f>
        <v>0</v>
      </c>
      <c r="CD136" s="11">
        <f t="shared" ref="CD136:CG136" si="2705">SUM(CD137)</f>
        <v>0</v>
      </c>
      <c r="CE136" s="11">
        <f>SUM(CE137)</f>
        <v>0</v>
      </c>
      <c r="CF136" s="11">
        <f>SUM(CF137)</f>
        <v>0</v>
      </c>
      <c r="CG136" s="11">
        <f t="shared" si="2705"/>
        <v>0</v>
      </c>
      <c r="CH136" s="11">
        <f>SUM(CH137)</f>
        <v>0</v>
      </c>
      <c r="CI136" s="11">
        <f>SUM(CI137)</f>
        <v>0</v>
      </c>
      <c r="CJ136" s="11">
        <f>SUM(CJ137)</f>
        <v>0</v>
      </c>
      <c r="CK136" s="11">
        <f>SUM(CK137)</f>
        <v>0</v>
      </c>
      <c r="CL136" s="11">
        <f>SUM(CL137)</f>
        <v>0</v>
      </c>
      <c r="CM136" s="11">
        <f t="shared" ref="CM136:CO136" si="2706">SUM(CM137)</f>
        <v>0</v>
      </c>
      <c r="CN136" s="11">
        <f t="shared" si="2706"/>
        <v>0</v>
      </c>
      <c r="CO136" s="11">
        <f t="shared" si="2706"/>
        <v>0</v>
      </c>
      <c r="CP136" s="11">
        <v>0</v>
      </c>
      <c r="CQ136" s="11">
        <v>0</v>
      </c>
      <c r="CR136" s="11">
        <v>0</v>
      </c>
      <c r="CS136" s="11">
        <v>0</v>
      </c>
      <c r="CT136" s="11">
        <v>0</v>
      </c>
      <c r="CU136" s="11">
        <v>0</v>
      </c>
      <c r="CV136" s="11">
        <v>0</v>
      </c>
      <c r="CW136" s="11">
        <v>0</v>
      </c>
      <c r="CX136" s="11">
        <v>0</v>
      </c>
      <c r="CY136" s="11">
        <v>0</v>
      </c>
      <c r="CZ136" s="11">
        <v>0</v>
      </c>
      <c r="DA136" s="11">
        <v>0</v>
      </c>
      <c r="DB136" s="11">
        <v>0</v>
      </c>
      <c r="DC136" s="11">
        <v>0</v>
      </c>
      <c r="DD136" s="11">
        <v>0</v>
      </c>
      <c r="DE136" s="11">
        <v>0</v>
      </c>
      <c r="DF136" s="11">
        <v>0</v>
      </c>
      <c r="DG136" s="11">
        <v>0</v>
      </c>
      <c r="DH136" s="11">
        <v>0</v>
      </c>
      <c r="DI136" s="11">
        <f>SUM(DI137)</f>
        <v>0</v>
      </c>
      <c r="DJ136" s="11">
        <f>SUM(DJ137)</f>
        <v>0</v>
      </c>
      <c r="DK136" s="11">
        <f>SUM(DK137)</f>
        <v>0</v>
      </c>
      <c r="DL136" s="11">
        <v>0</v>
      </c>
      <c r="DM136" s="11">
        <f>SUM(DM137)</f>
        <v>0</v>
      </c>
      <c r="DN136" s="11">
        <f>SUM(DN137)</f>
        <v>0</v>
      </c>
      <c r="DO136" s="11">
        <v>0</v>
      </c>
      <c r="DP136" s="11">
        <f>SUM(DP137)</f>
        <v>0</v>
      </c>
      <c r="DQ136" s="11">
        <f>SUM(DQ137)</f>
        <v>0</v>
      </c>
      <c r="DR136" s="11">
        <f>SUM(DR137)</f>
        <v>0</v>
      </c>
      <c r="DS136" s="11">
        <f>SUM(DS137)</f>
        <v>0</v>
      </c>
      <c r="DT136" s="11">
        <f>SUM(DT137)</f>
        <v>0</v>
      </c>
      <c r="DU136" s="11">
        <f t="shared" ref="DU136:DW136" si="2707">SUM(DU137)</f>
        <v>0</v>
      </c>
      <c r="DV136" s="11">
        <f t="shared" si="2707"/>
        <v>0</v>
      </c>
      <c r="DW136" s="11">
        <f t="shared" si="2707"/>
        <v>0</v>
      </c>
      <c r="DX136" s="11">
        <v>0</v>
      </c>
      <c r="DY136" s="11">
        <v>0</v>
      </c>
      <c r="DZ136" s="11">
        <v>0</v>
      </c>
      <c r="EA136" s="11">
        <v>0</v>
      </c>
      <c r="EB136" s="11">
        <v>0</v>
      </c>
      <c r="EC136" s="11">
        <v>0</v>
      </c>
      <c r="ED136" s="11">
        <v>0</v>
      </c>
      <c r="EE136" s="11">
        <v>0</v>
      </c>
      <c r="EF136" s="11">
        <v>0</v>
      </c>
      <c r="EG136" s="11">
        <v>0</v>
      </c>
      <c r="EH136" s="11">
        <v>0</v>
      </c>
      <c r="EI136" s="11">
        <v>0</v>
      </c>
      <c r="EJ136" s="11">
        <v>0</v>
      </c>
      <c r="EK136" s="11">
        <v>0</v>
      </c>
      <c r="EL136" s="11">
        <v>0</v>
      </c>
      <c r="EM136" s="11">
        <v>0</v>
      </c>
      <c r="EN136" s="11">
        <v>0</v>
      </c>
      <c r="EO136" s="11">
        <v>0</v>
      </c>
      <c r="EP136" s="11">
        <v>0</v>
      </c>
      <c r="EQ136" s="11">
        <f>SUM(EQ137)</f>
        <v>0</v>
      </c>
      <c r="ER136" s="11">
        <f>SUM(ER137)</f>
        <v>0</v>
      </c>
      <c r="ES136" s="11">
        <f>SUM(ES137)</f>
        <v>0</v>
      </c>
      <c r="ET136" s="11">
        <v>0</v>
      </c>
      <c r="EU136" s="11">
        <f>SUM(EU137)</f>
        <v>0</v>
      </c>
      <c r="EV136" s="11">
        <f>SUM(EV137)</f>
        <v>0</v>
      </c>
      <c r="EW136" s="11">
        <v>0</v>
      </c>
      <c r="EX136" s="11">
        <f>SUM(EX137)</f>
        <v>0</v>
      </c>
      <c r="EY136" s="11">
        <f>SUM(EY137)</f>
        <v>0</v>
      </c>
      <c r="EZ136" s="11">
        <f>SUM(EZ137)</f>
        <v>0</v>
      </c>
      <c r="FA136" s="11">
        <f>SUM(FA137)</f>
        <v>0</v>
      </c>
      <c r="FB136" s="11">
        <f>SUM(FB137)</f>
        <v>0</v>
      </c>
      <c r="FC136" s="11">
        <f t="shared" ref="FC136:FE136" si="2708">SUM(FC137)</f>
        <v>0</v>
      </c>
      <c r="FD136" s="11">
        <f t="shared" si="2708"/>
        <v>0</v>
      </c>
      <c r="FE136" s="11">
        <f t="shared" si="2708"/>
        <v>0</v>
      </c>
      <c r="FF136" s="11">
        <v>0</v>
      </c>
      <c r="FG136" s="11">
        <v>0</v>
      </c>
      <c r="FH136" s="11">
        <v>0</v>
      </c>
      <c r="FI136" s="11">
        <v>0</v>
      </c>
      <c r="FJ136" s="11">
        <v>0</v>
      </c>
      <c r="FK136" s="11">
        <v>0</v>
      </c>
      <c r="FL136" s="11">
        <v>0</v>
      </c>
      <c r="FM136" s="11">
        <v>0</v>
      </c>
      <c r="FN136" s="11">
        <v>0</v>
      </c>
      <c r="FO136" s="11">
        <v>0</v>
      </c>
      <c r="FP136" s="11">
        <v>0</v>
      </c>
      <c r="FQ136" s="11">
        <v>0</v>
      </c>
      <c r="FR136" s="11">
        <v>0</v>
      </c>
      <c r="FS136" s="11">
        <v>0</v>
      </c>
      <c r="FT136" s="11">
        <v>0</v>
      </c>
      <c r="FU136" s="11">
        <v>0</v>
      </c>
      <c r="FV136" s="11">
        <v>0</v>
      </c>
      <c r="FW136" s="11">
        <v>0</v>
      </c>
      <c r="FX136" s="11">
        <v>0</v>
      </c>
      <c r="FY136" s="11">
        <f>SUM(FY137)</f>
        <v>0</v>
      </c>
      <c r="FZ136" s="11">
        <f>SUM(FZ137)</f>
        <v>0</v>
      </c>
      <c r="GA136" s="11">
        <f>SUM(GA137)</f>
        <v>0</v>
      </c>
      <c r="GB136" s="11">
        <v>0</v>
      </c>
      <c r="GC136" s="11">
        <f>SUM(GC137)</f>
        <v>0</v>
      </c>
      <c r="GD136" s="11">
        <f>SUM(GD137)</f>
        <v>0</v>
      </c>
      <c r="GE136" s="11">
        <v>0</v>
      </c>
      <c r="GF136" s="11">
        <f>SUM(GF137)</f>
        <v>0</v>
      </c>
      <c r="GG136" s="11">
        <f>SUM(GG137)</f>
        <v>0</v>
      </c>
      <c r="GH136" s="11">
        <f>SUM(GH137)</f>
        <v>0</v>
      </c>
      <c r="GI136" s="11">
        <f>SUM(GI137)</f>
        <v>0</v>
      </c>
      <c r="GJ136" s="11">
        <f>SUM(GJ137)</f>
        <v>0</v>
      </c>
      <c r="GK136" s="11">
        <f t="shared" ref="GK136:GM136" si="2709">SUM(GK137)</f>
        <v>0</v>
      </c>
      <c r="GL136" s="11">
        <f t="shared" si="2709"/>
        <v>0</v>
      </c>
      <c r="GM136" s="11">
        <f t="shared" si="2709"/>
        <v>0</v>
      </c>
      <c r="GN136" s="11">
        <v>0</v>
      </c>
      <c r="GO136" s="11">
        <v>0</v>
      </c>
      <c r="GP136" s="11">
        <v>0</v>
      </c>
      <c r="GQ136" s="11">
        <v>0</v>
      </c>
      <c r="GR136" s="11">
        <v>0</v>
      </c>
      <c r="GS136" s="11">
        <v>0</v>
      </c>
      <c r="GT136" s="11">
        <v>0</v>
      </c>
      <c r="GU136" s="11">
        <v>0</v>
      </c>
      <c r="GV136" s="11">
        <v>0</v>
      </c>
      <c r="GW136" s="11">
        <v>0</v>
      </c>
      <c r="GX136" s="11">
        <v>0</v>
      </c>
      <c r="GY136" s="11">
        <v>0</v>
      </c>
      <c r="GZ136" s="11">
        <v>0</v>
      </c>
      <c r="HA136" s="11">
        <v>0</v>
      </c>
      <c r="HB136" s="11">
        <v>0</v>
      </c>
      <c r="HC136" s="11">
        <v>0</v>
      </c>
      <c r="HD136" s="11">
        <v>0</v>
      </c>
      <c r="HE136" s="11">
        <v>0</v>
      </c>
      <c r="HF136" s="11">
        <v>0</v>
      </c>
      <c r="HG136" s="11">
        <f>SUM(HG137)</f>
        <v>0</v>
      </c>
      <c r="HH136" s="11">
        <f>SUM(HH137)</f>
        <v>0</v>
      </c>
      <c r="HI136" s="11">
        <f>SUM(HI137)</f>
        <v>0</v>
      </c>
      <c r="HJ136" s="11">
        <v>0</v>
      </c>
      <c r="HK136" s="11">
        <f>SUM(HK137)</f>
        <v>0</v>
      </c>
      <c r="HL136" s="11">
        <f>SUM(HL137)</f>
        <v>0</v>
      </c>
      <c r="HM136" s="11">
        <v>0</v>
      </c>
      <c r="HN136" s="11">
        <v>0</v>
      </c>
      <c r="HO136" s="11">
        <v>0</v>
      </c>
      <c r="HP136" s="11">
        <v>0</v>
      </c>
      <c r="HQ136" s="11">
        <v>0</v>
      </c>
      <c r="HR136" s="11">
        <v>0</v>
      </c>
      <c r="HS136" s="11">
        <v>0</v>
      </c>
      <c r="HT136" s="11">
        <v>0</v>
      </c>
      <c r="HU136" s="11">
        <v>0</v>
      </c>
      <c r="HV136" s="11">
        <v>0</v>
      </c>
      <c r="HW136" s="11">
        <v>0</v>
      </c>
      <c r="HX136" s="11">
        <v>0</v>
      </c>
      <c r="HY136" s="11">
        <v>0</v>
      </c>
      <c r="HZ136" s="11">
        <v>0</v>
      </c>
      <c r="IA136" s="11">
        <v>0</v>
      </c>
      <c r="IB136" s="11">
        <v>0</v>
      </c>
      <c r="IC136" s="11">
        <v>0</v>
      </c>
      <c r="ID136" s="11">
        <v>0</v>
      </c>
      <c r="IE136" s="11">
        <v>0</v>
      </c>
      <c r="IF136" s="11">
        <v>0</v>
      </c>
      <c r="IG136" s="11">
        <v>0</v>
      </c>
      <c r="IH136" s="11">
        <v>0</v>
      </c>
      <c r="II136" s="11">
        <v>0</v>
      </c>
      <c r="IJ136" s="11">
        <v>0</v>
      </c>
      <c r="IK136" s="11">
        <v>0</v>
      </c>
      <c r="IL136" s="11">
        <v>0</v>
      </c>
      <c r="IM136" s="11">
        <v>0</v>
      </c>
      <c r="IN136" s="11">
        <v>0</v>
      </c>
      <c r="IO136" s="11">
        <v>0</v>
      </c>
      <c r="IP136" s="11">
        <v>0</v>
      </c>
      <c r="IQ136" s="11">
        <v>0</v>
      </c>
      <c r="IR136" s="11">
        <v>0</v>
      </c>
      <c r="IS136" s="11">
        <v>0</v>
      </c>
      <c r="IT136" s="11">
        <v>0</v>
      </c>
      <c r="IU136" s="11">
        <v>0</v>
      </c>
      <c r="IV136" s="11">
        <v>0</v>
      </c>
      <c r="IW136" s="11">
        <v>0</v>
      </c>
      <c r="IX136" s="11">
        <v>0</v>
      </c>
      <c r="IY136" s="11">
        <v>0</v>
      </c>
      <c r="IZ136" s="11">
        <v>0</v>
      </c>
      <c r="JA136" s="11">
        <v>0</v>
      </c>
      <c r="JB136" s="11">
        <f t="shared" ref="JB136:JC138" si="2710">X136+BF136+CN136+DV136+FD136+GL136+HT136</f>
        <v>0</v>
      </c>
      <c r="JC136" s="11">
        <f t="shared" si="2710"/>
        <v>0</v>
      </c>
      <c r="JD136" s="11">
        <f t="shared" si="2699"/>
        <v>0</v>
      </c>
      <c r="JE136" s="11">
        <f t="shared" si="2699"/>
        <v>0</v>
      </c>
      <c r="JF136" s="11">
        <f t="shared" si="2699"/>
        <v>0</v>
      </c>
      <c r="JG136" s="11">
        <f t="shared" si="2699"/>
        <v>0</v>
      </c>
      <c r="JH136" s="11">
        <f t="shared" si="2699"/>
        <v>0</v>
      </c>
      <c r="JI136" s="11">
        <f t="shared" si="2699"/>
        <v>0</v>
      </c>
      <c r="JJ136" s="11">
        <f t="shared" ref="JJ136:JN138" si="2711">AF136+BN136+CV136+ED136+FL136+GT136+IB136</f>
        <v>0</v>
      </c>
      <c r="JK136" s="11">
        <f t="shared" si="2711"/>
        <v>0</v>
      </c>
      <c r="JL136" s="11">
        <f t="shared" si="2711"/>
        <v>0</v>
      </c>
      <c r="JM136" s="11">
        <f t="shared" si="2711"/>
        <v>0</v>
      </c>
      <c r="JN136" s="11">
        <f t="shared" si="2711"/>
        <v>0</v>
      </c>
    </row>
    <row r="137" spans="1:297" ht="30" customHeight="1" x14ac:dyDescent="0.25">
      <c r="A137" s="5">
        <v>9998</v>
      </c>
      <c r="B137" s="7" t="s">
        <v>257</v>
      </c>
      <c r="C137" s="11">
        <v>0</v>
      </c>
      <c r="D137" s="11">
        <v>0</v>
      </c>
      <c r="E137" s="11">
        <v>0</v>
      </c>
      <c r="F137" s="11">
        <v>0</v>
      </c>
      <c r="G137" s="11">
        <v>0</v>
      </c>
      <c r="H137" s="11">
        <v>0</v>
      </c>
      <c r="I137" s="11">
        <v>0</v>
      </c>
      <c r="J137" s="11">
        <v>0</v>
      </c>
      <c r="K137" s="11">
        <v>0</v>
      </c>
      <c r="L137" s="11">
        <v>0</v>
      </c>
      <c r="M137" s="11">
        <v>0</v>
      </c>
      <c r="N137" s="11">
        <v>0</v>
      </c>
      <c r="O137" s="11">
        <v>0</v>
      </c>
      <c r="P137" s="11">
        <v>0</v>
      </c>
      <c r="Q137" s="11">
        <v>0</v>
      </c>
      <c r="R137" s="11">
        <v>0</v>
      </c>
      <c r="S137" s="11">
        <v>0</v>
      </c>
      <c r="T137" s="11">
        <v>0</v>
      </c>
      <c r="U137" s="11">
        <v>0</v>
      </c>
      <c r="V137" s="11">
        <v>0</v>
      </c>
      <c r="W137" s="11">
        <v>0</v>
      </c>
      <c r="X137" s="11">
        <v>0</v>
      </c>
      <c r="Y137" s="11">
        <v>0</v>
      </c>
      <c r="Z137" s="11">
        <v>0</v>
      </c>
      <c r="AA137" s="11">
        <v>0</v>
      </c>
      <c r="AB137" s="11">
        <v>0</v>
      </c>
      <c r="AC137" s="11">
        <v>0</v>
      </c>
      <c r="AD137" s="11">
        <v>0</v>
      </c>
      <c r="AE137" s="11">
        <v>0</v>
      </c>
      <c r="AF137" s="11">
        <v>0</v>
      </c>
      <c r="AG137" s="11">
        <v>0</v>
      </c>
      <c r="AH137" s="11">
        <v>0</v>
      </c>
      <c r="AI137" s="11">
        <v>0</v>
      </c>
      <c r="AJ137" s="11">
        <v>0</v>
      </c>
      <c r="AK137" s="11">
        <v>0</v>
      </c>
      <c r="AL137" s="11">
        <v>0</v>
      </c>
      <c r="AM137" s="11">
        <v>0</v>
      </c>
      <c r="AN137" s="11">
        <v>0</v>
      </c>
      <c r="AO137" s="11">
        <v>0</v>
      </c>
      <c r="AP137" s="11">
        <v>0</v>
      </c>
      <c r="AQ137" s="11">
        <v>0</v>
      </c>
      <c r="AR137" s="11">
        <v>0</v>
      </c>
      <c r="AS137" s="11">
        <v>0</v>
      </c>
      <c r="AT137" s="11">
        <v>0</v>
      </c>
      <c r="AU137" s="11">
        <v>0</v>
      </c>
      <c r="AV137" s="11">
        <v>0</v>
      </c>
      <c r="AW137" s="11">
        <v>0</v>
      </c>
      <c r="AX137" s="11">
        <v>0</v>
      </c>
      <c r="AY137" s="11">
        <v>0</v>
      </c>
      <c r="AZ137" s="11">
        <v>0</v>
      </c>
      <c r="BA137" s="11">
        <v>0</v>
      </c>
      <c r="BB137" s="11">
        <v>0</v>
      </c>
      <c r="BC137" s="11">
        <v>0</v>
      </c>
      <c r="BD137" s="11">
        <v>0</v>
      </c>
      <c r="BE137" s="11">
        <v>0</v>
      </c>
      <c r="BF137" s="11">
        <v>0</v>
      </c>
      <c r="BG137" s="11">
        <v>0</v>
      </c>
      <c r="BH137" s="11">
        <v>0</v>
      </c>
      <c r="BI137" s="11">
        <v>0</v>
      </c>
      <c r="BJ137" s="11">
        <v>0</v>
      </c>
      <c r="BK137" s="11">
        <v>0</v>
      </c>
      <c r="BL137" s="11">
        <v>0</v>
      </c>
      <c r="BM137" s="11">
        <v>0</v>
      </c>
      <c r="BN137" s="11">
        <v>0</v>
      </c>
      <c r="BO137" s="11">
        <v>0</v>
      </c>
      <c r="BP137" s="11">
        <v>0</v>
      </c>
      <c r="BQ137" s="11">
        <v>0</v>
      </c>
      <c r="BR137" s="11">
        <v>0</v>
      </c>
      <c r="BS137" s="11">
        <v>0</v>
      </c>
      <c r="BT137" s="11">
        <v>0</v>
      </c>
      <c r="BU137" s="11">
        <v>0</v>
      </c>
      <c r="BV137" s="11">
        <v>0</v>
      </c>
      <c r="BW137" s="11">
        <v>0</v>
      </c>
      <c r="BX137" s="11">
        <v>0</v>
      </c>
      <c r="BY137" s="11">
        <v>0</v>
      </c>
      <c r="BZ137" s="11">
        <v>0</v>
      </c>
      <c r="CA137" s="11">
        <v>0</v>
      </c>
      <c r="CB137" s="11">
        <v>0</v>
      </c>
      <c r="CC137" s="11">
        <v>0</v>
      </c>
      <c r="CD137" s="11">
        <v>0</v>
      </c>
      <c r="CE137" s="11">
        <v>0</v>
      </c>
      <c r="CF137" s="11">
        <v>0</v>
      </c>
      <c r="CG137" s="11">
        <v>0</v>
      </c>
      <c r="CH137" s="11">
        <v>0</v>
      </c>
      <c r="CI137" s="11">
        <v>0</v>
      </c>
      <c r="CJ137" s="11">
        <v>0</v>
      </c>
      <c r="CK137" s="11">
        <v>0</v>
      </c>
      <c r="CL137" s="11">
        <v>0</v>
      </c>
      <c r="CM137" s="11">
        <v>0</v>
      </c>
      <c r="CN137" s="11">
        <v>0</v>
      </c>
      <c r="CO137" s="11">
        <v>0</v>
      </c>
      <c r="CP137" s="11">
        <v>0</v>
      </c>
      <c r="CQ137" s="11">
        <v>0</v>
      </c>
      <c r="CR137" s="11">
        <v>0</v>
      </c>
      <c r="CS137" s="11">
        <v>0</v>
      </c>
      <c r="CT137" s="11">
        <v>0</v>
      </c>
      <c r="CU137" s="11">
        <v>0</v>
      </c>
      <c r="CV137" s="11">
        <v>0</v>
      </c>
      <c r="CW137" s="11">
        <v>0</v>
      </c>
      <c r="CX137" s="11">
        <v>0</v>
      </c>
      <c r="CY137" s="11">
        <v>0</v>
      </c>
      <c r="CZ137" s="11">
        <v>0</v>
      </c>
      <c r="DA137" s="11">
        <v>0</v>
      </c>
      <c r="DB137" s="11">
        <v>0</v>
      </c>
      <c r="DC137" s="11">
        <v>0</v>
      </c>
      <c r="DD137" s="11">
        <v>0</v>
      </c>
      <c r="DE137" s="11">
        <v>0</v>
      </c>
      <c r="DF137" s="11">
        <v>0</v>
      </c>
      <c r="DG137" s="11">
        <v>0</v>
      </c>
      <c r="DH137" s="11">
        <v>0</v>
      </c>
      <c r="DI137" s="11">
        <v>0</v>
      </c>
      <c r="DJ137" s="11">
        <v>0</v>
      </c>
      <c r="DK137" s="11">
        <v>0</v>
      </c>
      <c r="DL137" s="11">
        <v>0</v>
      </c>
      <c r="DM137" s="11">
        <v>0</v>
      </c>
      <c r="DN137" s="11">
        <v>0</v>
      </c>
      <c r="DO137" s="11">
        <v>0</v>
      </c>
      <c r="DP137" s="11">
        <v>0</v>
      </c>
      <c r="DQ137" s="11">
        <v>0</v>
      </c>
      <c r="DR137" s="11">
        <v>0</v>
      </c>
      <c r="DS137" s="11">
        <v>0</v>
      </c>
      <c r="DT137" s="11">
        <v>0</v>
      </c>
      <c r="DU137" s="11">
        <v>0</v>
      </c>
      <c r="DV137" s="11">
        <v>0</v>
      </c>
      <c r="DW137" s="11">
        <v>0</v>
      </c>
      <c r="DX137" s="11">
        <v>0</v>
      </c>
      <c r="DY137" s="11">
        <v>0</v>
      </c>
      <c r="DZ137" s="11">
        <v>0</v>
      </c>
      <c r="EA137" s="11">
        <v>0</v>
      </c>
      <c r="EB137" s="11">
        <v>0</v>
      </c>
      <c r="EC137" s="11">
        <v>0</v>
      </c>
      <c r="ED137" s="11">
        <v>0</v>
      </c>
      <c r="EE137" s="11">
        <v>0</v>
      </c>
      <c r="EF137" s="11">
        <v>0</v>
      </c>
      <c r="EG137" s="11">
        <v>0</v>
      </c>
      <c r="EH137" s="11">
        <v>0</v>
      </c>
      <c r="EI137" s="11">
        <v>0</v>
      </c>
      <c r="EJ137" s="11">
        <v>0</v>
      </c>
      <c r="EK137" s="11">
        <v>0</v>
      </c>
      <c r="EL137" s="11">
        <v>0</v>
      </c>
      <c r="EM137" s="11">
        <v>0</v>
      </c>
      <c r="EN137" s="11">
        <v>0</v>
      </c>
      <c r="EO137" s="11">
        <v>0</v>
      </c>
      <c r="EP137" s="11">
        <v>0</v>
      </c>
      <c r="EQ137" s="11">
        <v>0</v>
      </c>
      <c r="ER137" s="11">
        <v>0</v>
      </c>
      <c r="ES137" s="11">
        <v>0</v>
      </c>
      <c r="ET137" s="11">
        <v>0</v>
      </c>
      <c r="EU137" s="11">
        <v>0</v>
      </c>
      <c r="EV137" s="11">
        <v>0</v>
      </c>
      <c r="EW137" s="11">
        <v>0</v>
      </c>
      <c r="EX137" s="11">
        <v>0</v>
      </c>
      <c r="EY137" s="11">
        <v>0</v>
      </c>
      <c r="EZ137" s="11">
        <v>0</v>
      </c>
      <c r="FA137" s="11">
        <v>0</v>
      </c>
      <c r="FB137" s="11">
        <v>0</v>
      </c>
      <c r="FC137" s="11">
        <v>0</v>
      </c>
      <c r="FD137" s="11">
        <v>0</v>
      </c>
      <c r="FE137" s="11">
        <v>0</v>
      </c>
      <c r="FF137" s="11">
        <v>0</v>
      </c>
      <c r="FG137" s="11">
        <v>0</v>
      </c>
      <c r="FH137" s="11">
        <v>0</v>
      </c>
      <c r="FI137" s="11">
        <v>0</v>
      </c>
      <c r="FJ137" s="11">
        <v>0</v>
      </c>
      <c r="FK137" s="11">
        <v>0</v>
      </c>
      <c r="FL137" s="11">
        <v>0</v>
      </c>
      <c r="FM137" s="11">
        <v>0</v>
      </c>
      <c r="FN137" s="11">
        <v>0</v>
      </c>
      <c r="FO137" s="11">
        <v>0</v>
      </c>
      <c r="FP137" s="11">
        <v>0</v>
      </c>
      <c r="FQ137" s="11">
        <v>0</v>
      </c>
      <c r="FR137" s="11">
        <v>0</v>
      </c>
      <c r="FS137" s="11">
        <v>0</v>
      </c>
      <c r="FT137" s="11">
        <v>0</v>
      </c>
      <c r="FU137" s="11">
        <v>0</v>
      </c>
      <c r="FV137" s="11">
        <v>0</v>
      </c>
      <c r="FW137" s="11">
        <v>0</v>
      </c>
      <c r="FX137" s="11">
        <v>0</v>
      </c>
      <c r="FY137" s="11">
        <v>0</v>
      </c>
      <c r="FZ137" s="11">
        <v>0</v>
      </c>
      <c r="GA137" s="11">
        <v>0</v>
      </c>
      <c r="GB137" s="11">
        <v>0</v>
      </c>
      <c r="GC137" s="11">
        <v>0</v>
      </c>
      <c r="GD137" s="11">
        <v>0</v>
      </c>
      <c r="GE137" s="11">
        <v>0</v>
      </c>
      <c r="GF137" s="11">
        <v>0</v>
      </c>
      <c r="GG137" s="11">
        <v>0</v>
      </c>
      <c r="GH137" s="11">
        <v>0</v>
      </c>
      <c r="GI137" s="11">
        <v>0</v>
      </c>
      <c r="GJ137" s="11">
        <v>0</v>
      </c>
      <c r="GK137" s="11">
        <v>0</v>
      </c>
      <c r="GL137" s="11">
        <v>0</v>
      </c>
      <c r="GM137" s="11">
        <v>0</v>
      </c>
      <c r="GN137" s="11">
        <v>0</v>
      </c>
      <c r="GO137" s="11">
        <v>0</v>
      </c>
      <c r="GP137" s="11">
        <v>0</v>
      </c>
      <c r="GQ137" s="11">
        <v>0</v>
      </c>
      <c r="GR137" s="11">
        <v>0</v>
      </c>
      <c r="GS137" s="11">
        <v>0</v>
      </c>
      <c r="GT137" s="11">
        <v>0</v>
      </c>
      <c r="GU137" s="11">
        <v>0</v>
      </c>
      <c r="GV137" s="11">
        <v>0</v>
      </c>
      <c r="GW137" s="11">
        <v>0</v>
      </c>
      <c r="GX137" s="11">
        <v>0</v>
      </c>
      <c r="GY137" s="11">
        <v>0</v>
      </c>
      <c r="GZ137" s="11">
        <v>0</v>
      </c>
      <c r="HA137" s="11">
        <v>0</v>
      </c>
      <c r="HB137" s="11">
        <v>0</v>
      </c>
      <c r="HC137" s="11">
        <v>0</v>
      </c>
      <c r="HD137" s="11">
        <v>0</v>
      </c>
      <c r="HE137" s="11">
        <v>0</v>
      </c>
      <c r="HF137" s="11">
        <v>0</v>
      </c>
      <c r="HG137" s="11">
        <v>0</v>
      </c>
      <c r="HH137" s="11">
        <v>0</v>
      </c>
      <c r="HI137" s="11">
        <v>0</v>
      </c>
      <c r="HJ137" s="11">
        <v>0</v>
      </c>
      <c r="HK137" s="11">
        <v>0</v>
      </c>
      <c r="HL137" s="11">
        <v>0</v>
      </c>
      <c r="HM137" s="11">
        <v>0</v>
      </c>
      <c r="HN137" s="11">
        <v>0</v>
      </c>
      <c r="HO137" s="11">
        <v>0</v>
      </c>
      <c r="HP137" s="11">
        <v>0</v>
      </c>
      <c r="HQ137" s="11">
        <v>0</v>
      </c>
      <c r="HR137" s="11">
        <v>0</v>
      </c>
      <c r="HS137" s="11">
        <v>0</v>
      </c>
      <c r="HT137" s="11">
        <v>0</v>
      </c>
      <c r="HU137" s="11">
        <v>0</v>
      </c>
      <c r="HV137" s="11">
        <v>0</v>
      </c>
      <c r="HW137" s="11">
        <v>0</v>
      </c>
      <c r="HX137" s="11">
        <v>0</v>
      </c>
      <c r="HY137" s="11">
        <v>0</v>
      </c>
      <c r="HZ137" s="11">
        <v>0</v>
      </c>
      <c r="IA137" s="11">
        <v>0</v>
      </c>
      <c r="IB137" s="11">
        <v>0</v>
      </c>
      <c r="IC137" s="11">
        <v>0</v>
      </c>
      <c r="ID137" s="11">
        <v>0</v>
      </c>
      <c r="IE137" s="11">
        <v>0</v>
      </c>
      <c r="IF137" s="11">
        <v>0</v>
      </c>
      <c r="IG137" s="11">
        <v>0</v>
      </c>
      <c r="IH137" s="11">
        <v>0</v>
      </c>
      <c r="II137" s="11">
        <v>0</v>
      </c>
      <c r="IJ137" s="11">
        <v>0</v>
      </c>
      <c r="IK137" s="11">
        <v>0</v>
      </c>
      <c r="IL137" s="11">
        <v>0</v>
      </c>
      <c r="IM137" s="11">
        <v>0</v>
      </c>
      <c r="IN137" s="11">
        <v>0</v>
      </c>
      <c r="IO137" s="11">
        <v>0</v>
      </c>
      <c r="IP137" s="11">
        <v>0</v>
      </c>
      <c r="IQ137" s="11">
        <v>0</v>
      </c>
      <c r="IR137" s="11">
        <v>0</v>
      </c>
      <c r="IS137" s="11">
        <v>0</v>
      </c>
      <c r="IT137" s="11">
        <v>0</v>
      </c>
      <c r="IU137" s="11">
        <v>0</v>
      </c>
      <c r="IV137" s="11">
        <v>0</v>
      </c>
      <c r="IW137" s="11">
        <v>0</v>
      </c>
      <c r="IX137" s="11">
        <v>0</v>
      </c>
      <c r="IY137" s="11">
        <v>0</v>
      </c>
      <c r="IZ137" s="11">
        <v>0</v>
      </c>
      <c r="JA137" s="11">
        <v>0</v>
      </c>
      <c r="JB137" s="11">
        <f t="shared" si="2710"/>
        <v>0</v>
      </c>
      <c r="JC137" s="11">
        <f t="shared" si="2710"/>
        <v>0</v>
      </c>
      <c r="JD137" s="11">
        <f t="shared" si="2699"/>
        <v>0</v>
      </c>
      <c r="JE137" s="11">
        <f t="shared" si="2699"/>
        <v>0</v>
      </c>
      <c r="JF137" s="11">
        <f t="shared" si="2699"/>
        <v>0</v>
      </c>
      <c r="JG137" s="11">
        <f t="shared" si="2699"/>
        <v>0</v>
      </c>
      <c r="JH137" s="11">
        <f t="shared" si="2699"/>
        <v>0</v>
      </c>
      <c r="JI137" s="11">
        <f t="shared" si="2699"/>
        <v>0</v>
      </c>
      <c r="JJ137" s="11">
        <f t="shared" si="2711"/>
        <v>0</v>
      </c>
      <c r="JK137" s="11">
        <f t="shared" si="2711"/>
        <v>0</v>
      </c>
      <c r="JL137" s="11">
        <f t="shared" si="2711"/>
        <v>0</v>
      </c>
      <c r="JM137" s="11">
        <f t="shared" si="2711"/>
        <v>0</v>
      </c>
      <c r="JN137" s="11">
        <f t="shared" si="2711"/>
        <v>0</v>
      </c>
    </row>
    <row r="138" spans="1:297" ht="30" customHeight="1" x14ac:dyDescent="0.25">
      <c r="A138" s="5">
        <v>9999</v>
      </c>
      <c r="B138" s="7" t="s">
        <v>258</v>
      </c>
      <c r="C138" s="11">
        <v>0</v>
      </c>
      <c r="D138" s="11">
        <v>0</v>
      </c>
      <c r="E138" s="11">
        <v>0</v>
      </c>
      <c r="F138" s="11">
        <v>0</v>
      </c>
      <c r="G138" s="11">
        <v>0</v>
      </c>
      <c r="H138" s="11">
        <v>0</v>
      </c>
      <c r="I138" s="11">
        <v>0</v>
      </c>
      <c r="J138" s="11">
        <v>0</v>
      </c>
      <c r="K138" s="11">
        <v>0</v>
      </c>
      <c r="L138" s="11">
        <v>0</v>
      </c>
      <c r="M138" s="11">
        <v>0</v>
      </c>
      <c r="N138" s="11">
        <v>0</v>
      </c>
      <c r="O138" s="11">
        <v>0</v>
      </c>
      <c r="P138" s="11">
        <v>0</v>
      </c>
      <c r="Q138" s="11">
        <v>0</v>
      </c>
      <c r="R138" s="11">
        <v>0</v>
      </c>
      <c r="S138" s="11">
        <v>0</v>
      </c>
      <c r="T138" s="11">
        <v>0</v>
      </c>
      <c r="U138" s="11">
        <v>0</v>
      </c>
      <c r="V138" s="11">
        <v>0</v>
      </c>
      <c r="W138" s="11">
        <v>0</v>
      </c>
      <c r="X138" s="11">
        <v>0</v>
      </c>
      <c r="Y138" s="11">
        <v>0</v>
      </c>
      <c r="Z138" s="11">
        <v>0</v>
      </c>
      <c r="AA138" s="11">
        <v>0</v>
      </c>
      <c r="AB138" s="11">
        <v>0</v>
      </c>
      <c r="AC138" s="11">
        <v>0</v>
      </c>
      <c r="AD138" s="11">
        <v>0</v>
      </c>
      <c r="AE138" s="11">
        <v>0</v>
      </c>
      <c r="AF138" s="11">
        <v>0</v>
      </c>
      <c r="AG138" s="11">
        <v>0</v>
      </c>
      <c r="AH138" s="11">
        <v>0</v>
      </c>
      <c r="AI138" s="11">
        <v>0</v>
      </c>
      <c r="AJ138" s="11">
        <v>0</v>
      </c>
      <c r="AK138" s="11">
        <v>0</v>
      </c>
      <c r="AL138" s="11">
        <v>0</v>
      </c>
      <c r="AM138" s="11">
        <v>0</v>
      </c>
      <c r="AN138" s="11">
        <v>0</v>
      </c>
      <c r="AO138" s="11">
        <v>0</v>
      </c>
      <c r="AP138" s="11">
        <v>0</v>
      </c>
      <c r="AQ138" s="11">
        <v>0</v>
      </c>
      <c r="AR138" s="11">
        <v>0</v>
      </c>
      <c r="AS138" s="11">
        <v>0</v>
      </c>
      <c r="AT138" s="11">
        <v>0</v>
      </c>
      <c r="AU138" s="11">
        <v>0</v>
      </c>
      <c r="AV138" s="11">
        <v>0</v>
      </c>
      <c r="AW138" s="11">
        <v>0</v>
      </c>
      <c r="AX138" s="11">
        <v>0</v>
      </c>
      <c r="AY138" s="11">
        <v>0</v>
      </c>
      <c r="AZ138" s="11">
        <v>0</v>
      </c>
      <c r="BA138" s="11">
        <v>0</v>
      </c>
      <c r="BB138" s="11">
        <v>0</v>
      </c>
      <c r="BC138" s="11">
        <v>0</v>
      </c>
      <c r="BD138" s="11">
        <v>0</v>
      </c>
      <c r="BE138" s="11">
        <v>0</v>
      </c>
      <c r="BF138" s="11">
        <v>0</v>
      </c>
      <c r="BG138" s="11">
        <v>0</v>
      </c>
      <c r="BH138" s="11">
        <v>0</v>
      </c>
      <c r="BI138" s="11">
        <v>0</v>
      </c>
      <c r="BJ138" s="11">
        <v>0</v>
      </c>
      <c r="BK138" s="11">
        <v>0</v>
      </c>
      <c r="BL138" s="11">
        <v>0</v>
      </c>
      <c r="BM138" s="11">
        <v>0</v>
      </c>
      <c r="BN138" s="11">
        <v>0</v>
      </c>
      <c r="BO138" s="11">
        <v>0</v>
      </c>
      <c r="BP138" s="11">
        <v>0</v>
      </c>
      <c r="BQ138" s="11">
        <v>0</v>
      </c>
      <c r="BR138" s="11">
        <v>0</v>
      </c>
      <c r="BS138" s="11">
        <v>0</v>
      </c>
      <c r="BT138" s="11">
        <v>0</v>
      </c>
      <c r="BU138" s="11">
        <v>0</v>
      </c>
      <c r="BV138" s="11">
        <v>0</v>
      </c>
      <c r="BW138" s="11">
        <v>0</v>
      </c>
      <c r="BX138" s="11">
        <v>0</v>
      </c>
      <c r="BY138" s="11">
        <v>0</v>
      </c>
      <c r="BZ138" s="11">
        <v>0</v>
      </c>
      <c r="CA138" s="11">
        <v>0</v>
      </c>
      <c r="CB138" s="11">
        <v>0</v>
      </c>
      <c r="CC138" s="11">
        <v>0</v>
      </c>
      <c r="CD138" s="11">
        <v>0</v>
      </c>
      <c r="CE138" s="11">
        <v>0</v>
      </c>
      <c r="CF138" s="11">
        <v>0</v>
      </c>
      <c r="CG138" s="11">
        <v>0</v>
      </c>
      <c r="CH138" s="11">
        <v>0</v>
      </c>
      <c r="CI138" s="11">
        <v>0</v>
      </c>
      <c r="CJ138" s="11">
        <v>0</v>
      </c>
      <c r="CK138" s="11">
        <v>0</v>
      </c>
      <c r="CL138" s="11">
        <v>0</v>
      </c>
      <c r="CM138" s="11">
        <v>0</v>
      </c>
      <c r="CN138" s="11">
        <v>0</v>
      </c>
      <c r="CO138" s="11">
        <v>0</v>
      </c>
      <c r="CP138" s="11">
        <v>0</v>
      </c>
      <c r="CQ138" s="11">
        <v>0</v>
      </c>
      <c r="CR138" s="11">
        <v>0</v>
      </c>
      <c r="CS138" s="11">
        <v>0</v>
      </c>
      <c r="CT138" s="11">
        <v>0</v>
      </c>
      <c r="CU138" s="11">
        <v>0</v>
      </c>
      <c r="CV138" s="11">
        <v>0</v>
      </c>
      <c r="CW138" s="11">
        <v>0</v>
      </c>
      <c r="CX138" s="11">
        <v>0</v>
      </c>
      <c r="CY138" s="11">
        <v>0</v>
      </c>
      <c r="CZ138" s="11">
        <v>0</v>
      </c>
      <c r="DA138" s="11">
        <v>0</v>
      </c>
      <c r="DB138" s="11">
        <v>0</v>
      </c>
      <c r="DC138" s="11">
        <v>0</v>
      </c>
      <c r="DD138" s="11">
        <v>0</v>
      </c>
      <c r="DE138" s="11">
        <v>0</v>
      </c>
      <c r="DF138" s="11">
        <v>0</v>
      </c>
      <c r="DG138" s="11">
        <v>0</v>
      </c>
      <c r="DH138" s="11">
        <v>0</v>
      </c>
      <c r="DI138" s="11">
        <v>0</v>
      </c>
      <c r="DJ138" s="11">
        <v>0</v>
      </c>
      <c r="DK138" s="11">
        <v>0</v>
      </c>
      <c r="DL138" s="11">
        <v>0</v>
      </c>
      <c r="DM138" s="11">
        <v>0</v>
      </c>
      <c r="DN138" s="11">
        <v>0</v>
      </c>
      <c r="DO138" s="11">
        <v>0</v>
      </c>
      <c r="DP138" s="11">
        <v>0</v>
      </c>
      <c r="DQ138" s="11">
        <v>0</v>
      </c>
      <c r="DR138" s="11">
        <v>0</v>
      </c>
      <c r="DS138" s="11">
        <v>0</v>
      </c>
      <c r="DT138" s="11">
        <v>0</v>
      </c>
      <c r="DU138" s="11">
        <v>0</v>
      </c>
      <c r="DV138" s="11">
        <v>0</v>
      </c>
      <c r="DW138" s="11">
        <v>0</v>
      </c>
      <c r="DX138" s="11">
        <v>0</v>
      </c>
      <c r="DY138" s="11">
        <v>0</v>
      </c>
      <c r="DZ138" s="11">
        <v>0</v>
      </c>
      <c r="EA138" s="11">
        <v>0</v>
      </c>
      <c r="EB138" s="11">
        <v>0</v>
      </c>
      <c r="EC138" s="11">
        <v>0</v>
      </c>
      <c r="ED138" s="11">
        <v>0</v>
      </c>
      <c r="EE138" s="11">
        <v>0</v>
      </c>
      <c r="EF138" s="11">
        <v>0</v>
      </c>
      <c r="EG138" s="11">
        <v>0</v>
      </c>
      <c r="EH138" s="11">
        <v>0</v>
      </c>
      <c r="EI138" s="11">
        <v>0</v>
      </c>
      <c r="EJ138" s="11">
        <v>0</v>
      </c>
      <c r="EK138" s="11">
        <v>0</v>
      </c>
      <c r="EL138" s="11">
        <v>0</v>
      </c>
      <c r="EM138" s="11">
        <v>0</v>
      </c>
      <c r="EN138" s="11">
        <v>0</v>
      </c>
      <c r="EO138" s="11">
        <v>0</v>
      </c>
      <c r="EP138" s="11">
        <v>0</v>
      </c>
      <c r="EQ138" s="11">
        <v>0</v>
      </c>
      <c r="ER138" s="11">
        <v>0</v>
      </c>
      <c r="ES138" s="11">
        <v>0</v>
      </c>
      <c r="ET138" s="11">
        <v>0</v>
      </c>
      <c r="EU138" s="11">
        <v>0</v>
      </c>
      <c r="EV138" s="11">
        <v>0</v>
      </c>
      <c r="EW138" s="11">
        <v>0</v>
      </c>
      <c r="EX138" s="11">
        <v>0</v>
      </c>
      <c r="EY138" s="11">
        <v>0</v>
      </c>
      <c r="EZ138" s="11">
        <v>0</v>
      </c>
      <c r="FA138" s="11">
        <v>0</v>
      </c>
      <c r="FB138" s="11">
        <v>0</v>
      </c>
      <c r="FC138" s="11">
        <v>0</v>
      </c>
      <c r="FD138" s="11">
        <v>0</v>
      </c>
      <c r="FE138" s="11">
        <v>0</v>
      </c>
      <c r="FF138" s="11">
        <v>0</v>
      </c>
      <c r="FG138" s="11">
        <v>0</v>
      </c>
      <c r="FH138" s="11">
        <v>0</v>
      </c>
      <c r="FI138" s="11">
        <v>0</v>
      </c>
      <c r="FJ138" s="11">
        <v>0</v>
      </c>
      <c r="FK138" s="11">
        <v>0</v>
      </c>
      <c r="FL138" s="11">
        <v>0</v>
      </c>
      <c r="FM138" s="11">
        <v>0</v>
      </c>
      <c r="FN138" s="11">
        <v>0</v>
      </c>
      <c r="FO138" s="11">
        <v>0</v>
      </c>
      <c r="FP138" s="11">
        <v>0</v>
      </c>
      <c r="FQ138" s="11">
        <v>0</v>
      </c>
      <c r="FR138" s="11">
        <v>0</v>
      </c>
      <c r="FS138" s="11">
        <v>0</v>
      </c>
      <c r="FT138" s="11">
        <v>0</v>
      </c>
      <c r="FU138" s="11">
        <v>0</v>
      </c>
      <c r="FV138" s="11">
        <v>0</v>
      </c>
      <c r="FW138" s="11">
        <v>0</v>
      </c>
      <c r="FX138" s="11">
        <v>0</v>
      </c>
      <c r="FY138" s="11">
        <v>0</v>
      </c>
      <c r="FZ138" s="11">
        <v>0</v>
      </c>
      <c r="GA138" s="11">
        <v>0</v>
      </c>
      <c r="GB138" s="11">
        <v>0</v>
      </c>
      <c r="GC138" s="11">
        <v>0</v>
      </c>
      <c r="GD138" s="11">
        <v>0</v>
      </c>
      <c r="GE138" s="11">
        <v>0</v>
      </c>
      <c r="GF138" s="11">
        <v>0</v>
      </c>
      <c r="GG138" s="11">
        <v>0</v>
      </c>
      <c r="GH138" s="11">
        <v>0</v>
      </c>
      <c r="GI138" s="11">
        <v>0</v>
      </c>
      <c r="GJ138" s="11">
        <v>0</v>
      </c>
      <c r="GK138" s="11">
        <v>0</v>
      </c>
      <c r="GL138" s="11">
        <v>0</v>
      </c>
      <c r="GM138" s="11">
        <v>0</v>
      </c>
      <c r="GN138" s="11">
        <v>0</v>
      </c>
      <c r="GO138" s="11">
        <v>0</v>
      </c>
      <c r="GP138" s="11">
        <v>0</v>
      </c>
      <c r="GQ138" s="11">
        <v>0</v>
      </c>
      <c r="GR138" s="11">
        <v>0</v>
      </c>
      <c r="GS138" s="11">
        <v>0</v>
      </c>
      <c r="GT138" s="11">
        <v>0</v>
      </c>
      <c r="GU138" s="11">
        <v>0</v>
      </c>
      <c r="GV138" s="11">
        <v>0</v>
      </c>
      <c r="GW138" s="11">
        <v>0</v>
      </c>
      <c r="GX138" s="11">
        <v>0</v>
      </c>
      <c r="GY138" s="11">
        <v>0</v>
      </c>
      <c r="GZ138" s="11">
        <v>0</v>
      </c>
      <c r="HA138" s="11">
        <v>0</v>
      </c>
      <c r="HB138" s="11">
        <v>0</v>
      </c>
      <c r="HC138" s="11">
        <v>0</v>
      </c>
      <c r="HD138" s="11">
        <v>0</v>
      </c>
      <c r="HE138" s="11">
        <v>0</v>
      </c>
      <c r="HF138" s="11">
        <v>0</v>
      </c>
      <c r="HG138" s="11">
        <v>0</v>
      </c>
      <c r="HH138" s="11">
        <v>0</v>
      </c>
      <c r="HI138" s="11">
        <v>0</v>
      </c>
      <c r="HJ138" s="11">
        <v>0</v>
      </c>
      <c r="HK138" s="11">
        <v>0</v>
      </c>
      <c r="HL138" s="11">
        <v>0</v>
      </c>
      <c r="HM138" s="11">
        <v>0</v>
      </c>
      <c r="HN138" s="11">
        <v>0</v>
      </c>
      <c r="HO138" s="11">
        <v>0</v>
      </c>
      <c r="HP138" s="11">
        <v>0</v>
      </c>
      <c r="HQ138" s="11">
        <v>0</v>
      </c>
      <c r="HR138" s="11">
        <v>0</v>
      </c>
      <c r="HS138" s="11">
        <v>0</v>
      </c>
      <c r="HT138" s="11">
        <v>0</v>
      </c>
      <c r="HU138" s="11">
        <v>0</v>
      </c>
      <c r="HV138" s="11">
        <v>0</v>
      </c>
      <c r="HW138" s="11">
        <v>0</v>
      </c>
      <c r="HX138" s="11">
        <v>0</v>
      </c>
      <c r="HY138" s="11">
        <v>0</v>
      </c>
      <c r="HZ138" s="11">
        <v>0</v>
      </c>
      <c r="IA138" s="11">
        <v>0</v>
      </c>
      <c r="IB138" s="11">
        <v>0</v>
      </c>
      <c r="IC138" s="11">
        <v>0</v>
      </c>
      <c r="ID138" s="11">
        <v>0</v>
      </c>
      <c r="IE138" s="11">
        <v>0</v>
      </c>
      <c r="IF138" s="11">
        <v>0</v>
      </c>
      <c r="IG138" s="11">
        <v>0</v>
      </c>
      <c r="IH138" s="11">
        <v>0</v>
      </c>
      <c r="II138" s="11">
        <v>0</v>
      </c>
      <c r="IJ138" s="11">
        <v>0</v>
      </c>
      <c r="IK138" s="11">
        <v>0</v>
      </c>
      <c r="IL138" s="11">
        <v>0</v>
      </c>
      <c r="IM138" s="11">
        <v>0</v>
      </c>
      <c r="IN138" s="11">
        <v>0</v>
      </c>
      <c r="IO138" s="11">
        <v>0</v>
      </c>
      <c r="IP138" s="11">
        <v>0</v>
      </c>
      <c r="IQ138" s="11">
        <v>0</v>
      </c>
      <c r="IR138" s="11">
        <v>0</v>
      </c>
      <c r="IS138" s="11">
        <v>0</v>
      </c>
      <c r="IT138" s="11">
        <v>0</v>
      </c>
      <c r="IU138" s="11">
        <v>0</v>
      </c>
      <c r="IV138" s="11">
        <v>0</v>
      </c>
      <c r="IW138" s="11">
        <v>0</v>
      </c>
      <c r="IX138" s="11">
        <v>0</v>
      </c>
      <c r="IY138" s="11">
        <v>0</v>
      </c>
      <c r="IZ138" s="11">
        <v>0</v>
      </c>
      <c r="JA138" s="11">
        <v>0</v>
      </c>
      <c r="JB138" s="11">
        <f t="shared" si="2710"/>
        <v>0</v>
      </c>
      <c r="JC138" s="11">
        <f t="shared" si="2710"/>
        <v>0</v>
      </c>
      <c r="JD138" s="11">
        <f t="shared" si="2699"/>
        <v>0</v>
      </c>
      <c r="JE138" s="11">
        <f t="shared" si="2699"/>
        <v>0</v>
      </c>
      <c r="JF138" s="11">
        <f t="shared" si="2699"/>
        <v>0</v>
      </c>
      <c r="JG138" s="11">
        <f t="shared" si="2699"/>
        <v>0</v>
      </c>
      <c r="JH138" s="11">
        <f t="shared" si="2699"/>
        <v>0</v>
      </c>
      <c r="JI138" s="11">
        <f t="shared" si="2699"/>
        <v>0</v>
      </c>
      <c r="JJ138" s="11">
        <f t="shared" si="2711"/>
        <v>0</v>
      </c>
      <c r="JK138" s="11">
        <f t="shared" si="2711"/>
        <v>0</v>
      </c>
      <c r="JL138" s="11">
        <f t="shared" si="2711"/>
        <v>0</v>
      </c>
      <c r="JM138" s="11">
        <f t="shared" si="2711"/>
        <v>0</v>
      </c>
      <c r="JN138" s="11">
        <f t="shared" si="2711"/>
        <v>0</v>
      </c>
    </row>
    <row r="139" spans="1:297" x14ac:dyDescent="0.25">
      <c r="IL139" s="1"/>
      <c r="IM139" s="1"/>
      <c r="IN139" s="1"/>
      <c r="IO139" s="1"/>
      <c r="IP139" s="1"/>
      <c r="IQ139" s="1"/>
      <c r="IR139" s="1"/>
      <c r="IS139" s="1"/>
      <c r="IT139" s="1"/>
      <c r="IU139" s="1"/>
      <c r="IV139" s="1"/>
      <c r="IW139" s="1"/>
      <c r="IX139" s="1"/>
      <c r="IY139" s="1"/>
      <c r="IZ139" s="1"/>
      <c r="JM139" s="23"/>
      <c r="JN139" s="23"/>
    </row>
    <row r="140" spans="1:297" s="31" customFormat="1" ht="26.25" customHeight="1" x14ac:dyDescent="0.25">
      <c r="A140" s="29"/>
      <c r="B140" s="30" t="s">
        <v>78</v>
      </c>
      <c r="C140" s="27">
        <f t="shared" ref="C140:AB140" si="2712">SUM(C133+C123+C115+C97+C66+C47+C21+C4)</f>
        <v>9828151.2599999998</v>
      </c>
      <c r="D140" s="27">
        <f t="shared" ref="D140" si="2713">SUM(D133+D123+D115+D97+D66+D47+D21+D4)</f>
        <v>4755436.1499999994</v>
      </c>
      <c r="E140" s="27">
        <f t="shared" si="2712"/>
        <v>4306180.78</v>
      </c>
      <c r="F140" s="27">
        <f t="shared" si="2712"/>
        <v>2754525</v>
      </c>
      <c r="G140" s="27">
        <f t="shared" ref="G140" si="2714">SUM(G133+G123+G115+G97+G66+G47+G21+G4)</f>
        <v>2945298.31</v>
      </c>
      <c r="H140" s="27">
        <f t="shared" si="2712"/>
        <v>2757264.2500000005</v>
      </c>
      <c r="I140" s="27">
        <f t="shared" si="2712"/>
        <v>2196734.27</v>
      </c>
      <c r="J140" s="27">
        <f t="shared" ref="J140" si="2715">SUM(J133+J123+J115+J97+J66+J47+J21+J4)</f>
        <v>2178300.58</v>
      </c>
      <c r="K140" s="27">
        <f t="shared" si="2712"/>
        <v>1954060.72</v>
      </c>
      <c r="L140" s="27">
        <f t="shared" ref="L140" si="2716">SUM(L133+L123+L115+L97+L66+L47+L21+L4)</f>
        <v>1264470</v>
      </c>
      <c r="M140" s="27">
        <f t="shared" si="2712"/>
        <v>2016060.1</v>
      </c>
      <c r="N140" s="27">
        <f t="shared" si="2712"/>
        <v>877923.95</v>
      </c>
      <c r="O140" s="27">
        <f t="shared" ref="O140" si="2717">SUM(O133+O123+O115+O97+O66+O47+O21+O4)</f>
        <v>2655548</v>
      </c>
      <c r="P140" s="27">
        <f t="shared" si="2712"/>
        <v>3171633.24</v>
      </c>
      <c r="Q140" s="27">
        <f t="shared" si="2712"/>
        <v>1635032.1</v>
      </c>
      <c r="R140" s="27">
        <f t="shared" ref="R140" si="2718">SUM(R133+R123+R115+R97+R66+R47+R21+R4)</f>
        <v>1599369.3000000003</v>
      </c>
      <c r="S140" s="27">
        <f t="shared" si="2712"/>
        <v>3144360.66</v>
      </c>
      <c r="T140" s="27">
        <f t="shared" si="2712"/>
        <v>2479684.69</v>
      </c>
      <c r="U140" s="27">
        <f t="shared" ref="U140" si="2719">SUM(U133+U123+U115+U97+U66+U47+U21+U4)</f>
        <v>1352656</v>
      </c>
      <c r="V140" s="27">
        <f t="shared" si="2712"/>
        <v>4806778.9399999995</v>
      </c>
      <c r="W140" s="27">
        <f t="shared" si="2712"/>
        <v>2503333.7000000002</v>
      </c>
      <c r="X140" s="27">
        <f t="shared" ref="X140" si="2720">SUM(X133+X123+X115+X97+X66+X47+X21+X4)</f>
        <v>4856940</v>
      </c>
      <c r="Y140" s="27">
        <f t="shared" si="2712"/>
        <v>6228152.3600000003</v>
      </c>
      <c r="Z140" s="27">
        <f t="shared" si="2712"/>
        <v>5512053.9199999999</v>
      </c>
      <c r="AA140" s="27">
        <f t="shared" ref="AA140" si="2721">SUM(AA133+AA123+AA115+AA97+AA66+AA47+AA21+AA4)</f>
        <v>1440000</v>
      </c>
      <c r="AB140" s="27">
        <f t="shared" si="2712"/>
        <v>1906270.88</v>
      </c>
      <c r="AC140" s="27">
        <f t="shared" ref="AC140" si="2722">SUM(AC133+AC123+AC115+AC97+AC66+AC47+AC21+AC4)</f>
        <v>1449702.37</v>
      </c>
      <c r="AD140" s="27">
        <f t="shared" ref="AD140:AE140" si="2723">SUM(AD133+AD123+AD115+AD97+AD66+AD47+AD21+AD4)</f>
        <v>2245628</v>
      </c>
      <c r="AE140" s="27">
        <f t="shared" si="2723"/>
        <v>2941639.8</v>
      </c>
      <c r="AF140" s="27">
        <f t="shared" ref="AF140" si="2724">SUM(AF133+AF123+AF115+AF97+AF66+AF47+AF21+AF4)</f>
        <v>2265628.06</v>
      </c>
      <c r="AG140" s="27">
        <f t="shared" ref="AG140:AJ140" si="2725">SUM(AG133+AG123+AG115+AG97+AG66+AG47+AG21+AG4)</f>
        <v>1892313</v>
      </c>
      <c r="AH140" s="27">
        <f t="shared" ref="AH140:AI140" si="2726">SUM(AH133+AH123+AH115+AH97+AH66+AH47+AH21+AH4)</f>
        <v>1863113.1400000001</v>
      </c>
      <c r="AI140" s="27">
        <f t="shared" si="2726"/>
        <v>1717466.28</v>
      </c>
      <c r="AJ140" s="27">
        <f t="shared" si="2725"/>
        <v>2504848</v>
      </c>
      <c r="AK140" s="27">
        <f>SUM(AK133+AK123+AK115+AK97+AK66+AK47+AK21+AK4)</f>
        <v>3382362.65</v>
      </c>
      <c r="AL140" s="27">
        <f>SUM(AL133+AL123+AL115+AL97+AL66+AL47+AL21+AL4)</f>
        <v>3003616.36</v>
      </c>
      <c r="AM140" s="27">
        <f>SUM(AM133+AM123+AM115+AM97+AM66+AM47+AM21+AM4)</f>
        <v>2676873.8099999996</v>
      </c>
      <c r="AN140" s="27">
        <f t="shared" ref="AN140" si="2727">SUM(AN133+AN123+AN115+AN97+AN66+AN47+AN21+AN4)</f>
        <v>3128254</v>
      </c>
      <c r="AO140" s="27">
        <f>SUM(AO133+AO123+AO115+AO97+AO66+AO47+AO21+AO4)</f>
        <v>3192013.2800000003</v>
      </c>
      <c r="AP140" s="27">
        <f>SUM(AP133+AP123+AP115+AP97+AP66+AP47+AP21+AP4)</f>
        <v>3026438.23</v>
      </c>
      <c r="AQ140" s="27">
        <f t="shared" ref="AQ140" si="2728">SUM(AQ133+AQ123+AQ115+AQ97+AQ66+AQ47+AQ21+AQ4)</f>
        <v>3302657.76</v>
      </c>
      <c r="AR140" s="27">
        <f>SUM(AR133+AR123+AR115+AR97+AR66+AR47+AR21+AR4)</f>
        <v>2772671.8200000003</v>
      </c>
      <c r="AS140" s="27">
        <f>SUM(AS133+AS123+AS115+AS97+AS66+AS47+AS21+AS4)</f>
        <v>2651870.2199999997</v>
      </c>
      <c r="AT140" s="27">
        <f t="shared" ref="AT140" si="2729">SUM(AT133+AT123+AT115+AT97+AT66+AT47+AT21+AT4)</f>
        <v>2648430</v>
      </c>
      <c r="AU140" s="27">
        <f>SUM(AU133+AU123+AU115+AU97+AU66+AU47+AU21+AU4)</f>
        <v>2810305.8899999997</v>
      </c>
      <c r="AV140" s="27">
        <f>SUM(AV133+AV123+AV115+AV97+AV66+AV47+AV21+AV4)</f>
        <v>2623615.8499999996</v>
      </c>
      <c r="AW140" s="27">
        <f t="shared" ref="AW140" si="2730">SUM(AW133+AW123+AW115+AW97+AW66+AW47+AW21+AW4)</f>
        <v>2725621</v>
      </c>
      <c r="AX140" s="27">
        <f>SUM(AX133+AX123+AX115+AX97+AX66+AX47+AX21+AX4)</f>
        <v>2780485.73</v>
      </c>
      <c r="AY140" s="27">
        <f>SUM(AY133+AY123+AY115+AY97+AY66+AY47+AY21+AY4)</f>
        <v>2625150.63</v>
      </c>
      <c r="AZ140" s="27">
        <f t="shared" ref="AZ140" si="2731">SUM(AZ133+AZ123+AZ115+AZ97+AZ66+AZ47+AZ21+AZ4)</f>
        <v>2529820.1799999997</v>
      </c>
      <c r="BA140" s="27">
        <f>SUM(BA133+BA123+BA115+BA97+BA66+BA47+BA21+BA4)</f>
        <v>2622908.9900000002</v>
      </c>
      <c r="BB140" s="27">
        <f>SUM(BB133+BB123+BB115+BB97+BB66+BB47+BB21+BB4)</f>
        <v>2428695.79</v>
      </c>
      <c r="BC140" s="27">
        <f t="shared" ref="BC140" si="2732">SUM(BC133+BC123+BC115+BC97+BC66+BC47+BC21+BC4)</f>
        <v>2559666</v>
      </c>
      <c r="BD140" s="27">
        <f>SUM(BD133+BD123+BD115+BD97+BD66+BD47+BD21+BD4)</f>
        <v>2568957.0300000003</v>
      </c>
      <c r="BE140" s="27">
        <f>SUM(BE133+BE123+BE115+BE97+BE66+BE47+BE21+BE4)</f>
        <v>2725685.65</v>
      </c>
      <c r="BF140" s="27">
        <f t="shared" ref="BF140" si="2733">SUM(BF133+BF123+BF115+BF97+BF66+BF47+BF21+BF4)</f>
        <v>2888349</v>
      </c>
      <c r="BG140" s="27">
        <f>SUM(BG133+BG123+BG115+BG97+BG66+BG47+BG21+BG4)</f>
        <v>2843144.63</v>
      </c>
      <c r="BH140" s="27">
        <f t="shared" ref="BH140:DT140" si="2734">SUM(BH133+BH123+BH115+BH97+BH66+BH47+BH21+BH4)</f>
        <v>2455053.2999999998</v>
      </c>
      <c r="BI140" s="27">
        <f t="shared" ref="BI140" si="2735">SUM(BI133+BI123+BI115+BI97+BI66+BI47+BI21+BI4)</f>
        <v>2552093</v>
      </c>
      <c r="BJ140" s="27">
        <f t="shared" si="2734"/>
        <v>2540033.1399999997</v>
      </c>
      <c r="BK140" s="27">
        <f t="shared" si="2734"/>
        <v>2438271.21</v>
      </c>
      <c r="BL140" s="27">
        <f t="shared" ref="BL140:BR140" si="2736">SUM(BL133+BL123+BL115+BL97+BL66+BL47+BL21+BL4)</f>
        <v>2540338.7000000002</v>
      </c>
      <c r="BM140" s="27">
        <f t="shared" ref="BM140" si="2737">SUM(BM133+BM123+BM115+BM97+BM66+BM47+BM21+BM4)</f>
        <v>2568929.9699999997</v>
      </c>
      <c r="BN140" s="27">
        <f>SUM(BN133+BN123+BN115+BN97+BN66+BN47+BN21+BN4)</f>
        <v>2265503.54</v>
      </c>
      <c r="BO140" s="27">
        <f t="shared" ref="BO140:BP140" si="2738">SUM(BO133+BO123+BO115+BO97+BO66+BO47+BO21+BO4)</f>
        <v>2250620.92</v>
      </c>
      <c r="BP140" s="27">
        <f t="shared" si="2738"/>
        <v>2867889.81</v>
      </c>
      <c r="BQ140" s="27">
        <f t="shared" si="2736"/>
        <v>2416050.5</v>
      </c>
      <c r="BR140" s="27">
        <f t="shared" si="2736"/>
        <v>2658044</v>
      </c>
      <c r="BS140" s="27">
        <f>SUM(BS133+BS123+BS115+BS97+BS66+BS47+BS21+BS4)</f>
        <v>1908402.77</v>
      </c>
      <c r="BT140" s="27">
        <f>SUM(BT133+BT123+BT115+BT97+BT66+BT47+BT21+BT4)</f>
        <v>1489342.81</v>
      </c>
      <c r="BU140" s="27">
        <f>SUM(BU133+BU123+BU115+BU97+BU66+BU47+BU21+BU4)</f>
        <v>1397128.65</v>
      </c>
      <c r="BV140" s="27">
        <f t="shared" ref="BV140" si="2739">SUM(BV133+BV123+BV115+BV97+BV66+BV47+BV21+BV4)</f>
        <v>1192642.8999999999</v>
      </c>
      <c r="BW140" s="27">
        <f>SUM(BW133+BW123+BW115+BW97+BW66+BW47+BW21+BW4)</f>
        <v>1203913.6399999999</v>
      </c>
      <c r="BX140" s="27">
        <f>SUM(BX133+BX123+BX115+BX97+BX66+BX47+BX21+BX4)</f>
        <v>1056533.31</v>
      </c>
      <c r="BY140" s="27">
        <f t="shared" ref="BY140" si="2740">SUM(BY133+BY123+BY115+BY97+BY66+BY47+BY21+BY4)</f>
        <v>1329975.44</v>
      </c>
      <c r="BZ140" s="27">
        <f>SUM(BZ133+BZ123+BZ115+BZ97+BZ66+BZ47+BZ21+BZ4)</f>
        <v>1140664.94</v>
      </c>
      <c r="CA140" s="27">
        <f>SUM(CA133+CA123+CA115+CA97+CA66+CA47+CA21+CA4)</f>
        <v>1101044.94</v>
      </c>
      <c r="CB140" s="27">
        <f t="shared" ref="CB140" si="2741">SUM(CB133+CB123+CB115+CB97+CB66+CB47+CB21+CB4)</f>
        <v>1104485</v>
      </c>
      <c r="CC140" s="27">
        <f>SUM(CC133+CC123+CC115+CC97+CC66+CC47+CC21+CC4)</f>
        <v>1122926.79</v>
      </c>
      <c r="CD140" s="27">
        <f>SUM(CD133+CD123+CD115+CD97+CD66+CD47+CD21+CD4)</f>
        <v>1022343.6100000001</v>
      </c>
      <c r="CE140" s="27">
        <f t="shared" ref="CE140" si="2742">SUM(CE133+CE123+CE115+CE97+CE66+CE47+CE21+CE4)</f>
        <v>1011441</v>
      </c>
      <c r="CF140" s="27">
        <f>SUM(CF133+CF123+CF115+CF97+CF66+CF47+CF21+CF4)</f>
        <v>1022607.59</v>
      </c>
      <c r="CG140" s="27">
        <f>SUM(CG133+CG123+CG115+CG97+CG66+CG47+CG21+CG4)</f>
        <v>966533.04</v>
      </c>
      <c r="CH140" s="27">
        <f t="shared" ref="CH140" si="2743">SUM(CH133+CH123+CH115+CH97+CH66+CH47+CH21+CH4)</f>
        <v>939309.62999999989</v>
      </c>
      <c r="CI140" s="27">
        <f>SUM(CI133+CI123+CI115+CI97+CI66+CI47+CI21+CI4)</f>
        <v>892973.28</v>
      </c>
      <c r="CJ140" s="27">
        <f>SUM(CJ133+CJ123+CJ115+CJ97+CJ66+CJ47+CJ21+CJ4)</f>
        <v>852138.7</v>
      </c>
      <c r="CK140" s="27">
        <f t="shared" ref="CK140" si="2744">SUM(CK133+CK123+CK115+CK97+CK66+CK47+CK21+CK4)</f>
        <v>918745.4</v>
      </c>
      <c r="CL140" s="27">
        <f>SUM(CL133+CL123+CL115+CL97+CL66+CL47+CL21+CL4)</f>
        <v>912004.45</v>
      </c>
      <c r="CM140" s="27">
        <f>SUM(CM133+CM123+CM115+CM97+CM66+CM47+CM21+CM4)</f>
        <v>878337.07000000007</v>
      </c>
      <c r="CN140" s="27">
        <f t="shared" ref="CN140" si="2745">SUM(CN133+CN123+CN115+CN97+CN66+CN47+CN21+CN4)</f>
        <v>955208</v>
      </c>
      <c r="CO140" s="27">
        <f>SUM(CO133+CO123+CO115+CO97+CO66+CO47+CO21+CO4)</f>
        <v>985515.75</v>
      </c>
      <c r="CP140" s="27">
        <f t="shared" si="2734"/>
        <v>813261.65</v>
      </c>
      <c r="CQ140" s="27">
        <f t="shared" ref="CQ140" si="2746">SUM(CQ133+CQ123+CQ115+CQ97+CQ66+CQ47+CQ21+CQ4)</f>
        <v>812939</v>
      </c>
      <c r="CR140" s="27">
        <f t="shared" si="2734"/>
        <v>802844.73</v>
      </c>
      <c r="CS140" s="27">
        <f t="shared" ref="CS140:CY140" si="2747">SUM(CS133+CS123+CS115+CS97+CS66+CS47+CS21+CS4)</f>
        <v>787565.63000000012</v>
      </c>
      <c r="CT140" s="27">
        <f t="shared" si="2747"/>
        <v>931902.9</v>
      </c>
      <c r="CU140" s="27">
        <f t="shared" ref="CU140:CV140" si="2748">SUM(CU133+CU123+CU115+CU97+CU66+CU47+CU21+CU4)</f>
        <v>873501.22</v>
      </c>
      <c r="CV140" s="27">
        <f t="shared" si="2748"/>
        <v>757483.99</v>
      </c>
      <c r="CW140" s="27">
        <f t="shared" ref="CW140" si="2749">SUM(CW133+CW123+CW115+CW97+CW66+CW47+CW21+CW4)</f>
        <v>661614.72</v>
      </c>
      <c r="CX140" s="27">
        <f t="shared" si="2747"/>
        <v>888494.87</v>
      </c>
      <c r="CY140" s="27">
        <f t="shared" si="2747"/>
        <v>783071.85000000009</v>
      </c>
      <c r="CZ140" s="27">
        <f t="shared" ref="CZ140:DA140" si="2750">SUM(CZ133+CZ123+CZ115+CZ97+CZ66+CZ47+CZ21+CZ4)</f>
        <v>831733</v>
      </c>
      <c r="DA140" s="27">
        <f t="shared" si="2750"/>
        <v>3210018.06</v>
      </c>
      <c r="DB140" s="27">
        <f t="shared" si="2734"/>
        <v>3515666.0900000003</v>
      </c>
      <c r="DC140" s="27">
        <f t="shared" si="2734"/>
        <v>3676492.7800000003</v>
      </c>
      <c r="DD140" s="27">
        <f t="shared" ref="DD140" si="2751">SUM(DD133+DD123+DD115+DD97+DD66+DD47+DD21+DD4)</f>
        <v>3620179</v>
      </c>
      <c r="DE140" s="27">
        <f t="shared" si="2734"/>
        <v>3767961.19</v>
      </c>
      <c r="DF140" s="27">
        <f t="shared" si="2734"/>
        <v>3346607.2</v>
      </c>
      <c r="DG140" s="27">
        <f t="shared" ref="DG140" si="2752">SUM(DG133+DG123+DG115+DG97+DG66+DG47+DG21+DG4)</f>
        <v>1972330.26</v>
      </c>
      <c r="DH140" s="27">
        <f t="shared" si="2734"/>
        <v>1746180.46</v>
      </c>
      <c r="DI140" s="27">
        <f t="shared" si="2734"/>
        <v>1398777.31</v>
      </c>
      <c r="DJ140" s="27">
        <f t="shared" ref="DJ140" si="2753">SUM(DJ133+DJ123+DJ115+DJ97+DJ66+DJ47+DJ21+DJ4)</f>
        <v>1380060</v>
      </c>
      <c r="DK140" s="27">
        <f t="shared" si="2734"/>
        <v>1902533.89</v>
      </c>
      <c r="DL140" s="27">
        <f t="shared" si="2734"/>
        <v>1311964.71</v>
      </c>
      <c r="DM140" s="27">
        <f t="shared" ref="DM140" si="2754">SUM(DM133+DM123+DM115+DM97+DM66+DM47+DM21+DM4)</f>
        <v>1567991</v>
      </c>
      <c r="DN140" s="27">
        <f t="shared" si="2734"/>
        <v>1913362</v>
      </c>
      <c r="DO140" s="27">
        <f t="shared" si="2734"/>
        <v>1417604.41</v>
      </c>
      <c r="DP140" s="27">
        <f t="shared" ref="DP140" si="2755">SUM(DP133+DP123+DP115+DP97+DP66+DP47+DP21+DP4)</f>
        <v>3153228.1</v>
      </c>
      <c r="DQ140" s="27">
        <f t="shared" si="2734"/>
        <v>3260877.1</v>
      </c>
      <c r="DR140" s="27">
        <f t="shared" si="2734"/>
        <v>2857128.9299999997</v>
      </c>
      <c r="DS140" s="27">
        <f t="shared" ref="DS140" si="2756">SUM(DS133+DS123+DS115+DS97+DS66+DS47+DS21+DS4)</f>
        <v>1339393</v>
      </c>
      <c r="DT140" s="27">
        <f t="shared" si="2734"/>
        <v>4193043.4800000004</v>
      </c>
      <c r="DU140" s="27">
        <f t="shared" ref="DU140:GG140" si="2757">SUM(DU133+DU123+DU115+DU97+DU66+DU47+DU21+DU4)</f>
        <v>2284969.79</v>
      </c>
      <c r="DV140" s="27">
        <f t="shared" ref="DV140" si="2758">SUM(DV133+DV123+DV115+DV97+DV66+DV47+DV21+DV4)</f>
        <v>2442021</v>
      </c>
      <c r="DW140" s="27">
        <f t="shared" si="2757"/>
        <v>4059660.79</v>
      </c>
      <c r="DX140" s="27">
        <f t="shared" si="2757"/>
        <v>8329333.2199999988</v>
      </c>
      <c r="DY140" s="27">
        <f t="shared" ref="DY140" si="2759">SUM(DY133+DY123+DY115+DY97+DY66+DY47+DY21+DY4)</f>
        <v>1887990</v>
      </c>
      <c r="DZ140" s="27">
        <f t="shared" si="2757"/>
        <v>3155116.02</v>
      </c>
      <c r="EA140" s="27">
        <f t="shared" si="2757"/>
        <v>2849190.79</v>
      </c>
      <c r="EB140" s="27">
        <f t="shared" si="2757"/>
        <v>1644566.2000000002</v>
      </c>
      <c r="EC140" s="27">
        <f t="shared" si="2757"/>
        <v>2243696.56</v>
      </c>
      <c r="ED140" s="27">
        <f t="shared" ref="ED140:EI140" si="2760">SUM(ED133+ED123+ED115+ED97+ED66+ED47+ED21+ED4)</f>
        <v>3125649.69</v>
      </c>
      <c r="EE140" s="27">
        <f t="shared" ref="EE140:EG140" si="2761">SUM(EE133+EE123+EE115+EE97+EE66+EE47+EE21+EE4)</f>
        <v>2736469</v>
      </c>
      <c r="EF140" s="27">
        <f t="shared" si="2761"/>
        <v>3046620.5399999996</v>
      </c>
      <c r="EG140" s="27">
        <f t="shared" si="2761"/>
        <v>3229437.96</v>
      </c>
      <c r="EH140" s="27">
        <f t="shared" si="2760"/>
        <v>26518705</v>
      </c>
      <c r="EI140" s="27">
        <f t="shared" si="2760"/>
        <v>1244203.33</v>
      </c>
      <c r="EJ140" s="27">
        <f t="shared" si="2757"/>
        <v>1176465.17</v>
      </c>
      <c r="EK140" s="27">
        <f t="shared" si="2757"/>
        <v>948745.74</v>
      </c>
      <c r="EL140" s="27">
        <f t="shared" ref="EL140" si="2762">SUM(EL133+EL123+EL115+EL97+EL66+EL47+EL21+EL4)</f>
        <v>1093547.3500000001</v>
      </c>
      <c r="EM140" s="27">
        <f t="shared" si="2757"/>
        <v>997939.02</v>
      </c>
      <c r="EN140" s="27">
        <f t="shared" si="2757"/>
        <v>899964.61</v>
      </c>
      <c r="EO140" s="27">
        <f t="shared" ref="EO140" si="2763">SUM(EO133+EO123+EO115+EO97+EO66+EO47+EO21+EO4)</f>
        <v>1100308.77</v>
      </c>
      <c r="EP140" s="27">
        <f t="shared" si="2757"/>
        <v>905845.04</v>
      </c>
      <c r="EQ140" s="27">
        <f t="shared" si="2757"/>
        <v>813855.08</v>
      </c>
      <c r="ER140" s="27">
        <f t="shared" ref="ER140" si="2764">SUM(ER133+ER123+ER115+ER97+ER66+ER47+ER21+ER4)</f>
        <v>768720</v>
      </c>
      <c r="ES140" s="27">
        <f t="shared" si="2757"/>
        <v>764599.45</v>
      </c>
      <c r="ET140" s="27">
        <f t="shared" si="2757"/>
        <v>657002.31000000006</v>
      </c>
      <c r="EU140" s="27">
        <f t="shared" ref="EU140" si="2765">SUM(EU133+EU123+EU115+EU97+EU66+EU47+EU21+EU4)</f>
        <v>649296</v>
      </c>
      <c r="EV140" s="27">
        <f t="shared" si="2757"/>
        <v>647076</v>
      </c>
      <c r="EW140" s="27">
        <f t="shared" si="2757"/>
        <v>566730.21</v>
      </c>
      <c r="EX140" s="27">
        <f t="shared" ref="EX140" si="2766">SUM(EX133+EX123+EX115+EX97+EX66+EX47+EX21+EX4)</f>
        <v>656971.64</v>
      </c>
      <c r="EY140" s="27">
        <f t="shared" si="2757"/>
        <v>655387.60000000009</v>
      </c>
      <c r="EZ140" s="27">
        <f t="shared" si="2757"/>
        <v>626110.24</v>
      </c>
      <c r="FA140" s="27">
        <f t="shared" ref="FA140:FB140" si="2767">SUM(FA133+FA123+FA115+FA97+FA66+FA47+FA21+FA4)</f>
        <v>674280</v>
      </c>
      <c r="FB140" s="27">
        <f t="shared" si="2767"/>
        <v>688882.05</v>
      </c>
      <c r="FC140" s="27">
        <f t="shared" si="2757"/>
        <v>649485.39999999991</v>
      </c>
      <c r="FD140" s="27">
        <f t="shared" ref="FD140" si="2768">SUM(FD133+FD123+FD115+FD97+FD66+FD47+FD21+FD4)</f>
        <v>703330</v>
      </c>
      <c r="FE140" s="27">
        <f t="shared" si="2757"/>
        <v>688263.96</v>
      </c>
      <c r="FF140" s="27">
        <f t="shared" si="2757"/>
        <v>609891.11</v>
      </c>
      <c r="FG140" s="27">
        <f t="shared" ref="FG140" si="2769">SUM(FG133+FG123+FG115+FG97+FG66+FG47+FG21+FG4)</f>
        <v>586424</v>
      </c>
      <c r="FH140" s="27">
        <f t="shared" si="2757"/>
        <v>564423.31000000006</v>
      </c>
      <c r="FI140" s="27">
        <f t="shared" ref="FI140:FK140" si="2770">SUM(FI133+FI123+FI115+FI97+FI66+FI47+FI21+FI4)</f>
        <v>471529.86</v>
      </c>
      <c r="FJ140" s="27">
        <f t="shared" si="2770"/>
        <v>636940.4</v>
      </c>
      <c r="FK140" s="27">
        <f t="shared" si="2770"/>
        <v>728624</v>
      </c>
      <c r="FL140" s="27">
        <f t="shared" ref="FL140:FQ140" si="2771">SUM(FL133+FL123+FL115+FL97+FL66+FL47+FL21+FL4)</f>
        <v>853618.8899999999</v>
      </c>
      <c r="FM140" s="27">
        <f t="shared" ref="FM140:FO140" si="2772">SUM(FM133+FM123+FM115+FM97+FM66+FM47+FM21+FM4)</f>
        <v>779015.8</v>
      </c>
      <c r="FN140" s="27">
        <f t="shared" ref="FN140" si="2773">SUM(FN133+FN123+FN115+FN97+FN66+FN47+FN21+FN4)</f>
        <v>887800.37</v>
      </c>
      <c r="FO140" s="27">
        <f t="shared" si="2772"/>
        <v>775280.45000000007</v>
      </c>
      <c r="FP140" s="27">
        <f t="shared" si="2771"/>
        <v>938134</v>
      </c>
      <c r="FQ140" s="27">
        <f t="shared" si="2771"/>
        <v>2778492.87</v>
      </c>
      <c r="FR140" s="27">
        <f t="shared" si="2757"/>
        <v>3287124.1400000006</v>
      </c>
      <c r="FS140" s="27">
        <f t="shared" si="2757"/>
        <v>3419930.76</v>
      </c>
      <c r="FT140" s="27">
        <f t="shared" ref="FT140" si="2774">SUM(FT133+FT123+FT115+FT97+FT66+FT47+FT21+FT4)</f>
        <v>2408300</v>
      </c>
      <c r="FU140" s="27">
        <f t="shared" si="2757"/>
        <v>2374225.16</v>
      </c>
      <c r="FV140" s="27">
        <f t="shared" si="2757"/>
        <v>2127659.4099999997</v>
      </c>
      <c r="FW140" s="27">
        <f t="shared" ref="FW140" si="2775">SUM(FW133+FW123+FW115+FW97+FW66+FW47+FW21+FW4)</f>
        <v>2397257.84</v>
      </c>
      <c r="FX140" s="27">
        <f t="shared" si="2757"/>
        <v>2155097.4010000001</v>
      </c>
      <c r="FY140" s="27">
        <f t="shared" si="2757"/>
        <v>1849794.79</v>
      </c>
      <c r="FZ140" s="27">
        <f t="shared" ref="FZ140" si="2776">SUM(FZ133+FZ123+FZ115+FZ97+FZ66+FZ47+FZ21+FZ4)</f>
        <v>1841220</v>
      </c>
      <c r="GA140" s="27">
        <f t="shared" si="2757"/>
        <v>1865844.15</v>
      </c>
      <c r="GB140" s="27">
        <f t="shared" si="2757"/>
        <v>1740978.8</v>
      </c>
      <c r="GC140" s="27">
        <f t="shared" ref="GC140:GD140" si="2777">SUM(GC133+GC123+GC115+GC97+GC66+GC47+GC21+GC4)</f>
        <v>1942629</v>
      </c>
      <c r="GD140" s="27">
        <f t="shared" si="2777"/>
        <v>1974595</v>
      </c>
      <c r="GE140" s="27">
        <f t="shared" si="2757"/>
        <v>1745990.8299999998</v>
      </c>
      <c r="GF140" s="27">
        <f t="shared" ref="GF140" si="2778">SUM(GF133+GF123+GF115+GF97+GF66+GF47+GF21+GF4)</f>
        <v>2029034.4299999997</v>
      </c>
      <c r="GG140" s="27">
        <f t="shared" si="2757"/>
        <v>2005993.83</v>
      </c>
      <c r="GH140" s="27">
        <f t="shared" ref="GH140:IZ140" si="2779">SUM(GH133+GH123+GH115+GH97+GH66+GH47+GH21+GH4)</f>
        <v>1958376.2299999997</v>
      </c>
      <c r="GI140" s="27">
        <f t="shared" ref="GI140" si="2780">SUM(GI133+GI123+GI115+GI97+GI66+GI47+GI21+GI4)</f>
        <v>2005643</v>
      </c>
      <c r="GJ140" s="27">
        <f t="shared" si="2779"/>
        <v>2010297.47</v>
      </c>
      <c r="GK140" s="27">
        <f t="shared" si="2779"/>
        <v>1986662.78</v>
      </c>
      <c r="GL140" s="27">
        <f t="shared" ref="GL140" si="2781">SUM(GL133+GL123+GL115+GL97+GL66+GL47+GL21+GL4)</f>
        <v>2159451</v>
      </c>
      <c r="GM140" s="27">
        <f t="shared" si="2779"/>
        <v>2257105.52</v>
      </c>
      <c r="GN140" s="27">
        <f t="shared" si="2779"/>
        <v>1858298.54</v>
      </c>
      <c r="GO140" s="27">
        <f t="shared" ref="GO140" si="2782">SUM(GO133+GO123+GO115+GO97+GO66+GO47+GO21+GO4)</f>
        <v>2970066</v>
      </c>
      <c r="GP140" s="27">
        <f t="shared" si="2779"/>
        <v>2577268.23</v>
      </c>
      <c r="GQ140" s="27">
        <f t="shared" si="2779"/>
        <v>2236071.7400000002</v>
      </c>
      <c r="GR140" s="27">
        <f t="shared" si="2779"/>
        <v>2638649.5</v>
      </c>
      <c r="GS140" s="27">
        <f t="shared" si="2779"/>
        <v>2725216.85</v>
      </c>
      <c r="GT140" s="27">
        <f t="shared" ref="GT140:GY140" si="2783">SUM(GT133+GT123+GT115+GT97+GT66+GT47+GT21+GT4)</f>
        <v>2356741.33</v>
      </c>
      <c r="GU140" s="27">
        <f t="shared" ref="GU140:GW140" si="2784">SUM(GU133+GU123+GU115+GU97+GU66+GU47+GU21+GU4)</f>
        <v>4639764.33</v>
      </c>
      <c r="GV140" s="27">
        <f t="shared" ref="GV140" si="2785">SUM(GV133+GV123+GV115+GV97+GV66+GV47+GV21+GV4)</f>
        <v>5014940.8999999994</v>
      </c>
      <c r="GW140" s="27">
        <f t="shared" si="2784"/>
        <v>2139830.6900000004</v>
      </c>
      <c r="GX140" s="27">
        <f t="shared" si="2783"/>
        <v>2616269</v>
      </c>
      <c r="GY140" s="27">
        <f t="shared" si="2783"/>
        <v>2450000</v>
      </c>
      <c r="GZ140" s="27">
        <f t="shared" si="2779"/>
        <v>3896519.7699999996</v>
      </c>
      <c r="HA140" s="27">
        <f t="shared" si="2779"/>
        <v>4026285.46</v>
      </c>
      <c r="HB140" s="27">
        <f t="shared" ref="HB140" si="2786">SUM(HB133+HB123+HB115+HB97+HB66+HB47+HB21+HB4)</f>
        <v>3664260</v>
      </c>
      <c r="HC140" s="27">
        <f t="shared" si="2779"/>
        <v>4449034.0299999993</v>
      </c>
      <c r="HD140" s="27">
        <f t="shared" si="2779"/>
        <v>4091864.4299999997</v>
      </c>
      <c r="HE140" s="27">
        <f t="shared" ref="HE140" si="2787">SUM(HE133+HE123+HE115+HE97+HE66+HE47+HE21+HE4)</f>
        <v>3922645.0700000003</v>
      </c>
      <c r="HF140" s="27">
        <f t="shared" si="2779"/>
        <v>3964978.4699999997</v>
      </c>
      <c r="HG140" s="27">
        <f t="shared" si="2779"/>
        <v>3897354.2</v>
      </c>
      <c r="HH140" s="27">
        <f t="shared" ref="HH140" si="2788">SUM(HH133+HH123+HH115+HH97+HH66+HH47+HH21+HH4)</f>
        <v>4014005</v>
      </c>
      <c r="HI140" s="27">
        <f t="shared" si="2779"/>
        <v>3993314.35</v>
      </c>
      <c r="HJ140" s="27">
        <f t="shared" si="2779"/>
        <v>3714157.28</v>
      </c>
      <c r="HK140" s="27">
        <f t="shared" ref="HK140" si="2789">SUM(HK133+HK123+HK115+HK97+HK66+HK47+HK21+HK4)</f>
        <v>3911585</v>
      </c>
      <c r="HL140" s="27">
        <f t="shared" si="2779"/>
        <v>4160033.36</v>
      </c>
      <c r="HM140" s="27">
        <f t="shared" si="2779"/>
        <v>3908115.9200000004</v>
      </c>
      <c r="HN140" s="27">
        <f t="shared" ref="HN140" si="2790">SUM(HN133+HN123+HN115+HN97+HN66+HN47+HN21+HN4)</f>
        <v>4034808.75</v>
      </c>
      <c r="HO140" s="27">
        <f t="shared" si="2779"/>
        <v>3958035.6100000003</v>
      </c>
      <c r="HP140" s="27">
        <f t="shared" si="2779"/>
        <v>3733723.5699999994</v>
      </c>
      <c r="HQ140" s="27">
        <f t="shared" ref="HQ140" si="2791">SUM(HQ133+HQ123+HQ115+HQ97+HQ66+HQ47+HQ21+HQ4)</f>
        <v>3862222</v>
      </c>
      <c r="HR140" s="27">
        <f t="shared" si="2779"/>
        <v>3975592.69</v>
      </c>
      <c r="HS140" s="27">
        <f t="shared" si="2779"/>
        <v>3529667.21</v>
      </c>
      <c r="HT140" s="27">
        <f t="shared" ref="HT140" si="2792">SUM(HT133+HT123+HT115+HT97+HT66+HT47+HT21+HT4)</f>
        <v>4012485</v>
      </c>
      <c r="HU140" s="27">
        <f t="shared" si="2779"/>
        <v>4043047.4</v>
      </c>
      <c r="HV140" s="27">
        <f t="shared" si="2779"/>
        <v>3740576.62</v>
      </c>
      <c r="HW140" s="27">
        <f t="shared" ref="HW140" si="2793">SUM(HW133+HW123+HW115+HW97+HW66+HW47+HW21+HW4)</f>
        <v>5742700</v>
      </c>
      <c r="HX140" s="27">
        <f t="shared" si="2779"/>
        <v>3804054.92</v>
      </c>
      <c r="HY140" s="27">
        <f t="shared" ref="HY140" si="2794">SUM(HY133+HY123+HY115+HY97+HY66+HY47+HY21+HY4)</f>
        <v>3330450.9000000004</v>
      </c>
      <c r="HZ140" s="27">
        <f t="shared" ref="HZ140:IF140" si="2795">SUM(HZ133+HZ123+HZ115+HZ97+HZ66+HZ47+HZ21+HZ4)</f>
        <v>3443060</v>
      </c>
      <c r="IA140" s="27">
        <f t="shared" ref="IA140" si="2796">SUM(IA133+IA123+IA115+IA97+IA66+IA47+IA21+IA4)</f>
        <v>3455535.33</v>
      </c>
      <c r="IB140" s="27">
        <f t="shared" si="2795"/>
        <v>3186637.6900000004</v>
      </c>
      <c r="IC140" s="27">
        <f t="shared" ref="IC140:IE140" si="2797">SUM(IC133+IC123+IC115+IC97+IC66+IC47+IC21+IC4)</f>
        <v>3614900</v>
      </c>
      <c r="ID140" s="27">
        <f t="shared" si="2797"/>
        <v>3679300</v>
      </c>
      <c r="IE140" s="27">
        <f t="shared" si="2797"/>
        <v>3261372.8899999997</v>
      </c>
      <c r="IF140" s="27">
        <f t="shared" si="2795"/>
        <v>3553200</v>
      </c>
      <c r="IG140" s="27">
        <f t="shared" ref="IG140:IH140" si="2798">SUM(IG133+IG123+IG115+IG97+IG66+IG47+IG21+IG4)</f>
        <v>24801630.940000001</v>
      </c>
      <c r="IH140" s="27">
        <f t="shared" si="2798"/>
        <v>21124170.490000002</v>
      </c>
      <c r="II140" s="27">
        <f t="shared" si="2779"/>
        <v>20451637.980000004</v>
      </c>
      <c r="IJ140" s="27">
        <f t="shared" si="2779"/>
        <v>17861708.25</v>
      </c>
      <c r="IK140" s="27">
        <f t="shared" ref="IK140" si="2799">SUM(IK133+IK123+IK115+IK97+IK66+IK47+IK21+IK4)</f>
        <v>18930384.630000003</v>
      </c>
      <c r="IL140" s="27">
        <f t="shared" si="2779"/>
        <v>17306331.440000001</v>
      </c>
      <c r="IM140" s="27">
        <f t="shared" si="2779"/>
        <v>16221909.41</v>
      </c>
      <c r="IN140" s="27">
        <f t="shared" ref="IN140" si="2800">SUM(IN133+IN123+IN115+IN97+IN66+IN47+IN21+IN4)</f>
        <v>14863738.711000003</v>
      </c>
      <c r="IO140" s="27">
        <f t="shared" si="2779"/>
        <v>13666757.26</v>
      </c>
      <c r="IP140" s="27">
        <f t="shared" si="2779"/>
        <v>13021390</v>
      </c>
      <c r="IQ140" s="27">
        <f t="shared" ref="IQ140" si="2801">SUM(IQ133+IQ123+IQ115+IQ97+IQ66+IQ47+IQ21+IQ4)</f>
        <v>14475584.620000001</v>
      </c>
      <c r="IR140" s="27">
        <f t="shared" si="2779"/>
        <v>11947986.51</v>
      </c>
      <c r="IS140" s="27">
        <f t="shared" si="2779"/>
        <v>14464111</v>
      </c>
      <c r="IT140" s="27">
        <f t="shared" ref="IT140" si="2802">SUM(IT133+IT123+IT115+IT97+IT66+IT47+IT21+IT4)</f>
        <v>15669792.92</v>
      </c>
      <c r="IU140" s="27">
        <f t="shared" si="2779"/>
        <v>12865157.140000002</v>
      </c>
      <c r="IV140" s="27">
        <f t="shared" si="2779"/>
        <v>14942542.030000001</v>
      </c>
      <c r="IW140" s="27">
        <f t="shared" ref="IW140" si="2803">SUM(IW133+IW123+IW115+IW97+IW66+IW47+IW21+IW4)</f>
        <v>16540537.07</v>
      </c>
      <c r="IX140" s="27">
        <f t="shared" si="2779"/>
        <v>14935858.149999999</v>
      </c>
      <c r="IY140" s="27">
        <f t="shared" si="2779"/>
        <v>12712605.4</v>
      </c>
      <c r="IZ140" s="27">
        <f t="shared" si="2779"/>
        <v>19155556.109999999</v>
      </c>
      <c r="JA140" s="27">
        <f t="shared" ref="JA140:JG140" si="2804">SUM(JA123+JA115+JA97+JA66+JA47+JA21+JA4)</f>
        <v>14558141.600000001</v>
      </c>
      <c r="JB140" s="27">
        <f t="shared" ref="JB140" si="2805">SUM(JB123+JB115+JB97+JB66+JB47+JB21+JB4)</f>
        <v>18017784</v>
      </c>
      <c r="JC140" s="27">
        <f t="shared" si="2804"/>
        <v>21104890.410000004</v>
      </c>
      <c r="JD140" s="27">
        <f t="shared" si="2804"/>
        <v>23318468.359999999</v>
      </c>
      <c r="JE140" s="27">
        <f t="shared" ref="JE140" si="2806">SUM(JE123+JE115+JE97+JE66+JE47+JE21+JE4)</f>
        <v>15992212</v>
      </c>
      <c r="JF140" s="27">
        <f t="shared" si="2804"/>
        <v>15350011.23</v>
      </c>
      <c r="JG140" s="27">
        <f t="shared" si="2804"/>
        <v>13562782.5</v>
      </c>
      <c r="JH140" s="27">
        <f t="shared" ref="JH140" si="2807">SUM(JH123+JH115+JH97+JH66+JH47+JH21+JH4)</f>
        <v>14081085.699999999</v>
      </c>
      <c r="JI140" s="27">
        <f t="shared" ref="JI140:JJ140" si="2808">SUM(JI123+JI115+JI97+JI66+JI47+JI21+JI4)</f>
        <v>15537143.729999999</v>
      </c>
      <c r="JJ140" s="27">
        <f t="shared" si="2808"/>
        <v>14811263.189999999</v>
      </c>
      <c r="JK140" s="27">
        <f t="shared" ref="JK140:JL140" si="2809">SUM(JK123+JK115+JK97+JK66+JK47+JK21+JK4)</f>
        <v>16574697.77</v>
      </c>
      <c r="JL140" s="27">
        <f t="shared" si="2809"/>
        <v>18248159.630000003</v>
      </c>
      <c r="JM140" s="27">
        <f t="shared" ref="JM140:JN140" si="2810">SUM(JM123+JM115+JM97+JM66+JM47+JM21+JM4)</f>
        <v>14322510.619999999</v>
      </c>
      <c r="JN140" s="27">
        <f t="shared" si="2810"/>
        <v>39620933</v>
      </c>
      <c r="KK140" s="52"/>
    </row>
    <row r="141" spans="1:297" ht="15.75" x14ac:dyDescent="0.25">
      <c r="JA141" s="46"/>
      <c r="JB141" s="46"/>
      <c r="JC141" s="46"/>
      <c r="JD141" s="46"/>
      <c r="JE141" s="46"/>
      <c r="JF141" s="46"/>
      <c r="JG141" s="46"/>
      <c r="JH141" s="46"/>
      <c r="JI141" s="46"/>
      <c r="JJ141" s="46"/>
      <c r="JK141" s="46"/>
      <c r="JL141" s="46"/>
    </row>
    <row r="142" spans="1:297" x14ac:dyDescent="0.25">
      <c r="JA142" s="47"/>
      <c r="JB142" s="47"/>
      <c r="JC142" s="47"/>
      <c r="JD142" s="47"/>
      <c r="JE142" s="47"/>
      <c r="JF142" s="47"/>
      <c r="JG142" s="47"/>
      <c r="JH142" s="47"/>
      <c r="JI142" s="47"/>
      <c r="JJ142" s="47"/>
      <c r="JK142" s="47"/>
      <c r="JL142" s="1"/>
    </row>
    <row r="143" spans="1:297" x14ac:dyDescent="0.25">
      <c r="IL143" s="1"/>
      <c r="IM143" s="1"/>
      <c r="IN143" s="1"/>
      <c r="IO143" s="1"/>
      <c r="IP143" s="1"/>
      <c r="IQ143" s="1"/>
      <c r="IR143" s="1"/>
      <c r="IS143" s="1"/>
      <c r="IT143" s="1"/>
      <c r="IU143" s="1"/>
      <c r="IV143" s="1"/>
      <c r="IW143" s="1"/>
      <c r="IX143" s="1"/>
      <c r="IY143" s="1"/>
      <c r="IZ143" s="1"/>
      <c r="JA143" s="1"/>
      <c r="JB143" s="1"/>
      <c r="JC143" s="1"/>
      <c r="JD143" s="1"/>
      <c r="JE143" s="1"/>
      <c r="JF143" s="1"/>
      <c r="JG143" s="1"/>
      <c r="JH143" s="1"/>
      <c r="JI143" s="1"/>
      <c r="JJ143" s="1"/>
      <c r="JK143" s="1"/>
      <c r="JL143" s="1"/>
    </row>
    <row r="144" spans="1:297" x14ac:dyDescent="0.25">
      <c r="JL144" s="1"/>
    </row>
    <row r="145" spans="246:272" x14ac:dyDescent="0.25">
      <c r="IL145" s="1"/>
      <c r="IM145" s="1"/>
      <c r="IN145" s="1"/>
      <c r="IO145" s="1"/>
      <c r="IP145" s="1"/>
      <c r="IQ145" s="1"/>
      <c r="IR145" s="1"/>
      <c r="IS145" s="1"/>
      <c r="IT145" s="1"/>
      <c r="IU145" s="1"/>
      <c r="IV145" s="1"/>
      <c r="IW145" s="1"/>
      <c r="IX145" s="1"/>
      <c r="IY145" s="1"/>
      <c r="IZ145" s="1"/>
      <c r="JA145" s="1"/>
      <c r="JB145" s="1"/>
      <c r="JC145" s="1"/>
      <c r="JD145" s="1"/>
      <c r="JE145" s="1"/>
      <c r="JF145" s="1"/>
      <c r="JG145" s="1"/>
      <c r="JI145" s="1"/>
      <c r="JJ145" s="1"/>
      <c r="JK145" s="1"/>
      <c r="JL145" s="1"/>
    </row>
  </sheetData>
  <printOptions gridLines="1"/>
  <pageMargins left="0.70866141732283472" right="0.70866141732283472" top="0.74803149606299213" bottom="0.74803149606299213" header="0.31496062992125984" footer="0.31496062992125984"/>
  <pageSetup paperSize="8" scale="21" fitToHeight="0" orientation="landscape" r:id="rId1"/>
  <ignoredErrors>
    <ignoredError sqref="A55 A49 A51:A52 A62:A65 A50:B50 A120:B131 A60:B61 A8:B48 HI2 IO2:IP3 DK2 GA2 A104:B111 M139 Q139 A115:B116 EP2:EQ2 A56:B58 A66:B80 IZ2 DT139:DT141 FB139 GJ139:GJ141 HR139:HR141 V119:V141 P120:Q138 HL49:HM62 HU49:HU67 Y119:Y120 DW8:DW15 FE8:FE15 GM8:GM15 HU8:HU19 A1:B1 DE114 DW119:DW120 FE119:FE138 GM119:GM138 HU119:HU138 GM104:GM107 FE105 DW114:DW115 Y114:Y115 Y101:Y102 FE101:FE102 DW101:DW102 A82:B98 GM49:GM73 FE49:FE99 Y8:Y15 JC5 DW49:DW55 HC99 GZ117 HU105 JF2 JF126 JF120 A101:C102 C114:C115 C8:C58 C119:C139 A2:C7 E101:F102 E114:F115 E119:F139 E2:F58 H101:I102 H114:I115 H120:I139 H2:I58 K101:K102 K114:K115 K2:K58 K120:K139 M101:N102 M114:N115 M120:N138 M8:N23 P8:Q15 P101:Q102 P114:Q115 S49:T49 S101:T102 S104:T107 S120:T120 V49:W49 V101:W102 V114:W115 W8:W48 W119:W138 DB51:DC51 DB101:DC102 DB104:DC107 DB119:DC120 DB2:DC2 DF99 DE49:DF55 DE101:DF102 DE115:DF115 DE104:DF109 DE119:DF141 DE2:DF2 DH49:DI55 DH101:DI102 DH104:DI104 DH119:DI141 DH2:DI2 DK49:DL51 DK101:DL102 DK114:DL115 DK119:DL141 DN49:DO62 DN101:DO102 DN104:DO112 DN119:DO141 DQ49:DR51 DQ101:DR102 DQ104:DR107 DQ119:DR141 DT49:DU49 DT101:DU102 DT114:DU115 DT119:DU138 DU8:DU47 EJ49:EK55 EJ102:EK102 EJ105:EK107 EJ119:EK131 EJ2:EK2 EM49:EN55 EM101:EN102 EM105:EN105 EM119:EN141 EM2:EN2 EP49:EQ55 EP101:EQ102 EP107:EQ107 EP119:EQ141 ES49:ET55 ES101:ET102 ES114:ET115 ES119:ET141 EV49:EW80 EV101:EW102 EV114:EW115 EV119:EW141 EY49:EZ56 EY101:EZ102 EY104:EZ107 EY119:EZ141 FB49:FC56 FB101:FC102 FB104:FC108 FB119:FC138 FC8:FC47 FR49:FS54 FR101:FS102 FR114:FS115 FR119:FS131 FR2:FS2 FU49:FV55 FU104:FV106 FU119:FV141 FU2:FV2 FX49:FY55 FX104:FY107 FX119:FY131 FX2:FY2 GA49:GB55 GA101:GB102 GA104:GB109 GA119:GB141 GD49:GE80 GD104:GE105 GD119:GE139 GG49:GH56 GG102:GH102 GG104:GH107 GG119:GH141 GJ49:GK56 GJ102:GK102 GJ104:GK107 GJ119:GK138 GK8:GK47 GZ101:HA102 GZ114:HA115 GZ49:HA54 GZ119:HA124 GZ2:HA2 HC105:HD107 HC102:HD102 HC49:HD54 HC119:HD124 HC2:HD2 HF114:HG115 HF49:HG54 HF119:HG141 HF2:HG2 HI104:HJ109 HI101:HJ102 HI49:HJ67 HI119:HJ129 HL104:HM105 HL119:HM129 HO104:HP107 HO102:HP102 HO49:HP61 HO119:HP129 HR104:HS108 HR101:HS102 HR119:HS126 HS8:HS47 HR49:HS57 IG111 IG120 IG60 IG2:IG3 II111:IJ111 II120:IJ120 II60:IJ60 II2:IJ3 IL111:IM111 IL120:IM120 IL60:IM60 IL2:IM3 IO111:IP111 IO120:IP120 IO60:IP60 IR111:IS111 IR120:IS120 IR60:IS60 IU111:IV111 IU120:IV120 IV2:IV3 IU60:IV60 IX111 IX85 IX120 IX2:IX3 IX60 IZ111:JA111 JA5 IZ120:JA120 JC120:JD120 JD2:JD5 JF4:JF5 DC3 DF3 DI3 EK3 EN3 EQ3 FS3 FV3 FY3 HA3 HD3 HG3 GM117 FE117 DW117 HU117 DB117:DC117 DE117:DF117 DH117:DI117 DK117:DL117 DN117:DO117 DQ117:DR117 DT117:DU117 EJ117:EK117 EM117:EN117 EP117:EQ117 ES117:ET117 EV117:EW117 EY117:EZ117 FB117:FC117 FR117:FS117 FU117:FV117 FX117:FY117 GA117:GB117 GD117:GE117 GG117:GH117 GJ117:GK117 HC117:HD117 HF117:HG117 HI117:HJ117 HL117:HM117 HO117:HP117 HR117:HS117 DC49:DC50 DB53:DC55 DC52 DB57:DC63 DC56 DB85:DC92 DC83:DC84 DB94:DC94 DC93 DB96:DC99 DC95 DB109:DC109 DC108 DB114:DC115 DC110 DB122:DC131 DC121 DB133:DC141 DC132 EJ133:EK141 EK132 EJ114:EK115 EK110 EJ109:EK109 EK108 EK104 EK101 EJ96:EK99 EK95 EJ94:EK94 EK93 EJ85:EK92 EK83:EK84 EJ64:EK80 EK63 EJ57:EK62 EK56 FR133:FS141 FS132 FR96:FS98 FS95 FR94:FS94 FS93 FR85:FS92 FS83:FS84 FR59:FS80 FS55:FS58 GZ131:HA141 HA130 GZ126:HA129 HA125 GZ97:HA99 HA95:HA96 GZ94:HA94 HA93 GZ83:HA92 HA82 GZ71:HA80 HA70 GZ69:HA69 HA68 GZ66:HA67 HA65 GZ64:HA64 HA62:HA63 GZ56:HA61 HA55 IG66:IG67 IG71 IG75 IG79 IG85 IG97:IG98 IG115 IG123:IG124 IG126 IG128 IG131 IG133 IG136:IG139 JA8 JC8:JD8 JF8 JA12 JC12:JD12 JF12 JA14 JC14:JD14 JF14 JA17 JC17:JD17 JF17 JA21 JC21:JD21 JF21 JA47:JA48 JC47:JD48 JF47:JF48 IZ60:JA60 JC60:JD60 JF60 II66:IJ67 IL66:IM67 IO66:IP67 IR66:IS67 IU66:IV67 IX66:IX67 IZ66:JA67 JC66:JD67 JF66:JF67 II71:IJ71 IL71:IM71 IO71:IP71 IR71:IS71 IU71:IV71 IX71 IZ71:JA71 JC71:JD71 JF71 II75:IJ75 IL75:IM75 IO75:IP75 IR75:IS75 IU75:IV75 IX75 IZ75:JA75 JC75:JD75 JF75 II79:IJ79 IL79:IM79 IO79:IP79 IR79:IS79 IU79:IV79 IX79 IZ79:JA79 JC79:JD79 JF79 IU85:IV85 II85:IJ85 IL85:IM85 IO85:IP85 IR85:IS85 IZ85:JA85 JC85:JD85 JF85 IX97:IX98 IU97:IV98 II97:IJ98 IL97:IM98 IO97:IP98 IR97:IS98 IZ97:JA98 JC97:JD98 JF97:JF98 JC111:JD111 JF111 JC115:JC116 II115:IJ116 IL115:IM116 IO115:IP116 IR115:IS116 IU115:IV116 IX115:IX116 IZ115:JA116 JC123:JC124 II123:IJ124 IL123:IM124 IO123:IP124 IR123:IS124 IU123:IV124 IX123:IX124 IZ123:JA124 JC126:JD126 II126:IJ126 IL126:IM126 IO126:IP126 IR126:IS126 IU126:IV126 IX126 IZ126:JA126 JF128 JC128:JD128 II128:IJ128 IL128:IM128 IO128:IP128 IR128:IS128 IU128:IV128 IX128 IZ128:JA128 JF131 JC131:JD131 II131:IJ131 IL131:IM131 IO131:IP131 IR131:IS131 IU131:IV131 IX131 IZ131:JA131 JF133 JD133 IZ133 II133:IJ133 IL133:IM133 IO133:IP133 IR133:IS133 IU133:IV133 IX133 JF139:JF140 JD139:JD140 IZ136:IZ141 II136:IJ141 IL136:IM141 IO136:IP141 IR136:IS141 IU136:IV141 IX136:IX141 Y17:Y29 Y31:Y44 Y46:Y57 Y59:Y64 Y66:Y99 Y122:Y138 C60:C99 E60:F80 H60:I80 K60:K80 M60:N62 P60:Q62 S60:T62 E82:F99 H82:I99 K82:K99 M82:N99 N81 DE82:DF82 DB82:DC82 DE66:DF69 DB65:DC80 DB64 DE57:DF57 DF56 DE59:DF62 DF58 DF63:DF65 DE71:DF71 DF70 DE73:DF75 DF72 DE77:DF80 DF76 DE84:DF98 DF83 DE111:DF111 DF110 DF112 EM82:EN82 EJ82:EK82 EM57:EN57 EN56 EM59:EN75 EN58 EM77:EN80 EN76 EM85:EN85 EN83:EN84 EM90:EN99 EN86:EN89 EN104 EM107:EN107 EN106 EM114:EN115 EN108 FU82:FV82 FR82:FS82 FU57:FV57 FV56 FU59:FV67 FV58 FU69:FV75 FV68 FU77:FV80 FV76 FU84:FV98 FV83 FV101:FV102 FU109:FV109 FU114:FV115 FV110 FV107:FV108 HC83:HD83 HF83:HG88 HI82:HJ88 HL82:HM89 HO83:HP83 HR82:HS85 HS81 HC56:HD62 HD55 HC64:HD67 HD63 HC69:HD69 HD68 HC71:HD71 HD70 HC74:HD80 HD72:HD73 HD82 HC85:HD94 HD84 HC97:HD98 HD95:HD96 HD101 HD104 HC109:HD109 HD108 HC114:HD115 HD110 HC126:HD131 HD125 HC133:HD141 HD132 DH82:DI82 DK82:DL99 DN82:DO99 DQ82:DR99 DR81 DT82:DU83 DU81 DH59:DI61 DI56:DI58 DH64:DI76 DI62:DI63 DH78:DI80 DI77 DH84:DI99 DI83 DH106:DI107 DI105 DH114:DI115 DI108 EP82:EQ85 ES82:ET99 EV82:EW93 EY82:EZ85 EZ81 EP59:EQ62 EQ56:EQ58 EP64:EQ76 EQ63 EP78:EQ80 EQ77 EP91:EQ91 EQ86:EQ90 EP93:EQ93 EQ92 EP95:EQ99 EQ94 EQ104:EQ106 EP109:EQ109 EQ108 EP114:EQ115 EQ110 FX82:FY98 GA82:GB83 GD82:GE98 GG82:GH98 GH81 GJ82:GK83 FX59:FY67 FY56:FY58 FX69:FY69 FY68 FX71:FY76 FY70 FX78:FY80 FY77 FY101:FY102 FX114:FY115 FY108 FX133:FY141 FY132 HF56:HG62 HG55 HF64:HG64 HG63 HF66:HG68 HG65 HF70:HG80 HG69 HG82 HF90:HG90 HG89 HF92:HG92 HG91 HF94:HG94 HG93 HF97:HG98 HG95:HG96 HG101:HG102 HG104:HG108 IG141 DW17:DW19 DW21:DW24 DW26 DW28:DW30 DW36:DW37 DW40:DW44 DW46:DW47 DW58:DW62 DW64 DW66:DW71 DW73:DW83 DW85:DW99 DW122:DW138 FE17:FE21 FE23 FE25:FE29 FE31 FE35:FE37 FE39 FE41:FE47 FE107 FE109 FE114:FE115 GM17:GM22 GM24:GM31 GM33 GM35:GM47 GM75:GM98 GM109 GM114:GM115 HU114:HU115 HU109 HU69:HU98 HU21:HU47 M26:N26 M28:N33 N27 N24:N25 M36:N37 N34:N35 M39:N55 N38 N56:N58 M64:N64 N63 M66:N76 N65 M78:N80 N77 DK53:DL55 DL52 DK59:DL62 DL56:DL58 DK64:DL64 DL63 DK66:DL80 DL65 ET104 ES78:ET80 ET77 ES59:ET76 ET56:ET58 GA114:GB115 GB110 GA97:GB98 GB96 GA85:GB95 GB84 GA78:GB80 GB77 GA73:GB76 GB72 GA59:GB71 GB56:GB58 HI131:HJ141 HJ130 HI114:HJ115 HJ110 HI97:HJ98 HJ96 HI90:HJ95 HJ89 HI74:HJ80 HJ72:HJ73 HI69:HJ71 HJ68 V51:W51 W50 V53:W56 W52 V59:W61 W57:W58 V64:W64 W62:W63 V66:W69 W65 V71:W76 W70 V78:W80 W77 V82:W83 W81 V85:W86 W84 V88:W99 W87 DT85:DU99 DU84 DT78:DU80 DU77 DT66:DU76 DU65 DT64:DU64 DT59:DU61 DU57:DU58 DT53:DU56 DU50:DU52 DU62:DU63 FB114:FC115 FC109 FB95:FC99 FC94 FB91:FC93 FC90 FB89:FC89 FB85:FC85 FC84 FB82:FC83 FC81 FB78:FC80 FC77 FB64:FC76 FC63 FB58:FC62 FC57 FC86:FC88 FB141 GJ114:GK115 GK110 GJ109:GK109 GK108 GK101 GJ95:GK98 GK94 GJ85:GK93 GK84 GJ78:GK80 GK77 GJ69:GK76 GK68 GJ58:GK67 GK57 HR59:HS62 HS58 HR64:HS64 HS63 HR66:HS67 HS65 HR69:HS69 HS68 HR71:HS80 HS70 HR91:HS98 HS86:HS90 HR114:HS115 HS109:HS110 HR128:HS129 HS127 HR131:HS138 HS130 S122:T141 T121 S114:T115 T110 S109:T109 T108 S78:T80 T77 S71:T76 T70 S66:T69 T65 S64:T64 T63 T55:T59 S51:T54 T50 S82:T99 T81 DQ53:DR56 DR52 DQ59:DR61 DR57:DR58 DQ64:DR64 DR62:DR63 DQ66:DR80 DR65 DQ109:DR111 DR108 DQ115:DR115 DR112 DR114 EY114:EZ115 EZ110 EY109:EZ109 EZ108 EY88:EZ99 EZ86:EZ87 EY78:EZ80 EZ77 EY59:EZ76 EZ57:EZ58 GG59:GH67 GH57:GH58 GG69:GH69 GH68 GG71:GH76 GH70 GG78:GH80 GH77 GH101 GG109:GH109 GH108 GG114:GH115 GH110 HO133:HP141 HP132 HO131:HP131 HP130 HO114:HP115 HP112 HO111:HP111 HP110 HO109:HP109 HP108 HP101 HO96:HP98 HP95 HO94:HP94 HP93 HO89:HP92 HP88 HO85:HP87 HP84 HP82 HP80 HO69:HP79 HP68 HO64:HP67 HP62:HP63 P17:Q23 Q16 P25:Q27 Q24 P29:Q31 Q28 P33:Q37 Q32 P39:Q44 Q38 P46:Q57 Q45 Q58 P64:Q64 Q63 P66:Q99 Q65 DN115:DO115 DO114 DN77:DO80 DO76 DN66:DO75 DO65 DN64:DO64 DO63 EV95:EW99 EW94 GE101:GE102 GD114:GE115 GE106 GD141:GE141 GE140 HL131:HM141 HM130 HL114:HM115 HM106 HM101:HM102 HL97:HM98 HM95:HM96 HL94:HM94 HM93 HL92:HM92 HM90:HM91 HL69:HM72 HM68 HL66:HM67 HM65 HL64:HM64 HM63 HL74:HM80 HM73 HL107:HM112 GD107:GE112 GG111:GH112 EY111:EZ112 S111:T112 HR111:HS112 GJ111:GK112 FB110:FC112 HI111:HJ112 GA111:GB112 HU111:HU112 GM111:GM112 FE111:FE112 FX109:FY112 EP111:EQ112 DH109:DI112 HC111:HD112 FU111:FV112 EM109:EN112 EJ111:EK112 DB111:DC112 HF109:HG112 GZ104:HA112 FR104:FS112 EV104:EW112 ES105:ET112 DT104:DU112 DK104:DL112 V104:W112 P104:Q112 M104:N112 K104:K112 H104:I112 E104:F112 C104:C112 Y104:Y112 DW104:DW112" formula="1"/>
    <ignoredError sqref="V4:V5 DN5 HL6:HL7 GD5 DT4:DT7 DQ5 GG5 FB4:FB5 GG7 HO6:HO7 IU4:IU5 IX48 GJ4:GJ5 HR4:HR7 S4:T7 DL4:DL7 DN6:DO7 DN4:DO4 DQ6:DR7 DQ4:DR4 ES4:ET7 EV4:EW7 EY4:EZ7 GB4:GB7 GD6:GE7 GD4:GE4 GG6:GH6 GG4:GH4 GZ5:HA5 HC5:HD5 HF5:HG5 HI5:HJ5 HJ4 HJ6:HJ7 HL4:HM5 HO4:HP5 IG4:IG5 II4:IJ5 IL4:IM5 IO4:IP5 IR4:IS5 V7 FB7 GJ7" formulaRange="1"/>
    <ignoredError sqref="HP6:HP7 GH7 IZ4:IZ5 HM6:HM7 GE5 DO5 DR5 GA4:GA7 HI6:HI7 DK4:DK7 HI4 GH5 V8:V12 IU8 DT8:DT14 FB8:FB14 GJ8:GJ12 HR8 S8:T15 DB4:DC5 DE4:DF5 DH4:DI5 DK8:DL22 DN8:DO15 DQ8:DR15 EJ4:EK9 EM4:EN5 EP4:EQ5 ES8:ET21 EV8:EW15 EY8:EZ15 FR4:FS5 FU4:FV5 FX4:FY5 GA8:GB21 GD8:GE15 GG8:GH15 GZ4:HA4 GZ6:HA9 HC4:HD4 HC6:HD8 HF4:HG4 HF6:HG8 HI8:HJ9 HL8:HM26 HO8:HP9 IG8 II8:IJ8 IL8:IM8 IO8:IP8 IR8:IS8 IV4:IV5 IX4:IX5 DB7:DC9 DC6 DB11:DC19 DC10 DB21:DC23 DC20 DB25:DC28 DC24 DB30:DC32 DC29 DB34:DC35 DC33 DB37:DC44 DC36 DB46:DC47 DC45 EJ46:EK47 EK45 EJ42:EK44 EK41 EJ34:EK40 EK33 EJ30:EK32 EK29 EJ21:EK28 EK20 EJ11:EK19 EK10 FR47:FS47 FS46 FR43:FS45 FS42 FR34:FS41 FS33 FR30:FS32 FS29 FR25:FS28 FS24 FR21:FS23 FS20 FR11:FS19 FS10 FR7:FS9 FS6 GZ46:HA47 HA45 GZ39:HA44 HA38 GZ21:HA37 HA20 GZ19:HA19 HA18 GZ11:HA17 HA10 IG12 IG14 IG17 IG21 IG47:IG48 IZ8 IV8 IX8 IU12 II12:IJ12 IL12:IM12 IO12:IP12 IR12:IS12 IZ12 IV12 IX12 IU14 II14:IJ14 IL14:IM14 IO14:IP14 IR14:IS14 IZ14 IV14 IX14 IU17 II17:IJ17 IL17:IM17 IO17:IP17 IR17:IS17 IZ17 IV17 IX17 IU21 II21:IJ21 IL21:IM21 IO21:IP21 IR21:IS21 IZ21 IV21 IX21 IU47:IU48 II47:IJ48 IL47:IM48 IO47:IP48 IR47:IS48 IZ47:IZ48 IV47:IV48 IX47 DE7:DF15 DF6 DE17:DF17 DF16 DE19:DF29 DF18 DE32:DF33 DF30 DF31 DE36:DF39 DF34 DF35 DE41:DF41 DF40 DE43:DF44 DF42 DE46:DF47 DF45 EM7:EN12 EN6 EM14:EN15 EN13 EM17:EN17 EN16 EM19:EN19 EN18 EM21:EN21 EN20 EM23:EN26 EN22 EM28:EN28 EN27 EM32:EN33 EN29 EN30 EN31 EM39:EN39 EN34 EN35 EN36 EN37 EN38 EM41:EN41 EN40 EM46:EN47 EN42 EN43 EN44 EN45 FU8:FV12 FV6 FU14:FV15 FV13 FV7 FU17:FV17 FV16 FU19:FV21 FV18 FU23:FV23 FV22 FU26:FV26 FV24 FV25 FU28:FV29 FV27 FU33:FV33 FV30 FV31 FV32 FU36:FV39 FV34 FV35 FU43:FV44 FV40 FV41 FV42 FU46:FV47 FV45 HC12:HD17 HD9 HD10 HD11 HC19:HD19 HD18 HC21:HD21 HD20 HC23:HD24 HD22 HC26:HD29 HD25 HC31:HD31 HD30 HC36:HD36 HD32 HD33 HD34 HD35 HC43:HD44 HD37 HD38 HD39 HD40 HD41 HD42 HC46:HD47 HD45 DH7:DI12 DI6 DH14:DI15 DI13 DH17:DI19 DI16 DH21:DI21 DI20 DH23:DI23 DI22 DH26:DI27 DI24 DI25 DH29:DI30 DI28 DH32:DI32 DI31 DH36:DI39 DI33 DI34 DI35 DH41:DI47 DI40 EP7:EQ12 EQ6 EP14:EQ15 EQ13 EP17:EQ19 EQ16 EP21:EQ21 EQ20 EP23:EQ24 EQ22 EP26:EQ28 EQ25 EP30:EQ30 EQ29 EP32:EQ32 EQ31 EP34:EQ34 EQ33 EP37:EQ37 EQ35 EQ36 EP41:EQ42 EQ38 EQ39 EQ40 EP44:EQ44 EQ43 EP46:EQ47 EQ45 FX7:FY12 FY6 FX14:FY15 FY13 FX17:FY21 FY16 FX25:FY26 FY22 FY23 FY24 FX28:FY30 FY27 FX34:FY34 FY31 FY32 FY33 FX36:FY36 FY35 FX38:FY38 FY37 FX42:FY44 FY39 FY40 FY41 FX46:FY47 FY45 HF11:HG19 HG9 HG10 HF21:HG21 HG20 HF26:HG27 HG22 HG23 HG24 HG25 HF43:HG44 HG28 HG29 HG30 HG31 HG32 HG33 HG34 HG35 HG36 HG37 HG38 HG39 HG40 HG41 HG42 HF46:HG47 HG45 DK24:DL27 DL23 DK29:DL33 DL28 DK36:DL44 DL34 DL35 DK46:DL47 DL45 ES44:ET47 ET43 ET42 ES36:ET41 ET35 ET34 ES23:ET33 ET22 GA42:GB47 GB41 GB40 GA38:GB39 GB37 GA36:GB36 GB35 GB34 GA31:GB33 GB30 GA23:GB29 GB22 HI42:HJ47 HJ41 HJ40 HI36:HJ39 HJ35 HJ34 HI28:HJ33 HJ27 HI11:HJ26 HJ10 V14 V16:V21 V25:V26 V23 V29:V31 V33 V35:V39 V41 V43:V44 V46:V48 DT46:DT47 DT41:DT44 DT35:DT39 DT31:DT33 DT29 DT25:DT26 DT16:DT23 FB28:FB47 FB25:FB26 FB20:FB23 FB16:FB18 GJ35:GJ47 GJ25:GJ33 GJ21:GJ23 GJ16:GJ18 GJ14 HR12 HR14:HR18 HR20:HR23 HR25:HR27 HR29:HR31 HR33:HR38 HR41:HR47 S46:T48 T45 S41:T44 T40 S36:T39 T35 T34 T33 T32 T31 T30 T29 T28 S26:T27 T25 T24 S23:T23 T22 S21:T21 T20 S17:T19 T16 DQ17:DR19 DR16 DQ21:DR21 DR20 DQ23:DR24 DR22 DQ26:DR26 DR25 DQ28:DR30 DR27 DQ36:DR39 DR31 DR32 DR33 DR34 DR35 DQ41:DR44 DR40 DQ46:DR47 DR45 EY41:EZ47 EZ40 EY36:EZ39 EZ35 EZ34 EZ33 EZ32 EZ31 EY30:EZ30 EZ29 EY28:EZ28 EZ27 EY26:EZ26 EZ25 EZ24 EY23:EZ23 EZ22 EY21:EZ21 EZ20 EY17:EZ19 EZ16 GG17:GH19 GH16 GG21:GH21 GH20 GG24:GH24 GH22 GH23 GG26:GH26 GH25 GG28:GH29 GH27 GG36:GH39 GH30 GH31 GH32 GH33 GH34 GH35 GG43:GH47 GH40 GH41 GH42 HO46:HP47 HP45 HO43:HP44 HP42 HP41 HP40 HO39:HP39 HP38 HP37 HO36:HP36 HP35 HP34 HP33 HP32 HP31 HP30 HP29 HP28 HO26:HP27 HP25 HP24 HO23:HP23 HP22 HO21:HP21 HP20 HO19:HP19 HP18 HO12:HP17 HP11 HP10 DN46:DO47 DO45 DN17:DO29 DO16 DN31:DO44 DO30 EV17:EW47 EW16 GD42:GE47 GE41 GD17:GE40 GE16 HL46:HM47 HM45 HL41:HM44 HM40 HL39:HM39 HM38 HM37 HL29:HM36 HM28 HM27" formula="1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35"/>
  <sheetViews>
    <sheetView workbookViewId="0">
      <selection activeCell="B1" sqref="B1"/>
    </sheetView>
  </sheetViews>
  <sheetFormatPr defaultColWidth="14" defaultRowHeight="15" x14ac:dyDescent="0.25"/>
  <cols>
    <col min="2" max="2" width="98.42578125" customWidth="1"/>
    <col min="3" max="3" width="24.85546875" customWidth="1"/>
    <col min="4" max="4" width="21.85546875" customWidth="1"/>
    <col min="5" max="5" width="23.85546875" customWidth="1"/>
  </cols>
  <sheetData>
    <row r="1" spans="1:2" x14ac:dyDescent="0.25">
      <c r="A1" s="55" t="s">
        <v>103</v>
      </c>
      <c r="B1" s="56">
        <v>1</v>
      </c>
    </row>
    <row r="2" spans="1:2" x14ac:dyDescent="0.25">
      <c r="A2" s="6" t="s">
        <v>74</v>
      </c>
      <c r="B2" s="10" t="s">
        <v>333</v>
      </c>
    </row>
    <row r="3" spans="1:2" ht="30" x14ac:dyDescent="0.25">
      <c r="A3" s="6" t="s">
        <v>75</v>
      </c>
      <c r="B3" s="10" t="s">
        <v>334</v>
      </c>
    </row>
    <row r="4" spans="1:2" x14ac:dyDescent="0.25">
      <c r="A4" s="6" t="s">
        <v>76</v>
      </c>
      <c r="B4" s="10" t="s">
        <v>70</v>
      </c>
    </row>
    <row r="5" spans="1:2" x14ac:dyDescent="0.25">
      <c r="A5" s="6" t="s">
        <v>77</v>
      </c>
      <c r="B5" s="10" t="s">
        <v>71</v>
      </c>
    </row>
    <row r="6" spans="1:2" x14ac:dyDescent="0.25">
      <c r="A6" s="55" t="s">
        <v>103</v>
      </c>
      <c r="B6" s="56">
        <v>2</v>
      </c>
    </row>
    <row r="7" spans="1:2" x14ac:dyDescent="0.25">
      <c r="A7" s="6" t="s">
        <v>74</v>
      </c>
      <c r="B7" s="10" t="s">
        <v>335</v>
      </c>
    </row>
    <row r="8" spans="1:2" x14ac:dyDescent="0.25">
      <c r="A8" s="6" t="s">
        <v>75</v>
      </c>
      <c r="B8" s="10" t="s">
        <v>336</v>
      </c>
    </row>
    <row r="9" spans="1:2" x14ac:dyDescent="0.25">
      <c r="A9" s="6" t="s">
        <v>76</v>
      </c>
      <c r="B9" s="10" t="s">
        <v>323</v>
      </c>
    </row>
    <row r="10" spans="1:2" x14ac:dyDescent="0.25">
      <c r="A10" s="6" t="s">
        <v>77</v>
      </c>
      <c r="B10" s="10" t="s">
        <v>72</v>
      </c>
    </row>
    <row r="11" spans="1:2" x14ac:dyDescent="0.25">
      <c r="A11" s="55" t="s">
        <v>103</v>
      </c>
      <c r="B11" s="56">
        <v>3</v>
      </c>
    </row>
    <row r="12" spans="1:2" x14ac:dyDescent="0.25">
      <c r="A12" s="6" t="s">
        <v>74</v>
      </c>
      <c r="B12" s="10" t="s">
        <v>335</v>
      </c>
    </row>
    <row r="13" spans="1:2" x14ac:dyDescent="0.25">
      <c r="A13" s="6" t="s">
        <v>75</v>
      </c>
      <c r="B13" s="10" t="s">
        <v>336</v>
      </c>
    </row>
    <row r="14" spans="1:2" x14ac:dyDescent="0.25">
      <c r="A14" s="6" t="s">
        <v>76</v>
      </c>
      <c r="B14" s="10" t="s">
        <v>70</v>
      </c>
    </row>
    <row r="15" spans="1:2" x14ac:dyDescent="0.25">
      <c r="A15" s="6" t="s">
        <v>77</v>
      </c>
      <c r="B15" s="10" t="s">
        <v>71</v>
      </c>
    </row>
    <row r="16" spans="1:2" x14ac:dyDescent="0.25">
      <c r="A16" s="55" t="s">
        <v>103</v>
      </c>
      <c r="B16" s="56">
        <v>4</v>
      </c>
    </row>
    <row r="17" spans="1:2" x14ac:dyDescent="0.25">
      <c r="A17" s="6" t="s">
        <v>74</v>
      </c>
      <c r="B17" s="10" t="s">
        <v>337</v>
      </c>
    </row>
    <row r="18" spans="1:2" x14ac:dyDescent="0.25">
      <c r="A18" s="6" t="s">
        <v>75</v>
      </c>
      <c r="B18" s="10" t="s">
        <v>338</v>
      </c>
    </row>
    <row r="19" spans="1:2" x14ac:dyDescent="0.25">
      <c r="A19" s="6" t="s">
        <v>76</v>
      </c>
      <c r="B19" s="10" t="s">
        <v>70</v>
      </c>
    </row>
    <row r="20" spans="1:2" x14ac:dyDescent="0.25">
      <c r="A20" s="6" t="s">
        <v>77</v>
      </c>
      <c r="B20" s="10" t="s">
        <v>71</v>
      </c>
    </row>
    <row r="21" spans="1:2" x14ac:dyDescent="0.25">
      <c r="A21" s="55" t="s">
        <v>103</v>
      </c>
      <c r="B21" s="56">
        <v>5</v>
      </c>
    </row>
    <row r="22" spans="1:2" x14ac:dyDescent="0.25">
      <c r="A22" s="6" t="s">
        <v>74</v>
      </c>
      <c r="B22" s="10" t="s">
        <v>339</v>
      </c>
    </row>
    <row r="23" spans="1:2" x14ac:dyDescent="0.25">
      <c r="A23" s="6" t="s">
        <v>75</v>
      </c>
      <c r="B23" s="10" t="s">
        <v>340</v>
      </c>
    </row>
    <row r="24" spans="1:2" x14ac:dyDescent="0.25">
      <c r="A24" s="6" t="s">
        <v>76</v>
      </c>
      <c r="B24" s="10" t="s">
        <v>323</v>
      </c>
    </row>
    <row r="25" spans="1:2" x14ac:dyDescent="0.25">
      <c r="A25" s="6" t="s">
        <v>77</v>
      </c>
      <c r="B25" s="10" t="s">
        <v>73</v>
      </c>
    </row>
    <row r="26" spans="1:2" x14ac:dyDescent="0.25">
      <c r="A26" s="55" t="s">
        <v>103</v>
      </c>
      <c r="B26" s="56">
        <v>6</v>
      </c>
    </row>
    <row r="27" spans="1:2" x14ac:dyDescent="0.25">
      <c r="A27" s="6" t="s">
        <v>74</v>
      </c>
      <c r="B27" s="10" t="s">
        <v>339</v>
      </c>
    </row>
    <row r="28" spans="1:2" x14ac:dyDescent="0.25">
      <c r="A28" s="6" t="s">
        <v>75</v>
      </c>
      <c r="B28" s="10" t="s">
        <v>341</v>
      </c>
    </row>
    <row r="29" spans="1:2" x14ac:dyDescent="0.25">
      <c r="A29" s="6" t="s">
        <v>76</v>
      </c>
      <c r="B29" s="10" t="s">
        <v>323</v>
      </c>
    </row>
    <row r="30" spans="1:2" x14ac:dyDescent="0.25">
      <c r="A30" s="6" t="s">
        <v>77</v>
      </c>
      <c r="B30" s="10" t="s">
        <v>72</v>
      </c>
    </row>
    <row r="31" spans="1:2" x14ac:dyDescent="0.25">
      <c r="A31" s="55" t="s">
        <v>103</v>
      </c>
      <c r="B31" s="56">
        <v>9</v>
      </c>
    </row>
    <row r="32" spans="1:2" x14ac:dyDescent="0.25">
      <c r="A32" s="6" t="s">
        <v>74</v>
      </c>
      <c r="B32" s="10" t="s">
        <v>342</v>
      </c>
    </row>
    <row r="33" spans="1:2" x14ac:dyDescent="0.25">
      <c r="A33" s="6" t="s">
        <v>75</v>
      </c>
      <c r="B33" s="10" t="s">
        <v>343</v>
      </c>
    </row>
    <row r="34" spans="1:2" x14ac:dyDescent="0.25">
      <c r="A34" s="6" t="s">
        <v>76</v>
      </c>
      <c r="B34" s="10" t="s">
        <v>323</v>
      </c>
    </row>
    <row r="35" spans="1:2" x14ac:dyDescent="0.25">
      <c r="A35" s="6" t="s">
        <v>77</v>
      </c>
      <c r="B35" s="10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4</vt:i4>
      </vt:variant>
      <vt:variant>
        <vt:lpstr>Intervalli denominati</vt:lpstr>
      </vt:variant>
      <vt:variant>
        <vt:i4>7</vt:i4>
      </vt:variant>
    </vt:vector>
  </HeadingPairs>
  <TitlesOfParts>
    <vt:vector size="11" baseType="lpstr">
      <vt:lpstr>Flussi entrate</vt:lpstr>
      <vt:lpstr>Flussi uscite</vt:lpstr>
      <vt:lpstr>Uscite dettaglio missioni</vt:lpstr>
      <vt:lpstr>legenda missioni</vt:lpstr>
      <vt:lpstr>'Flussi entrate'!Area_stampa</vt:lpstr>
      <vt:lpstr>'Flussi entrate'!Print_Area</vt:lpstr>
      <vt:lpstr>'Flussi entrate'!Print_Titles</vt:lpstr>
      <vt:lpstr>'Flussi entrate'!Titoli_stampa</vt:lpstr>
      <vt:lpstr>'Flussi uscite'!Titoli_stampa</vt:lpstr>
      <vt:lpstr>'Flussi entrate'!UFFA...</vt:lpstr>
      <vt:lpstr>'Flussi entrate'!UFFA3</vt:lpstr>
    </vt:vector>
  </TitlesOfParts>
  <Company>Camera di Commercio di Modena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Tricase</dc:creator>
  <cp:lastModifiedBy>Maria Isabella Tricase</cp:lastModifiedBy>
  <cp:lastPrinted>2021-01-11T15:08:12Z</cp:lastPrinted>
  <dcterms:created xsi:type="dcterms:W3CDTF">2015-04-03T13:47:27Z</dcterms:created>
  <dcterms:modified xsi:type="dcterms:W3CDTF">2025-05-21T13:57:39Z</dcterms:modified>
</cp:coreProperties>
</file>